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analysis!$A$1:$AU$6801</definedName>
    <definedName hidden="1" localSheetId="0" name="Z_C7F46195_91CA_4FF6_A1FF_C7A75FE8B3A5_.wvu.FilterData">analysis!$A$1:$AA$6800</definedName>
  </definedNames>
  <calcPr/>
  <customWorkbookViews>
    <customWorkbookView activeSheetId="0" maximized="1" windowHeight="0" windowWidth="0" guid="{C7F46195-91CA-4FF6-A1FF-C7A75FE8B3A5}" name="unique"/>
  </customWorkbookViews>
</workbook>
</file>

<file path=xl/sharedStrings.xml><?xml version="1.0" encoding="utf-8"?>
<sst xmlns="http://schemas.openxmlformats.org/spreadsheetml/2006/main" count="36912" uniqueCount="12429">
  <si>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</si>
  <si>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</si>
  <si>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</si>
  <si>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</si>
  <si>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</si>
  <si>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</si>
  <si>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</si>
  <si>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</si>
  <si>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</si>
  <si>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</si>
  <si>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</si>
  <si>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</si>
  <si>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</si>
  <si>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</si>
  <si>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</si>
  <si>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</si>
  <si>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</si>
  <si>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</si>
  <si>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</si>
  <si>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</si>
  <si>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</si>
  <si>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</si>
  <si>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</si>
  <si>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</si>
  <si>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</si>
  <si>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</si>
  <si>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</si>
  <si>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</si>
  <si>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</si>
  <si>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</si>
  <si>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</si>
  <si>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</si>
  <si>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</si>
  <si>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</si>
  <si>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</si>
  <si>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</si>
  <si>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</si>
  <si>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</si>
  <si>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</si>
  <si>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</si>
  <si>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</si>
  <si>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</si>
  <si>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</si>
  <si>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</si>
  <si>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</si>
  <si>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</si>
  <si>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</si>
  <si>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</si>
  <si>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</si>
  <si>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</si>
  <si>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</si>
  <si>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</si>
  <si>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</si>
  <si>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</si>
  <si>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</si>
  <si>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</si>
  <si>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</si>
  <si>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</si>
  <si>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</si>
  <si>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</si>
  <si>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</si>
  <si>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</si>
  <si>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</si>
  <si>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</si>
  <si>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</si>
  <si>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</si>
  <si>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</si>
  <si>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</si>
  <si>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</si>
  <si>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</si>
  <si>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</si>
  <si>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</si>
  <si>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</si>
  <si>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</si>
  <si>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</si>
  <si>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</si>
  <si>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</si>
  <si>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</si>
  <si>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</si>
  <si>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</si>
  <si>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</si>
  <si>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</si>
  <si>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</si>
  <si>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</si>
  <si>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</si>
  <si>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</si>
  <si>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</si>
  <si>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</si>
  <si>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</si>
  <si>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</si>
  <si>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</si>
  <si>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</si>
  <si>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</si>
  <si>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</si>
  <si>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</si>
  <si>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</si>
  <si>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</si>
  <si>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</si>
  <si>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</si>
  <si>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</si>
  <si>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</si>
  <si>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</si>
  <si>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</si>
  <si>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</si>
  <si>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</si>
  <si>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</si>
  <si>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</si>
  <si>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</si>
  <si>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</si>
  <si>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</si>
  <si>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</si>
  <si>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</si>
  <si>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</si>
  <si>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</si>
  <si>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</si>
  <si>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</si>
  <si>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</si>
  <si>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</si>
  <si>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</si>
  <si>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</si>
  <si>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</si>
  <si>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</si>
  <si>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</si>
  <si>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</si>
  <si>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</si>
  <si>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</si>
  <si>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</si>
  <si>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</si>
  <si>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</si>
  <si>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</si>
  <si>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</si>
  <si>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</si>
  <si>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</si>
  <si>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</si>
  <si>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</si>
  <si>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</si>
  <si>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</si>
  <si>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</si>
  <si>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</si>
  <si>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</si>
  <si>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</si>
  <si>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</si>
  <si>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</si>
  <si>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</si>
  <si>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</si>
  <si>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</si>
  <si>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</si>
  <si>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</si>
  <si>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</si>
  <si>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</si>
  <si>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</si>
  <si>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</si>
  <si>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</si>
  <si>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</si>
  <si>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</si>
  <si>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</si>
  <si>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</si>
  <si>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</si>
  <si>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</si>
  <si>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</si>
  <si>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</si>
  <si>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</si>
  <si>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</si>
  <si>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</si>
  <si>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</si>
  <si>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</si>
  <si>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</si>
  <si>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</si>
  <si>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</si>
  <si>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</si>
  <si>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</si>
  <si>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</si>
  <si>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</si>
  <si>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</si>
  <si>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</si>
  <si>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</si>
  <si>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</si>
  <si>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</si>
  <si>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</si>
  <si>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</si>
  <si>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</si>
  <si>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</si>
  <si>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</si>
  <si>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</si>
  <si>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</si>
  <si>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</si>
  <si>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</si>
  <si>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</si>
  <si>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</si>
  <si>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</si>
  <si>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</si>
  <si>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</si>
  <si>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</si>
  <si>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</si>
  <si>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</si>
  <si>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</si>
  <si>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</si>
  <si>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</si>
  <si>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</si>
  <si>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</si>
  <si>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</si>
  <si>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</si>
  <si>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</si>
  <si>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</si>
  <si>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</si>
  <si>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</si>
  <si>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</si>
  <si>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</si>
  <si>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</si>
  <si>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</si>
  <si>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</si>
  <si>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</si>
  <si>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</si>
  <si>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</si>
  <si>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</si>
  <si>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</si>
  <si>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</si>
  <si>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</si>
  <si>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</si>
  <si>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</si>
  <si>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</si>
  <si>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</si>
  <si>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</si>
  <si>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</si>
  <si>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</si>
  <si>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</si>
  <si>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</si>
  <si>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</si>
  <si>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</si>
  <si>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</si>
  <si>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</si>
  <si>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</si>
  <si>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</si>
  <si>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</si>
  <si>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</si>
  <si>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</si>
  <si>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</si>
  <si>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</si>
  <si>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</si>
  <si>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</si>
  <si>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</si>
  <si>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</si>
  <si>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</si>
  <si>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</si>
  <si>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</si>
  <si>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</si>
  <si>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</si>
  <si>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</si>
  <si>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</si>
  <si>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</si>
  <si>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</si>
  <si>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</si>
  <si>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</si>
  <si>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</si>
  <si>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</si>
  <si>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</si>
  <si>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</si>
  <si>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</si>
  <si>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</si>
  <si>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</si>
  <si>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</si>
  <si>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</si>
  <si>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</si>
  <si>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</si>
  <si>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</si>
  <si>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</si>
  <si>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</si>
  <si>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</si>
  <si>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</si>
  <si>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</si>
  <si>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</si>
  <si>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</si>
  <si>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</si>
  <si>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</si>
  <si>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</si>
  <si>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</si>
  <si>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</si>
  <si>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</si>
  <si>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</si>
  <si>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</si>
  <si>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</si>
  <si>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</si>
  <si>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</si>
  <si>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</si>
  <si>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</si>
  <si>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</si>
  <si>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</si>
  <si>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</si>
  <si>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</si>
  <si>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</si>
  <si>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</si>
  <si>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</si>
  <si>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</si>
  <si>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</si>
  <si>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</si>
  <si>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</si>
  <si>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</si>
  <si>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</si>
  <si>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</si>
  <si>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</si>
  <si>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</si>
  <si>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</si>
  <si>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</si>
  <si>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</si>
  <si>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</si>
  <si>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</si>
  <si>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</si>
  <si>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</si>
  <si>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</si>
  <si>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</si>
  <si>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</si>
  <si>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</si>
  <si>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</si>
  <si>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</si>
  <si>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</si>
  <si>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</si>
  <si>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</si>
  <si>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</si>
  <si>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</si>
  <si>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</si>
  <si>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</si>
  <si>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</si>
  <si>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</si>
  <si>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</si>
  <si>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</si>
  <si>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</si>
  <si>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</si>
  <si>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</si>
  <si>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</si>
  <si>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</si>
  <si>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</si>
  <si>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</si>
  <si>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</si>
  <si>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</si>
  <si>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</si>
  <si>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</si>
  <si>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</si>
  <si>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</si>
  <si>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</si>
  <si>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</si>
  <si>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</si>
  <si>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</si>
  <si>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</si>
  <si>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</si>
  <si>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</si>
  <si>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</si>
  <si>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</si>
  <si>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</si>
  <si>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</si>
  <si>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</si>
  <si>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</si>
  <si>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</si>
  <si>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</si>
  <si>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</si>
  <si>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</si>
  <si>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</si>
  <si>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</si>
  <si>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</si>
  <si>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</si>
  <si>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</si>
  <si>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</si>
  <si>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</si>
  <si>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</si>
  <si>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</si>
  <si>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</si>
  <si>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</si>
  <si>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</si>
  <si>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</si>
  <si>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</si>
  <si>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</si>
  <si>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</si>
  <si>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</si>
  <si>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</si>
  <si>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</si>
  <si>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</si>
  <si>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</si>
  <si>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</si>
  <si>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</si>
  <si>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</si>
  <si>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</si>
  <si>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</si>
  <si>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</si>
  <si>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</si>
  <si>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</si>
  <si>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</si>
  <si>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</si>
  <si>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</si>
  <si>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</si>
  <si>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</si>
  <si>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</si>
  <si>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</si>
  <si>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</si>
  <si>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</si>
  <si>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</si>
  <si>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</si>
  <si>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</si>
  <si>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</si>
  <si>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</si>
  <si>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</si>
  <si>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</si>
  <si>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</si>
  <si>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</si>
  <si>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</si>
  <si>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</si>
  <si>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</si>
  <si>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</si>
  <si>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</si>
  <si>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</si>
  <si>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</si>
  <si>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</si>
  <si>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</si>
  <si>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</si>
  <si>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</si>
  <si>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</si>
  <si>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</si>
  <si>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</si>
  <si>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</si>
  <si>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</si>
  <si>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</si>
  <si>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</si>
  <si>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</si>
  <si>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</si>
  <si>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</si>
  <si>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</si>
  <si>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</si>
  <si>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</si>
  <si>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</si>
  <si>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</si>
  <si>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</si>
  <si>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</si>
  <si>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</si>
  <si>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</si>
  <si>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</si>
  <si>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</si>
  <si>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</si>
  <si>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</si>
  <si>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</si>
  <si>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</si>
  <si>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</si>
  <si>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</si>
  <si>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</si>
  <si>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</si>
  <si>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</si>
  <si>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</si>
  <si>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</si>
  <si>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</si>
  <si>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</si>
  <si>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</si>
  <si>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</si>
  <si>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</si>
  <si>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</si>
  <si>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</si>
  <si>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</si>
  <si>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</si>
  <si>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</si>
  <si>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</si>
  <si>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</si>
  <si>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</si>
  <si>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</si>
  <si>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</si>
  <si>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</si>
  <si>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</si>
  <si>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</si>
  <si>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</si>
  <si>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</si>
  <si>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</si>
  <si>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</si>
  <si>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</si>
  <si>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</si>
  <si>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</si>
  <si>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</si>
  <si>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</si>
  <si>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</si>
  <si>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</si>
  <si>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</si>
  <si>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</si>
  <si>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</si>
  <si>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</si>
  <si>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</si>
  <si>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</si>
  <si>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</si>
  <si>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</si>
  <si>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</si>
  <si>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</si>
  <si>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</si>
  <si>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</si>
  <si>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</si>
  <si>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</si>
  <si>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</si>
  <si>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</si>
  <si>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</si>
  <si>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</si>
  <si>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</si>
  <si>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</si>
  <si>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</si>
  <si>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</si>
  <si>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</si>
  <si>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</si>
  <si>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</si>
  <si>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</si>
  <si>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</si>
  <si>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</si>
  <si>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</si>
  <si>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</si>
  <si>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</si>
  <si>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</si>
  <si>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</si>
  <si>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</si>
  <si>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</si>
  <si>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</si>
  <si>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</si>
  <si>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</si>
  <si>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</si>
  <si>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</si>
  <si>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</si>
  <si>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</si>
  <si>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</si>
  <si>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</si>
  <si>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</si>
  <si>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</si>
  <si>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</si>
  <si>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</si>
  <si>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</si>
  <si>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</si>
  <si>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</si>
  <si>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</si>
  <si>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</si>
  <si>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</si>
  <si>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</si>
  <si>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</si>
  <si>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</si>
  <si>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</si>
  <si>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</si>
  <si>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</si>
  <si>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</si>
  <si>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</si>
  <si>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</si>
  <si>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</si>
  <si>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</si>
  <si>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</si>
  <si>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</si>
  <si>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</si>
  <si>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</si>
  <si>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</si>
  <si>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</si>
  <si>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</si>
  <si>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</si>
  <si>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</si>
  <si>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</si>
  <si>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</si>
  <si>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</si>
  <si>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</si>
  <si>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</si>
  <si>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</si>
  <si>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</si>
  <si>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</si>
  <si>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</si>
  <si>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</si>
  <si>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</si>
  <si>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</si>
  <si>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</si>
  <si>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</si>
  <si>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</si>
  <si>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</si>
  <si>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</si>
  <si>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</si>
  <si>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</si>
  <si>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</si>
  <si>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</si>
  <si>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</si>
  <si>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</si>
  <si>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</si>
  <si>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</si>
  <si>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</si>
  <si>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</si>
  <si>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</si>
  <si>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</si>
  <si>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</si>
  <si>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</si>
  <si>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</si>
  <si>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</si>
  <si>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</si>
  <si>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</si>
  <si>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</si>
  <si>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</si>
  <si>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</si>
  <si>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</si>
  <si>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</si>
  <si>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</si>
  <si>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</si>
  <si>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</si>
  <si>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</si>
  <si>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</si>
  <si>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</si>
  <si>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</si>
  <si>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</si>
  <si>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</si>
  <si>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</si>
  <si>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</si>
  <si>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</si>
  <si>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</si>
  <si>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</si>
  <si>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</si>
  <si>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</si>
  <si>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</si>
  <si>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</si>
  <si>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</si>
  <si>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</si>
  <si>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</si>
  <si>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</si>
  <si>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</si>
  <si>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</si>
  <si>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</si>
  <si>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</si>
  <si>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</si>
  <si>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</si>
  <si>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</si>
  <si>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</si>
  <si>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</si>
  <si>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</si>
  <si>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</si>
  <si>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</si>
  <si>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</si>
  <si>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</si>
  <si>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</si>
  <si>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</si>
  <si>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</si>
  <si>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</si>
  <si>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</si>
  <si>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</si>
  <si>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</si>
  <si>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</si>
  <si>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</si>
  <si>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</si>
  <si>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</si>
  <si>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</si>
  <si>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</si>
  <si>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</si>
  <si>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</si>
  <si>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</si>
  <si>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</si>
  <si>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</si>
  <si>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</si>
  <si>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</si>
  <si>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</si>
  <si>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</si>
  <si>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</si>
  <si>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</si>
  <si>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</si>
  <si>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</si>
  <si>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</si>
  <si>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</si>
  <si>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</si>
  <si>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</si>
  <si>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</si>
  <si>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</si>
  <si>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</si>
  <si>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</si>
  <si>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</si>
  <si>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</si>
  <si>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</si>
  <si>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</si>
  <si>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</si>
  <si>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</si>
  <si>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</si>
  <si>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</si>
  <si>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</si>
  <si>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</si>
  <si>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</si>
  <si>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</si>
  <si>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</si>
  <si>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</si>
  <si>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</si>
  <si>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</si>
  <si>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</si>
  <si>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</si>
  <si>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</si>
  <si>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</si>
  <si>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</si>
  <si>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</si>
  <si>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</si>
  <si>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</si>
  <si>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</si>
  <si>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</si>
  <si>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</si>
  <si>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</si>
  <si>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</si>
  <si>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</si>
  <si>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</si>
  <si>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</si>
  <si>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</si>
  <si>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</si>
  <si>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</si>
  <si>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</si>
  <si>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</si>
  <si>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</si>
  <si>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</si>
  <si>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</si>
  <si>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</si>
  <si>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</si>
  <si>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</si>
  <si>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</si>
  <si>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</si>
  <si>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</si>
  <si>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</si>
  <si>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</si>
  <si>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</si>
  <si>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</si>
  <si>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</si>
  <si>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</si>
  <si>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</si>
  <si>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</si>
  <si>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</si>
  <si>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</si>
  <si>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</si>
  <si>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</si>
  <si>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</si>
  <si>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</si>
  <si>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</si>
  <si>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</si>
  <si>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</si>
  <si>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</si>
  <si>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</si>
  <si>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</si>
  <si>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</si>
  <si>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</si>
  <si>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</si>
  <si>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</si>
  <si>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</si>
  <si>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</si>
  <si>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</si>
  <si>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</si>
  <si>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</si>
  <si>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</si>
  <si>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</si>
  <si>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</si>
  <si>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</si>
  <si>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</si>
  <si>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</si>
  <si>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</si>
  <si>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</si>
  <si>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</si>
  <si>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</si>
  <si>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</si>
  <si>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</si>
  <si>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</si>
  <si>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</si>
  <si>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</si>
  <si>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</si>
  <si>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</si>
  <si>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</si>
  <si>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</si>
  <si>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</si>
  <si>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</si>
  <si>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</si>
  <si>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</si>
  <si>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</si>
  <si>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</si>
  <si>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</si>
  <si>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</si>
  <si>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</si>
  <si>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</si>
  <si>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</si>
  <si>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</si>
  <si>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</si>
  <si>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</si>
  <si>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</si>
  <si>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</si>
  <si>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</si>
  <si>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</si>
  <si>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</si>
  <si>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</si>
  <si>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</si>
  <si>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</si>
  <si>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</si>
  <si>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</si>
  <si>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</si>
  <si>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</si>
  <si>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</si>
  <si>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</si>
  <si>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</si>
  <si>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</si>
  <si>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</si>
  <si>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</si>
  <si>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</si>
  <si>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</si>
  <si>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</si>
  <si>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</si>
  <si>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</si>
  <si>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</si>
  <si>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</si>
  <si>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</si>
  <si>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</si>
  <si>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</si>
  <si>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</si>
  <si>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</si>
  <si>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</si>
  <si>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</si>
  <si>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</si>
  <si>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</si>
  <si>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</si>
  <si>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</si>
  <si>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</si>
  <si>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</si>
  <si>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</si>
  <si>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</si>
  <si>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</si>
  <si>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</si>
  <si>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</si>
  <si>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</si>
  <si>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</si>
  <si>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</si>
  <si>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</si>
  <si>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</si>
  <si>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</si>
  <si>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</si>
  <si>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</si>
  <si>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</si>
  <si>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</si>
  <si>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</si>
  <si>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</si>
  <si>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</si>
  <si>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</si>
  <si>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</si>
  <si>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</si>
  <si>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</si>
  <si>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</si>
  <si>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</si>
  <si>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</si>
  <si>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</si>
  <si>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</si>
  <si>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</si>
  <si>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</si>
  <si>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</si>
  <si>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</si>
  <si>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</si>
  <si>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</si>
  <si>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</si>
  <si>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</si>
  <si>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</si>
  <si>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</si>
  <si>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</si>
  <si>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</si>
  <si>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</si>
  <si>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</si>
  <si>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</si>
  <si>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</si>
  <si>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</si>
  <si>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</si>
  <si>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</si>
  <si>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</si>
  <si>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</si>
  <si>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</si>
  <si>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</si>
  <si>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</si>
  <si>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</si>
  <si>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</si>
  <si>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</si>
  <si>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</si>
  <si>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</si>
  <si>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</si>
  <si>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</si>
  <si>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</si>
  <si>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</si>
  <si>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</si>
  <si>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</si>
  <si>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</si>
  <si>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</si>
  <si>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</si>
  <si>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</si>
  <si>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</si>
  <si>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</si>
  <si>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</si>
  <si>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</si>
  <si>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</si>
  <si>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</si>
  <si>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</si>
  <si>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</si>
  <si>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</si>
  <si>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</si>
  <si>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</si>
  <si>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</si>
  <si>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</si>
  <si>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</si>
  <si>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</si>
  <si>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</si>
  <si>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</si>
  <si>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</si>
  <si>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</si>
  <si>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</si>
  <si>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</si>
  <si>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</si>
  <si>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</si>
  <si>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</si>
  <si>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</si>
  <si>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</si>
  <si>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</si>
  <si>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</si>
  <si>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</si>
  <si>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</si>
  <si>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</si>
  <si>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</si>
  <si>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</si>
  <si>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</si>
  <si>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</si>
  <si>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</si>
  <si>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</si>
  <si>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</si>
  <si>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</si>
  <si>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</si>
  <si>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</si>
  <si>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</si>
  <si>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</si>
  <si>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</si>
  <si>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</si>
  <si>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</si>
  <si>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</si>
  <si>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</si>
  <si>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</si>
  <si>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</si>
  <si>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</si>
  <si>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</si>
  <si>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</si>
  <si>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</si>
  <si>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</si>
  <si>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</si>
  <si>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</si>
  <si>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</si>
  <si>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</si>
  <si>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</si>
  <si>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</si>
  <si>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</si>
  <si>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</si>
  <si>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</si>
  <si>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</si>
  <si>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</si>
  <si>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</si>
  <si>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</si>
  <si>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</si>
  <si>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</si>
  <si>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</si>
  <si>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</si>
  <si>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</si>
  <si>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</si>
  <si>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</si>
  <si>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</si>
  <si>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</si>
  <si>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</si>
  <si>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</si>
  <si>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</si>
  <si>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</si>
  <si>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</si>
  <si>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</si>
  <si>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</si>
  <si>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</si>
  <si>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</si>
  <si>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</si>
  <si>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</si>
  <si>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</si>
  <si>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</si>
  <si>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</si>
  <si>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</si>
  <si>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</si>
  <si>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</si>
  <si>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</si>
  <si>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</si>
  <si>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</si>
  <si>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</si>
  <si>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</si>
  <si>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</si>
  <si>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</si>
  <si>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</si>
  <si>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</si>
  <si>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</si>
  <si>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</si>
  <si>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</si>
  <si>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</si>
  <si>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</si>
  <si>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</si>
  <si>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</si>
  <si>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</si>
  <si>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</si>
  <si>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</si>
  <si>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</si>
  <si>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</si>
  <si>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</si>
  <si>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</si>
  <si>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</si>
  <si>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</si>
  <si>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</si>
  <si>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</si>
  <si>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</si>
  <si>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</si>
  <si>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</si>
  <si>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</si>
  <si>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</si>
  <si>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</si>
  <si>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</si>
  <si>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</si>
  <si>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</si>
  <si>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</si>
  <si>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</si>
  <si>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</si>
  <si>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</si>
  <si>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</si>
  <si>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</si>
  <si>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</si>
  <si>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</si>
  <si>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</si>
  <si>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</si>
  <si>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</si>
  <si>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</si>
  <si>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</si>
  <si>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</si>
  <si>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</si>
  <si>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</si>
  <si>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</si>
  <si>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</si>
  <si>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</si>
  <si>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</si>
  <si>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</si>
  <si>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</si>
  <si>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</si>
  <si>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</si>
  <si>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</si>
  <si>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</si>
  <si>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</si>
  <si>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</si>
  <si>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</si>
  <si>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</si>
  <si>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</si>
  <si>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</si>
  <si>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</si>
  <si>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</si>
  <si>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</si>
  <si>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</si>
  <si>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</si>
  <si>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</si>
  <si>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</si>
  <si>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</si>
  <si>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</si>
  <si>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</si>
  <si>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</si>
  <si>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</si>
  <si>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</si>
  <si>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</si>
  <si>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</si>
  <si>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</si>
  <si>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</si>
  <si>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</si>
  <si>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</si>
  <si>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</si>
  <si>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</si>
  <si>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</si>
  <si>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</si>
  <si>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</si>
  <si>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</si>
  <si>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</si>
  <si>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</si>
  <si>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</si>
  <si>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</si>
  <si>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</si>
  <si>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</si>
  <si>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</si>
  <si>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</si>
  <si>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</si>
  <si>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</si>
  <si>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</si>
  <si>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</si>
  <si>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</si>
  <si>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</si>
  <si>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</si>
  <si>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</si>
  <si>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</si>
  <si>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</si>
  <si>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</si>
  <si>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</si>
  <si>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</si>
  <si>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</si>
  <si>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</si>
  <si>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</si>
  <si>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</si>
  <si>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</si>
  <si>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</si>
  <si>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</si>
  <si>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</si>
  <si>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</si>
  <si>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</si>
  <si>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</si>
  <si>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</si>
  <si>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</si>
  <si>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</si>
  <si>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</si>
  <si>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</si>
  <si>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</si>
  <si>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</si>
  <si>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</si>
  <si>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</si>
  <si>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</si>
  <si>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</si>
  <si>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</si>
  <si>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</si>
  <si>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</si>
  <si>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</si>
  <si>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</si>
  <si>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</si>
  <si>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</si>
  <si>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</si>
  <si>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</si>
  <si>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</si>
  <si>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</si>
  <si>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</si>
  <si>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</si>
  <si>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</si>
  <si>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</si>
  <si>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</si>
  <si>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</si>
  <si>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</si>
  <si>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</si>
  <si>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</si>
  <si>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</si>
  <si>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</si>
  <si>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</si>
  <si>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</si>
  <si>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</si>
  <si>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</si>
  <si>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</si>
  <si>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</si>
  <si>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</si>
  <si>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</si>
  <si>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</si>
  <si>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</si>
  <si>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</si>
  <si>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</si>
  <si>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</si>
  <si>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</si>
  <si>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</si>
  <si>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</si>
  <si>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</si>
  <si>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</si>
  <si>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</si>
  <si>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</si>
  <si>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</si>
  <si>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</si>
  <si>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</si>
  <si>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</si>
  <si>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</si>
  <si>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</si>
  <si>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</si>
  <si>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</si>
  <si>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</si>
  <si>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</si>
  <si>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</si>
  <si>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</si>
  <si>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</si>
  <si>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</si>
  <si>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</si>
  <si>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</si>
  <si>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</si>
  <si>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</si>
  <si>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</si>
  <si>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</si>
  <si>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</si>
  <si>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</si>
  <si>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</si>
  <si>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</si>
  <si>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</si>
  <si>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</si>
  <si>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</si>
  <si>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</si>
  <si>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</si>
  <si>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</si>
  <si>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</si>
  <si>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</si>
  <si>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</si>
  <si>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</si>
  <si>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from a village or wilderness area, should take what has not been given, in a way that is reckoned as theft</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</si>
  <si>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</si>
  <si>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</si>
  <si>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</si>
  <si>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</si>
  <si>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</si>
  <si>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</si>
  <si>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</si>
  <si>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</si>
  <si>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</si>
  <si>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</si>
  <si>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</si>
  <si>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</si>
  <si>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</si>
  <si>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</si>
  <si>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</si>
  <si>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</si>
  <si>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</si>
  <si>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</si>
  <si>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</si>
  <si>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</si>
  <si>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</si>
  <si>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</si>
  <si>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</si>
  <si>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</si>
  <si>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</si>
  <si>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</si>
  <si>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</si>
  <si>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</si>
  <si>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</si>
  <si>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</si>
  <si>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</si>
  <si>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</si>
  <si>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</si>
  <si>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</si>
  <si>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</si>
  <si>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</si>
  <si>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</si>
  <si>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</si>
  <si>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</si>
  <si>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</si>
  <si>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</si>
  <si>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</si>
  <si>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</si>
  <si>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</si>
  <si>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</si>
  <si>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</si>
  <si>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</si>
  <si>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</si>
  <si>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</si>
  <si>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</si>
  <si>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</si>
  <si>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</si>
  <si>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</si>
  <si>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</si>
  <si>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</si>
  <si>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</si>
  <si>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</si>
  <si>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</si>
  <si>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</si>
  <si>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</si>
  <si>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</si>
  <si>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</si>
  <si>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</si>
  <si>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</si>
  <si>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</si>
  <si>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</si>
  <si>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</si>
  <si>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</si>
  <si>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</si>
  <si>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</si>
  <si>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</si>
  <si>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</si>
  <si>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</si>
  <si>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</si>
  <si>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</si>
  <si>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</si>
  <si>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</si>
  <si>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</si>
  <si>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</si>
  <si>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</si>
  <si>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</si>
  <si>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</si>
  <si>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</si>
  <si>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</si>
  <si>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</si>
  <si>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</si>
  <si>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</si>
  <si>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</si>
  <si>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</si>
  <si>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</si>
  <si>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</si>
  <si>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</si>
  <si>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</si>
  <si>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</si>
  <si>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</si>
  <si>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</si>
  <si>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</si>
  <si>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</si>
  <si>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</si>
  <si>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</si>
  <si>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</si>
  <si>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</si>
  <si>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</si>
  <si>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</si>
  <si>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</si>
  <si>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</si>
  <si>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</si>
  <si>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</si>
  <si>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</si>
  <si>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</si>
  <si>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</si>
  <si>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</si>
  <si>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</si>
  <si>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</si>
  <si>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</si>
  <si>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</si>
  <si>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</si>
  <si>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</si>
  <si>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</si>
  <si>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</si>
  <si>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</si>
  <si>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</si>
  <si>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</si>
  <si>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</si>
  <si>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</si>
  <si>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</si>
  <si>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</si>
  <si>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</si>
  <si>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</si>
  <si>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</si>
  <si>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</si>
  <si>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</si>
  <si>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</si>
  <si>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</si>
  <si>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</si>
  <si>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</si>
  <si>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</si>
  <si>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</si>
  <si>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</si>
  <si>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</si>
  <si>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</si>
  <si>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</si>
  <si>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</si>
  <si>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</si>
  <si>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</si>
  <si>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</si>
  <si>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</si>
  <si>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</si>
  <si>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</si>
  <si>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</si>
  <si>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</si>
  <si>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</si>
  <si>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</si>
  <si>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</si>
  <si>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</si>
  <si>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</si>
  <si>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</si>
  <si>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</si>
  <si>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</si>
  <si>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</si>
  <si>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</si>
  <si>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</si>
  <si>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</si>
  <si>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</si>
  <si>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</si>
  <si>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</si>
  <si>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</si>
  <si>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</si>
  <si>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</si>
  <si>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</si>
  <si>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</si>
  <si>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</si>
  <si>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</si>
  <si>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</si>
  <si>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</si>
  <si>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</si>
  <si>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</si>
  <si>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</si>
  <si>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</si>
  <si>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</si>
  <si>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</si>
  <si>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</si>
  <si>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</si>
  <si>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</si>
  <si>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</si>
  <si>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</si>
  <si>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</si>
  <si>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</si>
  <si>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</si>
  <si>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</si>
  <si>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</si>
  <si>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</si>
  <si>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</si>
  <si>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</si>
  <si>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</si>
  <si>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</si>
  <si>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</si>
  <si>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</si>
  <si>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</si>
  <si>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</si>
  <si>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</si>
  <si>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</si>
  <si>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</si>
  <si>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</si>
  <si>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</si>
  <si>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</si>
  <si>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</si>
  <si>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</si>
  <si>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</si>
  <si>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</si>
  <si>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</si>
  <si>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</si>
  <si>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</si>
  <si>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</si>
  <si>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</si>
  <si>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</si>
  <si>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</si>
  <si>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</si>
  <si>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</si>
  <si>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</si>
  <si>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</si>
  <si>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</si>
  <si>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</si>
  <si>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</si>
  <si>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</si>
  <si>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</si>
  <si>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</si>
  <si>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</si>
  <si>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</si>
  <si>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</si>
  <si>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</si>
  <si>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</si>
  <si>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</si>
  <si>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</si>
  <si>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</si>
  <si>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</si>
  <si>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</si>
  <si>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</si>
  <si>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</si>
  <si>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</si>
  <si>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</si>
  <si>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</si>
  <si>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</si>
  <si>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</si>
  <si>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</si>
  <si>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</si>
  <si>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</si>
  <si>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</si>
  <si>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</si>
  <si>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</si>
  <si>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</si>
  <si>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</si>
  <si>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</si>
  <si>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</si>
  <si>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</si>
  <si>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</si>
  <si>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</si>
  <si>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</si>
  <si>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</si>
  <si>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</si>
  <si>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</si>
  <si>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</si>
  <si>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</si>
  <si>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</si>
  <si>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</si>
  <si>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</si>
  <si>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</si>
  <si>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</si>
  <si>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</si>
  <si>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</si>
  <si>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</si>
  <si>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</si>
  <si>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</si>
  <si>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</si>
  <si>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</si>
  <si>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</si>
  <si>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</si>
  <si>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</si>
  <si>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</si>
  <si>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</si>
  <si>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</si>
  <si>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</si>
  <si>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</si>
  <si>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</si>
  <si>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</si>
  <si>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</si>
  <si>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</si>
  <si>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</si>
  <si>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</si>
  <si>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</si>
  <si>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</si>
  <si>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</si>
  <si>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</si>
  <si>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</si>
  <si>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</si>
  <si>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</si>
  <si>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</si>
  <si>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</si>
  <si>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</si>
  <si>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</si>
  <si>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</si>
  <si>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</si>
  <si>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</si>
  <si>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</si>
  <si>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</si>
  <si>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</si>
  <si>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</si>
  <si>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</si>
  <si>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</si>
  <si>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</si>
  <si>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</si>
  <si>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</si>
  <si>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</si>
  <si>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</si>
  <si>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</si>
  <si>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</si>
  <si>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</si>
  <si>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</si>
  <si>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</si>
  <si>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</si>
  <si>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</si>
  <si>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</si>
  <si>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</si>
  <si>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</si>
  <si>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</si>
  <si>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</si>
  <si>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</si>
  <si>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</si>
  <si>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</si>
  <si>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</si>
  <si>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</si>
  <si>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</si>
  <si>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</si>
  <si>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</si>
  <si>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</si>
  <si>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</si>
  <si>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</si>
  <si>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</si>
  <si>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</si>
  <si>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</si>
  <si>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</si>
  <si>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</si>
  <si>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</si>
  <si>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</si>
  <si>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</si>
  <si>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</si>
  <si>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</si>
  <si>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</si>
  <si>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</si>
  <si>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</si>
  <si>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</si>
  <si>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</si>
  <si>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</si>
  <si>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</si>
  <si>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</si>
  <si>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</si>
  <si>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</si>
  <si>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</si>
  <si>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</si>
  <si>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</si>
  <si>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</si>
  <si>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</si>
  <si>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</si>
  <si>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</si>
  <si>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</si>
  <si>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</si>
  <si>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</si>
  <si>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</si>
  <si>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</si>
  <si>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</si>
  <si>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</si>
  <si>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</si>
  <si>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</si>
  <si>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</si>
  <si>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</si>
  <si>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</si>
  <si>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</si>
  <si>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</si>
  <si>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</si>
  <si>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</si>
  <si>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</si>
  <si>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</si>
  <si>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</si>
  <si>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</si>
  <si>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</si>
  <si>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</si>
  <si>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</si>
  <si>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</si>
  <si>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</si>
  <si>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</si>
  <si>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</si>
  <si>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</si>
  <si>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</si>
  <si>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</si>
  <si>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</si>
  <si>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</si>
  <si>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</si>
  <si>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</si>
  <si>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</si>
  <si>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</si>
  <si>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</si>
  <si>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</si>
  <si>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</si>
  <si>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</si>
  <si>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</si>
  <si>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</si>
  <si>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</si>
  <si>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</si>
  <si>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</si>
  <si>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</si>
  <si>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</si>
  <si>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</si>
  <si>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</si>
  <si>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</si>
  <si>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</si>
  <si>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</si>
  <si>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</si>
  <si>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</si>
  <si>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</si>
  <si>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</si>
  <si>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</si>
  <si>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</si>
  <si>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</si>
  <si>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</si>
  <si>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</si>
  <si>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</si>
  <si>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</si>
  <si>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</si>
  <si>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</si>
  <si>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</si>
  <si>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</si>
  <si>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</si>
  <si>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</si>
  <si>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</si>
  <si>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</si>
  <si>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</si>
  <si>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</si>
  <si>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</si>
  <si>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</si>
  <si>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</si>
  <si>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</si>
  <si>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</si>
  <si>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</si>
  <si>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</si>
  <si>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</si>
  <si>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</si>
  <si>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</si>
  <si>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</si>
  <si>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</si>
  <si>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</si>
  <si>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</si>
  <si>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</si>
  <si>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</si>
  <si>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</si>
  <si>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</si>
  <si>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</si>
  <si>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</si>
  <si>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</si>
  <si>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</si>
  <si>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</si>
  <si>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</si>
  <si>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</si>
  <si>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</si>
  <si>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</si>
  <si>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</si>
  <si>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</si>
  <si>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</si>
  <si>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</si>
  <si>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</si>
  <si>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</si>
  <si>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</si>
  <si>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</si>
  <si>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</si>
  <si>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</si>
  <si>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</si>
  <si>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</si>
  <si>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</si>
  <si>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</si>
  <si>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</si>
  <si>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</si>
  <si>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</si>
  <si>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</si>
  <si>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</si>
  <si>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</si>
  <si>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</si>
  <si>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</si>
  <si>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</si>
  <si>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</si>
  <si>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</si>
  <si>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</si>
  <si>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</si>
  <si>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</si>
  <si>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</si>
  <si>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</si>
  <si>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</si>
  <si>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</si>
  <si>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</si>
  <si>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</si>
  <si>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</si>
  <si>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</si>
  <si>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</si>
  <si>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</si>
  <si>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</si>
  <si>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</si>
  <si>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</si>
  <si>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</si>
  <si>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</si>
  <si>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</si>
  <si>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</si>
  <si>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</si>
  <si>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</si>
  <si>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</si>
  <si>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</si>
  <si>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</si>
  <si>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</si>
  <si>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</si>
  <si>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</si>
  <si>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</si>
  <si>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</si>
  <si>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</si>
  <si>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</si>
  <si>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</si>
  <si>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</si>
  <si>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</si>
  <si>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</si>
  <si>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</si>
  <si>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</si>
  <si>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</si>
  <si>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</si>
  <si>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</si>
  <si>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</si>
  <si>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</si>
  <si>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</si>
  <si>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</si>
  <si>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</si>
  <si>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</si>
  <si>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</si>
  <si>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</si>
  <si>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</si>
  <si>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</si>
  <si>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</si>
  <si>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</si>
  <si>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</si>
  <si>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</si>
  <si>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</si>
  <si>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</si>
  <si>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</si>
  <si>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</si>
  <si>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</si>
  <si>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</si>
  <si>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</si>
  <si>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</si>
  <si>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</si>
  <si>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</si>
  <si>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</si>
  <si>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</si>
  <si>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</si>
  <si>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</si>
  <si>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</si>
  <si>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</si>
  <si>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</si>
  <si>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</si>
  <si>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</si>
  <si>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</si>
  <si>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</si>
  <si>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</si>
  <si>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</si>
  <si>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</si>
  <si>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</si>
  <si>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</si>
  <si>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</si>
  <si>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</si>
  <si>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</si>
  <si>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</si>
  <si>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</si>
  <si>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</si>
  <si>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</si>
  <si>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</si>
  <si>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</si>
  <si>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</si>
  <si>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</si>
  <si>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</si>
  <si>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</si>
  <si>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</si>
  <si>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</si>
  <si>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</si>
  <si>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</si>
  <si>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</si>
  <si>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</si>
  <si>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</si>
  <si>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</si>
  <si>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</si>
  <si>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</si>
  <si>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</si>
  <si>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</si>
  <si>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</si>
  <si>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</si>
  <si>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</si>
  <si>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</si>
  <si>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</si>
  <si>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</si>
  <si>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</si>
  <si>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</si>
  <si>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</si>
  <si>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</si>
  <si>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</si>
  <si>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</si>
  <si>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</si>
  <si>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</si>
  <si>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</si>
  <si>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</si>
  <si>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</si>
  <si>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</si>
  <si>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</si>
  <si>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</si>
  <si>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</si>
  <si>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</si>
  <si>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</si>
  <si>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</si>
  <si>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</si>
  <si>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</si>
  <si>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</si>
  <si>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</si>
  <si>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</si>
  <si>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</si>
  <si>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</si>
  <si>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</si>
  <si>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</si>
  <si>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</si>
  <si>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</si>
  <si>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</si>
  <si>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</si>
  <si>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</si>
  <si>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</si>
  <si>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</si>
  <si>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</si>
  <si>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</si>
  <si>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</si>
  <si>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</si>
  <si>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</si>
  <si>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</si>
  <si>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</si>
  <si>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</si>
  <si>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</si>
  <si>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</si>
  <si>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</si>
  <si>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</si>
  <si>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</si>
  <si>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</si>
  <si>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</si>
  <si>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</si>
  <si>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</si>
  <si>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</si>
  <si>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</si>
  <si>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</si>
  <si>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</si>
  <si>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</si>
  <si>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</si>
  <si>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</si>
  <si>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</si>
  <si>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</si>
  <si>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</si>
  <si>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</si>
  <si>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</si>
  <si>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</si>
  <si>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</si>
  <si>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</si>
  <si>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</si>
  <si>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</si>
  <si>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</si>
  <si>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</si>
  <si>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</si>
  <si>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</si>
  <si>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</si>
  <si>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</si>
  <si>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</si>
  <si>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</si>
  <si>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</si>
  <si>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</si>
  <si>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</si>
  <si>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</si>
  <si>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</si>
  <si>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</si>
  <si>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</si>
  <si>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</si>
  <si>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</si>
  <si>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</si>
  <si>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</si>
  <si>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</si>
  <si>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</si>
  <si>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</si>
  <si>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</si>
  <si>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</si>
  <si>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</si>
  <si>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</si>
  <si>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</si>
  <si>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</si>
  <si>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</si>
  <si>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</si>
  <si>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</si>
  <si>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</si>
  <si>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</si>
  <si>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</si>
  <si>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</si>
  <si>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</si>
  <si>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</si>
  <si>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</si>
  <si>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</si>
  <si>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</si>
  <si>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</si>
  <si>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</si>
  <si>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</si>
  <si>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</si>
  <si>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</si>
  <si>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</si>
  <si>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</si>
  <si>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</si>
  <si>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</si>
  <si>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</si>
  <si>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</si>
  <si>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</si>
  <si>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</si>
  <si>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</si>
  <si>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</si>
  <si>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</si>
  <si>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</si>
  <si>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</si>
  <si>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</si>
  <si>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</si>
  <si>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</si>
  <si>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</si>
  <si>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</si>
  <si>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</si>
  <si>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</si>
  <si>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</si>
  <si>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</si>
  <si>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</si>
  <si>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</si>
  <si>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</si>
  <si>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</si>
  <si>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</si>
  <si>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</si>
  <si>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</si>
  <si>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</si>
  <si>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</si>
  <si>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</si>
  <si>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</si>
  <si>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</si>
  <si>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</si>
  <si>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</si>
  <si>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</si>
  <si>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</si>
  <si>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</si>
  <si>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</si>
  <si>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</si>
  <si>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</si>
  <si>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</si>
  <si>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</si>
  <si>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</si>
  <si>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</si>
  <si>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</si>
  <si>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</si>
  <si>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</si>
  <si>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</si>
  <si>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</si>
  <si>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</si>
  <si>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</si>
  <si>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</si>
  <si>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</si>
  <si>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</si>
  <si>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</si>
  <si>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</si>
  <si>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</si>
  <si>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</si>
  <si>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</si>
  <si>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</si>
  <si>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</si>
  <si>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</si>
  <si>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</si>
  <si>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</si>
  <si>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</si>
  <si>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</si>
  <si>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</si>
  <si>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</si>
  <si>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</si>
  <si>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</si>
  <si>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</si>
  <si>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</si>
  <si>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</si>
  <si>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</si>
  <si>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</si>
  <si>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</si>
  <si>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</si>
  <si>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</si>
  <si>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</si>
  <si>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</si>
  <si>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</si>
  <si>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</si>
  <si>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</si>
  <si>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</si>
  <si>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</si>
  <si>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</si>
  <si>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</si>
  <si>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</si>
  <si>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</si>
  <si>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</si>
  <si>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</si>
  <si>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</si>
  <si>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</si>
  <si>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</si>
  <si>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</si>
  <si>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</si>
  <si>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</si>
  <si>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</si>
  <si>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</si>
  <si>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</si>
  <si>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</si>
  <si>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</si>
  <si>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</si>
  <si>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</si>
  <si>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</si>
  <si>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</si>
  <si>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</si>
  <si>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</si>
  <si>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</si>
  <si>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</si>
  <si>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</si>
  <si>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</si>
  <si>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</si>
  <si>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</si>
  <si>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</si>
  <si>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</si>
  <si>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</si>
  <si>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</si>
  <si>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</si>
  <si>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</si>
  <si>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</si>
  <si>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</si>
  <si>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</si>
  <si>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</si>
  <si>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</si>
  <si>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</si>
  <si>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</si>
  <si>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</si>
  <si>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</si>
  <si>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</si>
  <si>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</si>
  <si>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</si>
  <si>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</si>
  <si>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</si>
  <si>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</si>
  <si>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</si>
  <si>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</si>
  <si>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</si>
  <si>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</si>
  <si>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</si>
  <si>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</si>
  <si>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</si>
  <si>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</si>
  <si>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</si>
  <si>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</si>
  <si>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</si>
  <si>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</si>
  <si>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</si>
  <si>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</si>
  <si>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</si>
  <si>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</si>
  <si>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</si>
  <si>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</si>
  <si>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</si>
  <si>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</si>
  <si>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</si>
  <si>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</si>
  <si>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</si>
  <si>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</si>
  <si>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</si>
  <si>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</si>
  <si>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</si>
  <si>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</si>
  <si>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</si>
  <si>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</si>
  <si>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</si>
  <si>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</si>
  <si>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</si>
  <si>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</si>
  <si>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</si>
  <si>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</si>
  <si>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</si>
  <si>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</si>
  <si>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</si>
  <si>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</si>
  <si>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</si>
  <si>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</si>
  <si>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</si>
  <si>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</si>
  <si>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</si>
  <si>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</si>
  <si>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</si>
  <si>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</si>
  <si>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</si>
  <si>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</si>
  <si>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</si>
  <si>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</si>
  <si>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</si>
  <si>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</si>
  <si>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</si>
  <si>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</si>
  <si>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</si>
  <si>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</si>
  <si>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</si>
  <si>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</si>
  <si>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</si>
  <si>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</si>
  <si>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</si>
  <si>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</si>
  <si>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</si>
  <si>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</si>
  <si>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</si>
  <si>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</si>
  <si>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</si>
  <si>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</si>
  <si>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</si>
  <si>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</si>
  <si>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</si>
  <si>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</si>
  <si>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</si>
  <si>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</si>
  <si>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</si>
  <si>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</si>
  <si>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</si>
  <si>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</si>
  <si>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</si>
  <si>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</si>
  <si>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</si>
  <si>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</si>
  <si>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</si>
  <si>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</si>
  <si>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</si>
  <si>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</si>
  <si>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</si>
  <si>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</si>
  <si>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</si>
  <si>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</si>
  <si>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</si>
  <si>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</si>
  <si>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</si>
  <si>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</si>
  <si>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</si>
  <si>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</si>
  <si>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</si>
  <si>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</si>
  <si>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</si>
  <si>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</si>
  <si>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</si>
  <si>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</si>
  <si>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</si>
  <si>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</si>
  <si>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</si>
  <si>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</si>
  <si>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</si>
  <si>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</si>
  <si>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</si>
  <si>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</si>
  <si>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</si>
  <si>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</si>
  <si>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</si>
  <si>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</si>
  <si>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</si>
  <si>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</si>
  <si>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</si>
  <si>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</si>
  <si>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</si>
  <si>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</si>
  <si>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</si>
  <si>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</si>
  <si>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</si>
  <si>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</si>
  <si>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</si>
  <si>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</si>
  <si>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</si>
  <si>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</si>
  <si>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</si>
  <si>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</si>
  <si>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</si>
  <si>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</si>
  <si>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</si>
  <si>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</si>
  <si>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</si>
  <si>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</si>
  <si>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</si>
  <si>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</si>
  <si>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</si>
  <si>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</si>
  <si>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</si>
  <si>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</si>
  <si>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</si>
  <si>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</si>
  <si>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</si>
  <si>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</si>
  <si>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</si>
  <si>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</si>
  <si>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</si>
  <si>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</si>
  <si>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</si>
  <si>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</si>
  <si>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</si>
  <si>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</si>
  <si>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</si>
  <si>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</si>
  <si>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</si>
  <si>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</si>
  <si>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</si>
  <si>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</si>
  <si>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</si>
  <si>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</si>
  <si>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</si>
  <si>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</si>
  <si>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</si>
  <si>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</si>
  <si>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</si>
  <si>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</si>
  <si>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</si>
  <si>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</si>
  <si>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</si>
  <si>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</si>
  <si>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</si>
  <si>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</si>
  <si>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</si>
  <si>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</si>
  <si>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</si>
  <si>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</si>
  <si>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</si>
  <si>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</si>
  <si>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</si>
  <si>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</si>
  <si>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</si>
  <si>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</si>
  <si>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</si>
  <si>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</si>
  <si>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</si>
  <si>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</si>
  <si>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</si>
  <si>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</si>
  <si>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</si>
  <si>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</si>
  <si>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</si>
  <si>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</si>
  <si>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</si>
  <si>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</si>
  <si>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</si>
  <si>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</si>
  <si>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</si>
  <si>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</si>
  <si>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</si>
  <si>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</si>
  <si>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</si>
  <si>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</si>
  <si>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</si>
  <si>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</si>
  <si>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</si>
  <si>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</si>
  <si>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</si>
  <si>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</si>
  <si>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</si>
  <si>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</si>
  <si>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</si>
  <si>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</si>
  <si>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</si>
  <si>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</si>
  <si>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</si>
  <si>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</si>
  <si>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</si>
  <si>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</si>
  <si>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</si>
  <si>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</si>
  <si>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</si>
  <si>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</si>
  <si>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</si>
  <si>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</si>
  <si>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</si>
  <si>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</si>
  <si>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</si>
  <si>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</si>
  <si>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</si>
  <si>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</si>
  <si>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</si>
  <si>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</si>
  <si>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</si>
  <si>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</si>
  <si>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</si>
  <si>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</si>
  <si>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</si>
  <si>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</si>
  <si>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</si>
  <si>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</si>
  <si>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</si>
  <si>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</si>
  <si>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</si>
  <si>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</si>
  <si>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</si>
  <si>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</si>
  <si>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</si>
  <si>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</si>
  <si>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</si>
  <si>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</si>
  <si>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</si>
  <si>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</si>
  <si>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</si>
  <si>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</si>
  <si>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</si>
  <si>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</si>
  <si>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</si>
  <si>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</si>
  <si>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</si>
  <si>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</si>
  <si>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</si>
  <si>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</si>
  <si>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</si>
  <si>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</si>
  <si>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</si>
  <si>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</si>
  <si>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</si>
  <si>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</si>
  <si>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</si>
  <si>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</si>
  <si>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</si>
  <si>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</si>
  <si>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</si>
  <si>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</si>
  <si>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</si>
  <si>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</si>
  <si>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</si>
  <si>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</si>
  <si>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</si>
  <si>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</si>
  <si>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</si>
  <si>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</si>
  <si>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</si>
  <si>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</si>
  <si>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</si>
  <si>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</si>
  <si>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</si>
  <si>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</si>
  <si>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</si>
  <si>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</si>
  <si>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</si>
  <si>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</si>
  <si>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</si>
  <si>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</si>
  <si>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</si>
  <si>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</si>
  <si>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</si>
  <si>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</si>
  <si>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</si>
  <si>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</si>
  <si>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</si>
  <si>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</si>
  <si>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</si>
  <si>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</si>
  <si>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</si>
  <si>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</si>
  <si>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</si>
  <si>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</si>
  <si>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</si>
  <si>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</si>
  <si>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</si>
  <si>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</si>
  <si>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</si>
  <si>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</si>
  <si>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</si>
  <si>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</si>
  <si>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</si>
  <si>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</si>
  <si>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</si>
  <si>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</si>
  <si>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</si>
  <si>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</si>
  <si>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</si>
  <si>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</si>
  <si>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</si>
  <si>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</si>
  <si>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</si>
  <si>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</si>
  <si>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</si>
  <si>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</si>
  <si>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</si>
  <si>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</si>
  <si>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</si>
  <si>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</si>
  <si>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</si>
  <si>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</si>
  <si>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</si>
  <si>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</si>
  <si>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</si>
  <si>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</si>
  <si>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</si>
  <si>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</si>
  <si>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</si>
  <si>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</si>
  <si>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</si>
  <si>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</si>
  <si>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</si>
  <si>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</si>
  <si>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</si>
  <si>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</si>
  <si>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</si>
  <si>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</si>
  <si>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</si>
  <si>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</si>
  <si>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</si>
  <si>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</si>
  <si>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</si>
  <si>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</si>
  <si>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</si>
  <si>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</si>
  <si>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</si>
  <si>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</si>
  <si>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</si>
  <si>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</si>
  <si>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</si>
  <si>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</si>
  <si>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</si>
  <si>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</si>
  <si>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</si>
  <si>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</si>
  <si>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</si>
  <si>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</si>
  <si>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</si>
  <si>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</si>
  <si>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</si>
  <si>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</si>
  <si>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</si>
  <si>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</si>
  <si>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</si>
  <si>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</si>
  <si>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</si>
  <si>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</si>
  <si>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</si>
  <si>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</si>
  <si>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</si>
  <si>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</si>
  <si>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</si>
  <si>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</si>
  <si>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</si>
  <si>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</si>
  <si>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</si>
  <si>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</si>
  <si>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</si>
  <si>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</si>
  <si>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</si>
  <si>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</si>
  <si>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</si>
  <si>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</si>
  <si>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</si>
  <si>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</si>
  <si>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</si>
  <si>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</si>
  <si>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</si>
  <si>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</si>
  <si>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</si>
  <si>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</si>
  <si>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</si>
  <si>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</si>
  <si>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</si>
  <si>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</si>
  <si>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</si>
  <si>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</si>
  <si>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</si>
  <si>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</si>
  <si>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</si>
  <si>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</si>
  <si>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</si>
  <si>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</si>
  <si>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</si>
  <si>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</si>
  <si>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</si>
  <si>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</si>
  <si>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</si>
  <si>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</si>
  <si>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</si>
  <si>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</si>
  <si>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</si>
  <si>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</si>
  <si>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</si>
  <si>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</si>
  <si>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</si>
  <si>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</si>
  <si>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</si>
  <si>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</si>
  <si>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</si>
  <si>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</si>
  <si>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</si>
  <si>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</si>
  <si>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</si>
  <si>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</si>
  <si>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</si>
  <si>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</si>
  <si>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</si>
  <si>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</si>
  <si>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</si>
  <si>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</si>
  <si>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</si>
  <si>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</si>
  <si>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</si>
  <si>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</si>
  <si>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</si>
  <si>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</si>
  <si>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</si>
  <si>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</si>
  <si>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</si>
  <si>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</si>
  <si>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</si>
  <si>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</si>
  <si>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</si>
  <si>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</si>
  <si>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</si>
  <si>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</si>
  <si>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</si>
  <si>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</si>
  <si>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</si>
  <si>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</si>
  <si>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</si>
  <si>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</si>
  <si>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</si>
  <si>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</si>
  <si>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</si>
  <si>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</si>
  <si>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</si>
  <si>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</si>
  <si>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</si>
  <si>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</si>
  <si>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</si>
  <si>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</si>
  <si>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</si>
  <si>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</si>
  <si>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</si>
  <si>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</si>
  <si>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</si>
  <si>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</si>
  <si>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</si>
  <si>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</si>
  <si>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</si>
  <si>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</si>
  <si>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</si>
  <si>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</si>
  <si>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</si>
  <si>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</si>
  <si>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</si>
  <si>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</si>
  <si>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</si>
  <si>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</si>
  <si>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</si>
  <si>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</si>
  <si>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</si>
  <si>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</si>
  <si>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</si>
  <si>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</si>
  <si>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</si>
  <si>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</si>
  <si>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</si>
  <si>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</si>
  <si>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</si>
  <si>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</si>
  <si>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</si>
  <si>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</si>
  <si>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</si>
  <si>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</si>
  <si>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</si>
  <si>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</si>
  <si>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</si>
  <si>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</si>
  <si>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</si>
  <si>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</si>
  <si>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</si>
  <si>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</si>
  <si>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</si>
  <si>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</si>
  <si>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</si>
  <si>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</si>
  <si>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</si>
  <si>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</si>
  <si>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</si>
  <si>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</si>
  <si>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</si>
  <si>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</si>
  <si>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</si>
  <si>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</si>
  <si>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</si>
  <si>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</si>
  <si>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</si>
  <si>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</si>
  <si>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</si>
  <si>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</si>
  <si>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</si>
  <si>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</si>
  <si>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</si>
  <si>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</si>
  <si>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</si>
  <si>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</si>
  <si>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</si>
  <si>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</si>
  <si>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</si>
  <si>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</si>
  <si>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</si>
  <si>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</si>
  <si>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</si>
  <si>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</si>
  <si>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</si>
  <si>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</si>
  <si>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</si>
  <si>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</si>
  <si>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</si>
  <si>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</si>
  <si>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</si>
  <si>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</si>
  <si>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</si>
  <si>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</si>
  <si>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</si>
  <si>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</si>
  <si>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</si>
  <si>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</si>
  <si>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</si>
  <si>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</si>
  <si>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</si>
  <si>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</si>
  <si>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</si>
  <si>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</si>
  <si>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</si>
  <si>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</si>
  <si>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</si>
  <si>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</si>
  <si>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</si>
  <si>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</si>
  <si>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</si>
  <si>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</si>
  <si>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</si>
  <si>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</si>
  <si>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</si>
  <si>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</si>
  <si>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</si>
  <si>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</si>
  <si>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</si>
  <si>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</si>
  <si>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</si>
  <si>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</si>
  <si>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</si>
  <si>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</si>
  <si>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</si>
  <si>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</si>
  <si>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</si>
  <si>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</si>
  <si>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</si>
  <si>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</si>
  <si>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</si>
  <si>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</si>
  <si>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</si>
  <si>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</si>
  <si>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</si>
  <si>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</si>
  <si>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</si>
  <si>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</si>
  <si>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</si>
  <si>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</si>
  <si>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</si>
  <si>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</si>
  <si>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</si>
  <si>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</si>
  <si>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</si>
  <si>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</si>
  <si>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</si>
  <si>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</si>
  <si>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</si>
  <si>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</si>
  <si>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</si>
  <si>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</si>
  <si>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</si>
  <si>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</si>
  <si>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</si>
  <si>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</si>
  <si>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</si>
  <si>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</si>
  <si>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</si>
  <si>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</si>
  <si>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</si>
  <si>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</si>
  <si>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</si>
  <si>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</si>
  <si>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</si>
  <si>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</si>
  <si>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</si>
  <si>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</si>
  <si>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</si>
  <si>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</si>
  <si>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</si>
  <si>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</si>
  <si>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</si>
  <si>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</si>
  <si>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</si>
  <si>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</si>
  <si>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</si>
  <si>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</si>
  <si>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</si>
  <si>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</si>
  <si>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</si>
  <si>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</si>
  <si>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</si>
  <si>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</si>
  <si>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</si>
  <si>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</si>
  <si>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</si>
  <si>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</si>
  <si>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</si>
  <si>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</si>
  <si>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</si>
  <si>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</si>
  <si>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</si>
  <si>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</si>
  <si>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</si>
  <si>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</si>
  <si>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</si>
  <si>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</si>
  <si>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</si>
  <si>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</si>
  <si>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</si>
  <si>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</si>
  <si>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</si>
  <si>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</si>
  <si>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</si>
  <si>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</si>
  <si>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</si>
  <si>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</si>
  <si>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</si>
  <si>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</si>
  <si>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</si>
  <si>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</si>
  <si>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</si>
  <si>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</si>
  <si>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</si>
  <si>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</si>
  <si>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</si>
  <si>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</si>
  <si>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</si>
  <si>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</si>
  <si>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</si>
  <si>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</si>
  <si>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</si>
  <si>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</si>
  <si>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</si>
  <si>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</si>
  <si>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</si>
  <si>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</si>
  <si>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</si>
  <si>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</si>
  <si>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</si>
  <si>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</si>
  <si>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</si>
  <si>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</si>
  <si>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</si>
  <si>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</si>
  <si>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</si>
  <si>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</si>
  <si>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</si>
  <si>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</si>
  <si>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</si>
  <si>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</si>
  <si>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</si>
  <si>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</si>
  <si>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</si>
  <si>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</si>
  <si>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</si>
  <si>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</si>
  <si>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</si>
  <si>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</si>
  <si>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</si>
  <si>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</si>
  <si>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</si>
  <si>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</si>
  <si>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</si>
  <si>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</si>
  <si>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</si>
  <si>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</si>
  <si>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</si>
  <si>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</si>
  <si>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</si>
  <si>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</si>
  <si>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</si>
  <si>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</si>
  <si>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</si>
  <si>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</si>
  <si>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</si>
  <si>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</si>
  <si>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</si>
  <si>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</si>
  <si>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</si>
  <si>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</si>
  <si>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</si>
  <si>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</si>
  <si>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</si>
  <si>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</si>
  <si>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</si>
  <si>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</si>
  <si>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</si>
  <si>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</si>
  <si>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</si>
  <si>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</si>
  <si>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</si>
  <si>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</si>
  <si>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</si>
  <si>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</si>
  <si>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</si>
  <si>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</si>
  <si>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</si>
  <si>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</si>
  <si>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</si>
  <si>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</si>
  <si>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</si>
  <si>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</si>
  <si>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</si>
  <si>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</si>
  <si>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</si>
  <si>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</si>
  <si>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</si>
  <si>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</si>
  <si>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</si>
  <si>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</si>
  <si>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</si>
  <si>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</si>
  <si>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</si>
  <si>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</si>
  <si>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</si>
  <si>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</si>
  <si>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</si>
  <si>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</si>
  <si>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</si>
  <si>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</si>
  <si>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</si>
  <si>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</si>
  <si>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</si>
  <si>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</si>
  <si>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</si>
  <si>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</si>
  <si>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</si>
  <si>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</si>
  <si>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</si>
  <si>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</si>
  <si>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</si>
  <si>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</si>
  <si>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</si>
  <si>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</si>
  <si>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</si>
  <si>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</si>
  <si>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</si>
  <si>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</si>
  <si>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</si>
  <si>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</si>
  <si>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</si>
  <si>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</si>
  <si>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</si>
  <si>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</si>
  <si>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</si>
  <si>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</si>
  <si>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</si>
  <si>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</si>
  <si>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</si>
  <si>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</si>
  <si>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</si>
  <si>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</si>
  <si>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</si>
  <si>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</si>
  <si>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</si>
  <si>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</si>
  <si>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</si>
  <si>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</si>
  <si>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</si>
  <si>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</si>
  <si>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</si>
  <si>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</si>
  <si>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</si>
  <si>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</si>
  <si>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</si>
  <si>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</si>
  <si>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</si>
  <si>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</si>
  <si>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</si>
  <si>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</si>
  <si>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</si>
  <si>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</si>
  <si>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</si>
  <si>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</si>
  <si>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</si>
  <si>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</si>
  <si>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</si>
  <si>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</si>
  <si>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</si>
  <si>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</si>
  <si>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</si>
  <si>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</si>
  <si>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</si>
  <si>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</si>
  <si>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</si>
  <si>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</si>
  <si>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</si>
  <si>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</si>
  <si>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</si>
  <si>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</si>
  <si>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</si>
  <si>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</si>
  <si>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</si>
  <si>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</si>
  <si>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</si>
  <si>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</si>
  <si>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</si>
  <si>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</si>
  <si>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</si>
  <si>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</si>
  <si>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</si>
  <si>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</si>
  <si>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</si>
  <si>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</si>
  <si>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</si>
  <si>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</si>
  <si>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</si>
  <si>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</si>
  <si>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</si>
  <si>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</si>
  <si>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</si>
  <si>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</si>
  <si>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</si>
  <si>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</si>
  <si>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</si>
  <si>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</si>
  <si>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</si>
  <si>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</si>
  <si>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</si>
  <si>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</si>
  <si>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</si>
  <si>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</si>
  <si>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</si>
  <si>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</si>
  <si>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</si>
  <si>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</si>
  <si>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</si>
  <si>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</si>
  <si>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</si>
  <si>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</si>
  <si>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</si>
  <si>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</si>
  <si>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</si>
  <si>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</si>
  <si>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</si>
  <si>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</si>
  <si>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</si>
  <si>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</si>
  <si>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</si>
  <si>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</si>
  <si>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</si>
  <si>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</si>
  <si>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</si>
  <si>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</si>
  <si>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</si>
  <si>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</si>
  <si>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</si>
  <si>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</si>
  <si>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</si>
  <si>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</si>
  <si>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</si>
  <si>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</si>
  <si>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</si>
  <si>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</si>
  <si>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</si>
  <si>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</si>
  <si>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</si>
  <si>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</si>
  <si>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</si>
  <si>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</si>
  <si>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</si>
  <si>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</si>
  <si>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</si>
  <si>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</si>
  <si>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</si>
  <si>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</si>
  <si>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</si>
  <si>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</si>
  <si>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</si>
  <si>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</si>
  <si>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</si>
  <si>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</si>
  <si>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</si>
  <si>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</si>
  <si>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</si>
  <si>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</si>
  <si>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</si>
  <si>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</si>
  <si>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</si>
  <si>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</si>
  <si>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</si>
  <si>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</si>
  <si>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</si>
  <si>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</si>
  <si>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</si>
  <si>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</si>
  <si>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</si>
  <si>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</si>
  <si>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</si>
  <si>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</si>
  <si>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</si>
  <si>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</si>
  <si>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</si>
  <si>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</si>
  <si>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</si>
  <si>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</si>
  <si>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</si>
  <si>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</si>
  <si>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</si>
  <si>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</si>
  <si>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</si>
  <si>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</si>
  <si>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</si>
  <si>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</si>
  <si>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</si>
  <si>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</si>
  <si>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</si>
  <si>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</si>
  <si>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</si>
  <si>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</si>
  <si>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</si>
  <si>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</si>
  <si>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</si>
  <si>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</si>
  <si>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</si>
  <si>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</si>
  <si>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</si>
  <si>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</si>
  <si>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</si>
  <si>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</si>
  <si>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</si>
  <si>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</si>
  <si>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</si>
  <si>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</si>
  <si>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</si>
  <si>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</si>
  <si>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</si>
  <si>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</si>
  <si>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</si>
  <si>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</si>
  <si>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</si>
  <si>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</si>
  <si>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</si>
  <si>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</si>
  <si>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</si>
  <si>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</si>
  <si>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</si>
  <si>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</si>
  <si>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</si>
  <si>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</si>
  <si>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</si>
  <si>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</si>
  <si>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</si>
  <si>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</si>
  <si>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</si>
  <si>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</si>
  <si>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</si>
  <si>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</si>
  <si>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</si>
  <si>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</si>
  <si>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</si>
  <si>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</si>
  <si>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</si>
  <si>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</si>
  <si>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</si>
  <si>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</si>
  <si>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</si>
  <si>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</si>
  <si>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</si>
  <si>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</si>
  <si>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</si>
  <si>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</si>
  <si>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</si>
  <si>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</si>
  <si>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</si>
  <si>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</si>
  <si>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</si>
  <si>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</si>
  <si>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</si>
  <si>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</si>
  <si>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</si>
  <si>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</si>
  <si>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</si>
  <si>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</si>
  <si>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</si>
  <si>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</si>
  <si>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</si>
  <si>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</si>
  <si>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</si>
  <si>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</si>
  <si>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</si>
  <si>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</si>
  <si>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</si>
  <si>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</si>
  <si>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</si>
  <si>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</si>
  <si>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</si>
  <si>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</si>
  <si>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</si>
  <si>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</si>
  <si>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</si>
  <si>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</si>
  <si>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</si>
  <si>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</si>
  <si>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</si>
  <si>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</si>
  <si>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</si>
  <si>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</si>
  <si>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</si>
  <si>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</si>
  <si>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</si>
  <si>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</si>
  <si>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</si>
  <si>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</si>
  <si>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</si>
  <si>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</si>
  <si>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</si>
  <si>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</si>
  <si>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</si>
  <si>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</si>
  <si>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</si>
  <si>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</si>
  <si>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</si>
  <si>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</si>
  <si>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</si>
  <si>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</si>
  <si>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</si>
  <si>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</si>
  <si>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</si>
  <si>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</si>
  <si>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</si>
  <si>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</si>
  <si>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</si>
  <si>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</si>
  <si>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</si>
  <si>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</si>
  <si>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</si>
  <si>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</si>
  <si>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</si>
  <si>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</si>
  <si>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</si>
  <si>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</si>
  <si>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</si>
  <si>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</si>
  <si>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</si>
  <si>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</si>
  <si>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</si>
  <si>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</si>
  <si>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</si>
  <si>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</si>
  <si>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</si>
  <si>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</si>
  <si>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</si>
  <si>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</si>
  <si>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</si>
  <si>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</si>
  <si>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</si>
  <si>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</si>
  <si>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</si>
  <si>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</si>
  <si>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</si>
  <si>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</si>
  <si>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</si>
  <si>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</si>
  <si>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</si>
  <si>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</si>
  <si>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</si>
  <si>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</si>
  <si>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</si>
  <si>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</si>
  <si>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</si>
  <si>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</si>
  <si>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</si>
  <si>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</si>
  <si>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</si>
  <si>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</si>
  <si>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</si>
  <si>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t>- āyasmā 2</t>
  </si>
  <si>
    <t>masc nom sg of āyasmant</t>
  </si>
  <si>
    <t>venerable</t>
  </si>
  <si>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</si>
  <si>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</si>
  <si>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</si>
  <si>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</si>
  <si>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</si>
  <si>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</si>
  <si>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</si>
  <si>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</si>
  <si>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</si>
  <si>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</si>
  <si>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</si>
  <si>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</si>
  <si>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</si>
  <si>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</si>
  <si>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</si>
  <si>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</si>
  <si>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</si>
  <si>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</si>
  <si>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</si>
  <si>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</si>
  <si>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</si>
  <si>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</si>
  <si>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</si>
  <si>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</si>
  <si>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</si>
  <si>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</si>
  <si>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</si>
  <si>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</si>
  <si>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</si>
  <si>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</si>
  <si>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</si>
  <si>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</si>
  <si>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</si>
  <si>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</si>
  <si>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</si>
  <si>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</si>
  <si>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</si>
  <si>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</si>
  <si>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</si>
  <si>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</si>
  <si>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</si>
  <si>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</si>
  <si>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</si>
  <si>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</si>
  <si>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</si>
  <si>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</si>
  <si>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</si>
  <si>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</si>
  <si>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</si>
  <si>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</si>
  <si>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</si>
  <si>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</si>
  <si>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</si>
  <si>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</si>
  <si>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</si>
  <si>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</si>
  <si>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</si>
  <si>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</si>
  <si>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</si>
  <si>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</si>
  <si>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</si>
  <si>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</si>
  <si>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</si>
  <si>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</si>
  <si>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</si>
  <si>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</si>
  <si>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</si>
  <si>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</si>
  <si>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</si>
  <si>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</si>
  <si>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</si>
  <si>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</si>
  <si>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</si>
  <si>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</si>
  <si>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</si>
  <si>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</si>
  <si>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</si>
  <si>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</si>
  <si>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</si>
  <si>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</si>
  <si>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</si>
  <si>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</si>
  <si>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</si>
  <si>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</si>
  <si>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</si>
  <si>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</si>
  <si>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</si>
  <si>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</si>
  <si>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</si>
  <si>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</si>
  <si>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</si>
  <si>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</si>
  <si>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</si>
  <si>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</si>
  <si>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</si>
  <si>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</si>
  <si>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</si>
  <si>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</si>
  <si>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</si>
  <si>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</si>
  <si>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</si>
  <si>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</si>
  <si>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</si>
  <si>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</si>
  <si>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</si>
  <si>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</si>
  <si>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</si>
  <si>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</si>
  <si>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</si>
  <si>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</si>
  <si>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</si>
  <si>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</si>
  <si>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</si>
  <si>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</si>
  <si>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</si>
  <si>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</si>
  <si>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</si>
  <si>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</si>
  <si>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</si>
  <si>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</si>
  <si>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</si>
  <si>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</si>
  <si>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</si>
  <si>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</si>
  <si>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</si>
  <si>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</si>
  <si>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</si>
  <si>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</si>
  <si>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</si>
  <si>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</si>
  <si>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</si>
  <si>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</si>
  <si>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</si>
  <si>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</si>
  <si>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</si>
  <si>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</si>
  <si>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</si>
  <si>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</si>
  <si>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</si>
  <si>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</si>
  <si>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</si>
  <si>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</si>
  <si>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</si>
  <si>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</si>
  <si>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</si>
  <si>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</si>
  <si>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</si>
  <si>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</si>
  <si>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</si>
  <si>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</si>
  <si>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</si>
  <si>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</si>
  <si>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</si>
  <si>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</si>
  <si>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</si>
  <si>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</si>
  <si>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</si>
  <si>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</si>
  <si>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</si>
  <si>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</si>
  <si>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</si>
  <si>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</si>
  <si>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</si>
  <si>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</si>
  <si>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</si>
  <si>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</si>
  <si>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</si>
  <si>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</si>
  <si>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</si>
  <si>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</si>
  <si>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</si>
  <si>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</si>
  <si>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</si>
  <si>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</si>
  <si>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</si>
  <si>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</si>
  <si>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</si>
  <si>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</si>
  <si>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</si>
  <si>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</si>
  <si>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</si>
  <si>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</si>
  <si>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</si>
  <si>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</si>
  <si>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</si>
  <si>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</si>
  <si>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</si>
  <si>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</si>
  <si>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</si>
  <si>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</si>
  <si>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</si>
  <si>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</si>
  <si>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</si>
  <si>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</si>
  <si>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</si>
  <si>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</si>
  <si>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</si>
  <si>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</si>
  <si>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</si>
  <si>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</si>
  <si>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</si>
  <si>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</si>
  <si>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</si>
  <si>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</si>
  <si>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</si>
  <si>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</si>
  <si>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</si>
  <si>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</si>
  <si>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</si>
  <si>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</si>
  <si>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</si>
  <si>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</si>
  <si>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</si>
  <si>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</si>
  <si>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</si>
  <si>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</si>
  <si>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</si>
  <si>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</si>
  <si>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</si>
  <si>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</si>
  <si>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</si>
  <si>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</si>
  <si>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</si>
  <si>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</si>
  <si>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</si>
  <si>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</si>
  <si>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</si>
  <si>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</si>
  <si>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</si>
  <si>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</si>
  <si>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</si>
  <si>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</si>
  <si>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</si>
  <si>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</si>
  <si>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</si>
  <si>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</si>
  <si>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</si>
  <si>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</si>
  <si>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</si>
  <si>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</si>
  <si>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</si>
  <si>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</si>
  <si>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</si>
  <si>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</si>
  <si>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</si>
  <si>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</si>
  <si>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</si>
  <si>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</si>
  <si>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</si>
  <si>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</si>
  <si>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</si>
  <si>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</si>
  <si>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</si>
  <si>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</si>
  <si>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</si>
  <si>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</si>
  <si>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</si>
  <si>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</si>
  <si>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</si>
  <si>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</si>
  <si>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</si>
  <si>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</si>
  <si>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</si>
  <si>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</si>
  <si>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</si>
  <si>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</si>
  <si>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</si>
  <si>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</si>
  <si>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</si>
  <si>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</si>
  <si>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</si>
  <si>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</si>
  <si>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</si>
  <si>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</si>
  <si>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</si>
  <si>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</si>
  <si>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</si>
  <si>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</si>
  <si>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</si>
  <si>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</si>
  <si>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</si>
  <si>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</si>
  <si>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</si>
  <si>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</si>
  <si>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</si>
  <si>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</si>
  <si>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</si>
  <si>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</si>
  <si>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</si>
  <si>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</si>
  <si>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</si>
  <si>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</si>
  <si>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</si>
  <si>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</si>
  <si>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</si>
  <si>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</si>
  <si>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</si>
  <si>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</si>
  <si>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</si>
  <si>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</si>
  <si>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</si>
  <si>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</si>
  <si>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</si>
  <si>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</si>
  <si>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</si>
  <si>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</si>
  <si>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</si>
  <si>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</si>
  <si>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</si>
  <si>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</si>
  <si>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</si>
  <si>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</si>
  <si>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</si>
  <si>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</si>
  <si>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</si>
  <si>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</si>
  <si>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</si>
  <si>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</si>
  <si>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</si>
  <si>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</si>
  <si>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</si>
  <si>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</si>
  <si>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</si>
  <si>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</si>
  <si>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</si>
  <si>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</si>
  <si>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</si>
  <si>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</si>
  <si>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</si>
  <si>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</si>
  <si>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</si>
  <si>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</si>
  <si>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</si>
  <si>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</si>
  <si>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</si>
  <si>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</si>
  <si>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</si>
  <si>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</si>
  <si>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</si>
  <si>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</si>
  <si>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</si>
  <si>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</si>
  <si>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</si>
  <si>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</si>
  <si>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</si>
  <si>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</si>
  <si>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</si>
  <si>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</si>
  <si>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</si>
  <si>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</si>
  <si>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</si>
  <si>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</si>
  <si>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</si>
  <si>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</si>
  <si>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</si>
  <si>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</si>
  <si>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</si>
  <si>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</si>
  <si>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</si>
  <si>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</si>
  <si>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</si>
  <si>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</si>
  <si>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</si>
  <si>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</si>
  <si>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</si>
  <si>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</si>
  <si>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</si>
  <si>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</si>
  <si>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</si>
  <si>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</si>
  <si>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</si>
  <si>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</si>
  <si>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</si>
  <si>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</si>
  <si>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</si>
  <si>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</si>
  <si>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</si>
  <si>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</si>
  <si>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</si>
  <si>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</si>
  <si>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</si>
  <si>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</si>
  <si>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</si>
  <si>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</si>
  <si>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</si>
  <si>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</si>
  <si>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</si>
  <si>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</si>
  <si>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</si>
  <si>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</si>
  <si>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</si>
  <si>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</si>
  <si>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</si>
  <si>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</si>
  <si>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</si>
  <si>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</si>
  <si>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</si>
  <si>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</si>
  <si>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</si>
  <si>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</si>
  <si>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</si>
  <si>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</si>
  <si>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</si>
  <si>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</si>
  <si>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</si>
  <si>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</si>
  <si>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</si>
  <si>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</si>
  <si>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</si>
  <si>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</si>
  <si>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</si>
  <si>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</si>
  <si>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</si>
  <si>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</si>
  <si>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</si>
  <si>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</si>
  <si>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agree, may it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</si>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</sst>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6758" si="2">TODAY()</f>
        <v>45635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45635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45635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45635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45635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45635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COUNTIF($C$1:$C$7275,C28)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45635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45635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45635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45635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45635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45635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45635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45635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205</v>
      </c>
      <c r="U36" s="23"/>
      <c r="V36" s="23"/>
      <c r="W36" s="15">
        <f t="shared" si="2"/>
        <v>45635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45635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45635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45635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45635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45635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45635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45635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242</v>
      </c>
      <c r="U44" s="23"/>
      <c r="V44" s="23"/>
      <c r="W44" s="15">
        <f t="shared" si="2"/>
        <v>45635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45635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45635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45635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45635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45635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45635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45635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45635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45635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45635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282</v>
      </c>
      <c r="U55" s="23"/>
      <c r="V55" s="23"/>
      <c r="W55" s="15">
        <f t="shared" si="2"/>
        <v>45635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45635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45635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45635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45635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45635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45635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45635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45635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45635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45635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45635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45635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45635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45635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45635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45635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45635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45635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45635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45635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45635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45635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45635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45635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45635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45635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45635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45635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45635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45635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45635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45635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45635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45635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45635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45635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45635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45635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45635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45635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45635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465</v>
      </c>
      <c r="U97" s="23"/>
      <c r="V97" s="23"/>
      <c r="W97" s="15">
        <f t="shared" si="2"/>
        <v>45635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45635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45635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45635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45635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45635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45635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45635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45635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509</v>
      </c>
      <c r="U106" s="23"/>
      <c r="V106" s="23"/>
      <c r="W106" s="15">
        <f t="shared" si="2"/>
        <v>45635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45635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516</v>
      </c>
      <c r="U108" s="23"/>
      <c r="V108" s="23"/>
      <c r="W108" s="15">
        <f t="shared" si="2"/>
        <v>45635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45635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45635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45635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45635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45635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45635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553</v>
      </c>
      <c r="U115" s="23"/>
      <c r="V115" s="23"/>
      <c r="W115" s="15">
        <f t="shared" si="2"/>
        <v>45635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45635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45635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45635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559</v>
      </c>
      <c r="U119" s="23"/>
      <c r="V119" s="23"/>
      <c r="W119" s="15">
        <f t="shared" si="2"/>
        <v>45635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45635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567</v>
      </c>
      <c r="U121" s="23"/>
      <c r="V121" s="23"/>
      <c r="W121" s="15">
        <f t="shared" si="2"/>
        <v>45635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45635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45635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45635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45635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45635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45635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45635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45635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45635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45635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45635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45635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45635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45635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646</v>
      </c>
      <c r="U136" s="23"/>
      <c r="V136" s="23"/>
      <c r="W136" s="15">
        <f t="shared" si="2"/>
        <v>45635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45635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45635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45635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45635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45635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660</v>
      </c>
      <c r="U142" s="23"/>
      <c r="V142" s="23"/>
      <c r="W142" s="15">
        <f t="shared" si="2"/>
        <v>45635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45635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665</v>
      </c>
      <c r="U144" s="23"/>
      <c r="V144" s="23"/>
      <c r="W144" s="15">
        <f t="shared" si="2"/>
        <v>45635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45635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45635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45635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45635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45635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45635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45635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45635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45635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45635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45635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45635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45635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45635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45635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735</v>
      </c>
      <c r="U160" s="23"/>
      <c r="V160" s="23"/>
      <c r="W160" s="15">
        <f t="shared" si="2"/>
        <v>45635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45635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742</v>
      </c>
      <c r="U162" s="23"/>
      <c r="V162" s="23"/>
      <c r="W162" s="15">
        <f t="shared" si="2"/>
        <v>45635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45635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45635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45635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45635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757</v>
      </c>
      <c r="U167" s="23"/>
      <c r="V167" s="23"/>
      <c r="W167" s="15">
        <f t="shared" si="2"/>
        <v>45635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45635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45635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45635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771</v>
      </c>
      <c r="U171" s="23"/>
      <c r="V171" s="23"/>
      <c r="W171" s="15">
        <f t="shared" si="2"/>
        <v>45635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45635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779</v>
      </c>
      <c r="U173" s="23"/>
      <c r="V173" s="23"/>
      <c r="W173" s="15">
        <f t="shared" si="2"/>
        <v>45635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45635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45635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45635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VLOOKUP($C177,$C$1:$P$7320,2,0)</f>
        <v>ind</v>
      </c>
      <c r="E177" s="21" t="str">
        <f t="shared" ref="E177:E178" si="68">VLOOKUP($C177,$C$1:$P$7320,3,0)</f>
        <v>emph</v>
      </c>
      <c r="F177" s="21" t="str">
        <f t="shared" ref="F177:F178" si="69">VLOOKUP($C177,$C$1:$P$7320,4,0)</f>
        <v/>
      </c>
      <c r="G177" s="21"/>
      <c r="H177" s="21" t="str">
        <f t="shared" ref="H177:H178" si="70">VLOOKUP($C177,$C$1:$P$7320,6,0)</f>
        <v>truly, indeed, then</v>
      </c>
      <c r="I177" s="21" t="str">
        <f t="shared" ref="I177:I178" si="71">VLOOKUP($C177,$C$1:$P$7320,7,0)</f>
        <v/>
      </c>
      <c r="J177" s="21" t="str">
        <f t="shared" ref="J177:J178" si="72">VLOOKUP($C177,$C$1:$P$7320,8,0)</f>
        <v/>
      </c>
      <c r="K177" s="21" t="str">
        <f t="shared" ref="K177:K178" si="73">VLOOKUP($C177,$C$1:$P$7320,9,0)</f>
        <v/>
      </c>
      <c r="L177" s="21" t="str">
        <f t="shared" ref="L177:L178" si="74">VLOOKUP($C177,$C$1:$P$7320,10,0)</f>
        <v/>
      </c>
      <c r="M177" s="21" t="str">
        <f t="shared" ref="M177:M178" si="75">VLOOKUP($C177,$C$1:$P$7320,11,0)</f>
        <v/>
      </c>
      <c r="N177" s="21" t="str">
        <f t="shared" ref="N177:N178" si="76">VLOOKUP($C177,$C$1:$P$7320,12,0)</f>
        <v/>
      </c>
      <c r="O177" s="21" t="str">
        <f t="shared" ref="O177:O178" si="77">VLOOKUP($C177,$C$1:$P$7320,13,0)</f>
        <v/>
      </c>
      <c r="P177" s="21" t="str">
        <f t="shared" ref="P177:P178" si="78">VLOOKUP($C177,$C$1:$P$7320,14,0)</f>
        <v/>
      </c>
      <c r="Q177" s="21"/>
      <c r="R177" s="21" t="s">
        <v>37</v>
      </c>
      <c r="S177" s="21" t="s">
        <v>38</v>
      </c>
      <c r="T177" s="21" t="s">
        <v>788</v>
      </c>
      <c r="U177" s="23"/>
      <c r="V177" s="23"/>
      <c r="W177" s="15">
        <f t="shared" si="2"/>
        <v>45635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45635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45635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45635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45635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45635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45635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809</v>
      </c>
      <c r="U184" s="23"/>
      <c r="V184" s="23"/>
      <c r="W184" s="15">
        <f t="shared" si="2"/>
        <v>45635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45635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45635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45635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45635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45635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45635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45635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45635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45635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45635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27</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45635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VLOOKUP($C196,$C$1:$P$7320,2,0)</f>
        <v>verb</v>
      </c>
      <c r="E196" s="21" t="str">
        <f t="shared" ref="E196:E198" si="88">VLOOKUP($C196,$C$1:$P$7320,3,0)</f>
        <v>pr 1st sg of pucchati</v>
      </c>
      <c r="F196" s="21" t="str">
        <f t="shared" ref="F196:F198" si="89">VLOOKUP($C196,$C$1:$P$7320,4,0)</f>
        <v/>
      </c>
      <c r="G196" s="21"/>
      <c r="H196" s="21" t="str">
        <f t="shared" ref="H196:H198" si="90">VLOOKUP($C196,$C$1:$P$7320,6,0)</f>
        <v>I ask, I am asking</v>
      </c>
      <c r="I196" s="21" t="str">
        <f t="shared" ref="I196:I198" si="91">VLOOKUP($C196,$C$1:$P$7320,7,0)</f>
        <v/>
      </c>
      <c r="J196" s="21" t="str">
        <f t="shared" ref="J196:J198" si="92">VLOOKUP($C196,$C$1:$P$7320,8,0)</f>
        <v>√pucch (ask)</v>
      </c>
      <c r="K196" s="21">
        <f t="shared" ref="K196:K198" si="93">VLOOKUP($C196,$C$1:$P$7320,9,0)</f>
        <v>1</v>
      </c>
      <c r="L196" s="21" t="str">
        <f t="shared" ref="L196:L198" si="94">VLOOKUP($C196,$C$1:$P$7320,10,0)</f>
        <v>a</v>
      </c>
      <c r="M196" s="21" t="str">
        <f t="shared" ref="M196:M198" si="95">VLOOKUP($C196,$C$1:$P$7320,11,0)</f>
        <v>√pucch + a &gt; puccha</v>
      </c>
      <c r="N196" s="21" t="str">
        <f t="shared" ref="N196:N198" si="96">VLOOKUP($C196,$C$1:$P$7320,12,0)</f>
        <v>puccha + ti</v>
      </c>
      <c r="O196" s="21" t="str">
        <f t="shared" ref="O196:O198" si="97">VLOOKUP($C196,$C$1:$P$7320,13,0)</f>
        <v/>
      </c>
      <c r="P196" s="21" t="str">
        <f t="shared" ref="P196:P198" si="98">VLOOKUP($C196,$C$1:$P$7320,14,0)</f>
        <v/>
      </c>
      <c r="Q196" s="21"/>
      <c r="R196" s="21" t="s">
        <v>37</v>
      </c>
      <c r="S196" s="21" t="s">
        <v>38</v>
      </c>
      <c r="T196" s="21" t="s">
        <v>856</v>
      </c>
      <c r="U196" s="23"/>
      <c r="V196" s="23"/>
      <c r="W196" s="15">
        <f t="shared" si="2"/>
        <v>45635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45635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45635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45635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45635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45635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VLOOKUP($C202,$C$1:$P$7320,2,0)</f>
        <v>ind</v>
      </c>
      <c r="E202" s="21" t="str">
        <f t="shared" ref="E202:E206" si="104">VLOOKUP($C202,$C$1:$P$7320,3,0)</f>
        <v>adv</v>
      </c>
      <c r="F202" s="21" t="str">
        <f t="shared" ref="F202:F206" si="105">VLOOKUP($C202,$C$1:$P$7320,4,0)</f>
        <v/>
      </c>
      <c r="G202" s="21"/>
      <c r="H202" s="21" t="str">
        <f t="shared" ref="H202:H206" si="106">VLOOKUP($C202,$C$1:$P$7320,6,0)</f>
        <v>third time</v>
      </c>
      <c r="I202" s="21" t="str">
        <f t="shared" ref="I202:I206" si="107">VLOOKUP($C202,$C$1:$P$7320,7,0)</f>
        <v/>
      </c>
      <c r="J202" s="21" t="str">
        <f t="shared" ref="J202:J206" si="108">VLOOKUP($C202,$C$1:$P$7320,8,0)</f>
        <v/>
      </c>
      <c r="K202" s="21" t="str">
        <f t="shared" ref="K202:K206" si="109">VLOOKUP($C202,$C$1:$P$7320,9,0)</f>
        <v/>
      </c>
      <c r="L202" s="21" t="str">
        <f t="shared" ref="L202:L206" si="110">VLOOKUP($C202,$C$1:$P$7320,10,0)</f>
        <v/>
      </c>
      <c r="M202" s="21" t="str">
        <f t="shared" ref="M202:M206" si="111">VLOOKUP($C202,$C$1:$P$7320,11,0)</f>
        <v/>
      </c>
      <c r="N202" s="21" t="str">
        <f t="shared" ref="N202:N206" si="112">VLOOKUP($C202,$C$1:$P$7320,12,0)</f>
        <v>ti + tiya + aṃ</v>
      </c>
      <c r="O202" s="21" t="str">
        <f t="shared" ref="O202:O206" si="113">VLOOKUP($C202,$C$1:$P$7320,13,0)</f>
        <v/>
      </c>
      <c r="P202" s="21" t="str">
        <f t="shared" ref="P202:P206" si="114">VLOOKUP($C202,$C$1:$P$7320,14,0)</f>
        <v/>
      </c>
      <c r="Q202" s="21"/>
      <c r="R202" s="21" t="s">
        <v>37</v>
      </c>
      <c r="S202" s="21" t="s">
        <v>38</v>
      </c>
      <c r="T202" s="22" t="s">
        <v>865</v>
      </c>
      <c r="U202" s="23"/>
      <c r="V202" s="23"/>
      <c r="W202" s="15">
        <f t="shared" si="2"/>
        <v>45635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27</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45635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45635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45635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45635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45635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45635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45635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VLOOKUP($C210,$C$1:$P$7320,2,0)</f>
        <v>pp</v>
      </c>
      <c r="E210" s="21" t="str">
        <f t="shared" ref="E210:E211" si="120">VLOOKUP($C210,$C$1:$P$7320,3,0)</f>
        <v>masc nom pl of parisuddha, pp of parisujjhati</v>
      </c>
      <c r="F210" s="21" t="str">
        <f t="shared" ref="F210:F211" si="121">VLOOKUP($C210,$C$1:$P$7320,4,0)</f>
        <v/>
      </c>
      <c r="G210" s="21"/>
      <c r="H210" s="21" t="str">
        <f t="shared" ref="H210:H211" si="122">VLOOKUP($C210,$C$1:$P$7320,6,0)</f>
        <v>pure, innocent</v>
      </c>
      <c r="I210" s="21" t="str">
        <f t="shared" ref="I210:I211" si="123">VLOOKUP($C210,$C$1:$P$7320,7,0)</f>
        <v>purified</v>
      </c>
      <c r="J210" s="21" t="str">
        <f t="shared" ref="J210:J211" si="124">VLOOKUP($C210,$C$1:$P$7320,8,0)</f>
        <v>√sudh (be pure)</v>
      </c>
      <c r="K210" s="21">
        <f t="shared" ref="K210:K211" si="125">VLOOKUP($C210,$C$1:$P$7320,9,0)</f>
        <v>3</v>
      </c>
      <c r="L210" s="21" t="str">
        <f t="shared" ref="L210:L211" si="126">VLOOKUP($C210,$C$1:$P$7320,10,0)</f>
        <v>ya</v>
      </c>
      <c r="M210" s="21" t="str">
        <f t="shared" ref="M210:M211" si="127">VLOOKUP($C210,$C$1:$P$7320,11,0)</f>
        <v/>
      </c>
      <c r="N210" s="21" t="str">
        <f t="shared" ref="N210:N211" si="128">VLOOKUP($C210,$C$1:$P$7320,12,0)</f>
        <v>pari + √sudh + ta</v>
      </c>
      <c r="O210" s="21" t="str">
        <f t="shared" ref="O210:O211" si="129">VLOOKUP($C210,$C$1:$P$7320,13,0)</f>
        <v/>
      </c>
      <c r="P210" s="21" t="str">
        <f t="shared" ref="P210:P211" si="130">VLOOKUP($C210,$C$1:$P$7320,14,0)</f>
        <v/>
      </c>
      <c r="Q210" s="21"/>
      <c r="R210" s="21" t="s">
        <v>37</v>
      </c>
      <c r="S210" s="21" t="s">
        <v>38</v>
      </c>
      <c r="T210" s="22" t="s">
        <v>878</v>
      </c>
      <c r="U210" s="23"/>
      <c r="V210" s="23"/>
      <c r="W210" s="15">
        <f t="shared" si="2"/>
        <v>45635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45635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45635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VLOOKUP($C213,$C$1:$P$7320,2,0)</f>
        <v>ind</v>
      </c>
      <c r="E213" s="21" t="str">
        <f t="shared" ref="E213:E214" si="132">VLOOKUP($C213,$C$1:$P$7320,3,0)</f>
        <v>adv, abl sg of ta</v>
      </c>
      <c r="F213" s="21" t="str">
        <f t="shared" ref="F213:F214" si="133">VLOOKUP($C213,$C$1:$P$7320,4,0)</f>
        <v/>
      </c>
      <c r="G213" s="21"/>
      <c r="H213" s="21" t="str">
        <f t="shared" ref="H213:H214" si="134">VLOOKUP($C213,$C$1:$P$7320,6,0)</f>
        <v>therefore</v>
      </c>
      <c r="I213" s="21" t="str">
        <f t="shared" ref="I213:I214" si="135">VLOOKUP($C213,$C$1:$P$7320,7,0)</f>
        <v>from that</v>
      </c>
      <c r="J213" s="21" t="str">
        <f t="shared" ref="J213:J214" si="136">VLOOKUP($C213,$C$1:$P$7320,8,0)</f>
        <v/>
      </c>
      <c r="K213" s="21" t="str">
        <f t="shared" ref="K213:K214" si="137">VLOOKUP($C213,$C$1:$P$7320,9,0)</f>
        <v/>
      </c>
      <c r="L213" s="21" t="str">
        <f t="shared" ref="L213:L214" si="138">VLOOKUP($C213,$C$1:$P$7320,10,0)</f>
        <v/>
      </c>
      <c r="M213" s="21" t="str">
        <f t="shared" ref="M213:M214" si="139">VLOOKUP($C213,$C$1:$P$7320,11,0)</f>
        <v/>
      </c>
      <c r="N213" s="21" t="str">
        <f t="shared" ref="N213:N214" si="140">VLOOKUP($C213,$C$1:$P$7320,12,0)</f>
        <v>ta + smā</v>
      </c>
      <c r="O213" s="21" t="str">
        <f t="shared" ref="O213:O214" si="141">VLOOKUP($C213,$C$1:$P$7320,13,0)</f>
        <v/>
      </c>
      <c r="P213" s="21" t="str">
        <f t="shared" ref="P213:P214" si="142">VLOOKUP($C213,$C$1:$P$7320,14,0)</f>
        <v/>
      </c>
      <c r="Q213" s="21"/>
      <c r="R213" s="21" t="s">
        <v>37</v>
      </c>
      <c r="S213" s="21" t="s">
        <v>38</v>
      </c>
      <c r="T213" s="21" t="s">
        <v>883</v>
      </c>
      <c r="U213" s="23"/>
      <c r="V213" s="23"/>
      <c r="W213" s="15">
        <f t="shared" si="2"/>
        <v>45635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45635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45635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891</v>
      </c>
      <c r="U216" s="23"/>
      <c r="V216" s="23"/>
      <c r="W216" s="15">
        <f t="shared" si="2"/>
        <v>45635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45635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45635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45635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910</v>
      </c>
      <c r="U220" s="23"/>
      <c r="V220" s="23"/>
      <c r="W220" s="15">
        <f t="shared" si="2"/>
        <v>45635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45635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45635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45635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45635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45635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45635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45635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45635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45635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45635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45635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45635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45635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45635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45635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45635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45635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45635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45635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45635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VLOOKUP($C241,$C$1:$P$7320,2,0)</f>
        <v>pron</v>
      </c>
      <c r="E241" s="21" t="str">
        <f t="shared" ref="E241:E243" si="156">VLOOKUP($C241,$C$1:$P$7320,3,0)</f>
        <v>masc nom sg of ya</v>
      </c>
      <c r="F241" s="21" t="str">
        <f t="shared" ref="F241:F243" si="157">VLOOKUP($C241,$C$1:$P$7320,4,0)</f>
        <v/>
      </c>
      <c r="G241" s="21"/>
      <c r="H241" s="21" t="str">
        <f t="shared" ref="H241:H243" si="158">VLOOKUP($C241,$C$1:$P$7320,6,0)</f>
        <v>whichever, whoever</v>
      </c>
      <c r="I241" s="21" t="str">
        <f t="shared" ref="I241:I243" si="159">VLOOKUP($C241,$C$1:$P$7320,7,0)</f>
        <v/>
      </c>
      <c r="J241" s="21" t="str">
        <f t="shared" ref="J241:J243" si="160">VLOOKUP($C241,$C$1:$P$7320,8,0)</f>
        <v/>
      </c>
      <c r="K241" s="21" t="str">
        <f t="shared" ref="K241:K243" si="161">VLOOKUP($C241,$C$1:$P$7320,9,0)</f>
        <v/>
      </c>
      <c r="L241" s="21" t="str">
        <f t="shared" ref="L241:L243" si="162">VLOOKUP($C241,$C$1:$P$7320,10,0)</f>
        <v/>
      </c>
      <c r="M241" s="21" t="str">
        <f t="shared" ref="M241:M243" si="163">VLOOKUP($C241,$C$1:$P$7320,11,0)</f>
        <v/>
      </c>
      <c r="N241" s="21" t="str">
        <f t="shared" ref="N241:N243" si="164">VLOOKUP($C241,$C$1:$P$7320,12,0)</f>
        <v/>
      </c>
      <c r="O241" s="21" t="str">
        <f t="shared" ref="O241:O243" si="165">VLOOKUP($C241,$C$1:$P$7320,13,0)</f>
        <v/>
      </c>
      <c r="P241" s="21" t="str">
        <f t="shared" ref="P241:P243" si="166">VLOOKUP($C241,$C$1:$P$7320,14,0)</f>
        <v/>
      </c>
      <c r="Q241" s="21"/>
      <c r="R241" s="21" t="s">
        <v>982</v>
      </c>
      <c r="S241" s="21" t="s">
        <v>983</v>
      </c>
      <c r="T241" s="22" t="s">
        <v>984</v>
      </c>
      <c r="U241" s="23"/>
      <c r="V241" s="23"/>
      <c r="W241" s="15">
        <f t="shared" si="2"/>
        <v>45635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45635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45635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45635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45635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45635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45635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45635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45635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45635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45635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45635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45635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COUNTIF($C$1:$C$7274,C254)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45635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8" t="s">
        <v>982</v>
      </c>
      <c r="S255" s="58" t="s">
        <v>983</v>
      </c>
      <c r="T255" s="70" t="s">
        <v>1049</v>
      </c>
      <c r="U255" s="46"/>
      <c r="V255" s="46"/>
      <c r="W255" s="47">
        <f t="shared" si="2"/>
        <v>45635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COUNTIF($C$1:$C$7273,C256)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45635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687" si="168">COUNTIF($C$1:$C$7275,C257)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45635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45635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45635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45635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45635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45635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45635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45635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45635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45635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27</v>
      </c>
      <c r="C267" s="12" t="s">
        <v>851</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982</v>
      </c>
      <c r="S267" s="21" t="s">
        <v>983</v>
      </c>
      <c r="T267" s="21" t="s">
        <v>1106</v>
      </c>
      <c r="U267" s="23"/>
      <c r="V267" s="23"/>
      <c r="W267" s="15">
        <f t="shared" si="2"/>
        <v>45635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45635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982</v>
      </c>
      <c r="S269" s="21" t="s">
        <v>983</v>
      </c>
      <c r="T269" s="21" t="s">
        <v>1112</v>
      </c>
      <c r="U269" s="23"/>
      <c r="V269" s="23"/>
      <c r="W269" s="15">
        <f t="shared" si="2"/>
        <v>45635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45635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45635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45635</v>
      </c>
      <c r="X272" s="24">
        <v>271.0</v>
      </c>
      <c r="Y272" s="17" t="str">
        <f t="shared" ref="Y272:Y285" si="173">formulatext(A272)</f>
        <v>#N/A</v>
      </c>
      <c r="Z272" s="25" t="str">
        <f t="shared" ref="Z272:Z285" si="174">org.libreoffice.regex(Y272,"(\= COUNTIFS\(C\$\d{1,3}:)(C\d{1,3})(,)(C\d{1,3})(\))","$2")</f>
        <v>#NAME?</v>
      </c>
      <c r="AA272" s="25" t="str">
        <f t="shared" ref="AA272:AA285"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45635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76">COUNTIFS(C$3:C274,C274)</f>
        <v>3</v>
      </c>
      <c r="B274" s="10">
        <f t="shared" si="168"/>
        <v>99</v>
      </c>
      <c r="C274" s="12" t="s">
        <v>555</v>
      </c>
      <c r="D274" s="21" t="str">
        <f t="shared" ref="D274:D276" si="177">VLOOKUP($C274,$C$1:$P$7320,2,0)</f>
        <v>pron</v>
      </c>
      <c r="E274" s="21" t="str">
        <f t="shared" ref="E274:E276" si="178">VLOOKUP($C274,$C$1:$P$7320,3,0)</f>
        <v>masc nom sg of ya</v>
      </c>
      <c r="F274" s="21" t="str">
        <f t="shared" ref="F274:F276" si="179">VLOOKUP($C274,$C$1:$P$7320,4,0)</f>
        <v/>
      </c>
      <c r="G274" s="21"/>
      <c r="H274" s="21" t="str">
        <f t="shared" ref="H274:H276" si="180">VLOOKUP($C274,$C$1:$P$7320,6,0)</f>
        <v>whichever, whoever</v>
      </c>
      <c r="I274" s="21" t="str">
        <f t="shared" ref="I274:I276" si="181">VLOOKUP($C274,$C$1:$P$7320,7,0)</f>
        <v/>
      </c>
      <c r="J274" s="21" t="str">
        <f t="shared" ref="J274:J276" si="182">VLOOKUP($C274,$C$1:$P$7320,8,0)</f>
        <v/>
      </c>
      <c r="K274" s="21" t="str">
        <f t="shared" ref="K274:K276" si="183">VLOOKUP($C274,$C$1:$P$7320,9,0)</f>
        <v/>
      </c>
      <c r="L274" s="21" t="str">
        <f t="shared" ref="L274:L276" si="184">VLOOKUP($C274,$C$1:$P$7320,10,0)</f>
        <v/>
      </c>
      <c r="M274" s="21" t="str">
        <f t="shared" ref="M274:M276" si="185">VLOOKUP($C274,$C$1:$P$7320,11,0)</f>
        <v/>
      </c>
      <c r="N274" s="21" t="str">
        <f t="shared" ref="N274:N276" si="186">VLOOKUP($C274,$C$1:$P$7320,12,0)</f>
        <v/>
      </c>
      <c r="O274" s="21" t="str">
        <f t="shared" ref="O274:O276" si="187">VLOOKUP($C274,$C$1:$P$7320,13,0)</f>
        <v/>
      </c>
      <c r="P274" s="21" t="str">
        <f t="shared" ref="P274:P276" si="188">VLOOKUP($C274,$C$1:$P$7320,14,0)</f>
        <v/>
      </c>
      <c r="Q274" s="21"/>
      <c r="R274" s="21" t="s">
        <v>1121</v>
      </c>
      <c r="S274" s="21" t="s">
        <v>1122</v>
      </c>
      <c r="T274" s="22" t="s">
        <v>1123</v>
      </c>
      <c r="U274" s="23"/>
      <c r="V274" s="23"/>
      <c r="W274" s="15">
        <f t="shared" si="2"/>
        <v>45635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45635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45635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45635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45635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45635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1121</v>
      </c>
      <c r="S280" s="21" t="s">
        <v>1122</v>
      </c>
      <c r="T280" s="21" t="s">
        <v>1141</v>
      </c>
      <c r="U280" s="23"/>
      <c r="V280" s="23"/>
      <c r="W280" s="15">
        <f t="shared" si="2"/>
        <v>45635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45635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45635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76"/>
        <v>1</v>
      </c>
      <c r="B283" s="10">
        <f t="shared" si="168"/>
        <v>1</v>
      </c>
      <c r="C283" s="12" t="s">
        <v>1156</v>
      </c>
      <c r="D283" s="21" t="s">
        <v>47</v>
      </c>
      <c r="E283" s="21" t="s">
        <v>921</v>
      </c>
      <c r="F283" s="21"/>
      <c r="G283" s="21"/>
      <c r="H283" s="21" t="s">
        <v>1157</v>
      </c>
      <c r="I283" s="21" t="s">
        <v>1158</v>
      </c>
      <c r="J283" s="21" t="s">
        <v>1159</v>
      </c>
      <c r="K283" s="21">
        <v>8.0</v>
      </c>
      <c r="L283" s="21" t="s">
        <v>196</v>
      </c>
      <c r="M283" s="21"/>
      <c r="N283" s="21" t="s">
        <v>1160</v>
      </c>
      <c r="O283" s="21"/>
      <c r="P283" s="21"/>
      <c r="Q283" s="21"/>
      <c r="R283" s="21" t="s">
        <v>1121</v>
      </c>
      <c r="S283" s="21" t="s">
        <v>1122</v>
      </c>
      <c r="T283" s="21" t="s">
        <v>1161</v>
      </c>
      <c r="U283" s="23"/>
      <c r="V283" s="23"/>
      <c r="W283" s="15">
        <f t="shared" si="2"/>
        <v>45635</v>
      </c>
      <c r="X283" s="24">
        <v>282.0</v>
      </c>
      <c r="Y283" s="17" t="str">
        <f t="shared" si="173"/>
        <v>=COUNTIFS(C$3:C283,C283)</v>
      </c>
      <c r="Z283" s="25" t="str">
        <f t="shared" si="174"/>
        <v>#NAME?</v>
      </c>
      <c r="AA283" s="25" t="str">
        <f t="shared" si="175"/>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76"/>
        <v>1</v>
      </c>
      <c r="B284" s="10">
        <f t="shared" si="168"/>
        <v>1</v>
      </c>
      <c r="C284" s="12" t="s">
        <v>1162</v>
      </c>
      <c r="D284" s="21" t="s">
        <v>183</v>
      </c>
      <c r="E284" s="21" t="s">
        <v>1163</v>
      </c>
      <c r="F284" s="21"/>
      <c r="G284" s="21"/>
      <c r="H284" s="21" t="s">
        <v>1164</v>
      </c>
      <c r="I284" s="21"/>
      <c r="J284" s="21" t="s">
        <v>1028</v>
      </c>
      <c r="K284" s="21">
        <v>1.0</v>
      </c>
      <c r="L284" s="21" t="s">
        <v>35</v>
      </c>
      <c r="M284" s="21"/>
      <c r="N284" s="21" t="s">
        <v>1165</v>
      </c>
      <c r="O284" s="21"/>
      <c r="P284" s="21"/>
      <c r="Q284" s="21"/>
      <c r="R284" s="21" t="s">
        <v>1121</v>
      </c>
      <c r="S284" s="21" t="s">
        <v>1122</v>
      </c>
      <c r="T284" s="21" t="s">
        <v>1166</v>
      </c>
      <c r="U284" s="23"/>
      <c r="V284" s="23"/>
      <c r="W284" s="15">
        <f t="shared" si="2"/>
        <v>45635</v>
      </c>
      <c r="X284" s="24">
        <v>283.0</v>
      </c>
      <c r="Y284" s="17" t="str">
        <f t="shared" si="173"/>
        <v>=COUNTIFS(C$3:C284,C284)</v>
      </c>
      <c r="Z284" s="25" t="str">
        <f t="shared" si="174"/>
        <v>#NAME?</v>
      </c>
      <c r="AA284" s="25" t="str">
        <f t="shared" si="175"/>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76"/>
        <v>1</v>
      </c>
      <c r="B285" s="10">
        <f t="shared" si="168"/>
        <v>1</v>
      </c>
      <c r="C285" s="12" t="s">
        <v>1167</v>
      </c>
      <c r="D285" s="21" t="s">
        <v>84</v>
      </c>
      <c r="E285" s="21" t="s">
        <v>1168</v>
      </c>
      <c r="F285" s="21"/>
      <c r="G285" s="21"/>
      <c r="H285" s="27" t="s">
        <v>1169</v>
      </c>
      <c r="I285" s="27" t="s">
        <v>1170</v>
      </c>
      <c r="J285" s="21" t="s">
        <v>1171</v>
      </c>
      <c r="K285" s="21">
        <v>3.0</v>
      </c>
      <c r="L285" s="21" t="s">
        <v>76</v>
      </c>
      <c r="M285" s="27" t="s">
        <v>1172</v>
      </c>
      <c r="N285" s="21" t="s">
        <v>1173</v>
      </c>
      <c r="O285" s="21"/>
      <c r="P285" s="21"/>
      <c r="Q285" s="21"/>
      <c r="R285" s="21" t="s">
        <v>1121</v>
      </c>
      <c r="S285" s="21" t="s">
        <v>1122</v>
      </c>
      <c r="T285" s="21" t="s">
        <v>1174</v>
      </c>
      <c r="U285" s="23" t="s">
        <v>1175</v>
      </c>
      <c r="V285" s="23"/>
      <c r="W285" s="15">
        <f t="shared" si="2"/>
        <v>45635</v>
      </c>
      <c r="X285" s="24">
        <v>284.0</v>
      </c>
      <c r="Y285" s="17" t="str">
        <f t="shared" si="173"/>
        <v>=COUNTIFS(C$3:C285,C285)</v>
      </c>
      <c r="Z285" s="25" t="str">
        <f t="shared" si="174"/>
        <v>#NAME?</v>
      </c>
      <c r="AA285" s="25" t="str">
        <f t="shared" si="175"/>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68"/>
        <v>1</v>
      </c>
      <c r="C286" s="52" t="s">
        <v>1176</v>
      </c>
      <c r="D286" s="40"/>
      <c r="E286" s="40"/>
      <c r="F286" s="40"/>
      <c r="G286" s="40"/>
      <c r="H286" s="40"/>
      <c r="I286" s="40"/>
      <c r="J286" s="40"/>
      <c r="K286" s="40"/>
      <c r="L286" s="40"/>
      <c r="M286" s="40"/>
      <c r="N286" s="40"/>
      <c r="O286" s="40"/>
      <c r="P286" s="40"/>
      <c r="Q286" s="40"/>
      <c r="R286" s="40" t="s">
        <v>1121</v>
      </c>
      <c r="S286" s="40" t="s">
        <v>1122</v>
      </c>
      <c r="T286" s="40" t="s">
        <v>1177</v>
      </c>
      <c r="U286" s="41"/>
      <c r="V286" s="41"/>
      <c r="W286" s="15">
        <f t="shared" si="2"/>
        <v>45635</v>
      </c>
      <c r="X286" s="24">
        <v>285.0</v>
      </c>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68"/>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2"/>
        <v>45635</v>
      </c>
      <c r="X287" s="24">
        <v>286.0</v>
      </c>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89">COUNTIFS(C$3:C288,C288)</f>
        <v>1</v>
      </c>
      <c r="B288" s="10">
        <f t="shared" si="168"/>
        <v>1</v>
      </c>
      <c r="C288" s="12" t="s">
        <v>1178</v>
      </c>
      <c r="D288" s="21" t="s">
        <v>250</v>
      </c>
      <c r="E288" s="27" t="s">
        <v>1179</v>
      </c>
      <c r="F288" s="21"/>
      <c r="G288" s="21"/>
      <c r="H288" s="21" t="s">
        <v>1180</v>
      </c>
      <c r="I288" s="21" t="s">
        <v>1181</v>
      </c>
      <c r="J288" s="21"/>
      <c r="K288" s="21"/>
      <c r="L288" s="21"/>
      <c r="M288" s="21"/>
      <c r="N288" s="21" t="s">
        <v>1182</v>
      </c>
      <c r="O288" s="27" t="s">
        <v>65</v>
      </c>
      <c r="P288" s="21" t="s">
        <v>1182</v>
      </c>
      <c r="Q288" s="21"/>
      <c r="R288" s="21" t="s">
        <v>1121</v>
      </c>
      <c r="S288" s="21" t="s">
        <v>1122</v>
      </c>
      <c r="T288" s="22" t="s">
        <v>1183</v>
      </c>
      <c r="U288" s="23"/>
      <c r="V288" s="23"/>
      <c r="W288" s="15">
        <f t="shared" si="2"/>
        <v>45635</v>
      </c>
      <c r="X288" s="24">
        <v>287.0</v>
      </c>
      <c r="Y288" s="17" t="str">
        <f t="shared" ref="Y288:Y302" si="190">formulatext(A288)</f>
        <v>=COUNTIFS(C$3:C288,C288)</v>
      </c>
      <c r="Z288" s="25" t="str">
        <f t="shared" ref="Z288:Z302" si="191">org.libreoffice.regex(Y288,"(\= COUNTIFS\(C\$\d{1,3}:)(C\d{1,3})(,)(C\d{1,3})(\))","$2")</f>
        <v>#NAME?</v>
      </c>
      <c r="AA288" s="25" t="str">
        <f t="shared" ref="AA288:AA302" si="192">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89"/>
        <v>1</v>
      </c>
      <c r="B289" s="10">
        <f t="shared" si="168"/>
        <v>3</v>
      </c>
      <c r="C289" s="12" t="s">
        <v>1184</v>
      </c>
      <c r="D289" s="21" t="s">
        <v>29</v>
      </c>
      <c r="E289" s="21" t="s">
        <v>68</v>
      </c>
      <c r="F289" s="21"/>
      <c r="G289" s="21"/>
      <c r="H289" s="21" t="s">
        <v>462</v>
      </c>
      <c r="I289" s="21"/>
      <c r="J289" s="21"/>
      <c r="K289" s="21"/>
      <c r="L289" s="21"/>
      <c r="M289" s="21"/>
      <c r="N289" s="21" t="s">
        <v>463</v>
      </c>
      <c r="O289" s="21"/>
      <c r="P289" s="21"/>
      <c r="Q289" s="21"/>
      <c r="R289" s="21" t="s">
        <v>1121</v>
      </c>
      <c r="S289" s="21" t="s">
        <v>1122</v>
      </c>
      <c r="T289" s="22" t="s">
        <v>1185</v>
      </c>
      <c r="U289" s="23"/>
      <c r="V289" s="23"/>
      <c r="W289" s="15">
        <f t="shared" si="2"/>
        <v>45635</v>
      </c>
      <c r="X289" s="24">
        <v>288.0</v>
      </c>
      <c r="Y289" s="17" t="str">
        <f t="shared" si="190"/>
        <v>=COUNTIFS(C$3:C289,C289)</v>
      </c>
      <c r="Z289" s="25" t="str">
        <f t="shared" si="191"/>
        <v>#NAME?</v>
      </c>
      <c r="AA289" s="25" t="str">
        <f t="shared" si="192"/>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89"/>
        <v>1</v>
      </c>
      <c r="B290" s="10">
        <f t="shared" si="168"/>
        <v>2</v>
      </c>
      <c r="C290" s="12" t="s">
        <v>1186</v>
      </c>
      <c r="D290" s="21" t="s">
        <v>47</v>
      </c>
      <c r="E290" s="21" t="s">
        <v>1187</v>
      </c>
      <c r="F290" s="21"/>
      <c r="G290" s="21"/>
      <c r="H290" s="21" t="s">
        <v>1188</v>
      </c>
      <c r="I290" s="21" t="s">
        <v>1189</v>
      </c>
      <c r="J290" s="21" t="s">
        <v>521</v>
      </c>
      <c r="K290" s="21">
        <v>8.0</v>
      </c>
      <c r="L290" s="21" t="s">
        <v>196</v>
      </c>
      <c r="M290" s="21"/>
      <c r="N290" s="21" t="s">
        <v>522</v>
      </c>
      <c r="O290" s="21"/>
      <c r="P290" s="21"/>
      <c r="Q290" s="21"/>
      <c r="R290" s="21" t="s">
        <v>1121</v>
      </c>
      <c r="S290" s="21" t="s">
        <v>1122</v>
      </c>
      <c r="T290" s="21" t="s">
        <v>1190</v>
      </c>
      <c r="U290" s="23"/>
      <c r="V290" s="23"/>
      <c r="W290" s="15">
        <f t="shared" si="2"/>
        <v>45635</v>
      </c>
      <c r="X290" s="24">
        <v>289.0</v>
      </c>
      <c r="Y290" s="17" t="str">
        <f t="shared" si="190"/>
        <v>=COUNTIFS(C$3:C290,C290)</v>
      </c>
      <c r="Z290" s="25" t="str">
        <f t="shared" si="191"/>
        <v>#NAME?</v>
      </c>
      <c r="AA290" s="25" t="str">
        <f t="shared" si="192"/>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89"/>
        <v>1</v>
      </c>
      <c r="B291" s="10">
        <f t="shared" si="168"/>
        <v>1</v>
      </c>
      <c r="C291" s="12" t="s">
        <v>1191</v>
      </c>
      <c r="D291" s="21" t="s">
        <v>47</v>
      </c>
      <c r="E291" s="27" t="s">
        <v>1192</v>
      </c>
      <c r="F291" s="21"/>
      <c r="G291" s="21"/>
      <c r="H291" s="21" t="s">
        <v>1193</v>
      </c>
      <c r="I291" s="21"/>
      <c r="J291" s="21"/>
      <c r="K291" s="21"/>
      <c r="L291" s="21"/>
      <c r="M291" s="21"/>
      <c r="N291" s="21" t="s">
        <v>1194</v>
      </c>
      <c r="O291" s="21" t="s">
        <v>916</v>
      </c>
      <c r="P291" s="21" t="s">
        <v>1195</v>
      </c>
      <c r="Q291" s="21"/>
      <c r="R291" s="21" t="s">
        <v>1121</v>
      </c>
      <c r="S291" s="21" t="s">
        <v>1122</v>
      </c>
      <c r="T291" s="21" t="s">
        <v>1196</v>
      </c>
      <c r="U291" s="23"/>
      <c r="V291" s="23"/>
      <c r="W291" s="15">
        <f t="shared" si="2"/>
        <v>45635</v>
      </c>
      <c r="X291" s="24">
        <v>290.0</v>
      </c>
      <c r="Y291" s="17" t="str">
        <f t="shared" si="190"/>
        <v>=COUNTIFS(C$3:C291,C291)</v>
      </c>
      <c r="Z291" s="25" t="str">
        <f t="shared" si="191"/>
        <v>#NAME?</v>
      </c>
      <c r="AA291" s="25" t="str">
        <f t="shared" si="192"/>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89"/>
        <v>1</v>
      </c>
      <c r="B292" s="10">
        <f t="shared" si="168"/>
        <v>1</v>
      </c>
      <c r="C292" s="12" t="s">
        <v>1197</v>
      </c>
      <c r="D292" s="21" t="s">
        <v>183</v>
      </c>
      <c r="E292" s="21" t="s">
        <v>1198</v>
      </c>
      <c r="F292" s="21"/>
      <c r="G292" s="21"/>
      <c r="H292" s="21" t="s">
        <v>1199</v>
      </c>
      <c r="I292" s="21"/>
      <c r="J292" s="21" t="s">
        <v>1145</v>
      </c>
      <c r="K292" s="21">
        <v>1.0</v>
      </c>
      <c r="L292" s="21" t="s">
        <v>35</v>
      </c>
      <c r="M292" s="21"/>
      <c r="N292" s="21" t="s">
        <v>1146</v>
      </c>
      <c r="O292" s="21"/>
      <c r="P292" s="21"/>
      <c r="Q292" s="21"/>
      <c r="R292" s="21" t="s">
        <v>1121</v>
      </c>
      <c r="S292" s="21" t="s">
        <v>1122</v>
      </c>
      <c r="T292" s="21" t="s">
        <v>1200</v>
      </c>
      <c r="U292" s="23"/>
      <c r="V292" s="23"/>
      <c r="W292" s="15">
        <f t="shared" si="2"/>
        <v>45635</v>
      </c>
      <c r="X292" s="24">
        <v>291.0</v>
      </c>
      <c r="Y292" s="17" t="str">
        <f t="shared" si="190"/>
        <v>=COUNTIFS(C$3:C292,C292)</v>
      </c>
      <c r="Z292" s="25" t="str">
        <f t="shared" si="191"/>
        <v>#NAME?</v>
      </c>
      <c r="AA292" s="25" t="str">
        <f t="shared" si="192"/>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89"/>
        <v>1</v>
      </c>
      <c r="B293" s="10">
        <f t="shared" si="168"/>
        <v>1</v>
      </c>
      <c r="C293" s="12" t="s">
        <v>1201</v>
      </c>
      <c r="D293" s="21" t="s">
        <v>47</v>
      </c>
      <c r="E293" s="21" t="s">
        <v>1202</v>
      </c>
      <c r="F293" s="21"/>
      <c r="G293" s="21"/>
      <c r="H293" s="21" t="s">
        <v>1203</v>
      </c>
      <c r="I293" s="21"/>
      <c r="J293" s="21" t="s">
        <v>1171</v>
      </c>
      <c r="K293" s="21">
        <v>3.0</v>
      </c>
      <c r="L293" s="21" t="s">
        <v>76</v>
      </c>
      <c r="M293" s="21"/>
      <c r="N293" s="21" t="s">
        <v>1204</v>
      </c>
      <c r="O293" s="21"/>
      <c r="P293" s="21"/>
      <c r="Q293" s="21"/>
      <c r="R293" s="21" t="s">
        <v>1121</v>
      </c>
      <c r="S293" s="21" t="s">
        <v>1122</v>
      </c>
      <c r="T293" s="21" t="s">
        <v>1205</v>
      </c>
      <c r="U293" s="23"/>
      <c r="V293" s="23"/>
      <c r="W293" s="15">
        <f t="shared" si="2"/>
        <v>45635</v>
      </c>
      <c r="X293" s="24">
        <v>292.0</v>
      </c>
      <c r="Y293" s="17" t="str">
        <f t="shared" si="190"/>
        <v>=COUNTIFS(C$3:C293,C293)</v>
      </c>
      <c r="Z293" s="25" t="str">
        <f t="shared" si="191"/>
        <v>#NAME?</v>
      </c>
      <c r="AA293" s="25" t="str">
        <f t="shared" si="192"/>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89"/>
        <v>1</v>
      </c>
      <c r="B294" s="10">
        <f t="shared" si="168"/>
        <v>1</v>
      </c>
      <c r="C294" s="12" t="s">
        <v>1206</v>
      </c>
      <c r="D294" s="21" t="s">
        <v>47</v>
      </c>
      <c r="E294" s="27" t="s">
        <v>1207</v>
      </c>
      <c r="F294" s="21"/>
      <c r="G294" s="21"/>
      <c r="H294" s="21" t="s">
        <v>1208</v>
      </c>
      <c r="I294" s="27" t="s">
        <v>1209</v>
      </c>
      <c r="J294" s="21" t="s">
        <v>1210</v>
      </c>
      <c r="K294" s="21">
        <v>1.0</v>
      </c>
      <c r="L294" s="21" t="s">
        <v>35</v>
      </c>
      <c r="M294" s="21"/>
      <c r="N294" s="27" t="s">
        <v>1211</v>
      </c>
      <c r="O294" s="21"/>
      <c r="P294" s="21"/>
      <c r="Q294" s="21"/>
      <c r="R294" s="21" t="s">
        <v>1121</v>
      </c>
      <c r="S294" s="21" t="s">
        <v>1122</v>
      </c>
      <c r="T294" s="21" t="s">
        <v>1212</v>
      </c>
      <c r="U294" s="23"/>
      <c r="V294" s="23"/>
      <c r="W294" s="15">
        <f t="shared" si="2"/>
        <v>45635</v>
      </c>
      <c r="X294" s="24">
        <v>293.0</v>
      </c>
      <c r="Y294" s="17" t="str">
        <f t="shared" si="190"/>
        <v>=COUNTIFS(C$3:C294,C294)</v>
      </c>
      <c r="Z294" s="25" t="str">
        <f t="shared" si="191"/>
        <v>#NAME?</v>
      </c>
      <c r="AA294" s="25" t="str">
        <f t="shared" si="192"/>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89"/>
        <v>1</v>
      </c>
      <c r="B295" s="10">
        <f t="shared" si="168"/>
        <v>1</v>
      </c>
      <c r="C295" s="12" t="s">
        <v>1213</v>
      </c>
      <c r="D295" s="21" t="s">
        <v>47</v>
      </c>
      <c r="E295" s="21" t="s">
        <v>1214</v>
      </c>
      <c r="F295" s="21"/>
      <c r="G295" s="21"/>
      <c r="H295" s="21" t="s">
        <v>1215</v>
      </c>
      <c r="I295" s="21"/>
      <c r="J295" s="21" t="s">
        <v>1216</v>
      </c>
      <c r="K295" s="21">
        <v>8.0</v>
      </c>
      <c r="L295" s="21" t="s">
        <v>196</v>
      </c>
      <c r="M295" s="21"/>
      <c r="N295" s="21" t="s">
        <v>1217</v>
      </c>
      <c r="O295" s="21"/>
      <c r="P295" s="21"/>
      <c r="Q295" s="21"/>
      <c r="R295" s="21" t="s">
        <v>1121</v>
      </c>
      <c r="S295" s="21" t="s">
        <v>1122</v>
      </c>
      <c r="T295" s="21" t="s">
        <v>1218</v>
      </c>
      <c r="U295" s="23"/>
      <c r="V295" s="23"/>
      <c r="W295" s="15">
        <f t="shared" si="2"/>
        <v>45635</v>
      </c>
      <c r="X295" s="24">
        <v>294.0</v>
      </c>
      <c r="Y295" s="17" t="str">
        <f t="shared" si="190"/>
        <v>=COUNTIFS(C$3:C295,C295)</v>
      </c>
      <c r="Z295" s="25" t="str">
        <f t="shared" si="191"/>
        <v>#NAME?</v>
      </c>
      <c r="AA295" s="25" t="str">
        <f t="shared" si="192"/>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89"/>
        <v>1</v>
      </c>
      <c r="B296" s="10">
        <f t="shared" si="168"/>
        <v>1</v>
      </c>
      <c r="C296" s="12" t="s">
        <v>1219</v>
      </c>
      <c r="D296" s="21" t="s">
        <v>84</v>
      </c>
      <c r="E296" s="21" t="s">
        <v>1220</v>
      </c>
      <c r="F296" s="21"/>
      <c r="G296" s="21"/>
      <c r="H296" s="21" t="s">
        <v>1221</v>
      </c>
      <c r="I296" s="21" t="s">
        <v>1222</v>
      </c>
      <c r="J296" s="21" t="s">
        <v>1223</v>
      </c>
      <c r="K296" s="21">
        <v>6.0</v>
      </c>
      <c r="L296" s="21" t="s">
        <v>1224</v>
      </c>
      <c r="M296" s="21" t="s">
        <v>1225</v>
      </c>
      <c r="N296" s="21" t="s">
        <v>1226</v>
      </c>
      <c r="O296" s="21"/>
      <c r="P296" s="21"/>
      <c r="Q296" s="21"/>
      <c r="R296" s="21" t="s">
        <v>1121</v>
      </c>
      <c r="S296" s="21" t="s">
        <v>1122</v>
      </c>
      <c r="T296" s="21" t="s">
        <v>1227</v>
      </c>
      <c r="U296" s="23"/>
      <c r="V296" s="23"/>
      <c r="W296" s="15">
        <f t="shared" si="2"/>
        <v>45635</v>
      </c>
      <c r="X296" s="24">
        <v>295.0</v>
      </c>
      <c r="Y296" s="17" t="str">
        <f t="shared" si="190"/>
        <v>=COUNTIFS(C$3:C296,C296)</v>
      </c>
      <c r="Z296" s="25" t="str">
        <f t="shared" si="191"/>
        <v>#NAME?</v>
      </c>
      <c r="AA296" s="25" t="str">
        <f t="shared" si="192"/>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89"/>
        <v>1</v>
      </c>
      <c r="B297" s="10">
        <f t="shared" si="168"/>
        <v>1</v>
      </c>
      <c r="C297" s="12" t="s">
        <v>1228</v>
      </c>
      <c r="D297" s="21" t="s">
        <v>84</v>
      </c>
      <c r="E297" s="21" t="s">
        <v>1229</v>
      </c>
      <c r="F297" s="21"/>
      <c r="G297" s="21"/>
      <c r="H297" s="21" t="s">
        <v>1230</v>
      </c>
      <c r="I297" s="21" t="s">
        <v>1231</v>
      </c>
      <c r="J297" s="21" t="s">
        <v>1232</v>
      </c>
      <c r="K297" s="21">
        <v>1.0</v>
      </c>
      <c r="L297" s="21" t="s">
        <v>35</v>
      </c>
      <c r="M297" s="21" t="s">
        <v>1233</v>
      </c>
      <c r="N297" s="21" t="s">
        <v>1234</v>
      </c>
      <c r="O297" s="21"/>
      <c r="P297" s="21"/>
      <c r="Q297" s="21"/>
      <c r="R297" s="21" t="s">
        <v>1121</v>
      </c>
      <c r="S297" s="21" t="s">
        <v>1122</v>
      </c>
      <c r="T297" s="21" t="s">
        <v>1235</v>
      </c>
      <c r="U297" s="23"/>
      <c r="V297" s="23"/>
      <c r="W297" s="15">
        <f t="shared" si="2"/>
        <v>45635</v>
      </c>
      <c r="X297" s="24">
        <v>296.0</v>
      </c>
      <c r="Y297" s="17" t="str">
        <f t="shared" si="190"/>
        <v>=COUNTIFS(C$3:C297,C297)</v>
      </c>
      <c r="Z297" s="25" t="str">
        <f t="shared" si="191"/>
        <v>#NAME?</v>
      </c>
      <c r="AA297" s="25" t="str">
        <f t="shared" si="192"/>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89"/>
        <v>3</v>
      </c>
      <c r="B298" s="10">
        <f t="shared" si="168"/>
        <v>220</v>
      </c>
      <c r="C298" s="12" t="s">
        <v>1131</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1121</v>
      </c>
      <c r="S298" s="21" t="s">
        <v>1122</v>
      </c>
      <c r="T298" s="21" t="s">
        <v>1236</v>
      </c>
      <c r="U298" s="23"/>
      <c r="V298" s="23"/>
      <c r="W298" s="15">
        <f t="shared" si="2"/>
        <v>45635</v>
      </c>
      <c r="X298" s="24">
        <v>297.0</v>
      </c>
      <c r="Y298" s="17" t="str">
        <f t="shared" si="190"/>
        <v>=COUNTIFS(C$3:C298,C298)</v>
      </c>
      <c r="Z298" s="25" t="str">
        <f t="shared" si="191"/>
        <v>#NAME?</v>
      </c>
      <c r="AA298" s="25" t="str">
        <f t="shared" si="192"/>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89"/>
        <v>1</v>
      </c>
      <c r="B299" s="10">
        <f t="shared" si="168"/>
        <v>1</v>
      </c>
      <c r="C299" s="12" t="s">
        <v>1237</v>
      </c>
      <c r="D299" s="21" t="s">
        <v>84</v>
      </c>
      <c r="E299" s="21" t="s">
        <v>1238</v>
      </c>
      <c r="F299" s="21"/>
      <c r="G299" s="21"/>
      <c r="H299" s="21" t="s">
        <v>1239</v>
      </c>
      <c r="I299" s="21" t="s">
        <v>1240</v>
      </c>
      <c r="J299" s="21" t="s">
        <v>1241</v>
      </c>
      <c r="K299" s="21">
        <v>1.0</v>
      </c>
      <c r="L299" s="21" t="s">
        <v>35</v>
      </c>
      <c r="M299" s="21" t="s">
        <v>1242</v>
      </c>
      <c r="N299" s="21" t="s">
        <v>1243</v>
      </c>
      <c r="O299" s="21"/>
      <c r="P299" s="21"/>
      <c r="Q299" s="21"/>
      <c r="R299" s="21" t="s">
        <v>1121</v>
      </c>
      <c r="S299" s="21" t="s">
        <v>1122</v>
      </c>
      <c r="T299" s="21" t="s">
        <v>1244</v>
      </c>
      <c r="U299" s="23"/>
      <c r="V299" s="23"/>
      <c r="W299" s="15">
        <f t="shared" si="2"/>
        <v>45635</v>
      </c>
      <c r="X299" s="24">
        <v>298.0</v>
      </c>
      <c r="Y299" s="17" t="str">
        <f t="shared" si="190"/>
        <v>=COUNTIFS(C$3:C299,C299)</v>
      </c>
      <c r="Z299" s="25" t="str">
        <f t="shared" si="191"/>
        <v>#NAME?</v>
      </c>
      <c r="AA299" s="25" t="str">
        <f t="shared" si="192"/>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89"/>
        <v>4</v>
      </c>
      <c r="B300" s="10">
        <f t="shared" si="168"/>
        <v>220</v>
      </c>
      <c r="C300" s="12" t="s">
        <v>1131</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1121</v>
      </c>
      <c r="S300" s="21" t="s">
        <v>1122</v>
      </c>
      <c r="T300" s="21" t="s">
        <v>1245</v>
      </c>
      <c r="U300" s="23"/>
      <c r="V300" s="23"/>
      <c r="W300" s="15">
        <f t="shared" si="2"/>
        <v>45635</v>
      </c>
      <c r="X300" s="24">
        <v>299.0</v>
      </c>
      <c r="Y300" s="17" t="str">
        <f t="shared" si="190"/>
        <v>=COUNTIFS(C$3:C300,C300)</v>
      </c>
      <c r="Z300" s="25" t="str">
        <f t="shared" si="191"/>
        <v>#NAME?</v>
      </c>
      <c r="AA300" s="25" t="str">
        <f t="shared" si="192"/>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89"/>
        <v>1</v>
      </c>
      <c r="B301" s="10">
        <f t="shared" si="168"/>
        <v>1</v>
      </c>
      <c r="C301" s="12" t="s">
        <v>1246</v>
      </c>
      <c r="D301" s="21" t="s">
        <v>84</v>
      </c>
      <c r="E301" s="21" t="s">
        <v>1247</v>
      </c>
      <c r="F301" s="21"/>
      <c r="G301" s="21"/>
      <c r="H301" s="21" t="s">
        <v>1248</v>
      </c>
      <c r="I301" s="21" t="s">
        <v>1249</v>
      </c>
      <c r="J301" s="21" t="s">
        <v>1250</v>
      </c>
      <c r="K301" s="21">
        <v>1.0</v>
      </c>
      <c r="L301" s="21" t="s">
        <v>196</v>
      </c>
      <c r="M301" s="21" t="s">
        <v>1251</v>
      </c>
      <c r="N301" s="21" t="s">
        <v>1252</v>
      </c>
      <c r="O301" s="21"/>
      <c r="P301" s="21"/>
      <c r="Q301" s="21"/>
      <c r="R301" s="21" t="s">
        <v>1121</v>
      </c>
      <c r="S301" s="21" t="s">
        <v>1122</v>
      </c>
      <c r="T301" s="21" t="s">
        <v>1253</v>
      </c>
      <c r="U301" s="23"/>
      <c r="V301" s="23"/>
      <c r="W301" s="15">
        <f t="shared" si="2"/>
        <v>45635</v>
      </c>
      <c r="X301" s="24">
        <v>300.0</v>
      </c>
      <c r="Y301" s="17" t="str">
        <f t="shared" si="190"/>
        <v>=COUNTIFS(C$3:C301,C301)</v>
      </c>
      <c r="Z301" s="25" t="str">
        <f t="shared" si="191"/>
        <v>#NAME?</v>
      </c>
      <c r="AA301" s="25" t="str">
        <f t="shared" si="192"/>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89"/>
        <v>5</v>
      </c>
      <c r="B302" s="10">
        <f t="shared" si="168"/>
        <v>220</v>
      </c>
      <c r="C302" s="12" t="s">
        <v>1131</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1121</v>
      </c>
      <c r="S302" s="21" t="s">
        <v>1122</v>
      </c>
      <c r="T302" s="21" t="s">
        <v>1254</v>
      </c>
      <c r="U302" s="23"/>
      <c r="V302" s="23"/>
      <c r="W302" s="15">
        <f t="shared" si="2"/>
        <v>45635</v>
      </c>
      <c r="X302" s="24">
        <v>301.0</v>
      </c>
      <c r="Y302" s="17" t="str">
        <f t="shared" si="190"/>
        <v>=COUNTIFS(C$3:C302,C302)</v>
      </c>
      <c r="Z302" s="25" t="str">
        <f t="shared" si="191"/>
        <v>#NAME?</v>
      </c>
      <c r="AA302" s="25" t="str">
        <f t="shared" si="192"/>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68"/>
        <v>1</v>
      </c>
      <c r="C303" s="52" t="s">
        <v>1255</v>
      </c>
      <c r="D303" s="40"/>
      <c r="E303" s="40"/>
      <c r="F303" s="40"/>
      <c r="G303" s="40"/>
      <c r="H303" s="40"/>
      <c r="I303" s="40"/>
      <c r="J303" s="40"/>
      <c r="K303" s="40"/>
      <c r="L303" s="40"/>
      <c r="M303" s="40"/>
      <c r="N303" s="40"/>
      <c r="O303" s="40"/>
      <c r="P303" s="40"/>
      <c r="Q303" s="40"/>
      <c r="R303" s="40" t="s">
        <v>1121</v>
      </c>
      <c r="S303" s="40" t="s">
        <v>1122</v>
      </c>
      <c r="T303" s="40" t="s">
        <v>1256</v>
      </c>
      <c r="U303" s="41"/>
      <c r="V303" s="41"/>
      <c r="W303" s="15">
        <f t="shared" si="2"/>
        <v>45635</v>
      </c>
      <c r="X303" s="24">
        <v>302.0</v>
      </c>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68"/>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2"/>
        <v>45635</v>
      </c>
      <c r="X304" s="24">
        <v>303.0</v>
      </c>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193">COUNTIFS(C$3:C305,C305)</f>
        <v>1</v>
      </c>
      <c r="B305" s="10">
        <f t="shared" si="168"/>
        <v>1</v>
      </c>
      <c r="C305" s="12" t="s">
        <v>1257</v>
      </c>
      <c r="D305" s="21" t="s">
        <v>118</v>
      </c>
      <c r="E305" s="27" t="s">
        <v>1258</v>
      </c>
      <c r="F305" s="21"/>
      <c r="G305" s="21"/>
      <c r="H305" s="27" t="s">
        <v>1259</v>
      </c>
      <c r="I305" s="21"/>
      <c r="J305" s="21"/>
      <c r="K305" s="21"/>
      <c r="L305" s="21"/>
      <c r="M305" s="21"/>
      <c r="N305" s="21" t="s">
        <v>1260</v>
      </c>
      <c r="O305" s="21"/>
      <c r="P305" s="21"/>
      <c r="Q305" s="21"/>
      <c r="R305" s="21" t="s">
        <v>1121</v>
      </c>
      <c r="S305" s="21" t="s">
        <v>1122</v>
      </c>
      <c r="T305" s="22" t="s">
        <v>1261</v>
      </c>
      <c r="U305" s="23"/>
      <c r="V305" s="23"/>
      <c r="W305" s="15">
        <f t="shared" si="2"/>
        <v>45635</v>
      </c>
      <c r="X305" s="24">
        <v>304.0</v>
      </c>
      <c r="Y305" s="17" t="str">
        <f t="shared" ref="Y305:Y317" si="194">formulatext(A305)</f>
        <v>=COUNTIFS(C$3:C305,C305)</v>
      </c>
      <c r="Z305" s="25" t="str">
        <f t="shared" ref="Z305:Z317" si="195">org.libreoffice.regex(Y305,"(\= COUNTIFS\(C\$\d{1,3}:)(C\d{1,3})(,)(C\d{1,3})(\))","$2")</f>
        <v>#NAME?</v>
      </c>
      <c r="AA305" s="25" t="str">
        <f t="shared" ref="AA305:AA317" si="196">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193"/>
        <v>1</v>
      </c>
      <c r="B306" s="10">
        <f t="shared" si="168"/>
        <v>1</v>
      </c>
      <c r="C306" s="12" t="s">
        <v>1262</v>
      </c>
      <c r="D306" s="21" t="s">
        <v>47</v>
      </c>
      <c r="E306" s="21" t="s">
        <v>1263</v>
      </c>
      <c r="F306" s="21"/>
      <c r="G306" s="21"/>
      <c r="H306" s="21" t="s">
        <v>1215</v>
      </c>
      <c r="I306" s="21"/>
      <c r="J306" s="21" t="s">
        <v>1216</v>
      </c>
      <c r="K306" s="21">
        <v>8.0</v>
      </c>
      <c r="L306" s="21" t="s">
        <v>196</v>
      </c>
      <c r="M306" s="21"/>
      <c r="N306" s="21" t="s">
        <v>1217</v>
      </c>
      <c r="O306" s="21"/>
      <c r="P306" s="21"/>
      <c r="Q306" s="21"/>
      <c r="R306" s="21" t="s">
        <v>1121</v>
      </c>
      <c r="S306" s="21" t="s">
        <v>1122</v>
      </c>
      <c r="T306" s="22" t="s">
        <v>1264</v>
      </c>
      <c r="U306" s="23"/>
      <c r="V306" s="23"/>
      <c r="W306" s="15">
        <f t="shared" si="2"/>
        <v>45635</v>
      </c>
      <c r="X306" s="24">
        <v>305.0</v>
      </c>
      <c r="Y306" s="17" t="str">
        <f t="shared" si="194"/>
        <v>=COUNTIFS(C$3:C306,C306)</v>
      </c>
      <c r="Z306" s="25" t="str">
        <f t="shared" si="195"/>
        <v>#NAME?</v>
      </c>
      <c r="AA306" s="25" t="str">
        <f t="shared" si="196"/>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3"/>
        <v>1</v>
      </c>
      <c r="B307" s="10">
        <f t="shared" si="168"/>
        <v>4</v>
      </c>
      <c r="C307" s="12" t="s">
        <v>1265</v>
      </c>
      <c r="D307" s="21" t="s">
        <v>84</v>
      </c>
      <c r="E307" s="21" t="s">
        <v>1266</v>
      </c>
      <c r="F307" s="21" t="s">
        <v>351</v>
      </c>
      <c r="G307" s="21"/>
      <c r="H307" s="21" t="s">
        <v>1267</v>
      </c>
      <c r="I307" s="21"/>
      <c r="J307" s="21" t="s">
        <v>311</v>
      </c>
      <c r="K307" s="21">
        <v>1.0</v>
      </c>
      <c r="L307" s="21" t="s">
        <v>35</v>
      </c>
      <c r="M307" s="21"/>
      <c r="N307" s="21" t="s">
        <v>1268</v>
      </c>
      <c r="O307" s="21"/>
      <c r="P307" s="21"/>
      <c r="Q307" s="21"/>
      <c r="R307" s="21" t="s">
        <v>1121</v>
      </c>
      <c r="S307" s="21" t="s">
        <v>1122</v>
      </c>
      <c r="T307" s="21" t="s">
        <v>1269</v>
      </c>
      <c r="U307" s="23"/>
      <c r="V307" s="23"/>
      <c r="W307" s="15">
        <f t="shared" si="2"/>
        <v>45635</v>
      </c>
      <c r="X307" s="24">
        <v>306.0</v>
      </c>
      <c r="Y307" s="17" t="str">
        <f t="shared" si="194"/>
        <v>=COUNTIFS(C$3:C307,C307)</v>
      </c>
      <c r="Z307" s="25" t="str">
        <f t="shared" si="195"/>
        <v>#NAME?</v>
      </c>
      <c r="AA307" s="25" t="str">
        <f t="shared" si="196"/>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3"/>
        <v>1</v>
      </c>
      <c r="B308" s="10">
        <f t="shared" si="168"/>
        <v>1</v>
      </c>
      <c r="C308" s="12" t="s">
        <v>1270</v>
      </c>
      <c r="D308" s="21" t="s">
        <v>118</v>
      </c>
      <c r="E308" s="27" t="s">
        <v>1258</v>
      </c>
      <c r="F308" s="21"/>
      <c r="G308" s="21"/>
      <c r="H308" s="27" t="s">
        <v>1271</v>
      </c>
      <c r="I308" s="21"/>
      <c r="J308" s="21"/>
      <c r="K308" s="21"/>
      <c r="L308" s="21"/>
      <c r="M308" s="21"/>
      <c r="N308" s="21" t="s">
        <v>1272</v>
      </c>
      <c r="O308" s="21"/>
      <c r="P308" s="21"/>
      <c r="Q308" s="21"/>
      <c r="R308" s="21" t="s">
        <v>1121</v>
      </c>
      <c r="S308" s="21" t="s">
        <v>1122</v>
      </c>
      <c r="T308" s="21" t="s">
        <v>1273</v>
      </c>
      <c r="U308" s="23"/>
      <c r="V308" s="23"/>
      <c r="W308" s="15">
        <f t="shared" si="2"/>
        <v>45635</v>
      </c>
      <c r="X308" s="24">
        <v>307.0</v>
      </c>
      <c r="Y308" s="17" t="str">
        <f t="shared" si="194"/>
        <v>=COUNTIFS(C$3:C308,C308)</v>
      </c>
      <c r="Z308" s="25" t="str">
        <f t="shared" si="195"/>
        <v>#NAME?</v>
      </c>
      <c r="AA308" s="25" t="str">
        <f t="shared" si="196"/>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3"/>
        <v>1</v>
      </c>
      <c r="B309" s="10">
        <f t="shared" si="168"/>
        <v>1</v>
      </c>
      <c r="C309" s="12" t="s">
        <v>1274</v>
      </c>
      <c r="D309" s="21" t="s">
        <v>47</v>
      </c>
      <c r="E309" s="21" t="s">
        <v>1275</v>
      </c>
      <c r="F309" s="21"/>
      <c r="G309" s="21"/>
      <c r="H309" s="21" t="s">
        <v>1276</v>
      </c>
      <c r="I309" s="21" t="s">
        <v>1277</v>
      </c>
      <c r="J309" s="21"/>
      <c r="K309" s="21"/>
      <c r="L309" s="21"/>
      <c r="M309" s="21"/>
      <c r="N309" s="21"/>
      <c r="O309" s="21"/>
      <c r="P309" s="21"/>
      <c r="Q309" s="21"/>
      <c r="R309" s="21" t="s">
        <v>1121</v>
      </c>
      <c r="S309" s="21" t="s">
        <v>1122</v>
      </c>
      <c r="T309" s="21" t="s">
        <v>1278</v>
      </c>
      <c r="U309" s="23"/>
      <c r="V309" s="23"/>
      <c r="W309" s="15">
        <f t="shared" si="2"/>
        <v>45635</v>
      </c>
      <c r="X309" s="24">
        <v>308.0</v>
      </c>
      <c r="Y309" s="17" t="str">
        <f t="shared" si="194"/>
        <v>=COUNTIFS(C$3:C309,C309)</v>
      </c>
      <c r="Z309" s="25" t="str">
        <f t="shared" si="195"/>
        <v>#NAME?</v>
      </c>
      <c r="AA309" s="25" t="str">
        <f t="shared" si="196"/>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3"/>
        <v>2</v>
      </c>
      <c r="B310" s="10">
        <f t="shared" si="168"/>
        <v>4</v>
      </c>
      <c r="C310" s="12" t="s">
        <v>1265</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1121</v>
      </c>
      <c r="S310" s="21" t="s">
        <v>1122</v>
      </c>
      <c r="T310" s="21" t="s">
        <v>1279</v>
      </c>
      <c r="U310" s="23"/>
      <c r="V310" s="23"/>
      <c r="W310" s="15">
        <f t="shared" si="2"/>
        <v>45635</v>
      </c>
      <c r="X310" s="24">
        <v>309.0</v>
      </c>
      <c r="Y310" s="17" t="str">
        <f t="shared" si="194"/>
        <v>=COUNTIFS(C$3:C310,C310)</v>
      </c>
      <c r="Z310" s="25" t="str">
        <f t="shared" si="195"/>
        <v>#NAME?</v>
      </c>
      <c r="AA310" s="25" t="str">
        <f t="shared" si="196"/>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3"/>
        <v>1</v>
      </c>
      <c r="B311" s="10">
        <f t="shared" si="168"/>
        <v>1</v>
      </c>
      <c r="C311" s="12" t="s">
        <v>1280</v>
      </c>
      <c r="D311" s="21" t="s">
        <v>118</v>
      </c>
      <c r="E311" s="27" t="s">
        <v>1258</v>
      </c>
      <c r="F311" s="21"/>
      <c r="G311" s="21"/>
      <c r="H311" s="27" t="s">
        <v>1281</v>
      </c>
      <c r="I311" s="21"/>
      <c r="J311" s="21"/>
      <c r="K311" s="21"/>
      <c r="L311" s="21"/>
      <c r="M311" s="21"/>
      <c r="N311" s="21" t="s">
        <v>1282</v>
      </c>
      <c r="O311" s="21"/>
      <c r="P311" s="21"/>
      <c r="Q311" s="21"/>
      <c r="R311" s="21" t="s">
        <v>1121</v>
      </c>
      <c r="S311" s="21" t="s">
        <v>1122</v>
      </c>
      <c r="T311" s="21" t="s">
        <v>1283</v>
      </c>
      <c r="U311" s="23"/>
      <c r="V311" s="23"/>
      <c r="W311" s="15">
        <f t="shared" si="2"/>
        <v>45635</v>
      </c>
      <c r="X311" s="24">
        <v>310.0</v>
      </c>
      <c r="Y311" s="17" t="str">
        <f t="shared" si="194"/>
        <v>=COUNTIFS(C$3:C311,C311)</v>
      </c>
      <c r="Z311" s="25" t="str">
        <f t="shared" si="195"/>
        <v>#NAME?</v>
      </c>
      <c r="AA311" s="25" t="str">
        <f t="shared" si="196"/>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3"/>
        <v>1</v>
      </c>
      <c r="B312" s="10">
        <f t="shared" si="168"/>
        <v>1</v>
      </c>
      <c r="C312" s="12" t="s">
        <v>1284</v>
      </c>
      <c r="D312" s="21" t="s">
        <v>47</v>
      </c>
      <c r="E312" s="21" t="s">
        <v>1285</v>
      </c>
      <c r="F312" s="21"/>
      <c r="G312" s="21"/>
      <c r="H312" s="27" t="s">
        <v>1286</v>
      </c>
      <c r="I312" s="21" t="s">
        <v>1287</v>
      </c>
      <c r="J312" s="21" t="s">
        <v>1288</v>
      </c>
      <c r="K312" s="21">
        <v>3.0</v>
      </c>
      <c r="L312" s="21" t="s">
        <v>76</v>
      </c>
      <c r="M312" s="21"/>
      <c r="N312" s="21" t="s">
        <v>1289</v>
      </c>
      <c r="O312" s="21"/>
      <c r="P312" s="21"/>
      <c r="Q312" s="21"/>
      <c r="R312" s="21" t="s">
        <v>1121</v>
      </c>
      <c r="S312" s="21" t="s">
        <v>1122</v>
      </c>
      <c r="T312" s="21" t="s">
        <v>1290</v>
      </c>
      <c r="U312" s="23"/>
      <c r="V312" s="23"/>
      <c r="W312" s="15">
        <f t="shared" si="2"/>
        <v>45635</v>
      </c>
      <c r="X312" s="24">
        <v>311.0</v>
      </c>
      <c r="Y312" s="17" t="str">
        <f t="shared" si="194"/>
        <v>=COUNTIFS(C$3:C312,C312)</v>
      </c>
      <c r="Z312" s="25" t="str">
        <f t="shared" si="195"/>
        <v>#NAME?</v>
      </c>
      <c r="AA312" s="25" t="str">
        <f t="shared" si="196"/>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3"/>
        <v>3</v>
      </c>
      <c r="B313" s="10">
        <f t="shared" si="168"/>
        <v>4</v>
      </c>
      <c r="C313" s="12" t="s">
        <v>1265</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1121</v>
      </c>
      <c r="S313" s="21" t="s">
        <v>1122</v>
      </c>
      <c r="T313" s="21" t="s">
        <v>1291</v>
      </c>
      <c r="U313" s="23"/>
      <c r="V313" s="23"/>
      <c r="W313" s="15">
        <f t="shared" si="2"/>
        <v>45635</v>
      </c>
      <c r="X313" s="24">
        <v>312.0</v>
      </c>
      <c r="Y313" s="17" t="str">
        <f t="shared" si="194"/>
        <v>=COUNTIFS(C$3:C313,C313)</v>
      </c>
      <c r="Z313" s="25" t="str">
        <f t="shared" si="195"/>
        <v>#NAME?</v>
      </c>
      <c r="AA313" s="25" t="str">
        <f t="shared" si="196"/>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3"/>
        <v>1</v>
      </c>
      <c r="B314" s="10">
        <f t="shared" si="168"/>
        <v>1</v>
      </c>
      <c r="C314" s="12" t="s">
        <v>1292</v>
      </c>
      <c r="D314" s="21" t="s">
        <v>118</v>
      </c>
      <c r="E314" s="27" t="s">
        <v>1293</v>
      </c>
      <c r="F314" s="21"/>
      <c r="G314" s="21"/>
      <c r="H314" s="27" t="s">
        <v>1294</v>
      </c>
      <c r="I314" s="21"/>
      <c r="J314" s="21"/>
      <c r="K314" s="21"/>
      <c r="L314" s="21"/>
      <c r="M314" s="21"/>
      <c r="N314" s="21" t="s">
        <v>1295</v>
      </c>
      <c r="O314" s="21"/>
      <c r="P314" s="21"/>
      <c r="Q314" s="21"/>
      <c r="R314" s="21" t="s">
        <v>1121</v>
      </c>
      <c r="S314" s="21" t="s">
        <v>1122</v>
      </c>
      <c r="T314" s="21" t="s">
        <v>1296</v>
      </c>
      <c r="U314" s="23"/>
      <c r="V314" s="23"/>
      <c r="W314" s="15">
        <f t="shared" si="2"/>
        <v>45635</v>
      </c>
      <c r="X314" s="24">
        <v>313.0</v>
      </c>
      <c r="Y314" s="17" t="str">
        <f t="shared" si="194"/>
        <v>=COUNTIFS(C$3:C314,C314)</v>
      </c>
      <c r="Z314" s="25" t="str">
        <f t="shared" si="195"/>
        <v>#NAME?</v>
      </c>
      <c r="AA314" s="25" t="str">
        <f t="shared" si="196"/>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3"/>
        <v>1</v>
      </c>
      <c r="B315" s="10">
        <f t="shared" si="168"/>
        <v>1</v>
      </c>
      <c r="C315" s="12" t="s">
        <v>1297</v>
      </c>
      <c r="D315" s="21" t="s">
        <v>47</v>
      </c>
      <c r="E315" s="21" t="s">
        <v>1298</v>
      </c>
      <c r="F315" s="21"/>
      <c r="G315" s="21"/>
      <c r="H315" s="21" t="s">
        <v>1215</v>
      </c>
      <c r="I315" s="21"/>
      <c r="J315" s="21" t="s">
        <v>1159</v>
      </c>
      <c r="K315" s="21">
        <v>8.0</v>
      </c>
      <c r="L315" s="21" t="s">
        <v>196</v>
      </c>
      <c r="M315" s="21"/>
      <c r="N315" s="21" t="s">
        <v>1299</v>
      </c>
      <c r="O315" s="21"/>
      <c r="P315" s="21"/>
      <c r="Q315" s="21"/>
      <c r="R315" s="21" t="s">
        <v>1121</v>
      </c>
      <c r="S315" s="21" t="s">
        <v>1122</v>
      </c>
      <c r="T315" s="21" t="s">
        <v>1300</v>
      </c>
      <c r="U315" s="23"/>
      <c r="V315" s="23"/>
      <c r="W315" s="15">
        <f t="shared" si="2"/>
        <v>45635</v>
      </c>
      <c r="X315" s="24">
        <v>314.0</v>
      </c>
      <c r="Y315" s="17" t="str">
        <f t="shared" si="194"/>
        <v>=COUNTIFS(C$3:C315,C315)</v>
      </c>
      <c r="Z315" s="25" t="str">
        <f t="shared" si="195"/>
        <v>#NAME?</v>
      </c>
      <c r="AA315" s="25" t="str">
        <f t="shared" si="196"/>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3"/>
        <v>4</v>
      </c>
      <c r="B316" s="10">
        <f t="shared" si="168"/>
        <v>4</v>
      </c>
      <c r="C316" s="12" t="s">
        <v>1265</v>
      </c>
      <c r="D316" s="21" t="str">
        <f t="shared" ref="D316:D317" si="197">VLOOKUP($C316,$C$1:$P$7320,2,0)</f>
        <v>verb</v>
      </c>
      <c r="E316" s="21" t="str">
        <f t="shared" ref="E316:E317" si="198">VLOOKUP($C316,$C$1:$P$7320,3,0)</f>
        <v>pr 2nd sg of atthi</v>
      </c>
      <c r="F316" s="21" t="str">
        <f t="shared" ref="F316:F317" si="199">VLOOKUP($C316,$C$1:$P$7320,4,0)</f>
        <v>+nom</v>
      </c>
      <c r="G316" s="21"/>
      <c r="H316" s="21" t="str">
        <f t="shared" ref="H316:H317" si="200">VLOOKUP($C316,$C$1:$P$7320,6,0)</f>
        <v>you are</v>
      </c>
      <c r="I316" s="21" t="str">
        <f t="shared" ref="I316:I317" si="201">VLOOKUP($C316,$C$1:$P$7320,7,0)</f>
        <v/>
      </c>
      <c r="J316" s="21" t="str">
        <f t="shared" ref="J316:J317" si="202">VLOOKUP($C316,$C$1:$P$7320,8,0)</f>
        <v>√as (be)</v>
      </c>
      <c r="K316" s="21">
        <f t="shared" ref="K316:K317" si="203">VLOOKUP($C316,$C$1:$P$7320,9,0)</f>
        <v>1</v>
      </c>
      <c r="L316" s="21" t="str">
        <f t="shared" ref="L316:L317" si="204">VLOOKUP($C316,$C$1:$P$7320,10,0)</f>
        <v>a</v>
      </c>
      <c r="M316" s="21" t="str">
        <f t="shared" ref="M316:M317" si="205">VLOOKUP($C316,$C$1:$P$7320,11,0)</f>
        <v/>
      </c>
      <c r="N316" s="21" t="str">
        <f t="shared" ref="N316:N317" si="206">VLOOKUP($C316,$C$1:$P$7320,12,0)</f>
        <v>√as + si</v>
      </c>
      <c r="O316" s="21" t="str">
        <f t="shared" ref="O316:O317" si="207">VLOOKUP($C316,$C$1:$P$7320,13,0)</f>
        <v/>
      </c>
      <c r="P316" s="21" t="str">
        <f t="shared" ref="P316:P317" si="208">VLOOKUP($C316,$C$1:$P$7320,14,0)</f>
        <v/>
      </c>
      <c r="Q316" s="21"/>
      <c r="R316" s="21" t="s">
        <v>1121</v>
      </c>
      <c r="S316" s="21" t="s">
        <v>1122</v>
      </c>
      <c r="T316" s="21" t="s">
        <v>1301</v>
      </c>
      <c r="U316" s="23"/>
      <c r="V316" s="23"/>
      <c r="W316" s="15">
        <f t="shared" si="2"/>
        <v>45635</v>
      </c>
      <c r="X316" s="24">
        <v>315.0</v>
      </c>
      <c r="Y316" s="17" t="str">
        <f t="shared" si="194"/>
        <v>=COUNTIFS(C$3:C316,C316)</v>
      </c>
      <c r="Z316" s="25" t="str">
        <f t="shared" si="195"/>
        <v>#NAME?</v>
      </c>
      <c r="AA316" s="25" t="str">
        <f t="shared" si="196"/>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3"/>
        <v>3</v>
      </c>
      <c r="B317" s="10">
        <f t="shared" si="168"/>
        <v>63</v>
      </c>
      <c r="C317" s="12" t="s">
        <v>449</v>
      </c>
      <c r="D317" s="21" t="str">
        <f t="shared" si="197"/>
        <v>ind</v>
      </c>
      <c r="E317" s="21" t="str">
        <f t="shared" si="198"/>
        <v/>
      </c>
      <c r="F317" s="21" t="str">
        <f t="shared" si="199"/>
        <v/>
      </c>
      <c r="G317" s="21"/>
      <c r="H317" s="21" t="str">
        <f t="shared" si="200"/>
        <v>“”</v>
      </c>
      <c r="I317" s="21" t="str">
        <f t="shared" si="201"/>
        <v>thus</v>
      </c>
      <c r="J317" s="21" t="str">
        <f t="shared" si="202"/>
        <v/>
      </c>
      <c r="K317" s="21" t="str">
        <f t="shared" si="203"/>
        <v/>
      </c>
      <c r="L317" s="21" t="str">
        <f t="shared" si="204"/>
        <v/>
      </c>
      <c r="M317" s="21" t="str">
        <f t="shared" si="205"/>
        <v/>
      </c>
      <c r="N317" s="21" t="str">
        <f t="shared" si="206"/>
        <v/>
      </c>
      <c r="O317" s="21" t="str">
        <f t="shared" si="207"/>
        <v/>
      </c>
      <c r="P317" s="21" t="str">
        <f t="shared" si="208"/>
        <v/>
      </c>
      <c r="Q317" s="21"/>
      <c r="R317" s="21" t="s">
        <v>1121</v>
      </c>
      <c r="S317" s="21" t="s">
        <v>1122</v>
      </c>
      <c r="T317" s="21" t="s">
        <v>1302</v>
      </c>
      <c r="U317" s="23"/>
      <c r="V317" s="23"/>
      <c r="W317" s="15">
        <f t="shared" si="2"/>
        <v>45635</v>
      </c>
      <c r="X317" s="24">
        <v>316.0</v>
      </c>
      <c r="Y317" s="17" t="str">
        <f t="shared" si="194"/>
        <v>=COUNTIFS(C$3:C317,C317)</v>
      </c>
      <c r="Z317" s="25" t="str">
        <f t="shared" si="195"/>
        <v>#NAME?</v>
      </c>
      <c r="AA317" s="25" t="str">
        <f t="shared" si="196"/>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68"/>
        <v>1</v>
      </c>
      <c r="C318" s="52" t="s">
        <v>1303</v>
      </c>
      <c r="D318" s="40"/>
      <c r="E318" s="40"/>
      <c r="F318" s="40"/>
      <c r="G318" s="40"/>
      <c r="H318" s="40"/>
      <c r="I318" s="40"/>
      <c r="J318" s="40"/>
      <c r="K318" s="40"/>
      <c r="L318" s="40"/>
      <c r="M318" s="40"/>
      <c r="N318" s="40"/>
      <c r="O318" s="40"/>
      <c r="P318" s="40"/>
      <c r="Q318" s="40"/>
      <c r="R318" s="40" t="s">
        <v>1121</v>
      </c>
      <c r="S318" s="40" t="s">
        <v>1122</v>
      </c>
      <c r="T318" s="40" t="s">
        <v>1304</v>
      </c>
      <c r="U318" s="41"/>
      <c r="V318" s="41"/>
      <c r="W318" s="15">
        <f t="shared" si="2"/>
        <v>45635</v>
      </c>
      <c r="X318" s="24">
        <v>317.0</v>
      </c>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68"/>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2"/>
        <v>45635</v>
      </c>
      <c r="X319" s="24">
        <v>318.0</v>
      </c>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09">COUNTIFS(C$3:C320,C320)</f>
        <v>1</v>
      </c>
      <c r="B320" s="10">
        <f t="shared" si="168"/>
        <v>1</v>
      </c>
      <c r="C320" s="12" t="s">
        <v>1305</v>
      </c>
      <c r="D320" s="21" t="s">
        <v>250</v>
      </c>
      <c r="E320" s="21" t="s">
        <v>1306</v>
      </c>
      <c r="F320" s="21"/>
      <c r="G320" s="21"/>
      <c r="H320" s="21" t="s">
        <v>1307</v>
      </c>
      <c r="I320" s="21"/>
      <c r="J320" s="21"/>
      <c r="K320" s="21"/>
      <c r="L320" s="21"/>
      <c r="M320" s="21"/>
      <c r="N320" s="21" t="s">
        <v>1308</v>
      </c>
      <c r="O320" s="27" t="s">
        <v>65</v>
      </c>
      <c r="P320" s="21" t="s">
        <v>1308</v>
      </c>
      <c r="Q320" s="21"/>
      <c r="R320" s="21" t="s">
        <v>1121</v>
      </c>
      <c r="S320" s="21" t="s">
        <v>1122</v>
      </c>
      <c r="T320" s="22" t="s">
        <v>1309</v>
      </c>
      <c r="U320" s="23"/>
      <c r="V320" s="23"/>
      <c r="W320" s="15">
        <f t="shared" si="2"/>
        <v>45635</v>
      </c>
      <c r="X320" s="24">
        <v>319.0</v>
      </c>
      <c r="Y320" s="17" t="str">
        <f t="shared" ref="Y320:Y331" si="210">formulatext(A320)</f>
        <v>=COUNTIFS(C$3:C320,C320)</v>
      </c>
      <c r="Z320" s="25" t="str">
        <f t="shared" ref="Z320:Z331" si="211">org.libreoffice.regex(Y320,"(\= COUNTIFS\(C\$\d{1,3}:)(C\d{1,3})(,)(C\d{1,3})(\))","$2")</f>
        <v>#NAME?</v>
      </c>
      <c r="AA320" s="25" t="str">
        <f t="shared" ref="AA320:AA331" si="212">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09"/>
        <v>1</v>
      </c>
      <c r="B321" s="10">
        <f t="shared" si="168"/>
        <v>8</v>
      </c>
      <c r="C321" s="12" t="s">
        <v>1310</v>
      </c>
      <c r="D321" s="21" t="s">
        <v>29</v>
      </c>
      <c r="E321" s="21" t="s">
        <v>68</v>
      </c>
      <c r="F321" s="21"/>
      <c r="G321" s="21"/>
      <c r="H321" s="21" t="s">
        <v>1311</v>
      </c>
      <c r="I321" s="21"/>
      <c r="J321" s="21"/>
      <c r="K321" s="21"/>
      <c r="L321" s="21"/>
      <c r="M321" s="21"/>
      <c r="N321" s="21" t="s">
        <v>1312</v>
      </c>
      <c r="O321" s="21"/>
      <c r="P321" s="21"/>
      <c r="Q321" s="21"/>
      <c r="R321" s="21" t="s">
        <v>1121</v>
      </c>
      <c r="S321" s="21" t="s">
        <v>1122</v>
      </c>
      <c r="T321" s="22" t="s">
        <v>1313</v>
      </c>
      <c r="U321" s="23"/>
      <c r="V321" s="23"/>
      <c r="W321" s="15">
        <f t="shared" si="2"/>
        <v>45635</v>
      </c>
      <c r="X321" s="24">
        <v>320.0</v>
      </c>
      <c r="Y321" s="17" t="str">
        <f t="shared" si="210"/>
        <v>=COUNTIFS(C$3:C321,C321)</v>
      </c>
      <c r="Z321" s="25" t="str">
        <f t="shared" si="211"/>
        <v>#NAME?</v>
      </c>
      <c r="AA321" s="25" t="str">
        <f t="shared" si="212"/>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09"/>
        <v>1</v>
      </c>
      <c r="B322" s="10">
        <f t="shared" si="168"/>
        <v>2</v>
      </c>
      <c r="C322" s="12" t="s">
        <v>1314</v>
      </c>
      <c r="D322" s="21" t="s">
        <v>47</v>
      </c>
      <c r="E322" s="21" t="s">
        <v>1315</v>
      </c>
      <c r="F322" s="21"/>
      <c r="G322" s="21"/>
      <c r="H322" s="21" t="s">
        <v>1316</v>
      </c>
      <c r="I322" s="21" t="s">
        <v>1189</v>
      </c>
      <c r="J322" s="21" t="s">
        <v>521</v>
      </c>
      <c r="K322" s="21">
        <v>8.0</v>
      </c>
      <c r="L322" s="21" t="s">
        <v>196</v>
      </c>
      <c r="M322" s="21"/>
      <c r="N322" s="21" t="s">
        <v>522</v>
      </c>
      <c r="O322" s="21"/>
      <c r="P322" s="21"/>
      <c r="Q322" s="21"/>
      <c r="R322" s="21" t="s">
        <v>1121</v>
      </c>
      <c r="S322" s="21" t="s">
        <v>1122</v>
      </c>
      <c r="T322" s="21" t="s">
        <v>1317</v>
      </c>
      <c r="U322" s="23"/>
      <c r="V322" s="23"/>
      <c r="W322" s="15">
        <f t="shared" si="2"/>
        <v>45635</v>
      </c>
      <c r="X322" s="24">
        <v>321.0</v>
      </c>
      <c r="Y322" s="17" t="str">
        <f t="shared" si="210"/>
        <v>=COUNTIFS(C$3:C322,C322)</v>
      </c>
      <c r="Z322" s="25" t="str">
        <f t="shared" si="211"/>
        <v>#NAME?</v>
      </c>
      <c r="AA322" s="25" t="str">
        <f t="shared" si="212"/>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09"/>
        <v>4</v>
      </c>
      <c r="B323" s="10">
        <f t="shared" si="168"/>
        <v>147</v>
      </c>
      <c r="C323" s="12" t="s">
        <v>560</v>
      </c>
      <c r="D323" s="21" t="str">
        <f t="shared" ref="D323:D324" si="213">VLOOKUP($C323,$C$1:$P$7320,2,0)</f>
        <v>noun</v>
      </c>
      <c r="E323" s="21" t="str">
        <f t="shared" ref="E323:E324" si="214">VLOOKUP($C323,$C$1:$P$7320,3,0)</f>
        <v>masc nom sg, from bhikkhati</v>
      </c>
      <c r="F323" s="21" t="str">
        <f t="shared" ref="F323:F324" si="215">VLOOKUP($C323,$C$1:$P$7320,4,0)</f>
        <v/>
      </c>
      <c r="G323" s="21"/>
      <c r="H323" s="21" t="str">
        <f t="shared" ref="H323:H324" si="216">VLOOKUP($C323,$C$1:$P$7320,6,0)</f>
        <v>monk, monastic</v>
      </c>
      <c r="I323" s="21" t="str">
        <f t="shared" ref="I323:I324" si="217">VLOOKUP($C323,$C$1:$P$7320,7,0)</f>
        <v>beggar, mendicant</v>
      </c>
      <c r="J323" s="21" t="str">
        <f t="shared" ref="J323:J324" si="218">VLOOKUP($C323,$C$1:$P$7320,8,0)</f>
        <v>√bhikkh (beg)</v>
      </c>
      <c r="K323" s="21">
        <f t="shared" ref="K323:K324" si="219">VLOOKUP($C323,$C$1:$P$7320,9,0)</f>
        <v>1</v>
      </c>
      <c r="L323" s="21" t="str">
        <f t="shared" ref="L323:L324" si="220">VLOOKUP($C323,$C$1:$P$7320,10,0)</f>
        <v>a</v>
      </c>
      <c r="M323" s="21" t="str">
        <f t="shared" ref="M323:M324" si="221">VLOOKUP($C323,$C$1:$P$7320,11,0)</f>
        <v/>
      </c>
      <c r="N323" s="21" t="str">
        <f t="shared" ref="N323:N324" si="222">VLOOKUP($C323,$C$1:$P$7320,12,0)</f>
        <v>√bhikkh + u</v>
      </c>
      <c r="O323" s="21" t="str">
        <f t="shared" ref="O323:O324" si="223">VLOOKUP($C323,$C$1:$P$7320,13,0)</f>
        <v/>
      </c>
      <c r="P323" s="21" t="str">
        <f t="shared" ref="P323:P324" si="224">VLOOKUP($C323,$C$1:$P$7320,14,0)</f>
        <v/>
      </c>
      <c r="Q323" s="21"/>
      <c r="R323" s="21" t="s">
        <v>1121</v>
      </c>
      <c r="S323" s="21" t="s">
        <v>1122</v>
      </c>
      <c r="T323" s="21" t="s">
        <v>1318</v>
      </c>
      <c r="U323" s="23"/>
      <c r="V323" s="23"/>
      <c r="W323" s="15">
        <f t="shared" si="2"/>
        <v>45635</v>
      </c>
      <c r="X323" s="24">
        <v>322.0</v>
      </c>
      <c r="Y323" s="17" t="str">
        <f t="shared" si="210"/>
        <v>=COUNTIFS(C$3:C323,C323)</v>
      </c>
      <c r="Z323" s="25" t="str">
        <f t="shared" si="211"/>
        <v>#NAME?</v>
      </c>
      <c r="AA323" s="25" t="str">
        <f t="shared" si="212"/>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09"/>
        <v>2</v>
      </c>
      <c r="B324" s="10">
        <f t="shared" si="168"/>
        <v>3</v>
      </c>
      <c r="C324" s="12" t="s">
        <v>1142</v>
      </c>
      <c r="D324" s="21" t="str">
        <f t="shared" si="213"/>
        <v>noun</v>
      </c>
      <c r="E324" s="21" t="str">
        <f t="shared" si="214"/>
        <v>nt acc sg of adinna, pp of na + dadāti, neg</v>
      </c>
      <c r="F324" s="21" t="str">
        <f t="shared" si="215"/>
        <v/>
      </c>
      <c r="G324" s="21"/>
      <c r="H324" s="21" t="str">
        <f t="shared" si="216"/>
        <v>something not given</v>
      </c>
      <c r="I324" s="21" t="str">
        <f t="shared" si="217"/>
        <v/>
      </c>
      <c r="J324" s="21" t="str">
        <f t="shared" si="218"/>
        <v>√dā (give)</v>
      </c>
      <c r="K324" s="21">
        <f t="shared" si="219"/>
        <v>1</v>
      </c>
      <c r="L324" s="21" t="str">
        <f t="shared" si="220"/>
        <v>a</v>
      </c>
      <c r="M324" s="21" t="str">
        <f t="shared" si="221"/>
        <v/>
      </c>
      <c r="N324" s="21" t="str">
        <f t="shared" si="222"/>
        <v>na + √dā + na</v>
      </c>
      <c r="O324" s="21" t="str">
        <f t="shared" si="223"/>
        <v/>
      </c>
      <c r="P324" s="21" t="str">
        <f t="shared" si="224"/>
        <v/>
      </c>
      <c r="Q324" s="21"/>
      <c r="R324" s="21" t="s">
        <v>1121</v>
      </c>
      <c r="S324" s="21" t="s">
        <v>1122</v>
      </c>
      <c r="T324" s="21" t="s">
        <v>1319</v>
      </c>
      <c r="U324" s="23"/>
      <c r="V324" s="23"/>
      <c r="W324" s="15">
        <f t="shared" si="2"/>
        <v>45635</v>
      </c>
      <c r="X324" s="24">
        <v>323.0</v>
      </c>
      <c r="Y324" s="17" t="str">
        <f t="shared" si="210"/>
        <v>=COUNTIFS(C$3:C324,C324)</v>
      </c>
      <c r="Z324" s="25" t="str">
        <f t="shared" si="211"/>
        <v>#NAME?</v>
      </c>
      <c r="AA324" s="25" t="str">
        <f t="shared" si="212"/>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09"/>
        <v>1</v>
      </c>
      <c r="B325" s="10">
        <f t="shared" si="168"/>
        <v>1</v>
      </c>
      <c r="C325" s="12" t="s">
        <v>1320</v>
      </c>
      <c r="D325" s="21" t="s">
        <v>307</v>
      </c>
      <c r="E325" s="21" t="s">
        <v>1321</v>
      </c>
      <c r="F325" s="21" t="s">
        <v>185</v>
      </c>
      <c r="G325" s="21"/>
      <c r="H325" s="21" t="s">
        <v>1322</v>
      </c>
      <c r="I325" s="21"/>
      <c r="J325" s="21" t="s">
        <v>1171</v>
      </c>
      <c r="K325" s="21">
        <v>3.0</v>
      </c>
      <c r="L325" s="21" t="s">
        <v>76</v>
      </c>
      <c r="M325" s="27" t="s">
        <v>1172</v>
      </c>
      <c r="N325" s="21" t="s">
        <v>1323</v>
      </c>
      <c r="O325" s="21"/>
      <c r="P325" s="21"/>
      <c r="Q325" s="21"/>
      <c r="R325" s="21" t="s">
        <v>1121</v>
      </c>
      <c r="S325" s="21" t="s">
        <v>1122</v>
      </c>
      <c r="T325" s="21" t="s">
        <v>1324</v>
      </c>
      <c r="U325" s="23"/>
      <c r="V325" s="23"/>
      <c r="W325" s="15">
        <f t="shared" si="2"/>
        <v>45635</v>
      </c>
      <c r="X325" s="24">
        <v>324.0</v>
      </c>
      <c r="Y325" s="17" t="str">
        <f t="shared" si="210"/>
        <v>=COUNTIFS(C$3:C325,C325)</v>
      </c>
      <c r="Z325" s="25" t="str">
        <f t="shared" si="211"/>
        <v>#NAME?</v>
      </c>
      <c r="AA325" s="25" t="str">
        <f t="shared" si="212"/>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09"/>
        <v>1</v>
      </c>
      <c r="B326" s="10">
        <f t="shared" si="168"/>
        <v>5</v>
      </c>
      <c r="C326" s="12" t="s">
        <v>1325</v>
      </c>
      <c r="D326" s="21" t="s">
        <v>118</v>
      </c>
      <c r="E326" s="27" t="s">
        <v>293</v>
      </c>
      <c r="F326" s="21"/>
      <c r="G326" s="21"/>
      <c r="H326" s="21" t="s">
        <v>1326</v>
      </c>
      <c r="I326" s="21"/>
      <c r="J326" s="21"/>
      <c r="K326" s="21"/>
      <c r="L326" s="21"/>
      <c r="M326" s="21"/>
      <c r="N326" s="21" t="s">
        <v>1327</v>
      </c>
      <c r="O326" s="21"/>
      <c r="P326" s="21"/>
      <c r="Q326" s="21"/>
      <c r="R326" s="21" t="s">
        <v>1121</v>
      </c>
      <c r="S326" s="21" t="s">
        <v>1122</v>
      </c>
      <c r="T326" s="21" t="s">
        <v>1328</v>
      </c>
      <c r="U326" s="23"/>
      <c r="V326" s="23"/>
      <c r="W326" s="15">
        <f t="shared" si="2"/>
        <v>45635</v>
      </c>
      <c r="X326" s="24">
        <v>325.0</v>
      </c>
      <c r="Y326" s="17" t="str">
        <f t="shared" si="210"/>
        <v>=COUNTIFS(C$3:C326,C326)</v>
      </c>
      <c r="Z326" s="25" t="str">
        <f t="shared" si="211"/>
        <v>#NAME?</v>
      </c>
      <c r="AA326" s="25" t="str">
        <f t="shared" si="212"/>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09"/>
        <v>1</v>
      </c>
      <c r="B327" s="10">
        <f t="shared" si="168"/>
        <v>2</v>
      </c>
      <c r="C327" s="12" t="s">
        <v>1329</v>
      </c>
      <c r="D327" s="21" t="s">
        <v>42</v>
      </c>
      <c r="E327" s="21" t="s">
        <v>1330</v>
      </c>
      <c r="F327" s="21"/>
      <c r="G327" s="21"/>
      <c r="H327" s="21" t="s">
        <v>1331</v>
      </c>
      <c r="I327" s="21" t="s">
        <v>1332</v>
      </c>
      <c r="J327" s="21"/>
      <c r="K327" s="21"/>
      <c r="L327" s="21"/>
      <c r="M327" s="21"/>
      <c r="N327" s="21" t="s">
        <v>1333</v>
      </c>
      <c r="O327" s="21"/>
      <c r="P327" s="21"/>
      <c r="Q327" s="21"/>
      <c r="R327" s="21" t="s">
        <v>1121</v>
      </c>
      <c r="S327" s="21" t="s">
        <v>1122</v>
      </c>
      <c r="T327" s="21" t="s">
        <v>1334</v>
      </c>
      <c r="U327" s="23"/>
      <c r="V327" s="23"/>
      <c r="W327" s="15">
        <f t="shared" si="2"/>
        <v>45635</v>
      </c>
      <c r="X327" s="24">
        <v>326.0</v>
      </c>
      <c r="Y327" s="17" t="str">
        <f t="shared" si="210"/>
        <v>=COUNTIFS(C$3:C327,C327)</v>
      </c>
      <c r="Z327" s="25" t="str">
        <f t="shared" si="211"/>
        <v>#NAME?</v>
      </c>
      <c r="AA327" s="25" t="str">
        <f t="shared" si="212"/>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09"/>
        <v>4</v>
      </c>
      <c r="B328" s="10">
        <f t="shared" si="168"/>
        <v>27</v>
      </c>
      <c r="C328" s="12" t="s">
        <v>851</v>
      </c>
      <c r="D328" s="21" t="str">
        <f t="shared" ref="D328:D331" si="225">VLOOKUP($C328,$C$1:$P$7320,2,0)</f>
        <v>ind</v>
      </c>
      <c r="E328" s="21" t="str">
        <f t="shared" ref="E328:E331" si="226">VLOOKUP($C328,$C$1:$P$7320,3,0)</f>
        <v>conj</v>
      </c>
      <c r="F328" s="21" t="str">
        <f t="shared" ref="F328:F331" si="227">VLOOKUP($C328,$C$1:$P$7320,4,0)</f>
        <v/>
      </c>
      <c r="G328" s="21"/>
      <c r="H328" s="21" t="str">
        <f t="shared" ref="H328:H331" si="228">VLOOKUP($C328,$C$1:$P$7320,6,0)</f>
        <v>then, and, now, even</v>
      </c>
      <c r="I328" s="21" t="str">
        <f t="shared" ref="I328:I331" si="229">VLOOKUP($C328,$C$1:$P$7320,7,0)</f>
        <v/>
      </c>
      <c r="J328" s="21" t="str">
        <f t="shared" ref="J328:J331" si="230">VLOOKUP($C328,$C$1:$P$7320,8,0)</f>
        <v/>
      </c>
      <c r="K328" s="21" t="str">
        <f t="shared" ref="K328:K331" si="231">VLOOKUP($C328,$C$1:$P$7320,9,0)</f>
        <v/>
      </c>
      <c r="L328" s="21" t="str">
        <f t="shared" ref="L328:L331" si="232">VLOOKUP($C328,$C$1:$P$7320,10,0)</f>
        <v/>
      </c>
      <c r="M328" s="21" t="str">
        <f t="shared" ref="M328:M331" si="233">VLOOKUP($C328,$C$1:$P$7320,11,0)</f>
        <v/>
      </c>
      <c r="N328" s="21" t="str">
        <f t="shared" ref="N328:N331" si="234">VLOOKUP($C328,$C$1:$P$7320,12,0)</f>
        <v>(a)pi</v>
      </c>
      <c r="O328" s="21" t="str">
        <f t="shared" ref="O328:O331" si="235">VLOOKUP($C328,$C$1:$P$7320,13,0)</f>
        <v/>
      </c>
      <c r="P328" s="21" t="str">
        <f t="shared" ref="P328:P331" si="236">VLOOKUP($C328,$C$1:$P$7320,14,0)</f>
        <v/>
      </c>
      <c r="Q328" s="21"/>
      <c r="R328" s="21" t="s">
        <v>1121</v>
      </c>
      <c r="S328" s="21" t="s">
        <v>1122</v>
      </c>
      <c r="T328" s="21" t="s">
        <v>1335</v>
      </c>
      <c r="U328" s="23"/>
      <c r="V328" s="23"/>
      <c r="W328" s="15">
        <f t="shared" si="2"/>
        <v>45635</v>
      </c>
      <c r="X328" s="24">
        <v>327.0</v>
      </c>
      <c r="Y328" s="17" t="str">
        <f t="shared" si="210"/>
        <v>=COUNTIFS(C$3:C328,C328)</v>
      </c>
      <c r="Z328" s="25" t="str">
        <f t="shared" si="211"/>
        <v>#NAME?</v>
      </c>
      <c r="AA328" s="25" t="str">
        <f t="shared" si="212"/>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09"/>
        <v>2</v>
      </c>
      <c r="B329" s="10">
        <f t="shared" si="168"/>
        <v>5</v>
      </c>
      <c r="C329" s="12" t="s">
        <v>1107</v>
      </c>
      <c r="D329" s="21" t="str">
        <f t="shared" si="225"/>
        <v>adj</v>
      </c>
      <c r="E329" s="21" t="str">
        <f t="shared" si="226"/>
        <v>masc nom sg of pārājika</v>
      </c>
      <c r="F329" s="21" t="str">
        <f t="shared" si="227"/>
        <v/>
      </c>
      <c r="G329" s="21"/>
      <c r="H329" s="21" t="str">
        <f t="shared" si="228"/>
        <v>defeated, destroyed, disqualified</v>
      </c>
      <c r="I329" s="21" t="str">
        <f t="shared" si="229"/>
        <v>conquered</v>
      </c>
      <c r="J329" s="21" t="str">
        <f t="shared" si="230"/>
        <v>√ji (conquer)</v>
      </c>
      <c r="K329" s="21">
        <f t="shared" si="231"/>
        <v>1</v>
      </c>
      <c r="L329" s="21" t="str">
        <f t="shared" si="232"/>
        <v>a</v>
      </c>
      <c r="M329" s="21" t="str">
        <f t="shared" si="233"/>
        <v/>
      </c>
      <c r="N329" s="21" t="str">
        <f t="shared" si="234"/>
        <v>parā &gt; pārā + √ji + *ika</v>
      </c>
      <c r="O329" s="21" t="str">
        <f t="shared" si="235"/>
        <v/>
      </c>
      <c r="P329" s="21" t="str">
        <f t="shared" si="236"/>
        <v/>
      </c>
      <c r="Q329" s="21"/>
      <c r="R329" s="21" t="s">
        <v>1121</v>
      </c>
      <c r="S329" s="21" t="s">
        <v>1122</v>
      </c>
      <c r="T329" s="21" t="s">
        <v>1336</v>
      </c>
      <c r="U329" s="23"/>
      <c r="V329" s="23"/>
      <c r="W329" s="15">
        <f t="shared" si="2"/>
        <v>45635</v>
      </c>
      <c r="X329" s="24">
        <v>328.0</v>
      </c>
      <c r="Y329" s="17" t="str">
        <f t="shared" si="210"/>
        <v>=COUNTIFS(C$3:C329,C329)</v>
      </c>
      <c r="Z329" s="25" t="str">
        <f t="shared" si="211"/>
        <v>#NAME?</v>
      </c>
      <c r="AA329" s="25" t="str">
        <f t="shared" si="212"/>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09"/>
        <v>6</v>
      </c>
      <c r="B330" s="10">
        <f t="shared" si="168"/>
        <v>20</v>
      </c>
      <c r="C330" s="12" t="s">
        <v>493</v>
      </c>
      <c r="D330" s="21" t="str">
        <f t="shared" si="225"/>
        <v>verb</v>
      </c>
      <c r="E330" s="21" t="str">
        <f t="shared" si="226"/>
        <v>pr 3rd sg</v>
      </c>
      <c r="F330" s="21" t="str">
        <f t="shared" si="227"/>
        <v>+nom</v>
      </c>
      <c r="G330" s="21"/>
      <c r="H330" s="21" t="str">
        <f t="shared" si="228"/>
        <v>there is</v>
      </c>
      <c r="I330" s="21" t="str">
        <f t="shared" si="229"/>
        <v>it is</v>
      </c>
      <c r="J330" s="21" t="str">
        <f t="shared" si="230"/>
        <v>√hū (be)</v>
      </c>
      <c r="K330" s="21">
        <f t="shared" si="231"/>
        <v>1</v>
      </c>
      <c r="L330" s="21" t="str">
        <f t="shared" si="232"/>
        <v>a</v>
      </c>
      <c r="M330" s="21" t="str">
        <f t="shared" si="233"/>
        <v>√hū + a &gt; ho</v>
      </c>
      <c r="N330" s="21" t="str">
        <f t="shared" si="234"/>
        <v>ho + ti</v>
      </c>
      <c r="O330" s="21" t="str">
        <f t="shared" si="235"/>
        <v/>
      </c>
      <c r="P330" s="21" t="str">
        <f t="shared" si="236"/>
        <v/>
      </c>
      <c r="Q330" s="21"/>
      <c r="R330" s="21" t="s">
        <v>1121</v>
      </c>
      <c r="S330" s="21" t="s">
        <v>1122</v>
      </c>
      <c r="T330" s="21" t="s">
        <v>1337</v>
      </c>
      <c r="U330" s="23"/>
      <c r="V330" s="23"/>
      <c r="W330" s="15">
        <f t="shared" si="2"/>
        <v>45635</v>
      </c>
      <c r="X330" s="24">
        <v>329.0</v>
      </c>
      <c r="Y330" s="17" t="str">
        <f t="shared" si="210"/>
        <v>=COUNTIFS(C$3:C330,C330)</v>
      </c>
      <c r="Z330" s="25" t="str">
        <f t="shared" si="211"/>
        <v>#NAME?</v>
      </c>
      <c r="AA330" s="25" t="str">
        <f t="shared" si="212"/>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09"/>
        <v>2</v>
      </c>
      <c r="B331" s="10">
        <f t="shared" si="168"/>
        <v>5</v>
      </c>
      <c r="C331" s="12" t="s">
        <v>1113</v>
      </c>
      <c r="D331" s="21" t="str">
        <f t="shared" si="225"/>
        <v>adj</v>
      </c>
      <c r="E331" s="21" t="str">
        <f t="shared" si="226"/>
        <v>masc nom sg of asaṃvāsa, from saṃvasati</v>
      </c>
      <c r="F331" s="21" t="str">
        <f t="shared" si="227"/>
        <v/>
      </c>
      <c r="G331" s="21"/>
      <c r="H331" s="21" t="str">
        <f t="shared" si="228"/>
        <v>unaffiliated, excommunicated</v>
      </c>
      <c r="I331" s="21" t="str">
        <f t="shared" si="229"/>
        <v>not living together</v>
      </c>
      <c r="J331" s="21" t="str">
        <f t="shared" si="230"/>
        <v>√vas (live)</v>
      </c>
      <c r="K331" s="21">
        <f t="shared" si="231"/>
        <v>1</v>
      </c>
      <c r="L331" s="21" t="str">
        <f t="shared" si="232"/>
        <v>a</v>
      </c>
      <c r="M331" s="21" t="str">
        <f t="shared" si="233"/>
        <v/>
      </c>
      <c r="N331" s="21" t="str">
        <f t="shared" si="234"/>
        <v>na + saṃ + √vas + *a</v>
      </c>
      <c r="O331" s="21" t="str">
        <f t="shared" si="235"/>
        <v/>
      </c>
      <c r="P331" s="21" t="str">
        <f t="shared" si="236"/>
        <v/>
      </c>
      <c r="Q331" s="21"/>
      <c r="R331" s="21" t="s">
        <v>1121</v>
      </c>
      <c r="S331" s="21" t="s">
        <v>1122</v>
      </c>
      <c r="T331" s="21" t="s">
        <v>1338</v>
      </c>
      <c r="U331" s="23"/>
      <c r="V331" s="23"/>
      <c r="W331" s="15">
        <f t="shared" si="2"/>
        <v>45635</v>
      </c>
      <c r="X331" s="24">
        <v>330.0</v>
      </c>
      <c r="Y331" s="17" t="str">
        <f t="shared" si="210"/>
        <v>=COUNTIFS(C$3:C331,C331)</v>
      </c>
      <c r="Z331" s="25" t="str">
        <f t="shared" si="211"/>
        <v>#NAME?</v>
      </c>
      <c r="AA331" s="25" t="str">
        <f t="shared" si="212"/>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68"/>
        <v>1</v>
      </c>
      <c r="C332" s="52" t="s">
        <v>1339</v>
      </c>
      <c r="D332" s="40"/>
      <c r="E332" s="40"/>
      <c r="F332" s="40"/>
      <c r="G332" s="40"/>
      <c r="H332" s="40"/>
      <c r="I332" s="40"/>
      <c r="J332" s="40"/>
      <c r="K332" s="40"/>
      <c r="L332" s="40"/>
      <c r="M332" s="40"/>
      <c r="N332" s="40"/>
      <c r="O332" s="40"/>
      <c r="P332" s="40"/>
      <c r="Q332" s="40"/>
      <c r="R332" s="40" t="s">
        <v>1121</v>
      </c>
      <c r="S332" s="40" t="s">
        <v>1122</v>
      </c>
      <c r="T332" s="40" t="s">
        <v>1340</v>
      </c>
      <c r="U332" s="41"/>
      <c r="V332" s="41"/>
      <c r="W332" s="15">
        <f t="shared" si="2"/>
        <v>45635</v>
      </c>
      <c r="X332" s="24">
        <v>331.0</v>
      </c>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68"/>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2"/>
        <v>45635</v>
      </c>
      <c r="X333" s="24">
        <v>332.0</v>
      </c>
      <c r="Y333" s="17" t="str">
        <f t="shared" ref="Y333:Y350" si="237">formulatext(A333)</f>
        <v>#N/A</v>
      </c>
      <c r="Z333" s="25" t="str">
        <f t="shared" ref="Z333:Z350" si="238">org.libreoffice.regex(Y333,"(\= COUNTIFS\(C\$\d{1,3}:)(C\d{1,3})(,)(C\d{1,3})(\))","$2")</f>
        <v>#NAME?</v>
      </c>
      <c r="AA333" s="25" t="str">
        <f t="shared" ref="AA333:AA350" si="239">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68"/>
        <v>1</v>
      </c>
      <c r="C334" s="12" t="s">
        <v>1341</v>
      </c>
      <c r="D334" s="21"/>
      <c r="E334" s="21"/>
      <c r="F334" s="21"/>
      <c r="G334" s="21"/>
      <c r="H334" s="21"/>
      <c r="I334" s="21"/>
      <c r="J334" s="21"/>
      <c r="K334" s="21"/>
      <c r="L334" s="21"/>
      <c r="M334" s="21"/>
      <c r="N334" s="21"/>
      <c r="O334" s="21"/>
      <c r="P334" s="21"/>
      <c r="Q334" s="21"/>
      <c r="R334" s="21"/>
      <c r="S334" s="21"/>
      <c r="T334" s="21"/>
      <c r="U334" s="23"/>
      <c r="V334" s="23"/>
      <c r="W334" s="15">
        <f t="shared" si="2"/>
        <v>45635</v>
      </c>
      <c r="X334" s="24">
        <v>333.0</v>
      </c>
      <c r="Y334" s="17" t="str">
        <f t="shared" si="237"/>
        <v>#N/A</v>
      </c>
      <c r="Z334" s="25" t="str">
        <f t="shared" si="238"/>
        <v>#NAME?</v>
      </c>
      <c r="AA334" s="25" t="str">
        <f t="shared" si="239"/>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40">COUNTIFS(C$3:C335,C335)</f>
        <v>4</v>
      </c>
      <c r="B335" s="10">
        <f t="shared" si="168"/>
        <v>99</v>
      </c>
      <c r="C335" s="12" t="s">
        <v>555</v>
      </c>
      <c r="D335" s="21" t="str">
        <f t="shared" ref="D335:D337" si="241">VLOOKUP($C335,$C$1:$P$7320,2,0)</f>
        <v>pron</v>
      </c>
      <c r="E335" s="21" t="str">
        <f t="shared" ref="E335:E337" si="242">VLOOKUP($C335,$C$1:$P$7320,3,0)</f>
        <v>masc nom sg of ya</v>
      </c>
      <c r="F335" s="21" t="str">
        <f t="shared" ref="F335:F337" si="243">VLOOKUP($C335,$C$1:$P$7320,4,0)</f>
        <v/>
      </c>
      <c r="G335" s="21"/>
      <c r="H335" s="21" t="str">
        <f t="shared" ref="H335:H337" si="244">VLOOKUP($C335,$C$1:$P$7320,6,0)</f>
        <v>whichever, whoever</v>
      </c>
      <c r="I335" s="21" t="str">
        <f t="shared" ref="I335:I337" si="245">VLOOKUP($C335,$C$1:$P$7320,7,0)</f>
        <v/>
      </c>
      <c r="J335" s="21" t="str">
        <f t="shared" ref="J335:J337" si="246">VLOOKUP($C335,$C$1:$P$7320,8,0)</f>
        <v/>
      </c>
      <c r="K335" s="21" t="str">
        <f t="shared" ref="K335:K337" si="247">VLOOKUP($C335,$C$1:$P$7320,9,0)</f>
        <v/>
      </c>
      <c r="L335" s="21" t="str">
        <f t="shared" ref="L335:L337" si="248">VLOOKUP($C335,$C$1:$P$7320,10,0)</f>
        <v/>
      </c>
      <c r="M335" s="21" t="str">
        <f t="shared" ref="M335:M337" si="249">VLOOKUP($C335,$C$1:$P$7320,11,0)</f>
        <v/>
      </c>
      <c r="N335" s="21" t="str">
        <f t="shared" ref="N335:N337" si="250">VLOOKUP($C335,$C$1:$P$7320,12,0)</f>
        <v/>
      </c>
      <c r="O335" s="21" t="str">
        <f t="shared" ref="O335:O337" si="251">VLOOKUP($C335,$C$1:$P$7320,13,0)</f>
        <v/>
      </c>
      <c r="P335" s="21" t="str">
        <f t="shared" ref="P335:P337" si="252">VLOOKUP($C335,$C$1:$P$7320,14,0)</f>
        <v/>
      </c>
      <c r="Q335" s="21"/>
      <c r="R335" s="21" t="s">
        <v>1341</v>
      </c>
      <c r="S335" s="21" t="s">
        <v>1342</v>
      </c>
      <c r="T335" s="22" t="s">
        <v>1343</v>
      </c>
      <c r="U335" s="23"/>
      <c r="V335" s="23"/>
      <c r="W335" s="15">
        <f t="shared" si="2"/>
        <v>45635</v>
      </c>
      <c r="X335" s="24">
        <v>334.0</v>
      </c>
      <c r="Y335" s="17" t="str">
        <f t="shared" si="237"/>
        <v>=COUNTIFS(C$3:C335,C335)</v>
      </c>
      <c r="Z335" s="25" t="str">
        <f t="shared" si="238"/>
        <v>#NAME?</v>
      </c>
      <c r="AA335" s="25" t="str">
        <f t="shared" si="239"/>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40"/>
        <v>5</v>
      </c>
      <c r="B336" s="10">
        <f t="shared" si="168"/>
        <v>124</v>
      </c>
      <c r="C336" s="12" t="s">
        <v>466</v>
      </c>
      <c r="D336" s="21" t="str">
        <f t="shared" si="241"/>
        <v>ind</v>
      </c>
      <c r="E336" s="21" t="str">
        <f t="shared" si="242"/>
        <v/>
      </c>
      <c r="F336" s="21" t="str">
        <f t="shared" si="243"/>
        <v/>
      </c>
      <c r="G336" s="21"/>
      <c r="H336" s="21" t="str">
        <f t="shared" si="244"/>
        <v>then, now, so, but</v>
      </c>
      <c r="I336" s="21" t="str">
        <f t="shared" si="245"/>
        <v/>
      </c>
      <c r="J336" s="21" t="str">
        <f t="shared" si="246"/>
        <v/>
      </c>
      <c r="K336" s="21" t="str">
        <f t="shared" si="247"/>
        <v/>
      </c>
      <c r="L336" s="21" t="str">
        <f t="shared" si="248"/>
        <v/>
      </c>
      <c r="M336" s="21" t="str">
        <f t="shared" si="249"/>
        <v/>
      </c>
      <c r="N336" s="21" t="str">
        <f t="shared" si="250"/>
        <v/>
      </c>
      <c r="O336" s="21" t="str">
        <f t="shared" si="251"/>
        <v/>
      </c>
      <c r="P336" s="21" t="str">
        <f t="shared" si="252"/>
        <v/>
      </c>
      <c r="Q336" s="21"/>
      <c r="R336" s="21" t="s">
        <v>1341</v>
      </c>
      <c r="S336" s="21" t="s">
        <v>1342</v>
      </c>
      <c r="T336" s="21" t="s">
        <v>1344</v>
      </c>
      <c r="U336" s="23"/>
      <c r="V336" s="23"/>
      <c r="W336" s="15">
        <f t="shared" si="2"/>
        <v>45635</v>
      </c>
      <c r="X336" s="24">
        <v>335.0</v>
      </c>
      <c r="Y336" s="17" t="str">
        <f t="shared" si="237"/>
        <v>=COUNTIFS(C$3:C336,C336)</v>
      </c>
      <c r="Z336" s="25" t="str">
        <f t="shared" si="238"/>
        <v>#NAME?</v>
      </c>
      <c r="AA336" s="25" t="str">
        <f t="shared" si="239"/>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0"/>
        <v>5</v>
      </c>
      <c r="B337" s="10">
        <f t="shared" si="168"/>
        <v>147</v>
      </c>
      <c r="C337" s="12" t="s">
        <v>560</v>
      </c>
      <c r="D337" s="21" t="str">
        <f t="shared" si="241"/>
        <v>noun</v>
      </c>
      <c r="E337" s="21" t="str">
        <f t="shared" si="242"/>
        <v>masc nom sg, from bhikkhati</v>
      </c>
      <c r="F337" s="21" t="str">
        <f t="shared" si="243"/>
        <v/>
      </c>
      <c r="G337" s="21"/>
      <c r="H337" s="21" t="str">
        <f t="shared" si="244"/>
        <v>monk, monastic</v>
      </c>
      <c r="I337" s="21" t="str">
        <f t="shared" si="245"/>
        <v>beggar, mendicant</v>
      </c>
      <c r="J337" s="21" t="str">
        <f t="shared" si="246"/>
        <v>√bhikkh (beg)</v>
      </c>
      <c r="K337" s="21">
        <f t="shared" si="247"/>
        <v>1</v>
      </c>
      <c r="L337" s="21" t="str">
        <f t="shared" si="248"/>
        <v>a</v>
      </c>
      <c r="M337" s="21" t="str">
        <f t="shared" si="249"/>
        <v/>
      </c>
      <c r="N337" s="21" t="str">
        <f t="shared" si="250"/>
        <v>√bhikkh + u</v>
      </c>
      <c r="O337" s="21" t="str">
        <f t="shared" si="251"/>
        <v/>
      </c>
      <c r="P337" s="21" t="str">
        <f t="shared" si="252"/>
        <v/>
      </c>
      <c r="Q337" s="21"/>
      <c r="R337" s="21" t="s">
        <v>1341</v>
      </c>
      <c r="S337" s="21" t="s">
        <v>1342</v>
      </c>
      <c r="T337" s="21" t="s">
        <v>1345</v>
      </c>
      <c r="U337" s="23"/>
      <c r="V337" s="23"/>
      <c r="W337" s="15">
        <f t="shared" si="2"/>
        <v>45635</v>
      </c>
      <c r="X337" s="24">
        <v>336.0</v>
      </c>
      <c r="Y337" s="17" t="str">
        <f t="shared" si="237"/>
        <v>=COUNTIFS(C$3:C337,C337)</v>
      </c>
      <c r="Z337" s="25" t="str">
        <f t="shared" si="238"/>
        <v>#NAME?</v>
      </c>
      <c r="AA337" s="25" t="str">
        <f t="shared" si="239"/>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0"/>
        <v>1</v>
      </c>
      <c r="B338" s="10">
        <f t="shared" si="168"/>
        <v>3</v>
      </c>
      <c r="C338" s="12" t="s">
        <v>1346</v>
      </c>
      <c r="D338" s="21" t="s">
        <v>29</v>
      </c>
      <c r="E338" s="21" t="s">
        <v>1347</v>
      </c>
      <c r="F338" s="21"/>
      <c r="G338" s="21"/>
      <c r="H338" s="21" t="s">
        <v>1348</v>
      </c>
      <c r="I338" s="21" t="s">
        <v>1349</v>
      </c>
      <c r="J338" s="21" t="s">
        <v>1350</v>
      </c>
      <c r="K338" s="21">
        <v>8.0</v>
      </c>
      <c r="L338" s="21" t="s">
        <v>196</v>
      </c>
      <c r="M338" s="21"/>
      <c r="N338" s="21" t="s">
        <v>1351</v>
      </c>
      <c r="O338" s="21"/>
      <c r="P338" s="21"/>
      <c r="Q338" s="21"/>
      <c r="R338" s="21" t="s">
        <v>1341</v>
      </c>
      <c r="S338" s="21" t="s">
        <v>1342</v>
      </c>
      <c r="T338" s="21" t="s">
        <v>1352</v>
      </c>
      <c r="U338" s="23"/>
      <c r="V338" s="23"/>
      <c r="W338" s="15">
        <f t="shared" si="2"/>
        <v>45635</v>
      </c>
      <c r="X338" s="24">
        <v>337.0</v>
      </c>
      <c r="Y338" s="17" t="str">
        <f t="shared" si="237"/>
        <v>=COUNTIFS(C$3:C338,C338)</v>
      </c>
      <c r="Z338" s="25" t="str">
        <f t="shared" si="238"/>
        <v>#NAME?</v>
      </c>
      <c r="AA338" s="25" t="str">
        <f t="shared" si="239"/>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0"/>
        <v>1</v>
      </c>
      <c r="B339" s="10">
        <f t="shared" si="168"/>
        <v>1</v>
      </c>
      <c r="C339" s="12" t="s">
        <v>1353</v>
      </c>
      <c r="D339" s="21" t="s">
        <v>47</v>
      </c>
      <c r="E339" s="27" t="s">
        <v>1354</v>
      </c>
      <c r="F339" s="21"/>
      <c r="G339" s="21"/>
      <c r="H339" s="21" t="s">
        <v>1355</v>
      </c>
      <c r="I339" s="21" t="s">
        <v>1356</v>
      </c>
      <c r="J339" s="21"/>
      <c r="K339" s="21"/>
      <c r="L339" s="21"/>
      <c r="M339" s="21"/>
      <c r="N339" s="21" t="s">
        <v>1357</v>
      </c>
      <c r="O339" s="21" t="s">
        <v>178</v>
      </c>
      <c r="P339" s="21" t="s">
        <v>1358</v>
      </c>
      <c r="Q339" s="21"/>
      <c r="R339" s="21" t="s">
        <v>1341</v>
      </c>
      <c r="S339" s="21" t="s">
        <v>1342</v>
      </c>
      <c r="T339" s="21" t="s">
        <v>1359</v>
      </c>
      <c r="U339" s="23"/>
      <c r="V339" s="23"/>
      <c r="W339" s="15">
        <f t="shared" si="2"/>
        <v>45635</v>
      </c>
      <c r="X339" s="24">
        <v>338.0</v>
      </c>
      <c r="Y339" s="17" t="str">
        <f t="shared" si="237"/>
        <v>=COUNTIFS(C$3:C339,C339)</v>
      </c>
      <c r="Z339" s="25" t="str">
        <f t="shared" si="238"/>
        <v>#NAME?</v>
      </c>
      <c r="AA339" s="25" t="str">
        <f t="shared" si="239"/>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0"/>
        <v>1</v>
      </c>
      <c r="B340" s="10">
        <f t="shared" si="168"/>
        <v>1</v>
      </c>
      <c r="C340" s="12" t="s">
        <v>1360</v>
      </c>
      <c r="D340" s="21" t="s">
        <v>47</v>
      </c>
      <c r="E340" s="21" t="s">
        <v>612</v>
      </c>
      <c r="F340" s="21"/>
      <c r="G340" s="21"/>
      <c r="H340" s="21" t="s">
        <v>1361</v>
      </c>
      <c r="I340" s="21" t="s">
        <v>1362</v>
      </c>
      <c r="J340" s="21"/>
      <c r="K340" s="21"/>
      <c r="L340" s="21"/>
      <c r="M340" s="21"/>
      <c r="N340" s="21" t="s">
        <v>1363</v>
      </c>
      <c r="O340" s="21"/>
      <c r="P340" s="21"/>
      <c r="Q340" s="21"/>
      <c r="R340" s="21" t="s">
        <v>1341</v>
      </c>
      <c r="S340" s="21" t="s">
        <v>1342</v>
      </c>
      <c r="T340" s="21" t="s">
        <v>1364</v>
      </c>
      <c r="U340" s="23"/>
      <c r="V340" s="23"/>
      <c r="W340" s="15">
        <f t="shared" si="2"/>
        <v>45635</v>
      </c>
      <c r="X340" s="24">
        <v>339.0</v>
      </c>
      <c r="Y340" s="17" t="str">
        <f t="shared" si="237"/>
        <v>=COUNTIFS(C$3:C340,C340)</v>
      </c>
      <c r="Z340" s="25" t="str">
        <f t="shared" si="238"/>
        <v>#NAME?</v>
      </c>
      <c r="AA340" s="25" t="str">
        <f t="shared" si="239"/>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0"/>
        <v>1</v>
      </c>
      <c r="B341" s="10">
        <f t="shared" si="168"/>
        <v>1</v>
      </c>
      <c r="C341" s="12" t="s">
        <v>1365</v>
      </c>
      <c r="D341" s="21" t="s">
        <v>47</v>
      </c>
      <c r="E341" s="21" t="s">
        <v>1366</v>
      </c>
      <c r="F341" s="21"/>
      <c r="G341" s="21"/>
      <c r="H341" s="21" t="s">
        <v>1367</v>
      </c>
      <c r="I341" s="21" t="s">
        <v>1368</v>
      </c>
      <c r="J341" s="21" t="s">
        <v>1223</v>
      </c>
      <c r="K341" s="21">
        <v>6.0</v>
      </c>
      <c r="L341" s="21" t="s">
        <v>1224</v>
      </c>
      <c r="M341" s="21"/>
      <c r="N341" s="21" t="s">
        <v>1369</v>
      </c>
      <c r="O341" s="21"/>
      <c r="P341" s="21"/>
      <c r="Q341" s="21"/>
      <c r="R341" s="21" t="s">
        <v>1341</v>
      </c>
      <c r="S341" s="21" t="s">
        <v>1342</v>
      </c>
      <c r="T341" s="21" t="s">
        <v>1370</v>
      </c>
      <c r="U341" s="23"/>
      <c r="V341" s="23"/>
      <c r="W341" s="15">
        <f t="shared" si="2"/>
        <v>45635</v>
      </c>
      <c r="X341" s="24">
        <v>340.0</v>
      </c>
      <c r="Y341" s="17" t="str">
        <f t="shared" si="237"/>
        <v>=COUNTIFS(C$3:C341,C341)</v>
      </c>
      <c r="Z341" s="25" t="str">
        <f t="shared" si="238"/>
        <v>#NAME?</v>
      </c>
      <c r="AA341" s="25" t="str">
        <f t="shared" si="239"/>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0"/>
        <v>1</v>
      </c>
      <c r="B342" s="10">
        <f t="shared" si="168"/>
        <v>2</v>
      </c>
      <c r="C342" s="12" t="s">
        <v>1371</v>
      </c>
      <c r="D342" s="21" t="s">
        <v>47</v>
      </c>
      <c r="E342" s="21" t="s">
        <v>1372</v>
      </c>
      <c r="F342" s="21"/>
      <c r="G342" s="21"/>
      <c r="H342" s="21" t="s">
        <v>1373</v>
      </c>
      <c r="I342" s="21"/>
      <c r="J342" s="21" t="s">
        <v>1013</v>
      </c>
      <c r="K342" s="21">
        <v>1.0</v>
      </c>
      <c r="L342" s="21" t="s">
        <v>35</v>
      </c>
      <c r="M342" s="21"/>
      <c r="N342" s="21" t="s">
        <v>1374</v>
      </c>
      <c r="O342" s="21"/>
      <c r="P342" s="21"/>
      <c r="Q342" s="21"/>
      <c r="R342" s="21" t="s">
        <v>1341</v>
      </c>
      <c r="S342" s="21" t="s">
        <v>1342</v>
      </c>
      <c r="T342" s="21" t="s">
        <v>1375</v>
      </c>
      <c r="U342" s="23"/>
      <c r="V342" s="23"/>
      <c r="W342" s="15">
        <f t="shared" si="2"/>
        <v>45635</v>
      </c>
      <c r="X342" s="24">
        <v>341.0</v>
      </c>
      <c r="Y342" s="17" t="str">
        <f t="shared" si="237"/>
        <v>=COUNTIFS(C$3:C342,C342)</v>
      </c>
      <c r="Z342" s="25" t="str">
        <f t="shared" si="238"/>
        <v>#NAME?</v>
      </c>
      <c r="AA342" s="25" t="str">
        <f t="shared" si="239"/>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0"/>
        <v>1</v>
      </c>
      <c r="B343" s="10">
        <f t="shared" si="168"/>
        <v>2</v>
      </c>
      <c r="C343" s="12" t="s">
        <v>1376</v>
      </c>
      <c r="D343" s="21" t="s">
        <v>84</v>
      </c>
      <c r="E343" s="21" t="s">
        <v>1377</v>
      </c>
      <c r="F343" s="21" t="s">
        <v>1378</v>
      </c>
      <c r="G343" s="21"/>
      <c r="H343" s="21" t="s">
        <v>1379</v>
      </c>
      <c r="I343" s="21" t="s">
        <v>1380</v>
      </c>
      <c r="J343" s="21" t="s">
        <v>1381</v>
      </c>
      <c r="K343" s="21">
        <v>1.0</v>
      </c>
      <c r="L343" s="21" t="s">
        <v>196</v>
      </c>
      <c r="M343" s="21" t="s">
        <v>1382</v>
      </c>
      <c r="N343" s="21" t="s">
        <v>1383</v>
      </c>
      <c r="O343" s="21"/>
      <c r="P343" s="21"/>
      <c r="Q343" s="21"/>
      <c r="R343" s="21" t="s">
        <v>1341</v>
      </c>
      <c r="S343" s="21" t="s">
        <v>1342</v>
      </c>
      <c r="T343" s="21" t="s">
        <v>1384</v>
      </c>
      <c r="U343" s="23"/>
      <c r="V343" s="23"/>
      <c r="W343" s="15">
        <f t="shared" si="2"/>
        <v>45635</v>
      </c>
      <c r="X343" s="24">
        <v>342.0</v>
      </c>
      <c r="Y343" s="17" t="str">
        <f t="shared" si="237"/>
        <v>=COUNTIFS(C$3:C343,C343)</v>
      </c>
      <c r="Z343" s="25" t="str">
        <f t="shared" si="238"/>
        <v>#NAME?</v>
      </c>
      <c r="AA343" s="25" t="str">
        <f t="shared" si="239"/>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0"/>
        <v>1</v>
      </c>
      <c r="B344" s="10">
        <f t="shared" si="168"/>
        <v>1</v>
      </c>
      <c r="C344" s="12" t="s">
        <v>1385</v>
      </c>
      <c r="D344" s="21" t="s">
        <v>47</v>
      </c>
      <c r="E344" s="27" t="s">
        <v>1386</v>
      </c>
      <c r="F344" s="21"/>
      <c r="G344" s="21"/>
      <c r="H344" s="21" t="s">
        <v>1387</v>
      </c>
      <c r="I344" s="21" t="s">
        <v>1388</v>
      </c>
      <c r="J344" s="21"/>
      <c r="K344" s="21"/>
      <c r="L344" s="21"/>
      <c r="M344" s="21"/>
      <c r="N344" s="21" t="s">
        <v>1389</v>
      </c>
      <c r="O344" s="21" t="s">
        <v>178</v>
      </c>
      <c r="P344" s="21" t="s">
        <v>1390</v>
      </c>
      <c r="Q344" s="21"/>
      <c r="R344" s="21" t="s">
        <v>1341</v>
      </c>
      <c r="S344" s="21" t="s">
        <v>1342</v>
      </c>
      <c r="T344" s="21" t="s">
        <v>1391</v>
      </c>
      <c r="U344" s="23"/>
      <c r="V344" s="23"/>
      <c r="W344" s="15">
        <f t="shared" si="2"/>
        <v>45635</v>
      </c>
      <c r="X344" s="24">
        <v>343.0</v>
      </c>
      <c r="Y344" s="17" t="str">
        <f t="shared" si="237"/>
        <v>=COUNTIFS(C$3:C344,C344)</v>
      </c>
      <c r="Z344" s="25" t="str">
        <f t="shared" si="238"/>
        <v>#NAME?</v>
      </c>
      <c r="AA344" s="25" t="str">
        <f t="shared" si="239"/>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0"/>
        <v>1</v>
      </c>
      <c r="B345" s="10">
        <f t="shared" si="168"/>
        <v>3</v>
      </c>
      <c r="C345" s="12" t="s">
        <v>1392</v>
      </c>
      <c r="D345" s="21" t="s">
        <v>47</v>
      </c>
      <c r="E345" s="21" t="s">
        <v>921</v>
      </c>
      <c r="F345" s="21"/>
      <c r="G345" s="21"/>
      <c r="H345" s="21" t="s">
        <v>1393</v>
      </c>
      <c r="I345" s="21"/>
      <c r="J345" s="21" t="s">
        <v>1394</v>
      </c>
      <c r="K345" s="21">
        <v>1.0</v>
      </c>
      <c r="L345" s="21" t="s">
        <v>35</v>
      </c>
      <c r="M345" s="21" t="s">
        <v>1395</v>
      </c>
      <c r="N345" s="21"/>
      <c r="O345" s="21"/>
      <c r="P345" s="21"/>
      <c r="Q345" s="21"/>
      <c r="R345" s="21" t="s">
        <v>1341</v>
      </c>
      <c r="S345" s="21" t="s">
        <v>1342</v>
      </c>
      <c r="T345" s="21" t="s">
        <v>1396</v>
      </c>
      <c r="U345" s="23"/>
      <c r="V345" s="23"/>
      <c r="W345" s="15">
        <f t="shared" si="2"/>
        <v>45635</v>
      </c>
      <c r="X345" s="24">
        <v>344.0</v>
      </c>
      <c r="Y345" s="17" t="str">
        <f t="shared" si="237"/>
        <v>=COUNTIFS(C$3:C345,C345)</v>
      </c>
      <c r="Z345" s="25" t="str">
        <f t="shared" si="238"/>
        <v>#NAME?</v>
      </c>
      <c r="AA345" s="25" t="str">
        <f t="shared" si="239"/>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0"/>
        <v>1</v>
      </c>
      <c r="B346" s="10">
        <f t="shared" si="168"/>
        <v>1</v>
      </c>
      <c r="C346" s="12" t="s">
        <v>1397</v>
      </c>
      <c r="D346" s="21" t="s">
        <v>47</v>
      </c>
      <c r="E346" s="21" t="s">
        <v>1398</v>
      </c>
      <c r="F346" s="21" t="s">
        <v>185</v>
      </c>
      <c r="G346" s="21"/>
      <c r="H346" s="21" t="s">
        <v>1399</v>
      </c>
      <c r="I346" s="21"/>
      <c r="J346" s="21" t="s">
        <v>1400</v>
      </c>
      <c r="K346" s="21">
        <v>1.0</v>
      </c>
      <c r="L346" s="21" t="s">
        <v>35</v>
      </c>
      <c r="M346" s="21"/>
      <c r="N346" s="21" t="s">
        <v>1401</v>
      </c>
      <c r="O346" s="21"/>
      <c r="P346" s="21"/>
      <c r="Q346" s="21"/>
      <c r="R346" s="21" t="s">
        <v>1341</v>
      </c>
      <c r="S346" s="21" t="s">
        <v>1342</v>
      </c>
      <c r="T346" s="21" t="s">
        <v>1402</v>
      </c>
      <c r="U346" s="23"/>
      <c r="V346" s="23"/>
      <c r="W346" s="15">
        <f t="shared" si="2"/>
        <v>45635</v>
      </c>
      <c r="X346" s="24">
        <v>345.0</v>
      </c>
      <c r="Y346" s="17" t="str">
        <f t="shared" si="237"/>
        <v>=COUNTIFS(C$3:C346,C346)</v>
      </c>
      <c r="Z346" s="25" t="str">
        <f t="shared" si="238"/>
        <v>#NAME?</v>
      </c>
      <c r="AA346" s="25" t="str">
        <f t="shared" si="239"/>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0"/>
        <v>1</v>
      </c>
      <c r="B347" s="10">
        <f t="shared" si="168"/>
        <v>1</v>
      </c>
      <c r="C347" s="12" t="s">
        <v>1403</v>
      </c>
      <c r="D347" s="21" t="s">
        <v>118</v>
      </c>
      <c r="E347" s="27" t="s">
        <v>764</v>
      </c>
      <c r="F347" s="21"/>
      <c r="G347" s="21"/>
      <c r="H347" s="21" t="s">
        <v>1404</v>
      </c>
      <c r="I347" s="21"/>
      <c r="J347" s="21"/>
      <c r="K347" s="21"/>
      <c r="L347" s="21"/>
      <c r="M347" s="21"/>
      <c r="N347" s="21" t="s">
        <v>1405</v>
      </c>
      <c r="O347" s="21"/>
      <c r="P347" s="21"/>
      <c r="Q347" s="21"/>
      <c r="R347" s="21" t="s">
        <v>1341</v>
      </c>
      <c r="S347" s="21" t="s">
        <v>1342</v>
      </c>
      <c r="T347" s="21" t="s">
        <v>1406</v>
      </c>
      <c r="U347" s="23"/>
      <c r="V347" s="23"/>
      <c r="W347" s="15">
        <f t="shared" si="2"/>
        <v>45635</v>
      </c>
      <c r="X347" s="24">
        <v>346.0</v>
      </c>
      <c r="Y347" s="17" t="str">
        <f t="shared" si="237"/>
        <v>=COUNTIFS(C$3:C347,C347)</v>
      </c>
      <c r="Z347" s="25" t="str">
        <f t="shared" si="238"/>
        <v>#NAME?</v>
      </c>
      <c r="AA347" s="25" t="str">
        <f t="shared" si="239"/>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0"/>
        <v>1</v>
      </c>
      <c r="B348" s="10">
        <f t="shared" si="168"/>
        <v>1</v>
      </c>
      <c r="C348" s="12" t="s">
        <v>1407</v>
      </c>
      <c r="D348" s="21" t="s">
        <v>29</v>
      </c>
      <c r="E348" s="21"/>
      <c r="F348" s="21"/>
      <c r="G348" s="21"/>
      <c r="H348" s="21" t="s">
        <v>1408</v>
      </c>
      <c r="I348" s="21"/>
      <c r="J348" s="21"/>
      <c r="K348" s="21"/>
      <c r="L348" s="21"/>
      <c r="M348" s="21"/>
      <c r="N348" s="21"/>
      <c r="O348" s="21"/>
      <c r="P348" s="21"/>
      <c r="Q348" s="21"/>
      <c r="R348" s="21" t="s">
        <v>1341</v>
      </c>
      <c r="S348" s="21" t="s">
        <v>1342</v>
      </c>
      <c r="T348" s="21" t="s">
        <v>1409</v>
      </c>
      <c r="U348" s="23"/>
      <c r="V348" s="23"/>
      <c r="W348" s="15">
        <f t="shared" si="2"/>
        <v>45635</v>
      </c>
      <c r="X348" s="24">
        <v>347.0</v>
      </c>
      <c r="Y348" s="17" t="str">
        <f t="shared" si="237"/>
        <v>=COUNTIFS(C$3:C348,C348)</v>
      </c>
      <c r="Z348" s="25" t="str">
        <f t="shared" si="238"/>
        <v>#NAME?</v>
      </c>
      <c r="AA348" s="25" t="str">
        <f t="shared" si="239"/>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0"/>
        <v>3</v>
      </c>
      <c r="B349" s="10">
        <f t="shared" si="168"/>
        <v>7</v>
      </c>
      <c r="C349" s="12" t="s">
        <v>643</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1341</v>
      </c>
      <c r="S349" s="21" t="s">
        <v>1342</v>
      </c>
      <c r="T349" s="21" t="s">
        <v>1410</v>
      </c>
      <c r="U349" s="23"/>
      <c r="V349" s="23"/>
      <c r="W349" s="15">
        <f t="shared" si="2"/>
        <v>45635</v>
      </c>
      <c r="X349" s="24">
        <v>348.0</v>
      </c>
      <c r="Y349" s="17" t="str">
        <f t="shared" si="237"/>
        <v>=COUNTIFS(C$3:C349,C349)</v>
      </c>
      <c r="Z349" s="25" t="str">
        <f t="shared" si="238"/>
        <v>#NAME?</v>
      </c>
      <c r="AA349" s="25" t="str">
        <f t="shared" si="239"/>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0"/>
        <v>1</v>
      </c>
      <c r="B350" s="10">
        <f t="shared" si="168"/>
        <v>2</v>
      </c>
      <c r="C350" s="12" t="s">
        <v>1411</v>
      </c>
      <c r="D350" s="21" t="s">
        <v>84</v>
      </c>
      <c r="E350" s="21" t="s">
        <v>1412</v>
      </c>
      <c r="F350" s="21" t="s">
        <v>1413</v>
      </c>
      <c r="G350" s="21"/>
      <c r="H350" s="21" t="s">
        <v>1414</v>
      </c>
      <c r="I350" s="21"/>
      <c r="J350" s="21" t="s">
        <v>1415</v>
      </c>
      <c r="K350" s="21">
        <v>1.0</v>
      </c>
      <c r="L350" s="21" t="s">
        <v>35</v>
      </c>
      <c r="M350" s="21" t="s">
        <v>1416</v>
      </c>
      <c r="N350" s="21" t="s">
        <v>1417</v>
      </c>
      <c r="O350" s="21"/>
      <c r="P350" s="21"/>
      <c r="Q350" s="21"/>
      <c r="R350" s="21" t="s">
        <v>1341</v>
      </c>
      <c r="S350" s="21" t="s">
        <v>1342</v>
      </c>
      <c r="T350" s="21" t="s">
        <v>1418</v>
      </c>
      <c r="U350" s="23"/>
      <c r="V350" s="23"/>
      <c r="W350" s="15">
        <f t="shared" si="2"/>
        <v>45635</v>
      </c>
      <c r="X350" s="24">
        <v>349.0</v>
      </c>
      <c r="Y350" s="17" t="str">
        <f t="shared" si="237"/>
        <v>=COUNTIFS(C$3:C350,C350)</v>
      </c>
      <c r="Z350" s="25" t="str">
        <f t="shared" si="238"/>
        <v>#NAME?</v>
      </c>
      <c r="AA350" s="25" t="str">
        <f t="shared" si="239"/>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68"/>
        <v>1</v>
      </c>
      <c r="C351" s="52" t="s">
        <v>1419</v>
      </c>
      <c r="D351" s="40"/>
      <c r="E351" s="40"/>
      <c r="F351" s="40"/>
      <c r="G351" s="40"/>
      <c r="H351" s="40"/>
      <c r="I351" s="40"/>
      <c r="J351" s="40"/>
      <c r="K351" s="40"/>
      <c r="L351" s="40"/>
      <c r="M351" s="40"/>
      <c r="N351" s="40"/>
      <c r="O351" s="40"/>
      <c r="P351" s="40"/>
      <c r="Q351" s="40"/>
      <c r="R351" s="40" t="s">
        <v>1341</v>
      </c>
      <c r="S351" s="40" t="s">
        <v>1342</v>
      </c>
      <c r="T351" s="40" t="s">
        <v>1420</v>
      </c>
      <c r="U351" s="41"/>
      <c r="V351" s="41"/>
      <c r="W351" s="15">
        <f t="shared" si="2"/>
        <v>45635</v>
      </c>
      <c r="X351" s="24">
        <v>350.0</v>
      </c>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68"/>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2"/>
        <v>45635</v>
      </c>
      <c r="X352" s="24">
        <v>351.0</v>
      </c>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53">COUNTIFS(C$3:C353,C353)</f>
        <v>1</v>
      </c>
      <c r="B353" s="10">
        <f t="shared" si="168"/>
        <v>2</v>
      </c>
      <c r="C353" s="12" t="s">
        <v>1421</v>
      </c>
      <c r="D353" s="21" t="s">
        <v>47</v>
      </c>
      <c r="E353" s="27" t="s">
        <v>1422</v>
      </c>
      <c r="F353" s="21"/>
      <c r="G353" s="21"/>
      <c r="H353" s="21" t="s">
        <v>1423</v>
      </c>
      <c r="I353" s="21"/>
      <c r="J353" s="21"/>
      <c r="K353" s="21"/>
      <c r="L353" s="21"/>
      <c r="M353" s="21"/>
      <c r="N353" s="21" t="s">
        <v>1424</v>
      </c>
      <c r="O353" s="21" t="s">
        <v>1425</v>
      </c>
      <c r="P353" s="21" t="s">
        <v>1426</v>
      </c>
      <c r="Q353" s="21"/>
      <c r="R353" s="21" t="s">
        <v>1341</v>
      </c>
      <c r="S353" s="21" t="s">
        <v>1342</v>
      </c>
      <c r="T353" s="22" t="s">
        <v>1427</v>
      </c>
      <c r="U353" s="23"/>
      <c r="V353" s="23"/>
      <c r="W353" s="15">
        <f t="shared" si="2"/>
        <v>45635</v>
      </c>
      <c r="X353" s="24">
        <v>352.0</v>
      </c>
      <c r="Y353" s="17" t="str">
        <f t="shared" ref="Y353:Y360" si="254">formulatext(A353)</f>
        <v>=COUNTIFS(C$3:C353,C353)</v>
      </c>
      <c r="Z353" s="25" t="str">
        <f t="shared" ref="Z353:Z360" si="255">org.libreoffice.regex(Y353,"(\= COUNTIFS\(C\$\d{1,3}:)(C\d{1,3})(,)(C\d{1,3})(\))","$2")</f>
        <v>#NAME?</v>
      </c>
      <c r="AA353" s="25" t="str">
        <f t="shared" ref="AA353:AA360" si="256">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53"/>
        <v>1</v>
      </c>
      <c r="B354" s="10">
        <f t="shared" si="168"/>
        <v>1</v>
      </c>
      <c r="C354" s="12" t="s">
        <v>1428</v>
      </c>
      <c r="D354" s="21" t="s">
        <v>47</v>
      </c>
      <c r="E354" s="21" t="s">
        <v>921</v>
      </c>
      <c r="F354" s="21"/>
      <c r="G354" s="21"/>
      <c r="H354" s="21" t="s">
        <v>1429</v>
      </c>
      <c r="I354" s="21" t="s">
        <v>1430</v>
      </c>
      <c r="J354" s="21" t="s">
        <v>1431</v>
      </c>
      <c r="K354" s="21">
        <v>1.0</v>
      </c>
      <c r="L354" s="21" t="s">
        <v>35</v>
      </c>
      <c r="M354" s="21"/>
      <c r="N354" s="21" t="s">
        <v>1432</v>
      </c>
      <c r="O354" s="21"/>
      <c r="P354" s="21"/>
      <c r="Q354" s="21"/>
      <c r="R354" s="21" t="s">
        <v>1341</v>
      </c>
      <c r="S354" s="21" t="s">
        <v>1342</v>
      </c>
      <c r="T354" s="22" t="s">
        <v>1433</v>
      </c>
      <c r="U354" s="23"/>
      <c r="V354" s="23"/>
      <c r="W354" s="15">
        <f t="shared" si="2"/>
        <v>45635</v>
      </c>
      <c r="X354" s="24">
        <v>353.0</v>
      </c>
      <c r="Y354" s="17" t="str">
        <f t="shared" si="254"/>
        <v>=COUNTIFS(C$3:C354,C354)</v>
      </c>
      <c r="Z354" s="25" t="str">
        <f t="shared" si="255"/>
        <v>#NAME?</v>
      </c>
      <c r="AA354" s="25" t="str">
        <f t="shared" si="256"/>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3"/>
        <v>1</v>
      </c>
      <c r="B355" s="10">
        <f t="shared" si="168"/>
        <v>1</v>
      </c>
      <c r="C355" s="12" t="s">
        <v>1434</v>
      </c>
      <c r="D355" s="21" t="s">
        <v>47</v>
      </c>
      <c r="E355" s="21" t="s">
        <v>1435</v>
      </c>
      <c r="F355" s="21"/>
      <c r="G355" s="21"/>
      <c r="H355" s="21" t="s">
        <v>1436</v>
      </c>
      <c r="I355" s="21"/>
      <c r="J355" s="21" t="s">
        <v>1437</v>
      </c>
      <c r="K355" s="21">
        <v>8.0</v>
      </c>
      <c r="L355" s="27" t="s">
        <v>196</v>
      </c>
      <c r="M355" s="21"/>
      <c r="N355" s="21" t="s">
        <v>1438</v>
      </c>
      <c r="O355" s="21"/>
      <c r="P355" s="21"/>
      <c r="Q355" s="21"/>
      <c r="R355" s="21" t="s">
        <v>1341</v>
      </c>
      <c r="S355" s="21" t="s">
        <v>1342</v>
      </c>
      <c r="T355" s="21" t="s">
        <v>1439</v>
      </c>
      <c r="U355" s="23"/>
      <c r="V355" s="23"/>
      <c r="W355" s="15">
        <f t="shared" si="2"/>
        <v>45635</v>
      </c>
      <c r="X355" s="24">
        <v>354.0</v>
      </c>
      <c r="Y355" s="17" t="str">
        <f t="shared" si="254"/>
        <v>=COUNTIFS(C$3:C355,C355)</v>
      </c>
      <c r="Z355" s="25" t="str">
        <f t="shared" si="255"/>
        <v>#NAME?</v>
      </c>
      <c r="AA355" s="25" t="str">
        <f t="shared" si="256"/>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3"/>
        <v>6</v>
      </c>
      <c r="B356" s="10">
        <f t="shared" si="168"/>
        <v>220</v>
      </c>
      <c r="C356" s="12" t="s">
        <v>1131</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1341</v>
      </c>
      <c r="S356" s="21" t="s">
        <v>1342</v>
      </c>
      <c r="T356" s="21" t="s">
        <v>1440</v>
      </c>
      <c r="U356" s="23"/>
      <c r="V356" s="23"/>
      <c r="W356" s="15">
        <f t="shared" si="2"/>
        <v>45635</v>
      </c>
      <c r="X356" s="24">
        <v>355.0</v>
      </c>
      <c r="Y356" s="17" t="str">
        <f t="shared" si="254"/>
        <v>=COUNTIFS(C$3:C356,C356)</v>
      </c>
      <c r="Z356" s="25" t="str">
        <f t="shared" si="255"/>
        <v>#NAME?</v>
      </c>
      <c r="AA356" s="25" t="str">
        <f t="shared" si="256"/>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3"/>
        <v>1</v>
      </c>
      <c r="B357" s="10">
        <f t="shared" si="168"/>
        <v>2</v>
      </c>
      <c r="C357" s="12" t="s">
        <v>1441</v>
      </c>
      <c r="D357" s="21" t="s">
        <v>84</v>
      </c>
      <c r="E357" s="21" t="s">
        <v>1442</v>
      </c>
      <c r="F357" s="21" t="s">
        <v>185</v>
      </c>
      <c r="G357" s="21"/>
      <c r="H357" s="21" t="s">
        <v>1443</v>
      </c>
      <c r="I357" s="21"/>
      <c r="J357" s="21" t="s">
        <v>1437</v>
      </c>
      <c r="K357" s="21">
        <v>8.0</v>
      </c>
      <c r="L357" s="27" t="s">
        <v>196</v>
      </c>
      <c r="M357" s="21" t="s">
        <v>1444</v>
      </c>
      <c r="N357" s="21" t="s">
        <v>1445</v>
      </c>
      <c r="O357" s="21"/>
      <c r="P357" s="21"/>
      <c r="Q357" s="21"/>
      <c r="R357" s="21" t="s">
        <v>1341</v>
      </c>
      <c r="S357" s="21" t="s">
        <v>1342</v>
      </c>
      <c r="T357" s="21" t="s">
        <v>1446</v>
      </c>
      <c r="U357" s="23"/>
      <c r="V357" s="23"/>
      <c r="W357" s="15">
        <f t="shared" si="2"/>
        <v>45635</v>
      </c>
      <c r="X357" s="24">
        <v>356.0</v>
      </c>
      <c r="Y357" s="17" t="str">
        <f t="shared" si="254"/>
        <v>=COUNTIFS(C$3:C357,C357)</v>
      </c>
      <c r="Z357" s="25" t="str">
        <f t="shared" si="255"/>
        <v>#NAME?</v>
      </c>
      <c r="AA357" s="25" t="str">
        <f t="shared" si="256"/>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3"/>
        <v>1</v>
      </c>
      <c r="B358" s="10">
        <f t="shared" si="168"/>
        <v>2</v>
      </c>
      <c r="C358" s="12" t="s">
        <v>1447</v>
      </c>
      <c r="D358" s="21" t="s">
        <v>47</v>
      </c>
      <c r="E358" s="21" t="s">
        <v>1448</v>
      </c>
      <c r="F358" s="21"/>
      <c r="G358" s="21"/>
      <c r="H358" s="21" t="s">
        <v>1449</v>
      </c>
      <c r="I358" s="21"/>
      <c r="J358" s="21" t="s">
        <v>1431</v>
      </c>
      <c r="K358" s="21">
        <v>1.0</v>
      </c>
      <c r="L358" s="21" t="s">
        <v>35</v>
      </c>
      <c r="M358" s="21"/>
      <c r="N358" s="21" t="s">
        <v>1432</v>
      </c>
      <c r="O358" s="21"/>
      <c r="P358" s="21"/>
      <c r="Q358" s="21"/>
      <c r="R358" s="21" t="s">
        <v>1341</v>
      </c>
      <c r="S358" s="21" t="s">
        <v>1342</v>
      </c>
      <c r="T358" s="21" t="s">
        <v>1450</v>
      </c>
      <c r="U358" s="23"/>
      <c r="V358" s="23"/>
      <c r="W358" s="15">
        <f t="shared" si="2"/>
        <v>45635</v>
      </c>
      <c r="X358" s="24">
        <v>357.0</v>
      </c>
      <c r="Y358" s="17" t="str">
        <f t="shared" si="254"/>
        <v>=COUNTIFS(C$3:C358,C358)</v>
      </c>
      <c r="Z358" s="25" t="str">
        <f t="shared" si="255"/>
        <v>#NAME?</v>
      </c>
      <c r="AA358" s="25" t="str">
        <f t="shared" si="256"/>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3"/>
        <v>7</v>
      </c>
      <c r="B359" s="10">
        <f t="shared" si="168"/>
        <v>220</v>
      </c>
      <c r="C359" s="12" t="s">
        <v>1131</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1341</v>
      </c>
      <c r="S359" s="21" t="s">
        <v>1342</v>
      </c>
      <c r="T359" s="21" t="s">
        <v>1451</v>
      </c>
      <c r="U359" s="23"/>
      <c r="V359" s="23"/>
      <c r="W359" s="15">
        <f t="shared" si="2"/>
        <v>45635</v>
      </c>
      <c r="X359" s="24">
        <v>358.0</v>
      </c>
      <c r="Y359" s="17" t="str">
        <f t="shared" si="254"/>
        <v>=COUNTIFS(C$3:C359,C359)</v>
      </c>
      <c r="Z359" s="25" t="str">
        <f t="shared" si="255"/>
        <v>#NAME?</v>
      </c>
      <c r="AA359" s="25" t="str">
        <f t="shared" si="256"/>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3"/>
        <v>1</v>
      </c>
      <c r="B360" s="10">
        <f t="shared" si="168"/>
        <v>2</v>
      </c>
      <c r="C360" s="12" t="s">
        <v>1452</v>
      </c>
      <c r="D360" s="21" t="s">
        <v>84</v>
      </c>
      <c r="E360" s="21" t="s">
        <v>1453</v>
      </c>
      <c r="F360" s="21" t="s">
        <v>31</v>
      </c>
      <c r="G360" s="21"/>
      <c r="H360" s="21" t="s">
        <v>1454</v>
      </c>
      <c r="I360" s="21" t="s">
        <v>1455</v>
      </c>
      <c r="J360" s="21" t="s">
        <v>1171</v>
      </c>
      <c r="K360" s="21">
        <v>3.0</v>
      </c>
      <c r="L360" s="21" t="s">
        <v>1456</v>
      </c>
      <c r="M360" s="21" t="s">
        <v>1457</v>
      </c>
      <c r="N360" s="21" t="s">
        <v>1458</v>
      </c>
      <c r="O360" s="21"/>
      <c r="P360" s="21"/>
      <c r="Q360" s="21"/>
      <c r="R360" s="21" t="s">
        <v>1341</v>
      </c>
      <c r="S360" s="21" t="s">
        <v>1342</v>
      </c>
      <c r="T360" s="21" t="s">
        <v>1459</v>
      </c>
      <c r="U360" s="23"/>
      <c r="V360" s="23"/>
      <c r="W360" s="15">
        <f t="shared" si="2"/>
        <v>45635</v>
      </c>
      <c r="X360" s="24">
        <v>359.0</v>
      </c>
      <c r="Y360" s="17" t="str">
        <f t="shared" si="254"/>
        <v>=COUNTIFS(C$3:C360,C360)</v>
      </c>
      <c r="Z360" s="25" t="str">
        <f t="shared" si="255"/>
        <v>#NAME?</v>
      </c>
      <c r="AA360" s="25" t="str">
        <f t="shared" si="256"/>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68"/>
        <v>1</v>
      </c>
      <c r="C361" s="52" t="s">
        <v>1460</v>
      </c>
      <c r="D361" s="40"/>
      <c r="E361" s="40"/>
      <c r="F361" s="40"/>
      <c r="G361" s="40"/>
      <c r="H361" s="40"/>
      <c r="I361" s="40"/>
      <c r="J361" s="40"/>
      <c r="K361" s="40"/>
      <c r="L361" s="40"/>
      <c r="M361" s="40"/>
      <c r="N361" s="40"/>
      <c r="O361" s="40"/>
      <c r="P361" s="40"/>
      <c r="Q361" s="40"/>
      <c r="R361" s="40" t="s">
        <v>1341</v>
      </c>
      <c r="S361" s="40" t="s">
        <v>1342</v>
      </c>
      <c r="T361" s="40" t="s">
        <v>1461</v>
      </c>
      <c r="U361" s="41"/>
      <c r="V361" s="41"/>
      <c r="W361" s="15">
        <f t="shared" si="2"/>
        <v>45635</v>
      </c>
      <c r="X361" s="24">
        <v>360.0</v>
      </c>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68"/>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2"/>
        <v>45635</v>
      </c>
      <c r="X362" s="24">
        <v>361.0</v>
      </c>
      <c r="Y362" s="17" t="str">
        <f t="shared" ref="Y362:Y376" si="257">formulatext(A362)</f>
        <v>#N/A</v>
      </c>
      <c r="Z362" s="25" t="str">
        <f t="shared" ref="Z362:Z376" si="258">org.libreoffice.regex(Y362,"(\= COUNTIFS\(C\$\d{1,3}:)(C\d{1,3})(,)(C\d{1,3})(\))","$2")</f>
        <v>#NAME?</v>
      </c>
      <c r="AA362" s="25" t="str">
        <f t="shared" ref="AA362:AA376" si="259">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60">COUNTIFS(C$3:C363,C363)</f>
        <v>1</v>
      </c>
      <c r="B363" s="10">
        <f t="shared" si="168"/>
        <v>1</v>
      </c>
      <c r="C363" s="12" t="s">
        <v>1462</v>
      </c>
      <c r="D363" s="21" t="s">
        <v>29</v>
      </c>
      <c r="E363" s="21" t="s">
        <v>1463</v>
      </c>
      <c r="F363" s="21"/>
      <c r="G363" s="21"/>
      <c r="H363" s="27" t="s">
        <v>1464</v>
      </c>
      <c r="I363" s="21"/>
      <c r="J363" s="21"/>
      <c r="K363" s="21"/>
      <c r="L363" s="21"/>
      <c r="M363" s="21"/>
      <c r="N363" s="21"/>
      <c r="O363" s="21"/>
      <c r="P363" s="21"/>
      <c r="Q363" s="21"/>
      <c r="R363" s="21" t="s">
        <v>1341</v>
      </c>
      <c r="S363" s="21" t="s">
        <v>1342</v>
      </c>
      <c r="T363" s="22" t="s">
        <v>1465</v>
      </c>
      <c r="U363" s="23"/>
      <c r="V363" s="23"/>
      <c r="W363" s="15">
        <f t="shared" si="2"/>
        <v>45635</v>
      </c>
      <c r="X363" s="24">
        <v>362.0</v>
      </c>
      <c r="Y363" s="17" t="str">
        <f t="shared" si="257"/>
        <v>=COUNTIFS(C$3:C363,C363)</v>
      </c>
      <c r="Z363" s="25" t="str">
        <f t="shared" si="258"/>
        <v>#NAME?</v>
      </c>
      <c r="AA363" s="25" t="str">
        <f t="shared" si="259"/>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60"/>
        <v>1</v>
      </c>
      <c r="B364" s="10">
        <f t="shared" si="168"/>
        <v>1</v>
      </c>
      <c r="C364" s="12" t="s">
        <v>1466</v>
      </c>
      <c r="D364" s="21" t="s">
        <v>47</v>
      </c>
      <c r="E364" s="21" t="s">
        <v>1467</v>
      </c>
      <c r="F364" s="21"/>
      <c r="G364" s="21"/>
      <c r="H364" s="21" t="s">
        <v>1468</v>
      </c>
      <c r="I364" s="21"/>
      <c r="J364" s="21"/>
      <c r="K364" s="21"/>
      <c r="L364" s="21"/>
      <c r="M364" s="21"/>
      <c r="N364" s="21"/>
      <c r="O364" s="21"/>
      <c r="P364" s="21"/>
      <c r="Q364" s="21"/>
      <c r="R364" s="21" t="s">
        <v>1341</v>
      </c>
      <c r="S364" s="21" t="s">
        <v>1342</v>
      </c>
      <c r="T364" s="21" t="s">
        <v>1469</v>
      </c>
      <c r="U364" s="23"/>
      <c r="V364" s="23"/>
      <c r="W364" s="15">
        <f t="shared" si="2"/>
        <v>45635</v>
      </c>
      <c r="X364" s="24">
        <v>363.0</v>
      </c>
      <c r="Y364" s="17" t="str">
        <f t="shared" si="257"/>
        <v>=COUNTIFS(C$3:C364,C364)</v>
      </c>
      <c r="Z364" s="25" t="str">
        <f t="shared" si="258"/>
        <v>#NAME?</v>
      </c>
      <c r="AA364" s="25" t="str">
        <f t="shared" si="259"/>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0"/>
        <v>2</v>
      </c>
      <c r="B365" s="10">
        <f t="shared" si="168"/>
        <v>3</v>
      </c>
      <c r="C365" s="12" t="s">
        <v>238</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1341</v>
      </c>
      <c r="S365" s="21" t="s">
        <v>1342</v>
      </c>
      <c r="T365" s="21" t="s">
        <v>1470</v>
      </c>
      <c r="U365" s="23"/>
      <c r="V365" s="23"/>
      <c r="W365" s="15">
        <f t="shared" si="2"/>
        <v>45635</v>
      </c>
      <c r="X365" s="24">
        <v>364.0</v>
      </c>
      <c r="Y365" s="17" t="str">
        <f t="shared" si="257"/>
        <v>=COUNTIFS(C$3:C365,C365)</v>
      </c>
      <c r="Z365" s="25" t="str">
        <f t="shared" si="258"/>
        <v>#NAME?</v>
      </c>
      <c r="AA365" s="25" t="str">
        <f t="shared" si="259"/>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0"/>
        <v>1</v>
      </c>
      <c r="B366" s="10">
        <f t="shared" si="168"/>
        <v>1</v>
      </c>
      <c r="C366" s="12" t="s">
        <v>1471</v>
      </c>
      <c r="D366" s="21" t="s">
        <v>118</v>
      </c>
      <c r="E366" s="27" t="s">
        <v>1472</v>
      </c>
      <c r="F366" s="21"/>
      <c r="G366" s="21"/>
      <c r="H366" s="21" t="s">
        <v>1473</v>
      </c>
      <c r="I366" s="21"/>
      <c r="J366" s="21"/>
      <c r="K366" s="21"/>
      <c r="L366" s="21"/>
      <c r="M366" s="21"/>
      <c r="N366" s="21" t="s">
        <v>1474</v>
      </c>
      <c r="O366" s="21"/>
      <c r="P366" s="21"/>
      <c r="Q366" s="21"/>
      <c r="R366" s="21" t="s">
        <v>1341</v>
      </c>
      <c r="S366" s="21" t="s">
        <v>1342</v>
      </c>
      <c r="T366" s="21" t="s">
        <v>1475</v>
      </c>
      <c r="U366" s="23"/>
      <c r="V366" s="23"/>
      <c r="W366" s="15">
        <f t="shared" si="2"/>
        <v>45635</v>
      </c>
      <c r="X366" s="24">
        <v>365.0</v>
      </c>
      <c r="Y366" s="17" t="str">
        <f t="shared" si="257"/>
        <v>=COUNTIFS(C$3:C366,C366)</v>
      </c>
      <c r="Z366" s="25" t="str">
        <f t="shared" si="258"/>
        <v>#NAME?</v>
      </c>
      <c r="AA366" s="25" t="str">
        <f t="shared" si="259"/>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0"/>
        <v>1</v>
      </c>
      <c r="B367" s="10">
        <f t="shared" si="168"/>
        <v>1</v>
      </c>
      <c r="C367" s="12" t="s">
        <v>1476</v>
      </c>
      <c r="D367" s="21" t="s">
        <v>42</v>
      </c>
      <c r="E367" s="21" t="s">
        <v>1477</v>
      </c>
      <c r="F367" s="21"/>
      <c r="G367" s="21"/>
      <c r="H367" s="21" t="s">
        <v>1478</v>
      </c>
      <c r="I367" s="21"/>
      <c r="J367" s="21"/>
      <c r="K367" s="21"/>
      <c r="L367" s="21"/>
      <c r="M367" s="21"/>
      <c r="N367" s="21"/>
      <c r="O367" s="21"/>
      <c r="P367" s="21"/>
      <c r="Q367" s="21"/>
      <c r="R367" s="21" t="s">
        <v>1341</v>
      </c>
      <c r="S367" s="21" t="s">
        <v>1342</v>
      </c>
      <c r="T367" s="21" t="s">
        <v>1479</v>
      </c>
      <c r="U367" s="23"/>
      <c r="V367" s="23"/>
      <c r="W367" s="15">
        <f t="shared" si="2"/>
        <v>45635</v>
      </c>
      <c r="X367" s="24">
        <v>366.0</v>
      </c>
      <c r="Y367" s="17" t="str">
        <f t="shared" si="257"/>
        <v>=COUNTIFS(C$3:C367,C367)</v>
      </c>
      <c r="Z367" s="25" t="str">
        <f t="shared" si="258"/>
        <v>#NAME?</v>
      </c>
      <c r="AA367" s="25" t="str">
        <f t="shared" si="259"/>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0"/>
        <v>1</v>
      </c>
      <c r="B368" s="10">
        <f t="shared" si="168"/>
        <v>1</v>
      </c>
      <c r="C368" s="12" t="s">
        <v>1480</v>
      </c>
      <c r="D368" s="21" t="s">
        <v>42</v>
      </c>
      <c r="E368" s="21" t="s">
        <v>1481</v>
      </c>
      <c r="F368" s="21"/>
      <c r="G368" s="21"/>
      <c r="H368" s="21" t="s">
        <v>1482</v>
      </c>
      <c r="I368" s="21"/>
      <c r="J368" s="21"/>
      <c r="K368" s="21"/>
      <c r="L368" s="21"/>
      <c r="M368" s="21"/>
      <c r="N368" s="21"/>
      <c r="O368" s="21"/>
      <c r="P368" s="21"/>
      <c r="Q368" s="21"/>
      <c r="R368" s="21" t="s">
        <v>1341</v>
      </c>
      <c r="S368" s="21" t="s">
        <v>1342</v>
      </c>
      <c r="T368" s="21" t="s">
        <v>1483</v>
      </c>
      <c r="U368" s="23"/>
      <c r="V368" s="23"/>
      <c r="W368" s="15">
        <f t="shared" si="2"/>
        <v>45635</v>
      </c>
      <c r="X368" s="24">
        <v>367.0</v>
      </c>
      <c r="Y368" s="17" t="str">
        <f t="shared" si="257"/>
        <v>=COUNTIFS(C$3:C368,C368)</v>
      </c>
      <c r="Z368" s="25" t="str">
        <f t="shared" si="258"/>
        <v>#NAME?</v>
      </c>
      <c r="AA368" s="25" t="str">
        <f t="shared" si="259"/>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0"/>
        <v>1</v>
      </c>
      <c r="B369" s="10">
        <f t="shared" si="168"/>
        <v>1</v>
      </c>
      <c r="C369" s="12" t="s">
        <v>1484</v>
      </c>
      <c r="D369" s="21" t="s">
        <v>250</v>
      </c>
      <c r="E369" s="21" t="s">
        <v>1485</v>
      </c>
      <c r="F369" s="21"/>
      <c r="G369" s="21"/>
      <c r="H369" s="21" t="s">
        <v>1486</v>
      </c>
      <c r="I369" s="21"/>
      <c r="J369" s="21"/>
      <c r="K369" s="21"/>
      <c r="L369" s="21"/>
      <c r="M369" s="21"/>
      <c r="N369" s="21" t="s">
        <v>1487</v>
      </c>
      <c r="O369" s="21"/>
      <c r="P369" s="21"/>
      <c r="Q369" s="21"/>
      <c r="R369" s="21" t="s">
        <v>1341</v>
      </c>
      <c r="S369" s="21" t="s">
        <v>1342</v>
      </c>
      <c r="T369" s="21" t="s">
        <v>1488</v>
      </c>
      <c r="U369" s="23"/>
      <c r="V369" s="23"/>
      <c r="W369" s="15">
        <f t="shared" si="2"/>
        <v>45635</v>
      </c>
      <c r="X369" s="24">
        <v>368.0</v>
      </c>
      <c r="Y369" s="17" t="str">
        <f t="shared" si="257"/>
        <v>=COUNTIFS(C$3:C369,C369)</v>
      </c>
      <c r="Z369" s="25" t="str">
        <f t="shared" si="258"/>
        <v>#NAME?</v>
      </c>
      <c r="AA369" s="25" t="str">
        <f t="shared" si="259"/>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0"/>
        <v>1</v>
      </c>
      <c r="B370" s="10">
        <f t="shared" si="168"/>
        <v>1</v>
      </c>
      <c r="C370" s="12" t="s">
        <v>1489</v>
      </c>
      <c r="D370" s="21" t="s">
        <v>47</v>
      </c>
      <c r="E370" s="21" t="s">
        <v>1490</v>
      </c>
      <c r="F370" s="21"/>
      <c r="G370" s="21"/>
      <c r="H370" s="21" t="s">
        <v>1491</v>
      </c>
      <c r="I370" s="21"/>
      <c r="J370" s="21" t="s">
        <v>1013</v>
      </c>
      <c r="K370" s="21">
        <v>1.0</v>
      </c>
      <c r="L370" s="21" t="s">
        <v>35</v>
      </c>
      <c r="M370" s="21"/>
      <c r="N370" s="21" t="s">
        <v>1492</v>
      </c>
      <c r="O370" s="21"/>
      <c r="P370" s="21"/>
      <c r="Q370" s="21"/>
      <c r="R370" s="21" t="s">
        <v>1341</v>
      </c>
      <c r="S370" s="21" t="s">
        <v>1342</v>
      </c>
      <c r="T370" s="21" t="s">
        <v>1493</v>
      </c>
      <c r="U370" s="23"/>
      <c r="V370" s="23"/>
      <c r="W370" s="15">
        <f t="shared" si="2"/>
        <v>45635</v>
      </c>
      <c r="X370" s="24">
        <v>369.0</v>
      </c>
      <c r="Y370" s="17" t="str">
        <f t="shared" si="257"/>
        <v>=COUNTIFS(C$3:C370,C370)</v>
      </c>
      <c r="Z370" s="25" t="str">
        <f t="shared" si="258"/>
        <v>#NAME?</v>
      </c>
      <c r="AA370" s="25" t="str">
        <f t="shared" si="259"/>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0"/>
        <v>1</v>
      </c>
      <c r="B371" s="10">
        <f t="shared" si="168"/>
        <v>1</v>
      </c>
      <c r="C371" s="12" t="s">
        <v>1494</v>
      </c>
      <c r="D371" s="21" t="s">
        <v>47</v>
      </c>
      <c r="E371" s="27" t="s">
        <v>1495</v>
      </c>
      <c r="F371" s="21"/>
      <c r="G371" s="21"/>
      <c r="H371" s="21" t="s">
        <v>1429</v>
      </c>
      <c r="I371" s="21"/>
      <c r="J371" s="21" t="s">
        <v>1431</v>
      </c>
      <c r="K371" s="21">
        <v>1.0</v>
      </c>
      <c r="L371" s="21" t="s">
        <v>35</v>
      </c>
      <c r="M371" s="21"/>
      <c r="N371" s="21" t="s">
        <v>1496</v>
      </c>
      <c r="O371" s="21"/>
      <c r="P371" s="21"/>
      <c r="Q371" s="21" t="s">
        <v>1497</v>
      </c>
      <c r="R371" s="21" t="s">
        <v>1341</v>
      </c>
      <c r="S371" s="21" t="s">
        <v>1342</v>
      </c>
      <c r="T371" s="21" t="s">
        <v>1498</v>
      </c>
      <c r="U371" s="23"/>
      <c r="V371" s="23"/>
      <c r="W371" s="15">
        <f t="shared" si="2"/>
        <v>45635</v>
      </c>
      <c r="X371" s="24">
        <v>370.0</v>
      </c>
      <c r="Y371" s="17" t="str">
        <f t="shared" si="257"/>
        <v>=COUNTIFS(C$3:C371,C371)</v>
      </c>
      <c r="Z371" s="25" t="str">
        <f t="shared" si="258"/>
        <v>#NAME?</v>
      </c>
      <c r="AA371" s="25" t="str">
        <f t="shared" si="259"/>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0"/>
        <v>1</v>
      </c>
      <c r="B372" s="10">
        <f t="shared" si="168"/>
        <v>19</v>
      </c>
      <c r="C372" s="12" t="s">
        <v>1499</v>
      </c>
      <c r="D372" s="21" t="s">
        <v>42</v>
      </c>
      <c r="E372" s="21" t="s">
        <v>1477</v>
      </c>
      <c r="F372" s="21"/>
      <c r="G372" s="21"/>
      <c r="H372" s="21" t="s">
        <v>1478</v>
      </c>
      <c r="I372" s="21"/>
      <c r="J372" s="21"/>
      <c r="K372" s="21"/>
      <c r="L372" s="21"/>
      <c r="M372" s="21"/>
      <c r="N372" s="21"/>
      <c r="O372" s="21"/>
      <c r="P372" s="21"/>
      <c r="Q372" s="21"/>
      <c r="R372" s="21" t="s">
        <v>1341</v>
      </c>
      <c r="S372" s="21" t="s">
        <v>1342</v>
      </c>
      <c r="T372" s="21" t="s">
        <v>1500</v>
      </c>
      <c r="U372" s="23"/>
      <c r="V372" s="23"/>
      <c r="W372" s="15">
        <f t="shared" si="2"/>
        <v>45635</v>
      </c>
      <c r="X372" s="24">
        <v>371.0</v>
      </c>
      <c r="Y372" s="17" t="str">
        <f t="shared" si="257"/>
        <v>=COUNTIFS(C$3:C372,C372)</v>
      </c>
      <c r="Z372" s="25" t="str">
        <f t="shared" si="258"/>
        <v>#NAME?</v>
      </c>
      <c r="AA372" s="25" t="str">
        <f t="shared" si="259"/>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0"/>
        <v>1</v>
      </c>
      <c r="B373" s="10">
        <f t="shared" si="168"/>
        <v>1</v>
      </c>
      <c r="C373" s="44" t="s">
        <v>1501</v>
      </c>
      <c r="D373" s="21" t="s">
        <v>47</v>
      </c>
      <c r="E373" s="21" t="s">
        <v>1372</v>
      </c>
      <c r="F373" s="21"/>
      <c r="G373" s="21"/>
      <c r="H373" s="27" t="s">
        <v>1502</v>
      </c>
      <c r="I373" s="21" t="s">
        <v>1373</v>
      </c>
      <c r="J373" s="21" t="s">
        <v>1013</v>
      </c>
      <c r="K373" s="21">
        <v>1.0</v>
      </c>
      <c r="L373" s="21" t="s">
        <v>35</v>
      </c>
      <c r="M373" s="21"/>
      <c r="N373" s="21" t="s">
        <v>1374</v>
      </c>
      <c r="O373" s="21"/>
      <c r="P373" s="21"/>
      <c r="Q373" s="21"/>
      <c r="R373" s="21" t="s">
        <v>1341</v>
      </c>
      <c r="S373" s="21" t="s">
        <v>1342</v>
      </c>
      <c r="T373" s="21" t="s">
        <v>1503</v>
      </c>
      <c r="U373" s="23"/>
      <c r="V373" s="23"/>
      <c r="W373" s="15">
        <f t="shared" si="2"/>
        <v>45635</v>
      </c>
      <c r="X373" s="24">
        <v>372.0</v>
      </c>
      <c r="Y373" s="17" t="str">
        <f t="shared" si="257"/>
        <v>=COUNTIFS(C$3:C373,C373)</v>
      </c>
      <c r="Z373" s="25" t="str">
        <f t="shared" si="258"/>
        <v>#NAME?</v>
      </c>
      <c r="AA373" s="25" t="str">
        <f t="shared" si="259"/>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0"/>
        <v>1</v>
      </c>
      <c r="B374" s="10">
        <f t="shared" si="168"/>
        <v>1</v>
      </c>
      <c r="C374" s="12" t="s">
        <v>1504</v>
      </c>
      <c r="D374" s="21" t="s">
        <v>118</v>
      </c>
      <c r="E374" s="27" t="s">
        <v>1505</v>
      </c>
      <c r="F374" s="21"/>
      <c r="G374" s="21"/>
      <c r="H374" s="21"/>
      <c r="I374" s="21"/>
      <c r="J374" s="21"/>
      <c r="K374" s="21"/>
      <c r="L374" s="21"/>
      <c r="M374" s="21"/>
      <c r="N374" s="21" t="s">
        <v>1506</v>
      </c>
      <c r="O374" s="21"/>
      <c r="P374" s="21"/>
      <c r="Q374" s="21"/>
      <c r="R374" s="21" t="s">
        <v>1341</v>
      </c>
      <c r="S374" s="21" t="s">
        <v>1342</v>
      </c>
      <c r="T374" s="21" t="s">
        <v>1507</v>
      </c>
      <c r="U374" s="23"/>
      <c r="V374" s="23"/>
      <c r="W374" s="15">
        <f t="shared" si="2"/>
        <v>45635</v>
      </c>
      <c r="X374" s="24">
        <v>373.0</v>
      </c>
      <c r="Y374" s="17" t="str">
        <f t="shared" si="257"/>
        <v>=COUNTIFS(C$3:C374,C374)</v>
      </c>
      <c r="Z374" s="25" t="str">
        <f t="shared" si="258"/>
        <v>#NAME?</v>
      </c>
      <c r="AA374" s="25" t="str">
        <f t="shared" si="259"/>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0"/>
        <v>1</v>
      </c>
      <c r="B375" s="10">
        <f t="shared" si="168"/>
        <v>1</v>
      </c>
      <c r="C375" s="12" t="s">
        <v>1508</v>
      </c>
      <c r="D375" s="21" t="s">
        <v>29</v>
      </c>
      <c r="E375" s="21" t="s">
        <v>1509</v>
      </c>
      <c r="F375" s="21" t="s">
        <v>1378</v>
      </c>
      <c r="G375" s="21"/>
      <c r="H375" s="21" t="s">
        <v>1510</v>
      </c>
      <c r="I375" s="21"/>
      <c r="J375" s="21"/>
      <c r="K375" s="21"/>
      <c r="L375" s="21"/>
      <c r="M375" s="21"/>
      <c r="N375" s="27" t="s">
        <v>1511</v>
      </c>
      <c r="O375" s="21"/>
      <c r="P375" s="21"/>
      <c r="Q375" s="21"/>
      <c r="R375" s="21" t="s">
        <v>1341</v>
      </c>
      <c r="S375" s="21" t="s">
        <v>1342</v>
      </c>
      <c r="T375" s="21" t="s">
        <v>1512</v>
      </c>
      <c r="U375" s="23"/>
      <c r="V375" s="23"/>
      <c r="W375" s="15">
        <f t="shared" si="2"/>
        <v>45635</v>
      </c>
      <c r="X375" s="24">
        <v>374.0</v>
      </c>
      <c r="Y375" s="17" t="str">
        <f t="shared" si="257"/>
        <v>=COUNTIFS(C$3:C375,C375)</v>
      </c>
      <c r="Z375" s="25" t="str">
        <f t="shared" si="258"/>
        <v>#NAME?</v>
      </c>
      <c r="AA375" s="25" t="str">
        <f t="shared" si="259"/>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0"/>
        <v>4</v>
      </c>
      <c r="B376" s="10">
        <f t="shared" si="168"/>
        <v>63</v>
      </c>
      <c r="C376" s="12" t="s">
        <v>449</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1341</v>
      </c>
      <c r="S376" s="21" t="s">
        <v>1342</v>
      </c>
      <c r="T376" s="21" t="s">
        <v>1513</v>
      </c>
      <c r="U376" s="23"/>
      <c r="V376" s="23"/>
      <c r="W376" s="15">
        <f t="shared" si="2"/>
        <v>45635</v>
      </c>
      <c r="X376" s="24">
        <v>375.0</v>
      </c>
      <c r="Y376" s="17" t="str">
        <f t="shared" si="257"/>
        <v>=COUNTIFS(C$3:C376,C376)</v>
      </c>
      <c r="Z376" s="25" t="str">
        <f t="shared" si="258"/>
        <v>#NAME?</v>
      </c>
      <c r="AA376" s="25" t="str">
        <f t="shared" si="259"/>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68"/>
        <v>1</v>
      </c>
      <c r="C377" s="52" t="s">
        <v>1514</v>
      </c>
      <c r="D377" s="40"/>
      <c r="E377" s="40"/>
      <c r="F377" s="40"/>
      <c r="G377" s="40"/>
      <c r="H377" s="40"/>
      <c r="I377" s="40"/>
      <c r="J377" s="40"/>
      <c r="K377" s="40"/>
      <c r="L377" s="40"/>
      <c r="M377" s="40"/>
      <c r="N377" s="40"/>
      <c r="O377" s="40"/>
      <c r="P377" s="40"/>
      <c r="Q377" s="40"/>
      <c r="R377" s="40" t="s">
        <v>1341</v>
      </c>
      <c r="S377" s="40" t="s">
        <v>1342</v>
      </c>
      <c r="T377" s="40" t="s">
        <v>1515</v>
      </c>
      <c r="U377" s="41"/>
      <c r="V377" s="41"/>
      <c r="W377" s="15">
        <f t="shared" si="2"/>
        <v>45635</v>
      </c>
      <c r="X377" s="24">
        <v>376.0</v>
      </c>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68"/>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2"/>
        <v>45635</v>
      </c>
      <c r="X378" s="24">
        <v>377.0</v>
      </c>
      <c r="Y378" s="17" t="str">
        <f t="shared" ref="Y378:Y394" si="261">formulatext(A378)</f>
        <v>#N/A</v>
      </c>
      <c r="Z378" s="25" t="str">
        <f t="shared" ref="Z378:Z394" si="262">org.libreoffice.regex(Y378,"(\= COUNTIFS\(C\$\d{1,3}:)(C\d{1,3})(,)(C\d{1,3})(\))","$2")</f>
        <v>#NAME?</v>
      </c>
      <c r="AA378" s="25" t="str">
        <f t="shared" ref="AA378:AA394" si="263">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64">COUNTIFS(C$3:C379,C379)</f>
        <v>1</v>
      </c>
      <c r="B379" s="10">
        <f t="shared" si="168"/>
        <v>3</v>
      </c>
      <c r="C379" s="12" t="s">
        <v>1516</v>
      </c>
      <c r="D379" s="21" t="s">
        <v>29</v>
      </c>
      <c r="E379" s="21" t="s">
        <v>68</v>
      </c>
      <c r="F379" s="21"/>
      <c r="G379" s="21"/>
      <c r="H379" s="21" t="s">
        <v>1517</v>
      </c>
      <c r="I379" s="21"/>
      <c r="J379" s="21"/>
      <c r="K379" s="21"/>
      <c r="L379" s="21"/>
      <c r="M379" s="21"/>
      <c r="N379" s="21"/>
      <c r="O379" s="21"/>
      <c r="P379" s="21"/>
      <c r="Q379" s="21"/>
      <c r="R379" s="21" t="s">
        <v>1341</v>
      </c>
      <c r="S379" s="21" t="s">
        <v>1342</v>
      </c>
      <c r="T379" s="22" t="s">
        <v>1518</v>
      </c>
      <c r="U379" s="23"/>
      <c r="V379" s="23"/>
      <c r="W379" s="15">
        <f t="shared" si="2"/>
        <v>45635</v>
      </c>
      <c r="X379" s="24">
        <v>378.0</v>
      </c>
      <c r="Y379" s="17" t="str">
        <f t="shared" si="261"/>
        <v>=COUNTIFS(C$3:C379,C379)</v>
      </c>
      <c r="Z379" s="25" t="str">
        <f t="shared" si="262"/>
        <v>#NAME?</v>
      </c>
      <c r="AA379" s="25" t="str">
        <f t="shared" si="263"/>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64"/>
        <v>1</v>
      </c>
      <c r="B380" s="10">
        <f t="shared" si="168"/>
        <v>1</v>
      </c>
      <c r="C380" s="12" t="s">
        <v>1519</v>
      </c>
      <c r="D380" s="21" t="s">
        <v>250</v>
      </c>
      <c r="E380" s="27" t="s">
        <v>1520</v>
      </c>
      <c r="F380" s="21"/>
      <c r="G380" s="21"/>
      <c r="H380" s="27" t="s">
        <v>1521</v>
      </c>
      <c r="I380" s="21" t="s">
        <v>1522</v>
      </c>
      <c r="J380" s="21"/>
      <c r="K380" s="21"/>
      <c r="L380" s="21"/>
      <c r="M380" s="21"/>
      <c r="N380" s="21" t="s">
        <v>1523</v>
      </c>
      <c r="O380" s="21" t="s">
        <v>1425</v>
      </c>
      <c r="P380" s="21" t="s">
        <v>1524</v>
      </c>
      <c r="Q380" s="21"/>
      <c r="R380" s="21" t="s">
        <v>1341</v>
      </c>
      <c r="S380" s="21" t="s">
        <v>1342</v>
      </c>
      <c r="T380" s="21" t="s">
        <v>1525</v>
      </c>
      <c r="U380" s="23"/>
      <c r="V380" s="23"/>
      <c r="W380" s="15">
        <f t="shared" si="2"/>
        <v>45635</v>
      </c>
      <c r="X380" s="24">
        <v>379.0</v>
      </c>
      <c r="Y380" s="17" t="str">
        <f t="shared" si="261"/>
        <v>=COUNTIFS(C$3:C380,C380)</v>
      </c>
      <c r="Z380" s="25" t="str">
        <f t="shared" si="262"/>
        <v>#NAME?</v>
      </c>
      <c r="AA380" s="25" t="str">
        <f t="shared" si="263"/>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64"/>
        <v>1</v>
      </c>
      <c r="B381" s="10">
        <f t="shared" si="168"/>
        <v>2</v>
      </c>
      <c r="C381" s="12" t="s">
        <v>1526</v>
      </c>
      <c r="D381" s="21" t="s">
        <v>47</v>
      </c>
      <c r="E381" s="21" t="s">
        <v>921</v>
      </c>
      <c r="F381" s="21"/>
      <c r="G381" s="21"/>
      <c r="H381" s="21" t="s">
        <v>1527</v>
      </c>
      <c r="I381" s="21"/>
      <c r="J381" s="21" t="s">
        <v>1350</v>
      </c>
      <c r="K381" s="21">
        <v>8.0</v>
      </c>
      <c r="L381" s="27" t="s">
        <v>196</v>
      </c>
      <c r="M381" s="21"/>
      <c r="N381" s="21" t="s">
        <v>1528</v>
      </c>
      <c r="O381" s="21"/>
      <c r="P381" s="21"/>
      <c r="Q381" s="21"/>
      <c r="R381" s="21" t="s">
        <v>1341</v>
      </c>
      <c r="S381" s="21" t="s">
        <v>1342</v>
      </c>
      <c r="T381" s="21" t="s">
        <v>1529</v>
      </c>
      <c r="U381" s="23"/>
      <c r="V381" s="23"/>
      <c r="W381" s="15">
        <f t="shared" si="2"/>
        <v>45635</v>
      </c>
      <c r="X381" s="24">
        <v>380.0</v>
      </c>
      <c r="Y381" s="17" t="str">
        <f t="shared" si="261"/>
        <v>=COUNTIFS(C$3:C381,C381)</v>
      </c>
      <c r="Z381" s="25" t="str">
        <f t="shared" si="262"/>
        <v>#NAME?</v>
      </c>
      <c r="AA381" s="25" t="str">
        <f t="shared" si="263"/>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64"/>
        <v>1</v>
      </c>
      <c r="B382" s="10">
        <f t="shared" si="168"/>
        <v>1</v>
      </c>
      <c r="C382" s="12" t="s">
        <v>1530</v>
      </c>
      <c r="D382" s="21" t="s">
        <v>47</v>
      </c>
      <c r="E382" s="21" t="s">
        <v>1531</v>
      </c>
      <c r="F382" s="21"/>
      <c r="G382" s="21"/>
      <c r="H382" s="21" t="s">
        <v>1532</v>
      </c>
      <c r="I382" s="21"/>
      <c r="J382" s="21" t="s">
        <v>337</v>
      </c>
      <c r="K382" s="21">
        <v>3.0</v>
      </c>
      <c r="L382" s="21" t="s">
        <v>76</v>
      </c>
      <c r="M382" s="21"/>
      <c r="N382" s="21" t="s">
        <v>338</v>
      </c>
      <c r="O382" s="21"/>
      <c r="P382" s="21"/>
      <c r="Q382" s="21"/>
      <c r="R382" s="21" t="s">
        <v>1341</v>
      </c>
      <c r="S382" s="21" t="s">
        <v>1342</v>
      </c>
      <c r="T382" s="21" t="s">
        <v>1533</v>
      </c>
      <c r="U382" s="23"/>
      <c r="V382" s="23"/>
      <c r="W382" s="15">
        <f t="shared" si="2"/>
        <v>45635</v>
      </c>
      <c r="X382" s="24">
        <v>381.0</v>
      </c>
      <c r="Y382" s="17" t="str">
        <f t="shared" si="261"/>
        <v>=COUNTIFS(C$3:C382,C382)</v>
      </c>
      <c r="Z382" s="25" t="str">
        <f t="shared" si="262"/>
        <v>#NAME?</v>
      </c>
      <c r="AA382" s="25" t="str">
        <f t="shared" si="263"/>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64"/>
        <v>1</v>
      </c>
      <c r="B383" s="10">
        <f t="shared" si="168"/>
        <v>1</v>
      </c>
      <c r="C383" s="12" t="s">
        <v>1534</v>
      </c>
      <c r="D383" s="21" t="s">
        <v>250</v>
      </c>
      <c r="E383" s="27" t="s">
        <v>1535</v>
      </c>
      <c r="F383" s="21"/>
      <c r="G383" s="21"/>
      <c r="H383" s="27" t="s">
        <v>1536</v>
      </c>
      <c r="I383" s="27" t="s">
        <v>1522</v>
      </c>
      <c r="J383" s="21"/>
      <c r="K383" s="21"/>
      <c r="L383" s="21"/>
      <c r="M383" s="21"/>
      <c r="N383" s="21" t="s">
        <v>1537</v>
      </c>
      <c r="O383" s="21" t="s">
        <v>1425</v>
      </c>
      <c r="P383" s="21" t="s">
        <v>1538</v>
      </c>
      <c r="Q383" s="21"/>
      <c r="R383" s="21" t="s">
        <v>1341</v>
      </c>
      <c r="S383" s="21" t="s">
        <v>1342</v>
      </c>
      <c r="T383" s="21" t="s">
        <v>1539</v>
      </c>
      <c r="U383" s="23"/>
      <c r="V383" s="23"/>
      <c r="W383" s="15">
        <f t="shared" si="2"/>
        <v>45635</v>
      </c>
      <c r="X383" s="24">
        <v>382.0</v>
      </c>
      <c r="Y383" s="17" t="str">
        <f t="shared" si="261"/>
        <v>=COUNTIFS(C$3:C383,C383)</v>
      </c>
      <c r="Z383" s="25" t="str">
        <f t="shared" si="262"/>
        <v>#NAME?</v>
      </c>
      <c r="AA383" s="25" t="str">
        <f t="shared" si="263"/>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64"/>
        <v>2</v>
      </c>
      <c r="B384" s="10">
        <f t="shared" si="168"/>
        <v>2</v>
      </c>
      <c r="C384" s="12" t="s">
        <v>1526</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1341</v>
      </c>
      <c r="S384" s="21" t="s">
        <v>1342</v>
      </c>
      <c r="T384" s="21" t="s">
        <v>1540</v>
      </c>
      <c r="U384" s="23"/>
      <c r="V384" s="23"/>
      <c r="W384" s="15">
        <f t="shared" si="2"/>
        <v>45635</v>
      </c>
      <c r="X384" s="24">
        <v>383.0</v>
      </c>
      <c r="Y384" s="17" t="str">
        <f t="shared" si="261"/>
        <v>=COUNTIFS(C$3:C384,C384)</v>
      </c>
      <c r="Z384" s="25" t="str">
        <f t="shared" si="262"/>
        <v>#NAME?</v>
      </c>
      <c r="AA384" s="25" t="str">
        <f t="shared" si="263"/>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64"/>
        <v>1</v>
      </c>
      <c r="B385" s="10">
        <f t="shared" si="168"/>
        <v>1</v>
      </c>
      <c r="C385" s="12" t="s">
        <v>1541</v>
      </c>
      <c r="D385" s="21" t="s">
        <v>47</v>
      </c>
      <c r="E385" s="21" t="s">
        <v>1542</v>
      </c>
      <c r="F385" s="21"/>
      <c r="G385" s="21"/>
      <c r="H385" s="21" t="s">
        <v>1543</v>
      </c>
      <c r="I385" s="21" t="s">
        <v>1544</v>
      </c>
      <c r="J385" s="21" t="s">
        <v>1545</v>
      </c>
      <c r="K385" s="21">
        <v>8.0</v>
      </c>
      <c r="L385" s="27" t="s">
        <v>196</v>
      </c>
      <c r="M385" s="21"/>
      <c r="N385" s="21" t="s">
        <v>1546</v>
      </c>
      <c r="O385" s="21"/>
      <c r="P385" s="21"/>
      <c r="Q385" s="21"/>
      <c r="R385" s="21" t="s">
        <v>1341</v>
      </c>
      <c r="S385" s="21" t="s">
        <v>1342</v>
      </c>
      <c r="T385" s="21" t="s">
        <v>1547</v>
      </c>
      <c r="U385" s="23"/>
      <c r="V385" s="23"/>
      <c r="W385" s="15">
        <f t="shared" si="2"/>
        <v>45635</v>
      </c>
      <c r="X385" s="24">
        <v>384.0</v>
      </c>
      <c r="Y385" s="17" t="str">
        <f t="shared" si="261"/>
        <v>=COUNTIFS(C$3:C385,C385)</v>
      </c>
      <c r="Z385" s="25" t="str">
        <f t="shared" si="262"/>
        <v>#NAME?</v>
      </c>
      <c r="AA385" s="25" t="str">
        <f t="shared" si="263"/>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64"/>
        <v>1</v>
      </c>
      <c r="B386" s="10">
        <f t="shared" si="168"/>
        <v>3</v>
      </c>
      <c r="C386" s="12" t="s">
        <v>1548</v>
      </c>
      <c r="D386" s="21" t="s">
        <v>29</v>
      </c>
      <c r="E386" s="27" t="s">
        <v>1549</v>
      </c>
      <c r="F386" s="21"/>
      <c r="G386" s="21"/>
      <c r="H386" s="21" t="s">
        <v>1550</v>
      </c>
      <c r="I386" s="21" t="s">
        <v>1551</v>
      </c>
      <c r="J386" s="21"/>
      <c r="K386" s="21"/>
      <c r="L386" s="21"/>
      <c r="M386" s="21"/>
      <c r="N386" s="21" t="s">
        <v>1552</v>
      </c>
      <c r="O386" s="21" t="s">
        <v>65</v>
      </c>
      <c r="P386" s="21" t="s">
        <v>1552</v>
      </c>
      <c r="Q386" s="21"/>
      <c r="R386" s="21" t="s">
        <v>1341</v>
      </c>
      <c r="S386" s="21" t="s">
        <v>1342</v>
      </c>
      <c r="T386" s="21" t="s">
        <v>1553</v>
      </c>
      <c r="U386" s="23"/>
      <c r="V386" s="23"/>
      <c r="W386" s="15">
        <f t="shared" si="2"/>
        <v>45635</v>
      </c>
      <c r="X386" s="24">
        <v>385.0</v>
      </c>
      <c r="Y386" s="17" t="str">
        <f t="shared" si="261"/>
        <v>=COUNTIFS(C$3:C386,C386)</v>
      </c>
      <c r="Z386" s="25" t="str">
        <f t="shared" si="262"/>
        <v>#NAME?</v>
      </c>
      <c r="AA386" s="25" t="str">
        <f t="shared" si="263"/>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64"/>
        <v>1</v>
      </c>
      <c r="B387" s="10">
        <f t="shared" si="168"/>
        <v>1</v>
      </c>
      <c r="C387" s="12" t="s">
        <v>1554</v>
      </c>
      <c r="D387" s="21" t="s">
        <v>250</v>
      </c>
      <c r="E387" s="21"/>
      <c r="F387" s="21"/>
      <c r="G387" s="21"/>
      <c r="H387" s="21" t="s">
        <v>1555</v>
      </c>
      <c r="I387" s="21" t="s">
        <v>1556</v>
      </c>
      <c r="J387" s="21"/>
      <c r="K387" s="21"/>
      <c r="L387" s="21"/>
      <c r="M387" s="21"/>
      <c r="N387" s="21" t="s">
        <v>1557</v>
      </c>
      <c r="O387" s="21"/>
      <c r="P387" s="21"/>
      <c r="Q387" s="21"/>
      <c r="R387" s="21" t="s">
        <v>1341</v>
      </c>
      <c r="S387" s="21" t="s">
        <v>1342</v>
      </c>
      <c r="T387" s="21" t="s">
        <v>1558</v>
      </c>
      <c r="U387" s="23"/>
      <c r="V387" s="23"/>
      <c r="W387" s="15">
        <f t="shared" si="2"/>
        <v>45635</v>
      </c>
      <c r="X387" s="24">
        <v>386.0</v>
      </c>
      <c r="Y387" s="17" t="str">
        <f t="shared" si="261"/>
        <v>=COUNTIFS(C$3:C387,C387)</v>
      </c>
      <c r="Z387" s="25" t="str">
        <f t="shared" si="262"/>
        <v>#NAME?</v>
      </c>
      <c r="AA387" s="25" t="str">
        <f t="shared" si="263"/>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64"/>
        <v>1</v>
      </c>
      <c r="B388" s="10">
        <f t="shared" si="168"/>
        <v>1</v>
      </c>
      <c r="C388" s="12" t="s">
        <v>1559</v>
      </c>
      <c r="D388" s="21" t="s">
        <v>47</v>
      </c>
      <c r="E388" s="21" t="s">
        <v>1560</v>
      </c>
      <c r="F388" s="21"/>
      <c r="G388" s="21"/>
      <c r="H388" s="21" t="s">
        <v>1561</v>
      </c>
      <c r="I388" s="27" t="s">
        <v>1562</v>
      </c>
      <c r="J388" s="21" t="s">
        <v>1563</v>
      </c>
      <c r="K388" s="21">
        <v>1.0</v>
      </c>
      <c r="L388" s="21" t="s">
        <v>35</v>
      </c>
      <c r="M388" s="21"/>
      <c r="N388" s="21" t="s">
        <v>1564</v>
      </c>
      <c r="O388" s="21"/>
      <c r="P388" s="21"/>
      <c r="Q388" s="21"/>
      <c r="R388" s="21" t="s">
        <v>1341</v>
      </c>
      <c r="S388" s="21" t="s">
        <v>1342</v>
      </c>
      <c r="T388" s="21" t="s">
        <v>1565</v>
      </c>
      <c r="U388" s="23"/>
      <c r="V388" s="23"/>
      <c r="W388" s="15">
        <f t="shared" si="2"/>
        <v>45635</v>
      </c>
      <c r="X388" s="24">
        <v>387.0</v>
      </c>
      <c r="Y388" s="17" t="str">
        <f t="shared" si="261"/>
        <v>=COUNTIFS(C$3:C388,C388)</v>
      </c>
      <c r="Z388" s="25" t="str">
        <f t="shared" si="262"/>
        <v>#NAME?</v>
      </c>
      <c r="AA388" s="25" t="str">
        <f t="shared" si="263"/>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64"/>
        <v>2</v>
      </c>
      <c r="B389" s="10">
        <f t="shared" si="168"/>
        <v>2</v>
      </c>
      <c r="C389" s="12" t="s">
        <v>1421</v>
      </c>
      <c r="D389" s="21" t="str">
        <f t="shared" ref="D389:D394" si="265">VLOOKUP($C389,$C$1:$P$7320,2,0)</f>
        <v>noun</v>
      </c>
      <c r="E389" s="21" t="str">
        <f t="shared" ref="E389:E394" si="266">VLOOKUP($C389,$C$1:$P$7320,3,0)</f>
        <v>masc acc sg of maraṇavaṇṇa, comp</v>
      </c>
      <c r="F389" s="21" t="str">
        <f t="shared" ref="F389:F394" si="267">VLOOKUP($C389,$C$1:$P$7320,4,0)</f>
        <v/>
      </c>
      <c r="G389" s="21"/>
      <c r="H389" s="21" t="str">
        <f t="shared" ref="H389:H394" si="268">VLOOKUP($C389,$C$1:$P$7320,6,0)</f>
        <v>value of death, advantage in death</v>
      </c>
      <c r="I389" s="21" t="str">
        <f t="shared" ref="I389:I394" si="269">VLOOKUP($C389,$C$1:$P$7320,7,0)</f>
        <v/>
      </c>
      <c r="J389" s="21" t="str">
        <f t="shared" ref="J389:J394" si="270">VLOOKUP($C389,$C$1:$P$7320,8,0)</f>
        <v/>
      </c>
      <c r="K389" s="21" t="str">
        <f t="shared" ref="K389:K394" si="271">VLOOKUP($C389,$C$1:$P$7320,9,0)</f>
        <v/>
      </c>
      <c r="L389" s="21" t="str">
        <f t="shared" ref="L389:L394" si="272">VLOOKUP($C389,$C$1:$P$7320,10,0)</f>
        <v/>
      </c>
      <c r="M389" s="21" t="str">
        <f t="shared" ref="M389:M394" si="273">VLOOKUP($C389,$C$1:$P$7320,11,0)</f>
        <v/>
      </c>
      <c r="N389" s="21" t="str">
        <f t="shared" ref="N389:N394" si="274">VLOOKUP($C389,$C$1:$P$7320,12,0)</f>
        <v>maraṇa + vaṇṇa</v>
      </c>
      <c r="O389" s="21" t="str">
        <f t="shared" ref="O389:O394" si="275">VLOOKUP($C389,$C$1:$P$7320,13,0)</f>
        <v>locative tappurisa</v>
      </c>
      <c r="P389" s="21" t="str">
        <f t="shared" ref="P389:P394" si="276">VLOOKUP($C389,$C$1:$P$7320,14,0)</f>
        <v>maraṇe + vaṇṇa</v>
      </c>
      <c r="Q389" s="21"/>
      <c r="R389" s="21" t="s">
        <v>1341</v>
      </c>
      <c r="S389" s="21" t="s">
        <v>1342</v>
      </c>
      <c r="T389" s="21" t="s">
        <v>1566</v>
      </c>
      <c r="U389" s="23"/>
      <c r="V389" s="23"/>
      <c r="W389" s="15">
        <f t="shared" si="2"/>
        <v>45635</v>
      </c>
      <c r="X389" s="24">
        <v>388.0</v>
      </c>
      <c r="Y389" s="17" t="str">
        <f t="shared" si="261"/>
        <v>=COUNTIFS(C$3:C389,C389)</v>
      </c>
      <c r="Z389" s="25" t="str">
        <f t="shared" si="262"/>
        <v>#NAME?</v>
      </c>
      <c r="AA389" s="25" t="str">
        <f t="shared" si="263"/>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64"/>
        <v>8</v>
      </c>
      <c r="B390" s="10">
        <f t="shared" si="168"/>
        <v>220</v>
      </c>
      <c r="C390" s="12" t="s">
        <v>1131</v>
      </c>
      <c r="D390" s="21" t="str">
        <f t="shared" si="265"/>
        <v>ind</v>
      </c>
      <c r="E390" s="21" t="str">
        <f t="shared" si="266"/>
        <v>conj</v>
      </c>
      <c r="F390" s="21" t="str">
        <f t="shared" si="267"/>
        <v/>
      </c>
      <c r="G390" s="21"/>
      <c r="H390" s="21" t="str">
        <f t="shared" si="268"/>
        <v>or, either or</v>
      </c>
      <c r="I390" s="21" t="str">
        <f t="shared" si="269"/>
        <v/>
      </c>
      <c r="J390" s="21" t="str">
        <f t="shared" si="270"/>
        <v/>
      </c>
      <c r="K390" s="21" t="str">
        <f t="shared" si="271"/>
        <v/>
      </c>
      <c r="L390" s="21" t="str">
        <f t="shared" si="272"/>
        <v/>
      </c>
      <c r="M390" s="21" t="str">
        <f t="shared" si="273"/>
        <v/>
      </c>
      <c r="N390" s="21" t="str">
        <f t="shared" si="274"/>
        <v/>
      </c>
      <c r="O390" s="21" t="str">
        <f t="shared" si="275"/>
        <v/>
      </c>
      <c r="P390" s="21" t="str">
        <f t="shared" si="276"/>
        <v/>
      </c>
      <c r="Q390" s="21"/>
      <c r="R390" s="21" t="s">
        <v>1341</v>
      </c>
      <c r="S390" s="21" t="s">
        <v>1342</v>
      </c>
      <c r="T390" s="21" t="s">
        <v>1567</v>
      </c>
      <c r="U390" s="23"/>
      <c r="V390" s="23"/>
      <c r="W390" s="15">
        <f t="shared" si="2"/>
        <v>45635</v>
      </c>
      <c r="X390" s="24">
        <v>389.0</v>
      </c>
      <c r="Y390" s="17" t="str">
        <f t="shared" si="261"/>
        <v>=COUNTIFS(C$3:C390,C390)</v>
      </c>
      <c r="Z390" s="25" t="str">
        <f t="shared" si="262"/>
        <v>#NAME?</v>
      </c>
      <c r="AA390" s="25" t="str">
        <f t="shared" si="263"/>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64"/>
        <v>2</v>
      </c>
      <c r="B391" s="10">
        <f t="shared" si="168"/>
        <v>2</v>
      </c>
      <c r="C391" s="12" t="s">
        <v>1441</v>
      </c>
      <c r="D391" s="21" t="str">
        <f t="shared" si="265"/>
        <v>verb</v>
      </c>
      <c r="E391" s="21" t="str">
        <f t="shared" si="266"/>
        <v>opt 3rd sg of saṃvaṇṇeti</v>
      </c>
      <c r="F391" s="21" t="str">
        <f t="shared" si="267"/>
        <v>+acc</v>
      </c>
      <c r="G391" s="21"/>
      <c r="H391" s="21" t="str">
        <f t="shared" si="268"/>
        <v>he would praise, speak highly of</v>
      </c>
      <c r="I391" s="21" t="str">
        <f t="shared" si="269"/>
        <v/>
      </c>
      <c r="J391" s="21" t="str">
        <f t="shared" si="270"/>
        <v>√vaṇṇ (praise)</v>
      </c>
      <c r="K391" s="21">
        <f t="shared" si="271"/>
        <v>8</v>
      </c>
      <c r="L391" s="21" t="str">
        <f t="shared" si="272"/>
        <v>*e</v>
      </c>
      <c r="M391" s="21" t="str">
        <f t="shared" si="273"/>
        <v>√vaṇṇ + e &gt; vaṇṇe</v>
      </c>
      <c r="N391" s="21" t="str">
        <f t="shared" si="274"/>
        <v>saṃ + vaṇṇe + ti</v>
      </c>
      <c r="O391" s="21" t="str">
        <f t="shared" si="275"/>
        <v/>
      </c>
      <c r="P391" s="21" t="str">
        <f t="shared" si="276"/>
        <v/>
      </c>
      <c r="Q391" s="21"/>
      <c r="R391" s="21" t="s">
        <v>1341</v>
      </c>
      <c r="S391" s="21" t="s">
        <v>1342</v>
      </c>
      <c r="T391" s="21" t="s">
        <v>1568</v>
      </c>
      <c r="U391" s="23"/>
      <c r="V391" s="23"/>
      <c r="W391" s="15">
        <f t="shared" si="2"/>
        <v>45635</v>
      </c>
      <c r="X391" s="24">
        <v>390.0</v>
      </c>
      <c r="Y391" s="17" t="str">
        <f t="shared" si="261"/>
        <v>=COUNTIFS(C$3:C391,C391)</v>
      </c>
      <c r="Z391" s="25" t="str">
        <f t="shared" si="262"/>
        <v>#NAME?</v>
      </c>
      <c r="AA391" s="25" t="str">
        <f t="shared" si="263"/>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64"/>
        <v>2</v>
      </c>
      <c r="B392" s="10">
        <f t="shared" si="168"/>
        <v>2</v>
      </c>
      <c r="C392" s="12" t="s">
        <v>1447</v>
      </c>
      <c r="D392" s="21" t="str">
        <f t="shared" si="265"/>
        <v>noun</v>
      </c>
      <c r="E392" s="21" t="str">
        <f t="shared" si="266"/>
        <v>nt dat sg of maraṇa</v>
      </c>
      <c r="F392" s="21" t="str">
        <f t="shared" si="267"/>
        <v/>
      </c>
      <c r="G392" s="21"/>
      <c r="H392" s="21" t="str">
        <f t="shared" si="268"/>
        <v>for death</v>
      </c>
      <c r="I392" s="21" t="str">
        <f t="shared" si="269"/>
        <v/>
      </c>
      <c r="J392" s="21" t="str">
        <f t="shared" si="270"/>
        <v>√mar (die)</v>
      </c>
      <c r="K392" s="21">
        <f t="shared" si="271"/>
        <v>1</v>
      </c>
      <c r="L392" s="21" t="str">
        <f t="shared" si="272"/>
        <v>a</v>
      </c>
      <c r="M392" s="21" t="str">
        <f t="shared" si="273"/>
        <v/>
      </c>
      <c r="N392" s="21" t="str">
        <f t="shared" si="274"/>
        <v>√mar + aṇa</v>
      </c>
      <c r="O392" s="21" t="str">
        <f t="shared" si="275"/>
        <v/>
      </c>
      <c r="P392" s="21" t="str">
        <f t="shared" si="276"/>
        <v/>
      </c>
      <c r="Q392" s="21"/>
      <c r="R392" s="21" t="s">
        <v>1341</v>
      </c>
      <c r="S392" s="21" t="s">
        <v>1342</v>
      </c>
      <c r="T392" s="21" t="s">
        <v>1569</v>
      </c>
      <c r="U392" s="23"/>
      <c r="V392" s="23"/>
      <c r="W392" s="15">
        <f t="shared" si="2"/>
        <v>45635</v>
      </c>
      <c r="X392" s="24">
        <v>391.0</v>
      </c>
      <c r="Y392" s="17" t="str">
        <f t="shared" si="261"/>
        <v>=COUNTIFS(C$3:C392,C392)</v>
      </c>
      <c r="Z392" s="25" t="str">
        <f t="shared" si="262"/>
        <v>#NAME?</v>
      </c>
      <c r="AA392" s="25" t="str">
        <f t="shared" si="263"/>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64"/>
        <v>9</v>
      </c>
      <c r="B393" s="10">
        <f t="shared" si="168"/>
        <v>220</v>
      </c>
      <c r="C393" s="12" t="s">
        <v>1131</v>
      </c>
      <c r="D393" s="21" t="str">
        <f t="shared" si="265"/>
        <v>ind</v>
      </c>
      <c r="E393" s="21" t="str">
        <f t="shared" si="266"/>
        <v>conj</v>
      </c>
      <c r="F393" s="21" t="str">
        <f t="shared" si="267"/>
        <v/>
      </c>
      <c r="G393" s="21"/>
      <c r="H393" s="21" t="str">
        <f t="shared" si="268"/>
        <v>or, either or</v>
      </c>
      <c r="I393" s="21" t="str">
        <f t="shared" si="269"/>
        <v/>
      </c>
      <c r="J393" s="21" t="str">
        <f t="shared" si="270"/>
        <v/>
      </c>
      <c r="K393" s="21" t="str">
        <f t="shared" si="271"/>
        <v/>
      </c>
      <c r="L393" s="21" t="str">
        <f t="shared" si="272"/>
        <v/>
      </c>
      <c r="M393" s="21" t="str">
        <f t="shared" si="273"/>
        <v/>
      </c>
      <c r="N393" s="21" t="str">
        <f t="shared" si="274"/>
        <v/>
      </c>
      <c r="O393" s="21" t="str">
        <f t="shared" si="275"/>
        <v/>
      </c>
      <c r="P393" s="21" t="str">
        <f t="shared" si="276"/>
        <v/>
      </c>
      <c r="Q393" s="21"/>
      <c r="R393" s="21" t="s">
        <v>1341</v>
      </c>
      <c r="S393" s="21" t="s">
        <v>1342</v>
      </c>
      <c r="T393" s="21" t="s">
        <v>1570</v>
      </c>
      <c r="U393" s="23"/>
      <c r="V393" s="23"/>
      <c r="W393" s="15">
        <f t="shared" si="2"/>
        <v>45635</v>
      </c>
      <c r="X393" s="24">
        <v>392.0</v>
      </c>
      <c r="Y393" s="17" t="str">
        <f t="shared" si="261"/>
        <v>=COUNTIFS(C$3:C393,C393)</v>
      </c>
      <c r="Z393" s="25" t="str">
        <f t="shared" si="262"/>
        <v>#NAME?</v>
      </c>
      <c r="AA393" s="25" t="str">
        <f t="shared" si="263"/>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64"/>
        <v>2</v>
      </c>
      <c r="B394" s="10">
        <f t="shared" si="168"/>
        <v>2</v>
      </c>
      <c r="C394" s="12" t="s">
        <v>1452</v>
      </c>
      <c r="D394" s="21" t="str">
        <f t="shared" si="265"/>
        <v>verb</v>
      </c>
      <c r="E394" s="21" t="str">
        <f t="shared" si="266"/>
        <v>opt 3rd sg of samādapeti</v>
      </c>
      <c r="F394" s="21" t="str">
        <f t="shared" si="267"/>
        <v>+dat</v>
      </c>
      <c r="G394" s="21"/>
      <c r="H394" s="21" t="str">
        <f t="shared" si="268"/>
        <v>he would encourage, incite</v>
      </c>
      <c r="I394" s="21" t="str">
        <f t="shared" si="269"/>
        <v>cause to take together</v>
      </c>
      <c r="J394" s="21" t="str">
        <f t="shared" si="270"/>
        <v>√ādā (take, steal)</v>
      </c>
      <c r="K394" s="21">
        <f t="shared" si="271"/>
        <v>3</v>
      </c>
      <c r="L394" s="21" t="str">
        <f t="shared" si="272"/>
        <v>*āpe</v>
      </c>
      <c r="M394" s="21" t="str">
        <f t="shared" si="273"/>
        <v>√ādā + āpe &gt; ādape (irreg)</v>
      </c>
      <c r="N394" s="21" t="str">
        <f t="shared" si="274"/>
        <v>saṃ + ādape + ti</v>
      </c>
      <c r="O394" s="21" t="str">
        <f t="shared" si="275"/>
        <v/>
      </c>
      <c r="P394" s="21" t="str">
        <f t="shared" si="276"/>
        <v/>
      </c>
      <c r="Q394" s="21"/>
      <c r="R394" s="21" t="s">
        <v>1341</v>
      </c>
      <c r="S394" s="21" t="s">
        <v>1342</v>
      </c>
      <c r="T394" s="21" t="s">
        <v>1571</v>
      </c>
      <c r="U394" s="23"/>
      <c r="V394" s="23"/>
      <c r="W394" s="15">
        <f t="shared" si="2"/>
        <v>45635</v>
      </c>
      <c r="X394" s="24">
        <v>393.0</v>
      </c>
      <c r="Y394" s="17" t="str">
        <f t="shared" si="261"/>
        <v>=COUNTIFS(C$3:C394,C394)</v>
      </c>
      <c r="Z394" s="25" t="str">
        <f t="shared" si="262"/>
        <v>#NAME?</v>
      </c>
      <c r="AA394" s="25" t="str">
        <f t="shared" si="263"/>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68"/>
        <v>1</v>
      </c>
      <c r="C395" s="52" t="s">
        <v>1572</v>
      </c>
      <c r="D395" s="40"/>
      <c r="E395" s="40"/>
      <c r="F395" s="40"/>
      <c r="G395" s="40"/>
      <c r="H395" s="40"/>
      <c r="I395" s="40"/>
      <c r="J395" s="40"/>
      <c r="K395" s="40"/>
      <c r="L395" s="40"/>
      <c r="M395" s="40"/>
      <c r="N395" s="40"/>
      <c r="O395" s="40"/>
      <c r="P395" s="40"/>
      <c r="Q395" s="40"/>
      <c r="R395" s="40" t="s">
        <v>1341</v>
      </c>
      <c r="S395" s="40" t="s">
        <v>1342</v>
      </c>
      <c r="T395" s="40" t="s">
        <v>1573</v>
      </c>
      <c r="U395" s="41"/>
      <c r="V395" s="41"/>
      <c r="W395" s="15">
        <f t="shared" si="2"/>
        <v>45635</v>
      </c>
      <c r="X395" s="24">
        <v>394.0</v>
      </c>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68"/>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2"/>
        <v>45635</v>
      </c>
      <c r="X396" s="24">
        <v>395.0</v>
      </c>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77">COUNTIFS(C$3:C397,C397)</f>
        <v>2</v>
      </c>
      <c r="B397" s="10">
        <f t="shared" si="168"/>
        <v>5</v>
      </c>
      <c r="C397" s="12" t="s">
        <v>1325</v>
      </c>
      <c r="D397" s="21" t="str">
        <f t="shared" ref="D397:D400" si="278">VLOOKUP($C397,$C$1:$P$7320,2,0)</f>
        <v>comp</v>
      </c>
      <c r="E397" s="21" t="str">
        <f t="shared" ref="E397:E400" si="279">VLOOKUP($C397,$C$1:$P$7320,3,0)</f>
        <v>sandhi, pron + ind</v>
      </c>
      <c r="F397" s="21" t="str">
        <f t="shared" ref="F397:F400" si="280">VLOOKUP($C397,$C$1:$P$7320,4,0)</f>
        <v/>
      </c>
      <c r="G397" s="21"/>
      <c r="H397" s="21" t="str">
        <f t="shared" ref="H397:H400" si="281">VLOOKUP($C397,$C$1:$P$7320,6,0)</f>
        <v>he too</v>
      </c>
      <c r="I397" s="21" t="str">
        <f t="shared" ref="I397:I400" si="282">VLOOKUP($C397,$C$1:$P$7320,7,0)</f>
        <v/>
      </c>
      <c r="J397" s="21" t="str">
        <f t="shared" ref="J397:J400" si="283">VLOOKUP($C397,$C$1:$P$7320,8,0)</f>
        <v/>
      </c>
      <c r="K397" s="21" t="str">
        <f t="shared" ref="K397:K400" si="284">VLOOKUP($C397,$C$1:$P$7320,9,0)</f>
        <v/>
      </c>
      <c r="L397" s="21" t="str">
        <f t="shared" ref="L397:L400" si="285">VLOOKUP($C397,$C$1:$P$7320,10,0)</f>
        <v/>
      </c>
      <c r="M397" s="21" t="str">
        <f t="shared" ref="M397:M400" si="286">VLOOKUP($C397,$C$1:$P$7320,11,0)</f>
        <v/>
      </c>
      <c r="N397" s="21" t="str">
        <f t="shared" ref="N397:N400" si="287">VLOOKUP($C397,$C$1:$P$7320,12,0)</f>
        <v>ayaṃ + api</v>
      </c>
      <c r="O397" s="21" t="str">
        <f t="shared" ref="O397:O400" si="288">VLOOKUP($C397,$C$1:$P$7320,13,0)</f>
        <v/>
      </c>
      <c r="P397" s="21" t="str">
        <f t="shared" ref="P397:P400" si="289">VLOOKUP($C397,$C$1:$P$7320,14,0)</f>
        <v/>
      </c>
      <c r="Q397" s="21"/>
      <c r="R397" s="21" t="s">
        <v>1341</v>
      </c>
      <c r="S397" s="21" t="s">
        <v>1342</v>
      </c>
      <c r="T397" s="22" t="s">
        <v>1574</v>
      </c>
      <c r="U397" s="23"/>
      <c r="V397" s="23"/>
      <c r="W397" s="15">
        <f t="shared" si="2"/>
        <v>45635</v>
      </c>
      <c r="X397" s="24">
        <v>396.0</v>
      </c>
      <c r="Y397" s="17" t="str">
        <f t="shared" ref="Y397:Y400" si="290">formulatext(A397)</f>
        <v>=COUNTIFS(C$3:C397,C397)</v>
      </c>
      <c r="Z397" s="25" t="str">
        <f t="shared" ref="Z397:Z400" si="291">org.libreoffice.regex(Y397,"(\= COUNTIFS\(C\$\d{1,3}:)(C\d{1,3})(,)(C\d{1,3})(\))","$2")</f>
        <v>#NAME?</v>
      </c>
      <c r="AA397" s="25" t="str">
        <f t="shared" ref="AA397:AA400" si="292">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77"/>
        <v>3</v>
      </c>
      <c r="B398" s="10">
        <f t="shared" si="168"/>
        <v>5</v>
      </c>
      <c r="C398" s="12" t="s">
        <v>1107</v>
      </c>
      <c r="D398" s="21" t="str">
        <f t="shared" si="278"/>
        <v>adj</v>
      </c>
      <c r="E398" s="21" t="str">
        <f t="shared" si="279"/>
        <v>masc nom sg of pārājika</v>
      </c>
      <c r="F398" s="21" t="str">
        <f t="shared" si="280"/>
        <v/>
      </c>
      <c r="G398" s="21"/>
      <c r="H398" s="21" t="str">
        <f t="shared" si="281"/>
        <v>defeated, destroyed, disqualified</v>
      </c>
      <c r="I398" s="21" t="str">
        <f t="shared" si="282"/>
        <v>conquered</v>
      </c>
      <c r="J398" s="21" t="str">
        <f t="shared" si="283"/>
        <v>√ji (conquer)</v>
      </c>
      <c r="K398" s="21">
        <f t="shared" si="284"/>
        <v>1</v>
      </c>
      <c r="L398" s="21" t="str">
        <f t="shared" si="285"/>
        <v>a</v>
      </c>
      <c r="M398" s="21" t="str">
        <f t="shared" si="286"/>
        <v/>
      </c>
      <c r="N398" s="21" t="str">
        <f t="shared" si="287"/>
        <v>parā &gt; pārā + √ji + *ika</v>
      </c>
      <c r="O398" s="21" t="str">
        <f t="shared" si="288"/>
        <v/>
      </c>
      <c r="P398" s="21" t="str">
        <f t="shared" si="289"/>
        <v/>
      </c>
      <c r="Q398" s="21"/>
      <c r="R398" s="21" t="s">
        <v>1341</v>
      </c>
      <c r="S398" s="21" t="s">
        <v>1342</v>
      </c>
      <c r="T398" s="21" t="s">
        <v>1575</v>
      </c>
      <c r="U398" s="23"/>
      <c r="V398" s="23"/>
      <c r="W398" s="15">
        <f t="shared" si="2"/>
        <v>45635</v>
      </c>
      <c r="X398" s="24">
        <v>397.0</v>
      </c>
      <c r="Y398" s="17" t="str">
        <f t="shared" si="290"/>
        <v>=COUNTIFS(C$3:C398,C398)</v>
      </c>
      <c r="Z398" s="25" t="str">
        <f t="shared" si="291"/>
        <v>#NAME?</v>
      </c>
      <c r="AA398" s="25" t="str">
        <f t="shared" si="292"/>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77"/>
        <v>7</v>
      </c>
      <c r="B399" s="10">
        <f t="shared" si="168"/>
        <v>20</v>
      </c>
      <c r="C399" s="12" t="s">
        <v>493</v>
      </c>
      <c r="D399" s="21" t="str">
        <f t="shared" si="278"/>
        <v>verb</v>
      </c>
      <c r="E399" s="21" t="str">
        <f t="shared" si="279"/>
        <v>pr 3rd sg</v>
      </c>
      <c r="F399" s="21" t="str">
        <f t="shared" si="280"/>
        <v>+nom</v>
      </c>
      <c r="G399" s="21"/>
      <c r="H399" s="21" t="str">
        <f t="shared" si="281"/>
        <v>there is</v>
      </c>
      <c r="I399" s="21" t="str">
        <f t="shared" si="282"/>
        <v>it is</v>
      </c>
      <c r="J399" s="21" t="str">
        <f t="shared" si="283"/>
        <v>√hū (be)</v>
      </c>
      <c r="K399" s="21">
        <f t="shared" si="284"/>
        <v>1</v>
      </c>
      <c r="L399" s="21" t="str">
        <f t="shared" si="285"/>
        <v>a</v>
      </c>
      <c r="M399" s="21" t="str">
        <f t="shared" si="286"/>
        <v>√hū + a &gt; ho</v>
      </c>
      <c r="N399" s="21" t="str">
        <f t="shared" si="287"/>
        <v>ho + ti</v>
      </c>
      <c r="O399" s="21" t="str">
        <f t="shared" si="288"/>
        <v/>
      </c>
      <c r="P399" s="21" t="str">
        <f t="shared" si="289"/>
        <v/>
      </c>
      <c r="Q399" s="21"/>
      <c r="R399" s="21" t="s">
        <v>1341</v>
      </c>
      <c r="S399" s="21" t="s">
        <v>1342</v>
      </c>
      <c r="T399" s="21" t="s">
        <v>1576</v>
      </c>
      <c r="U399" s="23"/>
      <c r="V399" s="23"/>
      <c r="W399" s="15">
        <f t="shared" si="2"/>
        <v>45635</v>
      </c>
      <c r="X399" s="24">
        <v>398.0</v>
      </c>
      <c r="Y399" s="17" t="str">
        <f t="shared" si="290"/>
        <v>=COUNTIFS(C$3:C399,C399)</v>
      </c>
      <c r="Z399" s="25" t="str">
        <f t="shared" si="291"/>
        <v>#NAME?</v>
      </c>
      <c r="AA399" s="25" t="str">
        <f t="shared" si="292"/>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77"/>
        <v>3</v>
      </c>
      <c r="B400" s="10">
        <f t="shared" si="168"/>
        <v>5</v>
      </c>
      <c r="C400" s="12" t="s">
        <v>1113</v>
      </c>
      <c r="D400" s="21" t="str">
        <f t="shared" si="278"/>
        <v>adj</v>
      </c>
      <c r="E400" s="21" t="str">
        <f t="shared" si="279"/>
        <v>masc nom sg of asaṃvāsa, from saṃvasati</v>
      </c>
      <c r="F400" s="21" t="str">
        <f t="shared" si="280"/>
        <v/>
      </c>
      <c r="G400" s="21"/>
      <c r="H400" s="21" t="str">
        <f t="shared" si="281"/>
        <v>unaffiliated, excommunicated</v>
      </c>
      <c r="I400" s="21" t="str">
        <f t="shared" si="282"/>
        <v>not living together</v>
      </c>
      <c r="J400" s="21" t="str">
        <f t="shared" si="283"/>
        <v>√vas (live)</v>
      </c>
      <c r="K400" s="21">
        <f t="shared" si="284"/>
        <v>1</v>
      </c>
      <c r="L400" s="21" t="str">
        <f t="shared" si="285"/>
        <v>a</v>
      </c>
      <c r="M400" s="21" t="str">
        <f t="shared" si="286"/>
        <v/>
      </c>
      <c r="N400" s="21" t="str">
        <f t="shared" si="287"/>
        <v>na + saṃ + √vas + *a</v>
      </c>
      <c r="O400" s="21" t="str">
        <f t="shared" si="288"/>
        <v/>
      </c>
      <c r="P400" s="21" t="str">
        <f t="shared" si="289"/>
        <v/>
      </c>
      <c r="Q400" s="21"/>
      <c r="R400" s="21" t="s">
        <v>1341</v>
      </c>
      <c r="S400" s="21" t="s">
        <v>1342</v>
      </c>
      <c r="T400" s="21" t="s">
        <v>1577</v>
      </c>
      <c r="U400" s="23"/>
      <c r="V400" s="23"/>
      <c r="W400" s="15">
        <f t="shared" si="2"/>
        <v>45635</v>
      </c>
      <c r="X400" s="24">
        <v>399.0</v>
      </c>
      <c r="Y400" s="17" t="str">
        <f t="shared" si="290"/>
        <v>=COUNTIFS(C$3:C400,C400)</v>
      </c>
      <c r="Z400" s="25" t="str">
        <f t="shared" si="291"/>
        <v>#NAME?</v>
      </c>
      <c r="AA400" s="25" t="str">
        <f t="shared" si="292"/>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68"/>
        <v>1</v>
      </c>
      <c r="C401" s="52" t="s">
        <v>1578</v>
      </c>
      <c r="D401" s="40"/>
      <c r="E401" s="40"/>
      <c r="F401" s="40"/>
      <c r="G401" s="40"/>
      <c r="H401" s="40"/>
      <c r="I401" s="40"/>
      <c r="J401" s="40"/>
      <c r="K401" s="40"/>
      <c r="L401" s="40"/>
      <c r="M401" s="40"/>
      <c r="N401" s="40"/>
      <c r="O401" s="40"/>
      <c r="P401" s="40"/>
      <c r="Q401" s="40"/>
      <c r="R401" s="40" t="s">
        <v>1341</v>
      </c>
      <c r="S401" s="40" t="s">
        <v>1342</v>
      </c>
      <c r="T401" s="40" t="s">
        <v>1579</v>
      </c>
      <c r="U401" s="41"/>
      <c r="V401" s="41"/>
      <c r="W401" s="15">
        <f t="shared" si="2"/>
        <v>45635</v>
      </c>
      <c r="X401" s="24">
        <v>400.0</v>
      </c>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68"/>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2"/>
        <v>45635</v>
      </c>
      <c r="X402" s="24">
        <v>401.0</v>
      </c>
      <c r="Y402" s="17" t="str">
        <f t="shared" ref="Y402:Y429" si="293">formulatext(A402)</f>
        <v>#N/A</v>
      </c>
      <c r="Z402" s="25" t="str">
        <f t="shared" ref="Z402:Z429" si="294">org.libreoffice.regex(Y402,"(\= COUNTIFS\(C\$\d{1,3}:)(C\d{1,3})(,)(C\d{1,3})(\))","$2")</f>
        <v>#NAME?</v>
      </c>
      <c r="AA402" s="25" t="str">
        <f t="shared" ref="AA402:AA429" si="295">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68"/>
        <v>1</v>
      </c>
      <c r="C403" s="12" t="s">
        <v>1580</v>
      </c>
      <c r="D403" s="21"/>
      <c r="E403" s="21"/>
      <c r="F403" s="21"/>
      <c r="G403" s="21"/>
      <c r="H403" s="21"/>
      <c r="I403" s="21"/>
      <c r="J403" s="21"/>
      <c r="K403" s="21"/>
      <c r="L403" s="21"/>
      <c r="M403" s="21"/>
      <c r="N403" s="21"/>
      <c r="O403" s="21"/>
      <c r="P403" s="21"/>
      <c r="Q403" s="21"/>
      <c r="R403" s="21"/>
      <c r="S403" s="21"/>
      <c r="T403" s="21"/>
      <c r="U403" s="23"/>
      <c r="V403" s="23"/>
      <c r="W403" s="15">
        <f t="shared" si="2"/>
        <v>45635</v>
      </c>
      <c r="X403" s="24">
        <v>402.0</v>
      </c>
      <c r="Y403" s="17" t="str">
        <f t="shared" si="293"/>
        <v>#N/A</v>
      </c>
      <c r="Z403" s="25" t="str">
        <f t="shared" si="294"/>
        <v>#NAME?</v>
      </c>
      <c r="AA403" s="25" t="str">
        <f t="shared" si="295"/>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296">COUNTIFS(C$3:C404,C404)</f>
        <v>5</v>
      </c>
      <c r="B404" s="10">
        <f t="shared" si="168"/>
        <v>99</v>
      </c>
      <c r="C404" s="12" t="s">
        <v>555</v>
      </c>
      <c r="D404" s="21" t="str">
        <f t="shared" ref="D404:D406" si="297">VLOOKUP($C404,$C$1:$P$7320,2,0)</f>
        <v>pron</v>
      </c>
      <c r="E404" s="21" t="str">
        <f t="shared" ref="E404:E406" si="298">VLOOKUP($C404,$C$1:$P$7320,3,0)</f>
        <v>masc nom sg of ya</v>
      </c>
      <c r="F404" s="21" t="str">
        <f t="shared" ref="F404:F406" si="299">VLOOKUP($C404,$C$1:$P$7320,4,0)</f>
        <v/>
      </c>
      <c r="G404" s="21"/>
      <c r="H404" s="21" t="str">
        <f t="shared" ref="H404:H406" si="300">VLOOKUP($C404,$C$1:$P$7320,6,0)</f>
        <v>whichever, whoever</v>
      </c>
      <c r="I404" s="21" t="str">
        <f t="shared" ref="I404:I406" si="301">VLOOKUP($C404,$C$1:$P$7320,7,0)</f>
        <v/>
      </c>
      <c r="J404" s="21" t="str">
        <f t="shared" ref="J404:J406" si="302">VLOOKUP($C404,$C$1:$P$7320,8,0)</f>
        <v/>
      </c>
      <c r="K404" s="21" t="str">
        <f t="shared" ref="K404:K406" si="303">VLOOKUP($C404,$C$1:$P$7320,9,0)</f>
        <v/>
      </c>
      <c r="L404" s="21" t="str">
        <f t="shared" ref="L404:L406" si="304">VLOOKUP($C404,$C$1:$P$7320,10,0)</f>
        <v/>
      </c>
      <c r="M404" s="21" t="str">
        <f t="shared" ref="M404:M406" si="305">VLOOKUP($C404,$C$1:$P$7320,11,0)</f>
        <v/>
      </c>
      <c r="N404" s="21" t="str">
        <f t="shared" ref="N404:N406" si="306">VLOOKUP($C404,$C$1:$P$7320,12,0)</f>
        <v/>
      </c>
      <c r="O404" s="21" t="str">
        <f t="shared" ref="O404:O406" si="307">VLOOKUP($C404,$C$1:$P$7320,13,0)</f>
        <v/>
      </c>
      <c r="P404" s="21" t="str">
        <f t="shared" ref="P404:P406" si="308">VLOOKUP($C404,$C$1:$P$7320,14,0)</f>
        <v/>
      </c>
      <c r="Q404" s="21"/>
      <c r="R404" s="21" t="s">
        <v>1580</v>
      </c>
      <c r="S404" s="21" t="s">
        <v>1581</v>
      </c>
      <c r="T404" s="22" t="s">
        <v>1582</v>
      </c>
      <c r="U404" s="23"/>
      <c r="V404" s="23"/>
      <c r="W404" s="15">
        <f t="shared" si="2"/>
        <v>45635</v>
      </c>
      <c r="X404" s="24">
        <v>403.0</v>
      </c>
      <c r="Y404" s="17" t="str">
        <f t="shared" si="293"/>
        <v>=COUNTIFS(C$3:C404,C404)</v>
      </c>
      <c r="Z404" s="25" t="str">
        <f t="shared" si="294"/>
        <v>#NAME?</v>
      </c>
      <c r="AA404" s="25" t="str">
        <f t="shared" si="295"/>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296"/>
        <v>6</v>
      </c>
      <c r="B405" s="10">
        <f t="shared" si="168"/>
        <v>124</v>
      </c>
      <c r="C405" s="12" t="s">
        <v>466</v>
      </c>
      <c r="D405" s="21" t="str">
        <f t="shared" si="297"/>
        <v>ind</v>
      </c>
      <c r="E405" s="21" t="str">
        <f t="shared" si="298"/>
        <v/>
      </c>
      <c r="F405" s="21" t="str">
        <f t="shared" si="299"/>
        <v/>
      </c>
      <c r="G405" s="21"/>
      <c r="H405" s="21" t="str">
        <f t="shared" si="300"/>
        <v>then, now, so, but</v>
      </c>
      <c r="I405" s="21" t="str">
        <f t="shared" si="301"/>
        <v/>
      </c>
      <c r="J405" s="21" t="str">
        <f t="shared" si="302"/>
        <v/>
      </c>
      <c r="K405" s="21" t="str">
        <f t="shared" si="303"/>
        <v/>
      </c>
      <c r="L405" s="21" t="str">
        <f t="shared" si="304"/>
        <v/>
      </c>
      <c r="M405" s="21" t="str">
        <f t="shared" si="305"/>
        <v/>
      </c>
      <c r="N405" s="21" t="str">
        <f t="shared" si="306"/>
        <v/>
      </c>
      <c r="O405" s="21" t="str">
        <f t="shared" si="307"/>
        <v/>
      </c>
      <c r="P405" s="21" t="str">
        <f t="shared" si="308"/>
        <v/>
      </c>
      <c r="Q405" s="21"/>
      <c r="R405" s="21" t="s">
        <v>1580</v>
      </c>
      <c r="S405" s="21" t="s">
        <v>1581</v>
      </c>
      <c r="T405" s="21" t="s">
        <v>1583</v>
      </c>
      <c r="U405" s="23"/>
      <c r="V405" s="23"/>
      <c r="W405" s="15">
        <f t="shared" si="2"/>
        <v>45635</v>
      </c>
      <c r="X405" s="24">
        <v>404.0</v>
      </c>
      <c r="Y405" s="17" t="str">
        <f t="shared" si="293"/>
        <v>=COUNTIFS(C$3:C405,C405)</v>
      </c>
      <c r="Z405" s="25" t="str">
        <f t="shared" si="294"/>
        <v>#NAME?</v>
      </c>
      <c r="AA405" s="25" t="str">
        <f t="shared" si="295"/>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296"/>
        <v>6</v>
      </c>
      <c r="B406" s="10">
        <f t="shared" si="168"/>
        <v>147</v>
      </c>
      <c r="C406" s="12" t="s">
        <v>560</v>
      </c>
      <c r="D406" s="21" t="str">
        <f t="shared" si="297"/>
        <v>noun</v>
      </c>
      <c r="E406" s="21" t="str">
        <f t="shared" si="298"/>
        <v>masc nom sg, from bhikkhati</v>
      </c>
      <c r="F406" s="21" t="str">
        <f t="shared" si="299"/>
        <v/>
      </c>
      <c r="G406" s="21"/>
      <c r="H406" s="21" t="str">
        <f t="shared" si="300"/>
        <v>monk, monastic</v>
      </c>
      <c r="I406" s="21" t="str">
        <f t="shared" si="301"/>
        <v>beggar, mendicant</v>
      </c>
      <c r="J406" s="21" t="str">
        <f t="shared" si="302"/>
        <v>√bhikkh (beg)</v>
      </c>
      <c r="K406" s="21">
        <f t="shared" si="303"/>
        <v>1</v>
      </c>
      <c r="L406" s="21" t="str">
        <f t="shared" si="304"/>
        <v>a</v>
      </c>
      <c r="M406" s="21" t="str">
        <f t="shared" si="305"/>
        <v/>
      </c>
      <c r="N406" s="21" t="str">
        <f t="shared" si="306"/>
        <v>√bhikkh + u</v>
      </c>
      <c r="O406" s="21" t="str">
        <f t="shared" si="307"/>
        <v/>
      </c>
      <c r="P406" s="21" t="str">
        <f t="shared" si="308"/>
        <v/>
      </c>
      <c r="Q406" s="21"/>
      <c r="R406" s="21" t="s">
        <v>1580</v>
      </c>
      <c r="S406" s="21" t="s">
        <v>1581</v>
      </c>
      <c r="T406" s="21" t="s">
        <v>1584</v>
      </c>
      <c r="U406" s="23"/>
      <c r="V406" s="23"/>
      <c r="W406" s="15">
        <f t="shared" si="2"/>
        <v>45635</v>
      </c>
      <c r="X406" s="24">
        <v>405.0</v>
      </c>
      <c r="Y406" s="17" t="str">
        <f t="shared" si="293"/>
        <v>=COUNTIFS(C$3:C406,C406)</v>
      </c>
      <c r="Z406" s="25" t="str">
        <f t="shared" si="294"/>
        <v>#NAME?</v>
      </c>
      <c r="AA406" s="25" t="str">
        <f t="shared" si="295"/>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296"/>
        <v>1</v>
      </c>
      <c r="B407" s="10">
        <f t="shared" si="168"/>
        <v>1</v>
      </c>
      <c r="C407" s="12" t="s">
        <v>1585</v>
      </c>
      <c r="D407" s="21" t="s">
        <v>307</v>
      </c>
      <c r="E407" s="21" t="s">
        <v>1586</v>
      </c>
      <c r="F407" s="21"/>
      <c r="G407" s="21"/>
      <c r="H407" s="21" t="s">
        <v>1587</v>
      </c>
      <c r="I407" s="21"/>
      <c r="J407" s="21" t="s">
        <v>621</v>
      </c>
      <c r="K407" s="21">
        <v>5.0</v>
      </c>
      <c r="L407" s="21" t="s">
        <v>622</v>
      </c>
      <c r="M407" s="21" t="s">
        <v>623</v>
      </c>
      <c r="N407" s="21" t="s">
        <v>1588</v>
      </c>
      <c r="O407" s="21"/>
      <c r="P407" s="21"/>
      <c r="Q407" s="21"/>
      <c r="R407" s="21" t="s">
        <v>1580</v>
      </c>
      <c r="S407" s="21" t="s">
        <v>1581</v>
      </c>
      <c r="T407" s="21" t="s">
        <v>1589</v>
      </c>
      <c r="U407" s="23"/>
      <c r="V407" s="23"/>
      <c r="W407" s="15">
        <f t="shared" si="2"/>
        <v>45635</v>
      </c>
      <c r="X407" s="24">
        <v>406.0</v>
      </c>
      <c r="Y407" s="17" t="str">
        <f t="shared" si="293"/>
        <v>=COUNTIFS(C$3:C407,C407)</v>
      </c>
      <c r="Z407" s="25" t="str">
        <f t="shared" si="294"/>
        <v>#NAME?</v>
      </c>
      <c r="AA407" s="25" t="str">
        <f t="shared" si="295"/>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296"/>
        <v>1</v>
      </c>
      <c r="B408" s="10">
        <f t="shared" si="168"/>
        <v>2</v>
      </c>
      <c r="C408" s="12" t="s">
        <v>1590</v>
      </c>
      <c r="D408" s="21" t="s">
        <v>47</v>
      </c>
      <c r="E408" s="21" t="s">
        <v>1591</v>
      </c>
      <c r="F408" s="21"/>
      <c r="G408" s="21"/>
      <c r="H408" s="21" t="s">
        <v>1592</v>
      </c>
      <c r="I408" s="21" t="s">
        <v>1593</v>
      </c>
      <c r="J408" s="21"/>
      <c r="K408" s="21"/>
      <c r="L408" s="21"/>
      <c r="M408" s="21"/>
      <c r="N408" s="27" t="s">
        <v>1594</v>
      </c>
      <c r="O408" s="27" t="s">
        <v>65</v>
      </c>
      <c r="P408" s="27" t="s">
        <v>1594</v>
      </c>
      <c r="Q408" s="21"/>
      <c r="R408" s="21" t="s">
        <v>1580</v>
      </c>
      <c r="S408" s="21" t="s">
        <v>1581</v>
      </c>
      <c r="T408" s="21" t="s">
        <v>1595</v>
      </c>
      <c r="U408" s="23"/>
      <c r="V408" s="23" t="s">
        <v>448</v>
      </c>
      <c r="W408" s="15">
        <f t="shared" si="2"/>
        <v>45635</v>
      </c>
      <c r="X408" s="24">
        <v>407.0</v>
      </c>
      <c r="Y408" s="17" t="str">
        <f t="shared" si="293"/>
        <v>=COUNTIFS(C$3:C408,C408)</v>
      </c>
      <c r="Z408" s="25" t="str">
        <f t="shared" si="294"/>
        <v>#NAME?</v>
      </c>
      <c r="AA408" s="25" t="str">
        <f t="shared" si="295"/>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296"/>
        <v>1</v>
      </c>
      <c r="B409" s="10">
        <f t="shared" si="168"/>
        <v>1</v>
      </c>
      <c r="C409" s="12" t="s">
        <v>1596</v>
      </c>
      <c r="D409" s="21" t="s">
        <v>29</v>
      </c>
      <c r="E409" s="21" t="s">
        <v>1597</v>
      </c>
      <c r="F409" s="21"/>
      <c r="G409" s="21"/>
      <c r="H409" s="21" t="s">
        <v>1598</v>
      </c>
      <c r="I409" s="21" t="s">
        <v>1599</v>
      </c>
      <c r="J409" s="21"/>
      <c r="K409" s="21"/>
      <c r="L409" s="21"/>
      <c r="M409" s="21"/>
      <c r="N409" s="21" t="s">
        <v>1600</v>
      </c>
      <c r="O409" s="21"/>
      <c r="P409" s="21"/>
      <c r="Q409" s="21"/>
      <c r="R409" s="21" t="s">
        <v>1580</v>
      </c>
      <c r="S409" s="21" t="s">
        <v>1581</v>
      </c>
      <c r="T409" s="21" t="s">
        <v>1601</v>
      </c>
      <c r="U409" s="23"/>
      <c r="V409" s="23"/>
      <c r="W409" s="15">
        <f t="shared" si="2"/>
        <v>45635</v>
      </c>
      <c r="X409" s="24">
        <v>408.0</v>
      </c>
      <c r="Y409" s="17" t="str">
        <f t="shared" si="293"/>
        <v>=COUNTIFS(C$3:C409,C409)</v>
      </c>
      <c r="Z409" s="25" t="str">
        <f t="shared" si="294"/>
        <v>#NAME?</v>
      </c>
      <c r="AA409" s="25" t="str">
        <f t="shared" si="295"/>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296"/>
        <v>1</v>
      </c>
      <c r="B410" s="10">
        <f t="shared" si="168"/>
        <v>1</v>
      </c>
      <c r="C410" s="44" t="s">
        <v>1602</v>
      </c>
      <c r="D410" s="21" t="s">
        <v>47</v>
      </c>
      <c r="E410" s="27" t="s">
        <v>1603</v>
      </c>
      <c r="F410" s="21"/>
      <c r="G410" s="21"/>
      <c r="H410" s="27" t="s">
        <v>1604</v>
      </c>
      <c r="I410" s="21"/>
      <c r="J410" s="21"/>
      <c r="K410" s="21"/>
      <c r="L410" s="21"/>
      <c r="M410" s="21"/>
      <c r="N410" s="27" t="s">
        <v>1605</v>
      </c>
      <c r="O410" s="27" t="s">
        <v>65</v>
      </c>
      <c r="P410" s="27" t="s">
        <v>1605</v>
      </c>
      <c r="Q410" s="21"/>
      <c r="R410" s="21" t="s">
        <v>1580</v>
      </c>
      <c r="S410" s="21" t="s">
        <v>1581</v>
      </c>
      <c r="T410" s="27" t="s">
        <v>1606</v>
      </c>
      <c r="U410" s="23"/>
      <c r="V410" s="23" t="s">
        <v>448</v>
      </c>
      <c r="W410" s="15">
        <f t="shared" si="2"/>
        <v>45635</v>
      </c>
      <c r="X410" s="24">
        <v>409.0</v>
      </c>
      <c r="Y410" s="17" t="str">
        <f t="shared" si="293"/>
        <v>=COUNTIFS(C$3:C410,C410)</v>
      </c>
      <c r="Z410" s="25" t="str">
        <f t="shared" si="294"/>
        <v>#NAME?</v>
      </c>
      <c r="AA410" s="25" t="str">
        <f t="shared" si="295"/>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296"/>
        <v>1</v>
      </c>
      <c r="B411" s="10">
        <f t="shared" si="168"/>
        <v>1</v>
      </c>
      <c r="C411" s="44" t="s">
        <v>1607</v>
      </c>
      <c r="D411" s="21" t="s">
        <v>47</v>
      </c>
      <c r="E411" s="21" t="s">
        <v>612</v>
      </c>
      <c r="F411" s="21"/>
      <c r="G411" s="21"/>
      <c r="H411" s="21" t="s">
        <v>1361</v>
      </c>
      <c r="I411" s="21" t="s">
        <v>1362</v>
      </c>
      <c r="J411" s="21"/>
      <c r="K411" s="21"/>
      <c r="L411" s="21"/>
      <c r="M411" s="21"/>
      <c r="N411" s="21" t="s">
        <v>1363</v>
      </c>
      <c r="O411" s="21"/>
      <c r="P411" s="21"/>
      <c r="Q411" s="21"/>
      <c r="R411" s="21" t="s">
        <v>1580</v>
      </c>
      <c r="S411" s="21" t="s">
        <v>1581</v>
      </c>
      <c r="T411" s="21" t="s">
        <v>1608</v>
      </c>
      <c r="U411" s="23"/>
      <c r="V411" s="23"/>
      <c r="W411" s="15">
        <f t="shared" si="2"/>
        <v>45635</v>
      </c>
      <c r="X411" s="24">
        <v>410.0</v>
      </c>
      <c r="Y411" s="17" t="str">
        <f t="shared" si="293"/>
        <v>=COUNTIFS(C$3:C411,C411)</v>
      </c>
      <c r="Z411" s="25" t="str">
        <f t="shared" si="294"/>
        <v>#NAME?</v>
      </c>
      <c r="AA411" s="25" t="str">
        <f t="shared" si="295"/>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296"/>
        <v>1</v>
      </c>
      <c r="B412" s="10">
        <f t="shared" si="168"/>
        <v>1</v>
      </c>
      <c r="C412" s="44" t="s">
        <v>1609</v>
      </c>
      <c r="D412" s="21" t="s">
        <v>47</v>
      </c>
      <c r="E412" s="21" t="s">
        <v>1066</v>
      </c>
      <c r="F412" s="21"/>
      <c r="G412" s="21"/>
      <c r="H412" s="21" t="s">
        <v>1610</v>
      </c>
      <c r="I412" s="21"/>
      <c r="J412" s="21" t="s">
        <v>677</v>
      </c>
      <c r="K412" s="21">
        <v>1.0</v>
      </c>
      <c r="L412" s="21" t="s">
        <v>35</v>
      </c>
      <c r="M412" s="21"/>
      <c r="N412" s="21" t="s">
        <v>678</v>
      </c>
      <c r="O412" s="21"/>
      <c r="P412" s="21"/>
      <c r="Q412" s="21"/>
      <c r="R412" s="21" t="s">
        <v>1580</v>
      </c>
      <c r="S412" s="21" t="s">
        <v>1581</v>
      </c>
      <c r="T412" s="21" t="s">
        <v>1611</v>
      </c>
      <c r="U412" s="23"/>
      <c r="V412" s="23"/>
      <c r="W412" s="15">
        <f t="shared" si="2"/>
        <v>45635</v>
      </c>
      <c r="X412" s="24">
        <v>411.0</v>
      </c>
      <c r="Y412" s="17" t="str">
        <f t="shared" si="293"/>
        <v>=COUNTIFS(C$3:C412,C412)</v>
      </c>
      <c r="Z412" s="25" t="str">
        <f t="shared" si="294"/>
        <v>#NAME?</v>
      </c>
      <c r="AA412" s="25" t="str">
        <f t="shared" si="295"/>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296"/>
        <v>1</v>
      </c>
      <c r="B413" s="10">
        <f t="shared" si="168"/>
        <v>1</v>
      </c>
      <c r="C413" s="12" t="s">
        <v>1612</v>
      </c>
      <c r="D413" s="21" t="s">
        <v>250</v>
      </c>
      <c r="E413" s="21" t="s">
        <v>1613</v>
      </c>
      <c r="F413" s="21"/>
      <c r="G413" s="21"/>
      <c r="H413" s="21" t="s">
        <v>1614</v>
      </c>
      <c r="I413" s="21" t="s">
        <v>1615</v>
      </c>
      <c r="J413" s="21"/>
      <c r="K413" s="21"/>
      <c r="L413" s="21"/>
      <c r="M413" s="21"/>
      <c r="N413" s="21" t="s">
        <v>1616</v>
      </c>
      <c r="O413" s="21" t="s">
        <v>178</v>
      </c>
      <c r="P413" s="21" t="s">
        <v>1617</v>
      </c>
      <c r="Q413" s="21" t="s">
        <v>1618</v>
      </c>
      <c r="R413" s="21" t="s">
        <v>1580</v>
      </c>
      <c r="S413" s="21" t="s">
        <v>1581</v>
      </c>
      <c r="T413" s="21" t="s">
        <v>1619</v>
      </c>
      <c r="U413" s="23"/>
      <c r="V413" s="23"/>
      <c r="W413" s="15">
        <f t="shared" si="2"/>
        <v>45635</v>
      </c>
      <c r="X413" s="24">
        <v>412.0</v>
      </c>
      <c r="Y413" s="17" t="str">
        <f t="shared" si="293"/>
        <v>=COUNTIFS(C$3:C413,C413)</v>
      </c>
      <c r="Z413" s="25" t="str">
        <f t="shared" si="294"/>
        <v>#NAME?</v>
      </c>
      <c r="AA413" s="25" t="str">
        <f t="shared" si="295"/>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296"/>
        <v>1</v>
      </c>
      <c r="B414" s="10">
        <f t="shared" si="168"/>
        <v>2</v>
      </c>
      <c r="C414" s="12" t="s">
        <v>1620</v>
      </c>
      <c r="D414" s="21" t="s">
        <v>47</v>
      </c>
      <c r="E414" s="21" t="s">
        <v>612</v>
      </c>
      <c r="F414" s="21"/>
      <c r="G414" s="21"/>
      <c r="H414" s="21" t="s">
        <v>1621</v>
      </c>
      <c r="I414" s="21"/>
      <c r="J414" s="21"/>
      <c r="K414" s="21"/>
      <c r="L414" s="21"/>
      <c r="M414" s="21"/>
      <c r="N414" s="21"/>
      <c r="O414" s="21"/>
      <c r="P414" s="21"/>
      <c r="Q414" s="21"/>
      <c r="R414" s="21" t="s">
        <v>1580</v>
      </c>
      <c r="S414" s="21" t="s">
        <v>1581</v>
      </c>
      <c r="T414" s="21" t="s">
        <v>1622</v>
      </c>
      <c r="U414" s="23"/>
      <c r="V414" s="23"/>
      <c r="W414" s="15">
        <f t="shared" si="2"/>
        <v>45635</v>
      </c>
      <c r="X414" s="24">
        <v>413.0</v>
      </c>
      <c r="Y414" s="17" t="str">
        <f t="shared" si="293"/>
        <v>=COUNTIFS(C$3:C414,C414)</v>
      </c>
      <c r="Z414" s="25" t="str">
        <f t="shared" si="294"/>
        <v>#NAME?</v>
      </c>
      <c r="AA414" s="25" t="str">
        <f t="shared" si="295"/>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296"/>
        <v>1</v>
      </c>
      <c r="B415" s="10">
        <f t="shared" si="168"/>
        <v>1</v>
      </c>
      <c r="C415" s="12" t="s">
        <v>1623</v>
      </c>
      <c r="D415" s="21" t="s">
        <v>250</v>
      </c>
      <c r="E415" s="21" t="s">
        <v>1624</v>
      </c>
      <c r="F415" s="21"/>
      <c r="G415" s="21"/>
      <c r="H415" s="21" t="s">
        <v>1625</v>
      </c>
      <c r="I415" s="21" t="s">
        <v>1626</v>
      </c>
      <c r="J415" s="21" t="s">
        <v>1627</v>
      </c>
      <c r="K415" s="21">
        <v>1.0</v>
      </c>
      <c r="L415" s="21" t="s">
        <v>35</v>
      </c>
      <c r="M415" s="21"/>
      <c r="N415" s="21" t="s">
        <v>1628</v>
      </c>
      <c r="O415" s="21"/>
      <c r="P415" s="21"/>
      <c r="Q415" s="21"/>
      <c r="R415" s="21" t="s">
        <v>1580</v>
      </c>
      <c r="S415" s="21" t="s">
        <v>1581</v>
      </c>
      <c r="T415" s="21" t="s">
        <v>1629</v>
      </c>
      <c r="U415" s="23"/>
      <c r="V415" s="23"/>
      <c r="W415" s="15">
        <f t="shared" si="2"/>
        <v>45635</v>
      </c>
      <c r="X415" s="24">
        <v>414.0</v>
      </c>
      <c r="Y415" s="17" t="str">
        <f t="shared" si="293"/>
        <v>=COUNTIFS(C$3:C415,C415)</v>
      </c>
      <c r="Z415" s="25" t="str">
        <f t="shared" si="294"/>
        <v>#NAME?</v>
      </c>
      <c r="AA415" s="25" t="str">
        <f t="shared" si="295"/>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296"/>
        <v>1</v>
      </c>
      <c r="B416" s="10">
        <f t="shared" si="168"/>
        <v>1</v>
      </c>
      <c r="C416" s="12" t="s">
        <v>1630</v>
      </c>
      <c r="D416" s="21" t="s">
        <v>250</v>
      </c>
      <c r="E416" s="21" t="s">
        <v>1631</v>
      </c>
      <c r="F416" s="21"/>
      <c r="G416" s="21"/>
      <c r="H416" s="27" t="s">
        <v>1632</v>
      </c>
      <c r="I416" s="21"/>
      <c r="J416" s="21"/>
      <c r="K416" s="21"/>
      <c r="L416" s="21"/>
      <c r="M416" s="21"/>
      <c r="N416" s="21" t="s">
        <v>1633</v>
      </c>
      <c r="O416" s="21" t="s">
        <v>65</v>
      </c>
      <c r="P416" s="21" t="s">
        <v>1633</v>
      </c>
      <c r="Q416" s="21"/>
      <c r="R416" s="21" t="s">
        <v>1580</v>
      </c>
      <c r="S416" s="21" t="s">
        <v>1581</v>
      </c>
      <c r="T416" s="21" t="s">
        <v>1634</v>
      </c>
      <c r="U416" s="23"/>
      <c r="V416" s="23"/>
      <c r="W416" s="15">
        <f t="shared" si="2"/>
        <v>45635</v>
      </c>
      <c r="X416" s="24">
        <v>415.0</v>
      </c>
      <c r="Y416" s="17" t="str">
        <f t="shared" si="293"/>
        <v>=COUNTIFS(C$3:C416,C416)</v>
      </c>
      <c r="Z416" s="25" t="str">
        <f t="shared" si="294"/>
        <v>#NAME?</v>
      </c>
      <c r="AA416" s="25" t="str">
        <f t="shared" si="295"/>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296"/>
        <v>1</v>
      </c>
      <c r="B417" s="10">
        <f t="shared" si="168"/>
        <v>1</v>
      </c>
      <c r="C417" s="12" t="s">
        <v>1635</v>
      </c>
      <c r="D417" s="21" t="s">
        <v>250</v>
      </c>
      <c r="E417" s="27" t="s">
        <v>118</v>
      </c>
      <c r="F417" s="21"/>
      <c r="G417" s="21"/>
      <c r="H417" s="27" t="s">
        <v>1636</v>
      </c>
      <c r="I417" s="21"/>
      <c r="J417" s="21"/>
      <c r="K417" s="21"/>
      <c r="L417" s="21"/>
      <c r="M417" s="21"/>
      <c r="N417" s="21" t="s">
        <v>1637</v>
      </c>
      <c r="O417" s="27" t="s">
        <v>65</v>
      </c>
      <c r="P417" s="21" t="s">
        <v>1637</v>
      </c>
      <c r="Q417" s="21"/>
      <c r="R417" s="21" t="s">
        <v>1580</v>
      </c>
      <c r="S417" s="21" t="s">
        <v>1581</v>
      </c>
      <c r="T417" s="21" t="s">
        <v>1638</v>
      </c>
      <c r="U417" s="23"/>
      <c r="V417" s="23"/>
      <c r="W417" s="15">
        <f t="shared" si="2"/>
        <v>45635</v>
      </c>
      <c r="X417" s="24">
        <v>416.0</v>
      </c>
      <c r="Y417" s="17" t="str">
        <f t="shared" si="293"/>
        <v>=COUNTIFS(C$3:C417,C417)</v>
      </c>
      <c r="Z417" s="25" t="str">
        <f t="shared" si="294"/>
        <v>#NAME?</v>
      </c>
      <c r="AA417" s="25" t="str">
        <f t="shared" si="295"/>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296"/>
        <v>1</v>
      </c>
      <c r="B418" s="10">
        <f t="shared" si="168"/>
        <v>1</v>
      </c>
      <c r="C418" s="12" t="s">
        <v>1639</v>
      </c>
      <c r="D418" s="21" t="s">
        <v>29</v>
      </c>
      <c r="E418" s="21" t="s">
        <v>1640</v>
      </c>
      <c r="F418" s="21"/>
      <c r="G418" s="21"/>
      <c r="H418" s="21" t="s">
        <v>1641</v>
      </c>
      <c r="I418" s="21" t="s">
        <v>1642</v>
      </c>
      <c r="J418" s="21"/>
      <c r="K418" s="21"/>
      <c r="L418" s="21"/>
      <c r="M418" s="21"/>
      <c r="N418" s="21"/>
      <c r="O418" s="21"/>
      <c r="P418" s="21"/>
      <c r="Q418" s="21"/>
      <c r="R418" s="21" t="s">
        <v>1580</v>
      </c>
      <c r="S418" s="21" t="s">
        <v>1581</v>
      </c>
      <c r="T418" s="21" t="s">
        <v>1643</v>
      </c>
      <c r="U418" s="23"/>
      <c r="V418" s="23"/>
      <c r="W418" s="15">
        <f t="shared" si="2"/>
        <v>45635</v>
      </c>
      <c r="X418" s="24">
        <v>417.0</v>
      </c>
      <c r="Y418" s="17" t="str">
        <f t="shared" si="293"/>
        <v>=COUNTIFS(C$3:C418,C418)</v>
      </c>
      <c r="Z418" s="25" t="str">
        <f t="shared" si="294"/>
        <v>#NAME?</v>
      </c>
      <c r="AA418" s="25" t="str">
        <f t="shared" si="295"/>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296"/>
        <v>1</v>
      </c>
      <c r="B419" s="10">
        <f t="shared" si="168"/>
        <v>1</v>
      </c>
      <c r="C419" s="12" t="s">
        <v>1644</v>
      </c>
      <c r="D419" s="21" t="s">
        <v>47</v>
      </c>
      <c r="E419" s="21" t="s">
        <v>612</v>
      </c>
      <c r="F419" s="21"/>
      <c r="G419" s="21"/>
      <c r="H419" s="27" t="s">
        <v>1645</v>
      </c>
      <c r="I419" s="21" t="s">
        <v>1646</v>
      </c>
      <c r="J419" s="21"/>
      <c r="K419" s="21"/>
      <c r="L419" s="21"/>
      <c r="M419" s="21"/>
      <c r="N419" s="21"/>
      <c r="O419" s="21"/>
      <c r="P419" s="21"/>
      <c r="Q419" s="21"/>
      <c r="R419" s="21" t="s">
        <v>1580</v>
      </c>
      <c r="S419" s="21" t="s">
        <v>1581</v>
      </c>
      <c r="T419" s="21" t="s">
        <v>1647</v>
      </c>
      <c r="U419" s="23"/>
      <c r="V419" s="23"/>
      <c r="W419" s="15">
        <f t="shared" si="2"/>
        <v>45635</v>
      </c>
      <c r="X419" s="24">
        <v>418.0</v>
      </c>
      <c r="Y419" s="17" t="str">
        <f t="shared" si="293"/>
        <v>=COUNTIFS(C$3:C419,C419)</v>
      </c>
      <c r="Z419" s="25" t="str">
        <f t="shared" si="294"/>
        <v>#NAME?</v>
      </c>
      <c r="AA419" s="25" t="str">
        <f t="shared" si="295"/>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296"/>
        <v>1</v>
      </c>
      <c r="B420" s="10">
        <f t="shared" si="168"/>
        <v>1</v>
      </c>
      <c r="C420" s="12" t="s">
        <v>1648</v>
      </c>
      <c r="D420" s="21" t="s">
        <v>47</v>
      </c>
      <c r="E420" s="27" t="s">
        <v>1649</v>
      </c>
      <c r="F420" s="21"/>
      <c r="G420" s="21"/>
      <c r="H420" s="21" t="s">
        <v>1650</v>
      </c>
      <c r="I420" s="21" t="s">
        <v>1651</v>
      </c>
      <c r="J420" s="21"/>
      <c r="K420" s="21"/>
      <c r="L420" s="21"/>
      <c r="M420" s="21"/>
      <c r="N420" s="21" t="s">
        <v>1652</v>
      </c>
      <c r="O420" s="21" t="s">
        <v>137</v>
      </c>
      <c r="P420" s="72" t="s">
        <v>1653</v>
      </c>
      <c r="Q420" s="22"/>
      <c r="R420" s="21" t="s">
        <v>1580</v>
      </c>
      <c r="S420" s="21" t="s">
        <v>1581</v>
      </c>
      <c r="T420" s="21" t="s">
        <v>1654</v>
      </c>
      <c r="U420" s="23"/>
      <c r="V420" s="23"/>
      <c r="W420" s="15">
        <f t="shared" si="2"/>
        <v>45635</v>
      </c>
      <c r="X420" s="24">
        <v>419.0</v>
      </c>
      <c r="Y420" s="17" t="str">
        <f t="shared" si="293"/>
        <v>=COUNTIFS(C$3:C420,C420)</v>
      </c>
      <c r="Z420" s="25" t="str">
        <f t="shared" si="294"/>
        <v>#NAME?</v>
      </c>
      <c r="AA420" s="25" t="str">
        <f t="shared" si="295"/>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296"/>
        <v>1</v>
      </c>
      <c r="B421" s="10">
        <f t="shared" si="168"/>
        <v>1</v>
      </c>
      <c r="C421" s="12" t="s">
        <v>1655</v>
      </c>
      <c r="D421" s="21" t="s">
        <v>47</v>
      </c>
      <c r="E421" s="21" t="s">
        <v>1656</v>
      </c>
      <c r="F421" s="21"/>
      <c r="G421" s="21"/>
      <c r="H421" s="21" t="s">
        <v>1657</v>
      </c>
      <c r="I421" s="21" t="s">
        <v>1658</v>
      </c>
      <c r="J421" s="21" t="s">
        <v>621</v>
      </c>
      <c r="K421" s="21">
        <v>5.0</v>
      </c>
      <c r="L421" s="21" t="s">
        <v>622</v>
      </c>
      <c r="M421" s="21"/>
      <c r="N421" s="21" t="s">
        <v>1659</v>
      </c>
      <c r="O421" s="21"/>
      <c r="P421" s="21"/>
      <c r="Q421" s="21"/>
      <c r="R421" s="21" t="s">
        <v>1580</v>
      </c>
      <c r="S421" s="21" t="s">
        <v>1581</v>
      </c>
      <c r="T421" s="21" t="s">
        <v>1660</v>
      </c>
      <c r="U421" s="23"/>
      <c r="V421" s="23"/>
      <c r="W421" s="15">
        <f t="shared" si="2"/>
        <v>45635</v>
      </c>
      <c r="X421" s="24">
        <v>420.0</v>
      </c>
      <c r="Y421" s="17" t="str">
        <f t="shared" si="293"/>
        <v>=COUNTIFS(C$3:C421,C421)</v>
      </c>
      <c r="Z421" s="25" t="str">
        <f t="shared" si="294"/>
        <v>#NAME?</v>
      </c>
      <c r="AA421" s="25" t="str">
        <f t="shared" si="295"/>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296"/>
        <v>1</v>
      </c>
      <c r="B422" s="10">
        <f t="shared" si="168"/>
        <v>1</v>
      </c>
      <c r="C422" s="12" t="s">
        <v>1661</v>
      </c>
      <c r="D422" s="21" t="s">
        <v>47</v>
      </c>
      <c r="E422" s="21" t="s">
        <v>1662</v>
      </c>
      <c r="F422" s="21"/>
      <c r="G422" s="21"/>
      <c r="H422" s="21" t="s">
        <v>1663</v>
      </c>
      <c r="I422" s="21" t="s">
        <v>1664</v>
      </c>
      <c r="J422" s="21" t="s">
        <v>1665</v>
      </c>
      <c r="K422" s="21">
        <v>1.0</v>
      </c>
      <c r="L422" s="21" t="s">
        <v>35</v>
      </c>
      <c r="M422" s="21" t="s">
        <v>1666</v>
      </c>
      <c r="N422" s="21" t="s">
        <v>1667</v>
      </c>
      <c r="O422" s="21"/>
      <c r="P422" s="21"/>
      <c r="Q422" s="21"/>
      <c r="R422" s="21" t="s">
        <v>1580</v>
      </c>
      <c r="S422" s="21" t="s">
        <v>1581</v>
      </c>
      <c r="T422" s="73" t="s">
        <v>1668</v>
      </c>
      <c r="U422" s="23"/>
      <c r="V422" s="23"/>
      <c r="W422" s="15">
        <f t="shared" si="2"/>
        <v>45635</v>
      </c>
      <c r="X422" s="24">
        <v>421.0</v>
      </c>
      <c r="Y422" s="17" t="str">
        <f t="shared" si="293"/>
        <v>=COUNTIFS(C$3:C422,C422)</v>
      </c>
      <c r="Z422" s="25" t="str">
        <f t="shared" si="294"/>
        <v>#NAME?</v>
      </c>
      <c r="AA422" s="25" t="str">
        <f t="shared" si="295"/>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296"/>
        <v>1</v>
      </c>
      <c r="B423" s="10">
        <f t="shared" si="168"/>
        <v>1</v>
      </c>
      <c r="C423" s="12" t="s">
        <v>1669</v>
      </c>
      <c r="D423" s="21" t="s">
        <v>84</v>
      </c>
      <c r="E423" s="21" t="s">
        <v>1670</v>
      </c>
      <c r="F423" s="21" t="s">
        <v>185</v>
      </c>
      <c r="G423" s="21"/>
      <c r="H423" s="21" t="s">
        <v>1671</v>
      </c>
      <c r="I423" s="27" t="s">
        <v>1672</v>
      </c>
      <c r="J423" s="21" t="s">
        <v>1673</v>
      </c>
      <c r="K423" s="21">
        <v>1.0</v>
      </c>
      <c r="L423" s="21" t="s">
        <v>35</v>
      </c>
      <c r="M423" s="21" t="s">
        <v>1674</v>
      </c>
      <c r="N423" s="21" t="s">
        <v>1675</v>
      </c>
      <c r="O423" s="21"/>
      <c r="P423" s="21"/>
      <c r="Q423" s="21"/>
      <c r="R423" s="21" t="s">
        <v>1580</v>
      </c>
      <c r="S423" s="21" t="s">
        <v>1581</v>
      </c>
      <c r="T423" s="74" t="s">
        <v>1676</v>
      </c>
      <c r="U423" s="23"/>
      <c r="V423" s="23"/>
      <c r="W423" s="15">
        <f t="shared" si="2"/>
        <v>45635</v>
      </c>
      <c r="X423" s="24">
        <v>422.0</v>
      </c>
      <c r="Y423" s="17" t="str">
        <f t="shared" si="293"/>
        <v>=COUNTIFS(C$3:C423,C423)</v>
      </c>
      <c r="Z423" s="25" t="str">
        <f t="shared" si="294"/>
        <v>#NAME?</v>
      </c>
      <c r="AA423" s="25" t="str">
        <f t="shared" si="295"/>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296"/>
        <v>2</v>
      </c>
      <c r="B424" s="10">
        <f t="shared" si="168"/>
        <v>3</v>
      </c>
      <c r="C424" s="12" t="s">
        <v>1516</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1580</v>
      </c>
      <c r="S424" s="21" t="s">
        <v>1581</v>
      </c>
      <c r="T424" s="21" t="s">
        <v>1677</v>
      </c>
      <c r="U424" s="23"/>
      <c r="V424" s="23"/>
      <c r="W424" s="15">
        <f t="shared" si="2"/>
        <v>45635</v>
      </c>
      <c r="X424" s="24">
        <v>423.0</v>
      </c>
      <c r="Y424" s="17" t="str">
        <f t="shared" si="293"/>
        <v>=COUNTIFS(C$3:C424,C424)</v>
      </c>
      <c r="Z424" s="25" t="str">
        <f t="shared" si="294"/>
        <v>#NAME?</v>
      </c>
      <c r="AA424" s="25" t="str">
        <f t="shared" si="295"/>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296"/>
        <v>1</v>
      </c>
      <c r="B425" s="10">
        <f t="shared" si="168"/>
        <v>2</v>
      </c>
      <c r="C425" s="12" t="s">
        <v>1678</v>
      </c>
      <c r="D425" s="21" t="s">
        <v>84</v>
      </c>
      <c r="E425" s="21" t="s">
        <v>1679</v>
      </c>
      <c r="F425" s="21"/>
      <c r="G425" s="21"/>
      <c r="H425" s="21" t="s">
        <v>1680</v>
      </c>
      <c r="I425" s="21"/>
      <c r="J425" s="21" t="s">
        <v>621</v>
      </c>
      <c r="K425" s="21">
        <v>5.0</v>
      </c>
      <c r="L425" s="21" t="s">
        <v>622</v>
      </c>
      <c r="M425" s="21" t="s">
        <v>623</v>
      </c>
      <c r="N425" s="21" t="s">
        <v>1681</v>
      </c>
      <c r="O425" s="21"/>
      <c r="P425" s="21"/>
      <c r="Q425" s="21"/>
      <c r="R425" s="21" t="s">
        <v>1580</v>
      </c>
      <c r="S425" s="21" t="s">
        <v>1581</v>
      </c>
      <c r="T425" s="74" t="s">
        <v>1682</v>
      </c>
      <c r="U425" s="23"/>
      <c r="V425" s="23"/>
      <c r="W425" s="15">
        <f t="shared" si="2"/>
        <v>45635</v>
      </c>
      <c r="X425" s="24">
        <v>424.0</v>
      </c>
      <c r="Y425" s="17" t="str">
        <f t="shared" si="293"/>
        <v>=COUNTIFS(C$3:C425,C425)</v>
      </c>
      <c r="Z425" s="25" t="str">
        <f t="shared" si="294"/>
        <v>#NAME?</v>
      </c>
      <c r="AA425" s="25" t="str">
        <f t="shared" si="295"/>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296"/>
        <v>3</v>
      </c>
      <c r="B426" s="10">
        <f t="shared" si="168"/>
        <v>3</v>
      </c>
      <c r="C426" s="12" t="s">
        <v>1516</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1580</v>
      </c>
      <c r="S426" s="21" t="s">
        <v>1581</v>
      </c>
      <c r="T426" s="74" t="s">
        <v>1683</v>
      </c>
      <c r="U426" s="23"/>
      <c r="V426" s="23"/>
      <c r="W426" s="15">
        <f t="shared" si="2"/>
        <v>45635</v>
      </c>
      <c r="X426" s="24">
        <v>425.0</v>
      </c>
      <c r="Y426" s="17" t="str">
        <f t="shared" si="293"/>
        <v>=COUNTIFS(C$3:C426,C426)</v>
      </c>
      <c r="Z426" s="25" t="str">
        <f t="shared" si="294"/>
        <v>#NAME?</v>
      </c>
      <c r="AA426" s="25" t="str">
        <f t="shared" si="295"/>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296"/>
        <v>1</v>
      </c>
      <c r="B427" s="10">
        <f t="shared" si="168"/>
        <v>1</v>
      </c>
      <c r="C427" s="12" t="s">
        <v>1684</v>
      </c>
      <c r="D427" s="21" t="s">
        <v>118</v>
      </c>
      <c r="E427" s="21" t="s">
        <v>897</v>
      </c>
      <c r="F427" s="21"/>
      <c r="G427" s="21"/>
      <c r="H427" s="21"/>
      <c r="I427" s="21"/>
      <c r="J427" s="21"/>
      <c r="K427" s="21"/>
      <c r="L427" s="21"/>
      <c r="M427" s="21"/>
      <c r="N427" s="21" t="s">
        <v>1685</v>
      </c>
      <c r="O427" s="21"/>
      <c r="P427" s="21"/>
      <c r="Q427" s="21"/>
      <c r="R427" s="21" t="s">
        <v>1580</v>
      </c>
      <c r="S427" s="21" t="s">
        <v>1581</v>
      </c>
      <c r="T427" s="74" t="s">
        <v>1686</v>
      </c>
      <c r="U427" s="23"/>
      <c r="V427" s="23"/>
      <c r="W427" s="15">
        <f t="shared" si="2"/>
        <v>45635</v>
      </c>
      <c r="X427" s="24">
        <v>426.0</v>
      </c>
      <c r="Y427" s="17" t="str">
        <f t="shared" si="293"/>
        <v>=COUNTIFS(C$3:C427,C427)</v>
      </c>
      <c r="Z427" s="25" t="str">
        <f t="shared" si="294"/>
        <v>#NAME?</v>
      </c>
      <c r="AA427" s="25" t="str">
        <f t="shared" si="295"/>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296"/>
        <v>1</v>
      </c>
      <c r="B428" s="10">
        <f t="shared" si="168"/>
        <v>1</v>
      </c>
      <c r="C428" s="12" t="s">
        <v>1687</v>
      </c>
      <c r="D428" s="21" t="s">
        <v>84</v>
      </c>
      <c r="E428" s="21" t="s">
        <v>1688</v>
      </c>
      <c r="F428" s="21" t="s">
        <v>185</v>
      </c>
      <c r="G428" s="21"/>
      <c r="H428" s="21" t="s">
        <v>1689</v>
      </c>
      <c r="I428" s="21"/>
      <c r="J428" s="21" t="s">
        <v>1665</v>
      </c>
      <c r="K428" s="21">
        <v>1.0</v>
      </c>
      <c r="L428" s="21" t="s">
        <v>35</v>
      </c>
      <c r="M428" s="21" t="s">
        <v>1690</v>
      </c>
      <c r="N428" s="21" t="s">
        <v>1691</v>
      </c>
      <c r="O428" s="21"/>
      <c r="P428" s="21"/>
      <c r="Q428" s="21"/>
      <c r="R428" s="21" t="s">
        <v>1580</v>
      </c>
      <c r="S428" s="21" t="s">
        <v>1581</v>
      </c>
      <c r="T428" s="74" t="s">
        <v>1692</v>
      </c>
      <c r="U428" s="23"/>
      <c r="V428" s="23"/>
      <c r="W428" s="15">
        <f t="shared" si="2"/>
        <v>45635</v>
      </c>
      <c r="X428" s="24">
        <v>427.0</v>
      </c>
      <c r="Y428" s="17" t="str">
        <f t="shared" si="293"/>
        <v>=COUNTIFS(C$3:C428,C428)</v>
      </c>
      <c r="Z428" s="25" t="str">
        <f t="shared" si="294"/>
        <v>#NAME?</v>
      </c>
      <c r="AA428" s="25" t="str">
        <f t="shared" si="295"/>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296"/>
        <v>5</v>
      </c>
      <c r="B429" s="10">
        <f t="shared" si="168"/>
        <v>63</v>
      </c>
      <c r="C429" s="12" t="s">
        <v>449</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1580</v>
      </c>
      <c r="S429" s="21" t="s">
        <v>1581</v>
      </c>
      <c r="T429" s="74" t="s">
        <v>1693</v>
      </c>
      <c r="U429" s="23"/>
      <c r="V429" s="23"/>
      <c r="W429" s="15">
        <f t="shared" si="2"/>
        <v>45635</v>
      </c>
      <c r="X429" s="24">
        <v>428.0</v>
      </c>
      <c r="Y429" s="17" t="str">
        <f t="shared" si="293"/>
        <v>=COUNTIFS(C$3:C429,C429)</v>
      </c>
      <c r="Z429" s="25" t="str">
        <f t="shared" si="294"/>
        <v>#NAME?</v>
      </c>
      <c r="AA429" s="25" t="str">
        <f t="shared" si="295"/>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68"/>
        <v>1</v>
      </c>
      <c r="C430" s="52" t="s">
        <v>1694</v>
      </c>
      <c r="D430" s="40"/>
      <c r="E430" s="40"/>
      <c r="F430" s="40"/>
      <c r="G430" s="40"/>
      <c r="H430" s="40"/>
      <c r="I430" s="40"/>
      <c r="J430" s="40"/>
      <c r="K430" s="40"/>
      <c r="L430" s="40"/>
      <c r="M430" s="40"/>
      <c r="N430" s="40"/>
      <c r="O430" s="40"/>
      <c r="P430" s="40"/>
      <c r="Q430" s="40"/>
      <c r="R430" s="40" t="s">
        <v>1580</v>
      </c>
      <c r="S430" s="40" t="s">
        <v>1581</v>
      </c>
      <c r="T430" s="40" t="s">
        <v>1695</v>
      </c>
      <c r="U430" s="41"/>
      <c r="V430" s="41"/>
      <c r="W430" s="15">
        <f t="shared" si="2"/>
        <v>45635</v>
      </c>
      <c r="X430" s="24">
        <v>429.0</v>
      </c>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68"/>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4"/>
      <c r="U431" s="23"/>
      <c r="V431" s="23"/>
      <c r="W431" s="15">
        <f t="shared" si="2"/>
        <v>45635</v>
      </c>
      <c r="X431" s="24">
        <v>430.0</v>
      </c>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09">COUNTIFS(C$3:C432,C432)</f>
        <v>1</v>
      </c>
      <c r="B432" s="10">
        <f t="shared" si="168"/>
        <v>16</v>
      </c>
      <c r="C432" s="12" t="s">
        <v>1696</v>
      </c>
      <c r="D432" s="21" t="s">
        <v>29</v>
      </c>
      <c r="E432" s="21" t="s">
        <v>695</v>
      </c>
      <c r="F432" s="21"/>
      <c r="G432" s="21"/>
      <c r="H432" s="21" t="s">
        <v>1697</v>
      </c>
      <c r="I432" s="21" t="s">
        <v>697</v>
      </c>
      <c r="J432" s="21"/>
      <c r="K432" s="21"/>
      <c r="L432" s="21"/>
      <c r="M432" s="21"/>
      <c r="N432" s="21" t="s">
        <v>1698</v>
      </c>
      <c r="O432" s="21"/>
      <c r="P432" s="21"/>
      <c r="Q432" s="21"/>
      <c r="R432" s="21" t="s">
        <v>1580</v>
      </c>
      <c r="S432" s="21" t="s">
        <v>1581</v>
      </c>
      <c r="T432" s="22" t="s">
        <v>1699</v>
      </c>
      <c r="U432" s="23"/>
      <c r="V432" s="23"/>
      <c r="W432" s="15">
        <f t="shared" si="2"/>
        <v>45635</v>
      </c>
      <c r="X432" s="24">
        <v>431.0</v>
      </c>
      <c r="Y432" s="17" t="str">
        <f t="shared" ref="Y432:Y444" si="310">formulatext(A432)</f>
        <v>=COUNTIFS(C$3:C432,C432)</v>
      </c>
      <c r="Z432" s="25" t="str">
        <f t="shared" ref="Z432:Z444" si="311">org.libreoffice.regex(Y432,"(\= COUNTIFS\(C\$\d{1,3}:)(C\d{1,3})(,)(C\d{1,3})(\))","$2")</f>
        <v>#NAME?</v>
      </c>
      <c r="AA432" s="25" t="str">
        <f t="shared" ref="AA432:AA444" si="312">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09"/>
        <v>1</v>
      </c>
      <c r="B433" s="10">
        <f t="shared" si="168"/>
        <v>3</v>
      </c>
      <c r="C433" s="12" t="s">
        <v>1700</v>
      </c>
      <c r="D433" s="21" t="s">
        <v>250</v>
      </c>
      <c r="E433" s="21" t="s">
        <v>1701</v>
      </c>
      <c r="F433" s="21"/>
      <c r="G433" s="21"/>
      <c r="H433" s="21" t="s">
        <v>1702</v>
      </c>
      <c r="I433" s="21" t="s">
        <v>1703</v>
      </c>
      <c r="J433" s="21"/>
      <c r="K433" s="21"/>
      <c r="L433" s="21"/>
      <c r="M433" s="21"/>
      <c r="N433" s="21" t="s">
        <v>1704</v>
      </c>
      <c r="O433" s="21"/>
      <c r="P433" s="21"/>
      <c r="Q433" s="21"/>
      <c r="R433" s="21" t="s">
        <v>1580</v>
      </c>
      <c r="S433" s="21" t="s">
        <v>1581</v>
      </c>
      <c r="T433" s="21" t="s">
        <v>1705</v>
      </c>
      <c r="U433" s="23"/>
      <c r="V433" s="23"/>
      <c r="W433" s="15">
        <f t="shared" si="2"/>
        <v>45635</v>
      </c>
      <c r="X433" s="24">
        <v>432.0</v>
      </c>
      <c r="Y433" s="17" t="str">
        <f t="shared" si="310"/>
        <v>=COUNTIFS(C$3:C433,C433)</v>
      </c>
      <c r="Z433" s="25" t="str">
        <f t="shared" si="311"/>
        <v>#NAME?</v>
      </c>
      <c r="AA433" s="25" t="str">
        <f t="shared" si="312"/>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09"/>
        <v>1</v>
      </c>
      <c r="B434" s="10">
        <f t="shared" si="168"/>
        <v>3</v>
      </c>
      <c r="C434" s="12" t="s">
        <v>1706</v>
      </c>
      <c r="D434" s="21" t="s">
        <v>47</v>
      </c>
      <c r="E434" s="21" t="s">
        <v>1707</v>
      </c>
      <c r="F434" s="21"/>
      <c r="G434" s="21"/>
      <c r="H434" s="21" t="s">
        <v>1708</v>
      </c>
      <c r="I434" s="21" t="s">
        <v>1709</v>
      </c>
      <c r="J434" s="21" t="s">
        <v>1563</v>
      </c>
      <c r="K434" s="21">
        <v>1.0</v>
      </c>
      <c r="L434" s="21" t="s">
        <v>35</v>
      </c>
      <c r="M434" s="21"/>
      <c r="N434" s="21" t="s">
        <v>1710</v>
      </c>
      <c r="O434" s="21"/>
      <c r="P434" s="21"/>
      <c r="Q434" s="21"/>
      <c r="R434" s="21" t="s">
        <v>1580</v>
      </c>
      <c r="S434" s="21" t="s">
        <v>1581</v>
      </c>
      <c r="T434" s="21" t="s">
        <v>1711</v>
      </c>
      <c r="U434" s="23"/>
      <c r="V434" s="23"/>
      <c r="W434" s="15">
        <f t="shared" si="2"/>
        <v>45635</v>
      </c>
      <c r="X434" s="24">
        <v>433.0</v>
      </c>
      <c r="Y434" s="17" t="str">
        <f t="shared" si="310"/>
        <v>=COUNTIFS(C$3:C434,C434)</v>
      </c>
      <c r="Z434" s="25" t="str">
        <f t="shared" si="311"/>
        <v>#NAME?</v>
      </c>
      <c r="AA434" s="25" t="str">
        <f t="shared" si="312"/>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09"/>
        <v>1</v>
      </c>
      <c r="B435" s="10">
        <f t="shared" si="168"/>
        <v>3</v>
      </c>
      <c r="C435" s="12" t="s">
        <v>1712</v>
      </c>
      <c r="D435" s="21" t="s">
        <v>307</v>
      </c>
      <c r="E435" s="21" t="s">
        <v>1713</v>
      </c>
      <c r="F435" s="21"/>
      <c r="G435" s="21"/>
      <c r="H435" s="21" t="s">
        <v>1714</v>
      </c>
      <c r="I435" s="21" t="s">
        <v>1715</v>
      </c>
      <c r="J435" s="21" t="s">
        <v>1716</v>
      </c>
      <c r="K435" s="21">
        <v>1.0</v>
      </c>
      <c r="L435" s="21" t="s">
        <v>1717</v>
      </c>
      <c r="M435" s="27" t="s">
        <v>1718</v>
      </c>
      <c r="N435" s="21" t="s">
        <v>1719</v>
      </c>
      <c r="O435" s="21"/>
      <c r="P435" s="21"/>
      <c r="Q435" s="21" t="s">
        <v>1720</v>
      </c>
      <c r="R435" s="21" t="s">
        <v>1580</v>
      </c>
      <c r="S435" s="21" t="s">
        <v>1581</v>
      </c>
      <c r="T435" s="21" t="s">
        <v>1721</v>
      </c>
      <c r="U435" s="23"/>
      <c r="V435" s="23"/>
      <c r="W435" s="15">
        <f t="shared" si="2"/>
        <v>45635</v>
      </c>
      <c r="X435" s="24">
        <v>434.0</v>
      </c>
      <c r="Y435" s="17" t="str">
        <f t="shared" si="310"/>
        <v>=COUNTIFS(C$3:C435,C435)</v>
      </c>
      <c r="Z435" s="25" t="str">
        <f t="shared" si="311"/>
        <v>#NAME?</v>
      </c>
      <c r="AA435" s="25" t="str">
        <f t="shared" si="312"/>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09"/>
        <v>10</v>
      </c>
      <c r="B436" s="10">
        <f t="shared" si="168"/>
        <v>220</v>
      </c>
      <c r="C436" s="12" t="s">
        <v>1131</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1580</v>
      </c>
      <c r="S436" s="21" t="s">
        <v>1581</v>
      </c>
      <c r="T436" s="21" t="s">
        <v>1722</v>
      </c>
      <c r="U436" s="23"/>
      <c r="V436" s="23"/>
      <c r="W436" s="15">
        <f t="shared" si="2"/>
        <v>45635</v>
      </c>
      <c r="X436" s="24">
        <v>435.0</v>
      </c>
      <c r="Y436" s="17" t="str">
        <f t="shared" si="310"/>
        <v>=COUNTIFS(C$3:C436,C436)</v>
      </c>
      <c r="Z436" s="25" t="str">
        <f t="shared" si="311"/>
        <v>#NAME?</v>
      </c>
      <c r="AA436" s="25" t="str">
        <f t="shared" si="312"/>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09"/>
        <v>1</v>
      </c>
      <c r="B437" s="10">
        <f t="shared" si="168"/>
        <v>3</v>
      </c>
      <c r="C437" s="12" t="s">
        <v>1723</v>
      </c>
      <c r="D437" s="21" t="s">
        <v>307</v>
      </c>
      <c r="E437" s="21" t="s">
        <v>1724</v>
      </c>
      <c r="F437" s="21"/>
      <c r="G437" s="21"/>
      <c r="H437" s="21" t="s">
        <v>1725</v>
      </c>
      <c r="I437" s="21" t="s">
        <v>1726</v>
      </c>
      <c r="J437" s="21" t="s">
        <v>1716</v>
      </c>
      <c r="K437" s="21">
        <v>1.0</v>
      </c>
      <c r="L437" s="21" t="s">
        <v>1717</v>
      </c>
      <c r="M437" s="27" t="s">
        <v>1718</v>
      </c>
      <c r="N437" s="21" t="s">
        <v>1727</v>
      </c>
      <c r="O437" s="21"/>
      <c r="P437" s="21"/>
      <c r="Q437" s="21" t="s">
        <v>1728</v>
      </c>
      <c r="R437" s="21" t="s">
        <v>1580</v>
      </c>
      <c r="S437" s="21" t="s">
        <v>1581</v>
      </c>
      <c r="T437" s="21" t="s">
        <v>1729</v>
      </c>
      <c r="U437" s="23"/>
      <c r="V437" s="23"/>
      <c r="W437" s="15">
        <f t="shared" si="2"/>
        <v>45635</v>
      </c>
      <c r="X437" s="24">
        <v>436.0</v>
      </c>
      <c r="Y437" s="17" t="str">
        <f t="shared" si="310"/>
        <v>=COUNTIFS(C$3:C437,C437)</v>
      </c>
      <c r="Z437" s="25" t="str">
        <f t="shared" si="311"/>
        <v>#NAME?</v>
      </c>
      <c r="AA437" s="25" t="str">
        <f t="shared" si="312"/>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09"/>
        <v>11</v>
      </c>
      <c r="B438" s="10">
        <f t="shared" si="168"/>
        <v>220</v>
      </c>
      <c r="C438" s="12" t="s">
        <v>1131</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1580</v>
      </c>
      <c r="S438" s="21" t="s">
        <v>1581</v>
      </c>
      <c r="T438" s="21" t="s">
        <v>1730</v>
      </c>
      <c r="U438" s="23"/>
      <c r="V438" s="23"/>
      <c r="W438" s="15">
        <f t="shared" si="2"/>
        <v>45635</v>
      </c>
      <c r="X438" s="24">
        <v>437.0</v>
      </c>
      <c r="Y438" s="17" t="str">
        <f t="shared" si="310"/>
        <v>=COUNTIFS(C$3:C438,C438)</v>
      </c>
      <c r="Z438" s="25" t="str">
        <f t="shared" si="311"/>
        <v>#NAME?</v>
      </c>
      <c r="AA438" s="25" t="str">
        <f t="shared" si="312"/>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09"/>
        <v>1</v>
      </c>
      <c r="B439" s="10">
        <f t="shared" si="168"/>
        <v>2</v>
      </c>
      <c r="C439" s="12" t="s">
        <v>1731</v>
      </c>
      <c r="D439" s="21" t="s">
        <v>183</v>
      </c>
      <c r="E439" s="21" t="s">
        <v>1732</v>
      </c>
      <c r="F439" s="21"/>
      <c r="G439" s="21"/>
      <c r="H439" s="21" t="s">
        <v>1733</v>
      </c>
      <c r="I439" s="21" t="s">
        <v>711</v>
      </c>
      <c r="J439" s="21" t="s">
        <v>360</v>
      </c>
      <c r="K439" s="21">
        <v>3.0</v>
      </c>
      <c r="L439" s="21" t="s">
        <v>76</v>
      </c>
      <c r="M439" s="21"/>
      <c r="N439" s="21" t="s">
        <v>712</v>
      </c>
      <c r="O439" s="21"/>
      <c r="P439" s="21"/>
      <c r="Q439" s="21"/>
      <c r="R439" s="21" t="s">
        <v>1580</v>
      </c>
      <c r="S439" s="21" t="s">
        <v>1581</v>
      </c>
      <c r="T439" s="21" t="s">
        <v>1734</v>
      </c>
      <c r="U439" s="23"/>
      <c r="V439" s="23"/>
      <c r="W439" s="15">
        <f t="shared" si="2"/>
        <v>45635</v>
      </c>
      <c r="X439" s="24">
        <v>438.0</v>
      </c>
      <c r="Y439" s="17" t="str">
        <f t="shared" si="310"/>
        <v>=COUNTIFS(C$3:C439,C439)</v>
      </c>
      <c r="Z439" s="25" t="str">
        <f t="shared" si="311"/>
        <v>#NAME?</v>
      </c>
      <c r="AA439" s="25" t="str">
        <f t="shared" si="312"/>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09"/>
        <v>1</v>
      </c>
      <c r="B440" s="10">
        <f t="shared" si="168"/>
        <v>1</v>
      </c>
      <c r="C440" s="12" t="s">
        <v>1735</v>
      </c>
      <c r="D440" s="21" t="s">
        <v>250</v>
      </c>
      <c r="E440" s="21" t="s">
        <v>913</v>
      </c>
      <c r="F440" s="21"/>
      <c r="G440" s="21"/>
      <c r="H440" s="21" t="s">
        <v>1736</v>
      </c>
      <c r="I440" s="21"/>
      <c r="J440" s="21"/>
      <c r="K440" s="21"/>
      <c r="L440" s="21"/>
      <c r="M440" s="21"/>
      <c r="N440" s="21" t="s">
        <v>717</v>
      </c>
      <c r="O440" s="21" t="s">
        <v>1425</v>
      </c>
      <c r="P440" s="21" t="s">
        <v>1737</v>
      </c>
      <c r="Q440" s="21"/>
      <c r="R440" s="21" t="s">
        <v>1580</v>
      </c>
      <c r="S440" s="21" t="s">
        <v>1581</v>
      </c>
      <c r="T440" s="21" t="s">
        <v>1738</v>
      </c>
      <c r="U440" s="23"/>
      <c r="V440" s="23"/>
      <c r="W440" s="15">
        <f t="shared" si="2"/>
        <v>45635</v>
      </c>
      <c r="X440" s="24">
        <v>439.0</v>
      </c>
      <c r="Y440" s="17" t="str">
        <f t="shared" si="310"/>
        <v>=COUNTIFS(C$3:C440,C440)</v>
      </c>
      <c r="Z440" s="25" t="str">
        <f t="shared" si="311"/>
        <v>#NAME?</v>
      </c>
      <c r="AA440" s="25" t="str">
        <f t="shared" si="312"/>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09"/>
        <v>2</v>
      </c>
      <c r="B441" s="10">
        <f t="shared" si="168"/>
        <v>2</v>
      </c>
      <c r="C441" s="12" t="s">
        <v>720</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1580</v>
      </c>
      <c r="S441" s="21" t="s">
        <v>1581</v>
      </c>
      <c r="T441" s="21" t="s">
        <v>1739</v>
      </c>
      <c r="U441" s="23"/>
      <c r="V441" s="23"/>
      <c r="W441" s="15">
        <f t="shared" si="2"/>
        <v>45635</v>
      </c>
      <c r="X441" s="24">
        <v>440.0</v>
      </c>
      <c r="Y441" s="17" t="str">
        <f t="shared" si="310"/>
        <v>=COUNTIFS(C$3:C441,C441)</v>
      </c>
      <c r="Z441" s="25" t="str">
        <f t="shared" si="311"/>
        <v>#NAME?</v>
      </c>
      <c r="AA441" s="25" t="str">
        <f t="shared" si="312"/>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09"/>
        <v>1</v>
      </c>
      <c r="B442" s="10">
        <f t="shared" si="168"/>
        <v>3</v>
      </c>
      <c r="C442" s="12" t="s">
        <v>1740</v>
      </c>
      <c r="D442" s="21" t="s">
        <v>250</v>
      </c>
      <c r="E442" s="21" t="s">
        <v>1741</v>
      </c>
      <c r="F442" s="21" t="s">
        <v>1742</v>
      </c>
      <c r="G442" s="21"/>
      <c r="H442" s="21" t="s">
        <v>1743</v>
      </c>
      <c r="I442" s="21" t="s">
        <v>1744</v>
      </c>
      <c r="J442" s="21" t="s">
        <v>729</v>
      </c>
      <c r="K442" s="21">
        <v>1.0</v>
      </c>
      <c r="L442" s="21" t="s">
        <v>35</v>
      </c>
      <c r="M442" s="21"/>
      <c r="N442" s="21" t="s">
        <v>730</v>
      </c>
      <c r="O442" s="21"/>
      <c r="P442" s="21"/>
      <c r="Q442" s="21"/>
      <c r="R442" s="21" t="s">
        <v>1580</v>
      </c>
      <c r="S442" s="21" t="s">
        <v>1581</v>
      </c>
      <c r="T442" s="21" t="s">
        <v>1745</v>
      </c>
      <c r="U442" s="23"/>
      <c r="V442" s="23"/>
      <c r="W442" s="15">
        <f t="shared" si="2"/>
        <v>45635</v>
      </c>
      <c r="X442" s="24">
        <v>441.0</v>
      </c>
      <c r="Y442" s="17" t="str">
        <f t="shared" si="310"/>
        <v>=COUNTIFS(C$3:C442,C442)</v>
      </c>
      <c r="Z442" s="25" t="str">
        <f t="shared" si="311"/>
        <v>#NAME?</v>
      </c>
      <c r="AA442" s="25" t="str">
        <f t="shared" si="312"/>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09"/>
        <v>1</v>
      </c>
      <c r="B443" s="10">
        <f t="shared" si="168"/>
        <v>20</v>
      </c>
      <c r="C443" s="12" t="s">
        <v>1746</v>
      </c>
      <c r="D443" s="21" t="s">
        <v>29</v>
      </c>
      <c r="E443" s="21" t="s">
        <v>1640</v>
      </c>
      <c r="F443" s="21"/>
      <c r="G443" s="21"/>
      <c r="H443" s="21" t="s">
        <v>1747</v>
      </c>
      <c r="I443" s="21"/>
      <c r="J443" s="21"/>
      <c r="K443" s="21"/>
      <c r="L443" s="21"/>
      <c r="M443" s="21"/>
      <c r="N443" s="21"/>
      <c r="O443" s="21"/>
      <c r="P443" s="21"/>
      <c r="Q443" s="21"/>
      <c r="R443" s="21" t="s">
        <v>1580</v>
      </c>
      <c r="S443" s="21" t="s">
        <v>1581</v>
      </c>
      <c r="T443" s="21" t="s">
        <v>1748</v>
      </c>
      <c r="U443" s="23"/>
      <c r="V443" s="23"/>
      <c r="W443" s="15">
        <f t="shared" si="2"/>
        <v>45635</v>
      </c>
      <c r="X443" s="24">
        <v>442.0</v>
      </c>
      <c r="Y443" s="17" t="str">
        <f t="shared" si="310"/>
        <v>=COUNTIFS(C$3:C443,C443)</v>
      </c>
      <c r="Z443" s="25" t="str">
        <f t="shared" si="311"/>
        <v>#NAME?</v>
      </c>
      <c r="AA443" s="25" t="str">
        <f t="shared" si="312"/>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09"/>
        <v>1</v>
      </c>
      <c r="B444" s="10">
        <f t="shared" si="168"/>
        <v>18</v>
      </c>
      <c r="C444" s="12" t="s">
        <v>1749</v>
      </c>
      <c r="D444" s="21" t="s">
        <v>84</v>
      </c>
      <c r="E444" s="21" t="s">
        <v>1750</v>
      </c>
      <c r="F444" s="21"/>
      <c r="G444" s="21"/>
      <c r="H444" s="21" t="s">
        <v>1751</v>
      </c>
      <c r="I444" s="21"/>
      <c r="J444" s="21" t="s">
        <v>640</v>
      </c>
      <c r="K444" s="21">
        <v>1.0</v>
      </c>
      <c r="L444" s="21" t="s">
        <v>35</v>
      </c>
      <c r="M444" s="21" t="s">
        <v>1752</v>
      </c>
      <c r="N444" s="21" t="s">
        <v>1753</v>
      </c>
      <c r="O444" s="21"/>
      <c r="P444" s="21"/>
      <c r="Q444" s="21"/>
      <c r="R444" s="21" t="s">
        <v>1580</v>
      </c>
      <c r="S444" s="21" t="s">
        <v>1581</v>
      </c>
      <c r="T444" s="21" t="s">
        <v>1754</v>
      </c>
      <c r="U444" s="23"/>
      <c r="V444" s="23"/>
      <c r="W444" s="15">
        <f t="shared" si="2"/>
        <v>45635</v>
      </c>
      <c r="X444" s="24">
        <v>443.0</v>
      </c>
      <c r="Y444" s="17" t="str">
        <f t="shared" si="310"/>
        <v>=COUNTIFS(C$3:C444,C444)</v>
      </c>
      <c r="Z444" s="25" t="str">
        <f t="shared" si="311"/>
        <v>#NAME?</v>
      </c>
      <c r="AA444" s="25" t="str">
        <f t="shared" si="312"/>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68"/>
        <v>1</v>
      </c>
      <c r="C445" s="52" t="s">
        <v>1755</v>
      </c>
      <c r="D445" s="40"/>
      <c r="E445" s="40"/>
      <c r="F445" s="40"/>
      <c r="G445" s="40"/>
      <c r="H445" s="40"/>
      <c r="I445" s="40"/>
      <c r="J445" s="40"/>
      <c r="K445" s="40"/>
      <c r="L445" s="40"/>
      <c r="M445" s="40"/>
      <c r="N445" s="40"/>
      <c r="O445" s="40"/>
      <c r="P445" s="40"/>
      <c r="Q445" s="40"/>
      <c r="R445" s="40" t="s">
        <v>1580</v>
      </c>
      <c r="S445" s="40" t="s">
        <v>1581</v>
      </c>
      <c r="T445" s="40" t="s">
        <v>1756</v>
      </c>
      <c r="U445" s="41"/>
      <c r="V445" s="41"/>
      <c r="W445" s="15">
        <f t="shared" si="2"/>
        <v>45635</v>
      </c>
      <c r="X445" s="24">
        <v>444.0</v>
      </c>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68"/>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2"/>
        <v>45635</v>
      </c>
      <c r="X446" s="24">
        <v>445.0</v>
      </c>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13">COUNTIFS(C$3:C447,C447)</f>
        <v>1</v>
      </c>
      <c r="B447" s="10">
        <f t="shared" si="168"/>
        <v>1</v>
      </c>
      <c r="C447" s="12" t="s">
        <v>1757</v>
      </c>
      <c r="D447" s="21" t="s">
        <v>118</v>
      </c>
      <c r="E447" s="27" t="s">
        <v>1758</v>
      </c>
      <c r="F447" s="21"/>
      <c r="G447" s="21"/>
      <c r="H447" s="21" t="s">
        <v>1759</v>
      </c>
      <c r="I447" s="21"/>
      <c r="J447" s="21"/>
      <c r="K447" s="21"/>
      <c r="L447" s="21"/>
      <c r="M447" s="21"/>
      <c r="N447" s="21" t="s">
        <v>1760</v>
      </c>
      <c r="O447" s="21"/>
      <c r="P447" s="21"/>
      <c r="Q447" s="21" t="s">
        <v>1761</v>
      </c>
      <c r="R447" s="21" t="s">
        <v>1580</v>
      </c>
      <c r="S447" s="21" t="s">
        <v>1581</v>
      </c>
      <c r="T447" s="22" t="s">
        <v>1762</v>
      </c>
      <c r="U447" s="23"/>
      <c r="V447" s="23"/>
      <c r="W447" s="15">
        <f t="shared" si="2"/>
        <v>45635</v>
      </c>
      <c r="X447" s="24">
        <v>446.0</v>
      </c>
      <c r="Y447" s="17" t="str">
        <f t="shared" ref="Y447:Y459" si="314">formulatext(A447)</f>
        <v>=COUNTIFS(C$3:C447,C447)</v>
      </c>
      <c r="Z447" s="25" t="str">
        <f t="shared" ref="Z447:Z459" si="315">org.libreoffice.regex(Y447,"(\= COUNTIFS\(C\$\d{1,3}:)(C\d{1,3})(,)(C\d{1,3})(\))","$2")</f>
        <v>#NAME?</v>
      </c>
      <c r="AA447" s="25" t="str">
        <f t="shared" ref="AA447:AA459" si="316">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13"/>
        <v>1</v>
      </c>
      <c r="B448" s="10">
        <f t="shared" si="168"/>
        <v>1</v>
      </c>
      <c r="C448" s="12" t="s">
        <v>1763</v>
      </c>
      <c r="D448" s="21" t="s">
        <v>307</v>
      </c>
      <c r="E448" s="21" t="s">
        <v>1764</v>
      </c>
      <c r="F448" s="21"/>
      <c r="G448" s="21"/>
      <c r="H448" s="21" t="s">
        <v>1587</v>
      </c>
      <c r="I448" s="21"/>
      <c r="J448" s="21" t="s">
        <v>621</v>
      </c>
      <c r="K448" s="21">
        <v>5.0</v>
      </c>
      <c r="L448" s="21" t="s">
        <v>622</v>
      </c>
      <c r="M448" s="21" t="s">
        <v>623</v>
      </c>
      <c r="N448" s="21" t="s">
        <v>1765</v>
      </c>
      <c r="O448" s="21"/>
      <c r="P448" s="21"/>
      <c r="Q448" s="21"/>
      <c r="R448" s="21" t="s">
        <v>1580</v>
      </c>
      <c r="S448" s="21" t="s">
        <v>1581</v>
      </c>
      <c r="T448" s="22" t="s">
        <v>1766</v>
      </c>
      <c r="U448" s="23"/>
      <c r="V448" s="23"/>
      <c r="W448" s="15">
        <f t="shared" si="2"/>
        <v>45635</v>
      </c>
      <c r="X448" s="24">
        <v>447.0</v>
      </c>
      <c r="Y448" s="17" t="str">
        <f t="shared" si="314"/>
        <v>=COUNTIFS(C$3:C448,C448)</v>
      </c>
      <c r="Z448" s="25" t="str">
        <f t="shared" si="315"/>
        <v>#NAME?</v>
      </c>
      <c r="AA448" s="25" t="str">
        <f t="shared" si="316"/>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3"/>
        <v>5</v>
      </c>
      <c r="B449" s="10">
        <f t="shared" si="168"/>
        <v>8</v>
      </c>
      <c r="C449" s="12" t="s">
        <v>506</v>
      </c>
      <c r="D449" s="21" t="str">
        <f t="shared" ref="D449:D450" si="317">VLOOKUP($C449,$C$1:$P$7320,2,0)</f>
        <v>ind</v>
      </c>
      <c r="E449" s="21" t="str">
        <f t="shared" ref="E449:E450" si="318">VLOOKUP($C449,$C$1:$P$7320,3,0)</f>
        <v>adv</v>
      </c>
      <c r="F449" s="21" t="str">
        <f t="shared" ref="F449:F450" si="319">VLOOKUP($C449,$C$1:$P$7320,4,0)</f>
        <v/>
      </c>
      <c r="G449" s="21"/>
      <c r="H449" s="21" t="str">
        <f t="shared" ref="H449:H450" si="320">VLOOKUP($C449,$C$1:$P$7320,6,0)</f>
        <v>thus, like this, as</v>
      </c>
      <c r="I449" s="21" t="str">
        <f t="shared" ref="I449:I450" si="321">VLOOKUP($C449,$C$1:$P$7320,7,0)</f>
        <v/>
      </c>
      <c r="J449" s="21" t="str">
        <f t="shared" ref="J449:J450" si="322">VLOOKUP($C449,$C$1:$P$7320,8,0)</f>
        <v/>
      </c>
      <c r="K449" s="21" t="str">
        <f t="shared" ref="K449:K450" si="323">VLOOKUP($C449,$C$1:$P$7320,9,0)</f>
        <v/>
      </c>
      <c r="L449" s="21" t="str">
        <f t="shared" ref="L449:L450" si="324">VLOOKUP($C449,$C$1:$P$7320,10,0)</f>
        <v/>
      </c>
      <c r="M449" s="21" t="str">
        <f t="shared" ref="M449:M450" si="325">VLOOKUP($C449,$C$1:$P$7320,11,0)</f>
        <v/>
      </c>
      <c r="N449" s="21" t="str">
        <f t="shared" ref="N449:N450" si="326">VLOOKUP($C449,$C$1:$P$7320,12,0)</f>
        <v/>
      </c>
      <c r="O449" s="21" t="str">
        <f t="shared" ref="O449:O450" si="327">VLOOKUP($C449,$C$1:$P$7320,13,0)</f>
        <v/>
      </c>
      <c r="P449" s="21" t="str">
        <f t="shared" ref="P449:P450" si="328">VLOOKUP($C449,$C$1:$P$7320,14,0)</f>
        <v/>
      </c>
      <c r="Q449" s="21" t="s">
        <v>1767</v>
      </c>
      <c r="R449" s="21" t="s">
        <v>1580</v>
      </c>
      <c r="S449" s="21" t="s">
        <v>1581</v>
      </c>
      <c r="T449" s="21" t="s">
        <v>1768</v>
      </c>
      <c r="U449" s="23"/>
      <c r="V449" s="23"/>
      <c r="W449" s="15">
        <f t="shared" si="2"/>
        <v>45635</v>
      </c>
      <c r="X449" s="24">
        <v>448.0</v>
      </c>
      <c r="Y449" s="17" t="str">
        <f t="shared" si="314"/>
        <v>=COUNTIFS(C$3:C449,C449)</v>
      </c>
      <c r="Z449" s="25" t="str">
        <f t="shared" si="315"/>
        <v>#NAME?</v>
      </c>
      <c r="AA449" s="25" t="str">
        <f t="shared" si="316"/>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3"/>
        <v>2</v>
      </c>
      <c r="B450" s="10">
        <f t="shared" si="168"/>
        <v>16</v>
      </c>
      <c r="C450" s="12" t="s">
        <v>103</v>
      </c>
      <c r="D450" s="21" t="str">
        <f t="shared" si="317"/>
        <v>noun</v>
      </c>
      <c r="E450" s="21" t="str">
        <f t="shared" si="318"/>
        <v>masc voc sg or pl of āyasmant</v>
      </c>
      <c r="F450" s="21" t="str">
        <f t="shared" si="319"/>
        <v/>
      </c>
      <c r="G450" s="21"/>
      <c r="H450" s="21" t="str">
        <f t="shared" si="320"/>
        <v>friend(s), brother(s)</v>
      </c>
      <c r="I450" s="21" t="str">
        <f t="shared" si="321"/>
        <v>having long life</v>
      </c>
      <c r="J450" s="21" t="str">
        <f t="shared" si="322"/>
        <v/>
      </c>
      <c r="K450" s="21" t="str">
        <f t="shared" si="323"/>
        <v/>
      </c>
      <c r="L450" s="21" t="str">
        <f t="shared" si="324"/>
        <v/>
      </c>
      <c r="M450" s="21" t="str">
        <f t="shared" si="325"/>
        <v/>
      </c>
      <c r="N450" s="21" t="str">
        <f t="shared" si="326"/>
        <v>āyas + mant</v>
      </c>
      <c r="O450" s="21" t="str">
        <f t="shared" si="327"/>
        <v/>
      </c>
      <c r="P450" s="21" t="str">
        <f t="shared" si="328"/>
        <v/>
      </c>
      <c r="Q450" s="21"/>
      <c r="R450" s="21" t="s">
        <v>1580</v>
      </c>
      <c r="S450" s="21" t="s">
        <v>1581</v>
      </c>
      <c r="T450" s="21" t="s">
        <v>1769</v>
      </c>
      <c r="U450" s="23"/>
      <c r="V450" s="23"/>
      <c r="W450" s="15">
        <f t="shared" si="2"/>
        <v>45635</v>
      </c>
      <c r="X450" s="24">
        <v>449.0</v>
      </c>
      <c r="Y450" s="17" t="str">
        <f t="shared" si="314"/>
        <v>=COUNTIFS(C$3:C450,C450)</v>
      </c>
      <c r="Z450" s="25" t="str">
        <f t="shared" si="315"/>
        <v>#NAME?</v>
      </c>
      <c r="AA450" s="25" t="str">
        <f t="shared" si="316"/>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3"/>
        <v>1</v>
      </c>
      <c r="B451" s="10">
        <f t="shared" si="168"/>
        <v>1</v>
      </c>
      <c r="C451" s="12" t="s">
        <v>1770</v>
      </c>
      <c r="D451" s="21" t="s">
        <v>84</v>
      </c>
      <c r="E451" s="21" t="s">
        <v>1771</v>
      </c>
      <c r="F451" s="21" t="s">
        <v>185</v>
      </c>
      <c r="G451" s="21"/>
      <c r="H451" s="21" t="s">
        <v>1772</v>
      </c>
      <c r="I451" s="21"/>
      <c r="J451" s="21" t="s">
        <v>683</v>
      </c>
      <c r="K451" s="21">
        <v>1.0</v>
      </c>
      <c r="L451" s="21" t="s">
        <v>35</v>
      </c>
      <c r="M451" s="21"/>
      <c r="N451" s="21" t="s">
        <v>1773</v>
      </c>
      <c r="O451" s="21"/>
      <c r="P451" s="21"/>
      <c r="Q451" s="21"/>
      <c r="R451" s="21" t="s">
        <v>1580</v>
      </c>
      <c r="S451" s="21" t="s">
        <v>1581</v>
      </c>
      <c r="T451" s="21" t="s">
        <v>1774</v>
      </c>
      <c r="U451" s="23"/>
      <c r="V451" s="23"/>
      <c r="W451" s="15">
        <f t="shared" si="2"/>
        <v>45635</v>
      </c>
      <c r="X451" s="24">
        <v>450.0</v>
      </c>
      <c r="Y451" s="17" t="str">
        <f t="shared" si="314"/>
        <v>=COUNTIFS(C$3:C451,C451)</v>
      </c>
      <c r="Z451" s="25" t="str">
        <f t="shared" si="315"/>
        <v>#NAME?</v>
      </c>
      <c r="AA451" s="25" t="str">
        <f t="shared" si="316"/>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3"/>
        <v>2</v>
      </c>
      <c r="B452" s="10">
        <f t="shared" si="168"/>
        <v>2</v>
      </c>
      <c r="C452" s="12" t="s">
        <v>1678</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1580</v>
      </c>
      <c r="S452" s="21" t="s">
        <v>1581</v>
      </c>
      <c r="T452" s="21" t="s">
        <v>1775</v>
      </c>
      <c r="U452" s="23"/>
      <c r="V452" s="23"/>
      <c r="W452" s="15">
        <f t="shared" si="2"/>
        <v>45635</v>
      </c>
      <c r="X452" s="24">
        <v>451.0</v>
      </c>
      <c r="Y452" s="17" t="str">
        <f t="shared" si="314"/>
        <v>=COUNTIFS(C$3:C452,C452)</v>
      </c>
      <c r="Z452" s="25" t="str">
        <f t="shared" si="315"/>
        <v>#NAME?</v>
      </c>
      <c r="AA452" s="25" t="str">
        <f t="shared" si="316"/>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3"/>
        <v>1</v>
      </c>
      <c r="B453" s="10">
        <f t="shared" si="168"/>
        <v>1</v>
      </c>
      <c r="C453" s="12" t="s">
        <v>1776</v>
      </c>
      <c r="D453" s="21" t="s">
        <v>307</v>
      </c>
      <c r="E453" s="21" t="s">
        <v>1777</v>
      </c>
      <c r="F453" s="21"/>
      <c r="G453" s="21"/>
      <c r="H453" s="21" t="s">
        <v>1778</v>
      </c>
      <c r="I453" s="21"/>
      <c r="J453" s="21" t="s">
        <v>1665</v>
      </c>
      <c r="K453" s="21">
        <v>1.0</v>
      </c>
      <c r="L453" s="21" t="s">
        <v>35</v>
      </c>
      <c r="M453" s="21" t="s">
        <v>1690</v>
      </c>
      <c r="N453" s="21" t="s">
        <v>1779</v>
      </c>
      <c r="O453" s="21"/>
      <c r="P453" s="21"/>
      <c r="Q453" s="21"/>
      <c r="R453" s="21" t="s">
        <v>1580</v>
      </c>
      <c r="S453" s="21" t="s">
        <v>1581</v>
      </c>
      <c r="T453" s="21" t="s">
        <v>1780</v>
      </c>
      <c r="U453" s="23"/>
      <c r="V453" s="23"/>
      <c r="W453" s="15">
        <f t="shared" si="2"/>
        <v>45635</v>
      </c>
      <c r="X453" s="24">
        <v>452.0</v>
      </c>
      <c r="Y453" s="17" t="str">
        <f t="shared" si="314"/>
        <v>=COUNTIFS(C$3:C453,C453)</v>
      </c>
      <c r="Z453" s="25" t="str">
        <f t="shared" si="315"/>
        <v>#NAME?</v>
      </c>
      <c r="AA453" s="25" t="str">
        <f t="shared" si="316"/>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3"/>
        <v>1</v>
      </c>
      <c r="B454" s="10">
        <f t="shared" si="168"/>
        <v>1</v>
      </c>
      <c r="C454" s="12" t="s">
        <v>1781</v>
      </c>
      <c r="D454" s="21" t="s">
        <v>84</v>
      </c>
      <c r="E454" s="21" t="s">
        <v>1782</v>
      </c>
      <c r="F454" s="21" t="s">
        <v>185</v>
      </c>
      <c r="G454" s="21"/>
      <c r="H454" s="21" t="s">
        <v>1689</v>
      </c>
      <c r="I454" s="21"/>
      <c r="J454" s="21" t="s">
        <v>1665</v>
      </c>
      <c r="K454" s="21">
        <v>1.0</v>
      </c>
      <c r="L454" s="21" t="s">
        <v>35</v>
      </c>
      <c r="M454" s="21" t="s">
        <v>1690</v>
      </c>
      <c r="N454" s="21" t="s">
        <v>1691</v>
      </c>
      <c r="O454" s="21"/>
      <c r="P454" s="21"/>
      <c r="Q454" s="21"/>
      <c r="R454" s="21" t="s">
        <v>1580</v>
      </c>
      <c r="S454" s="21" t="s">
        <v>1581</v>
      </c>
      <c r="T454" s="21" t="s">
        <v>1783</v>
      </c>
      <c r="U454" s="23"/>
      <c r="V454" s="23"/>
      <c r="W454" s="15">
        <f t="shared" si="2"/>
        <v>45635</v>
      </c>
      <c r="X454" s="24">
        <v>453.0</v>
      </c>
      <c r="Y454" s="17" t="str">
        <f t="shared" si="314"/>
        <v>=COUNTIFS(C$3:C454,C454)</v>
      </c>
      <c r="Z454" s="25" t="str">
        <f t="shared" si="315"/>
        <v>#NAME?</v>
      </c>
      <c r="AA454" s="25" t="str">
        <f t="shared" si="316"/>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3"/>
        <v>1</v>
      </c>
      <c r="B455" s="10">
        <f t="shared" si="168"/>
        <v>1</v>
      </c>
      <c r="C455" s="12" t="s">
        <v>1784</v>
      </c>
      <c r="D455" s="21" t="s">
        <v>29</v>
      </c>
      <c r="E455" s="21" t="s">
        <v>1785</v>
      </c>
      <c r="F455" s="21"/>
      <c r="G455" s="21"/>
      <c r="H455" s="21" t="s">
        <v>1786</v>
      </c>
      <c r="I455" s="21"/>
      <c r="J455" s="21"/>
      <c r="K455" s="21"/>
      <c r="L455" s="21"/>
      <c r="M455" s="21"/>
      <c r="N455" s="21" t="s">
        <v>1787</v>
      </c>
      <c r="O455" s="21"/>
      <c r="P455" s="21"/>
      <c r="Q455" s="21"/>
      <c r="R455" s="21" t="s">
        <v>1580</v>
      </c>
      <c r="S455" s="21" t="s">
        <v>1581</v>
      </c>
      <c r="T455" s="21" t="s">
        <v>1788</v>
      </c>
      <c r="U455" s="23"/>
      <c r="V455" s="23"/>
      <c r="W455" s="15">
        <f t="shared" si="2"/>
        <v>45635</v>
      </c>
      <c r="X455" s="24">
        <v>454.0</v>
      </c>
      <c r="Y455" s="17" t="str">
        <f t="shared" si="314"/>
        <v>=COUNTIFS(C$3:C455,C455)</v>
      </c>
      <c r="Z455" s="25" t="str">
        <f t="shared" si="315"/>
        <v>#NAME?</v>
      </c>
      <c r="AA455" s="25" t="str">
        <f t="shared" si="316"/>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3"/>
        <v>1</v>
      </c>
      <c r="B456" s="10">
        <f t="shared" si="168"/>
        <v>1</v>
      </c>
      <c r="C456" s="12" t="s">
        <v>1789</v>
      </c>
      <c r="D456" s="21" t="s">
        <v>29</v>
      </c>
      <c r="E456" s="21" t="s">
        <v>68</v>
      </c>
      <c r="F456" s="21"/>
      <c r="G456" s="21"/>
      <c r="H456" s="21" t="s">
        <v>1790</v>
      </c>
      <c r="I456" s="21"/>
      <c r="J456" s="21" t="s">
        <v>634</v>
      </c>
      <c r="K456" s="21">
        <v>3.0</v>
      </c>
      <c r="L456" s="21" t="s">
        <v>76</v>
      </c>
      <c r="M456" s="21"/>
      <c r="N456" s="21" t="s">
        <v>635</v>
      </c>
      <c r="O456" s="21"/>
      <c r="P456" s="21"/>
      <c r="Q456" s="21"/>
      <c r="R456" s="21" t="s">
        <v>1580</v>
      </c>
      <c r="S456" s="21" t="s">
        <v>1581</v>
      </c>
      <c r="T456" s="21" t="s">
        <v>1791</v>
      </c>
      <c r="U456" s="23"/>
      <c r="V456" s="23"/>
      <c r="W456" s="15">
        <f t="shared" si="2"/>
        <v>45635</v>
      </c>
      <c r="X456" s="24">
        <v>455.0</v>
      </c>
      <c r="Y456" s="17" t="str">
        <f t="shared" si="314"/>
        <v>=COUNTIFS(C$3:C456,C456)</v>
      </c>
      <c r="Z456" s="25" t="str">
        <f t="shared" si="315"/>
        <v>#NAME?</v>
      </c>
      <c r="AA456" s="25" t="str">
        <f t="shared" si="316"/>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3"/>
        <v>1</v>
      </c>
      <c r="B457" s="10">
        <f t="shared" si="168"/>
        <v>1</v>
      </c>
      <c r="C457" s="12" t="s">
        <v>1792</v>
      </c>
      <c r="D457" s="21" t="s">
        <v>118</v>
      </c>
      <c r="E457" s="27" t="s">
        <v>1793</v>
      </c>
      <c r="F457" s="21"/>
      <c r="G457" s="21"/>
      <c r="H457" s="21"/>
      <c r="I457" s="21"/>
      <c r="J457" s="21"/>
      <c r="K457" s="21"/>
      <c r="L457" s="21"/>
      <c r="M457" s="21"/>
      <c r="N457" s="21" t="s">
        <v>1794</v>
      </c>
      <c r="O457" s="21"/>
      <c r="P457" s="21"/>
      <c r="Q457" s="21"/>
      <c r="R457" s="21" t="s">
        <v>1580</v>
      </c>
      <c r="S457" s="21" t="s">
        <v>1581</v>
      </c>
      <c r="T457" s="21" t="s">
        <v>1795</v>
      </c>
      <c r="U457" s="23"/>
      <c r="V457" s="23"/>
      <c r="W457" s="15">
        <f t="shared" si="2"/>
        <v>45635</v>
      </c>
      <c r="X457" s="24">
        <v>456.0</v>
      </c>
      <c r="Y457" s="17" t="str">
        <f t="shared" si="314"/>
        <v>=COUNTIFS(C$3:C457,C457)</v>
      </c>
      <c r="Z457" s="25" t="str">
        <f t="shared" si="315"/>
        <v>#NAME?</v>
      </c>
      <c r="AA457" s="25" t="str">
        <f t="shared" si="316"/>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3"/>
        <v>1</v>
      </c>
      <c r="B458" s="10">
        <f t="shared" si="168"/>
        <v>1</v>
      </c>
      <c r="C458" s="12" t="s">
        <v>1796</v>
      </c>
      <c r="D458" s="21" t="s">
        <v>84</v>
      </c>
      <c r="E458" s="21" t="s">
        <v>1797</v>
      </c>
      <c r="F458" s="21" t="s">
        <v>185</v>
      </c>
      <c r="G458" s="21"/>
      <c r="H458" s="27" t="s">
        <v>1798</v>
      </c>
      <c r="I458" s="27" t="s">
        <v>1799</v>
      </c>
      <c r="J458" s="21" t="s">
        <v>1800</v>
      </c>
      <c r="K458" s="21">
        <v>1.0</v>
      </c>
      <c r="L458" s="21" t="s">
        <v>35</v>
      </c>
      <c r="M458" s="21"/>
      <c r="N458" s="21" t="s">
        <v>1801</v>
      </c>
      <c r="O458" s="21"/>
      <c r="P458" s="21"/>
      <c r="Q458" s="21"/>
      <c r="R458" s="21" t="s">
        <v>1580</v>
      </c>
      <c r="S458" s="21" t="s">
        <v>1581</v>
      </c>
      <c r="T458" s="21" t="s">
        <v>1802</v>
      </c>
      <c r="U458" s="23"/>
      <c r="V458" s="23"/>
      <c r="W458" s="15">
        <f t="shared" si="2"/>
        <v>45635</v>
      </c>
      <c r="X458" s="24">
        <v>457.0</v>
      </c>
      <c r="Y458" s="17" t="str">
        <f t="shared" si="314"/>
        <v>=COUNTIFS(C$3:C458,C458)</v>
      </c>
      <c r="Z458" s="25" t="str">
        <f t="shared" si="315"/>
        <v>#NAME?</v>
      </c>
      <c r="AA458" s="25" t="str">
        <f t="shared" si="316"/>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3"/>
        <v>6</v>
      </c>
      <c r="B459" s="10">
        <f t="shared" si="168"/>
        <v>63</v>
      </c>
      <c r="C459" s="12" t="s">
        <v>449</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1580</v>
      </c>
      <c r="S459" s="21" t="s">
        <v>1581</v>
      </c>
      <c r="T459" s="21" t="s">
        <v>1803</v>
      </c>
      <c r="U459" s="23"/>
      <c r="V459" s="23"/>
      <c r="W459" s="15">
        <f t="shared" si="2"/>
        <v>45635</v>
      </c>
      <c r="X459" s="24">
        <v>458.0</v>
      </c>
      <c r="Y459" s="17" t="str">
        <f t="shared" si="314"/>
        <v>=COUNTIFS(C$3:C459,C459)</v>
      </c>
      <c r="Z459" s="25" t="str">
        <f t="shared" si="315"/>
        <v>#NAME?</v>
      </c>
      <c r="AA459" s="25" t="str">
        <f t="shared" si="316"/>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68"/>
        <v>1</v>
      </c>
      <c r="C460" s="52" t="s">
        <v>1804</v>
      </c>
      <c r="D460" s="40"/>
      <c r="E460" s="40"/>
      <c r="F460" s="40"/>
      <c r="G460" s="40"/>
      <c r="H460" s="40"/>
      <c r="I460" s="40"/>
      <c r="J460" s="40"/>
      <c r="K460" s="40"/>
      <c r="L460" s="40"/>
      <c r="M460" s="40"/>
      <c r="N460" s="40"/>
      <c r="O460" s="40"/>
      <c r="P460" s="40"/>
      <c r="Q460" s="40"/>
      <c r="R460" s="40" t="s">
        <v>1580</v>
      </c>
      <c r="S460" s="40" t="s">
        <v>1581</v>
      </c>
      <c r="T460" s="40" t="s">
        <v>1805</v>
      </c>
      <c r="U460" s="41"/>
      <c r="V460" s="41"/>
      <c r="W460" s="15">
        <f t="shared" si="2"/>
        <v>45635</v>
      </c>
      <c r="X460" s="24">
        <v>459.0</v>
      </c>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68"/>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2"/>
        <v>45635</v>
      </c>
      <c r="X461" s="24">
        <v>460.0</v>
      </c>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29">COUNTIFS(C$3:C462,C462)</f>
        <v>1</v>
      </c>
      <c r="B462" s="10">
        <f t="shared" si="168"/>
        <v>26</v>
      </c>
      <c r="C462" s="12" t="s">
        <v>1806</v>
      </c>
      <c r="D462" s="21" t="s">
        <v>29</v>
      </c>
      <c r="E462" s="21" t="s">
        <v>1640</v>
      </c>
      <c r="F462" s="21" t="s">
        <v>1378</v>
      </c>
      <c r="G462" s="21"/>
      <c r="H462" s="21" t="s">
        <v>1807</v>
      </c>
      <c r="I462" s="27" t="s">
        <v>1808</v>
      </c>
      <c r="J462" s="21"/>
      <c r="K462" s="21"/>
      <c r="L462" s="21"/>
      <c r="M462" s="21"/>
      <c r="N462" s="21" t="s">
        <v>1809</v>
      </c>
      <c r="O462" s="21"/>
      <c r="P462" s="21"/>
      <c r="Q462" s="21"/>
      <c r="R462" s="21" t="s">
        <v>1580</v>
      </c>
      <c r="S462" s="21" t="s">
        <v>1581</v>
      </c>
      <c r="T462" s="22" t="s">
        <v>1810</v>
      </c>
      <c r="U462" s="23"/>
      <c r="V462" s="23"/>
      <c r="W462" s="15">
        <f t="shared" si="2"/>
        <v>45635</v>
      </c>
      <c r="X462" s="24">
        <v>461.0</v>
      </c>
      <c r="Y462" s="17" t="str">
        <f t="shared" ref="Y462:Y467" si="330">formulatext(A462)</f>
        <v>=COUNTIFS(C$3:C462,C462)</v>
      </c>
      <c r="Z462" s="25" t="str">
        <f t="shared" ref="Z462:Z467" si="331">org.libreoffice.regex(Y462,"(\= COUNTIFS\(C\$\d{1,3}:)(C\d{1,3})(,)(C\d{1,3})(\))","$2")</f>
        <v>#NAME?</v>
      </c>
      <c r="AA462" s="25" t="str">
        <f t="shared" ref="AA462:AA467" si="332">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29"/>
        <v>1</v>
      </c>
      <c r="B463" s="10">
        <f t="shared" si="168"/>
        <v>1</v>
      </c>
      <c r="C463" s="12" t="s">
        <v>1811</v>
      </c>
      <c r="D463" s="21" t="s">
        <v>47</v>
      </c>
      <c r="E463" s="21" t="s">
        <v>1812</v>
      </c>
      <c r="F463" s="21"/>
      <c r="G463" s="21"/>
      <c r="H463" s="21" t="s">
        <v>1813</v>
      </c>
      <c r="I463" s="21" t="s">
        <v>1814</v>
      </c>
      <c r="J463" s="21" t="s">
        <v>337</v>
      </c>
      <c r="K463" s="21">
        <v>3.0</v>
      </c>
      <c r="L463" s="21" t="s">
        <v>76</v>
      </c>
      <c r="M463" s="21"/>
      <c r="N463" s="21" t="s">
        <v>1815</v>
      </c>
      <c r="O463" s="21"/>
      <c r="P463" s="21"/>
      <c r="Q463" s="21"/>
      <c r="R463" s="21" t="s">
        <v>1580</v>
      </c>
      <c r="S463" s="21" t="s">
        <v>1581</v>
      </c>
      <c r="T463" s="21" t="s">
        <v>1816</v>
      </c>
      <c r="U463" s="23"/>
      <c r="V463" s="23"/>
      <c r="W463" s="15">
        <f t="shared" si="2"/>
        <v>45635</v>
      </c>
      <c r="X463" s="24">
        <v>462.0</v>
      </c>
      <c r="Y463" s="17" t="str">
        <f t="shared" si="330"/>
        <v>=COUNTIFS(C$3:C463,C463)</v>
      </c>
      <c r="Z463" s="25" t="str">
        <f t="shared" si="331"/>
        <v>#NAME?</v>
      </c>
      <c r="AA463" s="25" t="str">
        <f t="shared" si="332"/>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29"/>
        <v>3</v>
      </c>
      <c r="B464" s="10">
        <f t="shared" si="168"/>
        <v>5</v>
      </c>
      <c r="C464" s="12" t="s">
        <v>1325</v>
      </c>
      <c r="D464" s="21" t="str">
        <f t="shared" ref="D464:D467" si="333">VLOOKUP($C464,$C$1:$P$7320,2,0)</f>
        <v>comp</v>
      </c>
      <c r="E464" s="21" t="str">
        <f t="shared" ref="E464:E467" si="334">VLOOKUP($C464,$C$1:$P$7320,3,0)</f>
        <v>sandhi, pron + ind</v>
      </c>
      <c r="F464" s="21" t="str">
        <f t="shared" ref="F464:F467" si="335">VLOOKUP($C464,$C$1:$P$7320,4,0)</f>
        <v/>
      </c>
      <c r="G464" s="21"/>
      <c r="H464" s="21" t="str">
        <f t="shared" ref="H464:H467" si="336">VLOOKUP($C464,$C$1:$P$7320,6,0)</f>
        <v>he too</v>
      </c>
      <c r="I464" s="21" t="str">
        <f t="shared" ref="I464:I467" si="337">VLOOKUP($C464,$C$1:$P$7320,7,0)</f>
        <v/>
      </c>
      <c r="J464" s="21" t="str">
        <f t="shared" ref="J464:J467" si="338">VLOOKUP($C464,$C$1:$P$7320,8,0)</f>
        <v/>
      </c>
      <c r="K464" s="21" t="str">
        <f t="shared" ref="K464:K467" si="339">VLOOKUP($C464,$C$1:$P$7320,9,0)</f>
        <v/>
      </c>
      <c r="L464" s="21" t="str">
        <f t="shared" ref="L464:L467" si="340">VLOOKUP($C464,$C$1:$P$7320,10,0)</f>
        <v/>
      </c>
      <c r="M464" s="21" t="str">
        <f t="shared" ref="M464:M467" si="341">VLOOKUP($C464,$C$1:$P$7320,11,0)</f>
        <v/>
      </c>
      <c r="N464" s="21" t="str">
        <f t="shared" ref="N464:N467" si="342">VLOOKUP($C464,$C$1:$P$7320,12,0)</f>
        <v>ayaṃ + api</v>
      </c>
      <c r="O464" s="21" t="str">
        <f t="shared" ref="O464:O467" si="343">VLOOKUP($C464,$C$1:$P$7320,13,0)</f>
        <v/>
      </c>
      <c r="P464" s="21" t="str">
        <f t="shared" ref="P464:P467" si="344">VLOOKUP($C464,$C$1:$P$7320,14,0)</f>
        <v/>
      </c>
      <c r="Q464" s="21"/>
      <c r="R464" s="21" t="s">
        <v>1580</v>
      </c>
      <c r="S464" s="21" t="s">
        <v>1581</v>
      </c>
      <c r="T464" s="21" t="s">
        <v>1817</v>
      </c>
      <c r="U464" s="23"/>
      <c r="V464" s="23"/>
      <c r="W464" s="15">
        <f t="shared" si="2"/>
        <v>45635</v>
      </c>
      <c r="X464" s="24">
        <v>463.0</v>
      </c>
      <c r="Y464" s="17" t="str">
        <f t="shared" si="330"/>
        <v>=COUNTIFS(C$3:C464,C464)</v>
      </c>
      <c r="Z464" s="25" t="str">
        <f t="shared" si="331"/>
        <v>#NAME?</v>
      </c>
      <c r="AA464" s="25" t="str">
        <f t="shared" si="332"/>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29"/>
        <v>4</v>
      </c>
      <c r="B465" s="10">
        <f t="shared" si="168"/>
        <v>5</v>
      </c>
      <c r="C465" s="12" t="s">
        <v>1107</v>
      </c>
      <c r="D465" s="21" t="str">
        <f t="shared" si="333"/>
        <v>adj</v>
      </c>
      <c r="E465" s="21" t="str">
        <f t="shared" si="334"/>
        <v>masc nom sg of pārājika</v>
      </c>
      <c r="F465" s="21" t="str">
        <f t="shared" si="335"/>
        <v/>
      </c>
      <c r="G465" s="21"/>
      <c r="H465" s="21" t="str">
        <f t="shared" si="336"/>
        <v>defeated, destroyed, disqualified</v>
      </c>
      <c r="I465" s="21" t="str">
        <f t="shared" si="337"/>
        <v>conquered</v>
      </c>
      <c r="J465" s="21" t="str">
        <f t="shared" si="338"/>
        <v>√ji (conquer)</v>
      </c>
      <c r="K465" s="21">
        <f t="shared" si="339"/>
        <v>1</v>
      </c>
      <c r="L465" s="21" t="str">
        <f t="shared" si="340"/>
        <v>a</v>
      </c>
      <c r="M465" s="21" t="str">
        <f t="shared" si="341"/>
        <v/>
      </c>
      <c r="N465" s="21" t="str">
        <f t="shared" si="342"/>
        <v>parā &gt; pārā + √ji + *ika</v>
      </c>
      <c r="O465" s="21" t="str">
        <f t="shared" si="343"/>
        <v/>
      </c>
      <c r="P465" s="21" t="str">
        <f t="shared" si="344"/>
        <v/>
      </c>
      <c r="Q465" s="21"/>
      <c r="R465" s="21" t="s">
        <v>1580</v>
      </c>
      <c r="S465" s="21" t="s">
        <v>1581</v>
      </c>
      <c r="T465" s="21" t="s">
        <v>1818</v>
      </c>
      <c r="U465" s="23"/>
      <c r="V465" s="23"/>
      <c r="W465" s="15">
        <f t="shared" si="2"/>
        <v>45635</v>
      </c>
      <c r="X465" s="24">
        <v>464.0</v>
      </c>
      <c r="Y465" s="17" t="str">
        <f t="shared" si="330"/>
        <v>=COUNTIFS(C$3:C465,C465)</v>
      </c>
      <c r="Z465" s="25" t="str">
        <f t="shared" si="331"/>
        <v>#NAME?</v>
      </c>
      <c r="AA465" s="25" t="str">
        <f t="shared" si="332"/>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29"/>
        <v>8</v>
      </c>
      <c r="B466" s="10">
        <f t="shared" si="168"/>
        <v>20</v>
      </c>
      <c r="C466" s="12" t="s">
        <v>493</v>
      </c>
      <c r="D466" s="21" t="str">
        <f t="shared" si="333"/>
        <v>verb</v>
      </c>
      <c r="E466" s="21" t="str">
        <f t="shared" si="334"/>
        <v>pr 3rd sg</v>
      </c>
      <c r="F466" s="21" t="str">
        <f t="shared" si="335"/>
        <v>+nom</v>
      </c>
      <c r="G466" s="21"/>
      <c r="H466" s="21" t="str">
        <f t="shared" si="336"/>
        <v>there is</v>
      </c>
      <c r="I466" s="21" t="str">
        <f t="shared" si="337"/>
        <v>it is</v>
      </c>
      <c r="J466" s="21" t="str">
        <f t="shared" si="338"/>
        <v>√hū (be)</v>
      </c>
      <c r="K466" s="21">
        <f t="shared" si="339"/>
        <v>1</v>
      </c>
      <c r="L466" s="21" t="str">
        <f t="shared" si="340"/>
        <v>a</v>
      </c>
      <c r="M466" s="21" t="str">
        <f t="shared" si="341"/>
        <v>√hū + a &gt; ho</v>
      </c>
      <c r="N466" s="21" t="str">
        <f t="shared" si="342"/>
        <v>ho + ti</v>
      </c>
      <c r="O466" s="21" t="str">
        <f t="shared" si="343"/>
        <v/>
      </c>
      <c r="P466" s="21" t="str">
        <f t="shared" si="344"/>
        <v/>
      </c>
      <c r="Q466" s="21"/>
      <c r="R466" s="21" t="s">
        <v>1580</v>
      </c>
      <c r="S466" s="21" t="s">
        <v>1581</v>
      </c>
      <c r="T466" s="21" t="s">
        <v>1819</v>
      </c>
      <c r="U466" s="23"/>
      <c r="V466" s="23"/>
      <c r="W466" s="15">
        <f t="shared" si="2"/>
        <v>45635</v>
      </c>
      <c r="X466" s="24">
        <v>465.0</v>
      </c>
      <c r="Y466" s="17" t="str">
        <f t="shared" si="330"/>
        <v>=COUNTIFS(C$3:C466,C466)</v>
      </c>
      <c r="Z466" s="25" t="str">
        <f t="shared" si="331"/>
        <v>#NAME?</v>
      </c>
      <c r="AA466" s="25" t="str">
        <f t="shared" si="332"/>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29"/>
        <v>4</v>
      </c>
      <c r="B467" s="10">
        <f t="shared" si="168"/>
        <v>5</v>
      </c>
      <c r="C467" s="12" t="s">
        <v>1113</v>
      </c>
      <c r="D467" s="21" t="str">
        <f t="shared" si="333"/>
        <v>adj</v>
      </c>
      <c r="E467" s="21" t="str">
        <f t="shared" si="334"/>
        <v>masc nom sg of asaṃvāsa, from saṃvasati</v>
      </c>
      <c r="F467" s="21" t="str">
        <f t="shared" si="335"/>
        <v/>
      </c>
      <c r="G467" s="21"/>
      <c r="H467" s="21" t="str">
        <f t="shared" si="336"/>
        <v>unaffiliated, excommunicated</v>
      </c>
      <c r="I467" s="21" t="str">
        <f t="shared" si="337"/>
        <v>not living together</v>
      </c>
      <c r="J467" s="21" t="str">
        <f t="shared" si="338"/>
        <v>√vas (live)</v>
      </c>
      <c r="K467" s="21">
        <f t="shared" si="339"/>
        <v>1</v>
      </c>
      <c r="L467" s="21" t="str">
        <f t="shared" si="340"/>
        <v>a</v>
      </c>
      <c r="M467" s="21" t="str">
        <f t="shared" si="341"/>
        <v/>
      </c>
      <c r="N467" s="21" t="str">
        <f t="shared" si="342"/>
        <v>na + saṃ + √vas + *a</v>
      </c>
      <c r="O467" s="21" t="str">
        <f t="shared" si="343"/>
        <v/>
      </c>
      <c r="P467" s="21" t="str">
        <f t="shared" si="344"/>
        <v/>
      </c>
      <c r="Q467" s="21"/>
      <c r="R467" s="21" t="s">
        <v>1580</v>
      </c>
      <c r="S467" s="21" t="s">
        <v>1581</v>
      </c>
      <c r="T467" s="21" t="s">
        <v>1820</v>
      </c>
      <c r="U467" s="23"/>
      <c r="V467" s="23"/>
      <c r="W467" s="15">
        <f t="shared" si="2"/>
        <v>45635</v>
      </c>
      <c r="X467" s="24">
        <v>466.0</v>
      </c>
      <c r="Y467" s="17" t="str">
        <f t="shared" si="330"/>
        <v>=COUNTIFS(C$3:C467,C467)</v>
      </c>
      <c r="Z467" s="25" t="str">
        <f t="shared" si="331"/>
        <v>#NAME?</v>
      </c>
      <c r="AA467" s="25" t="str">
        <f t="shared" si="332"/>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68"/>
        <v>1</v>
      </c>
      <c r="C468" s="52" t="s">
        <v>1821</v>
      </c>
      <c r="D468" s="40"/>
      <c r="E468" s="40"/>
      <c r="F468" s="40"/>
      <c r="G468" s="40"/>
      <c r="H468" s="40"/>
      <c r="I468" s="40"/>
      <c r="J468" s="40"/>
      <c r="K468" s="40"/>
      <c r="L468" s="40"/>
      <c r="M468" s="40"/>
      <c r="N468" s="40"/>
      <c r="O468" s="40"/>
      <c r="P468" s="40"/>
      <c r="Q468" s="40"/>
      <c r="R468" s="40" t="s">
        <v>1580</v>
      </c>
      <c r="S468" s="40" t="s">
        <v>1581</v>
      </c>
      <c r="T468" s="40" t="s">
        <v>1822</v>
      </c>
      <c r="U468" s="41"/>
      <c r="V468" s="41"/>
      <c r="W468" s="15">
        <f t="shared" si="2"/>
        <v>45635</v>
      </c>
      <c r="X468" s="24">
        <v>467.0</v>
      </c>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68"/>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2"/>
        <v>45635</v>
      </c>
      <c r="X469" s="24">
        <v>468.0</v>
      </c>
      <c r="Y469" s="17" t="str">
        <f t="shared" ref="Y469:Y475" si="345">formulatext(A469)</f>
        <v>#N/A</v>
      </c>
      <c r="Z469" s="25" t="str">
        <f t="shared" ref="Z469:Z475" si="346">org.libreoffice.regex(Y469,"(\= COUNTIFS\(C\$\d{1,3}:)(C\d{1,3})(,)(C\d{1,3})(\))","$2")</f>
        <v>#NAME?</v>
      </c>
      <c r="AA469" s="25" t="str">
        <f t="shared" ref="AA469:AA475" si="347">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48">COUNTIFS(C$3:C470,C470)</f>
        <v>1</v>
      </c>
      <c r="B470" s="10">
        <f t="shared" si="168"/>
        <v>16</v>
      </c>
      <c r="C470" s="12" t="s">
        <v>1823</v>
      </c>
      <c r="D470" s="21" t="s">
        <v>183</v>
      </c>
      <c r="E470" s="21" t="s">
        <v>1824</v>
      </c>
      <c r="F470" s="21"/>
      <c r="G470" s="21"/>
      <c r="H470" s="21" t="s">
        <v>784</v>
      </c>
      <c r="I470" s="21" t="s">
        <v>785</v>
      </c>
      <c r="J470" s="21" t="s">
        <v>232</v>
      </c>
      <c r="K470" s="21">
        <v>1.0</v>
      </c>
      <c r="L470" s="21" t="s">
        <v>35</v>
      </c>
      <c r="M470" s="21"/>
      <c r="N470" s="21" t="s">
        <v>786</v>
      </c>
      <c r="O470" s="21"/>
      <c r="P470" s="21"/>
      <c r="Q470" s="21"/>
      <c r="R470" s="21" t="s">
        <v>943</v>
      </c>
      <c r="S470" s="21" t="s">
        <v>944</v>
      </c>
      <c r="T470" s="22" t="s">
        <v>1825</v>
      </c>
      <c r="U470" s="23"/>
      <c r="V470" s="23"/>
      <c r="W470" s="15">
        <f t="shared" si="2"/>
        <v>45635</v>
      </c>
      <c r="X470" s="24">
        <v>469.0</v>
      </c>
      <c r="Y470" s="17" t="str">
        <f t="shared" si="345"/>
        <v>=COUNTIFS(C$3:C470,C470)</v>
      </c>
      <c r="Z470" s="25" t="str">
        <f t="shared" si="346"/>
        <v>#NAME?</v>
      </c>
      <c r="AA470" s="25" t="str">
        <f t="shared" si="347"/>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48"/>
        <v>5</v>
      </c>
      <c r="B471" s="10">
        <f t="shared" si="168"/>
        <v>42</v>
      </c>
      <c r="C471" s="12" t="s">
        <v>423</v>
      </c>
      <c r="D471" s="21" t="str">
        <f t="shared" ref="D471:D475" si="349">VLOOKUP($C471,$C$1:$P$7320,2,0)</f>
        <v>ind</v>
      </c>
      <c r="E471" s="21" t="str">
        <f t="shared" ref="E471:E475" si="350">VLOOKUP($C471,$C$1:$P$7320,3,0)</f>
        <v>emph</v>
      </c>
      <c r="F471" s="21" t="str">
        <f t="shared" ref="F471:F475" si="351">VLOOKUP($C471,$C$1:$P$7320,4,0)</f>
        <v/>
      </c>
      <c r="G471" s="21"/>
      <c r="H471" s="21" t="str">
        <f t="shared" ref="H471:H475" si="352">VLOOKUP($C471,$C$1:$P$7320,6,0)</f>
        <v>truly, indeed, then</v>
      </c>
      <c r="I471" s="21" t="str">
        <f t="shared" ref="I471:I475" si="353">VLOOKUP($C471,$C$1:$P$7320,7,0)</f>
        <v/>
      </c>
      <c r="J471" s="21" t="str">
        <f t="shared" ref="J471:J475" si="354">VLOOKUP($C471,$C$1:$P$7320,8,0)</f>
        <v/>
      </c>
      <c r="K471" s="21" t="str">
        <f t="shared" ref="K471:K475" si="355">VLOOKUP($C471,$C$1:$P$7320,9,0)</f>
        <v/>
      </c>
      <c r="L471" s="21" t="str">
        <f t="shared" ref="L471:L475" si="356">VLOOKUP($C471,$C$1:$P$7320,10,0)</f>
        <v/>
      </c>
      <c r="M471" s="21" t="str">
        <f t="shared" ref="M471:M475" si="357">VLOOKUP($C471,$C$1:$P$7320,11,0)</f>
        <v/>
      </c>
      <c r="N471" s="21" t="str">
        <f t="shared" ref="N471:N475" si="358">VLOOKUP($C471,$C$1:$P$7320,12,0)</f>
        <v/>
      </c>
      <c r="O471" s="21" t="str">
        <f t="shared" ref="O471:O475" si="359">VLOOKUP($C471,$C$1:$P$7320,13,0)</f>
        <v/>
      </c>
      <c r="P471" s="21" t="str">
        <f t="shared" ref="P471:P475" si="360">VLOOKUP($C471,$C$1:$P$7320,14,0)</f>
        <v/>
      </c>
      <c r="Q471" s="21"/>
      <c r="R471" s="21" t="s">
        <v>943</v>
      </c>
      <c r="S471" s="21" t="s">
        <v>944</v>
      </c>
      <c r="T471" s="21" t="s">
        <v>1826</v>
      </c>
      <c r="U471" s="23"/>
      <c r="V471" s="23"/>
      <c r="W471" s="15">
        <f t="shared" si="2"/>
        <v>45635</v>
      </c>
      <c r="X471" s="24">
        <v>470.0</v>
      </c>
      <c r="Y471" s="17" t="str">
        <f t="shared" si="345"/>
        <v>=COUNTIFS(C$3:C471,C471)</v>
      </c>
      <c r="Z471" s="25" t="str">
        <f t="shared" si="346"/>
        <v>#NAME?</v>
      </c>
      <c r="AA471" s="25" t="str">
        <f t="shared" si="347"/>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48"/>
        <v>3</v>
      </c>
      <c r="B472" s="10">
        <f t="shared" si="168"/>
        <v>14</v>
      </c>
      <c r="C472" s="12" t="s">
        <v>269</v>
      </c>
      <c r="D472" s="21" t="str">
        <f t="shared" si="349"/>
        <v>noun</v>
      </c>
      <c r="E472" s="21" t="str">
        <f t="shared" si="350"/>
        <v>masc voc pl of āyasmant</v>
      </c>
      <c r="F472" s="21" t="str">
        <f t="shared" si="351"/>
        <v/>
      </c>
      <c r="G472" s="21"/>
      <c r="H472" s="21" t="str">
        <f t="shared" si="352"/>
        <v>venerables</v>
      </c>
      <c r="I472" s="21" t="str">
        <f t="shared" si="353"/>
        <v>having long life</v>
      </c>
      <c r="J472" s="21" t="str">
        <f t="shared" si="354"/>
        <v/>
      </c>
      <c r="K472" s="21" t="str">
        <f t="shared" si="355"/>
        <v/>
      </c>
      <c r="L472" s="21" t="str">
        <f t="shared" si="356"/>
        <v/>
      </c>
      <c r="M472" s="21" t="str">
        <f t="shared" si="357"/>
        <v/>
      </c>
      <c r="N472" s="21" t="str">
        <f t="shared" si="358"/>
        <v>āyas + mant</v>
      </c>
      <c r="O472" s="21" t="str">
        <f t="shared" si="359"/>
        <v/>
      </c>
      <c r="P472" s="21" t="str">
        <f t="shared" si="360"/>
        <v/>
      </c>
      <c r="Q472" s="21"/>
      <c r="R472" s="21" t="s">
        <v>943</v>
      </c>
      <c r="S472" s="21" t="s">
        <v>944</v>
      </c>
      <c r="T472" s="21" t="s">
        <v>1827</v>
      </c>
      <c r="U472" s="23"/>
      <c r="V472" s="23"/>
      <c r="W472" s="15">
        <f t="shared" si="2"/>
        <v>45635</v>
      </c>
      <c r="X472" s="24">
        <v>471.0</v>
      </c>
      <c r="Y472" s="17" t="str">
        <f t="shared" si="345"/>
        <v>=COUNTIFS(C$3:C472,C472)</v>
      </c>
      <c r="Z472" s="25" t="str">
        <f t="shared" si="346"/>
        <v>#NAME?</v>
      </c>
      <c r="AA472" s="25" t="str">
        <f t="shared" si="347"/>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48"/>
        <v>2</v>
      </c>
      <c r="B473" s="10">
        <f t="shared" si="168"/>
        <v>8</v>
      </c>
      <c r="C473" s="12" t="s">
        <v>954</v>
      </c>
      <c r="D473" s="21" t="str">
        <f t="shared" si="349"/>
        <v>card</v>
      </c>
      <c r="E473" s="21" t="str">
        <f t="shared" si="350"/>
        <v>masc nom pl of catu</v>
      </c>
      <c r="F473" s="21" t="str">
        <f t="shared" si="351"/>
        <v/>
      </c>
      <c r="G473" s="21"/>
      <c r="H473" s="21" t="str">
        <f t="shared" si="352"/>
        <v>four</v>
      </c>
      <c r="I473" s="21" t="str">
        <f t="shared" si="353"/>
        <v/>
      </c>
      <c r="J473" s="21" t="str">
        <f t="shared" si="354"/>
        <v/>
      </c>
      <c r="K473" s="21" t="str">
        <f t="shared" si="355"/>
        <v/>
      </c>
      <c r="L473" s="21" t="str">
        <f t="shared" si="356"/>
        <v/>
      </c>
      <c r="M473" s="21" t="str">
        <f t="shared" si="357"/>
        <v/>
      </c>
      <c r="N473" s="21" t="str">
        <f t="shared" si="358"/>
        <v/>
      </c>
      <c r="O473" s="21" t="str">
        <f t="shared" si="359"/>
        <v/>
      </c>
      <c r="P473" s="21" t="str">
        <f t="shared" si="360"/>
        <v/>
      </c>
      <c r="Q473" s="21"/>
      <c r="R473" s="21" t="s">
        <v>943</v>
      </c>
      <c r="S473" s="21" t="s">
        <v>944</v>
      </c>
      <c r="T473" s="21" t="s">
        <v>1828</v>
      </c>
      <c r="U473" s="23"/>
      <c r="V473" s="23"/>
      <c r="W473" s="15">
        <f t="shared" si="2"/>
        <v>45635</v>
      </c>
      <c r="X473" s="24">
        <v>472.0</v>
      </c>
      <c r="Y473" s="17" t="str">
        <f t="shared" si="345"/>
        <v>=COUNTIFS(C$3:C473,C473)</v>
      </c>
      <c r="Z473" s="25" t="str">
        <f t="shared" si="346"/>
        <v>#NAME?</v>
      </c>
      <c r="AA473" s="25" t="str">
        <f t="shared" si="347"/>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48"/>
        <v>2</v>
      </c>
      <c r="B474" s="10">
        <f t="shared" si="168"/>
        <v>3</v>
      </c>
      <c r="C474" s="12" t="s">
        <v>957</v>
      </c>
      <c r="D474" s="21" t="str">
        <f t="shared" si="349"/>
        <v>adj</v>
      </c>
      <c r="E474" s="21" t="str">
        <f t="shared" si="350"/>
        <v>masc nom pl of pārājika</v>
      </c>
      <c r="F474" s="21" t="str">
        <f t="shared" si="351"/>
        <v/>
      </c>
      <c r="G474" s="21"/>
      <c r="H474" s="21" t="str">
        <f t="shared" si="352"/>
        <v>related to defeat</v>
      </c>
      <c r="I474" s="21" t="str">
        <f t="shared" si="353"/>
        <v/>
      </c>
      <c r="J474" s="21" t="str">
        <f t="shared" si="354"/>
        <v>√ji (conquer)</v>
      </c>
      <c r="K474" s="21">
        <f t="shared" si="355"/>
        <v>1</v>
      </c>
      <c r="L474" s="21" t="str">
        <f t="shared" si="356"/>
        <v>a</v>
      </c>
      <c r="M474" s="21" t="str">
        <f t="shared" si="357"/>
        <v/>
      </c>
      <c r="N474" s="21" t="str">
        <f t="shared" si="358"/>
        <v>parā &gt; pārā + √ji + *ika</v>
      </c>
      <c r="O474" s="21" t="str">
        <f t="shared" si="359"/>
        <v/>
      </c>
      <c r="P474" s="21" t="str">
        <f t="shared" si="360"/>
        <v/>
      </c>
      <c r="Q474" s="21"/>
      <c r="R474" s="21" t="s">
        <v>943</v>
      </c>
      <c r="S474" s="21" t="s">
        <v>944</v>
      </c>
      <c r="T474" s="21" t="s">
        <v>1829</v>
      </c>
      <c r="U474" s="23"/>
      <c r="V474" s="23"/>
      <c r="W474" s="15">
        <f t="shared" si="2"/>
        <v>45635</v>
      </c>
      <c r="X474" s="24">
        <v>473.0</v>
      </c>
      <c r="Y474" s="17" t="str">
        <f t="shared" si="345"/>
        <v>=COUNTIFS(C$3:C474,C474)</v>
      </c>
      <c r="Z474" s="25" t="str">
        <f t="shared" si="346"/>
        <v>#NAME?</v>
      </c>
      <c r="AA474" s="25" t="str">
        <f t="shared" si="347"/>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48"/>
        <v>2</v>
      </c>
      <c r="B475" s="10">
        <f t="shared" si="168"/>
        <v>34</v>
      </c>
      <c r="C475" s="12" t="s">
        <v>963</v>
      </c>
      <c r="D475" s="21" t="str">
        <f t="shared" si="349"/>
        <v>noun</v>
      </c>
      <c r="E475" s="21" t="str">
        <f t="shared" si="350"/>
        <v>masc nom pl of dhamma</v>
      </c>
      <c r="F475" s="21" t="str">
        <f t="shared" si="351"/>
        <v/>
      </c>
      <c r="G475" s="21"/>
      <c r="H475" s="21" t="str">
        <f t="shared" si="352"/>
        <v>cases, laws, rules</v>
      </c>
      <c r="I475" s="21" t="str">
        <f t="shared" si="353"/>
        <v>holdings, supports</v>
      </c>
      <c r="J475" s="21" t="str">
        <f t="shared" si="354"/>
        <v>√dhar (hold)</v>
      </c>
      <c r="K475" s="21">
        <f t="shared" si="355"/>
        <v>1</v>
      </c>
      <c r="L475" s="21" t="str">
        <f t="shared" si="356"/>
        <v>a</v>
      </c>
      <c r="M475" s="21" t="str">
        <f t="shared" si="357"/>
        <v/>
      </c>
      <c r="N475" s="21" t="str">
        <f t="shared" si="358"/>
        <v>√dhar + ma</v>
      </c>
      <c r="O475" s="21" t="str">
        <f t="shared" si="359"/>
        <v/>
      </c>
      <c r="P475" s="21" t="str">
        <f t="shared" si="360"/>
        <v/>
      </c>
      <c r="Q475" s="21"/>
      <c r="R475" s="21" t="s">
        <v>943</v>
      </c>
      <c r="S475" s="21" t="s">
        <v>944</v>
      </c>
      <c r="T475" s="21" t="s">
        <v>1830</v>
      </c>
      <c r="U475" s="23"/>
      <c r="V475" s="23"/>
      <c r="W475" s="15">
        <f t="shared" si="2"/>
        <v>45635</v>
      </c>
      <c r="X475" s="24">
        <v>474.0</v>
      </c>
      <c r="Y475" s="17" t="str">
        <f t="shared" si="345"/>
        <v>=COUNTIFS(C$3:C475,C475)</v>
      </c>
      <c r="Z475" s="25" t="str">
        <f t="shared" si="346"/>
        <v>#NAME?</v>
      </c>
      <c r="AA475" s="25" t="str">
        <f t="shared" si="347"/>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68"/>
        <v>1</v>
      </c>
      <c r="C476" s="52" t="s">
        <v>1831</v>
      </c>
      <c r="D476" s="40"/>
      <c r="E476" s="40"/>
      <c r="F476" s="40"/>
      <c r="G476" s="40"/>
      <c r="H476" s="40"/>
      <c r="I476" s="40"/>
      <c r="J476" s="40"/>
      <c r="K476" s="40"/>
      <c r="L476" s="40"/>
      <c r="M476" s="40"/>
      <c r="N476" s="40"/>
      <c r="O476" s="40"/>
      <c r="P476" s="40"/>
      <c r="Q476" s="40"/>
      <c r="R476" s="40" t="s">
        <v>943</v>
      </c>
      <c r="S476" s="40" t="s">
        <v>944</v>
      </c>
      <c r="T476" s="40" t="s">
        <v>1832</v>
      </c>
      <c r="U476" s="41"/>
      <c r="V476" s="41"/>
      <c r="W476" s="15">
        <f t="shared" si="2"/>
        <v>45635</v>
      </c>
      <c r="X476" s="24">
        <v>475.0</v>
      </c>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68"/>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2"/>
        <v>45635</v>
      </c>
      <c r="X477" s="24">
        <v>476.0</v>
      </c>
      <c r="Y477" s="17" t="str">
        <f t="shared" ref="Y477:Y489" si="361">formulatext(A477)</f>
        <v>#N/A</v>
      </c>
      <c r="Z477" s="25" t="str">
        <f t="shared" ref="Z477:Z489" si="362">org.libreoffice.regex(Y477,"(\= COUNTIFS\(C\$\d{1,3}:)(C\d{1,3})(,)(C\d{1,3})(\))","$2")</f>
        <v>#NAME?</v>
      </c>
      <c r="AA477" s="25" t="str">
        <f t="shared" ref="AA477:AA489" si="363">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64">COUNTIFS(C$3:C478,C478)</f>
        <v>1</v>
      </c>
      <c r="B478" s="10">
        <f t="shared" si="168"/>
        <v>2</v>
      </c>
      <c r="C478" s="12" t="s">
        <v>1833</v>
      </c>
      <c r="D478" s="21" t="s">
        <v>42</v>
      </c>
      <c r="E478" s="21" t="s">
        <v>1834</v>
      </c>
      <c r="F478" s="21"/>
      <c r="G478" s="21"/>
      <c r="H478" s="21" t="s">
        <v>1835</v>
      </c>
      <c r="I478" s="21" t="s">
        <v>1836</v>
      </c>
      <c r="J478" s="21"/>
      <c r="K478" s="21"/>
      <c r="L478" s="21"/>
      <c r="M478" s="21"/>
      <c r="N478" s="21"/>
      <c r="O478" s="21"/>
      <c r="P478" s="21"/>
      <c r="Q478" s="21"/>
      <c r="R478" s="21" t="s">
        <v>943</v>
      </c>
      <c r="S478" s="21" t="s">
        <v>944</v>
      </c>
      <c r="T478" s="22" t="s">
        <v>1837</v>
      </c>
      <c r="U478" s="23"/>
      <c r="V478" s="23"/>
      <c r="W478" s="15">
        <f t="shared" si="2"/>
        <v>45635</v>
      </c>
      <c r="X478" s="24">
        <v>477.0</v>
      </c>
      <c r="Y478" s="17" t="str">
        <f t="shared" si="361"/>
        <v>=COUNTIFS(C$3:C478,C478)</v>
      </c>
      <c r="Z478" s="25" t="str">
        <f t="shared" si="362"/>
        <v>#NAME?</v>
      </c>
      <c r="AA478" s="25" t="str">
        <f t="shared" si="363"/>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64"/>
        <v>7</v>
      </c>
      <c r="B479" s="10">
        <f t="shared" si="168"/>
        <v>147</v>
      </c>
      <c r="C479" s="12" t="s">
        <v>560</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943</v>
      </c>
      <c r="S479" s="21" t="s">
        <v>944</v>
      </c>
      <c r="T479" s="21" t="s">
        <v>1838</v>
      </c>
      <c r="U479" s="23"/>
      <c r="V479" s="23"/>
      <c r="W479" s="15">
        <f t="shared" si="2"/>
        <v>45635</v>
      </c>
      <c r="X479" s="24">
        <v>478.0</v>
      </c>
      <c r="Y479" s="17" t="str">
        <f t="shared" si="361"/>
        <v>=COUNTIFS(C$3:C479,C479)</v>
      </c>
      <c r="Z479" s="25" t="str">
        <f t="shared" si="362"/>
        <v>#NAME?</v>
      </c>
      <c r="AA479" s="25" t="str">
        <f t="shared" si="363"/>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64"/>
        <v>1</v>
      </c>
      <c r="B480" s="10">
        <f t="shared" si="168"/>
        <v>8</v>
      </c>
      <c r="C480" s="12" t="s">
        <v>1839</v>
      </c>
      <c r="D480" s="21" t="s">
        <v>250</v>
      </c>
      <c r="E480" s="21" t="s">
        <v>1840</v>
      </c>
      <c r="F480" s="75" t="s">
        <v>1841</v>
      </c>
      <c r="G480" s="21"/>
      <c r="H480" s="27" t="s">
        <v>1842</v>
      </c>
      <c r="I480" s="27" t="s">
        <v>1843</v>
      </c>
      <c r="J480" s="21"/>
      <c r="K480" s="21"/>
      <c r="L480" s="21"/>
      <c r="M480" s="21"/>
      <c r="N480" s="21" t="s">
        <v>1844</v>
      </c>
      <c r="O480" s="21"/>
      <c r="P480" s="21"/>
      <c r="Q480" s="21"/>
      <c r="R480" s="21" t="s">
        <v>943</v>
      </c>
      <c r="S480" s="21" t="s">
        <v>944</v>
      </c>
      <c r="T480" s="21" t="s">
        <v>1845</v>
      </c>
      <c r="U480" s="23"/>
      <c r="V480" s="23"/>
      <c r="W480" s="15">
        <f t="shared" si="2"/>
        <v>45635</v>
      </c>
      <c r="X480" s="24">
        <v>479.0</v>
      </c>
      <c r="Y480" s="17" t="str">
        <f t="shared" si="361"/>
        <v>=COUNTIFS(C$3:C480,C480)</v>
      </c>
      <c r="Z480" s="25" t="str">
        <f t="shared" si="362"/>
        <v>#NAME?</v>
      </c>
      <c r="AA480" s="25" t="str">
        <f t="shared" si="363"/>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64"/>
        <v>12</v>
      </c>
      <c r="B481" s="10">
        <f t="shared" si="168"/>
        <v>220</v>
      </c>
      <c r="C481" s="12" t="s">
        <v>1131</v>
      </c>
      <c r="D481" s="21" t="str">
        <f t="shared" ref="D481:D483" si="365">VLOOKUP($C481,$C$1:$P$7320,2,0)</f>
        <v>ind</v>
      </c>
      <c r="E481" s="21" t="str">
        <f t="shared" ref="E481:E483" si="366">VLOOKUP($C481,$C$1:$P$7320,3,0)</f>
        <v>conj</v>
      </c>
      <c r="F481" s="21" t="str">
        <f t="shared" ref="F481:F483" si="367">VLOOKUP($C481,$C$1:$P$7320,4,0)</f>
        <v/>
      </c>
      <c r="G481" s="21"/>
      <c r="H481" s="21" t="str">
        <f t="shared" ref="H481:H483" si="368">VLOOKUP($C481,$C$1:$P$7320,6,0)</f>
        <v>or, either or</v>
      </c>
      <c r="I481" s="21" t="str">
        <f t="shared" ref="I481:I483" si="369">VLOOKUP($C481,$C$1:$P$7320,7,0)</f>
        <v/>
      </c>
      <c r="J481" s="21" t="str">
        <f t="shared" ref="J481:J483" si="370">VLOOKUP($C481,$C$1:$P$7320,8,0)</f>
        <v/>
      </c>
      <c r="K481" s="21" t="str">
        <f t="shared" ref="K481:K483" si="371">VLOOKUP($C481,$C$1:$P$7320,9,0)</f>
        <v/>
      </c>
      <c r="L481" s="21" t="str">
        <f t="shared" ref="L481:L483" si="372">VLOOKUP($C481,$C$1:$P$7320,10,0)</f>
        <v/>
      </c>
      <c r="M481" s="21" t="str">
        <f t="shared" ref="M481:M483" si="373">VLOOKUP($C481,$C$1:$P$7320,11,0)</f>
        <v/>
      </c>
      <c r="N481" s="21" t="str">
        <f t="shared" ref="N481:N483" si="374">VLOOKUP($C481,$C$1:$P$7320,12,0)</f>
        <v/>
      </c>
      <c r="O481" s="21" t="str">
        <f t="shared" ref="O481:O483" si="375">VLOOKUP($C481,$C$1:$P$7320,13,0)</f>
        <v/>
      </c>
      <c r="P481" s="21" t="str">
        <f t="shared" ref="P481:P483" si="376">VLOOKUP($C481,$C$1:$P$7320,14,0)</f>
        <v/>
      </c>
      <c r="Q481" s="21"/>
      <c r="R481" s="21" t="s">
        <v>943</v>
      </c>
      <c r="S481" s="21" t="s">
        <v>944</v>
      </c>
      <c r="T481" s="21" t="s">
        <v>1846</v>
      </c>
      <c r="U481" s="23"/>
      <c r="V481" s="23"/>
      <c r="W481" s="15">
        <f t="shared" si="2"/>
        <v>45635</v>
      </c>
      <c r="X481" s="24">
        <v>480.0</v>
      </c>
      <c r="Y481" s="17" t="str">
        <f t="shared" si="361"/>
        <v>=COUNTIFS(C$3:C481,C481)</v>
      </c>
      <c r="Z481" s="25" t="str">
        <f t="shared" si="362"/>
        <v>#NAME?</v>
      </c>
      <c r="AA481" s="25" t="str">
        <f t="shared" si="363"/>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64"/>
        <v>2</v>
      </c>
      <c r="B482" s="10">
        <f t="shared" si="168"/>
        <v>8</v>
      </c>
      <c r="C482" s="12" t="s">
        <v>1839</v>
      </c>
      <c r="D482" s="21" t="str">
        <f t="shared" si="365"/>
        <v>adj</v>
      </c>
      <c r="E482" s="21" t="str">
        <f t="shared" si="366"/>
        <v>masc acc sg of aññatara</v>
      </c>
      <c r="F482" s="21" t="str">
        <f t="shared" si="367"/>
        <v>+gen</v>
      </c>
      <c r="G482" s="21"/>
      <c r="H482" s="21" t="str">
        <f t="shared" si="368"/>
        <v>one (of); either one (of)</v>
      </c>
      <c r="I482" s="21" t="str">
        <f t="shared" si="369"/>
        <v>more than another</v>
      </c>
      <c r="J482" s="21" t="str">
        <f t="shared" si="370"/>
        <v/>
      </c>
      <c r="K482" s="21" t="str">
        <f t="shared" si="371"/>
        <v/>
      </c>
      <c r="L482" s="21" t="str">
        <f t="shared" si="372"/>
        <v/>
      </c>
      <c r="M482" s="21" t="str">
        <f t="shared" si="373"/>
        <v/>
      </c>
      <c r="N482" s="21" t="str">
        <f t="shared" si="374"/>
        <v>añña + tara</v>
      </c>
      <c r="O482" s="21" t="str">
        <f t="shared" si="375"/>
        <v/>
      </c>
      <c r="P482" s="21" t="str">
        <f t="shared" si="376"/>
        <v/>
      </c>
      <c r="Q482" s="21"/>
      <c r="R482" s="21" t="s">
        <v>943</v>
      </c>
      <c r="S482" s="21" t="s">
        <v>944</v>
      </c>
      <c r="T482" s="21" t="s">
        <v>1847</v>
      </c>
      <c r="U482" s="23"/>
      <c r="V482" s="23"/>
      <c r="W482" s="15">
        <f t="shared" si="2"/>
        <v>45635</v>
      </c>
      <c r="X482" s="24">
        <v>481.0</v>
      </c>
      <c r="Y482" s="17" t="str">
        <f t="shared" si="361"/>
        <v>=COUNTIFS(C$3:C482,C482)</v>
      </c>
      <c r="Z482" s="25" t="str">
        <f t="shared" si="362"/>
        <v>#NAME?</v>
      </c>
      <c r="AA482" s="25" t="str">
        <f t="shared" si="363"/>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64"/>
        <v>13</v>
      </c>
      <c r="B483" s="10">
        <f t="shared" si="168"/>
        <v>220</v>
      </c>
      <c r="C483" s="12" t="s">
        <v>1131</v>
      </c>
      <c r="D483" s="21" t="str">
        <f t="shared" si="365"/>
        <v>ind</v>
      </c>
      <c r="E483" s="21" t="str">
        <f t="shared" si="366"/>
        <v>conj</v>
      </c>
      <c r="F483" s="21" t="str">
        <f t="shared" si="367"/>
        <v/>
      </c>
      <c r="G483" s="21"/>
      <c r="H483" s="21" t="str">
        <f t="shared" si="368"/>
        <v>or, either or</v>
      </c>
      <c r="I483" s="21" t="str">
        <f t="shared" si="369"/>
        <v/>
      </c>
      <c r="J483" s="21" t="str">
        <f t="shared" si="370"/>
        <v/>
      </c>
      <c r="K483" s="21" t="str">
        <f t="shared" si="371"/>
        <v/>
      </c>
      <c r="L483" s="21" t="str">
        <f t="shared" si="372"/>
        <v/>
      </c>
      <c r="M483" s="21" t="str">
        <f t="shared" si="373"/>
        <v/>
      </c>
      <c r="N483" s="21" t="str">
        <f t="shared" si="374"/>
        <v/>
      </c>
      <c r="O483" s="21" t="str">
        <f t="shared" si="375"/>
        <v/>
      </c>
      <c r="P483" s="21" t="str">
        <f t="shared" si="376"/>
        <v/>
      </c>
      <c r="Q483" s="21"/>
      <c r="R483" s="21" t="s">
        <v>943</v>
      </c>
      <c r="S483" s="21" t="s">
        <v>944</v>
      </c>
      <c r="T483" s="21" t="s">
        <v>1848</v>
      </c>
      <c r="U483" s="23"/>
      <c r="V483" s="23"/>
      <c r="W483" s="15">
        <f t="shared" si="2"/>
        <v>45635</v>
      </c>
      <c r="X483" s="24">
        <v>482.0</v>
      </c>
      <c r="Y483" s="17" t="str">
        <f t="shared" si="361"/>
        <v>=COUNTIFS(C$3:C483,C483)</v>
      </c>
      <c r="Z483" s="25" t="str">
        <f t="shared" si="362"/>
        <v>#NAME?</v>
      </c>
      <c r="AA483" s="25" t="str">
        <f t="shared" si="363"/>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64"/>
        <v>1</v>
      </c>
      <c r="B484" s="10">
        <f t="shared" si="168"/>
        <v>2</v>
      </c>
      <c r="C484" s="12" t="s">
        <v>1849</v>
      </c>
      <c r="D484" s="21" t="s">
        <v>84</v>
      </c>
      <c r="E484" s="21" t="s">
        <v>1850</v>
      </c>
      <c r="F484" s="21"/>
      <c r="G484" s="21"/>
      <c r="H484" s="21" t="s">
        <v>1851</v>
      </c>
      <c r="I484" s="21" t="s">
        <v>1852</v>
      </c>
      <c r="J484" s="21" t="s">
        <v>360</v>
      </c>
      <c r="K484" s="21">
        <v>3.0</v>
      </c>
      <c r="L484" s="21" t="s">
        <v>76</v>
      </c>
      <c r="M484" s="21" t="s">
        <v>1853</v>
      </c>
      <c r="N484" s="21" t="s">
        <v>1854</v>
      </c>
      <c r="O484" s="21"/>
      <c r="P484" s="21"/>
      <c r="Q484" s="21"/>
      <c r="R484" s="21" t="s">
        <v>943</v>
      </c>
      <c r="S484" s="21" t="s">
        <v>944</v>
      </c>
      <c r="T484" s="21" t="s">
        <v>1855</v>
      </c>
      <c r="U484" s="23"/>
      <c r="V484" s="23"/>
      <c r="W484" s="15">
        <f t="shared" si="2"/>
        <v>45635</v>
      </c>
      <c r="X484" s="24">
        <v>483.0</v>
      </c>
      <c r="Y484" s="17" t="str">
        <f t="shared" si="361"/>
        <v>=COUNTIFS(C$3:C484,C484)</v>
      </c>
      <c r="Z484" s="25" t="str">
        <f t="shared" si="362"/>
        <v>#NAME?</v>
      </c>
      <c r="AA484" s="25" t="str">
        <f t="shared" si="363"/>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64"/>
        <v>1</v>
      </c>
      <c r="B485" s="10">
        <f t="shared" si="168"/>
        <v>80</v>
      </c>
      <c r="C485" s="12" t="s">
        <v>1856</v>
      </c>
      <c r="D485" s="21" t="s">
        <v>29</v>
      </c>
      <c r="E485" s="21" t="s">
        <v>599</v>
      </c>
      <c r="F485" s="21"/>
      <c r="G485" s="21"/>
      <c r="H485" s="21" t="s">
        <v>600</v>
      </c>
      <c r="I485" s="21"/>
      <c r="J485" s="21"/>
      <c r="K485" s="21"/>
      <c r="L485" s="21"/>
      <c r="M485" s="21"/>
      <c r="N485" s="21"/>
      <c r="O485" s="21"/>
      <c r="P485" s="21"/>
      <c r="Q485" s="21"/>
      <c r="R485" s="21" t="s">
        <v>943</v>
      </c>
      <c r="S485" s="21" t="s">
        <v>944</v>
      </c>
      <c r="T485" s="21" t="s">
        <v>1857</v>
      </c>
      <c r="U485" s="23"/>
      <c r="V485" s="23"/>
      <c r="W485" s="15">
        <f t="shared" si="2"/>
        <v>45635</v>
      </c>
      <c r="X485" s="24">
        <v>484.0</v>
      </c>
      <c r="Y485" s="17" t="str">
        <f t="shared" si="361"/>
        <v>=COUNTIFS(C$3:C485,C485)</v>
      </c>
      <c r="Z485" s="25" t="str">
        <f t="shared" si="362"/>
        <v>#NAME?</v>
      </c>
      <c r="AA485" s="25" t="str">
        <f t="shared" si="363"/>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64"/>
        <v>1</v>
      </c>
      <c r="B486" s="10">
        <f t="shared" si="168"/>
        <v>1</v>
      </c>
      <c r="C486" s="12" t="s">
        <v>1858</v>
      </c>
      <c r="D486" s="21" t="s">
        <v>84</v>
      </c>
      <c r="E486" s="21" t="s">
        <v>1859</v>
      </c>
      <c r="F486" s="21"/>
      <c r="G486" s="21"/>
      <c r="H486" s="21" t="s">
        <v>1860</v>
      </c>
      <c r="I486" s="21"/>
      <c r="J486" s="21" t="s">
        <v>1861</v>
      </c>
      <c r="K486" s="21">
        <v>1.0</v>
      </c>
      <c r="L486" s="21" t="s">
        <v>35</v>
      </c>
      <c r="M486" s="21" t="s">
        <v>1862</v>
      </c>
      <c r="N486" s="21" t="s">
        <v>1863</v>
      </c>
      <c r="O486" s="21"/>
      <c r="P486" s="21"/>
      <c r="Q486" s="21"/>
      <c r="R486" s="21" t="s">
        <v>943</v>
      </c>
      <c r="S486" s="21" t="s">
        <v>944</v>
      </c>
      <c r="T486" s="21" t="s">
        <v>1864</v>
      </c>
      <c r="U486" s="23"/>
      <c r="V486" s="23"/>
      <c r="W486" s="15">
        <f t="shared" si="2"/>
        <v>45635</v>
      </c>
      <c r="X486" s="24">
        <v>485.0</v>
      </c>
      <c r="Y486" s="17" t="str">
        <f t="shared" si="361"/>
        <v>=COUNTIFS(C$3:C486,C486)</v>
      </c>
      <c r="Z486" s="25" t="str">
        <f t="shared" si="362"/>
        <v>#NAME?</v>
      </c>
      <c r="AA486" s="25" t="str">
        <f t="shared" si="363"/>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64"/>
        <v>1</v>
      </c>
      <c r="B487" s="10">
        <f t="shared" si="168"/>
        <v>29</v>
      </c>
      <c r="C487" s="12" t="s">
        <v>1865</v>
      </c>
      <c r="D487" s="21" t="s">
        <v>47</v>
      </c>
      <c r="E487" s="21" t="s">
        <v>1866</v>
      </c>
      <c r="F487" s="21"/>
      <c r="G487" s="21"/>
      <c r="H487" s="21" t="s">
        <v>1867</v>
      </c>
      <c r="I487" s="21"/>
      <c r="J487" s="21" t="s">
        <v>564</v>
      </c>
      <c r="K487" s="21">
        <v>1.0</v>
      </c>
      <c r="L487" s="21" t="s">
        <v>35</v>
      </c>
      <c r="M487" s="21"/>
      <c r="N487" s="21" t="s">
        <v>565</v>
      </c>
      <c r="O487" s="21"/>
      <c r="P487" s="21"/>
      <c r="Q487" s="21"/>
      <c r="R487" s="21" t="s">
        <v>943</v>
      </c>
      <c r="S487" s="21" t="s">
        <v>944</v>
      </c>
      <c r="T487" s="21" t="s">
        <v>1868</v>
      </c>
      <c r="U487" s="23"/>
      <c r="V487" s="23"/>
      <c r="W487" s="15">
        <f t="shared" si="2"/>
        <v>45635</v>
      </c>
      <c r="X487" s="24">
        <v>486.0</v>
      </c>
      <c r="Y487" s="17" t="str">
        <f t="shared" si="361"/>
        <v>=COUNTIFS(C$3:C487,C487)</v>
      </c>
      <c r="Z487" s="25" t="str">
        <f t="shared" si="362"/>
        <v>#NAME?</v>
      </c>
      <c r="AA487" s="25" t="str">
        <f t="shared" si="363"/>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64"/>
        <v>1</v>
      </c>
      <c r="B488" s="10">
        <f t="shared" si="168"/>
        <v>15</v>
      </c>
      <c r="C488" s="12" t="s">
        <v>1869</v>
      </c>
      <c r="D488" s="21" t="s">
        <v>29</v>
      </c>
      <c r="E488" s="21" t="s">
        <v>538</v>
      </c>
      <c r="F488" s="21" t="s">
        <v>1870</v>
      </c>
      <c r="G488" s="21"/>
      <c r="H488" s="21" t="s">
        <v>1871</v>
      </c>
      <c r="I488" s="21"/>
      <c r="J488" s="21"/>
      <c r="K488" s="21"/>
      <c r="L488" s="21"/>
      <c r="M488" s="21"/>
      <c r="N488" s="21"/>
      <c r="O488" s="21"/>
      <c r="P488" s="21"/>
      <c r="Q488" s="21"/>
      <c r="R488" s="21" t="s">
        <v>943</v>
      </c>
      <c r="S488" s="21" t="s">
        <v>944</v>
      </c>
      <c r="T488" s="21" t="s">
        <v>1872</v>
      </c>
      <c r="U488" s="23"/>
      <c r="V488" s="23"/>
      <c r="W488" s="15">
        <f t="shared" si="2"/>
        <v>45635</v>
      </c>
      <c r="X488" s="24">
        <v>487.0</v>
      </c>
      <c r="Y488" s="17" t="str">
        <f t="shared" si="361"/>
        <v>=COUNTIFS(C$3:C488,C488)</v>
      </c>
      <c r="Z488" s="25" t="str">
        <f t="shared" si="362"/>
        <v>#NAME?</v>
      </c>
      <c r="AA488" s="25" t="str">
        <f t="shared" si="363"/>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64"/>
        <v>1</v>
      </c>
      <c r="B489" s="10">
        <f t="shared" si="168"/>
        <v>1</v>
      </c>
      <c r="C489" s="12" t="s">
        <v>1873</v>
      </c>
      <c r="D489" s="21" t="s">
        <v>47</v>
      </c>
      <c r="E489" s="21" t="s">
        <v>1874</v>
      </c>
      <c r="F489" s="21"/>
      <c r="G489" s="21"/>
      <c r="H489" s="21" t="s">
        <v>1875</v>
      </c>
      <c r="I489" s="21"/>
      <c r="J489" s="21" t="s">
        <v>130</v>
      </c>
      <c r="K489" s="21">
        <v>1.0</v>
      </c>
      <c r="L489" s="21" t="s">
        <v>35</v>
      </c>
      <c r="M489" s="21"/>
      <c r="N489" s="21" t="s">
        <v>1876</v>
      </c>
      <c r="O489" s="21"/>
      <c r="P489" s="21"/>
      <c r="Q489" s="21"/>
      <c r="R489" s="21" t="s">
        <v>943</v>
      </c>
      <c r="S489" s="21" t="s">
        <v>944</v>
      </c>
      <c r="T489" s="21" t="s">
        <v>1877</v>
      </c>
      <c r="U489" s="23"/>
      <c r="V489" s="23"/>
      <c r="W489" s="15">
        <f t="shared" si="2"/>
        <v>45635</v>
      </c>
      <c r="X489" s="24">
        <v>488.0</v>
      </c>
      <c r="Y489" s="17" t="str">
        <f t="shared" si="361"/>
        <v>=COUNTIFS(C$3:C489,C489)</v>
      </c>
      <c r="Z489" s="25" t="str">
        <f t="shared" si="362"/>
        <v>#NAME?</v>
      </c>
      <c r="AA489" s="25" t="str">
        <f t="shared" si="363"/>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68"/>
        <v>1</v>
      </c>
      <c r="C490" s="52" t="s">
        <v>1878</v>
      </c>
      <c r="D490" s="40"/>
      <c r="E490" s="40"/>
      <c r="F490" s="40"/>
      <c r="G490" s="40"/>
      <c r="H490" s="40"/>
      <c r="I490" s="40"/>
      <c r="J490" s="40"/>
      <c r="K490" s="40"/>
      <c r="L490" s="40"/>
      <c r="M490" s="40"/>
      <c r="N490" s="40"/>
      <c r="O490" s="40"/>
      <c r="P490" s="40"/>
      <c r="Q490" s="40"/>
      <c r="R490" s="40" t="s">
        <v>943</v>
      </c>
      <c r="S490" s="40" t="s">
        <v>944</v>
      </c>
      <c r="T490" s="40" t="s">
        <v>1879</v>
      </c>
      <c r="U490" s="41"/>
      <c r="V490" s="41"/>
      <c r="W490" s="15">
        <f t="shared" si="2"/>
        <v>45635</v>
      </c>
      <c r="X490" s="24">
        <v>489.0</v>
      </c>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68"/>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2"/>
        <v>45635</v>
      </c>
      <c r="X491" s="24">
        <v>490.0</v>
      </c>
      <c r="Y491" s="17" t="str">
        <f t="shared" ref="Y491:Y498" si="377">formulatext(A491)</f>
        <v>#N/A</v>
      </c>
      <c r="Z491" s="25" t="str">
        <f t="shared" ref="Z491:Z498" si="378">org.libreoffice.regex(Y491,"(\= COUNTIFS\(C\$\d{1,3}:)(C\d{1,3})(,)(C\d{1,3})(\))","$2")</f>
        <v>#NAME?</v>
      </c>
      <c r="AA491" s="25" t="str">
        <f t="shared" ref="AA491:AA498" si="379">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80">COUNTIFS(C$3:C492,C492)</f>
        <v>2</v>
      </c>
      <c r="B492" s="10">
        <f t="shared" si="168"/>
        <v>5</v>
      </c>
      <c r="C492" s="12" t="s">
        <v>461</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943</v>
      </c>
      <c r="S492" s="21" t="s">
        <v>944</v>
      </c>
      <c r="T492" s="22" t="s">
        <v>1880</v>
      </c>
      <c r="U492" s="23"/>
      <c r="V492" s="23"/>
      <c r="W492" s="15">
        <f t="shared" si="2"/>
        <v>45635</v>
      </c>
      <c r="X492" s="24">
        <v>491.0</v>
      </c>
      <c r="Y492" s="17" t="str">
        <f t="shared" si="377"/>
        <v>=COUNTIFS(C$3:C492,C492)</v>
      </c>
      <c r="Z492" s="25" t="str">
        <f t="shared" si="378"/>
        <v>#NAME?</v>
      </c>
      <c r="AA492" s="25" t="str">
        <f t="shared" si="379"/>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80"/>
        <v>1</v>
      </c>
      <c r="B493" s="10">
        <f t="shared" si="168"/>
        <v>1</v>
      </c>
      <c r="C493" s="12" t="s">
        <v>1881</v>
      </c>
      <c r="D493" s="21" t="s">
        <v>29</v>
      </c>
      <c r="E493" s="21" t="s">
        <v>68</v>
      </c>
      <c r="F493" s="21"/>
      <c r="G493" s="21"/>
      <c r="H493" s="21" t="s">
        <v>1882</v>
      </c>
      <c r="I493" s="21"/>
      <c r="J493" s="21"/>
      <c r="K493" s="21"/>
      <c r="L493" s="21"/>
      <c r="M493" s="21"/>
      <c r="N493" s="21"/>
      <c r="O493" s="21"/>
      <c r="P493" s="21"/>
      <c r="Q493" s="21"/>
      <c r="R493" s="21" t="s">
        <v>943</v>
      </c>
      <c r="S493" s="21" t="s">
        <v>944</v>
      </c>
      <c r="T493" s="21" t="s">
        <v>1883</v>
      </c>
      <c r="U493" s="23"/>
      <c r="V493" s="23"/>
      <c r="W493" s="15">
        <f t="shared" si="2"/>
        <v>45635</v>
      </c>
      <c r="X493" s="24">
        <v>492.0</v>
      </c>
      <c r="Y493" s="17" t="str">
        <f t="shared" si="377"/>
        <v>=COUNTIFS(C$3:C493,C493)</v>
      </c>
      <c r="Z493" s="25" t="str">
        <f t="shared" si="378"/>
        <v>#NAME?</v>
      </c>
      <c r="AA493" s="25" t="str">
        <f t="shared" si="379"/>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0"/>
        <v>1</v>
      </c>
      <c r="B494" s="10">
        <f t="shared" si="168"/>
        <v>1</v>
      </c>
      <c r="C494" s="12" t="s">
        <v>1884</v>
      </c>
      <c r="D494" s="21" t="s">
        <v>29</v>
      </c>
      <c r="E494" s="21" t="s">
        <v>68</v>
      </c>
      <c r="F494" s="21"/>
      <c r="G494" s="21"/>
      <c r="H494" s="21" t="s">
        <v>1311</v>
      </c>
      <c r="I494" s="21"/>
      <c r="J494" s="21"/>
      <c r="K494" s="21"/>
      <c r="L494" s="21"/>
      <c r="M494" s="21"/>
      <c r="N494" s="21" t="s">
        <v>1312</v>
      </c>
      <c r="O494" s="21"/>
      <c r="P494" s="21"/>
      <c r="Q494" s="21"/>
      <c r="R494" s="21" t="s">
        <v>943</v>
      </c>
      <c r="S494" s="21" t="s">
        <v>944</v>
      </c>
      <c r="T494" s="21" t="s">
        <v>1885</v>
      </c>
      <c r="U494" s="23"/>
      <c r="V494" s="23"/>
      <c r="W494" s="15">
        <f t="shared" si="2"/>
        <v>45635</v>
      </c>
      <c r="X494" s="24">
        <v>493.0</v>
      </c>
      <c r="Y494" s="17" t="str">
        <f t="shared" si="377"/>
        <v>=COUNTIFS(C$3:C494,C494)</v>
      </c>
      <c r="Z494" s="25" t="str">
        <f t="shared" si="378"/>
        <v>#NAME?</v>
      </c>
      <c r="AA494" s="25" t="str">
        <f t="shared" si="379"/>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0"/>
        <v>1</v>
      </c>
      <c r="B495" s="10">
        <f t="shared" si="168"/>
        <v>3</v>
      </c>
      <c r="C495" s="12" t="s">
        <v>1886</v>
      </c>
      <c r="D495" s="21" t="s">
        <v>29</v>
      </c>
      <c r="E495" s="21" t="s">
        <v>1887</v>
      </c>
      <c r="F495" s="21"/>
      <c r="G495" s="21"/>
      <c r="H495" s="21" t="s">
        <v>1888</v>
      </c>
      <c r="I495" s="27" t="s">
        <v>1889</v>
      </c>
      <c r="J495" s="21"/>
      <c r="K495" s="21"/>
      <c r="L495" s="21"/>
      <c r="M495" s="21"/>
      <c r="N495" s="21" t="s">
        <v>1890</v>
      </c>
      <c r="O495" s="21"/>
      <c r="P495" s="21"/>
      <c r="Q495" s="21"/>
      <c r="R495" s="21" t="s">
        <v>943</v>
      </c>
      <c r="S495" s="21" t="s">
        <v>944</v>
      </c>
      <c r="T495" s="21" t="s">
        <v>1891</v>
      </c>
      <c r="U495" s="23"/>
      <c r="V495" s="23"/>
      <c r="W495" s="15">
        <f t="shared" si="2"/>
        <v>45635</v>
      </c>
      <c r="X495" s="24">
        <v>494.0</v>
      </c>
      <c r="Y495" s="17" t="str">
        <f t="shared" si="377"/>
        <v>=COUNTIFS(C$3:C495,C495)</v>
      </c>
      <c r="Z495" s="25" t="str">
        <f t="shared" si="378"/>
        <v>#NAME?</v>
      </c>
      <c r="AA495" s="25" t="str">
        <f t="shared" si="379"/>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0"/>
        <v>5</v>
      </c>
      <c r="B496" s="10">
        <f t="shared" si="168"/>
        <v>5</v>
      </c>
      <c r="C496" s="12" t="s">
        <v>1107</v>
      </c>
      <c r="D496" s="21" t="str">
        <f t="shared" ref="D496:D498" si="381">VLOOKUP($C496,$C$1:$P$7320,2,0)</f>
        <v>adj</v>
      </c>
      <c r="E496" s="21" t="str">
        <f t="shared" ref="E496:E498" si="382">VLOOKUP($C496,$C$1:$P$7320,3,0)</f>
        <v>masc nom sg of pārājika</v>
      </c>
      <c r="F496" s="21" t="str">
        <f t="shared" ref="F496:F498" si="383">VLOOKUP($C496,$C$1:$P$7320,4,0)</f>
        <v/>
      </c>
      <c r="G496" s="21"/>
      <c r="H496" s="21" t="str">
        <f t="shared" ref="H496:H498" si="384">VLOOKUP($C496,$C$1:$P$7320,6,0)</f>
        <v>defeated, destroyed, disqualified</v>
      </c>
      <c r="I496" s="21" t="str">
        <f t="shared" ref="I496:I498" si="385">VLOOKUP($C496,$C$1:$P$7320,7,0)</f>
        <v>conquered</v>
      </c>
      <c r="J496" s="21" t="str">
        <f t="shared" ref="J496:J498" si="386">VLOOKUP($C496,$C$1:$P$7320,8,0)</f>
        <v>√ji (conquer)</v>
      </c>
      <c r="K496" s="21">
        <f t="shared" ref="K496:K498" si="387">VLOOKUP($C496,$C$1:$P$7320,9,0)</f>
        <v>1</v>
      </c>
      <c r="L496" s="21" t="str">
        <f t="shared" ref="L496:L498" si="388">VLOOKUP($C496,$C$1:$P$7320,10,0)</f>
        <v>a</v>
      </c>
      <c r="M496" s="21" t="str">
        <f t="shared" ref="M496:M498" si="389">VLOOKUP($C496,$C$1:$P$7320,11,0)</f>
        <v/>
      </c>
      <c r="N496" s="21" t="str">
        <f t="shared" ref="N496:N498" si="390">VLOOKUP($C496,$C$1:$P$7320,12,0)</f>
        <v>parā &gt; pārā + √ji + *ika</v>
      </c>
      <c r="O496" s="21" t="str">
        <f t="shared" ref="O496:O498" si="391">VLOOKUP($C496,$C$1:$P$7320,13,0)</f>
        <v/>
      </c>
      <c r="P496" s="21" t="str">
        <f t="shared" ref="P496:P498" si="392">VLOOKUP($C496,$C$1:$P$7320,14,0)</f>
        <v/>
      </c>
      <c r="Q496" s="21"/>
      <c r="R496" s="21" t="s">
        <v>943</v>
      </c>
      <c r="S496" s="21" t="s">
        <v>944</v>
      </c>
      <c r="T496" s="21" t="s">
        <v>1892</v>
      </c>
      <c r="U496" s="23"/>
      <c r="V496" s="23"/>
      <c r="W496" s="15">
        <f t="shared" si="2"/>
        <v>45635</v>
      </c>
      <c r="X496" s="24">
        <v>495.0</v>
      </c>
      <c r="Y496" s="17" t="str">
        <f t="shared" si="377"/>
        <v>=COUNTIFS(C$3:C496,C496)</v>
      </c>
      <c r="Z496" s="25" t="str">
        <f t="shared" si="378"/>
        <v>#NAME?</v>
      </c>
      <c r="AA496" s="25" t="str">
        <f t="shared" si="379"/>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0"/>
        <v>9</v>
      </c>
      <c r="B497" s="10">
        <f t="shared" si="168"/>
        <v>20</v>
      </c>
      <c r="C497" s="12" t="s">
        <v>493</v>
      </c>
      <c r="D497" s="21" t="str">
        <f t="shared" si="381"/>
        <v>verb</v>
      </c>
      <c r="E497" s="21" t="str">
        <f t="shared" si="382"/>
        <v>pr 3rd sg</v>
      </c>
      <c r="F497" s="21" t="str">
        <f t="shared" si="383"/>
        <v>+nom</v>
      </c>
      <c r="G497" s="21"/>
      <c r="H497" s="21" t="str">
        <f t="shared" si="384"/>
        <v>there is</v>
      </c>
      <c r="I497" s="21" t="str">
        <f t="shared" si="385"/>
        <v>it is</v>
      </c>
      <c r="J497" s="21" t="str">
        <f t="shared" si="386"/>
        <v>√hū (be)</v>
      </c>
      <c r="K497" s="21">
        <f t="shared" si="387"/>
        <v>1</v>
      </c>
      <c r="L497" s="21" t="str">
        <f t="shared" si="388"/>
        <v>a</v>
      </c>
      <c r="M497" s="21" t="str">
        <f t="shared" si="389"/>
        <v>√hū + a &gt; ho</v>
      </c>
      <c r="N497" s="21" t="str">
        <f t="shared" si="390"/>
        <v>ho + ti</v>
      </c>
      <c r="O497" s="21" t="str">
        <f t="shared" si="391"/>
        <v/>
      </c>
      <c r="P497" s="21" t="str">
        <f t="shared" si="392"/>
        <v/>
      </c>
      <c r="Q497" s="21"/>
      <c r="R497" s="21" t="s">
        <v>943</v>
      </c>
      <c r="S497" s="21" t="s">
        <v>944</v>
      </c>
      <c r="T497" s="21" t="s">
        <v>1893</v>
      </c>
      <c r="U497" s="23"/>
      <c r="V497" s="23"/>
      <c r="W497" s="15">
        <f t="shared" si="2"/>
        <v>45635</v>
      </c>
      <c r="X497" s="24">
        <v>496.0</v>
      </c>
      <c r="Y497" s="17" t="str">
        <f t="shared" si="377"/>
        <v>=COUNTIFS(C$3:C497,C497)</v>
      </c>
      <c r="Z497" s="25" t="str">
        <f t="shared" si="378"/>
        <v>#NAME?</v>
      </c>
      <c r="AA497" s="25" t="str">
        <f t="shared" si="379"/>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0"/>
        <v>5</v>
      </c>
      <c r="B498" s="10">
        <f t="shared" si="168"/>
        <v>5</v>
      </c>
      <c r="C498" s="12" t="s">
        <v>1113</v>
      </c>
      <c r="D498" s="21" t="str">
        <f t="shared" si="381"/>
        <v>adj</v>
      </c>
      <c r="E498" s="21" t="str">
        <f t="shared" si="382"/>
        <v>masc nom sg of asaṃvāsa, from saṃvasati</v>
      </c>
      <c r="F498" s="21" t="str">
        <f t="shared" si="383"/>
        <v/>
      </c>
      <c r="G498" s="21"/>
      <c r="H498" s="21" t="str">
        <f t="shared" si="384"/>
        <v>unaffiliated, excommunicated</v>
      </c>
      <c r="I498" s="21" t="str">
        <f t="shared" si="385"/>
        <v>not living together</v>
      </c>
      <c r="J498" s="21" t="str">
        <f t="shared" si="386"/>
        <v>√vas (live)</v>
      </c>
      <c r="K498" s="21">
        <f t="shared" si="387"/>
        <v>1</v>
      </c>
      <c r="L498" s="21" t="str">
        <f t="shared" si="388"/>
        <v>a</v>
      </c>
      <c r="M498" s="21" t="str">
        <f t="shared" si="389"/>
        <v/>
      </c>
      <c r="N498" s="21" t="str">
        <f t="shared" si="390"/>
        <v>na + saṃ + √vas + *a</v>
      </c>
      <c r="O498" s="21" t="str">
        <f t="shared" si="391"/>
        <v/>
      </c>
      <c r="P498" s="21" t="str">
        <f t="shared" si="392"/>
        <v/>
      </c>
      <c r="Q498" s="21"/>
      <c r="R498" s="21" t="s">
        <v>943</v>
      </c>
      <c r="S498" s="21" t="s">
        <v>944</v>
      </c>
      <c r="T498" s="21" t="s">
        <v>1894</v>
      </c>
      <c r="U498" s="23"/>
      <c r="V498" s="23"/>
      <c r="W498" s="15">
        <f t="shared" si="2"/>
        <v>45635</v>
      </c>
      <c r="X498" s="24">
        <v>497.0</v>
      </c>
      <c r="Y498" s="17" t="str">
        <f t="shared" si="377"/>
        <v>=COUNTIFS(C$3:C498,C498)</v>
      </c>
      <c r="Z498" s="25" t="str">
        <f t="shared" si="378"/>
        <v>#NAME?</v>
      </c>
      <c r="AA498" s="25" t="str">
        <f t="shared" si="379"/>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68"/>
        <v>1</v>
      </c>
      <c r="C499" s="52" t="s">
        <v>1895</v>
      </c>
      <c r="D499" s="40"/>
      <c r="E499" s="40"/>
      <c r="F499" s="40"/>
      <c r="G499" s="40"/>
      <c r="H499" s="40"/>
      <c r="I499" s="40"/>
      <c r="J499" s="40"/>
      <c r="K499" s="40"/>
      <c r="L499" s="40"/>
      <c r="M499" s="40"/>
      <c r="N499" s="40"/>
      <c r="O499" s="40"/>
      <c r="P499" s="40"/>
      <c r="Q499" s="40"/>
      <c r="R499" s="40" t="s">
        <v>943</v>
      </c>
      <c r="S499" s="40" t="s">
        <v>944</v>
      </c>
      <c r="T499" s="40" t="s">
        <v>1896</v>
      </c>
      <c r="U499" s="41"/>
      <c r="V499" s="41"/>
      <c r="W499" s="15">
        <f t="shared" si="2"/>
        <v>45635</v>
      </c>
      <c r="X499" s="24">
        <v>498.0</v>
      </c>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68"/>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2"/>
        <v>45635</v>
      </c>
      <c r="X500" s="24">
        <v>499.0</v>
      </c>
      <c r="Y500" s="17" t="str">
        <f t="shared" ref="Y500:Y504" si="393">formulatext(A500)</f>
        <v>#N/A</v>
      </c>
      <c r="Z500" s="25" t="str">
        <f t="shared" ref="Z500:Z504" si="394">org.libreoffice.regex(Y500,"(\= COUNTIFS\(C\$\d{1,3}:)(C\d{1,3})(,)(C\d{1,3})(\))","$2")</f>
        <v>#NAME?</v>
      </c>
      <c r="AA500" s="25" t="str">
        <f t="shared" ref="AA500:AA504" si="395">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396">COUNTIFS(C$3:C501,C501)</f>
        <v>2</v>
      </c>
      <c r="B501" s="10">
        <f t="shared" si="168"/>
        <v>9</v>
      </c>
      <c r="C501" s="12" t="s">
        <v>799</v>
      </c>
      <c r="D501" s="21" t="str">
        <f t="shared" ref="D501:D504" si="397">VLOOKUP($C501,$C$1:$P$7320,2,0)</f>
        <v>comp</v>
      </c>
      <c r="E501" s="21" t="str">
        <f t="shared" ref="E501:E504" si="398">VLOOKUP($C501,$C$1:$P$7320,3,0)</f>
        <v>sandhi, adv + masc</v>
      </c>
      <c r="F501" s="21" t="str">
        <f t="shared" ref="F501:F504" si="399">VLOOKUP($C501,$C$1:$P$7320,4,0)</f>
        <v/>
      </c>
      <c r="G501" s="21"/>
      <c r="H501" s="21" t="str">
        <f t="shared" ref="H501:H504" si="400">VLOOKUP($C501,$C$1:$P$7320,6,0)</f>
        <v>in that case the venerables</v>
      </c>
      <c r="I501" s="21" t="str">
        <f t="shared" ref="I501:I504" si="401">VLOOKUP($C501,$C$1:$P$7320,7,0)</f>
        <v/>
      </c>
      <c r="J501" s="21" t="str">
        <f t="shared" ref="J501:J504" si="402">VLOOKUP($C501,$C$1:$P$7320,8,0)</f>
        <v/>
      </c>
      <c r="K501" s="21" t="str">
        <f t="shared" ref="K501:K504" si="403">VLOOKUP($C501,$C$1:$P$7320,9,0)</f>
        <v/>
      </c>
      <c r="L501" s="21" t="str">
        <f t="shared" ref="L501:L504" si="404">VLOOKUP($C501,$C$1:$P$7320,10,0)</f>
        <v/>
      </c>
      <c r="M501" s="21" t="str">
        <f t="shared" ref="M501:M504" si="405">VLOOKUP($C501,$C$1:$P$7320,11,0)</f>
        <v/>
      </c>
      <c r="N501" s="21" t="str">
        <f t="shared" ref="N501:N504" si="406">VLOOKUP($C501,$C$1:$P$7320,12,0)</f>
        <v>tattha + āyasmante</v>
      </c>
      <c r="O501" s="21" t="str">
        <f t="shared" ref="O501:O504" si="407">VLOOKUP($C501,$C$1:$P$7320,13,0)</f>
        <v/>
      </c>
      <c r="P501" s="21" t="str">
        <f t="shared" ref="P501:P504" si="408">VLOOKUP($C501,$C$1:$P$7320,14,0)</f>
        <v/>
      </c>
      <c r="Q501" s="21"/>
      <c r="R501" s="21" t="s">
        <v>943</v>
      </c>
      <c r="S501" s="21" t="s">
        <v>944</v>
      </c>
      <c r="T501" s="22" t="s">
        <v>1897</v>
      </c>
      <c r="U501" s="23"/>
      <c r="V501" s="23"/>
      <c r="W501" s="15">
        <f t="shared" si="2"/>
        <v>45635</v>
      </c>
      <c r="X501" s="24">
        <v>500.0</v>
      </c>
      <c r="Y501" s="17" t="str">
        <f t="shared" si="393"/>
        <v>=COUNTIFS(C$3:C501,C501)</v>
      </c>
      <c r="Z501" s="25" t="str">
        <f t="shared" si="394"/>
        <v>#NAME?</v>
      </c>
      <c r="AA501" s="25" t="str">
        <f t="shared" si="395"/>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396"/>
        <v>4</v>
      </c>
      <c r="B502" s="10">
        <f t="shared" si="168"/>
        <v>27</v>
      </c>
      <c r="C502" s="12" t="s">
        <v>810</v>
      </c>
      <c r="D502" s="21" t="str">
        <f t="shared" si="397"/>
        <v>verb</v>
      </c>
      <c r="E502" s="21" t="str">
        <f t="shared" si="398"/>
        <v>pr 1st sg of pucchati</v>
      </c>
      <c r="F502" s="21" t="str">
        <f t="shared" si="399"/>
        <v/>
      </c>
      <c r="G502" s="21"/>
      <c r="H502" s="21" t="str">
        <f t="shared" si="400"/>
        <v>I ask, I am asking</v>
      </c>
      <c r="I502" s="21" t="str">
        <f t="shared" si="401"/>
        <v/>
      </c>
      <c r="J502" s="21" t="str">
        <f t="shared" si="402"/>
        <v>√pucch (ask)</v>
      </c>
      <c r="K502" s="21">
        <f t="shared" si="403"/>
        <v>1</v>
      </c>
      <c r="L502" s="21" t="str">
        <f t="shared" si="404"/>
        <v>a</v>
      </c>
      <c r="M502" s="21" t="str">
        <f t="shared" si="405"/>
        <v>√pucch + a &gt; puccha</v>
      </c>
      <c r="N502" s="21" t="str">
        <f t="shared" si="406"/>
        <v>puccha + ti</v>
      </c>
      <c r="O502" s="21" t="str">
        <f t="shared" si="407"/>
        <v/>
      </c>
      <c r="P502" s="21" t="str">
        <f t="shared" si="408"/>
        <v/>
      </c>
      <c r="Q502" s="21"/>
      <c r="R502" s="21" t="s">
        <v>943</v>
      </c>
      <c r="S502" s="21" t="s">
        <v>944</v>
      </c>
      <c r="T502" s="21" t="s">
        <v>1898</v>
      </c>
      <c r="U502" s="23"/>
      <c r="V502" s="23"/>
      <c r="W502" s="15">
        <f t="shared" si="2"/>
        <v>45635</v>
      </c>
      <c r="X502" s="24">
        <v>501.0</v>
      </c>
      <c r="Y502" s="17" t="str">
        <f t="shared" si="393"/>
        <v>=COUNTIFS(C$3:C502,C502)</v>
      </c>
      <c r="Z502" s="25" t="str">
        <f t="shared" si="394"/>
        <v>#NAME?</v>
      </c>
      <c r="AA502" s="25" t="str">
        <f t="shared" si="395"/>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396"/>
        <v>4</v>
      </c>
      <c r="B503" s="10">
        <f t="shared" si="168"/>
        <v>27</v>
      </c>
      <c r="C503" s="12" t="s">
        <v>816</v>
      </c>
      <c r="D503" s="21" t="str">
        <f t="shared" si="397"/>
        <v>comp</v>
      </c>
      <c r="E503" s="21" t="str">
        <f t="shared" si="398"/>
        <v>sandhi, ind + adv (or) ind + pr</v>
      </c>
      <c r="F503" s="21" t="str">
        <f t="shared" si="399"/>
        <v/>
      </c>
      <c r="G503" s="21"/>
      <c r="H503" s="21" t="str">
        <f t="shared" si="400"/>
        <v>I trust in this case, (or) I trust you all are</v>
      </c>
      <c r="I503" s="21" t="str">
        <f t="shared" si="401"/>
        <v/>
      </c>
      <c r="J503" s="21" t="str">
        <f t="shared" si="402"/>
        <v/>
      </c>
      <c r="K503" s="21" t="str">
        <f t="shared" si="403"/>
        <v/>
      </c>
      <c r="L503" s="21" t="str">
        <f t="shared" si="404"/>
        <v/>
      </c>
      <c r="M503" s="21" t="str">
        <f t="shared" si="405"/>
        <v/>
      </c>
      <c r="N503" s="21" t="str">
        <f t="shared" si="406"/>
        <v>kacci + ettha or kacci + attha</v>
      </c>
      <c r="O503" s="21" t="str">
        <f t="shared" si="407"/>
        <v/>
      </c>
      <c r="P503" s="21" t="str">
        <f t="shared" si="408"/>
        <v/>
      </c>
      <c r="Q503" s="21"/>
      <c r="R503" s="21" t="s">
        <v>943</v>
      </c>
      <c r="S503" s="21" t="s">
        <v>944</v>
      </c>
      <c r="T503" s="21" t="s">
        <v>1899</v>
      </c>
      <c r="U503" s="23"/>
      <c r="V503" s="23"/>
      <c r="W503" s="15">
        <f t="shared" si="2"/>
        <v>45635</v>
      </c>
      <c r="X503" s="24">
        <v>502.0</v>
      </c>
      <c r="Y503" s="17" t="str">
        <f t="shared" si="393"/>
        <v>=COUNTIFS(C$3:C503,C503)</v>
      </c>
      <c r="Z503" s="25" t="str">
        <f t="shared" si="394"/>
        <v>#NAME?</v>
      </c>
      <c r="AA503" s="25" t="str">
        <f t="shared" si="395"/>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396"/>
        <v>4</v>
      </c>
      <c r="B504" s="10">
        <f t="shared" si="168"/>
        <v>27</v>
      </c>
      <c r="C504" s="12" t="s">
        <v>837</v>
      </c>
      <c r="D504" s="21" t="str">
        <f t="shared" si="397"/>
        <v>pp</v>
      </c>
      <c r="E504" s="21" t="str">
        <f t="shared" si="398"/>
        <v>masc nom pl of parisuddha, pp of parisujjhati</v>
      </c>
      <c r="F504" s="21" t="str">
        <f t="shared" si="399"/>
        <v/>
      </c>
      <c r="G504" s="21"/>
      <c r="H504" s="21" t="str">
        <f t="shared" si="400"/>
        <v>pure, innocent</v>
      </c>
      <c r="I504" s="21" t="str">
        <f t="shared" si="401"/>
        <v>purified</v>
      </c>
      <c r="J504" s="21" t="str">
        <f t="shared" si="402"/>
        <v>√sudh (be pure)</v>
      </c>
      <c r="K504" s="21">
        <f t="shared" si="403"/>
        <v>3</v>
      </c>
      <c r="L504" s="21" t="str">
        <f t="shared" si="404"/>
        <v>ya</v>
      </c>
      <c r="M504" s="21" t="str">
        <f t="shared" si="405"/>
        <v/>
      </c>
      <c r="N504" s="21" t="str">
        <f t="shared" si="406"/>
        <v>pari + √sudh + ta</v>
      </c>
      <c r="O504" s="21" t="str">
        <f t="shared" si="407"/>
        <v/>
      </c>
      <c r="P504" s="21" t="str">
        <f t="shared" si="408"/>
        <v/>
      </c>
      <c r="Q504" s="21"/>
      <c r="R504" s="21" t="s">
        <v>943</v>
      </c>
      <c r="S504" s="21" t="s">
        <v>944</v>
      </c>
      <c r="T504" s="21" t="s">
        <v>1900</v>
      </c>
      <c r="U504" s="23"/>
      <c r="V504" s="23"/>
      <c r="W504" s="15">
        <f t="shared" si="2"/>
        <v>45635</v>
      </c>
      <c r="X504" s="24">
        <v>503.0</v>
      </c>
      <c r="Y504" s="17" t="str">
        <f t="shared" si="393"/>
        <v>=COUNTIFS(C$3:C504,C504)</v>
      </c>
      <c r="Z504" s="25" t="str">
        <f t="shared" si="394"/>
        <v>#NAME?</v>
      </c>
      <c r="AA504" s="25" t="str">
        <f t="shared" si="395"/>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68"/>
        <v>1</v>
      </c>
      <c r="C505" s="52" t="s">
        <v>1901</v>
      </c>
      <c r="D505" s="40"/>
      <c r="E505" s="40"/>
      <c r="F505" s="40"/>
      <c r="G505" s="40"/>
      <c r="H505" s="40"/>
      <c r="I505" s="40"/>
      <c r="J505" s="40"/>
      <c r="K505" s="40"/>
      <c r="L505" s="40"/>
      <c r="M505" s="40"/>
      <c r="N505" s="40"/>
      <c r="O505" s="40"/>
      <c r="P505" s="40"/>
      <c r="Q505" s="40"/>
      <c r="R505" s="40" t="s">
        <v>943</v>
      </c>
      <c r="S505" s="40" t="s">
        <v>944</v>
      </c>
      <c r="T505" s="40" t="s">
        <v>840</v>
      </c>
      <c r="U505" s="41"/>
      <c r="V505" s="41"/>
      <c r="W505" s="15">
        <f t="shared" si="2"/>
        <v>45635</v>
      </c>
      <c r="X505" s="24">
        <v>504.0</v>
      </c>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68"/>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2"/>
        <v>45635</v>
      </c>
      <c r="X506" s="24">
        <v>505.0</v>
      </c>
      <c r="Y506" s="17" t="str">
        <f t="shared" ref="Y506:Y510" si="409">formulatext(A506)</f>
        <v>#N/A</v>
      </c>
      <c r="Z506" s="25" t="str">
        <f t="shared" ref="Z506:Z510" si="410">org.libreoffice.regex(Y506,"(\= COUNTIFS\(C\$\d{1,3}:)(C\d{1,3})(,)(C\d{1,3})(\))","$2")</f>
        <v>#NAME?</v>
      </c>
      <c r="AA506" s="25" t="str">
        <f t="shared" ref="AA506:AA510" si="411">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12">COUNTIFS(C$3:C507,C507)</f>
        <v>2</v>
      </c>
      <c r="B507" s="10">
        <f t="shared" si="168"/>
        <v>9</v>
      </c>
      <c r="C507" s="12" t="s">
        <v>841</v>
      </c>
      <c r="D507" s="21" t="str">
        <f t="shared" ref="D507:D510" si="413">VLOOKUP($C507,$C$1:$P$7320,2,0)</f>
        <v>comp</v>
      </c>
      <c r="E507" s="21" t="str">
        <f t="shared" ref="E507:E510" si="414">VLOOKUP($C507,$C$1:$P$7320,3,0)</f>
        <v>sandhi, adv + ind</v>
      </c>
      <c r="F507" s="21" t="str">
        <f t="shared" ref="F507:F510" si="415">VLOOKUP($C507,$C$1:$P$7320,4,0)</f>
        <v/>
      </c>
      <c r="G507" s="21"/>
      <c r="H507" s="21" t="str">
        <f t="shared" ref="H507:H510" si="416">VLOOKUP($C507,$C$1:$P$7320,6,0)</f>
        <v>and for the second time</v>
      </c>
      <c r="I507" s="21" t="str">
        <f t="shared" ref="I507:I510" si="417">VLOOKUP($C507,$C$1:$P$7320,7,0)</f>
        <v/>
      </c>
      <c r="J507" s="21" t="str">
        <f t="shared" ref="J507:J510" si="418">VLOOKUP($C507,$C$1:$P$7320,8,0)</f>
        <v/>
      </c>
      <c r="K507" s="21" t="str">
        <f t="shared" ref="K507:K510" si="419">VLOOKUP($C507,$C$1:$P$7320,9,0)</f>
        <v/>
      </c>
      <c r="L507" s="21" t="str">
        <f t="shared" ref="L507:L510" si="420">VLOOKUP($C507,$C$1:$P$7320,10,0)</f>
        <v/>
      </c>
      <c r="M507" s="21" t="str">
        <f t="shared" ref="M507:M510" si="421">VLOOKUP($C507,$C$1:$P$7320,11,0)</f>
        <v/>
      </c>
      <c r="N507" s="21" t="str">
        <f t="shared" ref="N507:N510" si="422">VLOOKUP($C507,$C$1:$P$7320,12,0)</f>
        <v>dutiyaṃ + api</v>
      </c>
      <c r="O507" s="21" t="str">
        <f t="shared" ref="O507:O510" si="423">VLOOKUP($C507,$C$1:$P$7320,13,0)</f>
        <v/>
      </c>
      <c r="P507" s="21" t="str">
        <f t="shared" ref="P507:P510" si="424">VLOOKUP($C507,$C$1:$P$7320,14,0)</f>
        <v/>
      </c>
      <c r="Q507" s="21"/>
      <c r="R507" s="21" t="s">
        <v>943</v>
      </c>
      <c r="S507" s="21" t="s">
        <v>944</v>
      </c>
      <c r="T507" s="22" t="s">
        <v>1902</v>
      </c>
      <c r="U507" s="23"/>
      <c r="V507" s="23"/>
      <c r="W507" s="15">
        <f t="shared" si="2"/>
        <v>45635</v>
      </c>
      <c r="X507" s="24">
        <v>506.0</v>
      </c>
      <c r="Y507" s="17" t="str">
        <f t="shared" si="409"/>
        <v>=COUNTIFS(C$3:C507,C507)</v>
      </c>
      <c r="Z507" s="25" t="str">
        <f t="shared" si="410"/>
        <v>#NAME?</v>
      </c>
      <c r="AA507" s="25" t="str">
        <f t="shared" si="411"/>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12"/>
        <v>5</v>
      </c>
      <c r="B508" s="10">
        <f t="shared" si="168"/>
        <v>27</v>
      </c>
      <c r="C508" s="12" t="s">
        <v>810</v>
      </c>
      <c r="D508" s="21" t="str">
        <f t="shared" si="413"/>
        <v>verb</v>
      </c>
      <c r="E508" s="21" t="str">
        <f t="shared" si="414"/>
        <v>pr 1st sg of pucchati</v>
      </c>
      <c r="F508" s="21" t="str">
        <f t="shared" si="415"/>
        <v/>
      </c>
      <c r="G508" s="21"/>
      <c r="H508" s="21" t="str">
        <f t="shared" si="416"/>
        <v>I ask, I am asking</v>
      </c>
      <c r="I508" s="21" t="str">
        <f t="shared" si="417"/>
        <v/>
      </c>
      <c r="J508" s="21" t="str">
        <f t="shared" si="418"/>
        <v>√pucch (ask)</v>
      </c>
      <c r="K508" s="21">
        <f t="shared" si="419"/>
        <v>1</v>
      </c>
      <c r="L508" s="21" t="str">
        <f t="shared" si="420"/>
        <v>a</v>
      </c>
      <c r="M508" s="21" t="str">
        <f t="shared" si="421"/>
        <v>√pucch + a &gt; puccha</v>
      </c>
      <c r="N508" s="21" t="str">
        <f t="shared" si="422"/>
        <v>puccha + ti</v>
      </c>
      <c r="O508" s="21" t="str">
        <f t="shared" si="423"/>
        <v/>
      </c>
      <c r="P508" s="21" t="str">
        <f t="shared" si="424"/>
        <v/>
      </c>
      <c r="Q508" s="21"/>
      <c r="R508" s="21" t="s">
        <v>943</v>
      </c>
      <c r="S508" s="21" t="s">
        <v>944</v>
      </c>
      <c r="T508" s="21" t="s">
        <v>1903</v>
      </c>
      <c r="U508" s="23"/>
      <c r="V508" s="23"/>
      <c r="W508" s="15">
        <f t="shared" si="2"/>
        <v>45635</v>
      </c>
      <c r="X508" s="24">
        <v>507.0</v>
      </c>
      <c r="Y508" s="17" t="str">
        <f t="shared" si="409"/>
        <v>=COUNTIFS(C$3:C508,C508)</v>
      </c>
      <c r="Z508" s="25" t="str">
        <f t="shared" si="410"/>
        <v>#NAME?</v>
      </c>
      <c r="AA508" s="25" t="str">
        <f t="shared" si="411"/>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2"/>
        <v>5</v>
      </c>
      <c r="B509" s="10">
        <f t="shared" si="168"/>
        <v>27</v>
      </c>
      <c r="C509" s="12" t="s">
        <v>816</v>
      </c>
      <c r="D509" s="21" t="str">
        <f t="shared" si="413"/>
        <v>comp</v>
      </c>
      <c r="E509" s="21" t="str">
        <f t="shared" si="414"/>
        <v>sandhi, ind + adv (or) ind + pr</v>
      </c>
      <c r="F509" s="21" t="str">
        <f t="shared" si="415"/>
        <v/>
      </c>
      <c r="G509" s="21"/>
      <c r="H509" s="21" t="str">
        <f t="shared" si="416"/>
        <v>I trust in this case, (or) I trust you all are</v>
      </c>
      <c r="I509" s="21" t="str">
        <f t="shared" si="417"/>
        <v/>
      </c>
      <c r="J509" s="21" t="str">
        <f t="shared" si="418"/>
        <v/>
      </c>
      <c r="K509" s="21" t="str">
        <f t="shared" si="419"/>
        <v/>
      </c>
      <c r="L509" s="21" t="str">
        <f t="shared" si="420"/>
        <v/>
      </c>
      <c r="M509" s="21" t="str">
        <f t="shared" si="421"/>
        <v/>
      </c>
      <c r="N509" s="21" t="str">
        <f t="shared" si="422"/>
        <v>kacci + ettha or kacci + attha</v>
      </c>
      <c r="O509" s="21" t="str">
        <f t="shared" si="423"/>
        <v/>
      </c>
      <c r="P509" s="21" t="str">
        <f t="shared" si="424"/>
        <v/>
      </c>
      <c r="Q509" s="21"/>
      <c r="R509" s="21" t="s">
        <v>943</v>
      </c>
      <c r="S509" s="21" t="s">
        <v>944</v>
      </c>
      <c r="T509" s="21" t="s">
        <v>1904</v>
      </c>
      <c r="U509" s="23"/>
      <c r="V509" s="23"/>
      <c r="W509" s="15">
        <f t="shared" si="2"/>
        <v>45635</v>
      </c>
      <c r="X509" s="24">
        <v>508.0</v>
      </c>
      <c r="Y509" s="17" t="str">
        <f t="shared" si="409"/>
        <v>=COUNTIFS(C$3:C509,C509)</v>
      </c>
      <c r="Z509" s="25" t="str">
        <f t="shared" si="410"/>
        <v>#NAME?</v>
      </c>
      <c r="AA509" s="25" t="str">
        <f t="shared" si="411"/>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2"/>
        <v>5</v>
      </c>
      <c r="B510" s="10">
        <f t="shared" si="168"/>
        <v>27</v>
      </c>
      <c r="C510" s="12" t="s">
        <v>837</v>
      </c>
      <c r="D510" s="21" t="str">
        <f t="shared" si="413"/>
        <v>pp</v>
      </c>
      <c r="E510" s="21" t="str">
        <f t="shared" si="414"/>
        <v>masc nom pl of parisuddha, pp of parisujjhati</v>
      </c>
      <c r="F510" s="21" t="str">
        <f t="shared" si="415"/>
        <v/>
      </c>
      <c r="G510" s="21"/>
      <c r="H510" s="21" t="str">
        <f t="shared" si="416"/>
        <v>pure, innocent</v>
      </c>
      <c r="I510" s="21" t="str">
        <f t="shared" si="417"/>
        <v>purified</v>
      </c>
      <c r="J510" s="21" t="str">
        <f t="shared" si="418"/>
        <v>√sudh (be pure)</v>
      </c>
      <c r="K510" s="21">
        <f t="shared" si="419"/>
        <v>3</v>
      </c>
      <c r="L510" s="21" t="str">
        <f t="shared" si="420"/>
        <v>ya</v>
      </c>
      <c r="M510" s="21" t="str">
        <f t="shared" si="421"/>
        <v/>
      </c>
      <c r="N510" s="21" t="str">
        <f t="shared" si="422"/>
        <v>pari + √sudh + ta</v>
      </c>
      <c r="O510" s="21" t="str">
        <f t="shared" si="423"/>
        <v/>
      </c>
      <c r="P510" s="21" t="str">
        <f t="shared" si="424"/>
        <v/>
      </c>
      <c r="Q510" s="21"/>
      <c r="R510" s="21" t="s">
        <v>943</v>
      </c>
      <c r="S510" s="21" t="s">
        <v>944</v>
      </c>
      <c r="T510" s="21" t="s">
        <v>1905</v>
      </c>
      <c r="U510" s="23"/>
      <c r="V510" s="23"/>
      <c r="W510" s="15">
        <f t="shared" si="2"/>
        <v>45635</v>
      </c>
      <c r="X510" s="24">
        <v>509.0</v>
      </c>
      <c r="Y510" s="17" t="str">
        <f t="shared" si="409"/>
        <v>=COUNTIFS(C$3:C510,C510)</v>
      </c>
      <c r="Z510" s="25" t="str">
        <f t="shared" si="410"/>
        <v>#NAME?</v>
      </c>
      <c r="AA510" s="25" t="str">
        <f t="shared" si="411"/>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68"/>
        <v>1</v>
      </c>
      <c r="C511" s="52" t="s">
        <v>1906</v>
      </c>
      <c r="D511" s="40"/>
      <c r="E511" s="40"/>
      <c r="F511" s="40"/>
      <c r="G511" s="40"/>
      <c r="H511" s="40"/>
      <c r="I511" s="40"/>
      <c r="J511" s="40"/>
      <c r="K511" s="40"/>
      <c r="L511" s="40"/>
      <c r="M511" s="40"/>
      <c r="N511" s="40"/>
      <c r="O511" s="40"/>
      <c r="P511" s="40"/>
      <c r="Q511" s="40"/>
      <c r="R511" s="40" t="s">
        <v>943</v>
      </c>
      <c r="S511" s="40" t="s">
        <v>944</v>
      </c>
      <c r="T511" s="40" t="s">
        <v>860</v>
      </c>
      <c r="U511" s="41"/>
      <c r="V511" s="41"/>
      <c r="W511" s="15">
        <f t="shared" si="2"/>
        <v>45635</v>
      </c>
      <c r="X511" s="24">
        <v>510.0</v>
      </c>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68"/>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2"/>
        <v>45635</v>
      </c>
      <c r="X512" s="24">
        <v>511.0</v>
      </c>
      <c r="Y512" s="17" t="str">
        <f t="shared" ref="Y512:Y516" si="425">formulatext(A512)</f>
        <v>#N/A</v>
      </c>
      <c r="Z512" s="25" t="str">
        <f t="shared" ref="Z512:Z516" si="426">org.libreoffice.regex(Y512,"(\= COUNTIFS\(C\$\d{1,3}:)(C\d{1,3})(,)(C\d{1,3})(\))","$2")</f>
        <v>#NAME?</v>
      </c>
      <c r="AA512" s="25" t="str">
        <f t="shared" ref="AA512:AA516" si="427">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28">COUNTIFS(C$3:C513,C513)</f>
        <v>2</v>
      </c>
      <c r="B513" s="10">
        <f t="shared" si="168"/>
        <v>9</v>
      </c>
      <c r="C513" s="12" t="s">
        <v>861</v>
      </c>
      <c r="D513" s="21" t="str">
        <f t="shared" ref="D513:D516" si="429">VLOOKUP($C513,$C$1:$P$7320,2,0)</f>
        <v>comp</v>
      </c>
      <c r="E513" s="21" t="str">
        <f t="shared" ref="E513:E516" si="430">VLOOKUP($C513,$C$1:$P$7320,3,0)</f>
        <v>sandhi, adv + ind</v>
      </c>
      <c r="F513" s="21" t="str">
        <f t="shared" ref="F513:F516" si="431">VLOOKUP($C513,$C$1:$P$7320,4,0)</f>
        <v/>
      </c>
      <c r="G513" s="21"/>
      <c r="H513" s="21" t="str">
        <f t="shared" ref="H513:H516" si="432">VLOOKUP($C513,$C$1:$P$7320,6,0)</f>
        <v>and for the third time</v>
      </c>
      <c r="I513" s="21" t="str">
        <f t="shared" ref="I513:I516" si="433">VLOOKUP($C513,$C$1:$P$7320,7,0)</f>
        <v/>
      </c>
      <c r="J513" s="21" t="str">
        <f t="shared" ref="J513:J516" si="434">VLOOKUP($C513,$C$1:$P$7320,8,0)</f>
        <v/>
      </c>
      <c r="K513" s="21" t="str">
        <f t="shared" ref="K513:K516" si="435">VLOOKUP($C513,$C$1:$P$7320,9,0)</f>
        <v/>
      </c>
      <c r="L513" s="21" t="str">
        <f t="shared" ref="L513:L516" si="436">VLOOKUP($C513,$C$1:$P$7320,10,0)</f>
        <v/>
      </c>
      <c r="M513" s="21" t="str">
        <f t="shared" ref="M513:M516" si="437">VLOOKUP($C513,$C$1:$P$7320,11,0)</f>
        <v/>
      </c>
      <c r="N513" s="21" t="str">
        <f t="shared" ref="N513:N516" si="438">VLOOKUP($C513,$C$1:$P$7320,12,0)</f>
        <v>tatiyaṃ + api</v>
      </c>
      <c r="O513" s="21" t="str">
        <f t="shared" ref="O513:O516" si="439">VLOOKUP($C513,$C$1:$P$7320,13,0)</f>
        <v/>
      </c>
      <c r="P513" s="21" t="str">
        <f t="shared" ref="P513:P516" si="440">VLOOKUP($C513,$C$1:$P$7320,14,0)</f>
        <v/>
      </c>
      <c r="Q513" s="21"/>
      <c r="R513" s="21" t="s">
        <v>943</v>
      </c>
      <c r="S513" s="21" t="s">
        <v>944</v>
      </c>
      <c r="T513" s="22" t="s">
        <v>1907</v>
      </c>
      <c r="U513" s="23"/>
      <c r="V513" s="23"/>
      <c r="W513" s="15">
        <f t="shared" si="2"/>
        <v>45635</v>
      </c>
      <c r="X513" s="24">
        <v>512.0</v>
      </c>
      <c r="Y513" s="17" t="str">
        <f t="shared" si="425"/>
        <v>=COUNTIFS(C$3:C513,C513)</v>
      </c>
      <c r="Z513" s="25" t="str">
        <f t="shared" si="426"/>
        <v>#NAME?</v>
      </c>
      <c r="AA513" s="25" t="str">
        <f t="shared" si="427"/>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28"/>
        <v>6</v>
      </c>
      <c r="B514" s="10">
        <f t="shared" si="168"/>
        <v>27</v>
      </c>
      <c r="C514" s="12" t="s">
        <v>810</v>
      </c>
      <c r="D514" s="21" t="str">
        <f t="shared" si="429"/>
        <v>verb</v>
      </c>
      <c r="E514" s="21" t="str">
        <f t="shared" si="430"/>
        <v>pr 1st sg of pucchati</v>
      </c>
      <c r="F514" s="21" t="str">
        <f t="shared" si="431"/>
        <v/>
      </c>
      <c r="G514" s="21"/>
      <c r="H514" s="21" t="str">
        <f t="shared" si="432"/>
        <v>I ask, I am asking</v>
      </c>
      <c r="I514" s="21" t="str">
        <f t="shared" si="433"/>
        <v/>
      </c>
      <c r="J514" s="21" t="str">
        <f t="shared" si="434"/>
        <v>√pucch (ask)</v>
      </c>
      <c r="K514" s="21">
        <f t="shared" si="435"/>
        <v>1</v>
      </c>
      <c r="L514" s="21" t="str">
        <f t="shared" si="436"/>
        <v>a</v>
      </c>
      <c r="M514" s="21" t="str">
        <f t="shared" si="437"/>
        <v>√pucch + a &gt; puccha</v>
      </c>
      <c r="N514" s="21" t="str">
        <f t="shared" si="438"/>
        <v>puccha + ti</v>
      </c>
      <c r="O514" s="21" t="str">
        <f t="shared" si="439"/>
        <v/>
      </c>
      <c r="P514" s="21" t="str">
        <f t="shared" si="440"/>
        <v/>
      </c>
      <c r="Q514" s="21"/>
      <c r="R514" s="21" t="s">
        <v>943</v>
      </c>
      <c r="S514" s="21" t="s">
        <v>944</v>
      </c>
      <c r="T514" s="21" t="s">
        <v>1908</v>
      </c>
      <c r="U514" s="23"/>
      <c r="V514" s="23"/>
      <c r="W514" s="15">
        <f t="shared" si="2"/>
        <v>45635</v>
      </c>
      <c r="X514" s="24">
        <v>513.0</v>
      </c>
      <c r="Y514" s="17" t="str">
        <f t="shared" si="425"/>
        <v>=COUNTIFS(C$3:C514,C514)</v>
      </c>
      <c r="Z514" s="25" t="str">
        <f t="shared" si="426"/>
        <v>#NAME?</v>
      </c>
      <c r="AA514" s="25" t="str">
        <f t="shared" si="427"/>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28"/>
        <v>6</v>
      </c>
      <c r="B515" s="10">
        <f t="shared" si="168"/>
        <v>27</v>
      </c>
      <c r="C515" s="12" t="s">
        <v>816</v>
      </c>
      <c r="D515" s="21" t="str">
        <f t="shared" si="429"/>
        <v>comp</v>
      </c>
      <c r="E515" s="21" t="str">
        <f t="shared" si="430"/>
        <v>sandhi, ind + adv (or) ind + pr</v>
      </c>
      <c r="F515" s="21" t="str">
        <f t="shared" si="431"/>
        <v/>
      </c>
      <c r="G515" s="21"/>
      <c r="H515" s="21" t="str">
        <f t="shared" si="432"/>
        <v>I trust in this case, (or) I trust you all are</v>
      </c>
      <c r="I515" s="21" t="str">
        <f t="shared" si="433"/>
        <v/>
      </c>
      <c r="J515" s="21" t="str">
        <f t="shared" si="434"/>
        <v/>
      </c>
      <c r="K515" s="21" t="str">
        <f t="shared" si="435"/>
        <v/>
      </c>
      <c r="L515" s="21" t="str">
        <f t="shared" si="436"/>
        <v/>
      </c>
      <c r="M515" s="21" t="str">
        <f t="shared" si="437"/>
        <v/>
      </c>
      <c r="N515" s="21" t="str">
        <f t="shared" si="438"/>
        <v>kacci + ettha or kacci + attha</v>
      </c>
      <c r="O515" s="21" t="str">
        <f t="shared" si="439"/>
        <v/>
      </c>
      <c r="P515" s="21" t="str">
        <f t="shared" si="440"/>
        <v/>
      </c>
      <c r="Q515" s="21"/>
      <c r="R515" s="21" t="s">
        <v>943</v>
      </c>
      <c r="S515" s="21" t="s">
        <v>944</v>
      </c>
      <c r="T515" s="21" t="s">
        <v>1909</v>
      </c>
      <c r="U515" s="23"/>
      <c r="V515" s="23"/>
      <c r="W515" s="15">
        <f t="shared" si="2"/>
        <v>45635</v>
      </c>
      <c r="X515" s="24">
        <v>514.0</v>
      </c>
      <c r="Y515" s="17" t="str">
        <f t="shared" si="425"/>
        <v>=COUNTIFS(C$3:C515,C515)</v>
      </c>
      <c r="Z515" s="25" t="str">
        <f t="shared" si="426"/>
        <v>#NAME?</v>
      </c>
      <c r="AA515" s="25" t="str">
        <f t="shared" si="427"/>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28"/>
        <v>6</v>
      </c>
      <c r="B516" s="10">
        <f t="shared" si="168"/>
        <v>27</v>
      </c>
      <c r="C516" s="12" t="s">
        <v>837</v>
      </c>
      <c r="D516" s="21" t="str">
        <f t="shared" si="429"/>
        <v>pp</v>
      </c>
      <c r="E516" s="21" t="str">
        <f t="shared" si="430"/>
        <v>masc nom pl of parisuddha, pp of parisujjhati</v>
      </c>
      <c r="F516" s="21" t="str">
        <f t="shared" si="431"/>
        <v/>
      </c>
      <c r="G516" s="21"/>
      <c r="H516" s="21" t="str">
        <f t="shared" si="432"/>
        <v>pure, innocent</v>
      </c>
      <c r="I516" s="21" t="str">
        <f t="shared" si="433"/>
        <v>purified</v>
      </c>
      <c r="J516" s="21" t="str">
        <f t="shared" si="434"/>
        <v>√sudh (be pure)</v>
      </c>
      <c r="K516" s="21">
        <f t="shared" si="435"/>
        <v>3</v>
      </c>
      <c r="L516" s="21" t="str">
        <f t="shared" si="436"/>
        <v>ya</v>
      </c>
      <c r="M516" s="21" t="str">
        <f t="shared" si="437"/>
        <v/>
      </c>
      <c r="N516" s="21" t="str">
        <f t="shared" si="438"/>
        <v>pari + √sudh + ta</v>
      </c>
      <c r="O516" s="21" t="str">
        <f t="shared" si="439"/>
        <v/>
      </c>
      <c r="P516" s="21" t="str">
        <f t="shared" si="440"/>
        <v/>
      </c>
      <c r="Q516" s="21"/>
      <c r="R516" s="21" t="s">
        <v>943</v>
      </c>
      <c r="S516" s="21" t="s">
        <v>944</v>
      </c>
      <c r="T516" s="21" t="s">
        <v>1910</v>
      </c>
      <c r="U516" s="23"/>
      <c r="V516" s="23"/>
      <c r="W516" s="15">
        <f t="shared" si="2"/>
        <v>45635</v>
      </c>
      <c r="X516" s="24">
        <v>515.0</v>
      </c>
      <c r="Y516" s="17" t="str">
        <f t="shared" si="425"/>
        <v>=COUNTIFS(C$3:C516,C516)</v>
      </c>
      <c r="Z516" s="25" t="str">
        <f t="shared" si="426"/>
        <v>#NAME?</v>
      </c>
      <c r="AA516" s="25" t="str">
        <f t="shared" si="427"/>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68"/>
        <v>1</v>
      </c>
      <c r="C517" s="52" t="s">
        <v>1911</v>
      </c>
      <c r="D517" s="40"/>
      <c r="E517" s="40"/>
      <c r="F517" s="40"/>
      <c r="G517" s="40"/>
      <c r="H517" s="40"/>
      <c r="I517" s="40"/>
      <c r="J517" s="40"/>
      <c r="K517" s="40"/>
      <c r="L517" s="40"/>
      <c r="M517" s="40"/>
      <c r="N517" s="40"/>
      <c r="O517" s="40"/>
      <c r="P517" s="40"/>
      <c r="Q517" s="40"/>
      <c r="R517" s="40" t="s">
        <v>943</v>
      </c>
      <c r="S517" s="40" t="s">
        <v>944</v>
      </c>
      <c r="T517" s="40" t="s">
        <v>871</v>
      </c>
      <c r="U517" s="41"/>
      <c r="V517" s="41"/>
      <c r="W517" s="15">
        <f t="shared" si="2"/>
        <v>45635</v>
      </c>
      <c r="X517" s="24">
        <v>516.0</v>
      </c>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68"/>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2"/>
        <v>45635</v>
      </c>
      <c r="X518" s="24">
        <v>517.0</v>
      </c>
      <c r="Y518" s="17" t="str">
        <f t="shared" ref="Y518:Y523" si="441">formulatext(A518)</f>
        <v>#N/A</v>
      </c>
      <c r="Z518" s="25" t="str">
        <f t="shared" ref="Z518:Z523" si="442">org.libreoffice.regex(Y518,"(\= COUNTIFS\(C\$\d{1,3}:)(C\d{1,3})(,)(C\d{1,3})(\))","$2")</f>
        <v>#NAME?</v>
      </c>
      <c r="AA518" s="25" t="str">
        <f t="shared" ref="AA518:AA523" si="443">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44">COUNTIFS(C$3:C519,C519)</f>
        <v>2</v>
      </c>
      <c r="B519" s="10">
        <f t="shared" si="168"/>
        <v>9</v>
      </c>
      <c r="C519" s="12" t="s">
        <v>872</v>
      </c>
      <c r="D519" s="21" t="str">
        <f t="shared" ref="D519:D522" si="445">VLOOKUP($C519,$C$1:$P$7320,2,0)</f>
        <v>comp</v>
      </c>
      <c r="E519" s="21" t="str">
        <f t="shared" ref="E519:E522" si="446">VLOOKUP($C519,$C$1:$P$7320,3,0)</f>
        <v>sandhi, pp + adv + masc</v>
      </c>
      <c r="F519" s="21" t="str">
        <f t="shared" ref="F519:F522" si="447">VLOOKUP($C519,$C$1:$P$7320,4,0)</f>
        <v/>
      </c>
      <c r="G519" s="21"/>
      <c r="H519" s="21" t="str">
        <f t="shared" ref="H519:H522" si="448">VLOOKUP($C519,$C$1:$P$7320,6,0)</f>
        <v>the venerables (are) pure in this regard</v>
      </c>
      <c r="I519" s="21" t="str">
        <f t="shared" ref="I519:I522" si="449">VLOOKUP($C519,$C$1:$P$7320,7,0)</f>
        <v>the long lived ones are pure here</v>
      </c>
      <c r="J519" s="21" t="str">
        <f t="shared" ref="J519:J522" si="450">VLOOKUP($C519,$C$1:$P$7320,8,0)</f>
        <v/>
      </c>
      <c r="K519" s="21" t="str">
        <f t="shared" ref="K519:K522" si="451">VLOOKUP($C519,$C$1:$P$7320,9,0)</f>
        <v/>
      </c>
      <c r="L519" s="21" t="str">
        <f t="shared" ref="L519:L522" si="452">VLOOKUP($C519,$C$1:$P$7320,10,0)</f>
        <v/>
      </c>
      <c r="M519" s="21" t="str">
        <f t="shared" ref="M519:M522" si="453">VLOOKUP($C519,$C$1:$P$7320,11,0)</f>
        <v/>
      </c>
      <c r="N519" s="21" t="str">
        <f t="shared" ref="N519:N522" si="454">VLOOKUP($C519,$C$1:$P$7320,12,0)</f>
        <v>parisuddhā + ettha + āyasmanto</v>
      </c>
      <c r="O519" s="21" t="str">
        <f t="shared" ref="O519:O522" si="455">VLOOKUP($C519,$C$1:$P$7320,13,0)</f>
        <v/>
      </c>
      <c r="P519" s="21" t="str">
        <f t="shared" ref="P519:P522" si="456">VLOOKUP($C519,$C$1:$P$7320,14,0)</f>
        <v/>
      </c>
      <c r="Q519" s="21"/>
      <c r="R519" s="21" t="s">
        <v>943</v>
      </c>
      <c r="S519" s="21" t="s">
        <v>944</v>
      </c>
      <c r="T519" s="22" t="s">
        <v>1912</v>
      </c>
      <c r="U519" s="23"/>
      <c r="V519" s="23"/>
      <c r="W519" s="15">
        <f t="shared" si="2"/>
        <v>45635</v>
      </c>
      <c r="X519" s="24">
        <v>518.0</v>
      </c>
      <c r="Y519" s="17" t="str">
        <f t="shared" si="441"/>
        <v>=COUNTIFS(C$3:C519,C519)</v>
      </c>
      <c r="Z519" s="25" t="str">
        <f t="shared" si="442"/>
        <v>#NAME?</v>
      </c>
      <c r="AA519" s="25" t="str">
        <f t="shared" si="443"/>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44"/>
        <v>3</v>
      </c>
      <c r="B520" s="10">
        <f t="shared" si="168"/>
        <v>10</v>
      </c>
      <c r="C520" s="12" t="s">
        <v>694</v>
      </c>
      <c r="D520" s="21" t="str">
        <f t="shared" si="445"/>
        <v>ind</v>
      </c>
      <c r="E520" s="21" t="str">
        <f t="shared" si="446"/>
        <v>adv, abl sg of ta</v>
      </c>
      <c r="F520" s="21" t="str">
        <f t="shared" si="447"/>
        <v/>
      </c>
      <c r="G520" s="21"/>
      <c r="H520" s="21" t="str">
        <f t="shared" si="448"/>
        <v>therefore</v>
      </c>
      <c r="I520" s="21" t="str">
        <f t="shared" si="449"/>
        <v>from that</v>
      </c>
      <c r="J520" s="21" t="str">
        <f t="shared" si="450"/>
        <v/>
      </c>
      <c r="K520" s="21" t="str">
        <f t="shared" si="451"/>
        <v/>
      </c>
      <c r="L520" s="21" t="str">
        <f t="shared" si="452"/>
        <v/>
      </c>
      <c r="M520" s="21" t="str">
        <f t="shared" si="453"/>
        <v/>
      </c>
      <c r="N520" s="21" t="str">
        <f t="shared" si="454"/>
        <v>ta + smā</v>
      </c>
      <c r="O520" s="21" t="str">
        <f t="shared" si="455"/>
        <v/>
      </c>
      <c r="P520" s="21" t="str">
        <f t="shared" si="456"/>
        <v/>
      </c>
      <c r="Q520" s="21"/>
      <c r="R520" s="21" t="s">
        <v>943</v>
      </c>
      <c r="S520" s="21" t="s">
        <v>944</v>
      </c>
      <c r="T520" s="21" t="s">
        <v>1913</v>
      </c>
      <c r="U520" s="23"/>
      <c r="V520" s="23"/>
      <c r="W520" s="15">
        <f t="shared" si="2"/>
        <v>45635</v>
      </c>
      <c r="X520" s="24">
        <v>519.0</v>
      </c>
      <c r="Y520" s="17" t="str">
        <f t="shared" si="441"/>
        <v>=COUNTIFS(C$3:C520,C520)</v>
      </c>
      <c r="Z520" s="25" t="str">
        <f t="shared" si="442"/>
        <v>#NAME?</v>
      </c>
      <c r="AA520" s="25" t="str">
        <f t="shared" si="443"/>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44"/>
        <v>3</v>
      </c>
      <c r="B521" s="10">
        <f t="shared" si="168"/>
        <v>10</v>
      </c>
      <c r="C521" s="12" t="s">
        <v>397</v>
      </c>
      <c r="D521" s="21" t="str">
        <f t="shared" si="445"/>
        <v>ind</v>
      </c>
      <c r="E521" s="21" t="str">
        <f t="shared" si="446"/>
        <v>adv</v>
      </c>
      <c r="F521" s="21" t="str">
        <f t="shared" si="447"/>
        <v/>
      </c>
      <c r="G521" s="21"/>
      <c r="H521" s="21" t="str">
        <f t="shared" si="448"/>
        <v>silent, silence, silently</v>
      </c>
      <c r="I521" s="21" t="str">
        <f t="shared" si="449"/>
        <v/>
      </c>
      <c r="J521" s="21" t="str">
        <f t="shared" si="450"/>
        <v/>
      </c>
      <c r="K521" s="21" t="str">
        <f t="shared" si="451"/>
        <v/>
      </c>
      <c r="L521" s="21" t="str">
        <f t="shared" si="452"/>
        <v/>
      </c>
      <c r="M521" s="21" t="str">
        <f t="shared" si="453"/>
        <v/>
      </c>
      <c r="N521" s="21" t="str">
        <f t="shared" si="454"/>
        <v/>
      </c>
      <c r="O521" s="21" t="str">
        <f t="shared" si="455"/>
        <v/>
      </c>
      <c r="P521" s="21" t="str">
        <f t="shared" si="456"/>
        <v/>
      </c>
      <c r="Q521" s="21"/>
      <c r="R521" s="21" t="s">
        <v>943</v>
      </c>
      <c r="S521" s="21" t="s">
        <v>944</v>
      </c>
      <c r="T521" s="21" t="s">
        <v>1914</v>
      </c>
      <c r="U521" s="23"/>
      <c r="V521" s="23"/>
      <c r="W521" s="15">
        <f t="shared" si="2"/>
        <v>45635</v>
      </c>
      <c r="X521" s="24">
        <v>520.0</v>
      </c>
      <c r="Y521" s="17" t="str">
        <f t="shared" si="441"/>
        <v>=COUNTIFS(C$3:C521,C521)</v>
      </c>
      <c r="Z521" s="25" t="str">
        <f t="shared" si="442"/>
        <v>#NAME?</v>
      </c>
      <c r="AA521" s="25" t="str">
        <f t="shared" si="443"/>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44"/>
        <v>2</v>
      </c>
      <c r="B522" s="10">
        <f t="shared" si="168"/>
        <v>9</v>
      </c>
      <c r="C522" s="12" t="s">
        <v>885</v>
      </c>
      <c r="D522" s="21" t="str">
        <f t="shared" si="445"/>
        <v>comp</v>
      </c>
      <c r="E522" s="21" t="str">
        <f t="shared" si="446"/>
        <v>sandhi, adv + pron</v>
      </c>
      <c r="F522" s="21" t="str">
        <f t="shared" si="447"/>
        <v/>
      </c>
      <c r="G522" s="21"/>
      <c r="H522" s="21" t="str">
        <f t="shared" si="448"/>
        <v>therefore this</v>
      </c>
      <c r="I522" s="21" t="str">
        <f t="shared" si="449"/>
        <v>thus this</v>
      </c>
      <c r="J522" s="21" t="str">
        <f t="shared" si="450"/>
        <v/>
      </c>
      <c r="K522" s="21" t="str">
        <f t="shared" si="451"/>
        <v/>
      </c>
      <c r="L522" s="21" t="str">
        <f t="shared" si="452"/>
        <v/>
      </c>
      <c r="M522" s="21" t="str">
        <f t="shared" si="453"/>
        <v/>
      </c>
      <c r="N522" s="21" t="str">
        <f t="shared" si="454"/>
        <v>evaṃ + etaṃ</v>
      </c>
      <c r="O522" s="21" t="str">
        <f t="shared" si="455"/>
        <v/>
      </c>
      <c r="P522" s="21" t="str">
        <f t="shared" si="456"/>
        <v/>
      </c>
      <c r="Q522" s="21"/>
      <c r="R522" s="21" t="s">
        <v>943</v>
      </c>
      <c r="S522" s="21" t="s">
        <v>944</v>
      </c>
      <c r="T522" s="21" t="s">
        <v>1915</v>
      </c>
      <c r="U522" s="23"/>
      <c r="V522" s="23"/>
      <c r="W522" s="15">
        <f t="shared" si="2"/>
        <v>45635</v>
      </c>
      <c r="X522" s="24">
        <v>521.0</v>
      </c>
      <c r="Y522" s="17" t="str">
        <f t="shared" si="441"/>
        <v>=COUNTIFS(C$3:C522,C522)</v>
      </c>
      <c r="Z522" s="25" t="str">
        <f t="shared" si="442"/>
        <v>#NAME?</v>
      </c>
      <c r="AA522" s="25" t="str">
        <f t="shared" si="443"/>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44"/>
        <v>1</v>
      </c>
      <c r="B523" s="10">
        <f t="shared" si="168"/>
        <v>8</v>
      </c>
      <c r="C523" s="12" t="s">
        <v>899</v>
      </c>
      <c r="D523" s="21" t="s">
        <v>84</v>
      </c>
      <c r="E523" s="21" t="s">
        <v>1916</v>
      </c>
      <c r="F523" s="21" t="s">
        <v>185</v>
      </c>
      <c r="G523" s="21"/>
      <c r="H523" s="21" t="s">
        <v>903</v>
      </c>
      <c r="I523" s="21" t="s">
        <v>1917</v>
      </c>
      <c r="J523" s="21" t="s">
        <v>905</v>
      </c>
      <c r="K523" s="21">
        <v>8.0</v>
      </c>
      <c r="L523" s="21" t="s">
        <v>906</v>
      </c>
      <c r="M523" s="21" t="s">
        <v>907</v>
      </c>
      <c r="N523" s="21" t="s">
        <v>908</v>
      </c>
      <c r="O523" s="21"/>
      <c r="P523" s="21"/>
      <c r="Q523" s="21"/>
      <c r="R523" s="21" t="s">
        <v>943</v>
      </c>
      <c r="S523" s="21" t="s">
        <v>944</v>
      </c>
      <c r="T523" s="21" t="s">
        <v>1918</v>
      </c>
      <c r="U523" s="23"/>
      <c r="V523" s="23"/>
      <c r="W523" s="15">
        <f t="shared" si="2"/>
        <v>45635</v>
      </c>
      <c r="X523" s="24">
        <v>522.0</v>
      </c>
      <c r="Y523" s="17" t="str">
        <f t="shared" si="441"/>
        <v>=COUNTIFS(C$3:C523,C523)</v>
      </c>
      <c r="Z523" s="25" t="str">
        <f t="shared" si="442"/>
        <v>#NAME?</v>
      </c>
      <c r="AA523" s="25" t="str">
        <f t="shared" si="443"/>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68"/>
        <v>2</v>
      </c>
      <c r="C524" s="52" t="s">
        <v>1919</v>
      </c>
      <c r="D524" s="40"/>
      <c r="E524" s="40"/>
      <c r="F524" s="40"/>
      <c r="G524" s="40"/>
      <c r="H524" s="40"/>
      <c r="I524" s="40"/>
      <c r="J524" s="40"/>
      <c r="K524" s="40"/>
      <c r="L524" s="40"/>
      <c r="M524" s="40"/>
      <c r="N524" s="40"/>
      <c r="O524" s="40"/>
      <c r="P524" s="40"/>
      <c r="Q524" s="40"/>
      <c r="R524" s="40" t="s">
        <v>943</v>
      </c>
      <c r="S524" s="40" t="s">
        <v>944</v>
      </c>
      <c r="T524" s="40" t="s">
        <v>912</v>
      </c>
      <c r="U524" s="41"/>
      <c r="V524" s="41"/>
      <c r="W524" s="15">
        <f t="shared" si="2"/>
        <v>45635</v>
      </c>
      <c r="X524" s="24">
        <v>523.0</v>
      </c>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68"/>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2"/>
        <v>45635</v>
      </c>
      <c r="X525" s="24">
        <v>524.0</v>
      </c>
      <c r="Y525" s="17" t="str">
        <f t="shared" ref="Y525:Y529" si="457">formulatext(A525)</f>
        <v>#N/A</v>
      </c>
      <c r="Z525" s="25" t="str">
        <f t="shared" ref="Z525:Z529" si="458">org.libreoffice.regex(Y525,"(\= COUNTIFS\(C\$\d{1,3}:)(C\d{1,3})(,)(C\d{1,3})(\))","$2")</f>
        <v>#NAME?</v>
      </c>
      <c r="AA525" s="25" t="str">
        <f t="shared" ref="AA525:AA529" si="459">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60">COUNTIFS(C$3:C526,C526)</f>
        <v>1</v>
      </c>
      <c r="B526" s="10">
        <f t="shared" si="168"/>
        <v>1</v>
      </c>
      <c r="C526" s="12" t="s">
        <v>944</v>
      </c>
      <c r="D526" s="21" t="s">
        <v>47</v>
      </c>
      <c r="E526" s="27" t="s">
        <v>1920</v>
      </c>
      <c r="F526" s="21"/>
      <c r="G526" s="21"/>
      <c r="H526" s="21" t="s">
        <v>1921</v>
      </c>
      <c r="I526" s="21"/>
      <c r="J526" s="21"/>
      <c r="K526" s="21"/>
      <c r="L526" s="21"/>
      <c r="M526" s="21"/>
      <c r="N526" s="21" t="s">
        <v>1922</v>
      </c>
      <c r="O526" s="21" t="s">
        <v>916</v>
      </c>
      <c r="P526" s="21" t="s">
        <v>1923</v>
      </c>
      <c r="Q526" s="21" t="s">
        <v>1924</v>
      </c>
      <c r="R526" s="21" t="s">
        <v>943</v>
      </c>
      <c r="S526" s="21" t="s">
        <v>944</v>
      </c>
      <c r="T526" s="22" t="s">
        <v>1925</v>
      </c>
      <c r="U526" s="23"/>
      <c r="V526" s="23"/>
      <c r="W526" s="15">
        <f t="shared" si="2"/>
        <v>45635</v>
      </c>
      <c r="X526" s="24">
        <v>525.0</v>
      </c>
      <c r="Y526" s="17" t="str">
        <f t="shared" si="457"/>
        <v>=COUNTIFS(C$3:C526,C526)</v>
      </c>
      <c r="Z526" s="25" t="str">
        <f t="shared" si="458"/>
        <v>#NAME?</v>
      </c>
      <c r="AA526" s="25" t="str">
        <f t="shared" si="459"/>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60"/>
        <v>1</v>
      </c>
      <c r="B527" s="10">
        <f t="shared" si="168"/>
        <v>1</v>
      </c>
      <c r="C527" s="12" t="s">
        <v>1926</v>
      </c>
      <c r="D527" s="21" t="s">
        <v>47</v>
      </c>
      <c r="E527" s="21" t="s">
        <v>1108</v>
      </c>
      <c r="F527" s="21"/>
      <c r="G527" s="21"/>
      <c r="H527" s="21" t="s">
        <v>1109</v>
      </c>
      <c r="I527" s="21" t="s">
        <v>1110</v>
      </c>
      <c r="J527" s="21" t="s">
        <v>960</v>
      </c>
      <c r="K527" s="21">
        <v>1.0</v>
      </c>
      <c r="L527" s="21" t="s">
        <v>35</v>
      </c>
      <c r="M527" s="21"/>
      <c r="N527" s="21" t="s">
        <v>961</v>
      </c>
      <c r="O527" s="21"/>
      <c r="P527" s="21"/>
      <c r="Q527" s="21"/>
      <c r="R527" s="21" t="s">
        <v>943</v>
      </c>
      <c r="S527" s="21" t="s">
        <v>944</v>
      </c>
      <c r="T527" s="22" t="s">
        <v>1927</v>
      </c>
      <c r="U527" s="23"/>
      <c r="V527" s="23"/>
      <c r="W527" s="15">
        <f t="shared" si="2"/>
        <v>45635</v>
      </c>
      <c r="X527" s="24">
        <v>526.0</v>
      </c>
      <c r="Y527" s="17" t="str">
        <f t="shared" si="457"/>
        <v>=COUNTIFS(C$3:C527,C527)</v>
      </c>
      <c r="Z527" s="25" t="str">
        <f t="shared" si="458"/>
        <v>#NAME?</v>
      </c>
      <c r="AA527" s="25" t="str">
        <f t="shared" si="459"/>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0"/>
        <v>2</v>
      </c>
      <c r="B528" s="10">
        <f t="shared" si="168"/>
        <v>4</v>
      </c>
      <c r="C528" s="12" t="s">
        <v>923</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943</v>
      </c>
      <c r="S528" s="21" t="s">
        <v>944</v>
      </c>
      <c r="T528" s="22" t="s">
        <v>1928</v>
      </c>
      <c r="U528" s="23"/>
      <c r="V528" s="23"/>
      <c r="W528" s="15">
        <f t="shared" si="2"/>
        <v>45635</v>
      </c>
      <c r="X528" s="24">
        <v>527.0</v>
      </c>
      <c r="Y528" s="17" t="str">
        <f t="shared" si="457"/>
        <v>=COUNTIFS(C$3:C528,C528)</v>
      </c>
      <c r="Z528" s="25" t="str">
        <f t="shared" si="458"/>
        <v>#NAME?</v>
      </c>
      <c r="AA528" s="25" t="str">
        <f t="shared" si="459"/>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0"/>
        <v>1</v>
      </c>
      <c r="B529" s="10">
        <f t="shared" si="168"/>
        <v>4</v>
      </c>
      <c r="C529" s="12" t="s">
        <v>1929</v>
      </c>
      <c r="D529" s="21" t="s">
        <v>930</v>
      </c>
      <c r="E529" s="21" t="s">
        <v>1930</v>
      </c>
      <c r="F529" s="21"/>
      <c r="G529" s="21"/>
      <c r="H529" s="21" t="s">
        <v>1931</v>
      </c>
      <c r="I529" s="21"/>
      <c r="J529" s="21"/>
      <c r="K529" s="21"/>
      <c r="L529" s="21"/>
      <c r="M529" s="21"/>
      <c r="N529" s="21" t="s">
        <v>1932</v>
      </c>
      <c r="O529" s="21"/>
      <c r="P529" s="21"/>
      <c r="Q529" s="21" t="s">
        <v>1933</v>
      </c>
      <c r="R529" s="21" t="s">
        <v>943</v>
      </c>
      <c r="S529" s="21" t="s">
        <v>944</v>
      </c>
      <c r="T529" s="21" t="s">
        <v>1934</v>
      </c>
      <c r="U529" s="23"/>
      <c r="V529" s="23"/>
      <c r="W529" s="15">
        <f t="shared" si="2"/>
        <v>45635</v>
      </c>
      <c r="X529" s="24">
        <v>528.0</v>
      </c>
      <c r="Y529" s="17" t="str">
        <f t="shared" si="457"/>
        <v>=COUNTIFS(C$3:C529,C529)</v>
      </c>
      <c r="Z529" s="25" t="str">
        <f t="shared" si="458"/>
        <v>#NAME?</v>
      </c>
      <c r="AA529" s="25" t="str">
        <f t="shared" si="459"/>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68"/>
        <v>1</v>
      </c>
      <c r="C530" s="52" t="s">
        <v>1935</v>
      </c>
      <c r="D530" s="40"/>
      <c r="E530" s="40"/>
      <c r="F530" s="40"/>
      <c r="G530" s="40"/>
      <c r="H530" s="40"/>
      <c r="I530" s="40"/>
      <c r="J530" s="40"/>
      <c r="K530" s="40"/>
      <c r="L530" s="40"/>
      <c r="M530" s="40"/>
      <c r="N530" s="40"/>
      <c r="O530" s="40"/>
      <c r="P530" s="40"/>
      <c r="Q530" s="40"/>
      <c r="R530" s="40" t="s">
        <v>943</v>
      </c>
      <c r="S530" s="40" t="s">
        <v>944</v>
      </c>
      <c r="T530" s="40" t="s">
        <v>1936</v>
      </c>
      <c r="U530" s="41"/>
      <c r="V530" s="41"/>
      <c r="W530" s="15">
        <f t="shared" si="2"/>
        <v>45635</v>
      </c>
      <c r="X530" s="24">
        <v>529.0</v>
      </c>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68"/>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2"/>
        <v>45635</v>
      </c>
      <c r="X531" s="24">
        <v>530.0</v>
      </c>
      <c r="Y531" s="17" t="str">
        <f t="shared" ref="Y531:Y544" si="461">formulatext(A531)</f>
        <v>#N/A</v>
      </c>
      <c r="Z531" s="25" t="str">
        <f t="shared" ref="Z531:Z544" si="462">org.libreoffice.regex(Y531,"(\= COUNTIFS\(C\$\d{1,3}:)(C\d{1,3})(,)(C\d{1,3})(\))","$2")</f>
        <v>#NAME?</v>
      </c>
      <c r="AA531" s="25" t="str">
        <f t="shared" ref="AA531:AA544" si="463">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44" si="464">COUNTIFS(C$3:C532,C532)</f>
        <v>1</v>
      </c>
      <c r="B532" s="10">
        <f t="shared" si="168"/>
        <v>8</v>
      </c>
      <c r="C532" s="12" t="s">
        <v>1937</v>
      </c>
      <c r="D532" s="21" t="s">
        <v>42</v>
      </c>
      <c r="E532" s="21" t="s">
        <v>951</v>
      </c>
      <c r="F532" s="21"/>
      <c r="G532" s="21"/>
      <c r="H532" s="21" t="s">
        <v>952</v>
      </c>
      <c r="I532" s="21"/>
      <c r="J532" s="21"/>
      <c r="K532" s="21"/>
      <c r="L532" s="21"/>
      <c r="M532" s="21"/>
      <c r="N532" s="21"/>
      <c r="O532" s="21"/>
      <c r="P532" s="21"/>
      <c r="Q532" s="21"/>
      <c r="R532" s="21" t="s">
        <v>1938</v>
      </c>
      <c r="S532" s="21" t="s">
        <v>1939</v>
      </c>
      <c r="T532" s="22" t="s">
        <v>1940</v>
      </c>
      <c r="U532" s="23"/>
      <c r="V532" s="23"/>
      <c r="W532" s="15">
        <f t="shared" si="2"/>
        <v>45635</v>
      </c>
      <c r="X532" s="24">
        <v>531.0</v>
      </c>
      <c r="Y532" s="17" t="str">
        <f t="shared" si="461"/>
        <v>=COUNTIFS(C$3:C532,C532)</v>
      </c>
      <c r="Z532" s="25" t="str">
        <f t="shared" si="462"/>
        <v>#NAME?</v>
      </c>
      <c r="AA532" s="25" t="str">
        <f t="shared" si="463"/>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64"/>
        <v>6</v>
      </c>
      <c r="B533" s="10">
        <f t="shared" si="168"/>
        <v>42</v>
      </c>
      <c r="C533" s="12" t="s">
        <v>423</v>
      </c>
      <c r="D533" s="21" t="str">
        <f t="shared" ref="D533:D534" si="465">VLOOKUP($C533,$C$1:$P$7320,2,0)</f>
        <v>ind</v>
      </c>
      <c r="E533" s="21" t="str">
        <f t="shared" ref="E533:E534" si="466">VLOOKUP($C533,$C$1:$P$7320,3,0)</f>
        <v>emph</v>
      </c>
      <c r="F533" s="21" t="str">
        <f t="shared" ref="F533:F534" si="467">VLOOKUP($C533,$C$1:$P$7320,4,0)</f>
        <v/>
      </c>
      <c r="G533" s="21"/>
      <c r="H533" s="21" t="str">
        <f t="shared" ref="H533:H534" si="468">VLOOKUP($C533,$C$1:$P$7320,6,0)</f>
        <v>truly, indeed, then</v>
      </c>
      <c r="I533" s="21" t="str">
        <f t="shared" ref="I533:I534" si="469">VLOOKUP($C533,$C$1:$P$7320,7,0)</f>
        <v/>
      </c>
      <c r="J533" s="21" t="str">
        <f t="shared" ref="J533:J534" si="470">VLOOKUP($C533,$C$1:$P$7320,8,0)</f>
        <v/>
      </c>
      <c r="K533" s="21" t="str">
        <f t="shared" ref="K533:K534" si="471">VLOOKUP($C533,$C$1:$P$7320,9,0)</f>
        <v/>
      </c>
      <c r="L533" s="21" t="str">
        <f t="shared" ref="L533:L534" si="472">VLOOKUP($C533,$C$1:$P$7320,10,0)</f>
        <v/>
      </c>
      <c r="M533" s="21" t="str">
        <f t="shared" ref="M533:M534" si="473">VLOOKUP($C533,$C$1:$P$7320,11,0)</f>
        <v/>
      </c>
      <c r="N533" s="21" t="str">
        <f t="shared" ref="N533:N534" si="474">VLOOKUP($C533,$C$1:$P$7320,12,0)</f>
        <v/>
      </c>
      <c r="O533" s="21" t="str">
        <f t="shared" ref="O533:O534" si="475">VLOOKUP($C533,$C$1:$P$7320,13,0)</f>
        <v/>
      </c>
      <c r="P533" s="21" t="str">
        <f t="shared" ref="P533:P534" si="476">VLOOKUP($C533,$C$1:$P$7320,14,0)</f>
        <v/>
      </c>
      <c r="Q533" s="21"/>
      <c r="R533" s="21" t="s">
        <v>1938</v>
      </c>
      <c r="S533" s="21" t="s">
        <v>1939</v>
      </c>
      <c r="T533" s="21" t="s">
        <v>1941</v>
      </c>
      <c r="U533" s="23"/>
      <c r="V533" s="23"/>
      <c r="W533" s="15">
        <f t="shared" si="2"/>
        <v>45635</v>
      </c>
      <c r="X533" s="24">
        <v>532.0</v>
      </c>
      <c r="Y533" s="17" t="str">
        <f t="shared" si="461"/>
        <v>=COUNTIFS(C$3:C533,C533)</v>
      </c>
      <c r="Z533" s="25" t="str">
        <f t="shared" si="462"/>
        <v>#NAME?</v>
      </c>
      <c r="AA533" s="25" t="str">
        <f t="shared" si="463"/>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64"/>
        <v>2</v>
      </c>
      <c r="B534" s="10">
        <f t="shared" si="168"/>
        <v>8</v>
      </c>
      <c r="C534" s="12" t="s">
        <v>661</v>
      </c>
      <c r="D534" s="21" t="str">
        <f t="shared" si="465"/>
        <v>comp</v>
      </c>
      <c r="E534" s="21" t="str">
        <f t="shared" si="466"/>
        <v>sandhi, ind + masc</v>
      </c>
      <c r="F534" s="21" t="str">
        <f t="shared" si="467"/>
        <v/>
      </c>
      <c r="G534" s="21"/>
      <c r="H534" s="21" t="str">
        <f t="shared" si="468"/>
        <v>and venerables</v>
      </c>
      <c r="I534" s="21" t="str">
        <f t="shared" si="469"/>
        <v/>
      </c>
      <c r="J534" s="21" t="str">
        <f t="shared" si="470"/>
        <v/>
      </c>
      <c r="K534" s="21" t="str">
        <f t="shared" si="471"/>
        <v/>
      </c>
      <c r="L534" s="21" t="str">
        <f t="shared" si="472"/>
        <v/>
      </c>
      <c r="M534" s="21" t="str">
        <f t="shared" si="473"/>
        <v/>
      </c>
      <c r="N534" s="21" t="str">
        <f t="shared" si="474"/>
        <v>pana + āyasmanto</v>
      </c>
      <c r="O534" s="21" t="str">
        <f t="shared" si="475"/>
        <v/>
      </c>
      <c r="P534" s="21" t="str">
        <f t="shared" si="476"/>
        <v/>
      </c>
      <c r="Q534" s="21"/>
      <c r="R534" s="21" t="s">
        <v>1938</v>
      </c>
      <c r="S534" s="21" t="s">
        <v>1939</v>
      </c>
      <c r="T534" s="21" t="s">
        <v>1942</v>
      </c>
      <c r="U534" s="23"/>
      <c r="V534" s="23"/>
      <c r="W534" s="15">
        <f t="shared" si="2"/>
        <v>45635</v>
      </c>
      <c r="X534" s="24">
        <v>533.0</v>
      </c>
      <c r="Y534" s="17" t="str">
        <f t="shared" si="461"/>
        <v>=COUNTIFS(C$3:C534,C534)</v>
      </c>
      <c r="Z534" s="25" t="str">
        <f t="shared" si="462"/>
        <v>#NAME?</v>
      </c>
      <c r="AA534" s="25" t="str">
        <f t="shared" si="463"/>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64"/>
        <v>1</v>
      </c>
      <c r="B535" s="10">
        <f t="shared" si="168"/>
        <v>4</v>
      </c>
      <c r="C535" s="12" t="s">
        <v>1943</v>
      </c>
      <c r="D535" s="27" t="s">
        <v>141</v>
      </c>
      <c r="E535" s="27" t="s">
        <v>1944</v>
      </c>
      <c r="F535" s="21"/>
      <c r="G535" s="21"/>
      <c r="H535" s="21" t="s">
        <v>1945</v>
      </c>
      <c r="I535" s="21"/>
      <c r="J535" s="21"/>
      <c r="K535" s="21"/>
      <c r="L535" s="21"/>
      <c r="M535" s="21"/>
      <c r="N535" s="27" t="s">
        <v>1946</v>
      </c>
      <c r="O535" s="27" t="s">
        <v>137</v>
      </c>
      <c r="P535" s="27" t="s">
        <v>1947</v>
      </c>
      <c r="Q535" s="21"/>
      <c r="R535" s="21" t="s">
        <v>1938</v>
      </c>
      <c r="S535" s="21" t="s">
        <v>1939</v>
      </c>
      <c r="T535" s="21" t="s">
        <v>1948</v>
      </c>
      <c r="U535" s="23"/>
      <c r="V535" s="23"/>
      <c r="W535" s="15">
        <f t="shared" si="2"/>
        <v>45635</v>
      </c>
      <c r="X535" s="24">
        <v>534.0</v>
      </c>
      <c r="Y535" s="17" t="str">
        <f t="shared" si="461"/>
        <v>=COUNTIFS(C$3:C535,C535)</v>
      </c>
      <c r="Z535" s="25" t="str">
        <f t="shared" si="462"/>
        <v>#NAME?</v>
      </c>
      <c r="AA535" s="25" t="str">
        <f t="shared" si="463"/>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64"/>
        <v>1</v>
      </c>
      <c r="B536" s="10">
        <f t="shared" si="168"/>
        <v>1</v>
      </c>
      <c r="C536" s="44" t="s">
        <v>1949</v>
      </c>
      <c r="D536" s="27" t="s">
        <v>141</v>
      </c>
      <c r="E536" s="27" t="s">
        <v>1950</v>
      </c>
      <c r="F536" s="21"/>
      <c r="G536" s="21"/>
      <c r="H536" s="27" t="s">
        <v>1951</v>
      </c>
      <c r="I536" s="21"/>
      <c r="J536" s="21"/>
      <c r="K536" s="21"/>
      <c r="L536" s="21"/>
      <c r="M536" s="21"/>
      <c r="N536" s="27" t="s">
        <v>1952</v>
      </c>
      <c r="O536" s="27"/>
      <c r="P536" s="27"/>
      <c r="Q536" s="21"/>
      <c r="R536" s="21" t="s">
        <v>1938</v>
      </c>
      <c r="S536" s="21" t="s">
        <v>1939</v>
      </c>
      <c r="T536" s="27" t="s">
        <v>1953</v>
      </c>
      <c r="U536" s="23"/>
      <c r="V536" s="23"/>
      <c r="W536" s="15">
        <f t="shared" si="2"/>
        <v>45635</v>
      </c>
      <c r="X536" s="24">
        <v>535.0</v>
      </c>
      <c r="Y536" s="17" t="str">
        <f t="shared" si="461"/>
        <v>=COUNTIFS(C$3:C536,C536)</v>
      </c>
      <c r="Z536" s="25" t="str">
        <f t="shared" si="462"/>
        <v>#NAME?</v>
      </c>
      <c r="AA536" s="25" t="str">
        <f t="shared" si="463"/>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64"/>
        <v>2</v>
      </c>
      <c r="B537" s="10">
        <f t="shared" si="168"/>
        <v>2</v>
      </c>
      <c r="C537" s="65" t="s">
        <v>146</v>
      </c>
      <c r="D537" s="69" t="s">
        <v>141</v>
      </c>
      <c r="E537" s="69" t="s">
        <v>147</v>
      </c>
      <c r="F537" s="67"/>
      <c r="G537" s="67"/>
      <c r="H537" s="66" t="s">
        <v>148</v>
      </c>
      <c r="I537" s="67"/>
      <c r="J537" s="67"/>
      <c r="K537" s="67"/>
      <c r="L537" s="67"/>
      <c r="M537" s="67"/>
      <c r="N537" s="27" t="s">
        <v>149</v>
      </c>
      <c r="O537" s="76"/>
      <c r="P537" s="76"/>
      <c r="Q537" s="67"/>
      <c r="R537" s="21" t="s">
        <v>1938</v>
      </c>
      <c r="S537" s="21" t="s">
        <v>1939</v>
      </c>
      <c r="T537" s="27" t="s">
        <v>1954</v>
      </c>
      <c r="U537" s="67"/>
      <c r="V537" s="67"/>
      <c r="W537" s="47">
        <f t="shared" si="2"/>
        <v>45635</v>
      </c>
      <c r="X537" s="48">
        <v>536.0</v>
      </c>
      <c r="Y537" s="49" t="str">
        <f t="shared" si="461"/>
        <v>=COUNTIFS(C$3:C537,C537)</v>
      </c>
      <c r="Z537" s="50" t="str">
        <f t="shared" si="462"/>
        <v>#NAME?</v>
      </c>
      <c r="AA537" s="50" t="str">
        <f t="shared" si="463"/>
        <v>#NAME?</v>
      </c>
      <c r="AB537" s="49"/>
      <c r="AC537" s="49"/>
      <c r="AD537" s="49"/>
      <c r="AE537" s="49"/>
      <c r="AF537" s="49"/>
      <c r="AG537" s="49"/>
      <c r="AH537" s="49"/>
      <c r="AI537" s="49"/>
      <c r="AJ537" s="49"/>
      <c r="AK537" s="49"/>
      <c r="AL537" s="48"/>
      <c r="AM537" s="48"/>
      <c r="AN537" s="48"/>
      <c r="AO537" s="48"/>
      <c r="AP537" s="48"/>
      <c r="AQ537" s="48"/>
      <c r="AR537" s="48"/>
      <c r="AS537" s="48"/>
      <c r="AT537" s="48"/>
      <c r="AU537" s="48"/>
    </row>
    <row r="538" ht="15.75" customHeight="1">
      <c r="A538" s="20">
        <f t="shared" si="464"/>
        <v>1</v>
      </c>
      <c r="B538" s="10">
        <f t="shared" si="168"/>
        <v>3</v>
      </c>
      <c r="C538" s="12" t="s">
        <v>1955</v>
      </c>
      <c r="D538" s="21" t="s">
        <v>250</v>
      </c>
      <c r="E538" s="27" t="s">
        <v>1956</v>
      </c>
      <c r="F538" s="21"/>
      <c r="G538" s="21"/>
      <c r="H538" s="27" t="s">
        <v>1957</v>
      </c>
      <c r="I538" s="27" t="s">
        <v>1958</v>
      </c>
      <c r="J538" s="21"/>
      <c r="K538" s="21"/>
      <c r="L538" s="21"/>
      <c r="M538" s="21"/>
      <c r="N538" s="21" t="s">
        <v>1959</v>
      </c>
      <c r="O538" s="27" t="s">
        <v>1960</v>
      </c>
      <c r="P538" s="27" t="s">
        <v>1961</v>
      </c>
      <c r="Q538" s="21"/>
      <c r="R538" s="21" t="s">
        <v>1938</v>
      </c>
      <c r="S538" s="21" t="s">
        <v>1939</v>
      </c>
      <c r="T538" s="21" t="s">
        <v>1962</v>
      </c>
      <c r="U538" s="23"/>
      <c r="V538" s="23"/>
      <c r="W538" s="15">
        <f t="shared" si="2"/>
        <v>45635</v>
      </c>
      <c r="X538" s="24">
        <v>537.0</v>
      </c>
      <c r="Y538" s="17" t="str">
        <f t="shared" si="461"/>
        <v>=COUNTIFS(C$3:C538,C538)</v>
      </c>
      <c r="Z538" s="25" t="str">
        <f t="shared" si="462"/>
        <v>#NAME?</v>
      </c>
      <c r="AA538" s="25" t="str">
        <f t="shared" si="463"/>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64"/>
        <v>1</v>
      </c>
      <c r="B539" s="10">
        <f t="shared" si="168"/>
        <v>2</v>
      </c>
      <c r="C539" s="12" t="s">
        <v>1963</v>
      </c>
      <c r="D539" s="21" t="s">
        <v>47</v>
      </c>
      <c r="E539" s="21" t="s">
        <v>612</v>
      </c>
      <c r="F539" s="21"/>
      <c r="G539" s="21"/>
      <c r="H539" s="21" t="s">
        <v>111</v>
      </c>
      <c r="I539" s="21" t="s">
        <v>112</v>
      </c>
      <c r="J539" s="21" t="s">
        <v>113</v>
      </c>
      <c r="K539" s="21">
        <v>1.0</v>
      </c>
      <c r="L539" s="21" t="s">
        <v>35</v>
      </c>
      <c r="M539" s="21"/>
      <c r="N539" s="21" t="s">
        <v>114</v>
      </c>
      <c r="O539" s="21"/>
      <c r="P539" s="21"/>
      <c r="Q539" s="21"/>
      <c r="R539" s="21" t="s">
        <v>1938</v>
      </c>
      <c r="S539" s="21" t="s">
        <v>1939</v>
      </c>
      <c r="T539" s="27" t="s">
        <v>1964</v>
      </c>
      <c r="U539" s="23"/>
      <c r="V539" s="23"/>
      <c r="W539" s="15">
        <f t="shared" si="2"/>
        <v>45635</v>
      </c>
      <c r="X539" s="24">
        <v>538.0</v>
      </c>
      <c r="Y539" s="17" t="str">
        <f t="shared" si="461"/>
        <v>=COUNTIFS(C$3:C539,C539)</v>
      </c>
      <c r="Z539" s="25" t="str">
        <f t="shared" si="462"/>
        <v>#NAME?</v>
      </c>
      <c r="AA539" s="25" t="str">
        <f t="shared" si="463"/>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64"/>
        <v>1</v>
      </c>
      <c r="B540" s="10">
        <f t="shared" si="168"/>
        <v>1</v>
      </c>
      <c r="C540" s="12" t="s">
        <v>1965</v>
      </c>
      <c r="D540" s="21" t="s">
        <v>47</v>
      </c>
      <c r="E540" s="21" t="s">
        <v>612</v>
      </c>
      <c r="F540" s="21"/>
      <c r="G540" s="21"/>
      <c r="H540" s="21" t="s">
        <v>1966</v>
      </c>
      <c r="I540" s="21"/>
      <c r="J540" s="21"/>
      <c r="K540" s="21"/>
      <c r="L540" s="21"/>
      <c r="M540" s="21"/>
      <c r="N540" s="21"/>
      <c r="O540" s="21"/>
      <c r="P540" s="21"/>
      <c r="Q540" s="21"/>
      <c r="R540" s="21" t="s">
        <v>1938</v>
      </c>
      <c r="S540" s="21" t="s">
        <v>1939</v>
      </c>
      <c r="T540" s="21" t="s">
        <v>1967</v>
      </c>
      <c r="U540" s="23"/>
      <c r="V540" s="23"/>
      <c r="W540" s="15">
        <f t="shared" si="2"/>
        <v>45635</v>
      </c>
      <c r="X540" s="24">
        <v>539.0</v>
      </c>
      <c r="Y540" s="17" t="str">
        <f t="shared" si="461"/>
        <v>=COUNTIFS(C$3:C540,C540)</v>
      </c>
      <c r="Z540" s="25" t="str">
        <f t="shared" si="462"/>
        <v>#NAME?</v>
      </c>
      <c r="AA540" s="25" t="str">
        <f t="shared" si="463"/>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64"/>
        <v>1</v>
      </c>
      <c r="B541" s="10">
        <f t="shared" si="168"/>
        <v>1</v>
      </c>
      <c r="C541" s="44" t="s">
        <v>1968</v>
      </c>
      <c r="D541" s="21" t="s">
        <v>47</v>
      </c>
      <c r="E541" s="21" t="s">
        <v>921</v>
      </c>
      <c r="F541" s="21"/>
      <c r="G541" s="21"/>
      <c r="H541" s="21" t="s">
        <v>1969</v>
      </c>
      <c r="I541" s="21" t="s">
        <v>1970</v>
      </c>
      <c r="J541" s="21" t="s">
        <v>1971</v>
      </c>
      <c r="K541" s="21">
        <v>8.0</v>
      </c>
      <c r="L541" s="21" t="s">
        <v>196</v>
      </c>
      <c r="M541" s="21"/>
      <c r="N541" s="21" t="s">
        <v>1972</v>
      </c>
      <c r="O541" s="21"/>
      <c r="P541" s="21"/>
      <c r="Q541" s="21"/>
      <c r="R541" s="21" t="s">
        <v>1938</v>
      </c>
      <c r="S541" s="21" t="s">
        <v>1939</v>
      </c>
      <c r="T541" s="21" t="s">
        <v>1973</v>
      </c>
      <c r="U541" s="23"/>
      <c r="V541" s="23"/>
      <c r="W541" s="15">
        <f t="shared" si="2"/>
        <v>45635</v>
      </c>
      <c r="X541" s="24">
        <v>540.0</v>
      </c>
      <c r="Y541" s="17" t="str">
        <f t="shared" si="461"/>
        <v>=COUNTIFS(C$3:C541,C541)</v>
      </c>
      <c r="Z541" s="25" t="str">
        <f t="shared" si="462"/>
        <v>#NAME?</v>
      </c>
      <c r="AA541" s="25" t="str">
        <f t="shared" si="463"/>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64"/>
        <v>3</v>
      </c>
      <c r="B542" s="10">
        <f t="shared" si="168"/>
        <v>34</v>
      </c>
      <c r="C542" s="12" t="s">
        <v>963</v>
      </c>
      <c r="D542" s="21" t="str">
        <f t="shared" ref="D542:D544" si="477">VLOOKUP($C542,$C$1:$P$7320,2,0)</f>
        <v>noun</v>
      </c>
      <c r="E542" s="21" t="str">
        <f t="shared" ref="E542:E544" si="478">VLOOKUP($C542,$C$1:$P$7320,3,0)</f>
        <v>masc nom pl of dhamma</v>
      </c>
      <c r="F542" s="21" t="str">
        <f t="shared" ref="F542:F544" si="479">VLOOKUP($C542,$C$1:$P$7320,4,0)</f>
        <v/>
      </c>
      <c r="G542" s="21"/>
      <c r="H542" s="21" t="str">
        <f t="shared" ref="H542:H544" si="480">VLOOKUP($C542,$C$1:$P$7320,6,0)</f>
        <v>cases, laws, rules</v>
      </c>
      <c r="I542" s="21" t="str">
        <f t="shared" ref="I542:I544" si="481">VLOOKUP($C542,$C$1:$P$7320,7,0)</f>
        <v>holdings, supports</v>
      </c>
      <c r="J542" s="21" t="str">
        <f t="shared" ref="J542:J544" si="482">VLOOKUP($C542,$C$1:$P$7320,8,0)</f>
        <v>√dhar (hold)</v>
      </c>
      <c r="K542" s="21">
        <f t="shared" ref="K542:K544" si="483">VLOOKUP($C542,$C$1:$P$7320,9,0)</f>
        <v>1</v>
      </c>
      <c r="L542" s="21" t="str">
        <f t="shared" ref="L542:L544" si="484">VLOOKUP($C542,$C$1:$P$7320,10,0)</f>
        <v>a</v>
      </c>
      <c r="M542" s="21" t="str">
        <f t="shared" ref="M542:M544" si="485">VLOOKUP($C542,$C$1:$P$7320,11,0)</f>
        <v/>
      </c>
      <c r="N542" s="21" t="str">
        <f t="shared" ref="N542:N544" si="486">VLOOKUP($C542,$C$1:$P$7320,12,0)</f>
        <v>√dhar + ma</v>
      </c>
      <c r="O542" s="21" t="str">
        <f t="shared" ref="O542:O544" si="487">VLOOKUP($C542,$C$1:$P$7320,13,0)</f>
        <v/>
      </c>
      <c r="P542" s="21" t="str">
        <f t="shared" ref="P542:P544" si="488">VLOOKUP($C542,$C$1:$P$7320,14,0)</f>
        <v/>
      </c>
      <c r="Q542" s="21"/>
      <c r="R542" s="21" t="s">
        <v>1938</v>
      </c>
      <c r="S542" s="21" t="s">
        <v>1939</v>
      </c>
      <c r="T542" s="21" t="s">
        <v>1974</v>
      </c>
      <c r="U542" s="23"/>
      <c r="V542" s="23"/>
      <c r="W542" s="15">
        <f t="shared" si="2"/>
        <v>45635</v>
      </c>
      <c r="X542" s="24">
        <v>541.0</v>
      </c>
      <c r="Y542" s="17" t="str">
        <f t="shared" si="461"/>
        <v>=COUNTIFS(C$3:C542,C542)</v>
      </c>
      <c r="Z542" s="25" t="str">
        <f t="shared" si="462"/>
        <v>#NAME?</v>
      </c>
      <c r="AA542" s="25" t="str">
        <f t="shared" si="463"/>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64"/>
        <v>2</v>
      </c>
      <c r="B543" s="10">
        <f t="shared" si="168"/>
        <v>10</v>
      </c>
      <c r="C543" s="12" t="s">
        <v>968</v>
      </c>
      <c r="D543" s="21" t="str">
        <f t="shared" si="477"/>
        <v>noun</v>
      </c>
      <c r="E543" s="21" t="str">
        <f t="shared" si="478"/>
        <v>masc acc sg of uddesa, from uddisati</v>
      </c>
      <c r="F543" s="21" t="str">
        <f t="shared" si="479"/>
        <v/>
      </c>
      <c r="G543" s="21"/>
      <c r="H543" s="21" t="str">
        <f t="shared" si="480"/>
        <v>recitation, chanting</v>
      </c>
      <c r="I543" s="21" t="str">
        <f t="shared" si="481"/>
        <v>pointing up</v>
      </c>
      <c r="J543" s="21" t="str">
        <f t="shared" si="482"/>
        <v>√dis (point out, explain)</v>
      </c>
      <c r="K543" s="21">
        <f t="shared" si="483"/>
        <v>1</v>
      </c>
      <c r="L543" s="21" t="str">
        <f t="shared" si="484"/>
        <v>a</v>
      </c>
      <c r="M543" s="21" t="str">
        <f t="shared" si="485"/>
        <v/>
      </c>
      <c r="N543" s="21" t="str">
        <f t="shared" si="486"/>
        <v>ud + √dis + *a</v>
      </c>
      <c r="O543" s="21" t="str">
        <f t="shared" si="487"/>
        <v/>
      </c>
      <c r="P543" s="21" t="str">
        <f t="shared" si="488"/>
        <v/>
      </c>
      <c r="Q543" s="21"/>
      <c r="R543" s="21" t="s">
        <v>1938</v>
      </c>
      <c r="S543" s="21" t="s">
        <v>1939</v>
      </c>
      <c r="T543" s="21" t="s">
        <v>1975</v>
      </c>
      <c r="U543" s="23"/>
      <c r="V543" s="23"/>
      <c r="W543" s="15">
        <f t="shared" si="2"/>
        <v>45635</v>
      </c>
      <c r="X543" s="24">
        <v>542.0</v>
      </c>
      <c r="Y543" s="17" t="str">
        <f t="shared" si="461"/>
        <v>=COUNTIFS(C$3:C543,C543)</v>
      </c>
      <c r="Z543" s="25" t="str">
        <f t="shared" si="462"/>
        <v>#NAME?</v>
      </c>
      <c r="AA543" s="25" t="str">
        <f t="shared" si="463"/>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64"/>
        <v>2</v>
      </c>
      <c r="B544" s="10">
        <f t="shared" si="168"/>
        <v>8</v>
      </c>
      <c r="C544" s="12" t="s">
        <v>971</v>
      </c>
      <c r="D544" s="21" t="str">
        <f t="shared" si="477"/>
        <v>verb</v>
      </c>
      <c r="E544" s="21" t="str">
        <f t="shared" si="478"/>
        <v>pr 3rd pl of āgacchati</v>
      </c>
      <c r="F544" s="21" t="str">
        <f t="shared" si="479"/>
        <v>+acc</v>
      </c>
      <c r="G544" s="21"/>
      <c r="H544" s="21" t="str">
        <f t="shared" si="480"/>
        <v>they arrive, they are coming up (for)</v>
      </c>
      <c r="I544" s="21" t="str">
        <f t="shared" si="481"/>
        <v>arrive</v>
      </c>
      <c r="J544" s="21" t="str">
        <f t="shared" si="482"/>
        <v>√gam (go)</v>
      </c>
      <c r="K544" s="21">
        <f t="shared" si="483"/>
        <v>1</v>
      </c>
      <c r="L544" s="21" t="str">
        <f t="shared" si="484"/>
        <v>a</v>
      </c>
      <c r="M544" s="21" t="str">
        <f t="shared" si="485"/>
        <v>√gam + a &gt; gaccha (irreg)</v>
      </c>
      <c r="N544" s="21" t="str">
        <f t="shared" si="486"/>
        <v>ā + gaccha + ti</v>
      </c>
      <c r="O544" s="21" t="str">
        <f t="shared" si="487"/>
        <v/>
      </c>
      <c r="P544" s="21" t="str">
        <f t="shared" si="488"/>
        <v/>
      </c>
      <c r="Q544" s="21"/>
      <c r="R544" s="21" t="s">
        <v>1938</v>
      </c>
      <c r="S544" s="21" t="s">
        <v>1939</v>
      </c>
      <c r="T544" s="21" t="s">
        <v>1976</v>
      </c>
      <c r="U544" s="23"/>
      <c r="V544" s="23"/>
      <c r="W544" s="15">
        <f t="shared" si="2"/>
        <v>45635</v>
      </c>
      <c r="X544" s="24">
        <v>543.0</v>
      </c>
      <c r="Y544" s="17" t="str">
        <f t="shared" si="461"/>
        <v>=COUNTIFS(C$3:C544,C544)</v>
      </c>
      <c r="Z544" s="25" t="str">
        <f t="shared" si="462"/>
        <v>#NAME?</v>
      </c>
      <c r="AA544" s="25" t="str">
        <f t="shared" si="463"/>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6"/>
      <c r="B545" s="10">
        <f t="shared" si="168"/>
        <v>0</v>
      </c>
      <c r="C545" s="57"/>
      <c r="D545" s="58"/>
      <c r="E545" s="58"/>
      <c r="F545" s="58"/>
      <c r="G545" s="58"/>
      <c r="H545" s="58"/>
      <c r="I545" s="58"/>
      <c r="J545" s="58"/>
      <c r="K545" s="58"/>
      <c r="L545" s="58"/>
      <c r="M545" s="58"/>
      <c r="N545" s="58"/>
      <c r="O545" s="58"/>
      <c r="P545" s="58"/>
      <c r="Q545" s="58"/>
      <c r="R545" s="21" t="s">
        <v>1938</v>
      </c>
      <c r="S545" s="21" t="s">
        <v>1939</v>
      </c>
      <c r="T545" s="70" t="s">
        <v>1977</v>
      </c>
      <c r="U545" s="46"/>
      <c r="V545" s="46"/>
      <c r="W545" s="15">
        <f t="shared" si="2"/>
        <v>45635</v>
      </c>
      <c r="X545" s="24">
        <v>544.0</v>
      </c>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168"/>
        <v>1</v>
      </c>
      <c r="C546" s="52" t="s">
        <v>1978</v>
      </c>
      <c r="D546" s="40"/>
      <c r="E546" s="40"/>
      <c r="F546" s="40"/>
      <c r="G546" s="40"/>
      <c r="H546" s="40"/>
      <c r="I546" s="40"/>
      <c r="J546" s="40"/>
      <c r="K546" s="40"/>
      <c r="L546" s="40"/>
      <c r="M546" s="40"/>
      <c r="N546" s="40"/>
      <c r="O546" s="40"/>
      <c r="P546" s="40"/>
      <c r="Q546" s="40"/>
      <c r="R546" s="40" t="s">
        <v>1938</v>
      </c>
      <c r="S546" s="40" t="s">
        <v>1939</v>
      </c>
      <c r="T546" s="40" t="s">
        <v>1979</v>
      </c>
      <c r="U546" s="41"/>
      <c r="V546" s="41"/>
      <c r="W546" s="15">
        <f t="shared" si="2"/>
        <v>45635</v>
      </c>
      <c r="X546" s="24">
        <v>545.0</v>
      </c>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168"/>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2"/>
        <v>45635</v>
      </c>
      <c r="X547" s="24">
        <v>546.0</v>
      </c>
      <c r="Y547" s="17" t="str">
        <f t="shared" ref="Y547:Y557" si="489">formulatext(A547)</f>
        <v>#N/A</v>
      </c>
      <c r="Z547" s="25" t="str">
        <f t="shared" ref="Z547:Z557" si="490">org.libreoffice.regex(Y547,"(\= COUNTIFS\(C\$\d{1,3}:)(C\d{1,3})(,)(C\d{1,3})(\))","$2")</f>
        <v>#NAME?</v>
      </c>
      <c r="AA547" s="25" t="str">
        <f t="shared" ref="AA547:AA557" si="491">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168"/>
        <v>1</v>
      </c>
      <c r="C548" s="12" t="s">
        <v>1980</v>
      </c>
      <c r="D548" s="21"/>
      <c r="E548" s="21"/>
      <c r="F548" s="21"/>
      <c r="G548" s="21"/>
      <c r="H548" s="21"/>
      <c r="I548" s="21"/>
      <c r="J548" s="21"/>
      <c r="K548" s="21"/>
      <c r="L548" s="21"/>
      <c r="M548" s="21"/>
      <c r="N548" s="21"/>
      <c r="O548" s="21"/>
      <c r="P548" s="21"/>
      <c r="Q548" s="21"/>
      <c r="R548" s="21"/>
      <c r="S548" s="21"/>
      <c r="T548" s="21"/>
      <c r="U548" s="23"/>
      <c r="V548" s="23"/>
      <c r="W548" s="15">
        <f t="shared" si="2"/>
        <v>45635</v>
      </c>
      <c r="X548" s="24">
        <v>547.0</v>
      </c>
      <c r="Y548" s="17" t="str">
        <f t="shared" si="489"/>
        <v>#N/A</v>
      </c>
      <c r="Z548" s="25" t="str">
        <f t="shared" si="490"/>
        <v>#NAME?</v>
      </c>
      <c r="AA548" s="25" t="str">
        <f t="shared" si="491"/>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492">COUNTIFS(C$3:C549,C549)</f>
        <v>1</v>
      </c>
      <c r="B549" s="10">
        <f t="shared" si="168"/>
        <v>1</v>
      </c>
      <c r="C549" s="12" t="s">
        <v>1981</v>
      </c>
      <c r="D549" s="21" t="s">
        <v>250</v>
      </c>
      <c r="E549" s="21" t="s">
        <v>1982</v>
      </c>
      <c r="F549" s="21"/>
      <c r="G549" s="21"/>
      <c r="H549" s="21" t="s">
        <v>1983</v>
      </c>
      <c r="I549" s="21" t="s">
        <v>1349</v>
      </c>
      <c r="J549" s="21" t="s">
        <v>1350</v>
      </c>
      <c r="K549" s="21">
        <v>8.0</v>
      </c>
      <c r="L549" s="21" t="s">
        <v>196</v>
      </c>
      <c r="M549" s="21"/>
      <c r="N549" s="21" t="s">
        <v>1984</v>
      </c>
      <c r="O549" s="21"/>
      <c r="P549" s="21"/>
      <c r="Q549" s="21"/>
      <c r="R549" s="21" t="s">
        <v>1980</v>
      </c>
      <c r="S549" s="21" t="s">
        <v>1985</v>
      </c>
      <c r="T549" s="22" t="s">
        <v>1986</v>
      </c>
      <c r="U549" s="23"/>
      <c r="V549" s="23"/>
      <c r="W549" s="15">
        <f t="shared" si="2"/>
        <v>45635</v>
      </c>
      <c r="X549" s="24">
        <v>548.0</v>
      </c>
      <c r="Y549" s="17" t="str">
        <f t="shared" si="489"/>
        <v>=COUNTIFS(C$3:C549,C549)</v>
      </c>
      <c r="Z549" s="25" t="str">
        <f t="shared" si="490"/>
        <v>#NAME?</v>
      </c>
      <c r="AA549" s="25" t="str">
        <f t="shared" si="491"/>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492"/>
        <v>1</v>
      </c>
      <c r="B550" s="10">
        <f t="shared" si="168"/>
        <v>1</v>
      </c>
      <c r="C550" s="12" t="s">
        <v>1987</v>
      </c>
      <c r="D550" s="21" t="s">
        <v>47</v>
      </c>
      <c r="E550" s="21" t="s">
        <v>1988</v>
      </c>
      <c r="F550" s="21"/>
      <c r="G550" s="21"/>
      <c r="H550" s="21" t="s">
        <v>1989</v>
      </c>
      <c r="I550" s="21"/>
      <c r="J550" s="21"/>
      <c r="K550" s="21"/>
      <c r="L550" s="21"/>
      <c r="M550" s="21"/>
      <c r="N550" s="21" t="s">
        <v>1990</v>
      </c>
      <c r="O550" s="21" t="s">
        <v>916</v>
      </c>
      <c r="P550" s="21" t="s">
        <v>1991</v>
      </c>
      <c r="Q550" s="21" t="s">
        <v>1992</v>
      </c>
      <c r="R550" s="21" t="s">
        <v>1980</v>
      </c>
      <c r="S550" s="21" t="s">
        <v>1985</v>
      </c>
      <c r="T550" s="21" t="s">
        <v>1993</v>
      </c>
      <c r="U550" s="23"/>
      <c r="V550" s="23"/>
      <c r="W550" s="15">
        <f t="shared" si="2"/>
        <v>45635</v>
      </c>
      <c r="X550" s="24">
        <v>549.0</v>
      </c>
      <c r="Y550" s="17" t="str">
        <f t="shared" si="489"/>
        <v>=COUNTIFS(C$3:C550,C550)</v>
      </c>
      <c r="Z550" s="25" t="str">
        <f t="shared" si="490"/>
        <v>#NAME?</v>
      </c>
      <c r="AA550" s="25" t="str">
        <f t="shared" si="491"/>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2"/>
        <v>1</v>
      </c>
      <c r="B551" s="10">
        <f t="shared" si="168"/>
        <v>1</v>
      </c>
      <c r="C551" s="12" t="s">
        <v>1994</v>
      </c>
      <c r="D551" s="21" t="s">
        <v>47</v>
      </c>
      <c r="E551" s="21" t="s">
        <v>921</v>
      </c>
      <c r="F551" s="21"/>
      <c r="G551" s="21"/>
      <c r="H551" s="21" t="s">
        <v>1995</v>
      </c>
      <c r="I551" s="21" t="s">
        <v>1996</v>
      </c>
      <c r="J551" s="21" t="s">
        <v>1997</v>
      </c>
      <c r="K551" s="21">
        <v>1.0</v>
      </c>
      <c r="L551" s="21" t="s">
        <v>35</v>
      </c>
      <c r="M551" s="21"/>
      <c r="N551" s="27" t="s">
        <v>1998</v>
      </c>
      <c r="O551" s="21"/>
      <c r="P551" s="21"/>
      <c r="Q551" s="21"/>
      <c r="R551" s="21" t="s">
        <v>1980</v>
      </c>
      <c r="S551" s="21" t="s">
        <v>1985</v>
      </c>
      <c r="T551" s="21" t="s">
        <v>1999</v>
      </c>
      <c r="U551" s="23"/>
      <c r="V551" s="23"/>
      <c r="W551" s="15">
        <f t="shared" si="2"/>
        <v>45635</v>
      </c>
      <c r="X551" s="24">
        <v>550.0</v>
      </c>
      <c r="Y551" s="17" t="str">
        <f t="shared" si="489"/>
        <v>=COUNTIFS(C$3:C551,C551)</v>
      </c>
      <c r="Z551" s="25" t="str">
        <f t="shared" si="490"/>
        <v>#NAME?</v>
      </c>
      <c r="AA551" s="25" t="str">
        <f t="shared" si="491"/>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2"/>
        <v>1</v>
      </c>
      <c r="B552" s="10">
        <f t="shared" si="168"/>
        <v>1</v>
      </c>
      <c r="C552" s="12" t="s">
        <v>2000</v>
      </c>
      <c r="D552" s="21" t="s">
        <v>47</v>
      </c>
      <c r="E552" s="21" t="s">
        <v>2001</v>
      </c>
      <c r="F552" s="21"/>
      <c r="G552" s="21"/>
      <c r="H552" s="21" t="s">
        <v>2002</v>
      </c>
      <c r="I552" s="21" t="s">
        <v>2003</v>
      </c>
      <c r="J552" s="21" t="s">
        <v>2004</v>
      </c>
      <c r="K552" s="21">
        <v>1.0</v>
      </c>
      <c r="L552" s="21" t="s">
        <v>35</v>
      </c>
      <c r="M552" s="21"/>
      <c r="N552" s="21" t="s">
        <v>2005</v>
      </c>
      <c r="O552" s="21"/>
      <c r="P552" s="21"/>
      <c r="Q552" s="21" t="s">
        <v>2006</v>
      </c>
      <c r="R552" s="21" t="s">
        <v>1980</v>
      </c>
      <c r="S552" s="21" t="s">
        <v>1985</v>
      </c>
      <c r="T552" s="21" t="s">
        <v>2007</v>
      </c>
      <c r="U552" s="23"/>
      <c r="V552" s="23"/>
      <c r="W552" s="15">
        <f t="shared" si="2"/>
        <v>45635</v>
      </c>
      <c r="X552" s="24">
        <v>551.0</v>
      </c>
      <c r="Y552" s="17" t="str">
        <f t="shared" si="489"/>
        <v>=COUNTIFS(C$3:C552,C552)</v>
      </c>
      <c r="Z552" s="25" t="str">
        <f t="shared" si="490"/>
        <v>#NAME?</v>
      </c>
      <c r="AA552" s="25" t="str">
        <f t="shared" si="491"/>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2"/>
        <v>2</v>
      </c>
      <c r="B553" s="10">
        <f t="shared" si="168"/>
        <v>26</v>
      </c>
      <c r="C553" s="12" t="s">
        <v>1806</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1980</v>
      </c>
      <c r="S553" s="21" t="s">
        <v>1985</v>
      </c>
      <c r="T553" s="21" t="s">
        <v>2008</v>
      </c>
      <c r="U553" s="23"/>
      <c r="V553" s="23"/>
      <c r="W553" s="15">
        <f t="shared" si="2"/>
        <v>45635</v>
      </c>
      <c r="X553" s="24">
        <v>552.0</v>
      </c>
      <c r="Y553" s="17" t="str">
        <f t="shared" si="489"/>
        <v>=COUNTIFS(C$3:C553,C553)</v>
      </c>
      <c r="Z553" s="25" t="str">
        <f t="shared" si="490"/>
        <v>#NAME?</v>
      </c>
      <c r="AA553" s="25" t="str">
        <f t="shared" si="491"/>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2"/>
        <v>1</v>
      </c>
      <c r="B554" s="10">
        <f t="shared" si="168"/>
        <v>1</v>
      </c>
      <c r="C554" s="12" t="s">
        <v>2009</v>
      </c>
      <c r="D554" s="21" t="s">
        <v>47</v>
      </c>
      <c r="E554" s="27" t="s">
        <v>2010</v>
      </c>
      <c r="F554" s="21"/>
      <c r="G554" s="21"/>
      <c r="H554" s="21" t="s">
        <v>2011</v>
      </c>
      <c r="I554" s="21" t="s">
        <v>2012</v>
      </c>
      <c r="J554" s="21"/>
      <c r="K554" s="21"/>
      <c r="L554" s="21"/>
      <c r="M554" s="21"/>
      <c r="N554" s="21" t="s">
        <v>2013</v>
      </c>
      <c r="O554" s="27" t="s">
        <v>65</v>
      </c>
      <c r="P554" s="27" t="s">
        <v>2013</v>
      </c>
      <c r="Q554" s="21"/>
      <c r="R554" s="21" t="s">
        <v>1980</v>
      </c>
      <c r="S554" s="21" t="s">
        <v>1985</v>
      </c>
      <c r="T554" s="21" t="s">
        <v>2014</v>
      </c>
      <c r="U554" s="23"/>
      <c r="V554" s="23"/>
      <c r="W554" s="15">
        <f t="shared" si="2"/>
        <v>45635</v>
      </c>
      <c r="X554" s="24">
        <v>553.0</v>
      </c>
      <c r="Y554" s="17" t="str">
        <f t="shared" si="489"/>
        <v>=COUNTIFS(C$3:C554,C554)</v>
      </c>
      <c r="Z554" s="25" t="str">
        <f t="shared" si="490"/>
        <v>#NAME?</v>
      </c>
      <c r="AA554" s="25" t="str">
        <f t="shared" si="491"/>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2"/>
        <v>1</v>
      </c>
      <c r="B555" s="10">
        <f t="shared" si="168"/>
        <v>1</v>
      </c>
      <c r="C555" s="12" t="s">
        <v>2015</v>
      </c>
      <c r="D555" s="21" t="s">
        <v>47</v>
      </c>
      <c r="E555" s="21" t="s">
        <v>2016</v>
      </c>
      <c r="F555" s="21"/>
      <c r="G555" s="21"/>
      <c r="H555" s="21" t="s">
        <v>2017</v>
      </c>
      <c r="I555" s="21" t="s">
        <v>2018</v>
      </c>
      <c r="J555" s="21" t="s">
        <v>2019</v>
      </c>
      <c r="K555" s="21">
        <v>1.0</v>
      </c>
      <c r="L555" s="21" t="s">
        <v>35</v>
      </c>
      <c r="M555" s="21"/>
      <c r="N555" s="21" t="s">
        <v>2020</v>
      </c>
      <c r="O555" s="21"/>
      <c r="P555" s="21"/>
      <c r="Q555" s="21"/>
      <c r="R555" s="21" t="s">
        <v>1980</v>
      </c>
      <c r="S555" s="21" t="s">
        <v>1985</v>
      </c>
      <c r="T555" s="21" t="s">
        <v>2021</v>
      </c>
      <c r="U555" s="23"/>
      <c r="V555" s="23"/>
      <c r="W555" s="15">
        <f t="shared" si="2"/>
        <v>45635</v>
      </c>
      <c r="X555" s="24">
        <v>554.0</v>
      </c>
      <c r="Y555" s="17" t="str">
        <f t="shared" si="489"/>
        <v>=COUNTIFS(C$3:C555,C555)</v>
      </c>
      <c r="Z555" s="25" t="str">
        <f t="shared" si="490"/>
        <v>#NAME?</v>
      </c>
      <c r="AA555" s="25" t="str">
        <f t="shared" si="491"/>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2"/>
        <v>1</v>
      </c>
      <c r="B556" s="10">
        <f t="shared" si="168"/>
        <v>1</v>
      </c>
      <c r="C556" s="44" t="s">
        <v>2022</v>
      </c>
      <c r="D556" s="27" t="s">
        <v>250</v>
      </c>
      <c r="E556" s="27" t="s">
        <v>2023</v>
      </c>
      <c r="F556" s="21"/>
      <c r="G556" s="21"/>
      <c r="H556" s="21" t="s">
        <v>2024</v>
      </c>
      <c r="I556" s="27" t="s">
        <v>2025</v>
      </c>
      <c r="J556" s="21"/>
      <c r="K556" s="21"/>
      <c r="L556" s="21"/>
      <c r="M556" s="21"/>
      <c r="N556" s="21"/>
      <c r="O556" s="21"/>
      <c r="P556" s="21"/>
      <c r="Q556" s="21"/>
      <c r="R556" s="21" t="s">
        <v>1980</v>
      </c>
      <c r="S556" s="21" t="s">
        <v>1985</v>
      </c>
      <c r="T556" s="21" t="s">
        <v>2026</v>
      </c>
      <c r="U556" s="23"/>
      <c r="V556" s="23"/>
      <c r="W556" s="15">
        <f t="shared" si="2"/>
        <v>45635</v>
      </c>
      <c r="X556" s="24">
        <v>555.0</v>
      </c>
      <c r="Y556" s="17" t="str">
        <f t="shared" si="489"/>
        <v>=COUNTIFS(C$3:C556,C556)</v>
      </c>
      <c r="Z556" s="25" t="str">
        <f t="shared" si="490"/>
        <v>#NAME?</v>
      </c>
      <c r="AA556" s="25" t="str">
        <f t="shared" si="491"/>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2"/>
        <v>1</v>
      </c>
      <c r="B557" s="10">
        <f t="shared" si="168"/>
        <v>13</v>
      </c>
      <c r="C557" s="12" t="s">
        <v>2027</v>
      </c>
      <c r="D557" s="21" t="s">
        <v>47</v>
      </c>
      <c r="E557" s="27" t="s">
        <v>2028</v>
      </c>
      <c r="F557" s="21"/>
      <c r="G557" s="21"/>
      <c r="H557" s="27" t="s">
        <v>2029</v>
      </c>
      <c r="I557" s="27" t="s">
        <v>2030</v>
      </c>
      <c r="J557" s="21"/>
      <c r="K557" s="21"/>
      <c r="L557" s="21"/>
      <c r="M557" s="21"/>
      <c r="N557" s="21" t="s">
        <v>1959</v>
      </c>
      <c r="O557" s="27" t="s">
        <v>1960</v>
      </c>
      <c r="P557" s="27" t="s">
        <v>2031</v>
      </c>
      <c r="Q557" s="21"/>
      <c r="R557" s="21" t="s">
        <v>1980</v>
      </c>
      <c r="S557" s="21" t="s">
        <v>1985</v>
      </c>
      <c r="T557" s="21" t="s">
        <v>2032</v>
      </c>
      <c r="U557" s="23"/>
      <c r="V557" s="23"/>
      <c r="W557" s="15">
        <f t="shared" si="2"/>
        <v>45635</v>
      </c>
      <c r="X557" s="24">
        <v>556.0</v>
      </c>
      <c r="Y557" s="17" t="str">
        <f t="shared" si="489"/>
        <v>=COUNTIFS(C$3:C557,C557)</v>
      </c>
      <c r="Z557" s="25" t="str">
        <f t="shared" si="490"/>
        <v>#NAME?</v>
      </c>
      <c r="AA557" s="25" t="str">
        <f t="shared" si="491"/>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168"/>
        <v>1</v>
      </c>
      <c r="C558" s="52" t="s">
        <v>2033</v>
      </c>
      <c r="D558" s="40"/>
      <c r="E558" s="40"/>
      <c r="F558" s="40"/>
      <c r="G558" s="40"/>
      <c r="H558" s="40"/>
      <c r="I558" s="40"/>
      <c r="J558" s="40"/>
      <c r="K558" s="40"/>
      <c r="L558" s="40"/>
      <c r="M558" s="40"/>
      <c r="N558" s="40"/>
      <c r="O558" s="40"/>
      <c r="P558" s="40"/>
      <c r="Q558" s="40"/>
      <c r="R558" s="40" t="s">
        <v>1980</v>
      </c>
      <c r="S558" s="40" t="s">
        <v>1985</v>
      </c>
      <c r="T558" s="40" t="s">
        <v>2034</v>
      </c>
      <c r="U558" s="41"/>
      <c r="V558" s="41"/>
      <c r="W558" s="15">
        <f t="shared" si="2"/>
        <v>45635</v>
      </c>
      <c r="X558" s="24">
        <v>557.0</v>
      </c>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168"/>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2"/>
        <v>45635</v>
      </c>
      <c r="X559" s="24">
        <v>558.0</v>
      </c>
      <c r="Y559" s="17" t="str">
        <f t="shared" ref="Y559:Y574" si="493">formulatext(A559)</f>
        <v>#N/A</v>
      </c>
      <c r="Z559" s="25" t="str">
        <f t="shared" ref="Z559:Z574" si="494">org.libreoffice.regex(Y559,"(\= COUNTIFS\(C\$\d{1,3}:)(C\d{1,3})(,)(C\d{1,3})(\))","$2")</f>
        <v>#NAME?</v>
      </c>
      <c r="AA559" s="25" t="str">
        <f t="shared" ref="AA559:AA574" si="495">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168"/>
        <v>1</v>
      </c>
      <c r="C560" s="12" t="s">
        <v>2035</v>
      </c>
      <c r="D560" s="21"/>
      <c r="E560" s="21"/>
      <c r="F560" s="21"/>
      <c r="G560" s="21"/>
      <c r="H560" s="21"/>
      <c r="I560" s="21"/>
      <c r="J560" s="21"/>
      <c r="K560" s="21"/>
      <c r="L560" s="21"/>
      <c r="M560" s="21"/>
      <c r="N560" s="21"/>
      <c r="O560" s="21"/>
      <c r="P560" s="21"/>
      <c r="Q560" s="21"/>
      <c r="R560" s="21"/>
      <c r="S560" s="21"/>
      <c r="T560" s="21"/>
      <c r="U560" s="23"/>
      <c r="V560" s="23"/>
      <c r="W560" s="15">
        <f t="shared" si="2"/>
        <v>45635</v>
      </c>
      <c r="X560" s="24">
        <v>559.0</v>
      </c>
      <c r="Y560" s="17" t="str">
        <f t="shared" si="493"/>
        <v>#N/A</v>
      </c>
      <c r="Z560" s="25" t="str">
        <f t="shared" si="494"/>
        <v>#NAME?</v>
      </c>
      <c r="AA560" s="25" t="str">
        <f t="shared" si="495"/>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496">COUNTIFS(C$3:C561,C561)</f>
        <v>6</v>
      </c>
      <c r="B561" s="10">
        <f t="shared" si="168"/>
        <v>99</v>
      </c>
      <c r="C561" s="12" t="s">
        <v>555</v>
      </c>
      <c r="D561" s="21" t="str">
        <f t="shared" ref="D561:D563" si="497">VLOOKUP($C561,$C$1:$P$7320,2,0)</f>
        <v>pron</v>
      </c>
      <c r="E561" s="21" t="str">
        <f t="shared" ref="E561:E563" si="498">VLOOKUP($C561,$C$1:$P$7320,3,0)</f>
        <v>masc nom sg of ya</v>
      </c>
      <c r="F561" s="21" t="str">
        <f t="shared" ref="F561:F563" si="499">VLOOKUP($C561,$C$1:$P$7320,4,0)</f>
        <v/>
      </c>
      <c r="G561" s="21"/>
      <c r="H561" s="21" t="str">
        <f t="shared" ref="H561:H563" si="500">VLOOKUP($C561,$C$1:$P$7320,6,0)</f>
        <v>whichever, whoever</v>
      </c>
      <c r="I561" s="21" t="str">
        <f t="shared" ref="I561:I563" si="501">VLOOKUP($C561,$C$1:$P$7320,7,0)</f>
        <v/>
      </c>
      <c r="J561" s="21" t="str">
        <f t="shared" ref="J561:J563" si="502">VLOOKUP($C561,$C$1:$P$7320,8,0)</f>
        <v/>
      </c>
      <c r="K561" s="21" t="str">
        <f t="shared" ref="K561:K563" si="503">VLOOKUP($C561,$C$1:$P$7320,9,0)</f>
        <v/>
      </c>
      <c r="L561" s="21" t="str">
        <f t="shared" ref="L561:L563" si="504">VLOOKUP($C561,$C$1:$P$7320,10,0)</f>
        <v/>
      </c>
      <c r="M561" s="21" t="str">
        <f t="shared" ref="M561:M563" si="505">VLOOKUP($C561,$C$1:$P$7320,11,0)</f>
        <v/>
      </c>
      <c r="N561" s="21" t="str">
        <f t="shared" ref="N561:N563" si="506">VLOOKUP($C561,$C$1:$P$7320,12,0)</f>
        <v/>
      </c>
      <c r="O561" s="21" t="str">
        <f t="shared" ref="O561:O563" si="507">VLOOKUP($C561,$C$1:$P$7320,13,0)</f>
        <v/>
      </c>
      <c r="P561" s="21" t="str">
        <f t="shared" ref="P561:P563" si="508">VLOOKUP($C561,$C$1:$P$7320,14,0)</f>
        <v/>
      </c>
      <c r="Q561" s="21"/>
      <c r="R561" s="21" t="s">
        <v>2035</v>
      </c>
      <c r="S561" s="21" t="s">
        <v>2036</v>
      </c>
      <c r="T561" s="22" t="s">
        <v>2037</v>
      </c>
      <c r="U561" s="23"/>
      <c r="V561" s="23"/>
      <c r="W561" s="15">
        <f t="shared" si="2"/>
        <v>45635</v>
      </c>
      <c r="X561" s="24">
        <v>560.0</v>
      </c>
      <c r="Y561" s="17" t="str">
        <f t="shared" si="493"/>
        <v>=COUNTIFS(C$3:C561,C561)</v>
      </c>
      <c r="Z561" s="25" t="str">
        <f t="shared" si="494"/>
        <v>#NAME?</v>
      </c>
      <c r="AA561" s="25" t="str">
        <f t="shared" si="495"/>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496"/>
        <v>7</v>
      </c>
      <c r="B562" s="10">
        <f t="shared" si="168"/>
        <v>124</v>
      </c>
      <c r="C562" s="12" t="s">
        <v>466</v>
      </c>
      <c r="D562" s="21" t="str">
        <f t="shared" si="497"/>
        <v>ind</v>
      </c>
      <c r="E562" s="21" t="str">
        <f t="shared" si="498"/>
        <v/>
      </c>
      <c r="F562" s="21" t="str">
        <f t="shared" si="499"/>
        <v/>
      </c>
      <c r="G562" s="21"/>
      <c r="H562" s="21" t="str">
        <f t="shared" si="500"/>
        <v>then, now, so, but</v>
      </c>
      <c r="I562" s="21" t="str">
        <f t="shared" si="501"/>
        <v/>
      </c>
      <c r="J562" s="21" t="str">
        <f t="shared" si="502"/>
        <v/>
      </c>
      <c r="K562" s="21" t="str">
        <f t="shared" si="503"/>
        <v/>
      </c>
      <c r="L562" s="21" t="str">
        <f t="shared" si="504"/>
        <v/>
      </c>
      <c r="M562" s="21" t="str">
        <f t="shared" si="505"/>
        <v/>
      </c>
      <c r="N562" s="21" t="str">
        <f t="shared" si="506"/>
        <v/>
      </c>
      <c r="O562" s="21" t="str">
        <f t="shared" si="507"/>
        <v/>
      </c>
      <c r="P562" s="21" t="str">
        <f t="shared" si="508"/>
        <v/>
      </c>
      <c r="Q562" s="21"/>
      <c r="R562" s="21" t="s">
        <v>2035</v>
      </c>
      <c r="S562" s="21" t="s">
        <v>2036</v>
      </c>
      <c r="T562" s="21" t="s">
        <v>2038</v>
      </c>
      <c r="U562" s="23"/>
      <c r="V562" s="23"/>
      <c r="W562" s="15">
        <f t="shared" si="2"/>
        <v>45635</v>
      </c>
      <c r="X562" s="24">
        <v>561.0</v>
      </c>
      <c r="Y562" s="17" t="str">
        <f t="shared" si="493"/>
        <v>=COUNTIFS(C$3:C562,C562)</v>
      </c>
      <c r="Z562" s="25" t="str">
        <f t="shared" si="494"/>
        <v>#NAME?</v>
      </c>
      <c r="AA562" s="25" t="str">
        <f t="shared" si="495"/>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496"/>
        <v>8</v>
      </c>
      <c r="B563" s="10">
        <f t="shared" si="168"/>
        <v>147</v>
      </c>
      <c r="C563" s="12" t="s">
        <v>560</v>
      </c>
      <c r="D563" s="21" t="str">
        <f t="shared" si="497"/>
        <v>noun</v>
      </c>
      <c r="E563" s="21" t="str">
        <f t="shared" si="498"/>
        <v>masc nom sg, from bhikkhati</v>
      </c>
      <c r="F563" s="21" t="str">
        <f t="shared" si="499"/>
        <v/>
      </c>
      <c r="G563" s="21"/>
      <c r="H563" s="21" t="str">
        <f t="shared" si="500"/>
        <v>monk, monastic</v>
      </c>
      <c r="I563" s="21" t="str">
        <f t="shared" si="501"/>
        <v>beggar, mendicant</v>
      </c>
      <c r="J563" s="21" t="str">
        <f t="shared" si="502"/>
        <v>√bhikkh (beg)</v>
      </c>
      <c r="K563" s="21">
        <f t="shared" si="503"/>
        <v>1</v>
      </c>
      <c r="L563" s="21" t="str">
        <f t="shared" si="504"/>
        <v>a</v>
      </c>
      <c r="M563" s="21" t="str">
        <f t="shared" si="505"/>
        <v/>
      </c>
      <c r="N563" s="21" t="str">
        <f t="shared" si="506"/>
        <v>√bhikkh + u</v>
      </c>
      <c r="O563" s="21" t="str">
        <f t="shared" si="507"/>
        <v/>
      </c>
      <c r="P563" s="21" t="str">
        <f t="shared" si="508"/>
        <v/>
      </c>
      <c r="Q563" s="21"/>
      <c r="R563" s="21" t="s">
        <v>2035</v>
      </c>
      <c r="S563" s="21" t="s">
        <v>2036</v>
      </c>
      <c r="T563" s="21" t="s">
        <v>2039</v>
      </c>
      <c r="U563" s="23"/>
      <c r="V563" s="23"/>
      <c r="W563" s="15">
        <f t="shared" si="2"/>
        <v>45635</v>
      </c>
      <c r="X563" s="24">
        <v>562.0</v>
      </c>
      <c r="Y563" s="17" t="str">
        <f t="shared" si="493"/>
        <v>=COUNTIFS(C$3:C563,C563)</v>
      </c>
      <c r="Z563" s="25" t="str">
        <f t="shared" si="494"/>
        <v>#NAME?</v>
      </c>
      <c r="AA563" s="25" t="str">
        <f t="shared" si="495"/>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496"/>
        <v>1</v>
      </c>
      <c r="B564" s="10">
        <f t="shared" si="168"/>
        <v>3</v>
      </c>
      <c r="C564" s="12" t="s">
        <v>2040</v>
      </c>
      <c r="D564" s="21" t="s">
        <v>183</v>
      </c>
      <c r="E564" s="21" t="s">
        <v>2041</v>
      </c>
      <c r="F564" s="21"/>
      <c r="G564" s="21"/>
      <c r="H564" s="21" t="s">
        <v>2042</v>
      </c>
      <c r="I564" s="21" t="s">
        <v>2043</v>
      </c>
      <c r="J564" s="21" t="s">
        <v>2044</v>
      </c>
      <c r="K564" s="21">
        <v>1.0</v>
      </c>
      <c r="L564" s="21" t="s">
        <v>35</v>
      </c>
      <c r="M564" s="21"/>
      <c r="N564" s="21" t="s">
        <v>2045</v>
      </c>
      <c r="O564" s="21"/>
      <c r="P564" s="21"/>
      <c r="Q564" s="21"/>
      <c r="R564" s="21" t="s">
        <v>2035</v>
      </c>
      <c r="S564" s="21" t="s">
        <v>2036</v>
      </c>
      <c r="T564" s="21" t="s">
        <v>2046</v>
      </c>
      <c r="U564" s="23"/>
      <c r="V564" s="23"/>
      <c r="W564" s="15">
        <f t="shared" si="2"/>
        <v>45635</v>
      </c>
      <c r="X564" s="24">
        <v>563.0</v>
      </c>
      <c r="Y564" s="17" t="str">
        <f t="shared" si="493"/>
        <v>=COUNTIFS(C$3:C564,C564)</v>
      </c>
      <c r="Z564" s="25" t="str">
        <f t="shared" si="494"/>
        <v>#NAME?</v>
      </c>
      <c r="AA564" s="25" t="str">
        <f t="shared" si="495"/>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496"/>
        <v>1</v>
      </c>
      <c r="B565" s="10">
        <f t="shared" si="168"/>
        <v>3</v>
      </c>
      <c r="C565" s="12" t="s">
        <v>2047</v>
      </c>
      <c r="D565" s="27" t="s">
        <v>183</v>
      </c>
      <c r="E565" s="21" t="s">
        <v>2048</v>
      </c>
      <c r="F565" s="21"/>
      <c r="G565" s="21"/>
      <c r="H565" s="21" t="s">
        <v>2049</v>
      </c>
      <c r="I565" s="27" t="s">
        <v>2050</v>
      </c>
      <c r="J565" s="21" t="s">
        <v>34</v>
      </c>
      <c r="K565" s="21">
        <v>1.0</v>
      </c>
      <c r="L565" s="21" t="s">
        <v>35</v>
      </c>
      <c r="M565" s="21"/>
      <c r="N565" s="21" t="s">
        <v>2051</v>
      </c>
      <c r="O565" s="21"/>
      <c r="P565" s="21"/>
      <c r="Q565" s="21"/>
      <c r="R565" s="21" t="s">
        <v>2035</v>
      </c>
      <c r="S565" s="21" t="s">
        <v>2036</v>
      </c>
      <c r="T565" s="21" t="s">
        <v>2052</v>
      </c>
      <c r="U565" s="23"/>
      <c r="V565" s="23"/>
      <c r="W565" s="15">
        <f t="shared" si="2"/>
        <v>45635</v>
      </c>
      <c r="X565" s="24">
        <v>564.0</v>
      </c>
      <c r="Y565" s="17" t="str">
        <f t="shared" si="493"/>
        <v>=COUNTIFS(C$3:C565,C565)</v>
      </c>
      <c r="Z565" s="25" t="str">
        <f t="shared" si="494"/>
        <v>#NAME?</v>
      </c>
      <c r="AA565" s="25" t="str">
        <f t="shared" si="495"/>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496"/>
        <v>1</v>
      </c>
      <c r="B566" s="10">
        <f t="shared" si="168"/>
        <v>3</v>
      </c>
      <c r="C566" s="12" t="s">
        <v>2053</v>
      </c>
      <c r="D566" s="21" t="s">
        <v>47</v>
      </c>
      <c r="E566" s="21" t="s">
        <v>2054</v>
      </c>
      <c r="F566" s="21"/>
      <c r="G566" s="21"/>
      <c r="H566" s="21" t="s">
        <v>1349</v>
      </c>
      <c r="I566" s="21"/>
      <c r="J566" s="21" t="s">
        <v>1350</v>
      </c>
      <c r="K566" s="21">
        <v>8.0</v>
      </c>
      <c r="L566" s="27" t="s">
        <v>196</v>
      </c>
      <c r="M566" s="21"/>
      <c r="N566" s="21" t="s">
        <v>1528</v>
      </c>
      <c r="O566" s="21"/>
      <c r="P566" s="21"/>
      <c r="Q566" s="21"/>
      <c r="R566" s="21" t="s">
        <v>2035</v>
      </c>
      <c r="S566" s="21" t="s">
        <v>2036</v>
      </c>
      <c r="T566" s="21" t="s">
        <v>2055</v>
      </c>
      <c r="U566" s="23"/>
      <c r="V566" s="23"/>
      <c r="W566" s="15">
        <f t="shared" si="2"/>
        <v>45635</v>
      </c>
      <c r="X566" s="24">
        <v>565.0</v>
      </c>
      <c r="Y566" s="17" t="str">
        <f t="shared" si="493"/>
        <v>=COUNTIFS(C$3:C566,C566)</v>
      </c>
      <c r="Z566" s="25" t="str">
        <f t="shared" si="494"/>
        <v>#NAME?</v>
      </c>
      <c r="AA566" s="25" t="str">
        <f t="shared" si="495"/>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496"/>
        <v>1</v>
      </c>
      <c r="B567" s="10">
        <f t="shared" si="168"/>
        <v>7</v>
      </c>
      <c r="C567" s="12" t="s">
        <v>2056</v>
      </c>
      <c r="D567" s="21" t="s">
        <v>47</v>
      </c>
      <c r="E567" s="27" t="s">
        <v>2057</v>
      </c>
      <c r="F567" s="21"/>
      <c r="G567" s="21"/>
      <c r="H567" s="21" t="s">
        <v>2058</v>
      </c>
      <c r="I567" s="21" t="s">
        <v>2059</v>
      </c>
      <c r="J567" s="21"/>
      <c r="K567" s="21"/>
      <c r="L567" s="21"/>
      <c r="M567" s="21"/>
      <c r="N567" s="21" t="s">
        <v>2060</v>
      </c>
      <c r="O567" s="21" t="s">
        <v>916</v>
      </c>
      <c r="P567" s="21" t="s">
        <v>2061</v>
      </c>
      <c r="Q567" s="21"/>
      <c r="R567" s="21" t="s">
        <v>2035</v>
      </c>
      <c r="S567" s="21" t="s">
        <v>2036</v>
      </c>
      <c r="T567" s="21" t="s">
        <v>2062</v>
      </c>
      <c r="U567" s="23"/>
      <c r="V567" s="23"/>
      <c r="W567" s="15">
        <f t="shared" si="2"/>
        <v>45635</v>
      </c>
      <c r="X567" s="24">
        <v>566.0</v>
      </c>
      <c r="Y567" s="17" t="str">
        <f t="shared" si="493"/>
        <v>=COUNTIFS(C$3:C567,C567)</v>
      </c>
      <c r="Z567" s="25" t="str">
        <f t="shared" si="494"/>
        <v>#NAME?</v>
      </c>
      <c r="AA567" s="25" t="str">
        <f t="shared" si="495"/>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496"/>
        <v>1</v>
      </c>
      <c r="B568" s="10">
        <f t="shared" si="168"/>
        <v>1</v>
      </c>
      <c r="C568" s="12" t="s">
        <v>2063</v>
      </c>
      <c r="D568" s="21" t="s">
        <v>47</v>
      </c>
      <c r="E568" s="21" t="s">
        <v>2064</v>
      </c>
      <c r="F568" s="21"/>
      <c r="G568" s="21"/>
      <c r="H568" s="21" t="s">
        <v>2065</v>
      </c>
      <c r="I568" s="21"/>
      <c r="J568" s="21"/>
      <c r="K568" s="21"/>
      <c r="L568" s="21"/>
      <c r="M568" s="21"/>
      <c r="N568" s="21"/>
      <c r="O568" s="21"/>
      <c r="P568" s="21"/>
      <c r="Q568" s="21"/>
      <c r="R568" s="21" t="s">
        <v>2035</v>
      </c>
      <c r="S568" s="21" t="s">
        <v>2036</v>
      </c>
      <c r="T568" s="21" t="s">
        <v>2066</v>
      </c>
      <c r="U568" s="23"/>
      <c r="V568" s="23"/>
      <c r="W568" s="15">
        <f t="shared" si="2"/>
        <v>45635</v>
      </c>
      <c r="X568" s="24">
        <v>567.0</v>
      </c>
      <c r="Y568" s="17" t="str">
        <f t="shared" si="493"/>
        <v>=COUNTIFS(C$3:C568,C568)</v>
      </c>
      <c r="Z568" s="25" t="str">
        <f t="shared" si="494"/>
        <v>#NAME?</v>
      </c>
      <c r="AA568" s="25" t="str">
        <f t="shared" si="495"/>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496"/>
        <v>1</v>
      </c>
      <c r="B569" s="10">
        <f t="shared" si="168"/>
        <v>1</v>
      </c>
      <c r="C569" s="12" t="s">
        <v>2067</v>
      </c>
      <c r="D569" s="21" t="s">
        <v>47</v>
      </c>
      <c r="E569" s="21" t="s">
        <v>2068</v>
      </c>
      <c r="F569" s="21"/>
      <c r="G569" s="21"/>
      <c r="H569" s="21" t="s">
        <v>2069</v>
      </c>
      <c r="I569" s="21"/>
      <c r="J569" s="21"/>
      <c r="K569" s="21"/>
      <c r="L569" s="21"/>
      <c r="M569" s="21"/>
      <c r="N569" s="21"/>
      <c r="O569" s="21"/>
      <c r="P569" s="21"/>
      <c r="Q569" s="21"/>
      <c r="R569" s="21" t="s">
        <v>2035</v>
      </c>
      <c r="S569" s="21" t="s">
        <v>2036</v>
      </c>
      <c r="T569" s="21" t="s">
        <v>2070</v>
      </c>
      <c r="U569" s="23"/>
      <c r="V569" s="23"/>
      <c r="W569" s="15">
        <f t="shared" si="2"/>
        <v>45635</v>
      </c>
      <c r="X569" s="24">
        <v>568.0</v>
      </c>
      <c r="Y569" s="17" t="str">
        <f t="shared" si="493"/>
        <v>=COUNTIFS(C$3:C569,C569)</v>
      </c>
      <c r="Z569" s="25" t="str">
        <f t="shared" si="494"/>
        <v>#NAME?</v>
      </c>
      <c r="AA569" s="25" t="str">
        <f t="shared" si="495"/>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496"/>
        <v>2</v>
      </c>
      <c r="B570" s="10">
        <f t="shared" si="168"/>
        <v>15</v>
      </c>
      <c r="C570" s="12" t="s">
        <v>1869</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2035</v>
      </c>
      <c r="S570" s="21" t="s">
        <v>2036</v>
      </c>
      <c r="T570" s="21" t="s">
        <v>2071</v>
      </c>
      <c r="U570" s="23"/>
      <c r="V570" s="23"/>
      <c r="W570" s="15">
        <f t="shared" si="2"/>
        <v>45635</v>
      </c>
      <c r="X570" s="24">
        <v>569.0</v>
      </c>
      <c r="Y570" s="17" t="str">
        <f t="shared" si="493"/>
        <v>=COUNTIFS(C$3:C570,C570)</v>
      </c>
      <c r="Z570" s="25" t="str">
        <f t="shared" si="494"/>
        <v>#NAME?</v>
      </c>
      <c r="AA570" s="25" t="str">
        <f t="shared" si="495"/>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496"/>
        <v>1</v>
      </c>
      <c r="B571" s="10">
        <f t="shared" si="168"/>
        <v>1</v>
      </c>
      <c r="C571" s="12" t="s">
        <v>2072</v>
      </c>
      <c r="D571" s="21" t="s">
        <v>47</v>
      </c>
      <c r="E571" s="27" t="s">
        <v>2073</v>
      </c>
      <c r="F571" s="21"/>
      <c r="G571" s="21"/>
      <c r="H571" s="21" t="s">
        <v>2074</v>
      </c>
      <c r="I571" s="21"/>
      <c r="J571" s="21"/>
      <c r="K571" s="21"/>
      <c r="L571" s="21"/>
      <c r="M571" s="21"/>
      <c r="N571" s="21" t="s">
        <v>2075</v>
      </c>
      <c r="O571" s="21" t="s">
        <v>1153</v>
      </c>
      <c r="P571" s="21" t="s">
        <v>2076</v>
      </c>
      <c r="Q571" s="21"/>
      <c r="R571" s="21" t="s">
        <v>2035</v>
      </c>
      <c r="S571" s="21" t="s">
        <v>2036</v>
      </c>
      <c r="T571" s="21" t="s">
        <v>2077</v>
      </c>
      <c r="U571" s="23"/>
      <c r="V571" s="23"/>
      <c r="W571" s="15">
        <f t="shared" si="2"/>
        <v>45635</v>
      </c>
      <c r="X571" s="24">
        <v>570.0</v>
      </c>
      <c r="Y571" s="17" t="str">
        <f t="shared" si="493"/>
        <v>=COUNTIFS(C$3:C571,C571)</v>
      </c>
      <c r="Z571" s="25" t="str">
        <f t="shared" si="494"/>
        <v>#NAME?</v>
      </c>
      <c r="AA571" s="25" t="str">
        <f t="shared" si="495"/>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496"/>
        <v>1</v>
      </c>
      <c r="B572" s="10">
        <f t="shared" si="168"/>
        <v>3</v>
      </c>
      <c r="C572" s="12" t="s">
        <v>2078</v>
      </c>
      <c r="D572" s="21" t="s">
        <v>47</v>
      </c>
      <c r="E572" s="21" t="s">
        <v>612</v>
      </c>
      <c r="F572" s="21"/>
      <c r="G572" s="21"/>
      <c r="H572" s="21" t="s">
        <v>2079</v>
      </c>
      <c r="I572" s="21" t="s">
        <v>1129</v>
      </c>
      <c r="J572" s="21" t="s">
        <v>2080</v>
      </c>
      <c r="K572" s="21">
        <v>5.0</v>
      </c>
      <c r="L572" s="21" t="s">
        <v>622</v>
      </c>
      <c r="M572" s="21"/>
      <c r="N572" s="21" t="s">
        <v>2081</v>
      </c>
      <c r="O572" s="21"/>
      <c r="P572" s="21"/>
      <c r="Q572" s="21"/>
      <c r="R572" s="21" t="s">
        <v>2035</v>
      </c>
      <c r="S572" s="21" t="s">
        <v>2036</v>
      </c>
      <c r="T572" s="21" t="s">
        <v>2082</v>
      </c>
      <c r="U572" s="23"/>
      <c r="V572" s="23"/>
      <c r="W572" s="15">
        <f t="shared" si="2"/>
        <v>45635</v>
      </c>
      <c r="X572" s="24">
        <v>571.0</v>
      </c>
      <c r="Y572" s="17" t="str">
        <f t="shared" si="493"/>
        <v>=COUNTIFS(C$3:C572,C572)</v>
      </c>
      <c r="Z572" s="25" t="str">
        <f t="shared" si="494"/>
        <v>#NAME?</v>
      </c>
      <c r="AA572" s="25" t="str">
        <f t="shared" si="495"/>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496"/>
        <v>1</v>
      </c>
      <c r="B573" s="10">
        <f t="shared" si="168"/>
        <v>1</v>
      </c>
      <c r="C573" s="12" t="s">
        <v>2083</v>
      </c>
      <c r="D573" s="21" t="s">
        <v>47</v>
      </c>
      <c r="E573" s="21" t="s">
        <v>2084</v>
      </c>
      <c r="F573" s="21"/>
      <c r="G573" s="21"/>
      <c r="H573" s="21" t="s">
        <v>2085</v>
      </c>
      <c r="I573" s="21" t="s">
        <v>2086</v>
      </c>
      <c r="J573" s="21" t="s">
        <v>2087</v>
      </c>
      <c r="K573" s="21">
        <v>3.0</v>
      </c>
      <c r="L573" s="21" t="s">
        <v>76</v>
      </c>
      <c r="M573" s="27" t="s">
        <v>2088</v>
      </c>
      <c r="N573" s="27" t="s">
        <v>2089</v>
      </c>
      <c r="O573" s="21"/>
      <c r="P573" s="21"/>
      <c r="Q573" s="21"/>
      <c r="R573" s="21" t="s">
        <v>2035</v>
      </c>
      <c r="S573" s="21" t="s">
        <v>2036</v>
      </c>
      <c r="T573" s="21" t="s">
        <v>2090</v>
      </c>
      <c r="U573" s="23"/>
      <c r="V573" s="23"/>
      <c r="W573" s="15">
        <f t="shared" si="2"/>
        <v>45635</v>
      </c>
      <c r="X573" s="24">
        <v>572.0</v>
      </c>
      <c r="Y573" s="17" t="str">
        <f t="shared" si="493"/>
        <v>=COUNTIFS(C$3:C573,C573)</v>
      </c>
      <c r="Z573" s="25" t="str">
        <f t="shared" si="494"/>
        <v>#NAME?</v>
      </c>
      <c r="AA573" s="25" t="str">
        <f t="shared" si="495"/>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496"/>
        <v>1</v>
      </c>
      <c r="B574" s="10">
        <f t="shared" si="168"/>
        <v>4</v>
      </c>
      <c r="C574" s="12" t="s">
        <v>2091</v>
      </c>
      <c r="D574" s="21" t="s">
        <v>84</v>
      </c>
      <c r="E574" s="21" t="s">
        <v>2092</v>
      </c>
      <c r="F574" s="21" t="s">
        <v>185</v>
      </c>
      <c r="G574" s="21"/>
      <c r="H574" s="21" t="s">
        <v>2093</v>
      </c>
      <c r="I574" s="27" t="s">
        <v>2094</v>
      </c>
      <c r="J574" s="21" t="s">
        <v>360</v>
      </c>
      <c r="K574" s="21">
        <v>3.0</v>
      </c>
      <c r="L574" s="21" t="s">
        <v>76</v>
      </c>
      <c r="M574" s="21" t="s">
        <v>1853</v>
      </c>
      <c r="N574" s="21" t="s">
        <v>2095</v>
      </c>
      <c r="O574" s="21"/>
      <c r="P574" s="21"/>
      <c r="Q574" s="21"/>
      <c r="R574" s="21" t="s">
        <v>2035</v>
      </c>
      <c r="S574" s="21" t="s">
        <v>2036</v>
      </c>
      <c r="T574" s="21" t="s">
        <v>2096</v>
      </c>
      <c r="U574" s="23"/>
      <c r="V574" s="23"/>
      <c r="W574" s="15">
        <f t="shared" si="2"/>
        <v>45635</v>
      </c>
      <c r="X574" s="24">
        <v>573.0</v>
      </c>
      <c r="Y574" s="17" t="str">
        <f t="shared" si="493"/>
        <v>=COUNTIFS(C$3:C574,C574)</v>
      </c>
      <c r="Z574" s="25" t="str">
        <f t="shared" si="494"/>
        <v>#NAME?</v>
      </c>
      <c r="AA574" s="25" t="str">
        <f t="shared" si="495"/>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168"/>
        <v>1</v>
      </c>
      <c r="C575" s="52" t="s">
        <v>2097</v>
      </c>
      <c r="D575" s="40"/>
      <c r="E575" s="40"/>
      <c r="F575" s="40"/>
      <c r="G575" s="40"/>
      <c r="H575" s="40"/>
      <c r="I575" s="40"/>
      <c r="J575" s="40"/>
      <c r="K575" s="40"/>
      <c r="L575" s="40"/>
      <c r="M575" s="40"/>
      <c r="N575" s="40"/>
      <c r="O575" s="40"/>
      <c r="P575" s="40"/>
      <c r="Q575" s="40"/>
      <c r="R575" s="40" t="s">
        <v>2035</v>
      </c>
      <c r="S575" s="40" t="s">
        <v>2036</v>
      </c>
      <c r="T575" s="40" t="s">
        <v>2098</v>
      </c>
      <c r="U575" s="41"/>
      <c r="V575" s="41"/>
      <c r="W575" s="15">
        <f t="shared" si="2"/>
        <v>45635</v>
      </c>
      <c r="X575" s="24">
        <v>574.0</v>
      </c>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168"/>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2"/>
        <v>45635</v>
      </c>
      <c r="X576" s="24">
        <v>575.0</v>
      </c>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09">COUNTIFS(C$3:C577,C577)</f>
        <v>1</v>
      </c>
      <c r="B577" s="10">
        <f t="shared" si="168"/>
        <v>1</v>
      </c>
      <c r="C577" s="12" t="s">
        <v>2099</v>
      </c>
      <c r="D577" s="21" t="s">
        <v>47</v>
      </c>
      <c r="E577" s="27" t="s">
        <v>2100</v>
      </c>
      <c r="F577" s="21"/>
      <c r="G577" s="21"/>
      <c r="H577" s="21" t="s">
        <v>2101</v>
      </c>
      <c r="I577" s="21"/>
      <c r="J577" s="21"/>
      <c r="K577" s="21"/>
      <c r="L577" s="21"/>
      <c r="M577" s="21"/>
      <c r="N577" s="21" t="s">
        <v>2102</v>
      </c>
      <c r="O577" s="21" t="s">
        <v>916</v>
      </c>
      <c r="P577" s="21" t="s">
        <v>2103</v>
      </c>
      <c r="Q577" s="21" t="s">
        <v>2104</v>
      </c>
      <c r="R577" s="21" t="s">
        <v>2035</v>
      </c>
      <c r="S577" s="21" t="s">
        <v>2036</v>
      </c>
      <c r="T577" s="22" t="s">
        <v>2105</v>
      </c>
      <c r="U577" s="23"/>
      <c r="V577" s="23"/>
      <c r="W577" s="15">
        <f t="shared" si="2"/>
        <v>45635</v>
      </c>
      <c r="X577" s="24">
        <v>576.0</v>
      </c>
      <c r="Y577" s="17" t="str">
        <f t="shared" ref="Y577:Y591" si="510">formulatext(A577)</f>
        <v>=COUNTIFS(C$3:C577,C577)</v>
      </c>
      <c r="Z577" s="25" t="str">
        <f t="shared" ref="Z577:Z591" si="511">org.libreoffice.regex(Y577,"(\= COUNTIFS\(C\$\d{1,3}:)(C\d{1,3})(,)(C\d{1,3})(\))","$2")</f>
        <v>#NAME?</v>
      </c>
      <c r="AA577" s="25" t="str">
        <f t="shared" ref="AA577:AA591" si="512">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09"/>
        <v>1</v>
      </c>
      <c r="B578" s="10">
        <f t="shared" si="168"/>
        <v>3</v>
      </c>
      <c r="C578" s="12" t="s">
        <v>2106</v>
      </c>
      <c r="D578" s="21" t="s">
        <v>47</v>
      </c>
      <c r="E578" s="21" t="s">
        <v>612</v>
      </c>
      <c r="F578" s="21"/>
      <c r="G578" s="21"/>
      <c r="H578" s="21" t="s">
        <v>2107</v>
      </c>
      <c r="I578" s="21"/>
      <c r="J578" s="21"/>
      <c r="K578" s="21"/>
      <c r="L578" s="21"/>
      <c r="M578" s="21"/>
      <c r="N578" s="21"/>
      <c r="O578" s="21"/>
      <c r="P578" s="21"/>
      <c r="Q578" s="21"/>
      <c r="R578" s="21" t="s">
        <v>2035</v>
      </c>
      <c r="S578" s="21" t="s">
        <v>2036</v>
      </c>
      <c r="T578" s="22" t="s">
        <v>2108</v>
      </c>
      <c r="U578" s="23"/>
      <c r="V578" s="23"/>
      <c r="W578" s="15">
        <f t="shared" si="2"/>
        <v>45635</v>
      </c>
      <c r="X578" s="24">
        <v>577.0</v>
      </c>
      <c r="Y578" s="17" t="str">
        <f t="shared" si="510"/>
        <v>=COUNTIFS(C$3:C578,C578)</v>
      </c>
      <c r="Z578" s="25" t="str">
        <f t="shared" si="511"/>
        <v>#NAME?</v>
      </c>
      <c r="AA578" s="25" t="str">
        <f t="shared" si="512"/>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09"/>
        <v>1</v>
      </c>
      <c r="B579" s="10">
        <f t="shared" si="168"/>
        <v>2</v>
      </c>
      <c r="C579" s="12" t="s">
        <v>2109</v>
      </c>
      <c r="D579" s="21" t="s">
        <v>250</v>
      </c>
      <c r="E579" s="21" t="s">
        <v>2110</v>
      </c>
      <c r="F579" s="21"/>
      <c r="G579" s="21"/>
      <c r="H579" s="21" t="s">
        <v>2111</v>
      </c>
      <c r="I579" s="21"/>
      <c r="J579" s="21" t="s">
        <v>1223</v>
      </c>
      <c r="K579" s="21">
        <v>6.0</v>
      </c>
      <c r="L579" s="21" t="s">
        <v>1224</v>
      </c>
      <c r="M579" s="21"/>
      <c r="N579" s="21" t="s">
        <v>2112</v>
      </c>
      <c r="O579" s="21"/>
      <c r="P579" s="21"/>
      <c r="Q579" s="21"/>
      <c r="R579" s="21" t="s">
        <v>2035</v>
      </c>
      <c r="S579" s="21" t="s">
        <v>2036</v>
      </c>
      <c r="T579" s="21" t="s">
        <v>2113</v>
      </c>
      <c r="U579" s="23"/>
      <c r="V579" s="23"/>
      <c r="W579" s="15">
        <f t="shared" si="2"/>
        <v>45635</v>
      </c>
      <c r="X579" s="24">
        <v>578.0</v>
      </c>
      <c r="Y579" s="17" t="str">
        <f t="shared" si="510"/>
        <v>=COUNTIFS(C$3:C579,C579)</v>
      </c>
      <c r="Z579" s="25" t="str">
        <f t="shared" si="511"/>
        <v>#NAME?</v>
      </c>
      <c r="AA579" s="25" t="str">
        <f t="shared" si="512"/>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09"/>
        <v>14</v>
      </c>
      <c r="B580" s="10">
        <f t="shared" si="168"/>
        <v>220</v>
      </c>
      <c r="C580" s="12" t="s">
        <v>1131</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2035</v>
      </c>
      <c r="S580" s="21" t="s">
        <v>2036</v>
      </c>
      <c r="T580" s="21" t="s">
        <v>2114</v>
      </c>
      <c r="U580" s="23"/>
      <c r="V580" s="23"/>
      <c r="W580" s="15">
        <f t="shared" si="2"/>
        <v>45635</v>
      </c>
      <c r="X580" s="24">
        <v>579.0</v>
      </c>
      <c r="Y580" s="17" t="str">
        <f t="shared" si="510"/>
        <v>=COUNTIFS(C$3:C580,C580)</v>
      </c>
      <c r="Z580" s="25" t="str">
        <f t="shared" si="511"/>
        <v>#NAME?</v>
      </c>
      <c r="AA580" s="25" t="str">
        <f t="shared" si="512"/>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09"/>
        <v>1</v>
      </c>
      <c r="B581" s="10">
        <f t="shared" si="168"/>
        <v>1</v>
      </c>
      <c r="C581" s="12" t="s">
        <v>2115</v>
      </c>
      <c r="D581" s="21" t="s">
        <v>47</v>
      </c>
      <c r="E581" s="27" t="s">
        <v>2116</v>
      </c>
      <c r="F581" s="21"/>
      <c r="G581" s="21"/>
      <c r="H581" s="21" t="s">
        <v>2117</v>
      </c>
      <c r="I581" s="21"/>
      <c r="J581" s="21"/>
      <c r="K581" s="21"/>
      <c r="L581" s="21"/>
      <c r="M581" s="21"/>
      <c r="N581" s="21" t="s">
        <v>2118</v>
      </c>
      <c r="O581" s="21" t="s">
        <v>916</v>
      </c>
      <c r="P581" s="21" t="s">
        <v>2119</v>
      </c>
      <c r="Q581" s="21" t="s">
        <v>2120</v>
      </c>
      <c r="R581" s="21" t="s">
        <v>2035</v>
      </c>
      <c r="S581" s="21" t="s">
        <v>2036</v>
      </c>
      <c r="T581" s="21" t="s">
        <v>2121</v>
      </c>
      <c r="U581" s="23"/>
      <c r="V581" s="23"/>
      <c r="W581" s="15">
        <f t="shared" si="2"/>
        <v>45635</v>
      </c>
      <c r="X581" s="24">
        <v>580.0</v>
      </c>
      <c r="Y581" s="17" t="str">
        <f t="shared" si="510"/>
        <v>=COUNTIFS(C$3:C581,C581)</v>
      </c>
      <c r="Z581" s="25" t="str">
        <f t="shared" si="511"/>
        <v>#NAME?</v>
      </c>
      <c r="AA581" s="25" t="str">
        <f t="shared" si="512"/>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09"/>
        <v>1</v>
      </c>
      <c r="B582" s="10">
        <f t="shared" si="168"/>
        <v>1</v>
      </c>
      <c r="C582" s="12" t="s">
        <v>2122</v>
      </c>
      <c r="D582" s="21" t="s">
        <v>47</v>
      </c>
      <c r="E582" s="21" t="s">
        <v>2123</v>
      </c>
      <c r="F582" s="21"/>
      <c r="G582" s="21"/>
      <c r="H582" s="21" t="s">
        <v>2124</v>
      </c>
      <c r="I582" s="21" t="s">
        <v>2125</v>
      </c>
      <c r="J582" s="21" t="s">
        <v>2126</v>
      </c>
      <c r="K582" s="21">
        <v>1.0</v>
      </c>
      <c r="L582" s="21" t="s">
        <v>35</v>
      </c>
      <c r="M582" s="21"/>
      <c r="N582" s="21" t="s">
        <v>2127</v>
      </c>
      <c r="O582" s="21"/>
      <c r="P582" s="21"/>
      <c r="Q582" s="21"/>
      <c r="R582" s="21" t="s">
        <v>2035</v>
      </c>
      <c r="S582" s="21" t="s">
        <v>2036</v>
      </c>
      <c r="T582" s="21" t="s">
        <v>2128</v>
      </c>
      <c r="U582" s="23"/>
      <c r="V582" s="23"/>
      <c r="W582" s="15">
        <f t="shared" si="2"/>
        <v>45635</v>
      </c>
      <c r="X582" s="24">
        <v>581.0</v>
      </c>
      <c r="Y582" s="17" t="str">
        <f t="shared" si="510"/>
        <v>=COUNTIFS(C$3:C582,C582)</v>
      </c>
      <c r="Z582" s="25" t="str">
        <f t="shared" si="511"/>
        <v>#NAME?</v>
      </c>
      <c r="AA582" s="25" t="str">
        <f t="shared" si="512"/>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09"/>
        <v>2</v>
      </c>
      <c r="B583" s="10">
        <f t="shared" si="168"/>
        <v>2</v>
      </c>
      <c r="C583" s="12" t="s">
        <v>2109</v>
      </c>
      <c r="D583" s="21" t="str">
        <f t="shared" ref="D583:D584" si="513">VLOOKUP($C583,$C$1:$P$7320,2,0)</f>
        <v>adj</v>
      </c>
      <c r="E583" s="21" t="str">
        <f t="shared" ref="E583:E584" si="514">VLOOKUP($C583,$C$1:$P$7320,3,0)</f>
        <v>masc acc sg of gāha</v>
      </c>
      <c r="F583" s="21" t="str">
        <f t="shared" ref="F583:F584" si="515">VLOOKUP($C583,$C$1:$P$7320,4,0)</f>
        <v/>
      </c>
      <c r="G583" s="21"/>
      <c r="H583" s="21" t="str">
        <f t="shared" ref="H583:H584" si="516">VLOOKUP($C583,$C$1:$P$7320,6,0)</f>
        <v>grabbing, grasping, holding</v>
      </c>
      <c r="I583" s="21" t="str">
        <f t="shared" ref="I583:I584" si="517">VLOOKUP($C583,$C$1:$P$7320,7,0)</f>
        <v/>
      </c>
      <c r="J583" s="21" t="str">
        <f t="shared" ref="J583:J584" si="518">VLOOKUP($C583,$C$1:$P$7320,8,0)</f>
        <v>√gah (grasp)</v>
      </c>
      <c r="K583" s="21">
        <f t="shared" ref="K583:K584" si="519">VLOOKUP($C583,$C$1:$P$7320,9,0)</f>
        <v>6</v>
      </c>
      <c r="L583" s="21" t="str">
        <f t="shared" ref="L583:L584" si="520">VLOOKUP($C583,$C$1:$P$7320,10,0)</f>
        <v>ṇhā</v>
      </c>
      <c r="M583" s="21" t="str">
        <f t="shared" ref="M583:M584" si="521">VLOOKUP($C583,$C$1:$P$7320,11,0)</f>
        <v/>
      </c>
      <c r="N583" s="21" t="str">
        <f t="shared" ref="N583:N584" si="522">VLOOKUP($C583,$C$1:$P$7320,12,0)</f>
        <v>√gah + *a</v>
      </c>
      <c r="O583" s="21" t="str">
        <f t="shared" ref="O583:O584" si="523">VLOOKUP($C583,$C$1:$P$7320,13,0)</f>
        <v/>
      </c>
      <c r="P583" s="21" t="str">
        <f t="shared" ref="P583:P584" si="524">VLOOKUP($C583,$C$1:$P$7320,14,0)</f>
        <v/>
      </c>
      <c r="Q583" s="21"/>
      <c r="R583" s="21" t="s">
        <v>2035</v>
      </c>
      <c r="S583" s="21" t="s">
        <v>2036</v>
      </c>
      <c r="T583" s="21" t="s">
        <v>2129</v>
      </c>
      <c r="U583" s="23"/>
      <c r="V583" s="23"/>
      <c r="W583" s="15">
        <f t="shared" si="2"/>
        <v>45635</v>
      </c>
      <c r="X583" s="24">
        <v>582.0</v>
      </c>
      <c r="Y583" s="17" t="str">
        <f t="shared" si="510"/>
        <v>=COUNTIFS(C$3:C583,C583)</v>
      </c>
      <c r="Z583" s="25" t="str">
        <f t="shared" si="511"/>
        <v>#NAME?</v>
      </c>
      <c r="AA583" s="25" t="str">
        <f t="shared" si="512"/>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09"/>
        <v>15</v>
      </c>
      <c r="B584" s="10">
        <f t="shared" si="168"/>
        <v>220</v>
      </c>
      <c r="C584" s="12" t="s">
        <v>1131</v>
      </c>
      <c r="D584" s="21" t="str">
        <f t="shared" si="513"/>
        <v>ind</v>
      </c>
      <c r="E584" s="21" t="str">
        <f t="shared" si="514"/>
        <v>conj</v>
      </c>
      <c r="F584" s="21" t="str">
        <f t="shared" si="515"/>
        <v/>
      </c>
      <c r="G584" s="21"/>
      <c r="H584" s="21" t="str">
        <f t="shared" si="516"/>
        <v>or, either or</v>
      </c>
      <c r="I584" s="21" t="str">
        <f t="shared" si="517"/>
        <v/>
      </c>
      <c r="J584" s="21" t="str">
        <f t="shared" si="518"/>
        <v/>
      </c>
      <c r="K584" s="21" t="str">
        <f t="shared" si="519"/>
        <v/>
      </c>
      <c r="L584" s="21" t="str">
        <f t="shared" si="520"/>
        <v/>
      </c>
      <c r="M584" s="21" t="str">
        <f t="shared" si="521"/>
        <v/>
      </c>
      <c r="N584" s="21" t="str">
        <f t="shared" si="522"/>
        <v/>
      </c>
      <c r="O584" s="21" t="str">
        <f t="shared" si="523"/>
        <v/>
      </c>
      <c r="P584" s="21" t="str">
        <f t="shared" si="524"/>
        <v/>
      </c>
      <c r="Q584" s="21"/>
      <c r="R584" s="21" t="s">
        <v>2035</v>
      </c>
      <c r="S584" s="21" t="s">
        <v>2036</v>
      </c>
      <c r="T584" s="21" t="s">
        <v>2130</v>
      </c>
      <c r="U584" s="23"/>
      <c r="V584" s="23"/>
      <c r="W584" s="15">
        <f t="shared" si="2"/>
        <v>45635</v>
      </c>
      <c r="X584" s="24">
        <v>583.0</v>
      </c>
      <c r="Y584" s="17" t="str">
        <f t="shared" si="510"/>
        <v>=COUNTIFS(C$3:C584,C584)</v>
      </c>
      <c r="Z584" s="25" t="str">
        <f t="shared" si="511"/>
        <v>#NAME?</v>
      </c>
      <c r="AA584" s="25" t="str">
        <f t="shared" si="512"/>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09"/>
        <v>1</v>
      </c>
      <c r="B585" s="10">
        <f t="shared" si="168"/>
        <v>2</v>
      </c>
      <c r="C585" s="12" t="s">
        <v>2131</v>
      </c>
      <c r="D585" s="21" t="s">
        <v>250</v>
      </c>
      <c r="E585" s="21" t="s">
        <v>2132</v>
      </c>
      <c r="F585" s="75" t="s">
        <v>1841</v>
      </c>
      <c r="G585" s="21"/>
      <c r="H585" s="27" t="s">
        <v>2133</v>
      </c>
      <c r="I585" s="27" t="s">
        <v>1843</v>
      </c>
      <c r="J585" s="21"/>
      <c r="K585" s="21"/>
      <c r="L585" s="21"/>
      <c r="M585" s="21"/>
      <c r="N585" s="21" t="s">
        <v>1844</v>
      </c>
      <c r="O585" s="21"/>
      <c r="P585" s="21"/>
      <c r="Q585" s="21"/>
      <c r="R585" s="21" t="s">
        <v>2035</v>
      </c>
      <c r="S585" s="21" t="s">
        <v>2036</v>
      </c>
      <c r="T585" s="21" t="s">
        <v>2134</v>
      </c>
      <c r="U585" s="23"/>
      <c r="V585" s="23"/>
      <c r="W585" s="15">
        <f t="shared" si="2"/>
        <v>45635</v>
      </c>
      <c r="X585" s="24">
        <v>584.0</v>
      </c>
      <c r="Y585" s="17" t="str">
        <f t="shared" si="510"/>
        <v>=COUNTIFS(C$3:C585,C585)</v>
      </c>
      <c r="Z585" s="25" t="str">
        <f t="shared" si="511"/>
        <v>#NAME?</v>
      </c>
      <c r="AA585" s="25" t="str">
        <f t="shared" si="512"/>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09"/>
        <v>16</v>
      </c>
      <c r="B586" s="10">
        <f t="shared" si="168"/>
        <v>220</v>
      </c>
      <c r="C586" s="12" t="s">
        <v>1131</v>
      </c>
      <c r="D586" s="21" t="str">
        <f t="shared" ref="D586:D588" si="525">VLOOKUP($C586,$C$1:$P$7320,2,0)</f>
        <v>ind</v>
      </c>
      <c r="E586" s="21" t="str">
        <f t="shared" ref="E586:E588" si="526">VLOOKUP($C586,$C$1:$P$7320,3,0)</f>
        <v>conj</v>
      </c>
      <c r="F586" s="21" t="str">
        <f t="shared" ref="F586:F588" si="527">VLOOKUP($C586,$C$1:$P$7320,4,0)</f>
        <v/>
      </c>
      <c r="G586" s="21"/>
      <c r="H586" s="21" t="str">
        <f t="shared" ref="H586:H588" si="528">VLOOKUP($C586,$C$1:$P$7320,6,0)</f>
        <v>or, either or</v>
      </c>
      <c r="I586" s="21" t="str">
        <f t="shared" ref="I586:I588" si="529">VLOOKUP($C586,$C$1:$P$7320,7,0)</f>
        <v/>
      </c>
      <c r="J586" s="21" t="str">
        <f t="shared" ref="J586:J588" si="530">VLOOKUP($C586,$C$1:$P$7320,8,0)</f>
        <v/>
      </c>
      <c r="K586" s="21" t="str">
        <f t="shared" ref="K586:K588" si="531">VLOOKUP($C586,$C$1:$P$7320,9,0)</f>
        <v/>
      </c>
      <c r="L586" s="21" t="str">
        <f t="shared" ref="L586:L588" si="532">VLOOKUP($C586,$C$1:$P$7320,10,0)</f>
        <v/>
      </c>
      <c r="M586" s="21" t="str">
        <f t="shared" ref="M586:M588" si="533">VLOOKUP($C586,$C$1:$P$7320,11,0)</f>
        <v/>
      </c>
      <c r="N586" s="21" t="str">
        <f t="shared" ref="N586:N588" si="534">VLOOKUP($C586,$C$1:$P$7320,12,0)</f>
        <v/>
      </c>
      <c r="O586" s="21" t="str">
        <f t="shared" ref="O586:O588" si="535">VLOOKUP($C586,$C$1:$P$7320,13,0)</f>
        <v/>
      </c>
      <c r="P586" s="21" t="str">
        <f t="shared" ref="P586:P588" si="536">VLOOKUP($C586,$C$1:$P$7320,14,0)</f>
        <v/>
      </c>
      <c r="Q586" s="21"/>
      <c r="R586" s="21" t="s">
        <v>2035</v>
      </c>
      <c r="S586" s="21" t="s">
        <v>2036</v>
      </c>
      <c r="T586" s="21" t="s">
        <v>2135</v>
      </c>
      <c r="U586" s="23"/>
      <c r="V586" s="23"/>
      <c r="W586" s="15">
        <f t="shared" si="2"/>
        <v>45635</v>
      </c>
      <c r="X586" s="24">
        <v>585.0</v>
      </c>
      <c r="Y586" s="17" t="str">
        <f t="shared" si="510"/>
        <v>=COUNTIFS(C$3:C586,C586)</v>
      </c>
      <c r="Z586" s="25" t="str">
        <f t="shared" si="511"/>
        <v>#NAME?</v>
      </c>
      <c r="AA586" s="25" t="str">
        <f t="shared" si="512"/>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09"/>
        <v>2</v>
      </c>
      <c r="B587" s="10">
        <f t="shared" si="168"/>
        <v>2</v>
      </c>
      <c r="C587" s="12" t="s">
        <v>2131</v>
      </c>
      <c r="D587" s="21" t="str">
        <f t="shared" si="525"/>
        <v>adj</v>
      </c>
      <c r="E587" s="21" t="str">
        <f t="shared" si="526"/>
        <v>masc gen sg of aññatara</v>
      </c>
      <c r="F587" s="21" t="str">
        <f t="shared" si="527"/>
        <v>+gen</v>
      </c>
      <c r="G587" s="21"/>
      <c r="H587" s="21" t="str">
        <f t="shared" si="528"/>
        <v>of one (of), either one (of)</v>
      </c>
      <c r="I587" s="21" t="str">
        <f t="shared" si="529"/>
        <v>more than another</v>
      </c>
      <c r="J587" s="21" t="str">
        <f t="shared" si="530"/>
        <v/>
      </c>
      <c r="K587" s="21" t="str">
        <f t="shared" si="531"/>
        <v/>
      </c>
      <c r="L587" s="21" t="str">
        <f t="shared" si="532"/>
        <v/>
      </c>
      <c r="M587" s="21" t="str">
        <f t="shared" si="533"/>
        <v/>
      </c>
      <c r="N587" s="21" t="str">
        <f t="shared" si="534"/>
        <v>añña + tara</v>
      </c>
      <c r="O587" s="21" t="str">
        <f t="shared" si="535"/>
        <v/>
      </c>
      <c r="P587" s="21" t="str">
        <f t="shared" si="536"/>
        <v/>
      </c>
      <c r="Q587" s="21"/>
      <c r="R587" s="21" t="s">
        <v>2035</v>
      </c>
      <c r="S587" s="21" t="s">
        <v>2036</v>
      </c>
      <c r="T587" s="21" t="s">
        <v>2136</v>
      </c>
      <c r="U587" s="23"/>
      <c r="V587" s="23"/>
      <c r="W587" s="15">
        <f t="shared" si="2"/>
        <v>45635</v>
      </c>
      <c r="X587" s="24">
        <v>586.0</v>
      </c>
      <c r="Y587" s="17" t="str">
        <f t="shared" si="510"/>
        <v>=COUNTIFS(C$3:C587,C587)</v>
      </c>
      <c r="Z587" s="25" t="str">
        <f t="shared" si="511"/>
        <v>#NAME?</v>
      </c>
      <c r="AA587" s="25" t="str">
        <f t="shared" si="512"/>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09"/>
        <v>17</v>
      </c>
      <c r="B588" s="10">
        <f t="shared" si="168"/>
        <v>220</v>
      </c>
      <c r="C588" s="12" t="s">
        <v>1131</v>
      </c>
      <c r="D588" s="21" t="str">
        <f t="shared" si="525"/>
        <v>ind</v>
      </c>
      <c r="E588" s="21" t="str">
        <f t="shared" si="526"/>
        <v>conj</v>
      </c>
      <c r="F588" s="21" t="str">
        <f t="shared" si="527"/>
        <v/>
      </c>
      <c r="G588" s="21"/>
      <c r="H588" s="21" t="str">
        <f t="shared" si="528"/>
        <v>or, either or</v>
      </c>
      <c r="I588" s="21" t="str">
        <f t="shared" si="529"/>
        <v/>
      </c>
      <c r="J588" s="21" t="str">
        <f t="shared" si="530"/>
        <v/>
      </c>
      <c r="K588" s="21" t="str">
        <f t="shared" si="531"/>
        <v/>
      </c>
      <c r="L588" s="21" t="str">
        <f t="shared" si="532"/>
        <v/>
      </c>
      <c r="M588" s="21" t="str">
        <f t="shared" si="533"/>
        <v/>
      </c>
      <c r="N588" s="21" t="str">
        <f t="shared" si="534"/>
        <v/>
      </c>
      <c r="O588" s="21" t="str">
        <f t="shared" si="535"/>
        <v/>
      </c>
      <c r="P588" s="21" t="str">
        <f t="shared" si="536"/>
        <v/>
      </c>
      <c r="Q588" s="21"/>
      <c r="R588" s="21" t="s">
        <v>2035</v>
      </c>
      <c r="S588" s="21" t="s">
        <v>2036</v>
      </c>
      <c r="T588" s="21" t="s">
        <v>2137</v>
      </c>
      <c r="U588" s="23"/>
      <c r="V588" s="23"/>
      <c r="W588" s="15">
        <f t="shared" si="2"/>
        <v>45635</v>
      </c>
      <c r="X588" s="24">
        <v>587.0</v>
      </c>
      <c r="Y588" s="17" t="str">
        <f t="shared" si="510"/>
        <v>=COUNTIFS(C$3:C588,C588)</v>
      </c>
      <c r="Z588" s="25" t="str">
        <f t="shared" si="511"/>
        <v>#NAME?</v>
      </c>
      <c r="AA588" s="25" t="str">
        <f t="shared" si="512"/>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09"/>
        <v>1</v>
      </c>
      <c r="B589" s="10">
        <f t="shared" si="168"/>
        <v>1</v>
      </c>
      <c r="C589" s="12" t="s">
        <v>2138</v>
      </c>
      <c r="D589" s="21" t="s">
        <v>47</v>
      </c>
      <c r="E589" s="21" t="s">
        <v>2139</v>
      </c>
      <c r="F589" s="21"/>
      <c r="G589" s="21"/>
      <c r="H589" s="21" t="s">
        <v>2140</v>
      </c>
      <c r="I589" s="27" t="s">
        <v>2141</v>
      </c>
      <c r="J589" s="27" t="s">
        <v>2142</v>
      </c>
      <c r="K589" s="27">
        <v>8.0</v>
      </c>
      <c r="L589" s="27" t="s">
        <v>196</v>
      </c>
      <c r="M589" s="21"/>
      <c r="N589" s="21" t="s">
        <v>2143</v>
      </c>
      <c r="O589" s="21"/>
      <c r="P589" s="21"/>
      <c r="Q589" s="21"/>
      <c r="R589" s="21" t="s">
        <v>2035</v>
      </c>
      <c r="S589" s="21" t="s">
        <v>2036</v>
      </c>
      <c r="T589" s="21" t="s">
        <v>2144</v>
      </c>
      <c r="U589" s="23"/>
      <c r="V589" s="23"/>
      <c r="W589" s="15">
        <f t="shared" si="2"/>
        <v>45635</v>
      </c>
      <c r="X589" s="24">
        <v>588.0</v>
      </c>
      <c r="Y589" s="17" t="str">
        <f t="shared" si="510"/>
        <v>=COUNTIFS(C$3:C589,C589)</v>
      </c>
      <c r="Z589" s="25" t="str">
        <f t="shared" si="511"/>
        <v>#NAME?</v>
      </c>
      <c r="AA589" s="25" t="str">
        <f t="shared" si="512"/>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09"/>
        <v>1</v>
      </c>
      <c r="B590" s="10">
        <f t="shared" si="168"/>
        <v>1</v>
      </c>
      <c r="C590" s="12" t="s">
        <v>2145</v>
      </c>
      <c r="D590" s="21" t="s">
        <v>47</v>
      </c>
      <c r="E590" s="21" t="s">
        <v>2146</v>
      </c>
      <c r="F590" s="21"/>
      <c r="G590" s="21"/>
      <c r="H590" s="21" t="s">
        <v>2147</v>
      </c>
      <c r="I590" s="21" t="s">
        <v>2148</v>
      </c>
      <c r="J590" s="21" t="s">
        <v>2149</v>
      </c>
      <c r="K590" s="21">
        <v>1.0</v>
      </c>
      <c r="L590" s="21" t="s">
        <v>35</v>
      </c>
      <c r="M590" s="21"/>
      <c r="N590" s="21" t="s">
        <v>2150</v>
      </c>
      <c r="O590" s="21"/>
      <c r="P590" s="21"/>
      <c r="Q590" s="21"/>
      <c r="R590" s="21" t="s">
        <v>2035</v>
      </c>
      <c r="S590" s="21" t="s">
        <v>2036</v>
      </c>
      <c r="T590" s="21" t="s">
        <v>2151</v>
      </c>
      <c r="U590" s="23"/>
      <c r="V590" s="23"/>
      <c r="W590" s="15">
        <f t="shared" si="2"/>
        <v>45635</v>
      </c>
      <c r="X590" s="24">
        <v>589.0</v>
      </c>
      <c r="Y590" s="17" t="str">
        <f t="shared" si="510"/>
        <v>=COUNTIFS(C$3:C590,C590)</v>
      </c>
      <c r="Z590" s="25" t="str">
        <f t="shared" si="511"/>
        <v>#NAME?</v>
      </c>
      <c r="AA590" s="25" t="str">
        <f t="shared" si="512"/>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09"/>
        <v>2</v>
      </c>
      <c r="B591" s="10">
        <f t="shared" si="168"/>
        <v>13</v>
      </c>
      <c r="C591" s="12" t="s">
        <v>2027</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2035</v>
      </c>
      <c r="S591" s="21" t="s">
        <v>2036</v>
      </c>
      <c r="T591" s="21" t="s">
        <v>2152</v>
      </c>
      <c r="U591" s="23"/>
      <c r="V591" s="23"/>
      <c r="W591" s="15">
        <f t="shared" si="2"/>
        <v>45635</v>
      </c>
      <c r="X591" s="24">
        <v>590.0</v>
      </c>
      <c r="Y591" s="17" t="str">
        <f t="shared" si="510"/>
        <v>=COUNTIFS(C$3:C591,C591)</v>
      </c>
      <c r="Z591" s="25" t="str">
        <f t="shared" si="511"/>
        <v>#NAME?</v>
      </c>
      <c r="AA591" s="25" t="str">
        <f t="shared" si="512"/>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168"/>
        <v>1</v>
      </c>
      <c r="C592" s="52" t="s">
        <v>2153</v>
      </c>
      <c r="D592" s="40"/>
      <c r="E592" s="40"/>
      <c r="F592" s="40"/>
      <c r="G592" s="40"/>
      <c r="H592" s="40"/>
      <c r="I592" s="40"/>
      <c r="J592" s="40"/>
      <c r="K592" s="40"/>
      <c r="L592" s="40"/>
      <c r="M592" s="40"/>
      <c r="N592" s="40"/>
      <c r="O592" s="40"/>
      <c r="P592" s="40"/>
      <c r="Q592" s="40"/>
      <c r="R592" s="40" t="s">
        <v>2035</v>
      </c>
      <c r="S592" s="40" t="s">
        <v>2036</v>
      </c>
      <c r="T592" s="40" t="s">
        <v>2154</v>
      </c>
      <c r="U592" s="41"/>
      <c r="V592" s="41"/>
      <c r="W592" s="15">
        <f t="shared" si="2"/>
        <v>45635</v>
      </c>
      <c r="X592" s="24">
        <v>591.0</v>
      </c>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168"/>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2"/>
        <v>45635</v>
      </c>
      <c r="X593" s="24">
        <v>592.0</v>
      </c>
      <c r="Y593" s="17" t="str">
        <f t="shared" ref="Y593:Y604" si="537">formulatext(A593)</f>
        <v>#N/A</v>
      </c>
      <c r="Z593" s="25" t="str">
        <f t="shared" ref="Z593:Z604" si="538">org.libreoffice.regex(Y593,"(\= COUNTIFS\(C\$\d{1,3}:)(C\d{1,3})(,)(C\d{1,3})(\))","$2")</f>
        <v>#NAME?</v>
      </c>
      <c r="AA593" s="25" t="str">
        <f t="shared" ref="AA593:AA604" si="539">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168"/>
        <v>1</v>
      </c>
      <c r="C594" s="12" t="s">
        <v>2155</v>
      </c>
      <c r="D594" s="21"/>
      <c r="E594" s="21"/>
      <c r="F594" s="21"/>
      <c r="G594" s="21"/>
      <c r="H594" s="21"/>
      <c r="I594" s="21"/>
      <c r="J594" s="21"/>
      <c r="K594" s="21"/>
      <c r="L594" s="21"/>
      <c r="M594" s="21"/>
      <c r="N594" s="21"/>
      <c r="O594" s="21"/>
      <c r="P594" s="21"/>
      <c r="Q594" s="21"/>
      <c r="R594" s="21"/>
      <c r="S594" s="21"/>
      <c r="T594" s="21"/>
      <c r="U594" s="23"/>
      <c r="V594" s="23"/>
      <c r="W594" s="15">
        <f t="shared" si="2"/>
        <v>45635</v>
      </c>
      <c r="X594" s="24">
        <v>593.0</v>
      </c>
      <c r="Y594" s="17" t="str">
        <f t="shared" si="537"/>
        <v>#N/A</v>
      </c>
      <c r="Z594" s="25" t="str">
        <f t="shared" si="538"/>
        <v>#NAME?</v>
      </c>
      <c r="AA594" s="25" t="str">
        <f t="shared" si="539"/>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40">COUNTIFS(C$3:C595,C595)</f>
        <v>7</v>
      </c>
      <c r="B595" s="10">
        <f t="shared" si="168"/>
        <v>99</v>
      </c>
      <c r="C595" s="12" t="s">
        <v>555</v>
      </c>
      <c r="D595" s="21" t="str">
        <f t="shared" ref="D595:D600" si="541">VLOOKUP($C595,$C$1:$P$7320,2,0)</f>
        <v>pron</v>
      </c>
      <c r="E595" s="21" t="str">
        <f t="shared" ref="E595:E600" si="542">VLOOKUP($C595,$C$1:$P$7320,3,0)</f>
        <v>masc nom sg of ya</v>
      </c>
      <c r="F595" s="21" t="str">
        <f t="shared" ref="F595:F600" si="543">VLOOKUP($C595,$C$1:$P$7320,4,0)</f>
        <v/>
      </c>
      <c r="G595" s="21"/>
      <c r="H595" s="21" t="str">
        <f t="shared" ref="H595:H600" si="544">VLOOKUP($C595,$C$1:$P$7320,6,0)</f>
        <v>whichever, whoever</v>
      </c>
      <c r="I595" s="21" t="str">
        <f t="shared" ref="I595:I600" si="545">VLOOKUP($C595,$C$1:$P$7320,7,0)</f>
        <v/>
      </c>
      <c r="J595" s="21" t="str">
        <f t="shared" ref="J595:J600" si="546">VLOOKUP($C595,$C$1:$P$7320,8,0)</f>
        <v/>
      </c>
      <c r="K595" s="21" t="str">
        <f t="shared" ref="K595:K600" si="547">VLOOKUP($C595,$C$1:$P$7320,9,0)</f>
        <v/>
      </c>
      <c r="L595" s="21" t="str">
        <f t="shared" ref="L595:L600" si="548">VLOOKUP($C595,$C$1:$P$7320,10,0)</f>
        <v/>
      </c>
      <c r="M595" s="21" t="str">
        <f t="shared" ref="M595:M600" si="549">VLOOKUP($C595,$C$1:$P$7320,11,0)</f>
        <v/>
      </c>
      <c r="N595" s="21" t="str">
        <f t="shared" ref="N595:N600" si="550">VLOOKUP($C595,$C$1:$P$7320,12,0)</f>
        <v/>
      </c>
      <c r="O595" s="21" t="str">
        <f t="shared" ref="O595:O600" si="551">VLOOKUP($C595,$C$1:$P$7320,13,0)</f>
        <v/>
      </c>
      <c r="P595" s="21" t="str">
        <f t="shared" ref="P595:P600" si="552">VLOOKUP($C595,$C$1:$P$7320,14,0)</f>
        <v/>
      </c>
      <c r="Q595" s="21"/>
      <c r="R595" s="21" t="s">
        <v>2155</v>
      </c>
      <c r="S595" s="21" t="s">
        <v>2156</v>
      </c>
      <c r="T595" s="22" t="s">
        <v>2157</v>
      </c>
      <c r="U595" s="23"/>
      <c r="V595" s="23"/>
      <c r="W595" s="15">
        <f t="shared" si="2"/>
        <v>45635</v>
      </c>
      <c r="X595" s="24">
        <v>594.0</v>
      </c>
      <c r="Y595" s="17" t="str">
        <f t="shared" si="537"/>
        <v>=COUNTIFS(C$3:C595,C595)</v>
      </c>
      <c r="Z595" s="25" t="str">
        <f t="shared" si="538"/>
        <v>#NAME?</v>
      </c>
      <c r="AA595" s="25" t="str">
        <f t="shared" si="539"/>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40"/>
        <v>8</v>
      </c>
      <c r="B596" s="10">
        <f t="shared" si="168"/>
        <v>124</v>
      </c>
      <c r="C596" s="12" t="s">
        <v>466</v>
      </c>
      <c r="D596" s="21" t="str">
        <f t="shared" si="541"/>
        <v>ind</v>
      </c>
      <c r="E596" s="21" t="str">
        <f t="shared" si="542"/>
        <v/>
      </c>
      <c r="F596" s="21" t="str">
        <f t="shared" si="543"/>
        <v/>
      </c>
      <c r="G596" s="21"/>
      <c r="H596" s="21" t="str">
        <f t="shared" si="544"/>
        <v>then, now, so, but</v>
      </c>
      <c r="I596" s="21" t="str">
        <f t="shared" si="545"/>
        <v/>
      </c>
      <c r="J596" s="21" t="str">
        <f t="shared" si="546"/>
        <v/>
      </c>
      <c r="K596" s="21" t="str">
        <f t="shared" si="547"/>
        <v/>
      </c>
      <c r="L596" s="21" t="str">
        <f t="shared" si="548"/>
        <v/>
      </c>
      <c r="M596" s="21" t="str">
        <f t="shared" si="549"/>
        <v/>
      </c>
      <c r="N596" s="21" t="str">
        <f t="shared" si="550"/>
        <v/>
      </c>
      <c r="O596" s="21" t="str">
        <f t="shared" si="551"/>
        <v/>
      </c>
      <c r="P596" s="21" t="str">
        <f t="shared" si="552"/>
        <v/>
      </c>
      <c r="Q596" s="21"/>
      <c r="R596" s="21" t="s">
        <v>2155</v>
      </c>
      <c r="S596" s="21" t="s">
        <v>2156</v>
      </c>
      <c r="T596" s="21" t="s">
        <v>2158</v>
      </c>
      <c r="U596" s="23"/>
      <c r="V596" s="23"/>
      <c r="W596" s="15">
        <f t="shared" si="2"/>
        <v>45635</v>
      </c>
      <c r="X596" s="24">
        <v>595.0</v>
      </c>
      <c r="Y596" s="17" t="str">
        <f t="shared" si="537"/>
        <v>=COUNTIFS(C$3:C596,C596)</v>
      </c>
      <c r="Z596" s="25" t="str">
        <f t="shared" si="538"/>
        <v>#NAME?</v>
      </c>
      <c r="AA596" s="25" t="str">
        <f t="shared" si="539"/>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0"/>
        <v>9</v>
      </c>
      <c r="B597" s="10">
        <f t="shared" si="168"/>
        <v>147</v>
      </c>
      <c r="C597" s="12" t="s">
        <v>560</v>
      </c>
      <c r="D597" s="21" t="str">
        <f t="shared" si="541"/>
        <v>noun</v>
      </c>
      <c r="E597" s="21" t="str">
        <f t="shared" si="542"/>
        <v>masc nom sg, from bhikkhati</v>
      </c>
      <c r="F597" s="21" t="str">
        <f t="shared" si="543"/>
        <v/>
      </c>
      <c r="G597" s="21"/>
      <c r="H597" s="21" t="str">
        <f t="shared" si="544"/>
        <v>monk, monastic</v>
      </c>
      <c r="I597" s="21" t="str">
        <f t="shared" si="545"/>
        <v>beggar, mendicant</v>
      </c>
      <c r="J597" s="21" t="str">
        <f t="shared" si="546"/>
        <v>√bhikkh (beg)</v>
      </c>
      <c r="K597" s="21">
        <f t="shared" si="547"/>
        <v>1</v>
      </c>
      <c r="L597" s="21" t="str">
        <f t="shared" si="548"/>
        <v>a</v>
      </c>
      <c r="M597" s="21" t="str">
        <f t="shared" si="549"/>
        <v/>
      </c>
      <c r="N597" s="21" t="str">
        <f t="shared" si="550"/>
        <v>√bhikkh + u</v>
      </c>
      <c r="O597" s="21" t="str">
        <f t="shared" si="551"/>
        <v/>
      </c>
      <c r="P597" s="21" t="str">
        <f t="shared" si="552"/>
        <v/>
      </c>
      <c r="Q597" s="21"/>
      <c r="R597" s="21" t="s">
        <v>2155</v>
      </c>
      <c r="S597" s="21" t="s">
        <v>2156</v>
      </c>
      <c r="T597" s="21" t="s">
        <v>2159</v>
      </c>
      <c r="U597" s="23"/>
      <c r="V597" s="23"/>
      <c r="W597" s="15">
        <f t="shared" si="2"/>
        <v>45635</v>
      </c>
      <c r="X597" s="24">
        <v>596.0</v>
      </c>
      <c r="Y597" s="17" t="str">
        <f t="shared" si="537"/>
        <v>=COUNTIFS(C$3:C597,C597)</v>
      </c>
      <c r="Z597" s="25" t="str">
        <f t="shared" si="538"/>
        <v>#NAME?</v>
      </c>
      <c r="AA597" s="25" t="str">
        <f t="shared" si="539"/>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0"/>
        <v>2</v>
      </c>
      <c r="B598" s="10">
        <f t="shared" si="168"/>
        <v>3</v>
      </c>
      <c r="C598" s="12" t="s">
        <v>2040</v>
      </c>
      <c r="D598" s="21" t="str">
        <f t="shared" si="541"/>
        <v>pp</v>
      </c>
      <c r="E598" s="21" t="str">
        <f t="shared" si="542"/>
        <v>masc nom sg, pp of otarati</v>
      </c>
      <c r="F598" s="21" t="str">
        <f t="shared" si="543"/>
        <v/>
      </c>
      <c r="G598" s="21"/>
      <c r="H598" s="21" t="str">
        <f t="shared" si="544"/>
        <v>smitten, infatuated</v>
      </c>
      <c r="I598" s="21" t="str">
        <f t="shared" si="545"/>
        <v>crossed down</v>
      </c>
      <c r="J598" s="21" t="str">
        <f t="shared" si="546"/>
        <v>√tar (cross)</v>
      </c>
      <c r="K598" s="21">
        <f t="shared" si="547"/>
        <v>1</v>
      </c>
      <c r="L598" s="21" t="str">
        <f t="shared" si="548"/>
        <v>a</v>
      </c>
      <c r="M598" s="21" t="str">
        <f t="shared" si="549"/>
        <v/>
      </c>
      <c r="N598" s="21" t="str">
        <f t="shared" si="550"/>
        <v>ava + √tar &gt; tir + na</v>
      </c>
      <c r="O598" s="21" t="str">
        <f t="shared" si="551"/>
        <v/>
      </c>
      <c r="P598" s="21" t="str">
        <f t="shared" si="552"/>
        <v/>
      </c>
      <c r="Q598" s="21"/>
      <c r="R598" s="21" t="s">
        <v>2155</v>
      </c>
      <c r="S598" s="21" t="s">
        <v>2156</v>
      </c>
      <c r="T598" s="21" t="s">
        <v>2160</v>
      </c>
      <c r="U598" s="23"/>
      <c r="V598" s="23"/>
      <c r="W598" s="15">
        <f t="shared" si="2"/>
        <v>45635</v>
      </c>
      <c r="X598" s="24">
        <v>597.0</v>
      </c>
      <c r="Y598" s="17" t="str">
        <f t="shared" si="537"/>
        <v>=COUNTIFS(C$3:C598,C598)</v>
      </c>
      <c r="Z598" s="25" t="str">
        <f t="shared" si="538"/>
        <v>#NAME?</v>
      </c>
      <c r="AA598" s="25" t="str">
        <f t="shared" si="539"/>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0"/>
        <v>2</v>
      </c>
      <c r="B599" s="10">
        <f t="shared" si="168"/>
        <v>3</v>
      </c>
      <c r="C599" s="12" t="s">
        <v>2047</v>
      </c>
      <c r="D599" s="21" t="str">
        <f t="shared" si="541"/>
        <v>pp</v>
      </c>
      <c r="E599" s="21" t="str">
        <f t="shared" si="542"/>
        <v>nt instr sg of viparaṇata, pp of vipariṇamati</v>
      </c>
      <c r="F599" s="21" t="str">
        <f t="shared" si="543"/>
        <v/>
      </c>
      <c r="G599" s="21"/>
      <c r="H599" s="21" t="str">
        <f t="shared" si="544"/>
        <v>with perverted, depraved</v>
      </c>
      <c r="I599" s="21" t="str">
        <f t="shared" si="545"/>
        <v>bent all around</v>
      </c>
      <c r="J599" s="21" t="str">
        <f t="shared" si="546"/>
        <v>√nam (bend)</v>
      </c>
      <c r="K599" s="21">
        <f t="shared" si="547"/>
        <v>1</v>
      </c>
      <c r="L599" s="21" t="str">
        <f t="shared" si="548"/>
        <v>a</v>
      </c>
      <c r="M599" s="21" t="str">
        <f t="shared" si="549"/>
        <v/>
      </c>
      <c r="N599" s="21" t="str">
        <f t="shared" si="550"/>
        <v>vi + pari + √nam + ta</v>
      </c>
      <c r="O599" s="21" t="str">
        <f t="shared" si="551"/>
        <v/>
      </c>
      <c r="P599" s="21" t="str">
        <f t="shared" si="552"/>
        <v/>
      </c>
      <c r="Q599" s="21"/>
      <c r="R599" s="21" t="s">
        <v>2155</v>
      </c>
      <c r="S599" s="21" t="s">
        <v>2156</v>
      </c>
      <c r="T599" s="21" t="s">
        <v>2161</v>
      </c>
      <c r="U599" s="23"/>
      <c r="V599" s="23"/>
      <c r="W599" s="15">
        <f t="shared" si="2"/>
        <v>45635</v>
      </c>
      <c r="X599" s="24">
        <v>598.0</v>
      </c>
      <c r="Y599" s="17" t="str">
        <f t="shared" si="537"/>
        <v>=COUNTIFS(C$3:C599,C599)</v>
      </c>
      <c r="Z599" s="25" t="str">
        <f t="shared" si="538"/>
        <v>#NAME?</v>
      </c>
      <c r="AA599" s="25" t="str">
        <f t="shared" si="539"/>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0"/>
        <v>2</v>
      </c>
      <c r="B600" s="10">
        <f t="shared" si="168"/>
        <v>3</v>
      </c>
      <c r="C600" s="12" t="s">
        <v>2053</v>
      </c>
      <c r="D600" s="21" t="str">
        <f t="shared" si="541"/>
        <v>noun</v>
      </c>
      <c r="E600" s="21" t="str">
        <f t="shared" si="542"/>
        <v>nt instr sg of citta, from ceteti</v>
      </c>
      <c r="F600" s="21" t="str">
        <f t="shared" si="543"/>
        <v/>
      </c>
      <c r="G600" s="21"/>
      <c r="H600" s="21" t="str">
        <f t="shared" si="544"/>
        <v>with mind</v>
      </c>
      <c r="I600" s="21" t="str">
        <f t="shared" si="545"/>
        <v/>
      </c>
      <c r="J600" s="21" t="str">
        <f t="shared" si="546"/>
        <v>√cit (think)</v>
      </c>
      <c r="K600" s="21">
        <f t="shared" si="547"/>
        <v>8</v>
      </c>
      <c r="L600" s="21" t="str">
        <f t="shared" si="548"/>
        <v>*e</v>
      </c>
      <c r="M600" s="21" t="str">
        <f t="shared" si="549"/>
        <v/>
      </c>
      <c r="N600" s="21" t="str">
        <f t="shared" si="550"/>
        <v>√cit + ta</v>
      </c>
      <c r="O600" s="21" t="str">
        <f t="shared" si="551"/>
        <v/>
      </c>
      <c r="P600" s="21" t="str">
        <f t="shared" si="552"/>
        <v/>
      </c>
      <c r="Q600" s="21"/>
      <c r="R600" s="21" t="s">
        <v>2155</v>
      </c>
      <c r="S600" s="21" t="s">
        <v>2156</v>
      </c>
      <c r="T600" s="21" t="s">
        <v>2162</v>
      </c>
      <c r="U600" s="23"/>
      <c r="V600" s="23"/>
      <c r="W600" s="15">
        <f t="shared" si="2"/>
        <v>45635</v>
      </c>
      <c r="X600" s="24">
        <v>599.0</v>
      </c>
      <c r="Y600" s="17" t="str">
        <f t="shared" si="537"/>
        <v>=COUNTIFS(C$3:C600,C600)</v>
      </c>
      <c r="Z600" s="25" t="str">
        <f t="shared" si="538"/>
        <v>#NAME?</v>
      </c>
      <c r="AA600" s="25" t="str">
        <f t="shared" si="539"/>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0"/>
        <v>1</v>
      </c>
      <c r="B601" s="10">
        <f t="shared" si="168"/>
        <v>2</v>
      </c>
      <c r="C601" s="12" t="s">
        <v>2163</v>
      </c>
      <c r="D601" s="21" t="s">
        <v>47</v>
      </c>
      <c r="E601" s="27" t="s">
        <v>2164</v>
      </c>
      <c r="F601" s="21"/>
      <c r="G601" s="21"/>
      <c r="H601" s="21" t="s">
        <v>2165</v>
      </c>
      <c r="I601" s="21" t="s">
        <v>2059</v>
      </c>
      <c r="J601" s="21"/>
      <c r="K601" s="21"/>
      <c r="L601" s="21"/>
      <c r="M601" s="21"/>
      <c r="N601" s="21" t="s">
        <v>2060</v>
      </c>
      <c r="O601" s="21" t="s">
        <v>916</v>
      </c>
      <c r="P601" s="21" t="s">
        <v>2166</v>
      </c>
      <c r="Q601" s="21"/>
      <c r="R601" s="21" t="s">
        <v>2155</v>
      </c>
      <c r="S601" s="21" t="s">
        <v>2156</v>
      </c>
      <c r="T601" s="21" t="s">
        <v>2167</v>
      </c>
      <c r="U601" s="23"/>
      <c r="V601" s="23"/>
      <c r="W601" s="15">
        <f t="shared" si="2"/>
        <v>45635</v>
      </c>
      <c r="X601" s="24">
        <v>600.0</v>
      </c>
      <c r="Y601" s="17" t="str">
        <f t="shared" si="537"/>
        <v>=COUNTIFS(C$3:C601,C601)</v>
      </c>
      <c r="Z601" s="25" t="str">
        <f t="shared" si="538"/>
        <v>#NAME?</v>
      </c>
      <c r="AA601" s="25" t="str">
        <f t="shared" si="539"/>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0"/>
        <v>1</v>
      </c>
      <c r="B602" s="10">
        <f t="shared" si="168"/>
        <v>2</v>
      </c>
      <c r="C602" s="12" t="s">
        <v>2168</v>
      </c>
      <c r="D602" s="21" t="s">
        <v>250</v>
      </c>
      <c r="E602" s="21" t="s">
        <v>2169</v>
      </c>
      <c r="F602" s="21"/>
      <c r="G602" s="21"/>
      <c r="H602" s="21" t="s">
        <v>2170</v>
      </c>
      <c r="I602" s="21" t="s">
        <v>2171</v>
      </c>
      <c r="J602" s="21" t="s">
        <v>2172</v>
      </c>
      <c r="K602" s="21">
        <v>8.0</v>
      </c>
      <c r="L602" s="27" t="s">
        <v>196</v>
      </c>
      <c r="M602" s="21"/>
      <c r="N602" s="21" t="s">
        <v>2173</v>
      </c>
      <c r="O602" s="21"/>
      <c r="P602" s="21"/>
      <c r="Q602" s="21"/>
      <c r="R602" s="21" t="s">
        <v>2155</v>
      </c>
      <c r="S602" s="21" t="s">
        <v>2156</v>
      </c>
      <c r="T602" s="21" t="s">
        <v>2174</v>
      </c>
      <c r="U602" s="23"/>
      <c r="V602" s="23"/>
      <c r="W602" s="15">
        <f t="shared" si="2"/>
        <v>45635</v>
      </c>
      <c r="X602" s="24">
        <v>601.0</v>
      </c>
      <c r="Y602" s="17" t="str">
        <f t="shared" si="537"/>
        <v>=COUNTIFS(C$3:C602,C602)</v>
      </c>
      <c r="Z602" s="25" t="str">
        <f t="shared" si="538"/>
        <v>#NAME?</v>
      </c>
      <c r="AA602" s="25" t="str">
        <f t="shared" si="539"/>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0"/>
        <v>1</v>
      </c>
      <c r="B603" s="10">
        <f t="shared" si="168"/>
        <v>2</v>
      </c>
      <c r="C603" s="12" t="s">
        <v>2175</v>
      </c>
      <c r="D603" s="21" t="s">
        <v>47</v>
      </c>
      <c r="E603" s="21" t="s">
        <v>2176</v>
      </c>
      <c r="F603" s="21"/>
      <c r="G603" s="21"/>
      <c r="H603" s="21" t="s">
        <v>2177</v>
      </c>
      <c r="I603" s="21"/>
      <c r="J603" s="21" t="s">
        <v>683</v>
      </c>
      <c r="K603" s="21">
        <v>1.0</v>
      </c>
      <c r="L603" s="21" t="s">
        <v>35</v>
      </c>
      <c r="M603" s="21"/>
      <c r="N603" s="21" t="s">
        <v>2178</v>
      </c>
      <c r="O603" s="21"/>
      <c r="P603" s="21"/>
      <c r="Q603" s="21"/>
      <c r="R603" s="21" t="s">
        <v>2155</v>
      </c>
      <c r="S603" s="21" t="s">
        <v>2156</v>
      </c>
      <c r="T603" s="21" t="s">
        <v>2179</v>
      </c>
      <c r="U603" s="23"/>
      <c r="V603" s="23"/>
      <c r="W603" s="15">
        <f t="shared" si="2"/>
        <v>45635</v>
      </c>
      <c r="X603" s="24">
        <v>602.0</v>
      </c>
      <c r="Y603" s="17" t="str">
        <f t="shared" si="537"/>
        <v>=COUNTIFS(C$3:C603,C603)</v>
      </c>
      <c r="Z603" s="25" t="str">
        <f t="shared" si="538"/>
        <v>#NAME?</v>
      </c>
      <c r="AA603" s="25" t="str">
        <f t="shared" si="539"/>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0"/>
        <v>1</v>
      </c>
      <c r="B604" s="10">
        <f t="shared" si="168"/>
        <v>1</v>
      </c>
      <c r="C604" s="12" t="s">
        <v>2180</v>
      </c>
      <c r="D604" s="21" t="s">
        <v>84</v>
      </c>
      <c r="E604" s="21" t="s">
        <v>2181</v>
      </c>
      <c r="F604" s="21"/>
      <c r="G604" s="21"/>
      <c r="H604" s="21" t="s">
        <v>2182</v>
      </c>
      <c r="I604" s="21" t="s">
        <v>2183</v>
      </c>
      <c r="J604" s="21" t="s">
        <v>2184</v>
      </c>
      <c r="K604" s="21">
        <v>1.0</v>
      </c>
      <c r="L604" s="21" t="s">
        <v>35</v>
      </c>
      <c r="M604" s="21" t="s">
        <v>2185</v>
      </c>
      <c r="N604" s="21" t="s">
        <v>2186</v>
      </c>
      <c r="O604" s="21"/>
      <c r="P604" s="21"/>
      <c r="Q604" s="21"/>
      <c r="R604" s="21" t="s">
        <v>2155</v>
      </c>
      <c r="S604" s="21" t="s">
        <v>2156</v>
      </c>
      <c r="T604" s="21" t="s">
        <v>2187</v>
      </c>
      <c r="U604" s="23"/>
      <c r="V604" s="23"/>
      <c r="W604" s="15">
        <f t="shared" si="2"/>
        <v>45635</v>
      </c>
      <c r="X604" s="24">
        <v>603.0</v>
      </c>
      <c r="Y604" s="17" t="str">
        <f t="shared" si="537"/>
        <v>=COUNTIFS(C$3:C604,C604)</v>
      </c>
      <c r="Z604" s="25" t="str">
        <f t="shared" si="538"/>
        <v>#NAME?</v>
      </c>
      <c r="AA604" s="25" t="str">
        <f t="shared" si="539"/>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168"/>
        <v>1</v>
      </c>
      <c r="C605" s="52" t="s">
        <v>2188</v>
      </c>
      <c r="D605" s="40"/>
      <c r="E605" s="40"/>
      <c r="F605" s="40"/>
      <c r="G605" s="40"/>
      <c r="H605" s="40"/>
      <c r="I605" s="40"/>
      <c r="J605" s="40"/>
      <c r="K605" s="40"/>
      <c r="L605" s="40"/>
      <c r="M605" s="40"/>
      <c r="N605" s="40"/>
      <c r="O605" s="40"/>
      <c r="P605" s="40"/>
      <c r="Q605" s="40"/>
      <c r="R605" s="40" t="s">
        <v>2155</v>
      </c>
      <c r="S605" s="40" t="s">
        <v>2156</v>
      </c>
      <c r="T605" s="40" t="s">
        <v>2189</v>
      </c>
      <c r="U605" s="41"/>
      <c r="V605" s="41"/>
      <c r="W605" s="15">
        <f t="shared" si="2"/>
        <v>45635</v>
      </c>
      <c r="X605" s="24">
        <v>604.0</v>
      </c>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168"/>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2"/>
        <v>45635</v>
      </c>
      <c r="X606" s="24">
        <v>605.0</v>
      </c>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53">COUNTIFS(C$3:C607,C607)</f>
        <v>3</v>
      </c>
      <c r="B607" s="10">
        <f t="shared" si="168"/>
        <v>5</v>
      </c>
      <c r="C607" s="12" t="s">
        <v>461</v>
      </c>
      <c r="D607" s="21" t="str">
        <f t="shared" ref="D607:D608" si="554">VLOOKUP($C607,$C$1:$P$7320,2,0)</f>
        <v>ind</v>
      </c>
      <c r="E607" s="21" t="str">
        <f t="shared" ref="E607:E608" si="555">VLOOKUP($C607,$C$1:$P$7320,3,0)</f>
        <v>adv</v>
      </c>
      <c r="F607" s="21" t="str">
        <f t="shared" ref="F607:F608" si="556">VLOOKUP($C607,$C$1:$P$7320,4,0)</f>
        <v/>
      </c>
      <c r="G607" s="21"/>
      <c r="H607" s="21" t="str">
        <f t="shared" ref="H607:H608" si="557">VLOOKUP($C607,$C$1:$P$7320,6,0)</f>
        <v>like, as</v>
      </c>
      <c r="I607" s="21" t="str">
        <f t="shared" ref="I607:I608" si="558">VLOOKUP($C607,$C$1:$P$7320,7,0)</f>
        <v/>
      </c>
      <c r="J607" s="21" t="str">
        <f t="shared" ref="J607:J608" si="559">VLOOKUP($C607,$C$1:$P$7320,8,0)</f>
        <v/>
      </c>
      <c r="K607" s="21" t="str">
        <f t="shared" ref="K607:K608" si="560">VLOOKUP($C607,$C$1:$P$7320,9,0)</f>
        <v/>
      </c>
      <c r="L607" s="21" t="str">
        <f t="shared" ref="L607:L608" si="561">VLOOKUP($C607,$C$1:$P$7320,10,0)</f>
        <v/>
      </c>
      <c r="M607" s="21" t="str">
        <f t="shared" ref="M607:M608" si="562">VLOOKUP($C607,$C$1:$P$7320,11,0)</f>
        <v/>
      </c>
      <c r="N607" s="21" t="str">
        <f t="shared" ref="N607:N608" si="563">VLOOKUP($C607,$C$1:$P$7320,12,0)</f>
        <v>ya + thā</v>
      </c>
      <c r="O607" s="21" t="str">
        <f t="shared" ref="O607:O608" si="564">VLOOKUP($C607,$C$1:$P$7320,13,0)</f>
        <v/>
      </c>
      <c r="P607" s="21" t="str">
        <f t="shared" ref="P607:P608" si="565">VLOOKUP($C607,$C$1:$P$7320,14,0)</f>
        <v/>
      </c>
      <c r="Q607" s="21"/>
      <c r="R607" s="21" t="s">
        <v>2155</v>
      </c>
      <c r="S607" s="21" t="s">
        <v>2156</v>
      </c>
      <c r="T607" s="22" t="s">
        <v>2190</v>
      </c>
      <c r="U607" s="23"/>
      <c r="V607" s="23"/>
      <c r="W607" s="15">
        <f t="shared" si="2"/>
        <v>45635</v>
      </c>
      <c r="X607" s="24">
        <v>606.0</v>
      </c>
      <c r="Y607" s="17" t="str">
        <f t="shared" ref="Y607:Y614" si="566">formulatext(A607)</f>
        <v>=COUNTIFS(C$3:C607,C607)</v>
      </c>
      <c r="Z607" s="25" t="str">
        <f t="shared" ref="Z607:Z614" si="567">org.libreoffice.regex(Y607,"(\= COUNTIFS\(C\$\d{1,3}:)(C\d{1,3})(,)(C\d{1,3})(\))","$2")</f>
        <v>#NAME?</v>
      </c>
      <c r="AA607" s="25" t="str">
        <f t="shared" ref="AA607:AA614" si="568">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53"/>
        <v>2</v>
      </c>
      <c r="B608" s="10">
        <f t="shared" si="168"/>
        <v>36</v>
      </c>
      <c r="C608" s="12" t="s">
        <v>288</v>
      </c>
      <c r="D608" s="21" t="str">
        <f t="shared" si="554"/>
        <v>pron</v>
      </c>
      <c r="E608" s="21" t="str">
        <f t="shared" si="555"/>
        <v>masc acc sg of ta</v>
      </c>
      <c r="F608" s="21" t="str">
        <f t="shared" si="556"/>
        <v/>
      </c>
      <c r="G608" s="21"/>
      <c r="H608" s="21" t="str">
        <f t="shared" si="557"/>
        <v>that</v>
      </c>
      <c r="I608" s="21" t="str">
        <f t="shared" si="558"/>
        <v/>
      </c>
      <c r="J608" s="21" t="str">
        <f t="shared" si="559"/>
        <v/>
      </c>
      <c r="K608" s="21" t="str">
        <f t="shared" si="560"/>
        <v/>
      </c>
      <c r="L608" s="21" t="str">
        <f t="shared" si="561"/>
        <v/>
      </c>
      <c r="M608" s="21" t="str">
        <f t="shared" si="562"/>
        <v/>
      </c>
      <c r="N608" s="21" t="str">
        <f t="shared" si="563"/>
        <v/>
      </c>
      <c r="O608" s="21" t="str">
        <f t="shared" si="564"/>
        <v/>
      </c>
      <c r="P608" s="21" t="str">
        <f t="shared" si="565"/>
        <v/>
      </c>
      <c r="Q608" s="21"/>
      <c r="R608" s="21" t="s">
        <v>2155</v>
      </c>
      <c r="S608" s="21" t="s">
        <v>2156</v>
      </c>
      <c r="T608" s="21" t="s">
        <v>2191</v>
      </c>
      <c r="U608" s="23"/>
      <c r="V608" s="23"/>
      <c r="W608" s="15">
        <f t="shared" si="2"/>
        <v>45635</v>
      </c>
      <c r="X608" s="24">
        <v>607.0</v>
      </c>
      <c r="Y608" s="17" t="str">
        <f t="shared" si="566"/>
        <v>=COUNTIFS(C$3:C608,C608)</v>
      </c>
      <c r="Z608" s="25" t="str">
        <f t="shared" si="567"/>
        <v>#NAME?</v>
      </c>
      <c r="AA608" s="25" t="str">
        <f t="shared" si="568"/>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3"/>
        <v>1</v>
      </c>
      <c r="B609" s="10">
        <f t="shared" si="168"/>
        <v>1</v>
      </c>
      <c r="C609" s="12" t="s">
        <v>2192</v>
      </c>
      <c r="D609" s="21" t="s">
        <v>47</v>
      </c>
      <c r="E609" s="21" t="s">
        <v>2193</v>
      </c>
      <c r="F609" s="21"/>
      <c r="G609" s="21"/>
      <c r="H609" s="21" t="s">
        <v>2194</v>
      </c>
      <c r="I609" s="21"/>
      <c r="J609" s="21"/>
      <c r="K609" s="21"/>
      <c r="L609" s="21"/>
      <c r="M609" s="21"/>
      <c r="N609" s="21"/>
      <c r="O609" s="21"/>
      <c r="P609" s="21"/>
      <c r="Q609" s="21"/>
      <c r="R609" s="21" t="s">
        <v>2155</v>
      </c>
      <c r="S609" s="21" t="s">
        <v>2156</v>
      </c>
      <c r="T609" s="21" t="s">
        <v>2195</v>
      </c>
      <c r="U609" s="23"/>
      <c r="V609" s="23"/>
      <c r="W609" s="15">
        <f t="shared" si="2"/>
        <v>45635</v>
      </c>
      <c r="X609" s="24">
        <v>608.0</v>
      </c>
      <c r="Y609" s="17" t="str">
        <f t="shared" si="566"/>
        <v>=COUNTIFS(C$3:C609,C609)</v>
      </c>
      <c r="Z609" s="25" t="str">
        <f t="shared" si="567"/>
        <v>#NAME?</v>
      </c>
      <c r="AA609" s="25" t="str">
        <f t="shared" si="568"/>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3"/>
        <v>1</v>
      </c>
      <c r="B610" s="10">
        <f t="shared" si="168"/>
        <v>1</v>
      </c>
      <c r="C610" s="12" t="s">
        <v>2196</v>
      </c>
      <c r="D610" s="21" t="s">
        <v>47</v>
      </c>
      <c r="E610" s="21" t="s">
        <v>2197</v>
      </c>
      <c r="F610" s="21"/>
      <c r="G610" s="21"/>
      <c r="H610" s="21" t="s">
        <v>2198</v>
      </c>
      <c r="I610" s="21"/>
      <c r="J610" s="21"/>
      <c r="K610" s="21"/>
      <c r="L610" s="21"/>
      <c r="M610" s="21"/>
      <c r="N610" s="21" t="s">
        <v>2199</v>
      </c>
      <c r="O610" s="21"/>
      <c r="P610" s="21"/>
      <c r="Q610" s="21"/>
      <c r="R610" s="21" t="s">
        <v>2155</v>
      </c>
      <c r="S610" s="21" t="s">
        <v>2156</v>
      </c>
      <c r="T610" s="21" t="s">
        <v>2200</v>
      </c>
      <c r="U610" s="23"/>
      <c r="V610" s="23"/>
      <c r="W610" s="15">
        <f t="shared" si="2"/>
        <v>45635</v>
      </c>
      <c r="X610" s="24">
        <v>609.0</v>
      </c>
      <c r="Y610" s="17" t="str">
        <f t="shared" si="566"/>
        <v>=COUNTIFS(C$3:C610,C610)</v>
      </c>
      <c r="Z610" s="25" t="str">
        <f t="shared" si="567"/>
        <v>#NAME?</v>
      </c>
      <c r="AA610" s="25" t="str">
        <f t="shared" si="568"/>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3"/>
        <v>1</v>
      </c>
      <c r="B611" s="10">
        <f t="shared" si="168"/>
        <v>1</v>
      </c>
      <c r="C611" s="12" t="s">
        <v>2201</v>
      </c>
      <c r="D611" s="21" t="s">
        <v>250</v>
      </c>
      <c r="E611" s="27" t="s">
        <v>2202</v>
      </c>
      <c r="F611" s="21"/>
      <c r="G611" s="21"/>
      <c r="H611" s="21" t="s">
        <v>2203</v>
      </c>
      <c r="I611" s="21"/>
      <c r="J611" s="21"/>
      <c r="K611" s="21"/>
      <c r="L611" s="21"/>
      <c r="M611" s="21"/>
      <c r="N611" s="21" t="s">
        <v>2204</v>
      </c>
      <c r="O611" s="21" t="s">
        <v>1153</v>
      </c>
      <c r="P611" s="21" t="s">
        <v>2205</v>
      </c>
      <c r="Q611" s="21" t="s">
        <v>2206</v>
      </c>
      <c r="R611" s="21" t="s">
        <v>2155</v>
      </c>
      <c r="S611" s="21" t="s">
        <v>2156</v>
      </c>
      <c r="T611" s="21" t="s">
        <v>2207</v>
      </c>
      <c r="U611" s="23"/>
      <c r="V611" s="23"/>
      <c r="W611" s="15">
        <f t="shared" si="2"/>
        <v>45635</v>
      </c>
      <c r="X611" s="24">
        <v>610.0</v>
      </c>
      <c r="Y611" s="17" t="str">
        <f t="shared" si="566"/>
        <v>=COUNTIFS(C$3:C611,C611)</v>
      </c>
      <c r="Z611" s="25" t="str">
        <f t="shared" si="567"/>
        <v>#NAME?</v>
      </c>
      <c r="AA611" s="25" t="str">
        <f t="shared" si="568"/>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3"/>
        <v>1</v>
      </c>
      <c r="B612" s="10">
        <f t="shared" si="168"/>
        <v>1</v>
      </c>
      <c r="C612" s="12" t="s">
        <v>2208</v>
      </c>
      <c r="D612" s="21" t="s">
        <v>47</v>
      </c>
      <c r="E612" s="21" t="s">
        <v>921</v>
      </c>
      <c r="F612" s="21"/>
      <c r="G612" s="21"/>
      <c r="H612" s="21" t="s">
        <v>2209</v>
      </c>
      <c r="I612" s="21" t="s">
        <v>1061</v>
      </c>
      <c r="J612" s="21" t="s">
        <v>1062</v>
      </c>
      <c r="K612" s="21">
        <v>1.0</v>
      </c>
      <c r="L612" s="21" t="s">
        <v>35</v>
      </c>
      <c r="M612" s="21"/>
      <c r="N612" s="21" t="s">
        <v>1063</v>
      </c>
      <c r="O612" s="21"/>
      <c r="P612" s="21"/>
      <c r="Q612" s="21"/>
      <c r="R612" s="21" t="s">
        <v>2155</v>
      </c>
      <c r="S612" s="21" t="s">
        <v>2156</v>
      </c>
      <c r="T612" s="21" t="s">
        <v>2210</v>
      </c>
      <c r="U612" s="23"/>
      <c r="V612" s="23"/>
      <c r="W612" s="15">
        <f t="shared" si="2"/>
        <v>45635</v>
      </c>
      <c r="X612" s="24">
        <v>611.0</v>
      </c>
      <c r="Y612" s="17" t="str">
        <f t="shared" si="566"/>
        <v>=COUNTIFS(C$3:C612,C612)</v>
      </c>
      <c r="Z612" s="25" t="str">
        <f t="shared" si="567"/>
        <v>#NAME?</v>
      </c>
      <c r="AA612" s="25" t="str">
        <f t="shared" si="568"/>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3"/>
        <v>1</v>
      </c>
      <c r="B613" s="10">
        <f t="shared" si="168"/>
        <v>1</v>
      </c>
      <c r="C613" s="12" t="s">
        <v>2211</v>
      </c>
      <c r="D613" s="27" t="s">
        <v>183</v>
      </c>
      <c r="E613" s="21" t="s">
        <v>2212</v>
      </c>
      <c r="F613" s="21"/>
      <c r="G613" s="21"/>
      <c r="H613" s="21" t="s">
        <v>2213</v>
      </c>
      <c r="I613" s="21" t="s">
        <v>2214</v>
      </c>
      <c r="J613" s="21" t="s">
        <v>2215</v>
      </c>
      <c r="K613" s="21">
        <v>1.0</v>
      </c>
      <c r="L613" s="21" t="s">
        <v>35</v>
      </c>
      <c r="M613" s="21"/>
      <c r="N613" s="21" t="s">
        <v>2216</v>
      </c>
      <c r="O613" s="21"/>
      <c r="P613" s="21"/>
      <c r="Q613" s="21" t="s">
        <v>2217</v>
      </c>
      <c r="R613" s="21" t="s">
        <v>2155</v>
      </c>
      <c r="S613" s="21" t="s">
        <v>2156</v>
      </c>
      <c r="T613" s="21" t="s">
        <v>2218</v>
      </c>
      <c r="U613" s="23"/>
      <c r="V613" s="23"/>
      <c r="W613" s="15">
        <f t="shared" si="2"/>
        <v>45635</v>
      </c>
      <c r="X613" s="24">
        <v>612.0</v>
      </c>
      <c r="Y613" s="17" t="str">
        <f t="shared" si="566"/>
        <v>=COUNTIFS(C$3:C613,C613)</v>
      </c>
      <c r="Z613" s="25" t="str">
        <f t="shared" si="567"/>
        <v>#NAME?</v>
      </c>
      <c r="AA613" s="25" t="str">
        <f t="shared" si="568"/>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3"/>
        <v>3</v>
      </c>
      <c r="B614" s="10">
        <f t="shared" si="168"/>
        <v>13</v>
      </c>
      <c r="C614" s="12" t="s">
        <v>2027</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2155</v>
      </c>
      <c r="S614" s="21" t="s">
        <v>2156</v>
      </c>
      <c r="T614" s="21" t="s">
        <v>2219</v>
      </c>
      <c r="U614" s="23"/>
      <c r="V614" s="23"/>
      <c r="W614" s="15">
        <f t="shared" si="2"/>
        <v>45635</v>
      </c>
      <c r="X614" s="24">
        <v>613.0</v>
      </c>
      <c r="Y614" s="17" t="str">
        <f t="shared" si="566"/>
        <v>=COUNTIFS(C$3:C614,C614)</v>
      </c>
      <c r="Z614" s="25" t="str">
        <f t="shared" si="567"/>
        <v>#NAME?</v>
      </c>
      <c r="AA614" s="25" t="str">
        <f t="shared" si="568"/>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168"/>
        <v>1</v>
      </c>
      <c r="C615" s="52" t="s">
        <v>2220</v>
      </c>
      <c r="D615" s="40"/>
      <c r="E615" s="40"/>
      <c r="F615" s="40"/>
      <c r="G615" s="40"/>
      <c r="H615" s="40"/>
      <c r="I615" s="40"/>
      <c r="J615" s="40"/>
      <c r="K615" s="40"/>
      <c r="L615" s="40"/>
      <c r="M615" s="40"/>
      <c r="N615" s="40"/>
      <c r="O615" s="40"/>
      <c r="P615" s="40"/>
      <c r="Q615" s="40"/>
      <c r="R615" s="40" t="s">
        <v>2155</v>
      </c>
      <c r="S615" s="40" t="s">
        <v>2156</v>
      </c>
      <c r="T615" s="40" t="s">
        <v>2221</v>
      </c>
      <c r="U615" s="41"/>
      <c r="V615" s="41"/>
      <c r="W615" s="15">
        <f t="shared" si="2"/>
        <v>45635</v>
      </c>
      <c r="X615" s="24">
        <v>614.0</v>
      </c>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168"/>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2"/>
        <v>45635</v>
      </c>
      <c r="X616" s="24">
        <v>615.0</v>
      </c>
      <c r="Y616" s="17" t="str">
        <f t="shared" ref="Y616:Y632" si="569">formulatext(A616)</f>
        <v>#N/A</v>
      </c>
      <c r="Z616" s="25" t="str">
        <f t="shared" ref="Z616:Z632" si="570">org.libreoffice.regex(Y616,"(\= COUNTIFS\(C\$\d{1,3}:)(C\d{1,3})(,)(C\d{1,3})(\))","$2")</f>
        <v>#NAME?</v>
      </c>
      <c r="AA616" s="25" t="str">
        <f t="shared" ref="AA616:AA632" si="571">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168"/>
        <v>1</v>
      </c>
      <c r="C617" s="12" t="s">
        <v>2222</v>
      </c>
      <c r="D617" s="21"/>
      <c r="E617" s="21"/>
      <c r="F617" s="21"/>
      <c r="G617" s="21"/>
      <c r="H617" s="21"/>
      <c r="I617" s="21"/>
      <c r="J617" s="21"/>
      <c r="K617" s="21"/>
      <c r="L617" s="21"/>
      <c r="M617" s="21"/>
      <c r="N617" s="21"/>
      <c r="O617" s="21"/>
      <c r="P617" s="21"/>
      <c r="Q617" s="21"/>
      <c r="R617" s="21"/>
      <c r="S617" s="21"/>
      <c r="T617" s="21"/>
      <c r="U617" s="23"/>
      <c r="V617" s="23"/>
      <c r="W617" s="15">
        <f t="shared" si="2"/>
        <v>45635</v>
      </c>
      <c r="X617" s="24">
        <v>616.0</v>
      </c>
      <c r="Y617" s="17" t="str">
        <f t="shared" si="569"/>
        <v>#N/A</v>
      </c>
      <c r="Z617" s="25" t="str">
        <f t="shared" si="570"/>
        <v>#NAME?</v>
      </c>
      <c r="AA617" s="25" t="str">
        <f t="shared" si="571"/>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72">COUNTIFS(C$3:C618,C618)</f>
        <v>8</v>
      </c>
      <c r="B618" s="10">
        <f t="shared" si="168"/>
        <v>99</v>
      </c>
      <c r="C618" s="12" t="s">
        <v>555</v>
      </c>
      <c r="D618" s="21" t="str">
        <f t="shared" ref="D618:D623" si="573">VLOOKUP($C618,$C$1:$P$7320,2,0)</f>
        <v>pron</v>
      </c>
      <c r="E618" s="21" t="str">
        <f t="shared" ref="E618:E623" si="574">VLOOKUP($C618,$C$1:$P$7320,3,0)</f>
        <v>masc nom sg of ya</v>
      </c>
      <c r="F618" s="21" t="str">
        <f t="shared" ref="F618:F623" si="575">VLOOKUP($C618,$C$1:$P$7320,4,0)</f>
        <v/>
      </c>
      <c r="G618" s="21"/>
      <c r="H618" s="21" t="str">
        <f t="shared" ref="H618:H623" si="576">VLOOKUP($C618,$C$1:$P$7320,6,0)</f>
        <v>whichever, whoever</v>
      </c>
      <c r="I618" s="21" t="str">
        <f t="shared" ref="I618:I623" si="577">VLOOKUP($C618,$C$1:$P$7320,7,0)</f>
        <v/>
      </c>
      <c r="J618" s="21" t="str">
        <f t="shared" ref="J618:J623" si="578">VLOOKUP($C618,$C$1:$P$7320,8,0)</f>
        <v/>
      </c>
      <c r="K618" s="21" t="str">
        <f t="shared" ref="K618:K623" si="579">VLOOKUP($C618,$C$1:$P$7320,9,0)</f>
        <v/>
      </c>
      <c r="L618" s="21" t="str">
        <f t="shared" ref="L618:L623" si="580">VLOOKUP($C618,$C$1:$P$7320,10,0)</f>
        <v/>
      </c>
      <c r="M618" s="21" t="str">
        <f t="shared" ref="M618:M623" si="581">VLOOKUP($C618,$C$1:$P$7320,11,0)</f>
        <v/>
      </c>
      <c r="N618" s="21" t="str">
        <f t="shared" ref="N618:N623" si="582">VLOOKUP($C618,$C$1:$P$7320,12,0)</f>
        <v/>
      </c>
      <c r="O618" s="21" t="str">
        <f t="shared" ref="O618:O623" si="583">VLOOKUP($C618,$C$1:$P$7320,13,0)</f>
        <v/>
      </c>
      <c r="P618" s="21" t="str">
        <f t="shared" ref="P618:P623" si="584">VLOOKUP($C618,$C$1:$P$7320,14,0)</f>
        <v/>
      </c>
      <c r="Q618" s="21"/>
      <c r="R618" s="21" t="s">
        <v>2222</v>
      </c>
      <c r="S618" s="21" t="s">
        <v>2223</v>
      </c>
      <c r="T618" s="22" t="s">
        <v>2224</v>
      </c>
      <c r="U618" s="23"/>
      <c r="V618" s="23"/>
      <c r="W618" s="15">
        <f t="shared" si="2"/>
        <v>45635</v>
      </c>
      <c r="X618" s="24">
        <v>617.0</v>
      </c>
      <c r="Y618" s="17" t="str">
        <f t="shared" si="569"/>
        <v>=COUNTIFS(C$3:C618,C618)</v>
      </c>
      <c r="Z618" s="25" t="str">
        <f t="shared" si="570"/>
        <v>#NAME?</v>
      </c>
      <c r="AA618" s="25" t="str">
        <f t="shared" si="571"/>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72"/>
        <v>9</v>
      </c>
      <c r="B619" s="10">
        <f t="shared" si="168"/>
        <v>124</v>
      </c>
      <c r="C619" s="12" t="s">
        <v>466</v>
      </c>
      <c r="D619" s="21" t="str">
        <f t="shared" si="573"/>
        <v>ind</v>
      </c>
      <c r="E619" s="21" t="str">
        <f t="shared" si="574"/>
        <v/>
      </c>
      <c r="F619" s="21" t="str">
        <f t="shared" si="575"/>
        <v/>
      </c>
      <c r="G619" s="21"/>
      <c r="H619" s="21" t="str">
        <f t="shared" si="576"/>
        <v>then, now, so, but</v>
      </c>
      <c r="I619" s="21" t="str">
        <f t="shared" si="577"/>
        <v/>
      </c>
      <c r="J619" s="21" t="str">
        <f t="shared" si="578"/>
        <v/>
      </c>
      <c r="K619" s="21" t="str">
        <f t="shared" si="579"/>
        <v/>
      </c>
      <c r="L619" s="21" t="str">
        <f t="shared" si="580"/>
        <v/>
      </c>
      <c r="M619" s="21" t="str">
        <f t="shared" si="581"/>
        <v/>
      </c>
      <c r="N619" s="21" t="str">
        <f t="shared" si="582"/>
        <v/>
      </c>
      <c r="O619" s="21" t="str">
        <f t="shared" si="583"/>
        <v/>
      </c>
      <c r="P619" s="21" t="str">
        <f t="shared" si="584"/>
        <v/>
      </c>
      <c r="Q619" s="21"/>
      <c r="R619" s="21" t="s">
        <v>2222</v>
      </c>
      <c r="S619" s="21" t="s">
        <v>2223</v>
      </c>
      <c r="T619" s="21" t="s">
        <v>2225</v>
      </c>
      <c r="U619" s="23"/>
      <c r="V619" s="23"/>
      <c r="W619" s="15">
        <f t="shared" si="2"/>
        <v>45635</v>
      </c>
      <c r="X619" s="24">
        <v>618.0</v>
      </c>
      <c r="Y619" s="17" t="str">
        <f t="shared" si="569"/>
        <v>=COUNTIFS(C$3:C619,C619)</v>
      </c>
      <c r="Z619" s="25" t="str">
        <f t="shared" si="570"/>
        <v>#NAME?</v>
      </c>
      <c r="AA619" s="25" t="str">
        <f t="shared" si="571"/>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2"/>
        <v>10</v>
      </c>
      <c r="B620" s="10">
        <f t="shared" si="168"/>
        <v>147</v>
      </c>
      <c r="C620" s="12" t="s">
        <v>560</v>
      </c>
      <c r="D620" s="21" t="str">
        <f t="shared" si="573"/>
        <v>noun</v>
      </c>
      <c r="E620" s="21" t="str">
        <f t="shared" si="574"/>
        <v>masc nom sg, from bhikkhati</v>
      </c>
      <c r="F620" s="21" t="str">
        <f t="shared" si="575"/>
        <v/>
      </c>
      <c r="G620" s="21"/>
      <c r="H620" s="21" t="str">
        <f t="shared" si="576"/>
        <v>monk, monastic</v>
      </c>
      <c r="I620" s="21" t="str">
        <f t="shared" si="577"/>
        <v>beggar, mendicant</v>
      </c>
      <c r="J620" s="21" t="str">
        <f t="shared" si="578"/>
        <v>√bhikkh (beg)</v>
      </c>
      <c r="K620" s="21">
        <f t="shared" si="579"/>
        <v>1</v>
      </c>
      <c r="L620" s="21" t="str">
        <f t="shared" si="580"/>
        <v>a</v>
      </c>
      <c r="M620" s="21" t="str">
        <f t="shared" si="581"/>
        <v/>
      </c>
      <c r="N620" s="21" t="str">
        <f t="shared" si="582"/>
        <v>√bhikkh + u</v>
      </c>
      <c r="O620" s="21" t="str">
        <f t="shared" si="583"/>
        <v/>
      </c>
      <c r="P620" s="21" t="str">
        <f t="shared" si="584"/>
        <v/>
      </c>
      <c r="Q620" s="21"/>
      <c r="R620" s="21" t="s">
        <v>2222</v>
      </c>
      <c r="S620" s="21" t="s">
        <v>2223</v>
      </c>
      <c r="T620" s="21" t="s">
        <v>2226</v>
      </c>
      <c r="U620" s="23"/>
      <c r="V620" s="23"/>
      <c r="W620" s="15">
        <f t="shared" si="2"/>
        <v>45635</v>
      </c>
      <c r="X620" s="24">
        <v>619.0</v>
      </c>
      <c r="Y620" s="17" t="str">
        <f t="shared" si="569"/>
        <v>=COUNTIFS(C$3:C620,C620)</v>
      </c>
      <c r="Z620" s="25" t="str">
        <f t="shared" si="570"/>
        <v>#NAME?</v>
      </c>
      <c r="AA620" s="25" t="str">
        <f t="shared" si="571"/>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2"/>
        <v>3</v>
      </c>
      <c r="B621" s="10">
        <f t="shared" si="168"/>
        <v>3</v>
      </c>
      <c r="C621" s="12" t="s">
        <v>2040</v>
      </c>
      <c r="D621" s="21" t="str">
        <f t="shared" si="573"/>
        <v>pp</v>
      </c>
      <c r="E621" s="21" t="str">
        <f t="shared" si="574"/>
        <v>masc nom sg, pp of otarati</v>
      </c>
      <c r="F621" s="21" t="str">
        <f t="shared" si="575"/>
        <v/>
      </c>
      <c r="G621" s="21"/>
      <c r="H621" s="21" t="str">
        <f t="shared" si="576"/>
        <v>smitten, infatuated</v>
      </c>
      <c r="I621" s="21" t="str">
        <f t="shared" si="577"/>
        <v>crossed down</v>
      </c>
      <c r="J621" s="21" t="str">
        <f t="shared" si="578"/>
        <v>√tar (cross)</v>
      </c>
      <c r="K621" s="21">
        <f t="shared" si="579"/>
        <v>1</v>
      </c>
      <c r="L621" s="21" t="str">
        <f t="shared" si="580"/>
        <v>a</v>
      </c>
      <c r="M621" s="21" t="str">
        <f t="shared" si="581"/>
        <v/>
      </c>
      <c r="N621" s="21" t="str">
        <f t="shared" si="582"/>
        <v>ava + √tar &gt; tir + na</v>
      </c>
      <c r="O621" s="21" t="str">
        <f t="shared" si="583"/>
        <v/>
      </c>
      <c r="P621" s="21" t="str">
        <f t="shared" si="584"/>
        <v/>
      </c>
      <c r="Q621" s="21"/>
      <c r="R621" s="21" t="s">
        <v>2222</v>
      </c>
      <c r="S621" s="21" t="s">
        <v>2223</v>
      </c>
      <c r="T621" s="21" t="s">
        <v>2227</v>
      </c>
      <c r="U621" s="23"/>
      <c r="V621" s="23"/>
      <c r="W621" s="15">
        <f t="shared" si="2"/>
        <v>45635</v>
      </c>
      <c r="X621" s="24">
        <v>620.0</v>
      </c>
      <c r="Y621" s="17" t="str">
        <f t="shared" si="569"/>
        <v>=COUNTIFS(C$3:C621,C621)</v>
      </c>
      <c r="Z621" s="25" t="str">
        <f t="shared" si="570"/>
        <v>#NAME?</v>
      </c>
      <c r="AA621" s="25" t="str">
        <f t="shared" si="571"/>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2"/>
        <v>3</v>
      </c>
      <c r="B622" s="10">
        <f t="shared" si="168"/>
        <v>3</v>
      </c>
      <c r="C622" s="12" t="s">
        <v>2047</v>
      </c>
      <c r="D622" s="21" t="str">
        <f t="shared" si="573"/>
        <v>pp</v>
      </c>
      <c r="E622" s="21" t="str">
        <f t="shared" si="574"/>
        <v>nt instr sg of viparaṇata, pp of vipariṇamati</v>
      </c>
      <c r="F622" s="21" t="str">
        <f t="shared" si="575"/>
        <v/>
      </c>
      <c r="G622" s="21"/>
      <c r="H622" s="21" t="str">
        <f t="shared" si="576"/>
        <v>with perverted, depraved</v>
      </c>
      <c r="I622" s="21" t="str">
        <f t="shared" si="577"/>
        <v>bent all around</v>
      </c>
      <c r="J622" s="21" t="str">
        <f t="shared" si="578"/>
        <v>√nam (bend)</v>
      </c>
      <c r="K622" s="21">
        <f t="shared" si="579"/>
        <v>1</v>
      </c>
      <c r="L622" s="21" t="str">
        <f t="shared" si="580"/>
        <v>a</v>
      </c>
      <c r="M622" s="21" t="str">
        <f t="shared" si="581"/>
        <v/>
      </c>
      <c r="N622" s="21" t="str">
        <f t="shared" si="582"/>
        <v>vi + pari + √nam + ta</v>
      </c>
      <c r="O622" s="21" t="str">
        <f t="shared" si="583"/>
        <v/>
      </c>
      <c r="P622" s="21" t="str">
        <f t="shared" si="584"/>
        <v/>
      </c>
      <c r="Q622" s="21"/>
      <c r="R622" s="21" t="s">
        <v>2222</v>
      </c>
      <c r="S622" s="21" t="s">
        <v>2223</v>
      </c>
      <c r="T622" s="21" t="s">
        <v>2228</v>
      </c>
      <c r="U622" s="23"/>
      <c r="V622" s="23"/>
      <c r="W622" s="15">
        <f t="shared" si="2"/>
        <v>45635</v>
      </c>
      <c r="X622" s="24">
        <v>621.0</v>
      </c>
      <c r="Y622" s="17" t="str">
        <f t="shared" si="569"/>
        <v>=COUNTIFS(C$3:C622,C622)</v>
      </c>
      <c r="Z622" s="25" t="str">
        <f t="shared" si="570"/>
        <v>#NAME?</v>
      </c>
      <c r="AA622" s="25" t="str">
        <f t="shared" si="571"/>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2"/>
        <v>3</v>
      </c>
      <c r="B623" s="10">
        <f t="shared" si="168"/>
        <v>3</v>
      </c>
      <c r="C623" s="12" t="s">
        <v>2053</v>
      </c>
      <c r="D623" s="21" t="str">
        <f t="shared" si="573"/>
        <v>noun</v>
      </c>
      <c r="E623" s="21" t="str">
        <f t="shared" si="574"/>
        <v>nt instr sg of citta, from ceteti</v>
      </c>
      <c r="F623" s="21" t="str">
        <f t="shared" si="575"/>
        <v/>
      </c>
      <c r="G623" s="21"/>
      <c r="H623" s="21" t="str">
        <f t="shared" si="576"/>
        <v>with mind</v>
      </c>
      <c r="I623" s="21" t="str">
        <f t="shared" si="577"/>
        <v/>
      </c>
      <c r="J623" s="21" t="str">
        <f t="shared" si="578"/>
        <v>√cit (think)</v>
      </c>
      <c r="K623" s="21">
        <f t="shared" si="579"/>
        <v>8</v>
      </c>
      <c r="L623" s="21" t="str">
        <f t="shared" si="580"/>
        <v>*e</v>
      </c>
      <c r="M623" s="21" t="str">
        <f t="shared" si="581"/>
        <v/>
      </c>
      <c r="N623" s="21" t="str">
        <f t="shared" si="582"/>
        <v>√cit + ta</v>
      </c>
      <c r="O623" s="21" t="str">
        <f t="shared" si="583"/>
        <v/>
      </c>
      <c r="P623" s="21" t="str">
        <f t="shared" si="584"/>
        <v/>
      </c>
      <c r="Q623" s="21"/>
      <c r="R623" s="21" t="s">
        <v>2222</v>
      </c>
      <c r="S623" s="21" t="s">
        <v>2223</v>
      </c>
      <c r="T623" s="21" t="s">
        <v>2229</v>
      </c>
      <c r="U623" s="23"/>
      <c r="V623" s="23"/>
      <c r="W623" s="15">
        <f t="shared" si="2"/>
        <v>45635</v>
      </c>
      <c r="X623" s="24">
        <v>622.0</v>
      </c>
      <c r="Y623" s="17" t="str">
        <f t="shared" si="569"/>
        <v>=COUNTIFS(C$3:C623,C623)</v>
      </c>
      <c r="Z623" s="25" t="str">
        <f t="shared" si="570"/>
        <v>#NAME?</v>
      </c>
      <c r="AA623" s="25" t="str">
        <f t="shared" si="571"/>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2"/>
        <v>1</v>
      </c>
      <c r="B624" s="10">
        <f t="shared" si="168"/>
        <v>2</v>
      </c>
      <c r="C624" s="12" t="s">
        <v>2230</v>
      </c>
      <c r="D624" s="21" t="s">
        <v>47</v>
      </c>
      <c r="E624" s="21" t="s">
        <v>2231</v>
      </c>
      <c r="F624" s="21"/>
      <c r="G624" s="21"/>
      <c r="H624" s="21" t="s">
        <v>2232</v>
      </c>
      <c r="I624" s="21" t="s">
        <v>2059</v>
      </c>
      <c r="J624" s="21"/>
      <c r="K624" s="21"/>
      <c r="L624" s="21"/>
      <c r="M624" s="21"/>
      <c r="N624" s="21" t="s">
        <v>2060</v>
      </c>
      <c r="O624" s="21" t="s">
        <v>916</v>
      </c>
      <c r="P624" s="21" t="s">
        <v>2233</v>
      </c>
      <c r="Q624" s="21"/>
      <c r="R624" s="21" t="s">
        <v>2222</v>
      </c>
      <c r="S624" s="21" t="s">
        <v>2223</v>
      </c>
      <c r="T624" s="21" t="s">
        <v>2234</v>
      </c>
      <c r="U624" s="23"/>
      <c r="V624" s="23"/>
      <c r="W624" s="15">
        <f t="shared" si="2"/>
        <v>45635</v>
      </c>
      <c r="X624" s="24">
        <v>623.0</v>
      </c>
      <c r="Y624" s="17" t="str">
        <f t="shared" si="569"/>
        <v>=COUNTIFS(C$3:C624,C624)</v>
      </c>
      <c r="Z624" s="25" t="str">
        <f t="shared" si="570"/>
        <v>#NAME?</v>
      </c>
      <c r="AA624" s="25" t="str">
        <f t="shared" si="571"/>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2"/>
        <v>1</v>
      </c>
      <c r="B625" s="10">
        <f t="shared" si="168"/>
        <v>1</v>
      </c>
      <c r="C625" s="12" t="s">
        <v>2235</v>
      </c>
      <c r="D625" s="21" t="s">
        <v>29</v>
      </c>
      <c r="E625" s="21" t="s">
        <v>2236</v>
      </c>
      <c r="F625" s="21" t="s">
        <v>1841</v>
      </c>
      <c r="G625" s="21"/>
      <c r="H625" s="21" t="s">
        <v>2237</v>
      </c>
      <c r="I625" s="21" t="s">
        <v>2238</v>
      </c>
      <c r="J625" s="21"/>
      <c r="K625" s="21"/>
      <c r="L625" s="21"/>
      <c r="M625" s="21"/>
      <c r="N625" s="21" t="s">
        <v>2239</v>
      </c>
      <c r="O625" s="21"/>
      <c r="P625" s="21"/>
      <c r="Q625" s="21"/>
      <c r="R625" s="21" t="s">
        <v>2222</v>
      </c>
      <c r="S625" s="21" t="s">
        <v>2223</v>
      </c>
      <c r="T625" s="21" t="s">
        <v>2240</v>
      </c>
      <c r="U625" s="23"/>
      <c r="V625" s="23"/>
      <c r="W625" s="15">
        <f t="shared" si="2"/>
        <v>45635</v>
      </c>
      <c r="X625" s="24">
        <v>624.0</v>
      </c>
      <c r="Y625" s="17" t="str">
        <f t="shared" si="569"/>
        <v>=COUNTIFS(C$3:C625,C625)</v>
      </c>
      <c r="Z625" s="25" t="str">
        <f t="shared" si="570"/>
        <v>#NAME?</v>
      </c>
      <c r="AA625" s="25" t="str">
        <f t="shared" si="571"/>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2"/>
        <v>1</v>
      </c>
      <c r="B626" s="10">
        <f t="shared" si="168"/>
        <v>1</v>
      </c>
      <c r="C626" s="12" t="s">
        <v>2241</v>
      </c>
      <c r="D626" s="21" t="s">
        <v>47</v>
      </c>
      <c r="E626" s="27" t="s">
        <v>2242</v>
      </c>
      <c r="F626" s="21"/>
      <c r="G626" s="21"/>
      <c r="H626" s="21" t="s">
        <v>2243</v>
      </c>
      <c r="I626" s="21"/>
      <c r="J626" s="21"/>
      <c r="K626" s="21"/>
      <c r="L626" s="21"/>
      <c r="M626" s="21"/>
      <c r="N626" s="21" t="s">
        <v>2244</v>
      </c>
      <c r="O626" s="21" t="s">
        <v>1425</v>
      </c>
      <c r="P626" s="27" t="s">
        <v>2245</v>
      </c>
      <c r="Q626" s="21"/>
      <c r="R626" s="21" t="s">
        <v>2222</v>
      </c>
      <c r="S626" s="21" t="s">
        <v>2223</v>
      </c>
      <c r="T626" s="21" t="s">
        <v>2246</v>
      </c>
      <c r="U626" s="23"/>
      <c r="V626" s="23"/>
      <c r="W626" s="15">
        <f t="shared" si="2"/>
        <v>45635</v>
      </c>
      <c r="X626" s="24">
        <v>625.0</v>
      </c>
      <c r="Y626" s="17" t="str">
        <f t="shared" si="569"/>
        <v>=COUNTIFS(C$3:C626,C626)</v>
      </c>
      <c r="Z626" s="25" t="str">
        <f t="shared" si="570"/>
        <v>#NAME?</v>
      </c>
      <c r="AA626" s="25" t="str">
        <f t="shared" si="571"/>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2"/>
        <v>1</v>
      </c>
      <c r="B627" s="10">
        <f t="shared" si="168"/>
        <v>1</v>
      </c>
      <c r="C627" s="12" t="s">
        <v>2247</v>
      </c>
      <c r="D627" s="21" t="s">
        <v>47</v>
      </c>
      <c r="E627" s="27" t="s">
        <v>997</v>
      </c>
      <c r="F627" s="21"/>
      <c r="G627" s="21"/>
      <c r="H627" s="21" t="s">
        <v>2248</v>
      </c>
      <c r="I627" s="21"/>
      <c r="J627" s="21"/>
      <c r="K627" s="21"/>
      <c r="L627" s="21"/>
      <c r="M627" s="21"/>
      <c r="N627" s="21" t="s">
        <v>2249</v>
      </c>
      <c r="O627" s="27" t="s">
        <v>2250</v>
      </c>
      <c r="P627" s="27" t="s">
        <v>2251</v>
      </c>
      <c r="Q627" s="21"/>
      <c r="R627" s="21" t="s">
        <v>2222</v>
      </c>
      <c r="S627" s="21" t="s">
        <v>2223</v>
      </c>
      <c r="T627" s="21" t="s">
        <v>2252</v>
      </c>
      <c r="U627" s="23"/>
      <c r="V627" s="23"/>
      <c r="W627" s="15">
        <f t="shared" si="2"/>
        <v>45635</v>
      </c>
      <c r="X627" s="24">
        <v>626.0</v>
      </c>
      <c r="Y627" s="17" t="str">
        <f t="shared" si="569"/>
        <v>=COUNTIFS(C$3:C627,C627)</v>
      </c>
      <c r="Z627" s="25" t="str">
        <f t="shared" si="570"/>
        <v>#NAME?</v>
      </c>
      <c r="AA627" s="25" t="str">
        <f t="shared" si="571"/>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2"/>
        <v>1</v>
      </c>
      <c r="B628" s="10">
        <f t="shared" si="168"/>
        <v>1</v>
      </c>
      <c r="C628" s="12" t="s">
        <v>2253</v>
      </c>
      <c r="D628" s="21" t="s">
        <v>47</v>
      </c>
      <c r="E628" s="21" t="s">
        <v>612</v>
      </c>
      <c r="F628" s="21"/>
      <c r="G628" s="21"/>
      <c r="H628" s="21" t="s">
        <v>1621</v>
      </c>
      <c r="I628" s="21"/>
      <c r="J628" s="21"/>
      <c r="K628" s="21"/>
      <c r="L628" s="21"/>
      <c r="M628" s="21"/>
      <c r="N628" s="21"/>
      <c r="O628" s="21"/>
      <c r="P628" s="21"/>
      <c r="Q628" s="21"/>
      <c r="R628" s="21" t="s">
        <v>2222</v>
      </c>
      <c r="S628" s="21" t="s">
        <v>2223</v>
      </c>
      <c r="T628" s="21" t="s">
        <v>2254</v>
      </c>
      <c r="U628" s="23"/>
      <c r="V628" s="23"/>
      <c r="W628" s="15">
        <f t="shared" si="2"/>
        <v>45635</v>
      </c>
      <c r="X628" s="24">
        <v>627.0</v>
      </c>
      <c r="Y628" s="17" t="str">
        <f t="shared" si="569"/>
        <v>=COUNTIFS(C$3:C628,C628)</v>
      </c>
      <c r="Z628" s="25" t="str">
        <f t="shared" si="570"/>
        <v>#NAME?</v>
      </c>
      <c r="AA628" s="25" t="str">
        <f t="shared" si="571"/>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2"/>
        <v>1</v>
      </c>
      <c r="B629" s="10">
        <f t="shared" si="168"/>
        <v>1</v>
      </c>
      <c r="C629" s="12" t="s">
        <v>2255</v>
      </c>
      <c r="D629" s="21" t="s">
        <v>47</v>
      </c>
      <c r="E629" s="21" t="s">
        <v>2256</v>
      </c>
      <c r="F629" s="21"/>
      <c r="G629" s="21"/>
      <c r="H629" s="21" t="s">
        <v>2257</v>
      </c>
      <c r="I629" s="21"/>
      <c r="J629" s="21" t="s">
        <v>2258</v>
      </c>
      <c r="K629" s="21">
        <v>8.0</v>
      </c>
      <c r="L629" s="21" t="s">
        <v>2259</v>
      </c>
      <c r="M629" s="21"/>
      <c r="N629" s="21" t="s">
        <v>2260</v>
      </c>
      <c r="O629" s="21"/>
      <c r="P629" s="21"/>
      <c r="Q629" s="21"/>
      <c r="R629" s="21" t="s">
        <v>2222</v>
      </c>
      <c r="S629" s="21" t="s">
        <v>2223</v>
      </c>
      <c r="T629" s="21" t="s">
        <v>2261</v>
      </c>
      <c r="U629" s="23"/>
      <c r="V629" s="23"/>
      <c r="W629" s="15">
        <f t="shared" si="2"/>
        <v>45635</v>
      </c>
      <c r="X629" s="24">
        <v>628.0</v>
      </c>
      <c r="Y629" s="17" t="str">
        <f t="shared" si="569"/>
        <v>=COUNTIFS(C$3:C629,C629)</v>
      </c>
      <c r="Z629" s="25" t="str">
        <f t="shared" si="570"/>
        <v>#NAME?</v>
      </c>
      <c r="AA629" s="25" t="str">
        <f t="shared" si="571"/>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2"/>
        <v>1</v>
      </c>
      <c r="B630" s="10">
        <f t="shared" si="168"/>
        <v>1</v>
      </c>
      <c r="C630" s="12" t="s">
        <v>2262</v>
      </c>
      <c r="D630" s="21" t="s">
        <v>47</v>
      </c>
      <c r="E630" s="21" t="s">
        <v>2263</v>
      </c>
      <c r="F630" s="21"/>
      <c r="G630" s="21"/>
      <c r="H630" s="21" t="s">
        <v>2264</v>
      </c>
      <c r="I630" s="21" t="s">
        <v>2265</v>
      </c>
      <c r="J630" s="21" t="s">
        <v>1673</v>
      </c>
      <c r="K630" s="21">
        <v>1.0</v>
      </c>
      <c r="L630" s="21" t="s">
        <v>35</v>
      </c>
      <c r="M630" s="21"/>
      <c r="N630" s="21" t="s">
        <v>2266</v>
      </c>
      <c r="O630" s="21"/>
      <c r="P630" s="21"/>
      <c r="Q630" s="21"/>
      <c r="R630" s="21" t="s">
        <v>2222</v>
      </c>
      <c r="S630" s="21" t="s">
        <v>2223</v>
      </c>
      <c r="T630" s="21" t="s">
        <v>2267</v>
      </c>
      <c r="U630" s="23"/>
      <c r="V630" s="23"/>
      <c r="W630" s="15">
        <f t="shared" si="2"/>
        <v>45635</v>
      </c>
      <c r="X630" s="24">
        <v>629.0</v>
      </c>
      <c r="Y630" s="17" t="str">
        <f t="shared" si="569"/>
        <v>=COUNTIFS(C$3:C630,C630)</v>
      </c>
      <c r="Z630" s="25" t="str">
        <f t="shared" si="570"/>
        <v>#NAME?</v>
      </c>
      <c r="AA630" s="25" t="str">
        <f t="shared" si="571"/>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2"/>
        <v>1</v>
      </c>
      <c r="B631" s="10">
        <f t="shared" si="168"/>
        <v>1</v>
      </c>
      <c r="C631" s="12" t="s">
        <v>2268</v>
      </c>
      <c r="D631" s="21" t="s">
        <v>47</v>
      </c>
      <c r="E631" s="21" t="s">
        <v>2269</v>
      </c>
      <c r="F631" s="21"/>
      <c r="G631" s="21"/>
      <c r="H631" s="21" t="s">
        <v>2270</v>
      </c>
      <c r="I631" s="21"/>
      <c r="J631" s="21" t="s">
        <v>1437</v>
      </c>
      <c r="K631" s="21">
        <v>8.0</v>
      </c>
      <c r="L631" s="21" t="s">
        <v>2259</v>
      </c>
      <c r="M631" s="21"/>
      <c r="N631" s="21" t="s">
        <v>1438</v>
      </c>
      <c r="O631" s="21"/>
      <c r="P631" s="21"/>
      <c r="Q631" s="21"/>
      <c r="R631" s="21" t="s">
        <v>2222</v>
      </c>
      <c r="S631" s="21" t="s">
        <v>2223</v>
      </c>
      <c r="T631" s="21" t="s">
        <v>2271</v>
      </c>
      <c r="U631" s="23"/>
      <c r="V631" s="23"/>
      <c r="W631" s="15">
        <f t="shared" si="2"/>
        <v>45635</v>
      </c>
      <c r="X631" s="24">
        <v>630.0</v>
      </c>
      <c r="Y631" s="17" t="str">
        <f t="shared" si="569"/>
        <v>=COUNTIFS(C$3:C631,C631)</v>
      </c>
      <c r="Z631" s="25" t="str">
        <f t="shared" si="570"/>
        <v>#NAME?</v>
      </c>
      <c r="AA631" s="25" t="str">
        <f t="shared" si="571"/>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2"/>
        <v>1</v>
      </c>
      <c r="B632" s="10">
        <f t="shared" si="168"/>
        <v>1</v>
      </c>
      <c r="C632" s="12" t="s">
        <v>2272</v>
      </c>
      <c r="D632" s="21" t="s">
        <v>84</v>
      </c>
      <c r="E632" s="21" t="s">
        <v>2273</v>
      </c>
      <c r="F632" s="21"/>
      <c r="G632" s="21"/>
      <c r="H632" s="21" t="s">
        <v>2274</v>
      </c>
      <c r="I632" s="21"/>
      <c r="J632" s="21" t="s">
        <v>2184</v>
      </c>
      <c r="K632" s="21">
        <v>1.0</v>
      </c>
      <c r="L632" s="21" t="s">
        <v>35</v>
      </c>
      <c r="M632" s="21" t="s">
        <v>2185</v>
      </c>
      <c r="N632" s="21" t="s">
        <v>2275</v>
      </c>
      <c r="O632" s="21"/>
      <c r="P632" s="21"/>
      <c r="Q632" s="21"/>
      <c r="R632" s="21" t="s">
        <v>2222</v>
      </c>
      <c r="S632" s="21" t="s">
        <v>2223</v>
      </c>
      <c r="T632" s="21" t="s">
        <v>2276</v>
      </c>
      <c r="U632" s="23"/>
      <c r="V632" s="23"/>
      <c r="W632" s="15">
        <f t="shared" si="2"/>
        <v>45635</v>
      </c>
      <c r="X632" s="24">
        <v>631.0</v>
      </c>
      <c r="Y632" s="17" t="str">
        <f t="shared" si="569"/>
        <v>=COUNTIFS(C$3:C632,C632)</v>
      </c>
      <c r="Z632" s="25" t="str">
        <f t="shared" si="570"/>
        <v>#NAME?</v>
      </c>
      <c r="AA632" s="25" t="str">
        <f t="shared" si="571"/>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168"/>
        <v>1</v>
      </c>
      <c r="C633" s="52" t="s">
        <v>2277</v>
      </c>
      <c r="D633" s="40"/>
      <c r="E633" s="40"/>
      <c r="F633" s="40"/>
      <c r="G633" s="40"/>
      <c r="H633" s="40"/>
      <c r="I633" s="40"/>
      <c r="J633" s="40"/>
      <c r="K633" s="40"/>
      <c r="L633" s="40"/>
      <c r="M633" s="40"/>
      <c r="N633" s="40"/>
      <c r="O633" s="40"/>
      <c r="P633" s="40"/>
      <c r="Q633" s="40"/>
      <c r="R633" s="40" t="s">
        <v>2222</v>
      </c>
      <c r="S633" s="40" t="s">
        <v>2223</v>
      </c>
      <c r="T633" s="40" t="s">
        <v>2278</v>
      </c>
      <c r="U633" s="41"/>
      <c r="V633" s="41"/>
      <c r="W633" s="15">
        <f t="shared" si="2"/>
        <v>45635</v>
      </c>
      <c r="X633" s="24">
        <v>632.0</v>
      </c>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168"/>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2"/>
        <v>45635</v>
      </c>
      <c r="X634" s="24">
        <v>633.0</v>
      </c>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85">COUNTIFS(C$3:C635,C635)</f>
        <v>1</v>
      </c>
      <c r="B635" s="10">
        <f t="shared" si="168"/>
        <v>1</v>
      </c>
      <c r="C635" s="12" t="s">
        <v>2279</v>
      </c>
      <c r="D635" s="27" t="s">
        <v>118</v>
      </c>
      <c r="E635" s="27" t="s">
        <v>2280</v>
      </c>
      <c r="F635" s="75" t="s">
        <v>1841</v>
      </c>
      <c r="G635" s="21"/>
      <c r="H635" s="27" t="s">
        <v>2281</v>
      </c>
      <c r="I635" s="21"/>
      <c r="J635" s="21"/>
      <c r="K635" s="21"/>
      <c r="L635" s="21"/>
      <c r="M635" s="21"/>
      <c r="N635" s="27" t="s">
        <v>2282</v>
      </c>
      <c r="O635" s="21"/>
      <c r="P635" s="21"/>
      <c r="Q635" s="21"/>
      <c r="R635" s="21" t="s">
        <v>2222</v>
      </c>
      <c r="S635" s="21" t="s">
        <v>2223</v>
      </c>
      <c r="T635" s="22" t="s">
        <v>2283</v>
      </c>
      <c r="U635" s="23"/>
      <c r="V635" s="23"/>
      <c r="W635" s="15">
        <f t="shared" si="2"/>
        <v>45635</v>
      </c>
      <c r="X635" s="24">
        <v>634.0</v>
      </c>
      <c r="Y635" s="17" t="str">
        <f t="shared" ref="Y635:Y639" si="586">formulatext(A635)</f>
        <v>=COUNTIFS(C$3:C635,C635)</v>
      </c>
      <c r="Z635" s="25" t="str">
        <f t="shared" ref="Z635:Z639" si="587">org.libreoffice.regex(Y635,"(\= COUNTIFS\(C\$\d{1,3}:)(C\d{1,3})(,)(C\d{1,3})(\))","$2")</f>
        <v>#NAME?</v>
      </c>
      <c r="AA635" s="25" t="str">
        <f t="shared" ref="AA635:AA639" si="588">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85"/>
        <v>1</v>
      </c>
      <c r="B636" s="10">
        <f t="shared" si="168"/>
        <v>2</v>
      </c>
      <c r="C636" s="12" t="s">
        <v>2284</v>
      </c>
      <c r="D636" s="21" t="s">
        <v>42</v>
      </c>
      <c r="E636" s="21" t="s">
        <v>2285</v>
      </c>
      <c r="F636" s="21"/>
      <c r="G636" s="21"/>
      <c r="H636" s="21" t="s">
        <v>894</v>
      </c>
      <c r="I636" s="21"/>
      <c r="J636" s="21"/>
      <c r="K636" s="21"/>
      <c r="L636" s="21"/>
      <c r="M636" s="21"/>
      <c r="N636" s="27" t="s">
        <v>2286</v>
      </c>
      <c r="O636" s="21"/>
      <c r="P636" s="21"/>
      <c r="Q636" s="21"/>
      <c r="R636" s="21" t="s">
        <v>2222</v>
      </c>
      <c r="S636" s="21" t="s">
        <v>2223</v>
      </c>
      <c r="T636" s="22" t="s">
        <v>2287</v>
      </c>
      <c r="U636" s="23"/>
      <c r="V636" s="23"/>
      <c r="W636" s="15">
        <f t="shared" si="2"/>
        <v>45635</v>
      </c>
      <c r="X636" s="24">
        <v>635.0</v>
      </c>
      <c r="Y636" s="17" t="str">
        <f t="shared" si="586"/>
        <v>=COUNTIFS(C$3:C636,C636)</v>
      </c>
      <c r="Z636" s="25" t="str">
        <f t="shared" si="587"/>
        <v>#NAME?</v>
      </c>
      <c r="AA636" s="25" t="str">
        <f t="shared" si="588"/>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85"/>
        <v>1</v>
      </c>
      <c r="B637" s="10">
        <f t="shared" si="168"/>
        <v>1</v>
      </c>
      <c r="C637" s="12" t="s">
        <v>2288</v>
      </c>
      <c r="D637" s="27" t="s">
        <v>250</v>
      </c>
      <c r="E637" s="21" t="s">
        <v>2289</v>
      </c>
      <c r="F637" s="21"/>
      <c r="G637" s="21"/>
      <c r="H637" s="21" t="s">
        <v>2290</v>
      </c>
      <c r="I637" s="21" t="s">
        <v>2291</v>
      </c>
      <c r="J637" s="21"/>
      <c r="K637" s="21"/>
      <c r="L637" s="21"/>
      <c r="M637" s="21"/>
      <c r="N637" s="21"/>
      <c r="O637" s="21"/>
      <c r="P637" s="21"/>
      <c r="Q637" s="21"/>
      <c r="R637" s="21" t="s">
        <v>2222</v>
      </c>
      <c r="S637" s="21" t="s">
        <v>2223</v>
      </c>
      <c r="T637" s="21" t="s">
        <v>2292</v>
      </c>
      <c r="U637" s="23"/>
      <c r="V637" s="23"/>
      <c r="W637" s="15">
        <f t="shared" si="2"/>
        <v>45635</v>
      </c>
      <c r="X637" s="24">
        <v>636.0</v>
      </c>
      <c r="Y637" s="17" t="str">
        <f t="shared" si="586"/>
        <v>=COUNTIFS(C$3:C637,C637)</v>
      </c>
      <c r="Z637" s="25" t="str">
        <f t="shared" si="587"/>
        <v>#NAME?</v>
      </c>
      <c r="AA637" s="25" t="str">
        <f t="shared" si="588"/>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85"/>
        <v>1</v>
      </c>
      <c r="B638" s="10">
        <f t="shared" si="168"/>
        <v>3</v>
      </c>
      <c r="C638" s="12" t="s">
        <v>2293</v>
      </c>
      <c r="D638" s="21" t="s">
        <v>47</v>
      </c>
      <c r="E638" s="21" t="s">
        <v>2294</v>
      </c>
      <c r="F638" s="21"/>
      <c r="G638" s="21"/>
      <c r="H638" s="21" t="s">
        <v>2295</v>
      </c>
      <c r="I638" s="21"/>
      <c r="J638" s="21" t="s">
        <v>2296</v>
      </c>
      <c r="K638" s="21">
        <v>1.0</v>
      </c>
      <c r="L638" s="21" t="s">
        <v>35</v>
      </c>
      <c r="M638" s="21"/>
      <c r="N638" s="21" t="s">
        <v>2297</v>
      </c>
      <c r="O638" s="21"/>
      <c r="P638" s="21"/>
      <c r="Q638" s="21"/>
      <c r="R638" s="21" t="s">
        <v>2222</v>
      </c>
      <c r="S638" s="21" t="s">
        <v>2223</v>
      </c>
      <c r="T638" s="21" t="s">
        <v>2298</v>
      </c>
      <c r="U638" s="23"/>
      <c r="V638" s="23"/>
      <c r="W638" s="15">
        <f t="shared" si="2"/>
        <v>45635</v>
      </c>
      <c r="X638" s="24">
        <v>637.0</v>
      </c>
      <c r="Y638" s="17" t="str">
        <f t="shared" si="586"/>
        <v>=COUNTIFS(C$3:C638,C638)</v>
      </c>
      <c r="Z638" s="25" t="str">
        <f t="shared" si="587"/>
        <v>#NAME?</v>
      </c>
      <c r="AA638" s="25" t="str">
        <f t="shared" si="588"/>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85"/>
        <v>1</v>
      </c>
      <c r="B639" s="10">
        <f t="shared" si="168"/>
        <v>1</v>
      </c>
      <c r="C639" s="12" t="s">
        <v>2299</v>
      </c>
      <c r="D639" s="21" t="s">
        <v>47</v>
      </c>
      <c r="E639" s="21" t="s">
        <v>2300</v>
      </c>
      <c r="F639" s="21"/>
      <c r="G639" s="21"/>
      <c r="H639" s="21" t="s">
        <v>2301</v>
      </c>
      <c r="I639" s="21" t="s">
        <v>2265</v>
      </c>
      <c r="J639" s="21" t="s">
        <v>1673</v>
      </c>
      <c r="K639" s="21">
        <v>1.0</v>
      </c>
      <c r="L639" s="21" t="s">
        <v>35</v>
      </c>
      <c r="M639" s="21"/>
      <c r="N639" s="21" t="s">
        <v>2266</v>
      </c>
      <c r="O639" s="21"/>
      <c r="P639" s="21"/>
      <c r="Q639" s="21"/>
      <c r="R639" s="21" t="s">
        <v>2222</v>
      </c>
      <c r="S639" s="21" t="s">
        <v>2223</v>
      </c>
      <c r="T639" s="21" t="s">
        <v>2302</v>
      </c>
      <c r="U639" s="23"/>
      <c r="V639" s="23"/>
      <c r="W639" s="15">
        <f t="shared" si="2"/>
        <v>45635</v>
      </c>
      <c r="X639" s="24">
        <v>638.0</v>
      </c>
      <c r="Y639" s="17" t="str">
        <f t="shared" si="586"/>
        <v>=COUNTIFS(C$3:C639,C639)</v>
      </c>
      <c r="Z639" s="25" t="str">
        <f t="shared" si="587"/>
        <v>#NAME?</v>
      </c>
      <c r="AA639" s="25" t="str">
        <f t="shared" si="588"/>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168"/>
        <v>1</v>
      </c>
      <c r="C640" s="52" t="s">
        <v>2303</v>
      </c>
      <c r="D640" s="40"/>
      <c r="E640" s="40"/>
      <c r="F640" s="40"/>
      <c r="G640" s="40"/>
      <c r="H640" s="40"/>
      <c r="I640" s="40"/>
      <c r="J640" s="40"/>
      <c r="K640" s="40"/>
      <c r="L640" s="40"/>
      <c r="M640" s="40"/>
      <c r="N640" s="40"/>
      <c r="O640" s="40"/>
      <c r="P640" s="40"/>
      <c r="Q640" s="40"/>
      <c r="R640" s="40" t="s">
        <v>2222</v>
      </c>
      <c r="S640" s="40" t="s">
        <v>2223</v>
      </c>
      <c r="T640" s="40" t="s">
        <v>2304</v>
      </c>
      <c r="U640" s="41"/>
      <c r="V640" s="41"/>
      <c r="W640" s="15">
        <f t="shared" si="2"/>
        <v>45635</v>
      </c>
      <c r="X640" s="24">
        <v>639.0</v>
      </c>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168"/>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2"/>
        <v>45635</v>
      </c>
      <c r="X641" s="24">
        <v>640.0</v>
      </c>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589">COUNTIFS(C$3:C642,C642)</f>
        <v>1</v>
      </c>
      <c r="B642" s="10">
        <f t="shared" si="168"/>
        <v>1</v>
      </c>
      <c r="C642" s="12" t="s">
        <v>2305</v>
      </c>
      <c r="D642" s="21" t="s">
        <v>42</v>
      </c>
      <c r="E642" s="21" t="s">
        <v>2306</v>
      </c>
      <c r="F642" s="21"/>
      <c r="G642" s="21"/>
      <c r="H642" s="21" t="s">
        <v>2307</v>
      </c>
      <c r="I642" s="21"/>
      <c r="J642" s="21"/>
      <c r="K642" s="21"/>
      <c r="L642" s="21"/>
      <c r="M642" s="21"/>
      <c r="N642" s="21"/>
      <c r="O642" s="21"/>
      <c r="P642" s="21"/>
      <c r="Q642" s="21"/>
      <c r="R642" s="21" t="s">
        <v>2222</v>
      </c>
      <c r="S642" s="21" t="s">
        <v>2223</v>
      </c>
      <c r="T642" s="22" t="s">
        <v>2308</v>
      </c>
      <c r="U642" s="23"/>
      <c r="V642" s="23"/>
      <c r="W642" s="15">
        <f t="shared" si="2"/>
        <v>45635</v>
      </c>
      <c r="X642" s="24">
        <v>641.0</v>
      </c>
      <c r="Y642" s="17" t="str">
        <f t="shared" ref="Y642:Y659" si="590">formulatext(A642)</f>
        <v>=COUNTIFS(C$3:C642,C642)</v>
      </c>
      <c r="Z642" s="25" t="str">
        <f t="shared" ref="Z642:Z659" si="591">org.libreoffice.regex(Y642,"(\= COUNTIFS\(C\$\d{1,3}:)(C\d{1,3})(,)(C\d{1,3})(\))","$2")</f>
        <v>#NAME?</v>
      </c>
      <c r="AA642" s="25" t="str">
        <f t="shared" ref="AA642:AA659" si="592">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589"/>
        <v>1</v>
      </c>
      <c r="B643" s="10">
        <f t="shared" si="168"/>
        <v>1</v>
      </c>
      <c r="C643" s="12" t="s">
        <v>2309</v>
      </c>
      <c r="D643" s="21" t="s">
        <v>250</v>
      </c>
      <c r="E643" s="27" t="s">
        <v>2310</v>
      </c>
      <c r="F643" s="21"/>
      <c r="G643" s="21"/>
      <c r="H643" s="21" t="s">
        <v>2311</v>
      </c>
      <c r="I643" s="21"/>
      <c r="J643" s="21"/>
      <c r="K643" s="21"/>
      <c r="L643" s="21"/>
      <c r="M643" s="21"/>
      <c r="N643" s="21" t="s">
        <v>2312</v>
      </c>
      <c r="O643" s="27" t="s">
        <v>2313</v>
      </c>
      <c r="P643" s="27" t="s">
        <v>2314</v>
      </c>
      <c r="Q643" s="21"/>
      <c r="R643" s="21" t="s">
        <v>2222</v>
      </c>
      <c r="S643" s="21" t="s">
        <v>2223</v>
      </c>
      <c r="T643" s="21" t="s">
        <v>2315</v>
      </c>
      <c r="U643" s="23"/>
      <c r="V643" s="23"/>
      <c r="W643" s="15">
        <f t="shared" si="2"/>
        <v>45635</v>
      </c>
      <c r="X643" s="24">
        <v>642.0</v>
      </c>
      <c r="Y643" s="17" t="str">
        <f t="shared" si="590"/>
        <v>=COUNTIFS(C$3:C643,C643)</v>
      </c>
      <c r="Z643" s="25" t="str">
        <f t="shared" si="591"/>
        <v>#NAME?</v>
      </c>
      <c r="AA643" s="25" t="str">
        <f t="shared" si="592"/>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89"/>
        <v>1</v>
      </c>
      <c r="B644" s="10">
        <f t="shared" si="168"/>
        <v>1</v>
      </c>
      <c r="C644" s="44" t="s">
        <v>2316</v>
      </c>
      <c r="D644" s="27" t="s">
        <v>42</v>
      </c>
      <c r="E644" s="27" t="s">
        <v>2317</v>
      </c>
      <c r="F644" s="21"/>
      <c r="G644" s="21"/>
      <c r="H644" s="27" t="s">
        <v>92</v>
      </c>
      <c r="I644" s="21"/>
      <c r="J644" s="21"/>
      <c r="K644" s="21"/>
      <c r="L644" s="21"/>
      <c r="M644" s="21"/>
      <c r="N644" s="27" t="s">
        <v>2318</v>
      </c>
      <c r="O644" s="21"/>
      <c r="P644" s="21"/>
      <c r="Q644" s="21"/>
      <c r="R644" s="21" t="s">
        <v>2222</v>
      </c>
      <c r="S644" s="21" t="s">
        <v>2223</v>
      </c>
      <c r="T644" s="27" t="s">
        <v>2319</v>
      </c>
      <c r="U644" s="23"/>
      <c r="V644" s="23"/>
      <c r="W644" s="15">
        <f t="shared" si="2"/>
        <v>45635</v>
      </c>
      <c r="X644" s="24">
        <v>643.0</v>
      </c>
      <c r="Y644" s="17" t="str">
        <f t="shared" si="590"/>
        <v>=COUNTIFS(C$3:C644,C644)</v>
      </c>
      <c r="Z644" s="25" t="str">
        <f t="shared" si="591"/>
        <v>#NAME?</v>
      </c>
      <c r="AA644" s="25" t="str">
        <f t="shared" si="592"/>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89"/>
        <v>1</v>
      </c>
      <c r="B645" s="10">
        <f t="shared" si="168"/>
        <v>1</v>
      </c>
      <c r="C645" s="44" t="s">
        <v>2320</v>
      </c>
      <c r="D645" s="21" t="s">
        <v>250</v>
      </c>
      <c r="E645" s="27" t="s">
        <v>2321</v>
      </c>
      <c r="F645" s="21"/>
      <c r="G645" s="21"/>
      <c r="H645" s="27" t="s">
        <v>2322</v>
      </c>
      <c r="I645" s="21"/>
      <c r="J645" s="27" t="s">
        <v>1665</v>
      </c>
      <c r="K645" s="27">
        <v>1.0</v>
      </c>
      <c r="L645" s="27" t="s">
        <v>35</v>
      </c>
      <c r="M645" s="21"/>
      <c r="N645" s="27" t="s">
        <v>2323</v>
      </c>
      <c r="O645" s="21"/>
      <c r="P645" s="21"/>
      <c r="Q645" s="21"/>
      <c r="R645" s="21" t="s">
        <v>2222</v>
      </c>
      <c r="S645" s="21" t="s">
        <v>2223</v>
      </c>
      <c r="T645" s="27" t="s">
        <v>2324</v>
      </c>
      <c r="U645" s="23"/>
      <c r="V645" s="23"/>
      <c r="W645" s="15">
        <f t="shared" si="2"/>
        <v>45635</v>
      </c>
      <c r="X645" s="24">
        <v>644.0</v>
      </c>
      <c r="Y645" s="17" t="str">
        <f t="shared" si="590"/>
        <v>=COUNTIFS(C$3:C645,C645)</v>
      </c>
      <c r="Z645" s="25" t="str">
        <f t="shared" si="591"/>
        <v>#NAME?</v>
      </c>
      <c r="AA645" s="25" t="str">
        <f t="shared" si="592"/>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89"/>
        <v>1</v>
      </c>
      <c r="B646" s="10">
        <f t="shared" si="168"/>
        <v>1</v>
      </c>
      <c r="C646" s="12" t="s">
        <v>2325</v>
      </c>
      <c r="D646" s="21" t="s">
        <v>250</v>
      </c>
      <c r="E646" s="27" t="s">
        <v>2326</v>
      </c>
      <c r="F646" s="21"/>
      <c r="G646" s="21"/>
      <c r="H646" s="21" t="s">
        <v>2327</v>
      </c>
      <c r="I646" s="21" t="s">
        <v>2328</v>
      </c>
      <c r="J646" s="21" t="s">
        <v>2329</v>
      </c>
      <c r="K646" s="21">
        <v>1.0</v>
      </c>
      <c r="L646" s="21" t="s">
        <v>35</v>
      </c>
      <c r="M646" s="21"/>
      <c r="N646" s="27" t="s">
        <v>2330</v>
      </c>
      <c r="O646" s="21"/>
      <c r="P646" s="21"/>
      <c r="Q646" s="21"/>
      <c r="R646" s="21" t="s">
        <v>2222</v>
      </c>
      <c r="S646" s="21" t="s">
        <v>2223</v>
      </c>
      <c r="T646" s="21" t="s">
        <v>2331</v>
      </c>
      <c r="U646" s="23"/>
      <c r="V646" s="23"/>
      <c r="W646" s="15">
        <f t="shared" si="2"/>
        <v>45635</v>
      </c>
      <c r="X646" s="24">
        <v>645.0</v>
      </c>
      <c r="Y646" s="17" t="str">
        <f t="shared" si="590"/>
        <v>=COUNTIFS(C$3:C646,C646)</v>
      </c>
      <c r="Z646" s="25" t="str">
        <f t="shared" si="591"/>
        <v>#NAME?</v>
      </c>
      <c r="AA646" s="25" t="str">
        <f t="shared" si="592"/>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89"/>
        <v>1</v>
      </c>
      <c r="B647" s="10">
        <f t="shared" si="168"/>
        <v>1</v>
      </c>
      <c r="C647" s="12" t="s">
        <v>2332</v>
      </c>
      <c r="D647" s="21" t="s">
        <v>250</v>
      </c>
      <c r="E647" s="21" t="s">
        <v>2333</v>
      </c>
      <c r="F647" s="21"/>
      <c r="G647" s="21"/>
      <c r="H647" s="21" t="s">
        <v>2334</v>
      </c>
      <c r="I647" s="21"/>
      <c r="J647" s="21"/>
      <c r="K647" s="21"/>
      <c r="L647" s="21"/>
      <c r="M647" s="21"/>
      <c r="N647" s="21" t="s">
        <v>2335</v>
      </c>
      <c r="O647" s="21" t="s">
        <v>65</v>
      </c>
      <c r="P647" s="21" t="s">
        <v>2335</v>
      </c>
      <c r="Q647" s="21"/>
      <c r="R647" s="21" t="s">
        <v>2222</v>
      </c>
      <c r="S647" s="21" t="s">
        <v>2223</v>
      </c>
      <c r="T647" s="21" t="s">
        <v>2336</v>
      </c>
      <c r="U647" s="23"/>
      <c r="V647" s="23"/>
      <c r="W647" s="15">
        <f t="shared" si="2"/>
        <v>45635</v>
      </c>
      <c r="X647" s="24">
        <v>646.0</v>
      </c>
      <c r="Y647" s="17" t="str">
        <f t="shared" si="590"/>
        <v>=COUNTIFS(C$3:C647,C647)</v>
      </c>
      <c r="Z647" s="25" t="str">
        <f t="shared" si="591"/>
        <v>#NAME?</v>
      </c>
      <c r="AA647" s="25" t="str">
        <f t="shared" si="592"/>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89"/>
        <v>1</v>
      </c>
      <c r="B648" s="10">
        <f t="shared" si="168"/>
        <v>2</v>
      </c>
      <c r="C648" s="12" t="s">
        <v>2337</v>
      </c>
      <c r="D648" s="21" t="s">
        <v>250</v>
      </c>
      <c r="E648" s="21"/>
      <c r="F648" s="21"/>
      <c r="G648" s="21"/>
      <c r="H648" s="21" t="s">
        <v>2338</v>
      </c>
      <c r="I648" s="21"/>
      <c r="J648" s="21"/>
      <c r="K648" s="21"/>
      <c r="L648" s="21"/>
      <c r="M648" s="21"/>
      <c r="N648" s="21"/>
      <c r="O648" s="21"/>
      <c r="P648" s="21"/>
      <c r="Q648" s="21"/>
      <c r="R648" s="21" t="s">
        <v>2222</v>
      </c>
      <c r="S648" s="21" t="s">
        <v>2223</v>
      </c>
      <c r="T648" s="21" t="s">
        <v>2339</v>
      </c>
      <c r="U648" s="23"/>
      <c r="V648" s="23"/>
      <c r="W648" s="15">
        <f t="shared" si="2"/>
        <v>45635</v>
      </c>
      <c r="X648" s="24">
        <v>647.0</v>
      </c>
      <c r="Y648" s="17" t="str">
        <f t="shared" si="590"/>
        <v>=COUNTIFS(C$3:C648,C648)</v>
      </c>
      <c r="Z648" s="25" t="str">
        <f t="shared" si="591"/>
        <v>#NAME?</v>
      </c>
      <c r="AA648" s="25" t="str">
        <f t="shared" si="592"/>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89"/>
        <v>1</v>
      </c>
      <c r="B649" s="10">
        <f t="shared" si="168"/>
        <v>1</v>
      </c>
      <c r="C649" s="12" t="s">
        <v>2340</v>
      </c>
      <c r="D649" s="21" t="s">
        <v>47</v>
      </c>
      <c r="E649" s="21" t="s">
        <v>1066</v>
      </c>
      <c r="F649" s="21"/>
      <c r="G649" s="21"/>
      <c r="H649" s="27" t="s">
        <v>2341</v>
      </c>
      <c r="I649" s="21"/>
      <c r="J649" s="21" t="s">
        <v>677</v>
      </c>
      <c r="K649" s="21">
        <v>1.0</v>
      </c>
      <c r="L649" s="21" t="s">
        <v>35</v>
      </c>
      <c r="M649" s="21"/>
      <c r="N649" s="21" t="s">
        <v>678</v>
      </c>
      <c r="O649" s="21"/>
      <c r="P649" s="21"/>
      <c r="Q649" s="21"/>
      <c r="R649" s="21" t="s">
        <v>2222</v>
      </c>
      <c r="S649" s="21" t="s">
        <v>2223</v>
      </c>
      <c r="T649" s="21" t="s">
        <v>2342</v>
      </c>
      <c r="U649" s="23"/>
      <c r="V649" s="23"/>
      <c r="W649" s="15">
        <f t="shared" si="2"/>
        <v>45635</v>
      </c>
      <c r="X649" s="24">
        <v>648.0</v>
      </c>
      <c r="Y649" s="17" t="str">
        <f t="shared" si="590"/>
        <v>=COUNTIFS(C$3:C649,C649)</v>
      </c>
      <c r="Z649" s="25" t="str">
        <f t="shared" si="591"/>
        <v>#NAME?</v>
      </c>
      <c r="AA649" s="25" t="str">
        <f t="shared" si="592"/>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89"/>
        <v>1</v>
      </c>
      <c r="B650" s="10">
        <f t="shared" si="168"/>
        <v>1</v>
      </c>
      <c r="C650" s="12" t="s">
        <v>2343</v>
      </c>
      <c r="D650" s="21" t="s">
        <v>47</v>
      </c>
      <c r="E650" s="21" t="s">
        <v>2344</v>
      </c>
      <c r="F650" s="21"/>
      <c r="G650" s="21"/>
      <c r="H650" s="21" t="s">
        <v>2345</v>
      </c>
      <c r="I650" s="27" t="s">
        <v>2346</v>
      </c>
      <c r="J650" s="21"/>
      <c r="K650" s="21"/>
      <c r="L650" s="21"/>
      <c r="M650" s="21"/>
      <c r="N650" s="21" t="s">
        <v>2347</v>
      </c>
      <c r="O650" s="21" t="s">
        <v>65</v>
      </c>
      <c r="P650" s="21" t="s">
        <v>2347</v>
      </c>
      <c r="Q650" s="21"/>
      <c r="R650" s="21" t="s">
        <v>2222</v>
      </c>
      <c r="S650" s="21" t="s">
        <v>2223</v>
      </c>
      <c r="T650" s="21" t="s">
        <v>2348</v>
      </c>
      <c r="U650" s="23"/>
      <c r="V650" s="23"/>
      <c r="W650" s="15">
        <f t="shared" si="2"/>
        <v>45635</v>
      </c>
      <c r="X650" s="24">
        <v>649.0</v>
      </c>
      <c r="Y650" s="17" t="str">
        <f t="shared" si="590"/>
        <v>=COUNTIFS(C$3:C650,C650)</v>
      </c>
      <c r="Z650" s="25" t="str">
        <f t="shared" si="591"/>
        <v>#NAME?</v>
      </c>
      <c r="AA650" s="25" t="str">
        <f t="shared" si="592"/>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89"/>
        <v>1</v>
      </c>
      <c r="B651" s="10">
        <f t="shared" si="168"/>
        <v>2</v>
      </c>
      <c r="C651" s="12" t="s">
        <v>2349</v>
      </c>
      <c r="D651" s="21" t="s">
        <v>250</v>
      </c>
      <c r="E651" s="21"/>
      <c r="F651" s="21"/>
      <c r="G651" s="21"/>
      <c r="H651" s="21" t="s">
        <v>2350</v>
      </c>
      <c r="I651" s="21"/>
      <c r="J651" s="21" t="s">
        <v>2351</v>
      </c>
      <c r="K651" s="21">
        <v>1.0</v>
      </c>
      <c r="L651" s="21" t="s">
        <v>35</v>
      </c>
      <c r="M651" s="21"/>
      <c r="N651" s="21" t="s">
        <v>2352</v>
      </c>
      <c r="O651" s="21"/>
      <c r="P651" s="21"/>
      <c r="Q651" s="21"/>
      <c r="R651" s="21" t="s">
        <v>2222</v>
      </c>
      <c r="S651" s="21" t="s">
        <v>2223</v>
      </c>
      <c r="T651" s="21" t="s">
        <v>2353</v>
      </c>
      <c r="U651" s="23"/>
      <c r="V651" s="23"/>
      <c r="W651" s="15">
        <f t="shared" si="2"/>
        <v>45635</v>
      </c>
      <c r="X651" s="24">
        <v>650.0</v>
      </c>
      <c r="Y651" s="17" t="str">
        <f t="shared" si="590"/>
        <v>=COUNTIFS(C$3:C651,C651)</v>
      </c>
      <c r="Z651" s="25" t="str">
        <f t="shared" si="591"/>
        <v>#NAME?</v>
      </c>
      <c r="AA651" s="25" t="str">
        <f t="shared" si="592"/>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89"/>
        <v>1</v>
      </c>
      <c r="B652" s="10">
        <f t="shared" si="168"/>
        <v>1</v>
      </c>
      <c r="C652" s="12" t="s">
        <v>2354</v>
      </c>
      <c r="D652" s="21" t="s">
        <v>250</v>
      </c>
      <c r="E652" s="21" t="s">
        <v>2355</v>
      </c>
      <c r="F652" s="21"/>
      <c r="G652" s="21"/>
      <c r="H652" s="21" t="s">
        <v>2356</v>
      </c>
      <c r="I652" s="21"/>
      <c r="J652" s="21" t="s">
        <v>1673</v>
      </c>
      <c r="K652" s="21">
        <v>1.0</v>
      </c>
      <c r="L652" s="21" t="s">
        <v>35</v>
      </c>
      <c r="M652" s="21"/>
      <c r="N652" s="21" t="s">
        <v>2357</v>
      </c>
      <c r="O652" s="21"/>
      <c r="P652" s="21"/>
      <c r="Q652" s="21"/>
      <c r="R652" s="21" t="s">
        <v>2222</v>
      </c>
      <c r="S652" s="21" t="s">
        <v>2223</v>
      </c>
      <c r="T652" s="21" t="s">
        <v>2358</v>
      </c>
      <c r="U652" s="23"/>
      <c r="V652" s="23"/>
      <c r="W652" s="15">
        <f t="shared" si="2"/>
        <v>45635</v>
      </c>
      <c r="X652" s="24">
        <v>651.0</v>
      </c>
      <c r="Y652" s="17" t="str">
        <f t="shared" si="590"/>
        <v>=COUNTIFS(C$3:C652,C652)</v>
      </c>
      <c r="Z652" s="25" t="str">
        <f t="shared" si="591"/>
        <v>#NAME?</v>
      </c>
      <c r="AA652" s="25" t="str">
        <f t="shared" si="592"/>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89"/>
        <v>1</v>
      </c>
      <c r="B653" s="10">
        <f t="shared" si="168"/>
        <v>1</v>
      </c>
      <c r="C653" s="12" t="s">
        <v>2359</v>
      </c>
      <c r="D653" s="21" t="s">
        <v>42</v>
      </c>
      <c r="E653" s="21" t="s">
        <v>2360</v>
      </c>
      <c r="F653" s="21"/>
      <c r="G653" s="21"/>
      <c r="H653" s="21" t="s">
        <v>1482</v>
      </c>
      <c r="I653" s="21"/>
      <c r="J653" s="21"/>
      <c r="K653" s="21"/>
      <c r="L653" s="21"/>
      <c r="M653" s="21"/>
      <c r="N653" s="21"/>
      <c r="O653" s="21"/>
      <c r="P653" s="21"/>
      <c r="Q653" s="21"/>
      <c r="R653" s="21" t="s">
        <v>2222</v>
      </c>
      <c r="S653" s="21" t="s">
        <v>2223</v>
      </c>
      <c r="T653" s="21" t="s">
        <v>2361</v>
      </c>
      <c r="U653" s="23"/>
      <c r="V653" s="23"/>
      <c r="W653" s="15">
        <f t="shared" si="2"/>
        <v>45635</v>
      </c>
      <c r="X653" s="24">
        <v>652.0</v>
      </c>
      <c r="Y653" s="17" t="str">
        <f t="shared" si="590"/>
        <v>=COUNTIFS(C$3:C653,C653)</v>
      </c>
      <c r="Z653" s="25" t="str">
        <f t="shared" si="591"/>
        <v>#NAME?</v>
      </c>
      <c r="AA653" s="25" t="str">
        <f t="shared" si="592"/>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89"/>
        <v>1</v>
      </c>
      <c r="B654" s="10">
        <f t="shared" si="168"/>
        <v>3</v>
      </c>
      <c r="C654" s="12" t="s">
        <v>2362</v>
      </c>
      <c r="D654" s="21" t="s">
        <v>47</v>
      </c>
      <c r="E654" s="21" t="s">
        <v>2363</v>
      </c>
      <c r="F654" s="21"/>
      <c r="G654" s="21"/>
      <c r="H654" s="21" t="s">
        <v>2364</v>
      </c>
      <c r="I654" s="21"/>
      <c r="J654" s="21" t="s">
        <v>677</v>
      </c>
      <c r="K654" s="21">
        <v>1.0</v>
      </c>
      <c r="L654" s="21" t="s">
        <v>35</v>
      </c>
      <c r="M654" s="21"/>
      <c r="N654" s="21" t="s">
        <v>678</v>
      </c>
      <c r="O654" s="21"/>
      <c r="P654" s="21"/>
      <c r="Q654" s="21"/>
      <c r="R654" s="21" t="s">
        <v>2222</v>
      </c>
      <c r="S654" s="21" t="s">
        <v>2223</v>
      </c>
      <c r="T654" s="21" t="s">
        <v>2365</v>
      </c>
      <c r="U654" s="23"/>
      <c r="V654" s="23"/>
      <c r="W654" s="15">
        <f t="shared" si="2"/>
        <v>45635</v>
      </c>
      <c r="X654" s="24">
        <v>653.0</v>
      </c>
      <c r="Y654" s="17" t="str">
        <f t="shared" si="590"/>
        <v>=COUNTIFS(C$3:C654,C654)</v>
      </c>
      <c r="Z654" s="25" t="str">
        <f t="shared" si="591"/>
        <v>#NAME?</v>
      </c>
      <c r="AA654" s="25" t="str">
        <f t="shared" si="592"/>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89"/>
        <v>1</v>
      </c>
      <c r="B655" s="10">
        <f t="shared" si="168"/>
        <v>1</v>
      </c>
      <c r="C655" s="12" t="s">
        <v>2366</v>
      </c>
      <c r="D655" s="21" t="s">
        <v>118</v>
      </c>
      <c r="E655" s="27" t="s">
        <v>2367</v>
      </c>
      <c r="F655" s="21"/>
      <c r="G655" s="21"/>
      <c r="H655" s="21"/>
      <c r="I655" s="21"/>
      <c r="J655" s="21"/>
      <c r="K655" s="21"/>
      <c r="L655" s="21"/>
      <c r="M655" s="21"/>
      <c r="N655" s="21" t="s">
        <v>2368</v>
      </c>
      <c r="O655" s="21"/>
      <c r="P655" s="21"/>
      <c r="Q655" s="21"/>
      <c r="R655" s="21" t="s">
        <v>2222</v>
      </c>
      <c r="S655" s="21" t="s">
        <v>2223</v>
      </c>
      <c r="T655" s="21" t="s">
        <v>2369</v>
      </c>
      <c r="U655" s="23"/>
      <c r="V655" s="23"/>
      <c r="W655" s="15">
        <f t="shared" si="2"/>
        <v>45635</v>
      </c>
      <c r="X655" s="24">
        <v>654.0</v>
      </c>
      <c r="Y655" s="17" t="str">
        <f t="shared" si="590"/>
        <v>=COUNTIFS(C$3:C655,C655)</v>
      </c>
      <c r="Z655" s="25" t="str">
        <f t="shared" si="591"/>
        <v>#NAME?</v>
      </c>
      <c r="AA655" s="25" t="str">
        <f t="shared" si="592"/>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89"/>
        <v>1</v>
      </c>
      <c r="B656" s="10">
        <f t="shared" si="168"/>
        <v>1</v>
      </c>
      <c r="C656" s="12" t="s">
        <v>2370</v>
      </c>
      <c r="D656" s="21" t="s">
        <v>84</v>
      </c>
      <c r="E656" s="21" t="s">
        <v>2371</v>
      </c>
      <c r="F656" s="21"/>
      <c r="G656" s="21"/>
      <c r="H656" s="27" t="s">
        <v>2372</v>
      </c>
      <c r="I656" s="21" t="s">
        <v>2265</v>
      </c>
      <c r="J656" s="21" t="s">
        <v>1673</v>
      </c>
      <c r="K656" s="21">
        <v>1.0</v>
      </c>
      <c r="L656" s="21" t="s">
        <v>35</v>
      </c>
      <c r="M656" s="21" t="s">
        <v>1674</v>
      </c>
      <c r="N656" s="21" t="s">
        <v>2373</v>
      </c>
      <c r="O656" s="21"/>
      <c r="P656" s="21"/>
      <c r="Q656" s="21"/>
      <c r="R656" s="21" t="s">
        <v>2222</v>
      </c>
      <c r="S656" s="21" t="s">
        <v>2223</v>
      </c>
      <c r="T656" s="21" t="s">
        <v>2374</v>
      </c>
      <c r="U656" s="23"/>
      <c r="V656" s="23"/>
      <c r="W656" s="15">
        <f t="shared" si="2"/>
        <v>45635</v>
      </c>
      <c r="X656" s="24">
        <v>655.0</v>
      </c>
      <c r="Y656" s="17" t="str">
        <f t="shared" si="590"/>
        <v>=COUNTIFS(C$3:C656,C656)</v>
      </c>
      <c r="Z656" s="25" t="str">
        <f t="shared" si="591"/>
        <v>#NAME?</v>
      </c>
      <c r="AA656" s="25" t="str">
        <f t="shared" si="592"/>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89"/>
        <v>7</v>
      </c>
      <c r="B657" s="10">
        <f t="shared" si="168"/>
        <v>63</v>
      </c>
      <c r="C657" s="12" t="s">
        <v>449</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2222</v>
      </c>
      <c r="S657" s="21" t="s">
        <v>2223</v>
      </c>
      <c r="T657" s="21" t="s">
        <v>2375</v>
      </c>
      <c r="U657" s="23"/>
      <c r="V657" s="23"/>
      <c r="W657" s="15">
        <f t="shared" si="2"/>
        <v>45635</v>
      </c>
      <c r="X657" s="24">
        <v>656.0</v>
      </c>
      <c r="Y657" s="17" t="str">
        <f t="shared" si="590"/>
        <v>=COUNTIFS(C$3:C657,C657)</v>
      </c>
      <c r="Z657" s="25" t="str">
        <f t="shared" si="591"/>
        <v>#NAME?</v>
      </c>
      <c r="AA657" s="25" t="str">
        <f t="shared" si="592"/>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89"/>
        <v>1</v>
      </c>
      <c r="B658" s="10">
        <f t="shared" si="168"/>
        <v>1</v>
      </c>
      <c r="C658" s="12" t="s">
        <v>2376</v>
      </c>
      <c r="D658" s="21" t="s">
        <v>250</v>
      </c>
      <c r="E658" s="21" t="s">
        <v>2377</v>
      </c>
      <c r="F658" s="21"/>
      <c r="G658" s="21"/>
      <c r="H658" s="21" t="s">
        <v>2203</v>
      </c>
      <c r="I658" s="21"/>
      <c r="J658" s="21"/>
      <c r="K658" s="21"/>
      <c r="L658" s="21"/>
      <c r="M658" s="21"/>
      <c r="N658" s="21" t="s">
        <v>2204</v>
      </c>
      <c r="O658" s="21" t="s">
        <v>1153</v>
      </c>
      <c r="P658" s="21" t="s">
        <v>2378</v>
      </c>
      <c r="Q658" s="21"/>
      <c r="R658" s="21" t="s">
        <v>2222</v>
      </c>
      <c r="S658" s="21" t="s">
        <v>2223</v>
      </c>
      <c r="T658" s="21" t="s">
        <v>2379</v>
      </c>
      <c r="U658" s="23"/>
      <c r="V658" s="23"/>
      <c r="W658" s="15">
        <f t="shared" si="2"/>
        <v>45635</v>
      </c>
      <c r="X658" s="24">
        <v>657.0</v>
      </c>
      <c r="Y658" s="17" t="str">
        <f t="shared" si="590"/>
        <v>=COUNTIFS(C$3:C658,C658)</v>
      </c>
      <c r="Z658" s="25" t="str">
        <f t="shared" si="591"/>
        <v>#NAME?</v>
      </c>
      <c r="AA658" s="25" t="str">
        <f t="shared" si="592"/>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89"/>
        <v>4</v>
      </c>
      <c r="B659" s="10">
        <f t="shared" si="168"/>
        <v>13</v>
      </c>
      <c r="C659" s="12" t="s">
        <v>2027</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54" t="s">
        <v>2222</v>
      </c>
      <c r="S659" s="54" t="s">
        <v>2223</v>
      </c>
      <c r="T659" s="21" t="s">
        <v>2380</v>
      </c>
      <c r="U659" s="77"/>
      <c r="V659" s="23"/>
      <c r="W659" s="15">
        <f t="shared" si="2"/>
        <v>45635</v>
      </c>
      <c r="X659" s="24">
        <v>658.0</v>
      </c>
      <c r="Y659" s="17" t="str">
        <f t="shared" si="590"/>
        <v>=COUNTIFS(C$3:C659,C659)</v>
      </c>
      <c r="Z659" s="25" t="str">
        <f t="shared" si="591"/>
        <v>#NAME?</v>
      </c>
      <c r="AA659" s="25" t="str">
        <f t="shared" si="592"/>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168"/>
        <v>1</v>
      </c>
      <c r="C660" s="52" t="s">
        <v>2381</v>
      </c>
      <c r="D660" s="40"/>
      <c r="E660" s="40"/>
      <c r="F660" s="40"/>
      <c r="G660" s="40"/>
      <c r="H660" s="40"/>
      <c r="I660" s="40"/>
      <c r="J660" s="40"/>
      <c r="K660" s="40"/>
      <c r="L660" s="40"/>
      <c r="M660" s="40"/>
      <c r="N660" s="40"/>
      <c r="O660" s="40"/>
      <c r="P660" s="40"/>
      <c r="Q660" s="40"/>
      <c r="R660" s="40" t="s">
        <v>2222</v>
      </c>
      <c r="S660" s="40" t="s">
        <v>2223</v>
      </c>
      <c r="T660" s="40" t="s">
        <v>2382</v>
      </c>
      <c r="U660" s="41"/>
      <c r="V660" s="41"/>
      <c r="W660" s="15">
        <f t="shared" si="2"/>
        <v>45635</v>
      </c>
      <c r="X660" s="24">
        <v>659.0</v>
      </c>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168"/>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2"/>
        <v>45635</v>
      </c>
      <c r="X661" s="24">
        <v>660.0</v>
      </c>
      <c r="Y661" s="17" t="str">
        <f t="shared" ref="Y661:Y677" si="593">formulatext(A661)</f>
        <v>#N/A</v>
      </c>
      <c r="Z661" s="25" t="str">
        <f t="shared" ref="Z661:Z677" si="594">org.libreoffice.regex(Y661,"(\= COUNTIFS\(C\$\d{1,3}:)(C\d{1,3})(,)(C\d{1,3})(\))","$2")</f>
        <v>#NAME?</v>
      </c>
      <c r="AA661" s="25" t="str">
        <f t="shared" ref="AA661:AA677" si="595">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168"/>
        <v>1</v>
      </c>
      <c r="C662" s="12" t="s">
        <v>2383</v>
      </c>
      <c r="D662" s="21"/>
      <c r="E662" s="21"/>
      <c r="F662" s="21"/>
      <c r="G662" s="21"/>
      <c r="H662" s="21"/>
      <c r="I662" s="21"/>
      <c r="J662" s="21"/>
      <c r="K662" s="21"/>
      <c r="L662" s="21"/>
      <c r="M662" s="21"/>
      <c r="N662" s="21"/>
      <c r="O662" s="21"/>
      <c r="P662" s="21"/>
      <c r="Q662" s="21"/>
      <c r="R662" s="21"/>
      <c r="S662" s="21"/>
      <c r="T662" s="21"/>
      <c r="U662" s="23"/>
      <c r="V662" s="23"/>
      <c r="W662" s="15">
        <f t="shared" si="2"/>
        <v>45635</v>
      </c>
      <c r="X662" s="24">
        <v>661.0</v>
      </c>
      <c r="Y662" s="17" t="str">
        <f t="shared" si="593"/>
        <v>#N/A</v>
      </c>
      <c r="Z662" s="25" t="str">
        <f t="shared" si="594"/>
        <v>#NAME?</v>
      </c>
      <c r="AA662" s="25" t="str">
        <f t="shared" si="595"/>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596">COUNTIFS(C$3:C663,C663)</f>
        <v>9</v>
      </c>
      <c r="B663" s="10">
        <f t="shared" si="168"/>
        <v>99</v>
      </c>
      <c r="C663" s="12" t="s">
        <v>555</v>
      </c>
      <c r="D663" s="21" t="str">
        <f t="shared" ref="D663:D665" si="597">VLOOKUP($C663,$C$1:$P$7320,2,0)</f>
        <v>pron</v>
      </c>
      <c r="E663" s="21" t="str">
        <f t="shared" ref="E663:E665" si="598">VLOOKUP($C663,$C$1:$P$7320,3,0)</f>
        <v>masc nom sg of ya</v>
      </c>
      <c r="F663" s="21" t="str">
        <f t="shared" ref="F663:F665" si="599">VLOOKUP($C663,$C$1:$P$7320,4,0)</f>
        <v/>
      </c>
      <c r="G663" s="21"/>
      <c r="H663" s="21" t="str">
        <f t="shared" ref="H663:H665" si="600">VLOOKUP($C663,$C$1:$P$7320,6,0)</f>
        <v>whichever, whoever</v>
      </c>
      <c r="I663" s="21" t="str">
        <f t="shared" ref="I663:I665" si="601">VLOOKUP($C663,$C$1:$P$7320,7,0)</f>
        <v/>
      </c>
      <c r="J663" s="21" t="str">
        <f t="shared" ref="J663:J665" si="602">VLOOKUP($C663,$C$1:$P$7320,8,0)</f>
        <v/>
      </c>
      <c r="K663" s="21" t="str">
        <f t="shared" ref="K663:K665" si="603">VLOOKUP($C663,$C$1:$P$7320,9,0)</f>
        <v/>
      </c>
      <c r="L663" s="21" t="str">
        <f t="shared" ref="L663:L665" si="604">VLOOKUP($C663,$C$1:$P$7320,10,0)</f>
        <v/>
      </c>
      <c r="M663" s="21" t="str">
        <f t="shared" ref="M663:M665" si="605">VLOOKUP($C663,$C$1:$P$7320,11,0)</f>
        <v/>
      </c>
      <c r="N663" s="21" t="str">
        <f t="shared" ref="N663:N665" si="606">VLOOKUP($C663,$C$1:$P$7320,12,0)</f>
        <v/>
      </c>
      <c r="O663" s="21" t="str">
        <f t="shared" ref="O663:O665" si="607">VLOOKUP($C663,$C$1:$P$7320,13,0)</f>
        <v/>
      </c>
      <c r="P663" s="21" t="str">
        <f t="shared" ref="P663:P665" si="608">VLOOKUP($C663,$C$1:$P$7320,14,0)</f>
        <v/>
      </c>
      <c r="Q663" s="21"/>
      <c r="R663" s="21" t="s">
        <v>2383</v>
      </c>
      <c r="S663" s="21" t="s">
        <v>2384</v>
      </c>
      <c r="T663" s="22" t="s">
        <v>2385</v>
      </c>
      <c r="U663" s="23"/>
      <c r="V663" s="23"/>
      <c r="W663" s="15">
        <f t="shared" si="2"/>
        <v>45635</v>
      </c>
      <c r="X663" s="24">
        <v>662.0</v>
      </c>
      <c r="Y663" s="17" t="str">
        <f t="shared" si="593"/>
        <v>=COUNTIFS(C$3:C663,C663)</v>
      </c>
      <c r="Z663" s="25" t="str">
        <f t="shared" si="594"/>
        <v>#NAME?</v>
      </c>
      <c r="AA663" s="25" t="str">
        <f t="shared" si="595"/>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596"/>
        <v>10</v>
      </c>
      <c r="B664" s="10">
        <f t="shared" si="168"/>
        <v>124</v>
      </c>
      <c r="C664" s="12" t="s">
        <v>466</v>
      </c>
      <c r="D664" s="21" t="str">
        <f t="shared" si="597"/>
        <v>ind</v>
      </c>
      <c r="E664" s="21" t="str">
        <f t="shared" si="598"/>
        <v/>
      </c>
      <c r="F664" s="21" t="str">
        <f t="shared" si="599"/>
        <v/>
      </c>
      <c r="G664" s="21"/>
      <c r="H664" s="21" t="str">
        <f t="shared" si="600"/>
        <v>then, now, so, but</v>
      </c>
      <c r="I664" s="21" t="str">
        <f t="shared" si="601"/>
        <v/>
      </c>
      <c r="J664" s="21" t="str">
        <f t="shared" si="602"/>
        <v/>
      </c>
      <c r="K664" s="21" t="str">
        <f t="shared" si="603"/>
        <v/>
      </c>
      <c r="L664" s="21" t="str">
        <f t="shared" si="604"/>
        <v/>
      </c>
      <c r="M664" s="21" t="str">
        <f t="shared" si="605"/>
        <v/>
      </c>
      <c r="N664" s="21" t="str">
        <f t="shared" si="606"/>
        <v/>
      </c>
      <c r="O664" s="21" t="str">
        <f t="shared" si="607"/>
        <v/>
      </c>
      <c r="P664" s="21" t="str">
        <f t="shared" si="608"/>
        <v/>
      </c>
      <c r="Q664" s="21"/>
      <c r="R664" s="21" t="s">
        <v>2383</v>
      </c>
      <c r="S664" s="21" t="s">
        <v>2384</v>
      </c>
      <c r="T664" s="21" t="s">
        <v>2386</v>
      </c>
      <c r="U664" s="23"/>
      <c r="V664" s="23"/>
      <c r="W664" s="15">
        <f t="shared" si="2"/>
        <v>45635</v>
      </c>
      <c r="X664" s="24">
        <v>663.0</v>
      </c>
      <c r="Y664" s="17" t="str">
        <f t="shared" si="593"/>
        <v>=COUNTIFS(C$3:C664,C664)</v>
      </c>
      <c r="Z664" s="25" t="str">
        <f t="shared" si="594"/>
        <v>#NAME?</v>
      </c>
      <c r="AA664" s="25" t="str">
        <f t="shared" si="595"/>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596"/>
        <v>11</v>
      </c>
      <c r="B665" s="10">
        <f t="shared" si="168"/>
        <v>147</v>
      </c>
      <c r="C665" s="12" t="s">
        <v>560</v>
      </c>
      <c r="D665" s="21" t="str">
        <f t="shared" si="597"/>
        <v>noun</v>
      </c>
      <c r="E665" s="21" t="str">
        <f t="shared" si="598"/>
        <v>masc nom sg, from bhikkhati</v>
      </c>
      <c r="F665" s="21" t="str">
        <f t="shared" si="599"/>
        <v/>
      </c>
      <c r="G665" s="21"/>
      <c r="H665" s="21" t="str">
        <f t="shared" si="600"/>
        <v>monk, monastic</v>
      </c>
      <c r="I665" s="21" t="str">
        <f t="shared" si="601"/>
        <v>beggar, mendicant</v>
      </c>
      <c r="J665" s="21" t="str">
        <f t="shared" si="602"/>
        <v>√bhikkh (beg)</v>
      </c>
      <c r="K665" s="21">
        <f t="shared" si="603"/>
        <v>1</v>
      </c>
      <c r="L665" s="21" t="str">
        <f t="shared" si="604"/>
        <v>a</v>
      </c>
      <c r="M665" s="21" t="str">
        <f t="shared" si="605"/>
        <v/>
      </c>
      <c r="N665" s="21" t="str">
        <f t="shared" si="606"/>
        <v>√bhikkh + u</v>
      </c>
      <c r="O665" s="21" t="str">
        <f t="shared" si="607"/>
        <v/>
      </c>
      <c r="P665" s="21" t="str">
        <f t="shared" si="608"/>
        <v/>
      </c>
      <c r="Q665" s="21"/>
      <c r="R665" s="21" t="s">
        <v>2383</v>
      </c>
      <c r="S665" s="21" t="s">
        <v>2384</v>
      </c>
      <c r="T665" s="21" t="s">
        <v>2387</v>
      </c>
      <c r="U665" s="23"/>
      <c r="V665" s="23"/>
      <c r="W665" s="15">
        <f t="shared" si="2"/>
        <v>45635</v>
      </c>
      <c r="X665" s="24">
        <v>664.0</v>
      </c>
      <c r="Y665" s="17" t="str">
        <f t="shared" si="593"/>
        <v>=COUNTIFS(C$3:C665,C665)</v>
      </c>
      <c r="Z665" s="25" t="str">
        <f t="shared" si="594"/>
        <v>#NAME?</v>
      </c>
      <c r="AA665" s="25" t="str">
        <f t="shared" si="595"/>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596"/>
        <v>1</v>
      </c>
      <c r="B666" s="10">
        <f t="shared" si="168"/>
        <v>1</v>
      </c>
      <c r="C666" s="12" t="s">
        <v>2388</v>
      </c>
      <c r="D666" s="21" t="s">
        <v>47</v>
      </c>
      <c r="E666" s="21" t="s">
        <v>2389</v>
      </c>
      <c r="F666" s="21"/>
      <c r="G666" s="21"/>
      <c r="H666" s="21" t="s">
        <v>2390</v>
      </c>
      <c r="I666" s="21" t="s">
        <v>2391</v>
      </c>
      <c r="J666" s="21" t="s">
        <v>1673</v>
      </c>
      <c r="K666" s="21">
        <v>1.0</v>
      </c>
      <c r="L666" s="21" t="s">
        <v>35</v>
      </c>
      <c r="M666" s="21"/>
      <c r="N666" s="27" t="s">
        <v>2392</v>
      </c>
      <c r="O666" s="21"/>
      <c r="P666" s="21"/>
      <c r="Q666" s="21"/>
      <c r="R666" s="21" t="s">
        <v>2383</v>
      </c>
      <c r="S666" s="21" t="s">
        <v>2384</v>
      </c>
      <c r="T666" s="21" t="s">
        <v>2393</v>
      </c>
      <c r="U666" s="23"/>
      <c r="V666" s="23"/>
      <c r="W666" s="15">
        <f t="shared" si="2"/>
        <v>45635</v>
      </c>
      <c r="X666" s="24">
        <v>665.0</v>
      </c>
      <c r="Y666" s="17" t="str">
        <f t="shared" si="593"/>
        <v>=COUNTIFS(C$3:C666,C666)</v>
      </c>
      <c r="Z666" s="25" t="str">
        <f t="shared" si="594"/>
        <v>#NAME?</v>
      </c>
      <c r="AA666" s="25" t="str">
        <f t="shared" si="595"/>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596"/>
        <v>2</v>
      </c>
      <c r="B667" s="10">
        <f t="shared" si="168"/>
        <v>4</v>
      </c>
      <c r="C667" s="12" t="s">
        <v>2091</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2383</v>
      </c>
      <c r="S667" s="21" t="s">
        <v>2384</v>
      </c>
      <c r="T667" s="21" t="s">
        <v>2394</v>
      </c>
      <c r="U667" s="23"/>
      <c r="V667" s="23"/>
      <c r="W667" s="15">
        <f t="shared" si="2"/>
        <v>45635</v>
      </c>
      <c r="X667" s="24">
        <v>666.0</v>
      </c>
      <c r="Y667" s="17" t="str">
        <f t="shared" si="593"/>
        <v>=COUNTIFS(C$3:C667,C667)</v>
      </c>
      <c r="Z667" s="25" t="str">
        <f t="shared" si="594"/>
        <v>#NAME?</v>
      </c>
      <c r="AA667" s="25" t="str">
        <f t="shared" si="595"/>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596"/>
        <v>1</v>
      </c>
      <c r="B668" s="10">
        <f t="shared" si="168"/>
        <v>1</v>
      </c>
      <c r="C668" s="12" t="s">
        <v>2395</v>
      </c>
      <c r="D668" s="21" t="s">
        <v>47</v>
      </c>
      <c r="E668" s="21" t="s">
        <v>2396</v>
      </c>
      <c r="F668" s="21"/>
      <c r="G668" s="21"/>
      <c r="H668" s="21" t="s">
        <v>2397</v>
      </c>
      <c r="I668" s="21"/>
      <c r="J668" s="21"/>
      <c r="K668" s="21"/>
      <c r="L668" s="21"/>
      <c r="M668" s="21"/>
      <c r="N668" s="21"/>
      <c r="O668" s="21"/>
      <c r="P668" s="21"/>
      <c r="Q668" s="21"/>
      <c r="R668" s="21" t="s">
        <v>2383</v>
      </c>
      <c r="S668" s="21" t="s">
        <v>2384</v>
      </c>
      <c r="T668" s="21" t="s">
        <v>2398</v>
      </c>
      <c r="U668" s="23"/>
      <c r="V668" s="23"/>
      <c r="W668" s="15">
        <f t="shared" si="2"/>
        <v>45635</v>
      </c>
      <c r="X668" s="24">
        <v>667.0</v>
      </c>
      <c r="Y668" s="17" t="str">
        <f t="shared" si="593"/>
        <v>=COUNTIFS(C$3:C668,C668)</v>
      </c>
      <c r="Z668" s="25" t="str">
        <f t="shared" si="594"/>
        <v>#NAME?</v>
      </c>
      <c r="AA668" s="25" t="str">
        <f t="shared" si="595"/>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596"/>
        <v>18</v>
      </c>
      <c r="B669" s="10">
        <f t="shared" si="168"/>
        <v>220</v>
      </c>
      <c r="C669" s="12" t="s">
        <v>1131</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2383</v>
      </c>
      <c r="S669" s="21" t="s">
        <v>2384</v>
      </c>
      <c r="T669" s="21" t="s">
        <v>2399</v>
      </c>
      <c r="U669" s="23"/>
      <c r="V669" s="23"/>
      <c r="W669" s="15">
        <f t="shared" si="2"/>
        <v>45635</v>
      </c>
      <c r="X669" s="24">
        <v>668.0</v>
      </c>
      <c r="Y669" s="17" t="str">
        <f t="shared" si="593"/>
        <v>=COUNTIFS(C$3:C669,C669)</v>
      </c>
      <c r="Z669" s="25" t="str">
        <f t="shared" si="594"/>
        <v>#NAME?</v>
      </c>
      <c r="AA669" s="25" t="str">
        <f t="shared" si="595"/>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596"/>
        <v>1</v>
      </c>
      <c r="B670" s="10">
        <f t="shared" si="168"/>
        <v>1</v>
      </c>
      <c r="C670" s="12" t="s">
        <v>2400</v>
      </c>
      <c r="D670" s="21" t="s">
        <v>47</v>
      </c>
      <c r="E670" s="21" t="s">
        <v>2401</v>
      </c>
      <c r="F670" s="21"/>
      <c r="G670" s="21"/>
      <c r="H670" s="21" t="s">
        <v>2402</v>
      </c>
      <c r="I670" s="21" t="s">
        <v>2403</v>
      </c>
      <c r="J670" s="21"/>
      <c r="K670" s="21"/>
      <c r="L670" s="21"/>
      <c r="M670" s="21"/>
      <c r="N670" s="21" t="s">
        <v>2404</v>
      </c>
      <c r="O670" s="21" t="s">
        <v>916</v>
      </c>
      <c r="P670" s="21" t="s">
        <v>2405</v>
      </c>
      <c r="Q670" s="21"/>
      <c r="R670" s="21" t="s">
        <v>2383</v>
      </c>
      <c r="S670" s="21" t="s">
        <v>2384</v>
      </c>
      <c r="T670" s="21" t="s">
        <v>2406</v>
      </c>
      <c r="U670" s="23"/>
      <c r="V670" s="23"/>
      <c r="W670" s="15">
        <f t="shared" si="2"/>
        <v>45635</v>
      </c>
      <c r="X670" s="24">
        <v>669.0</v>
      </c>
      <c r="Y670" s="17" t="str">
        <f t="shared" si="593"/>
        <v>=COUNTIFS(C$3:C670,C670)</v>
      </c>
      <c r="Z670" s="25" t="str">
        <f t="shared" si="594"/>
        <v>#NAME?</v>
      </c>
      <c r="AA670" s="25" t="str">
        <f t="shared" si="595"/>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596"/>
        <v>1</v>
      </c>
      <c r="B671" s="10">
        <f t="shared" si="168"/>
        <v>2</v>
      </c>
      <c r="C671" s="12" t="s">
        <v>2407</v>
      </c>
      <c r="D671" s="21" t="s">
        <v>47</v>
      </c>
      <c r="E671" s="21" t="s">
        <v>612</v>
      </c>
      <c r="F671" s="21"/>
      <c r="G671" s="21"/>
      <c r="H671" s="21" t="s">
        <v>1468</v>
      </c>
      <c r="I671" s="21"/>
      <c r="J671" s="21"/>
      <c r="K671" s="21"/>
      <c r="L671" s="21"/>
      <c r="M671" s="21"/>
      <c r="N671" s="21"/>
      <c r="O671" s="21"/>
      <c r="P671" s="21"/>
      <c r="Q671" s="21"/>
      <c r="R671" s="21" t="s">
        <v>2383</v>
      </c>
      <c r="S671" s="21" t="s">
        <v>2384</v>
      </c>
      <c r="T671" s="21" t="s">
        <v>2408</v>
      </c>
      <c r="U671" s="23"/>
      <c r="V671" s="23"/>
      <c r="W671" s="15">
        <f t="shared" si="2"/>
        <v>45635</v>
      </c>
      <c r="X671" s="24">
        <v>670.0</v>
      </c>
      <c r="Y671" s="17" t="str">
        <f t="shared" si="593"/>
        <v>=COUNTIFS(C$3:C671,C671)</v>
      </c>
      <c r="Z671" s="25" t="str">
        <f t="shared" si="594"/>
        <v>#NAME?</v>
      </c>
      <c r="AA671" s="25" t="str">
        <f t="shared" si="595"/>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596"/>
        <v>1</v>
      </c>
      <c r="B672" s="10">
        <f t="shared" si="168"/>
        <v>2</v>
      </c>
      <c r="C672" s="12" t="s">
        <v>2409</v>
      </c>
      <c r="D672" s="21" t="s">
        <v>47</v>
      </c>
      <c r="E672" s="21" t="s">
        <v>2410</v>
      </c>
      <c r="F672" s="21"/>
      <c r="G672" s="21"/>
      <c r="H672" s="21" t="s">
        <v>2411</v>
      </c>
      <c r="I672" s="21" t="s">
        <v>2412</v>
      </c>
      <c r="J672" s="21" t="s">
        <v>337</v>
      </c>
      <c r="K672" s="21">
        <v>3.0</v>
      </c>
      <c r="L672" s="21" t="s">
        <v>76</v>
      </c>
      <c r="M672" s="21"/>
      <c r="N672" s="21" t="s">
        <v>2413</v>
      </c>
      <c r="O672" s="21"/>
      <c r="P672" s="21"/>
      <c r="Q672" s="21"/>
      <c r="R672" s="21" t="s">
        <v>2383</v>
      </c>
      <c r="S672" s="21" t="s">
        <v>2384</v>
      </c>
      <c r="T672" s="21" t="s">
        <v>2414</v>
      </c>
      <c r="U672" s="23"/>
      <c r="V672" s="23"/>
      <c r="W672" s="15">
        <f t="shared" si="2"/>
        <v>45635</v>
      </c>
      <c r="X672" s="24">
        <v>671.0</v>
      </c>
      <c r="Y672" s="17" t="str">
        <f t="shared" si="593"/>
        <v>=COUNTIFS(C$3:C672,C672)</v>
      </c>
      <c r="Z672" s="25" t="str">
        <f t="shared" si="594"/>
        <v>#NAME?</v>
      </c>
      <c r="AA672" s="25" t="str">
        <f t="shared" si="595"/>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596"/>
        <v>1</v>
      </c>
      <c r="B673" s="10">
        <f t="shared" si="168"/>
        <v>1</v>
      </c>
      <c r="C673" s="12" t="s">
        <v>2415</v>
      </c>
      <c r="D673" s="21" t="s">
        <v>47</v>
      </c>
      <c r="E673" s="21" t="s">
        <v>2416</v>
      </c>
      <c r="F673" s="21"/>
      <c r="G673" s="21"/>
      <c r="H673" s="21" t="s">
        <v>2417</v>
      </c>
      <c r="I673" s="21"/>
      <c r="J673" s="21"/>
      <c r="K673" s="21"/>
      <c r="L673" s="21"/>
      <c r="M673" s="21"/>
      <c r="N673" s="21"/>
      <c r="O673" s="21"/>
      <c r="P673" s="21"/>
      <c r="Q673" s="21"/>
      <c r="R673" s="21" t="s">
        <v>2383</v>
      </c>
      <c r="S673" s="21" t="s">
        <v>2384</v>
      </c>
      <c r="T673" s="21" t="s">
        <v>2418</v>
      </c>
      <c r="U673" s="23"/>
      <c r="V673" s="23"/>
      <c r="W673" s="15">
        <f t="shared" si="2"/>
        <v>45635</v>
      </c>
      <c r="X673" s="24">
        <v>672.0</v>
      </c>
      <c r="Y673" s="17" t="str">
        <f t="shared" si="593"/>
        <v>=COUNTIFS(C$3:C673,C673)</v>
      </c>
      <c r="Z673" s="25" t="str">
        <f t="shared" si="594"/>
        <v>#NAME?</v>
      </c>
      <c r="AA673" s="25" t="str">
        <f t="shared" si="595"/>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596"/>
        <v>19</v>
      </c>
      <c r="B674" s="10">
        <f t="shared" si="168"/>
        <v>220</v>
      </c>
      <c r="C674" s="12" t="s">
        <v>1131</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2383</v>
      </c>
      <c r="S674" s="21" t="s">
        <v>2384</v>
      </c>
      <c r="T674" s="21" t="s">
        <v>2419</v>
      </c>
      <c r="U674" s="23"/>
      <c r="V674" s="23"/>
      <c r="W674" s="15">
        <f t="shared" si="2"/>
        <v>45635</v>
      </c>
      <c r="X674" s="24">
        <v>673.0</v>
      </c>
      <c r="Y674" s="17" t="str">
        <f t="shared" si="593"/>
        <v>=COUNTIFS(C$3:C674,C674)</v>
      </c>
      <c r="Z674" s="25" t="str">
        <f t="shared" si="594"/>
        <v>#NAME?</v>
      </c>
      <c r="AA674" s="25" t="str">
        <f t="shared" si="595"/>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596"/>
        <v>1</v>
      </c>
      <c r="B675" s="10">
        <f t="shared" si="168"/>
        <v>1</v>
      </c>
      <c r="C675" s="12" t="s">
        <v>2420</v>
      </c>
      <c r="D675" s="21" t="s">
        <v>47</v>
      </c>
      <c r="E675" s="21" t="s">
        <v>2421</v>
      </c>
      <c r="F675" s="21"/>
      <c r="G675" s="21"/>
      <c r="H675" s="21" t="s">
        <v>2422</v>
      </c>
      <c r="I675" s="21" t="s">
        <v>2423</v>
      </c>
      <c r="J675" s="21"/>
      <c r="K675" s="21"/>
      <c r="L675" s="21"/>
      <c r="M675" s="21"/>
      <c r="N675" s="21" t="s">
        <v>2424</v>
      </c>
      <c r="O675" s="21" t="s">
        <v>916</v>
      </c>
      <c r="P675" s="21" t="s">
        <v>2425</v>
      </c>
      <c r="Q675" s="21" t="s">
        <v>2426</v>
      </c>
      <c r="R675" s="21" t="s">
        <v>2383</v>
      </c>
      <c r="S675" s="21" t="s">
        <v>2384</v>
      </c>
      <c r="T675" s="21" t="s">
        <v>2427</v>
      </c>
      <c r="U675" s="23"/>
      <c r="V675" s="23"/>
      <c r="W675" s="15">
        <f t="shared" si="2"/>
        <v>45635</v>
      </c>
      <c r="X675" s="24">
        <v>674.0</v>
      </c>
      <c r="Y675" s="17" t="str">
        <f t="shared" si="593"/>
        <v>=COUNTIFS(C$3:C675,C675)</v>
      </c>
      <c r="Z675" s="25" t="str">
        <f t="shared" si="594"/>
        <v>#NAME?</v>
      </c>
      <c r="AA675" s="25" t="str">
        <f t="shared" si="595"/>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596"/>
        <v>1</v>
      </c>
      <c r="B676" s="10">
        <f t="shared" si="168"/>
        <v>1</v>
      </c>
      <c r="C676" s="12" t="s">
        <v>2428</v>
      </c>
      <c r="D676" s="21" t="s">
        <v>47</v>
      </c>
      <c r="E676" s="21" t="s">
        <v>2064</v>
      </c>
      <c r="F676" s="21"/>
      <c r="G676" s="21"/>
      <c r="H676" s="21" t="s">
        <v>2429</v>
      </c>
      <c r="I676" s="21"/>
      <c r="J676" s="21"/>
      <c r="K676" s="21"/>
      <c r="L676" s="21"/>
      <c r="M676" s="21"/>
      <c r="N676" s="21"/>
      <c r="O676" s="21"/>
      <c r="P676" s="21"/>
      <c r="Q676" s="21" t="s">
        <v>2430</v>
      </c>
      <c r="R676" s="21" t="s">
        <v>2383</v>
      </c>
      <c r="S676" s="21" t="s">
        <v>2384</v>
      </c>
      <c r="T676" s="21" t="s">
        <v>2431</v>
      </c>
      <c r="U676" s="23"/>
      <c r="V676" s="23"/>
      <c r="W676" s="15">
        <f t="shared" si="2"/>
        <v>45635</v>
      </c>
      <c r="X676" s="24">
        <v>675.0</v>
      </c>
      <c r="Y676" s="17" t="str">
        <f t="shared" si="593"/>
        <v>=COUNTIFS(C$3:C676,C676)</v>
      </c>
      <c r="Z676" s="25" t="str">
        <f t="shared" si="594"/>
        <v>#NAME?</v>
      </c>
      <c r="AA676" s="25" t="str">
        <f t="shared" si="595"/>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596"/>
        <v>2</v>
      </c>
      <c r="B677" s="10">
        <f t="shared" si="168"/>
        <v>2</v>
      </c>
      <c r="C677" s="12" t="s">
        <v>2409</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2383</v>
      </c>
      <c r="S677" s="21" t="s">
        <v>2384</v>
      </c>
      <c r="T677" s="21" t="s">
        <v>2432</v>
      </c>
      <c r="U677" s="23"/>
      <c r="V677" s="23"/>
      <c r="W677" s="15">
        <f t="shared" si="2"/>
        <v>45635</v>
      </c>
      <c r="X677" s="24">
        <v>676.0</v>
      </c>
      <c r="Y677" s="17" t="str">
        <f t="shared" si="593"/>
        <v>=COUNTIFS(C$3:C677,C677)</v>
      </c>
      <c r="Z677" s="25" t="str">
        <f t="shared" si="594"/>
        <v>#NAME?</v>
      </c>
      <c r="AA677" s="25" t="str">
        <f t="shared" si="595"/>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168"/>
        <v>1</v>
      </c>
      <c r="C678" s="52" t="s">
        <v>2433</v>
      </c>
      <c r="D678" s="40"/>
      <c r="E678" s="40"/>
      <c r="F678" s="40"/>
      <c r="G678" s="40"/>
      <c r="H678" s="40"/>
      <c r="I678" s="40"/>
      <c r="J678" s="40"/>
      <c r="K678" s="40"/>
      <c r="L678" s="40"/>
      <c r="M678" s="40"/>
      <c r="N678" s="40"/>
      <c r="O678" s="40"/>
      <c r="P678" s="40"/>
      <c r="Q678" s="40"/>
      <c r="R678" s="40" t="s">
        <v>2383</v>
      </c>
      <c r="S678" s="40" t="s">
        <v>2384</v>
      </c>
      <c r="T678" s="40" t="s">
        <v>2434</v>
      </c>
      <c r="U678" s="41"/>
      <c r="V678" s="41"/>
      <c r="W678" s="15">
        <f t="shared" si="2"/>
        <v>45635</v>
      </c>
      <c r="X678" s="24">
        <v>677.0</v>
      </c>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168"/>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2"/>
        <v>45635</v>
      </c>
      <c r="X679" s="24">
        <v>678.0</v>
      </c>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09">COUNTIFS(C$3:C680,C680)</f>
        <v>1</v>
      </c>
      <c r="B680" s="10">
        <f t="shared" si="168"/>
        <v>1</v>
      </c>
      <c r="C680" s="12" t="s">
        <v>2435</v>
      </c>
      <c r="D680" s="21" t="s">
        <v>47</v>
      </c>
      <c r="E680" s="21" t="s">
        <v>2436</v>
      </c>
      <c r="F680" s="21"/>
      <c r="G680" s="21"/>
      <c r="H680" s="27" t="s">
        <v>2437</v>
      </c>
      <c r="I680" s="21" t="s">
        <v>2438</v>
      </c>
      <c r="J680" s="21" t="s">
        <v>2439</v>
      </c>
      <c r="K680" s="21">
        <v>3.0</v>
      </c>
      <c r="L680" s="21" t="s">
        <v>76</v>
      </c>
      <c r="M680" s="21"/>
      <c r="N680" s="21" t="s">
        <v>2440</v>
      </c>
      <c r="O680" s="21"/>
      <c r="P680" s="21"/>
      <c r="Q680" s="21"/>
      <c r="R680" s="21" t="s">
        <v>2383</v>
      </c>
      <c r="S680" s="21" t="s">
        <v>2384</v>
      </c>
      <c r="T680" s="43" t="s">
        <v>2441</v>
      </c>
      <c r="U680" s="23"/>
      <c r="V680" s="23"/>
      <c r="W680" s="15">
        <f t="shared" si="2"/>
        <v>45635</v>
      </c>
      <c r="X680" s="24">
        <v>679.0</v>
      </c>
      <c r="Y680" s="17" t="str">
        <f t="shared" ref="Y680:Y690" si="610">formulatext(A680)</f>
        <v>=COUNTIFS(C$3:C680,C680)</v>
      </c>
      <c r="Z680" s="25" t="str">
        <f t="shared" ref="Z680:Z690" si="611">org.libreoffice.regex(Y680,"(\= COUNTIFS\(C\$\d{1,3}:)(C\d{1,3})(,)(C\d{1,3})(\))","$2")</f>
        <v>#NAME?</v>
      </c>
      <c r="AA680" s="25" t="str">
        <f t="shared" ref="AA680:AA690" si="612">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09"/>
        <v>20</v>
      </c>
      <c r="B681" s="10">
        <f t="shared" si="168"/>
        <v>220</v>
      </c>
      <c r="C681" s="12" t="s">
        <v>1131</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2383</v>
      </c>
      <c r="S681" s="21" t="s">
        <v>2384</v>
      </c>
      <c r="T681" s="21" t="s">
        <v>2442</v>
      </c>
      <c r="U681" s="23"/>
      <c r="V681" s="23"/>
      <c r="W681" s="15">
        <f t="shared" si="2"/>
        <v>45635</v>
      </c>
      <c r="X681" s="24">
        <v>680.0</v>
      </c>
      <c r="Y681" s="17" t="str">
        <f t="shared" si="610"/>
        <v>=COUNTIFS(C$3:C681,C681)</v>
      </c>
      <c r="Z681" s="25" t="str">
        <f t="shared" si="611"/>
        <v>#NAME?</v>
      </c>
      <c r="AA681" s="25" t="str">
        <f t="shared" si="612"/>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09"/>
        <v>1</v>
      </c>
      <c r="B682" s="10">
        <f t="shared" si="168"/>
        <v>1</v>
      </c>
      <c r="C682" s="12" t="s">
        <v>2443</v>
      </c>
      <c r="D682" s="21" t="s">
        <v>47</v>
      </c>
      <c r="E682" s="21" t="s">
        <v>2444</v>
      </c>
      <c r="F682" s="21"/>
      <c r="G682" s="21"/>
      <c r="H682" s="21" t="s">
        <v>2445</v>
      </c>
      <c r="I682" s="27" t="s">
        <v>2446</v>
      </c>
      <c r="J682" s="21"/>
      <c r="K682" s="21"/>
      <c r="L682" s="21"/>
      <c r="M682" s="21"/>
      <c r="N682" s="21" t="s">
        <v>2447</v>
      </c>
      <c r="O682" s="21"/>
      <c r="P682" s="21"/>
      <c r="Q682" s="21"/>
      <c r="R682" s="21" t="s">
        <v>2383</v>
      </c>
      <c r="S682" s="21" t="s">
        <v>2384</v>
      </c>
      <c r="T682" s="27" t="s">
        <v>2448</v>
      </c>
      <c r="U682" s="23"/>
      <c r="V682" s="23"/>
      <c r="W682" s="15">
        <f t="shared" si="2"/>
        <v>45635</v>
      </c>
      <c r="X682" s="24">
        <v>681.0</v>
      </c>
      <c r="Y682" s="17" t="str">
        <f t="shared" si="610"/>
        <v>=COUNTIFS(C$3:C682,C682)</v>
      </c>
      <c r="Z682" s="25" t="str">
        <f t="shared" si="611"/>
        <v>#NAME?</v>
      </c>
      <c r="AA682" s="25" t="str">
        <f t="shared" si="612"/>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09"/>
        <v>21</v>
      </c>
      <c r="B683" s="10">
        <f t="shared" si="168"/>
        <v>220</v>
      </c>
      <c r="C683" s="12" t="s">
        <v>1131</v>
      </c>
      <c r="D683" s="21" t="str">
        <f t="shared" ref="D683:D684" si="613">VLOOKUP($C683,$C$1:$P$7320,2,0)</f>
        <v>ind</v>
      </c>
      <c r="E683" s="21" t="str">
        <f t="shared" ref="E683:E684" si="614">VLOOKUP($C683,$C$1:$P$7320,3,0)</f>
        <v>conj</v>
      </c>
      <c r="F683" s="21" t="str">
        <f t="shared" ref="F683:F684" si="615">VLOOKUP($C683,$C$1:$P$7320,4,0)</f>
        <v/>
      </c>
      <c r="G683" s="21"/>
      <c r="H683" s="21" t="str">
        <f t="shared" ref="H683:H684" si="616">VLOOKUP($C683,$C$1:$P$7320,6,0)</f>
        <v>or, either or</v>
      </c>
      <c r="I683" s="21" t="str">
        <f t="shared" ref="I683:I684" si="617">VLOOKUP($C683,$C$1:$P$7320,7,0)</f>
        <v/>
      </c>
      <c r="J683" s="21" t="str">
        <f t="shared" ref="J683:J684" si="618">VLOOKUP($C683,$C$1:$P$7320,8,0)</f>
        <v/>
      </c>
      <c r="K683" s="21" t="str">
        <f t="shared" ref="K683:K684" si="619">VLOOKUP($C683,$C$1:$P$7320,9,0)</f>
        <v/>
      </c>
      <c r="L683" s="21" t="str">
        <f t="shared" ref="L683:L684" si="620">VLOOKUP($C683,$C$1:$P$7320,10,0)</f>
        <v/>
      </c>
      <c r="M683" s="21" t="str">
        <f t="shared" ref="M683:M684" si="621">VLOOKUP($C683,$C$1:$P$7320,11,0)</f>
        <v/>
      </c>
      <c r="N683" s="21" t="str">
        <f t="shared" ref="N683:N684" si="622">VLOOKUP($C683,$C$1:$P$7320,12,0)</f>
        <v/>
      </c>
      <c r="O683" s="21" t="str">
        <f t="shared" ref="O683:O684" si="623">VLOOKUP($C683,$C$1:$P$7320,13,0)</f>
        <v/>
      </c>
      <c r="P683" s="21" t="str">
        <f t="shared" ref="P683:P684" si="624">VLOOKUP($C683,$C$1:$P$7320,14,0)</f>
        <v/>
      </c>
      <c r="Q683" s="21"/>
      <c r="R683" s="21" t="s">
        <v>2383</v>
      </c>
      <c r="S683" s="21" t="s">
        <v>2384</v>
      </c>
      <c r="T683" s="27" t="s">
        <v>2449</v>
      </c>
      <c r="U683" s="23"/>
      <c r="V683" s="23"/>
      <c r="W683" s="15">
        <f t="shared" si="2"/>
        <v>45635</v>
      </c>
      <c r="X683" s="24">
        <v>682.0</v>
      </c>
      <c r="Y683" s="17" t="str">
        <f t="shared" si="610"/>
        <v>=COUNTIFS(C$3:C683,C683)</v>
      </c>
      <c r="Z683" s="25" t="str">
        <f t="shared" si="611"/>
        <v>#NAME?</v>
      </c>
      <c r="AA683" s="25" t="str">
        <f t="shared" si="612"/>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09"/>
        <v>2</v>
      </c>
      <c r="B684" s="10">
        <f t="shared" si="168"/>
        <v>7</v>
      </c>
      <c r="C684" s="12" t="s">
        <v>1078</v>
      </c>
      <c r="D684" s="21" t="str">
        <f t="shared" si="613"/>
        <v>ind</v>
      </c>
      <c r="E684" s="21" t="str">
        <f t="shared" si="614"/>
        <v>adv, abl sg of antama</v>
      </c>
      <c r="F684" s="21" t="str">
        <f t="shared" si="615"/>
        <v/>
      </c>
      <c r="G684" s="21"/>
      <c r="H684" s="21" t="str">
        <f t="shared" si="616"/>
        <v>even so much as; even with</v>
      </c>
      <c r="I684" s="21" t="str">
        <f t="shared" si="617"/>
        <v>as last</v>
      </c>
      <c r="J684" s="21" t="str">
        <f t="shared" si="618"/>
        <v/>
      </c>
      <c r="K684" s="21" t="str">
        <f t="shared" si="619"/>
        <v/>
      </c>
      <c r="L684" s="21" t="str">
        <f t="shared" si="620"/>
        <v/>
      </c>
      <c r="M684" s="21" t="str">
        <f t="shared" si="621"/>
        <v/>
      </c>
      <c r="N684" s="21" t="str">
        <f t="shared" si="622"/>
        <v>anta + ma + so</v>
      </c>
      <c r="O684" s="21" t="str">
        <f t="shared" si="623"/>
        <v/>
      </c>
      <c r="P684" s="21" t="str">
        <f t="shared" si="624"/>
        <v/>
      </c>
      <c r="Q684" s="21"/>
      <c r="R684" s="21" t="s">
        <v>2383</v>
      </c>
      <c r="S684" s="21" t="s">
        <v>2384</v>
      </c>
      <c r="T684" s="27" t="s">
        <v>2450</v>
      </c>
      <c r="U684" s="23"/>
      <c r="V684" s="23"/>
      <c r="W684" s="15">
        <f t="shared" si="2"/>
        <v>45635</v>
      </c>
      <c r="X684" s="24">
        <v>683.0</v>
      </c>
      <c r="Y684" s="17" t="str">
        <f t="shared" si="610"/>
        <v>=COUNTIFS(C$3:C684,C684)</v>
      </c>
      <c r="Z684" s="25" t="str">
        <f t="shared" si="611"/>
        <v>#NAME?</v>
      </c>
      <c r="AA684" s="25" t="str">
        <f t="shared" si="612"/>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09"/>
        <v>1</v>
      </c>
      <c r="B685" s="10">
        <f t="shared" si="168"/>
        <v>1</v>
      </c>
      <c r="C685" s="12" t="s">
        <v>2451</v>
      </c>
      <c r="D685" s="21" t="s">
        <v>118</v>
      </c>
      <c r="E685" s="27" t="s">
        <v>2452</v>
      </c>
      <c r="F685" s="21"/>
      <c r="G685" s="21"/>
      <c r="H685" s="21" t="s">
        <v>2453</v>
      </c>
      <c r="I685" s="21"/>
      <c r="J685" s="21"/>
      <c r="K685" s="21"/>
      <c r="L685" s="21"/>
      <c r="M685" s="21"/>
      <c r="N685" s="21" t="s">
        <v>2454</v>
      </c>
      <c r="O685" s="21"/>
      <c r="P685" s="21"/>
      <c r="Q685" s="21" t="s">
        <v>2455</v>
      </c>
      <c r="R685" s="21" t="s">
        <v>2383</v>
      </c>
      <c r="S685" s="21" t="s">
        <v>2384</v>
      </c>
      <c r="T685" s="27" t="s">
        <v>2456</v>
      </c>
      <c r="U685" s="23"/>
      <c r="V685" s="23"/>
      <c r="W685" s="15">
        <f t="shared" si="2"/>
        <v>45635</v>
      </c>
      <c r="X685" s="24">
        <v>684.0</v>
      </c>
      <c r="Y685" s="17" t="str">
        <f t="shared" si="610"/>
        <v>=COUNTIFS(C$3:C685,C685)</v>
      </c>
      <c r="Z685" s="25" t="str">
        <f t="shared" si="611"/>
        <v>#NAME?</v>
      </c>
      <c r="AA685" s="25" t="str">
        <f t="shared" si="612"/>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09"/>
        <v>1</v>
      </c>
      <c r="B686" s="10">
        <f t="shared" si="168"/>
        <v>4</v>
      </c>
      <c r="C686" s="12" t="s">
        <v>2457</v>
      </c>
      <c r="D686" s="21" t="s">
        <v>42</v>
      </c>
      <c r="E686" s="21" t="s">
        <v>2458</v>
      </c>
      <c r="F686" s="21"/>
      <c r="G686" s="21"/>
      <c r="H686" s="21" t="s">
        <v>290</v>
      </c>
      <c r="I686" s="21"/>
      <c r="J686" s="21"/>
      <c r="K686" s="21"/>
      <c r="L686" s="21"/>
      <c r="M686" s="21"/>
      <c r="N686" s="21"/>
      <c r="O686" s="21"/>
      <c r="P686" s="21"/>
      <c r="Q686" s="21"/>
      <c r="R686" s="21" t="s">
        <v>2383</v>
      </c>
      <c r="S686" s="21" t="s">
        <v>2384</v>
      </c>
      <c r="T686" s="27" t="s">
        <v>2459</v>
      </c>
      <c r="U686" s="23"/>
      <c r="V686" s="23"/>
      <c r="W686" s="15">
        <f t="shared" si="2"/>
        <v>45635</v>
      </c>
      <c r="X686" s="24">
        <v>685.0</v>
      </c>
      <c r="Y686" s="17" t="str">
        <f t="shared" si="610"/>
        <v>=COUNTIFS(C$3:C686,C686)</v>
      </c>
      <c r="Z686" s="25" t="str">
        <f t="shared" si="611"/>
        <v>#NAME?</v>
      </c>
      <c r="AA686" s="25" t="str">
        <f t="shared" si="612"/>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09"/>
        <v>1</v>
      </c>
      <c r="B687" s="10">
        <f t="shared" si="168"/>
        <v>1</v>
      </c>
      <c r="C687" s="44" t="s">
        <v>2460</v>
      </c>
      <c r="D687" s="21" t="s">
        <v>47</v>
      </c>
      <c r="E687" s="27" t="s">
        <v>612</v>
      </c>
      <c r="F687" s="21"/>
      <c r="G687" s="21"/>
      <c r="H687" s="27" t="s">
        <v>2461</v>
      </c>
      <c r="I687" s="21"/>
      <c r="J687" s="21"/>
      <c r="K687" s="21"/>
      <c r="L687" s="21"/>
      <c r="M687" s="21"/>
      <c r="N687" s="21"/>
      <c r="O687" s="21"/>
      <c r="P687" s="21"/>
      <c r="Q687" s="21"/>
      <c r="R687" s="21" t="s">
        <v>2383</v>
      </c>
      <c r="S687" s="21" t="s">
        <v>2384</v>
      </c>
      <c r="T687" s="27" t="s">
        <v>2462</v>
      </c>
      <c r="U687" s="23"/>
      <c r="V687" s="23"/>
      <c r="W687" s="15">
        <f t="shared" si="2"/>
        <v>45635</v>
      </c>
      <c r="X687" s="24">
        <v>686.0</v>
      </c>
      <c r="Y687" s="17" t="str">
        <f t="shared" si="610"/>
        <v>=COUNTIFS(C$3:C687,C687)</v>
      </c>
      <c r="Z687" s="25" t="str">
        <f t="shared" si="611"/>
        <v>#NAME?</v>
      </c>
      <c r="AA687" s="25" t="str">
        <f t="shared" si="612"/>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51">
        <v>1.0</v>
      </c>
      <c r="C688" s="44" t="s">
        <v>2463</v>
      </c>
      <c r="D688" s="27" t="s">
        <v>2464</v>
      </c>
      <c r="E688" s="21"/>
      <c r="F688" s="21"/>
      <c r="G688" s="21"/>
      <c r="H688" s="27" t="s">
        <v>2465</v>
      </c>
      <c r="I688" s="21"/>
      <c r="J688" s="21"/>
      <c r="K688" s="21"/>
      <c r="L688" s="21"/>
      <c r="M688" s="21"/>
      <c r="N688" s="21"/>
      <c r="O688" s="21"/>
      <c r="P688" s="21"/>
      <c r="Q688" s="21"/>
      <c r="R688" s="21" t="s">
        <v>2383</v>
      </c>
      <c r="S688" s="21" t="s">
        <v>2384</v>
      </c>
      <c r="T688" s="27" t="s">
        <v>2466</v>
      </c>
      <c r="U688" s="23"/>
      <c r="V688" s="23"/>
      <c r="W688" s="15">
        <f t="shared" si="2"/>
        <v>45635</v>
      </c>
      <c r="X688" s="24">
        <v>687.0</v>
      </c>
      <c r="Y688" s="17" t="str">
        <f t="shared" si="610"/>
        <v>#N/A</v>
      </c>
      <c r="Z688" s="25" t="str">
        <f t="shared" si="611"/>
        <v>#NAME?</v>
      </c>
      <c r="AA688" s="25" t="str">
        <f t="shared" si="612"/>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25">COUNTIFS(C$3:C689,C689)</f>
        <v>5</v>
      </c>
      <c r="B689" s="10">
        <f t="shared" ref="B689:B696" si="626">COUNTIF($C$1:$C$7275,C689)</f>
        <v>27</v>
      </c>
      <c r="C689" s="12" t="s">
        <v>851</v>
      </c>
      <c r="D689" s="21" t="str">
        <f t="shared" ref="D689:D690" si="627">VLOOKUP($C689,$C$1:$P$7320,2,0)</f>
        <v>ind</v>
      </c>
      <c r="E689" s="21" t="str">
        <f t="shared" ref="E689:E690" si="628">VLOOKUP($C689,$C$1:$P$7320,3,0)</f>
        <v>conj</v>
      </c>
      <c r="F689" s="21" t="str">
        <f t="shared" ref="F689:F690" si="629">VLOOKUP($C689,$C$1:$P$7320,4,0)</f>
        <v/>
      </c>
      <c r="G689" s="21"/>
      <c r="H689" s="21" t="str">
        <f t="shared" ref="H689:H690" si="630">VLOOKUP($C689,$C$1:$P$7320,6,0)</f>
        <v>then, and, now, even</v>
      </c>
      <c r="I689" s="21" t="str">
        <f t="shared" ref="I689:I690" si="631">VLOOKUP($C689,$C$1:$P$7320,7,0)</f>
        <v/>
      </c>
      <c r="J689" s="21" t="str">
        <f t="shared" ref="J689:J690" si="632">VLOOKUP($C689,$C$1:$P$7320,8,0)</f>
        <v/>
      </c>
      <c r="K689" s="21" t="str">
        <f t="shared" ref="K689:K690" si="633">VLOOKUP($C689,$C$1:$P$7320,9,0)</f>
        <v/>
      </c>
      <c r="L689" s="21" t="str">
        <f t="shared" ref="L689:L690" si="634">VLOOKUP($C689,$C$1:$P$7320,10,0)</f>
        <v/>
      </c>
      <c r="M689" s="21" t="str">
        <f t="shared" ref="M689:M690" si="635">VLOOKUP($C689,$C$1:$P$7320,11,0)</f>
        <v/>
      </c>
      <c r="N689" s="21" t="str">
        <f t="shared" ref="N689:N690" si="636">VLOOKUP($C689,$C$1:$P$7320,12,0)</f>
        <v>(a)pi</v>
      </c>
      <c r="O689" s="21" t="str">
        <f t="shared" ref="O689:O690" si="637">VLOOKUP($C689,$C$1:$P$7320,13,0)</f>
        <v/>
      </c>
      <c r="P689" s="21" t="str">
        <f t="shared" ref="P689:P690" si="638">VLOOKUP($C689,$C$1:$P$7320,14,0)</f>
        <v/>
      </c>
      <c r="Q689" s="21"/>
      <c r="R689" s="21" t="s">
        <v>2383</v>
      </c>
      <c r="S689" s="21" t="s">
        <v>2384</v>
      </c>
      <c r="T689" s="27" t="s">
        <v>2467</v>
      </c>
      <c r="U689" s="23"/>
      <c r="V689" s="23"/>
      <c r="W689" s="15">
        <f t="shared" si="2"/>
        <v>45635</v>
      </c>
      <c r="X689" s="24">
        <v>688.0</v>
      </c>
      <c r="Y689" s="17" t="str">
        <f t="shared" si="610"/>
        <v>=COUNTIFS(C$3:C689,C689)</v>
      </c>
      <c r="Z689" s="25" t="str">
        <f t="shared" si="611"/>
        <v>#NAME?</v>
      </c>
      <c r="AA689" s="25" t="str">
        <f t="shared" si="612"/>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25"/>
        <v>5</v>
      </c>
      <c r="B690" s="10">
        <f t="shared" si="626"/>
        <v>13</v>
      </c>
      <c r="C690" s="12" t="s">
        <v>2027</v>
      </c>
      <c r="D690" s="21" t="str">
        <f t="shared" si="627"/>
        <v>noun</v>
      </c>
      <c r="E690" s="21" t="str">
        <f t="shared" si="628"/>
        <v>masc nom sg of saṅghādisesa, comp</v>
      </c>
      <c r="F690" s="21" t="str">
        <f t="shared" si="629"/>
        <v/>
      </c>
      <c r="G690" s="21"/>
      <c r="H690" s="21" t="str">
        <f t="shared" si="630"/>
        <v>offence requiring suspension</v>
      </c>
      <c r="I690" s="21" t="str">
        <f t="shared" si="631"/>
        <v>offence requiring involvement of the community from start to finish</v>
      </c>
      <c r="J690" s="21" t="str">
        <f t="shared" si="632"/>
        <v/>
      </c>
      <c r="K690" s="21" t="str">
        <f t="shared" si="633"/>
        <v/>
      </c>
      <c r="L690" s="21" t="str">
        <f t="shared" si="634"/>
        <v/>
      </c>
      <c r="M690" s="21" t="str">
        <f t="shared" si="635"/>
        <v/>
      </c>
      <c r="N690" s="21" t="str">
        <f t="shared" si="636"/>
        <v>saṅgha + ādi + sesa</v>
      </c>
      <c r="O690" s="21" t="str">
        <f t="shared" si="637"/>
        <v>sattamī tappurisa</v>
      </c>
      <c r="P690" s="21" t="str">
        <f t="shared" si="638"/>
        <v>saṅgha + ādisese</v>
      </c>
      <c r="Q690" s="21"/>
      <c r="R690" s="21" t="s">
        <v>2383</v>
      </c>
      <c r="S690" s="21" t="s">
        <v>2384</v>
      </c>
      <c r="T690" s="27" t="s">
        <v>2468</v>
      </c>
      <c r="U690" s="23"/>
      <c r="V690" s="23"/>
      <c r="W690" s="15">
        <f t="shared" si="2"/>
        <v>45635</v>
      </c>
      <c r="X690" s="24">
        <v>689.0</v>
      </c>
      <c r="Y690" s="17" t="str">
        <f t="shared" si="610"/>
        <v>=COUNTIFS(C$3:C690,C690)</v>
      </c>
      <c r="Z690" s="25" t="str">
        <f t="shared" si="611"/>
        <v>#NAME?</v>
      </c>
      <c r="AA690" s="25" t="str">
        <f t="shared" si="612"/>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26"/>
        <v>1</v>
      </c>
      <c r="C691" s="52" t="s">
        <v>2469</v>
      </c>
      <c r="D691" s="40"/>
      <c r="E691" s="40"/>
      <c r="F691" s="40"/>
      <c r="G691" s="40"/>
      <c r="H691" s="40"/>
      <c r="I691" s="40"/>
      <c r="J691" s="40"/>
      <c r="K691" s="40"/>
      <c r="L691" s="40"/>
      <c r="M691" s="40"/>
      <c r="N691" s="40"/>
      <c r="O691" s="40"/>
      <c r="P691" s="40"/>
      <c r="Q691" s="40"/>
      <c r="R691" s="40" t="s">
        <v>2383</v>
      </c>
      <c r="S691" s="40" t="s">
        <v>2384</v>
      </c>
      <c r="T691" s="39" t="s">
        <v>2470</v>
      </c>
      <c r="U691" s="41"/>
      <c r="V691" s="41"/>
      <c r="W691" s="15">
        <f t="shared" si="2"/>
        <v>45635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26"/>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2"/>
        <v>45635</v>
      </c>
      <c r="X692" s="24">
        <v>691.0</v>
      </c>
      <c r="Y692" s="17" t="str">
        <f t="shared" ref="Y692:Y707" si="639">formulatext(A692)</f>
        <v>#N/A</v>
      </c>
      <c r="Z692" s="25" t="str">
        <f t="shared" ref="Z692:Z707" si="640">org.libreoffice.regex(Y692,"(\= COUNTIFS\(C\$\d{1,3}:)(C\d{1,3})(,)(C\d{1,3})(\))","$2")</f>
        <v>#NAME?</v>
      </c>
      <c r="AA692" s="25" t="str">
        <f t="shared" ref="AA692:AA707" si="641">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26"/>
        <v>1</v>
      </c>
      <c r="C693" s="12" t="s">
        <v>2471</v>
      </c>
      <c r="D693" s="21"/>
      <c r="E693" s="21"/>
      <c r="F693" s="21"/>
      <c r="G693" s="21"/>
      <c r="H693" s="21"/>
      <c r="I693" s="21"/>
      <c r="J693" s="21"/>
      <c r="K693" s="21"/>
      <c r="L693" s="21"/>
      <c r="M693" s="21"/>
      <c r="N693" s="21"/>
      <c r="O693" s="21"/>
      <c r="P693" s="21"/>
      <c r="Q693" s="21"/>
      <c r="R693" s="21"/>
      <c r="S693" s="21"/>
      <c r="T693" s="21"/>
      <c r="U693" s="23"/>
      <c r="V693" s="23"/>
      <c r="W693" s="15">
        <f t="shared" si="2"/>
        <v>45635</v>
      </c>
      <c r="X693" s="24">
        <v>692.0</v>
      </c>
      <c r="Y693" s="17" t="str">
        <f t="shared" si="639"/>
        <v>#N/A</v>
      </c>
      <c r="Z693" s="25" t="str">
        <f t="shared" si="640"/>
        <v>#NAME?</v>
      </c>
      <c r="AA693" s="25" t="str">
        <f t="shared" si="641"/>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42">COUNTIFS(C$3:C694,C694)</f>
        <v>1</v>
      </c>
      <c r="B694" s="10">
        <f t="shared" si="626"/>
        <v>2</v>
      </c>
      <c r="C694" s="12" t="s">
        <v>2472</v>
      </c>
      <c r="D694" s="21" t="s">
        <v>47</v>
      </c>
      <c r="E694" s="21" t="s">
        <v>2473</v>
      </c>
      <c r="F694" s="21"/>
      <c r="G694" s="21"/>
      <c r="H694" s="21" t="s">
        <v>2474</v>
      </c>
      <c r="I694" s="21"/>
      <c r="J694" s="21"/>
      <c r="K694" s="21"/>
      <c r="L694" s="21"/>
      <c r="M694" s="21"/>
      <c r="N694" s="21" t="s">
        <v>2475</v>
      </c>
      <c r="O694" s="21"/>
      <c r="P694" s="21"/>
      <c r="Q694" s="21"/>
      <c r="R694" s="21" t="s">
        <v>2471</v>
      </c>
      <c r="S694" s="21" t="s">
        <v>2476</v>
      </c>
      <c r="T694" s="22" t="s">
        <v>2477</v>
      </c>
      <c r="U694" s="23"/>
      <c r="V694" s="23"/>
      <c r="W694" s="15">
        <f t="shared" si="2"/>
        <v>45635</v>
      </c>
      <c r="X694" s="24">
        <v>693.0</v>
      </c>
      <c r="Y694" s="17" t="str">
        <f t="shared" si="639"/>
        <v>=COUNTIFS(C$3:C694,C694)</v>
      </c>
      <c r="Z694" s="25" t="str">
        <f t="shared" si="640"/>
        <v>#NAME?</v>
      </c>
      <c r="AA694" s="25" t="str">
        <f t="shared" si="641"/>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2"/>
        <v>1</v>
      </c>
      <c r="B695" s="10">
        <f t="shared" si="626"/>
        <v>1</v>
      </c>
      <c r="C695" s="12" t="s">
        <v>2478</v>
      </c>
      <c r="D695" s="21" t="s">
        <v>42</v>
      </c>
      <c r="E695" s="21"/>
      <c r="F695" s="21"/>
      <c r="G695" s="21"/>
      <c r="H695" s="21" t="s">
        <v>2479</v>
      </c>
      <c r="I695" s="21"/>
      <c r="J695" s="21"/>
      <c r="K695" s="21"/>
      <c r="L695" s="21"/>
      <c r="M695" s="21"/>
      <c r="N695" s="21" t="s">
        <v>2480</v>
      </c>
      <c r="O695" s="21"/>
      <c r="P695" s="21"/>
      <c r="Q695" s="21"/>
      <c r="R695" s="21" t="s">
        <v>2471</v>
      </c>
      <c r="S695" s="21" t="s">
        <v>2476</v>
      </c>
      <c r="T695" s="43" t="s">
        <v>2481</v>
      </c>
      <c r="U695" s="23"/>
      <c r="V695" s="23"/>
      <c r="W695" s="15">
        <f t="shared" si="2"/>
        <v>45635</v>
      </c>
      <c r="X695" s="24">
        <v>694.0</v>
      </c>
      <c r="Y695" s="17" t="str">
        <f t="shared" si="639"/>
        <v>=COUNTIFS(C$3:C695,C695)</v>
      </c>
      <c r="Z695" s="25" t="str">
        <f t="shared" si="640"/>
        <v>#NAME?</v>
      </c>
      <c r="AA695" s="25" t="str">
        <f t="shared" si="641"/>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2"/>
        <v>1</v>
      </c>
      <c r="B696" s="10">
        <f t="shared" si="626"/>
        <v>1</v>
      </c>
      <c r="C696" s="44" t="s">
        <v>2482</v>
      </c>
      <c r="D696" s="21" t="s">
        <v>47</v>
      </c>
      <c r="E696" s="27" t="s">
        <v>921</v>
      </c>
      <c r="F696" s="21"/>
      <c r="G696" s="21"/>
      <c r="H696" s="27" t="s">
        <v>2483</v>
      </c>
      <c r="I696" s="21"/>
      <c r="J696" s="21" t="s">
        <v>2484</v>
      </c>
      <c r="K696" s="21">
        <v>1.0</v>
      </c>
      <c r="L696" s="21" t="s">
        <v>35</v>
      </c>
      <c r="M696" s="21"/>
      <c r="N696" s="27" t="s">
        <v>2485</v>
      </c>
      <c r="O696" s="21"/>
      <c r="P696" s="21"/>
      <c r="Q696" s="21"/>
      <c r="R696" s="21" t="s">
        <v>2471</v>
      </c>
      <c r="S696" s="21" t="s">
        <v>2476</v>
      </c>
      <c r="T696" s="27" t="s">
        <v>2486</v>
      </c>
      <c r="U696" s="23"/>
      <c r="V696" s="23"/>
      <c r="W696" s="15">
        <f t="shared" si="2"/>
        <v>45635</v>
      </c>
      <c r="X696" s="24">
        <v>695.0</v>
      </c>
      <c r="Y696" s="17" t="str">
        <f t="shared" si="639"/>
        <v>=COUNTIFS(C$3:C696,C696)</v>
      </c>
      <c r="Z696" s="25" t="str">
        <f t="shared" si="640"/>
        <v>#NAME?</v>
      </c>
      <c r="AA696" s="25" t="str">
        <f t="shared" si="641"/>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51">
        <v>1.0</v>
      </c>
      <c r="C697" s="44" t="s">
        <v>2463</v>
      </c>
      <c r="D697" s="27" t="s">
        <v>2464</v>
      </c>
      <c r="E697" s="27" t="s">
        <v>2465</v>
      </c>
      <c r="F697" s="21"/>
      <c r="G697" s="21"/>
      <c r="H697" s="21"/>
      <c r="I697" s="21"/>
      <c r="J697" s="21"/>
      <c r="K697" s="21"/>
      <c r="L697" s="21"/>
      <c r="M697" s="21"/>
      <c r="N697" s="21"/>
      <c r="O697" s="21"/>
      <c r="P697" s="21"/>
      <c r="Q697" s="21"/>
      <c r="R697" s="21" t="s">
        <v>2471</v>
      </c>
      <c r="S697" s="21" t="s">
        <v>2476</v>
      </c>
      <c r="T697" s="27" t="s">
        <v>2487</v>
      </c>
      <c r="U697" s="23"/>
      <c r="V697" s="23"/>
      <c r="W697" s="15">
        <f t="shared" si="2"/>
        <v>45635</v>
      </c>
      <c r="X697" s="24">
        <v>696.0</v>
      </c>
      <c r="Y697" s="17" t="str">
        <f t="shared" si="639"/>
        <v>#N/A</v>
      </c>
      <c r="Z697" s="25" t="str">
        <f t="shared" si="640"/>
        <v>#NAME?</v>
      </c>
      <c r="AA697" s="25" t="str">
        <f t="shared" si="641"/>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43">COUNTIFS(C$3:C698,C698)</f>
        <v>11</v>
      </c>
      <c r="B698" s="10">
        <f t="shared" ref="B698:B878" si="644">COUNTIF($C$1:$C$7275,C698)</f>
        <v>124</v>
      </c>
      <c r="C698" s="12" t="s">
        <v>466</v>
      </c>
      <c r="D698" s="21" t="str">
        <f t="shared" ref="D698:D699" si="645">VLOOKUP($C698,$C$1:$P$7320,2,0)</f>
        <v>ind</v>
      </c>
      <c r="E698" s="21" t="str">
        <f t="shared" ref="E698:E699" si="646">VLOOKUP($C698,$C$1:$P$7320,3,0)</f>
        <v/>
      </c>
      <c r="F698" s="21" t="str">
        <f t="shared" ref="F698:F699" si="647">VLOOKUP($C698,$C$1:$P$7320,4,0)</f>
        <v/>
      </c>
      <c r="G698" s="21"/>
      <c r="H698" s="21" t="str">
        <f t="shared" ref="H698:H699" si="648">VLOOKUP($C698,$C$1:$P$7320,6,0)</f>
        <v>then, now, so, but</v>
      </c>
      <c r="I698" s="21" t="str">
        <f t="shared" ref="I698:I699" si="649">VLOOKUP($C698,$C$1:$P$7320,7,0)</f>
        <v/>
      </c>
      <c r="J698" s="21" t="str">
        <f t="shared" ref="J698:J699" si="650">VLOOKUP($C698,$C$1:$P$7320,8,0)</f>
        <v/>
      </c>
      <c r="K698" s="21" t="str">
        <f t="shared" ref="K698:K699" si="651">VLOOKUP($C698,$C$1:$P$7320,9,0)</f>
        <v/>
      </c>
      <c r="L698" s="21" t="str">
        <f t="shared" ref="L698:L699" si="652">VLOOKUP($C698,$C$1:$P$7320,10,0)</f>
        <v/>
      </c>
      <c r="M698" s="21" t="str">
        <f t="shared" ref="M698:M699" si="653">VLOOKUP($C698,$C$1:$P$7320,11,0)</f>
        <v/>
      </c>
      <c r="N698" s="21" t="str">
        <f t="shared" ref="N698:N699" si="654">VLOOKUP($C698,$C$1:$P$7320,12,0)</f>
        <v/>
      </c>
      <c r="O698" s="21" t="str">
        <f t="shared" ref="O698:O699" si="655">VLOOKUP($C698,$C$1:$P$7320,13,0)</f>
        <v/>
      </c>
      <c r="P698" s="21" t="str">
        <f t="shared" ref="P698:P699" si="656">VLOOKUP($C698,$C$1:$P$7320,14,0)</f>
        <v/>
      </c>
      <c r="Q698" s="21"/>
      <c r="R698" s="21" t="s">
        <v>2471</v>
      </c>
      <c r="S698" s="21" t="s">
        <v>2476</v>
      </c>
      <c r="T698" s="21" t="s">
        <v>2488</v>
      </c>
      <c r="U698" s="23"/>
      <c r="V698" s="23"/>
      <c r="W698" s="15">
        <f t="shared" si="2"/>
        <v>45635</v>
      </c>
      <c r="X698" s="24">
        <v>697.0</v>
      </c>
      <c r="Y698" s="17" t="str">
        <f t="shared" si="639"/>
        <v>=COUNTIFS(C$3:C698,C698)</v>
      </c>
      <c r="Z698" s="25" t="str">
        <f t="shared" si="640"/>
        <v>#NAME?</v>
      </c>
      <c r="AA698" s="25" t="str">
        <f t="shared" si="641"/>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3"/>
        <v>2</v>
      </c>
      <c r="B699" s="10">
        <f t="shared" si="644"/>
        <v>39</v>
      </c>
      <c r="C699" s="12" t="s">
        <v>704</v>
      </c>
      <c r="D699" s="21" t="str">
        <f t="shared" si="645"/>
        <v>noun</v>
      </c>
      <c r="E699" s="21" t="str">
        <f t="shared" si="646"/>
        <v>masc instr sg of bhikkhu, from bhikkhati</v>
      </c>
      <c r="F699" s="21" t="str">
        <f t="shared" si="647"/>
        <v/>
      </c>
      <c r="G699" s="21"/>
      <c r="H699" s="21" t="str">
        <f t="shared" si="648"/>
        <v>by a monk, monastic</v>
      </c>
      <c r="I699" s="21" t="str">
        <f t="shared" si="649"/>
        <v>beggar, mendicant</v>
      </c>
      <c r="J699" s="21" t="str">
        <f t="shared" si="650"/>
        <v>√bhikkh (beg)</v>
      </c>
      <c r="K699" s="21">
        <f t="shared" si="651"/>
        <v>1</v>
      </c>
      <c r="L699" s="21" t="str">
        <f t="shared" si="652"/>
        <v>a</v>
      </c>
      <c r="M699" s="21" t="str">
        <f t="shared" si="653"/>
        <v/>
      </c>
      <c r="N699" s="21" t="str">
        <f t="shared" si="654"/>
        <v>√bhikkh + u</v>
      </c>
      <c r="O699" s="21" t="str">
        <f t="shared" si="655"/>
        <v/>
      </c>
      <c r="P699" s="21" t="str">
        <f t="shared" si="656"/>
        <v/>
      </c>
      <c r="Q699" s="21"/>
      <c r="R699" s="21" t="s">
        <v>2471</v>
      </c>
      <c r="S699" s="21" t="s">
        <v>2476</v>
      </c>
      <c r="T699" s="21" t="s">
        <v>2489</v>
      </c>
      <c r="U699" s="23"/>
      <c r="V699" s="23"/>
      <c r="W699" s="15">
        <f t="shared" si="2"/>
        <v>45635</v>
      </c>
      <c r="X699" s="24">
        <v>698.0</v>
      </c>
      <c r="Y699" s="17" t="str">
        <f t="shared" si="639"/>
        <v>=COUNTIFS(C$3:C699,C699)</v>
      </c>
      <c r="Z699" s="25" t="str">
        <f t="shared" si="640"/>
        <v>#NAME?</v>
      </c>
      <c r="AA699" s="25" t="str">
        <f t="shared" si="641"/>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3"/>
        <v>1</v>
      </c>
      <c r="B700" s="10">
        <f t="shared" si="644"/>
        <v>2</v>
      </c>
      <c r="C700" s="12" t="s">
        <v>2490</v>
      </c>
      <c r="D700" s="21" t="s">
        <v>47</v>
      </c>
      <c r="E700" s="21" t="s">
        <v>2491</v>
      </c>
      <c r="F700" s="21"/>
      <c r="G700" s="21"/>
      <c r="H700" s="21" t="s">
        <v>2492</v>
      </c>
      <c r="I700" s="21" t="s">
        <v>2493</v>
      </c>
      <c r="J700" s="21" t="s">
        <v>2494</v>
      </c>
      <c r="K700" s="21">
        <v>1.0</v>
      </c>
      <c r="L700" s="21" t="s">
        <v>35</v>
      </c>
      <c r="M700" s="21"/>
      <c r="N700" s="21" t="s">
        <v>2495</v>
      </c>
      <c r="O700" s="21"/>
      <c r="P700" s="21"/>
      <c r="Q700" s="21"/>
      <c r="R700" s="21" t="s">
        <v>2471</v>
      </c>
      <c r="S700" s="21" t="s">
        <v>2476</v>
      </c>
      <c r="T700" s="21" t="s">
        <v>2496</v>
      </c>
      <c r="U700" s="23"/>
      <c r="V700" s="23"/>
      <c r="W700" s="15">
        <f t="shared" si="2"/>
        <v>45635</v>
      </c>
      <c r="X700" s="24">
        <v>699.0</v>
      </c>
      <c r="Y700" s="17" t="str">
        <f t="shared" si="639"/>
        <v>=COUNTIFS(C$3:C700,C700)</v>
      </c>
      <c r="Z700" s="25" t="str">
        <f t="shared" si="640"/>
        <v>#NAME?</v>
      </c>
      <c r="AA700" s="25" t="str">
        <f t="shared" si="641"/>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3"/>
        <v>1</v>
      </c>
      <c r="B701" s="10">
        <f t="shared" si="644"/>
        <v>9</v>
      </c>
      <c r="C701" s="12" t="s">
        <v>2497</v>
      </c>
      <c r="D701" s="21" t="s">
        <v>307</v>
      </c>
      <c r="E701" s="21" t="s">
        <v>2498</v>
      </c>
      <c r="F701" s="21"/>
      <c r="G701" s="21"/>
      <c r="H701" s="21" t="s">
        <v>2499</v>
      </c>
      <c r="I701" s="27" t="s">
        <v>2500</v>
      </c>
      <c r="J701" s="21" t="s">
        <v>214</v>
      </c>
      <c r="K701" s="21">
        <v>7.0</v>
      </c>
      <c r="L701" s="21" t="s">
        <v>906</v>
      </c>
      <c r="M701" s="21" t="s">
        <v>2501</v>
      </c>
      <c r="N701" s="21" t="s">
        <v>2502</v>
      </c>
      <c r="O701" s="21"/>
      <c r="P701" s="21"/>
      <c r="Q701" s="21"/>
      <c r="R701" s="21" t="s">
        <v>2471</v>
      </c>
      <c r="S701" s="21" t="s">
        <v>2476</v>
      </c>
      <c r="T701" s="21" t="s">
        <v>2503</v>
      </c>
      <c r="U701" s="23"/>
      <c r="V701" s="23"/>
      <c r="W701" s="15">
        <f t="shared" si="2"/>
        <v>45635</v>
      </c>
      <c r="X701" s="24">
        <v>700.0</v>
      </c>
      <c r="Y701" s="17" t="str">
        <f t="shared" si="639"/>
        <v>=COUNTIFS(C$3:C701,C701)</v>
      </c>
      <c r="Z701" s="25" t="str">
        <f t="shared" si="640"/>
        <v>#NAME?</v>
      </c>
      <c r="AA701" s="25" t="str">
        <f t="shared" si="641"/>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3"/>
        <v>1</v>
      </c>
      <c r="B702" s="10">
        <f t="shared" si="644"/>
        <v>1</v>
      </c>
      <c r="C702" s="12" t="s">
        <v>2504</v>
      </c>
      <c r="D702" s="21" t="s">
        <v>250</v>
      </c>
      <c r="E702" s="21" t="s">
        <v>2505</v>
      </c>
      <c r="F702" s="21"/>
      <c r="G702" s="21"/>
      <c r="H702" s="21" t="s">
        <v>2506</v>
      </c>
      <c r="I702" s="21" t="s">
        <v>2507</v>
      </c>
      <c r="J702" s="21"/>
      <c r="K702" s="21"/>
      <c r="L702" s="21"/>
      <c r="M702" s="21"/>
      <c r="N702" s="21" t="s">
        <v>2508</v>
      </c>
      <c r="O702" s="21"/>
      <c r="P702" s="21"/>
      <c r="Q702" s="21"/>
      <c r="R702" s="21" t="s">
        <v>2471</v>
      </c>
      <c r="S702" s="21" t="s">
        <v>2476</v>
      </c>
      <c r="T702" s="21" t="s">
        <v>2509</v>
      </c>
      <c r="U702" s="23"/>
      <c r="V702" s="23"/>
      <c r="W702" s="15">
        <f t="shared" si="2"/>
        <v>45635</v>
      </c>
      <c r="X702" s="24">
        <v>701.0</v>
      </c>
      <c r="Y702" s="17" t="str">
        <f t="shared" si="639"/>
        <v>=COUNTIFS(C$3:C702,C702)</v>
      </c>
      <c r="Z702" s="25" t="str">
        <f t="shared" si="640"/>
        <v>#NAME?</v>
      </c>
      <c r="AA702" s="25" t="str">
        <f t="shared" si="641"/>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3"/>
        <v>1</v>
      </c>
      <c r="B703" s="10">
        <f t="shared" si="644"/>
        <v>2</v>
      </c>
      <c r="C703" s="12" t="s">
        <v>2510</v>
      </c>
      <c r="D703" s="21" t="s">
        <v>250</v>
      </c>
      <c r="E703" s="21" t="s">
        <v>2511</v>
      </c>
      <c r="F703" s="21"/>
      <c r="G703" s="21"/>
      <c r="H703" s="21" t="s">
        <v>2512</v>
      </c>
      <c r="I703" s="21"/>
      <c r="J703" s="21"/>
      <c r="K703" s="21"/>
      <c r="L703" s="21"/>
      <c r="M703" s="21"/>
      <c r="N703" s="21" t="s">
        <v>2513</v>
      </c>
      <c r="O703" s="21" t="s">
        <v>2250</v>
      </c>
      <c r="P703" s="21" t="s">
        <v>2514</v>
      </c>
      <c r="Q703" s="21"/>
      <c r="R703" s="21" t="s">
        <v>2471</v>
      </c>
      <c r="S703" s="21" t="s">
        <v>2476</v>
      </c>
      <c r="T703" s="21" t="s">
        <v>2515</v>
      </c>
      <c r="U703" s="23"/>
      <c r="V703" s="23"/>
      <c r="W703" s="15">
        <f t="shared" si="2"/>
        <v>45635</v>
      </c>
      <c r="X703" s="24">
        <v>702.0</v>
      </c>
      <c r="Y703" s="17" t="str">
        <f t="shared" si="639"/>
        <v>=COUNTIFS(C$3:C703,C703)</v>
      </c>
      <c r="Z703" s="25" t="str">
        <f t="shared" si="640"/>
        <v>#NAME?</v>
      </c>
      <c r="AA703" s="25" t="str">
        <f t="shared" si="641"/>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3"/>
        <v>2</v>
      </c>
      <c r="B704" s="10">
        <f t="shared" si="644"/>
        <v>2</v>
      </c>
      <c r="C704" s="12" t="s">
        <v>1620</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2471</v>
      </c>
      <c r="S704" s="21" t="s">
        <v>2476</v>
      </c>
      <c r="T704" s="21" t="s">
        <v>2516</v>
      </c>
      <c r="U704" s="23"/>
      <c r="V704" s="23"/>
      <c r="W704" s="15">
        <f t="shared" si="2"/>
        <v>45635</v>
      </c>
      <c r="X704" s="24">
        <v>703.0</v>
      </c>
      <c r="Y704" s="17" t="str">
        <f t="shared" si="639"/>
        <v>=COUNTIFS(C$3:C704,C704)</v>
      </c>
      <c r="Z704" s="25" t="str">
        <f t="shared" si="640"/>
        <v>#NAME?</v>
      </c>
      <c r="AA704" s="25" t="str">
        <f t="shared" si="641"/>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3"/>
        <v>1</v>
      </c>
      <c r="B705" s="10">
        <f t="shared" si="644"/>
        <v>1</v>
      </c>
      <c r="C705" s="12" t="s">
        <v>2517</v>
      </c>
      <c r="D705" s="21" t="s">
        <v>47</v>
      </c>
      <c r="E705" s="21" t="s">
        <v>969</v>
      </c>
      <c r="F705" s="21"/>
      <c r="G705" s="21"/>
      <c r="H705" s="21" t="s">
        <v>2518</v>
      </c>
      <c r="I705" s="21" t="s">
        <v>926</v>
      </c>
      <c r="J705" s="21" t="s">
        <v>232</v>
      </c>
      <c r="K705" s="21">
        <v>1.0</v>
      </c>
      <c r="L705" s="21" t="s">
        <v>35</v>
      </c>
      <c r="M705" s="21"/>
      <c r="N705" s="21" t="s">
        <v>927</v>
      </c>
      <c r="O705" s="21"/>
      <c r="P705" s="21"/>
      <c r="Q705" s="21"/>
      <c r="R705" s="21" t="s">
        <v>2471</v>
      </c>
      <c r="S705" s="21" t="s">
        <v>2476</v>
      </c>
      <c r="T705" s="21" t="s">
        <v>2519</v>
      </c>
      <c r="U705" s="23"/>
      <c r="V705" s="23"/>
      <c r="W705" s="15">
        <f t="shared" si="2"/>
        <v>45635</v>
      </c>
      <c r="X705" s="24">
        <v>704.0</v>
      </c>
      <c r="Y705" s="17" t="str">
        <f t="shared" si="639"/>
        <v>=COUNTIFS(C$3:C705,C705)</v>
      </c>
      <c r="Z705" s="25" t="str">
        <f t="shared" si="640"/>
        <v>#NAME?</v>
      </c>
      <c r="AA705" s="25" t="str">
        <f t="shared" si="641"/>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3"/>
        <v>1</v>
      </c>
      <c r="B706" s="10">
        <f t="shared" si="644"/>
        <v>3</v>
      </c>
      <c r="C706" s="12" t="s">
        <v>2520</v>
      </c>
      <c r="D706" s="21" t="s">
        <v>250</v>
      </c>
      <c r="E706" s="21" t="s">
        <v>2521</v>
      </c>
      <c r="F706" s="21"/>
      <c r="G706" s="21"/>
      <c r="H706" s="21" t="s">
        <v>2522</v>
      </c>
      <c r="I706" s="21" t="s">
        <v>2523</v>
      </c>
      <c r="J706" s="21" t="s">
        <v>2524</v>
      </c>
      <c r="K706" s="21">
        <v>5.0</v>
      </c>
      <c r="L706" s="21" t="s">
        <v>622</v>
      </c>
      <c r="M706" s="21"/>
      <c r="N706" s="21" t="s">
        <v>2525</v>
      </c>
      <c r="O706" s="21"/>
      <c r="P706" s="21"/>
      <c r="Q706" s="21"/>
      <c r="R706" s="21" t="s">
        <v>2471</v>
      </c>
      <c r="S706" s="21" t="s">
        <v>2476</v>
      </c>
      <c r="T706" s="21" t="s">
        <v>2526</v>
      </c>
      <c r="U706" s="23"/>
      <c r="V706" s="23"/>
      <c r="W706" s="15">
        <f t="shared" si="2"/>
        <v>45635</v>
      </c>
      <c r="X706" s="24">
        <v>705.0</v>
      </c>
      <c r="Y706" s="17" t="str">
        <f t="shared" si="639"/>
        <v>=COUNTIFS(C$3:C706,C706)</v>
      </c>
      <c r="Z706" s="25" t="str">
        <f t="shared" si="640"/>
        <v>#NAME?</v>
      </c>
      <c r="AA706" s="25" t="str">
        <f t="shared" si="641"/>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3"/>
        <v>1</v>
      </c>
      <c r="B707" s="10">
        <f t="shared" si="644"/>
        <v>3</v>
      </c>
      <c r="C707" s="12" t="s">
        <v>2527</v>
      </c>
      <c r="D707" s="21" t="s">
        <v>401</v>
      </c>
      <c r="E707" s="21" t="s">
        <v>2528</v>
      </c>
      <c r="F707" s="21"/>
      <c r="G707" s="21"/>
      <c r="H707" s="21" t="s">
        <v>2529</v>
      </c>
      <c r="I707" s="27" t="s">
        <v>2530</v>
      </c>
      <c r="J707" s="21" t="s">
        <v>214</v>
      </c>
      <c r="K707" s="21">
        <v>7.0</v>
      </c>
      <c r="L707" s="21" t="s">
        <v>196</v>
      </c>
      <c r="M707" s="21" t="s">
        <v>2531</v>
      </c>
      <c r="N707" s="21" t="s">
        <v>2532</v>
      </c>
      <c r="O707" s="21"/>
      <c r="P707" s="21"/>
      <c r="Q707" s="21"/>
      <c r="R707" s="21" t="s">
        <v>2471</v>
      </c>
      <c r="S707" s="21" t="s">
        <v>2476</v>
      </c>
      <c r="T707" s="21" t="s">
        <v>2533</v>
      </c>
      <c r="U707" s="23"/>
      <c r="V707" s="23"/>
      <c r="W707" s="15">
        <f t="shared" si="2"/>
        <v>45635</v>
      </c>
      <c r="X707" s="24">
        <v>706.0</v>
      </c>
      <c r="Y707" s="17" t="str">
        <f t="shared" si="639"/>
        <v>=COUNTIFS(C$3:C707,C707)</v>
      </c>
      <c r="Z707" s="25" t="str">
        <f t="shared" si="640"/>
        <v>#NAME?</v>
      </c>
      <c r="AA707" s="25" t="str">
        <f t="shared" si="641"/>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44"/>
        <v>1</v>
      </c>
      <c r="C708" s="52" t="s">
        <v>2534</v>
      </c>
      <c r="D708" s="40"/>
      <c r="E708" s="40"/>
      <c r="F708" s="40"/>
      <c r="G708" s="40"/>
      <c r="H708" s="40"/>
      <c r="I708" s="40"/>
      <c r="J708" s="40"/>
      <c r="K708" s="40"/>
      <c r="L708" s="40"/>
      <c r="M708" s="40"/>
      <c r="N708" s="40"/>
      <c r="O708" s="40"/>
      <c r="P708" s="40"/>
      <c r="Q708" s="40"/>
      <c r="R708" s="40" t="s">
        <v>2471</v>
      </c>
      <c r="S708" s="40" t="s">
        <v>2476</v>
      </c>
      <c r="T708" s="40" t="s">
        <v>2488</v>
      </c>
      <c r="U708" s="41"/>
      <c r="V708" s="41"/>
      <c r="W708" s="15">
        <f t="shared" si="2"/>
        <v>45635</v>
      </c>
      <c r="X708" s="24">
        <v>707.0</v>
      </c>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44"/>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2"/>
        <v>45635</v>
      </c>
      <c r="X709" s="24">
        <v>708.0</v>
      </c>
      <c r="Y709" s="17" t="str">
        <f t="shared" ref="Y709:Y725" si="657">formulatext(A709)</f>
        <v>#N/A</v>
      </c>
      <c r="Z709" s="25" t="str">
        <f t="shared" ref="Z709:Z725" si="658">org.libreoffice.regex(Y709,"(\= COUNTIFS\(C\$\d{1,3}:)(C\d{1,3})(,)(C\d{1,3})(\))","$2")</f>
        <v>#NAME?</v>
      </c>
      <c r="AA709" s="25" t="str">
        <f t="shared" ref="AA709:AA725" si="659">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60">COUNTIFS(C$3:C710,C710)</f>
        <v>1</v>
      </c>
      <c r="B710" s="10">
        <f t="shared" si="644"/>
        <v>5</v>
      </c>
      <c r="C710" s="12" t="s">
        <v>2535</v>
      </c>
      <c r="D710" s="21" t="s">
        <v>118</v>
      </c>
      <c r="E710" s="27" t="s">
        <v>886</v>
      </c>
      <c r="F710" s="21"/>
      <c r="G710" s="21"/>
      <c r="H710" s="21" t="s">
        <v>2536</v>
      </c>
      <c r="I710" s="21"/>
      <c r="J710" s="21"/>
      <c r="K710" s="21"/>
      <c r="L710" s="21"/>
      <c r="M710" s="21"/>
      <c r="N710" s="21" t="s">
        <v>2537</v>
      </c>
      <c r="O710" s="21"/>
      <c r="P710" s="21"/>
      <c r="Q710" s="21"/>
      <c r="R710" s="21" t="s">
        <v>2471</v>
      </c>
      <c r="S710" s="21" t="s">
        <v>2476</v>
      </c>
      <c r="T710" s="22" t="s">
        <v>2538</v>
      </c>
      <c r="U710" s="23"/>
      <c r="V710" s="23"/>
      <c r="W710" s="15">
        <f t="shared" si="2"/>
        <v>45635</v>
      </c>
      <c r="X710" s="24">
        <v>709.0</v>
      </c>
      <c r="Y710" s="17" t="str">
        <f t="shared" si="657"/>
        <v>=COUNTIFS(C$3:C710,C710)</v>
      </c>
      <c r="Z710" s="25" t="str">
        <f t="shared" si="658"/>
        <v>#NAME?</v>
      </c>
      <c r="AA710" s="25" t="str">
        <f t="shared" si="659"/>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0"/>
        <v>2</v>
      </c>
      <c r="B711" s="10">
        <f t="shared" si="644"/>
        <v>2</v>
      </c>
      <c r="C711" s="12" t="s">
        <v>946</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2471</v>
      </c>
      <c r="S711" s="21" t="s">
        <v>2476</v>
      </c>
      <c r="T711" s="22" t="s">
        <v>2539</v>
      </c>
      <c r="U711" s="23"/>
      <c r="V711" s="23"/>
      <c r="W711" s="15">
        <f t="shared" si="2"/>
        <v>45635</v>
      </c>
      <c r="X711" s="24">
        <v>710.0</v>
      </c>
      <c r="Y711" s="17" t="str">
        <f t="shared" si="657"/>
        <v>=COUNTIFS(C$3:C711,C711)</v>
      </c>
      <c r="Z711" s="25" t="str">
        <f t="shared" si="658"/>
        <v>#NAME?</v>
      </c>
      <c r="AA711" s="25" t="str">
        <f t="shared" si="659"/>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0"/>
        <v>1</v>
      </c>
      <c r="B712" s="10">
        <f t="shared" si="644"/>
        <v>2</v>
      </c>
      <c r="C712" s="12" t="s">
        <v>2540</v>
      </c>
      <c r="D712" s="21" t="s">
        <v>42</v>
      </c>
      <c r="E712" s="21" t="s">
        <v>2541</v>
      </c>
      <c r="F712" s="21"/>
      <c r="G712" s="21"/>
      <c r="H712" s="21" t="s">
        <v>894</v>
      </c>
      <c r="I712" s="21"/>
      <c r="J712" s="21"/>
      <c r="K712" s="21"/>
      <c r="L712" s="21"/>
      <c r="M712" s="21"/>
      <c r="N712" s="21"/>
      <c r="O712" s="21"/>
      <c r="P712" s="21"/>
      <c r="Q712" s="21"/>
      <c r="R712" s="21" t="s">
        <v>2471</v>
      </c>
      <c r="S712" s="21" t="s">
        <v>2476</v>
      </c>
      <c r="T712" s="21" t="s">
        <v>2542</v>
      </c>
      <c r="U712" s="23"/>
      <c r="V712" s="23"/>
      <c r="W712" s="15">
        <f t="shared" si="2"/>
        <v>45635</v>
      </c>
      <c r="X712" s="24">
        <v>711.0</v>
      </c>
      <c r="Y712" s="17" t="str">
        <f t="shared" si="657"/>
        <v>=COUNTIFS(C$3:C712,C712)</v>
      </c>
      <c r="Z712" s="25" t="str">
        <f t="shared" si="658"/>
        <v>#NAME?</v>
      </c>
      <c r="AA712" s="25" t="str">
        <f t="shared" si="659"/>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0"/>
        <v>1</v>
      </c>
      <c r="B713" s="10">
        <f t="shared" si="644"/>
        <v>5</v>
      </c>
      <c r="C713" s="12" t="s">
        <v>2543</v>
      </c>
      <c r="D713" s="21" t="s">
        <v>47</v>
      </c>
      <c r="E713" s="21" t="s">
        <v>2544</v>
      </c>
      <c r="F713" s="21"/>
      <c r="G713" s="21"/>
      <c r="H713" s="21" t="s">
        <v>2545</v>
      </c>
      <c r="I713" s="21"/>
      <c r="J713" s="21" t="s">
        <v>2524</v>
      </c>
      <c r="K713" s="21">
        <v>5.0</v>
      </c>
      <c r="L713" s="21" t="s">
        <v>622</v>
      </c>
      <c r="M713" s="21"/>
      <c r="N713" s="21" t="s">
        <v>2546</v>
      </c>
      <c r="O713" s="21"/>
      <c r="P713" s="21"/>
      <c r="Q713" s="21"/>
      <c r="R713" s="21" t="s">
        <v>2471</v>
      </c>
      <c r="S713" s="21" t="s">
        <v>2476</v>
      </c>
      <c r="T713" s="21" t="s">
        <v>2547</v>
      </c>
      <c r="U713" s="23"/>
      <c r="V713" s="23"/>
      <c r="W713" s="15">
        <f t="shared" si="2"/>
        <v>45635</v>
      </c>
      <c r="X713" s="24">
        <v>712.0</v>
      </c>
      <c r="Y713" s="17" t="str">
        <f t="shared" si="657"/>
        <v>=COUNTIFS(C$3:C713,C713)</v>
      </c>
      <c r="Z713" s="25" t="str">
        <f t="shared" si="658"/>
        <v>#NAME?</v>
      </c>
      <c r="AA713" s="25" t="str">
        <f t="shared" si="659"/>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0"/>
        <v>1</v>
      </c>
      <c r="B714" s="10">
        <f t="shared" si="644"/>
        <v>5</v>
      </c>
      <c r="C714" s="12" t="s">
        <v>2548</v>
      </c>
      <c r="D714" s="21" t="s">
        <v>29</v>
      </c>
      <c r="E714" s="21" t="s">
        <v>2549</v>
      </c>
      <c r="F714" s="21"/>
      <c r="G714" s="21"/>
      <c r="H714" s="21" t="s">
        <v>2550</v>
      </c>
      <c r="I714" s="21" t="s">
        <v>2551</v>
      </c>
      <c r="J714" s="21"/>
      <c r="K714" s="21"/>
      <c r="L714" s="21"/>
      <c r="M714" s="21"/>
      <c r="N714" s="21" t="s">
        <v>2552</v>
      </c>
      <c r="O714" s="21"/>
      <c r="P714" s="21"/>
      <c r="Q714" s="21"/>
      <c r="R714" s="21" t="s">
        <v>2471</v>
      </c>
      <c r="S714" s="21" t="s">
        <v>2476</v>
      </c>
      <c r="T714" s="21" t="s">
        <v>2553</v>
      </c>
      <c r="U714" s="23"/>
      <c r="V714" s="23"/>
      <c r="W714" s="15">
        <f t="shared" si="2"/>
        <v>45635</v>
      </c>
      <c r="X714" s="24">
        <v>713.0</v>
      </c>
      <c r="Y714" s="17" t="str">
        <f t="shared" si="657"/>
        <v>=COUNTIFS(C$3:C714,C714)</v>
      </c>
      <c r="Z714" s="25" t="str">
        <f t="shared" si="658"/>
        <v>#NAME?</v>
      </c>
      <c r="AA714" s="25" t="str">
        <f t="shared" si="659"/>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0"/>
        <v>1</v>
      </c>
      <c r="B715" s="10">
        <f t="shared" si="644"/>
        <v>1</v>
      </c>
      <c r="C715" s="12" t="s">
        <v>2554</v>
      </c>
      <c r="D715" s="27" t="s">
        <v>141</v>
      </c>
      <c r="E715" s="27" t="s">
        <v>2555</v>
      </c>
      <c r="F715" s="21"/>
      <c r="G715" s="21"/>
      <c r="H715" s="21" t="s">
        <v>2556</v>
      </c>
      <c r="I715" s="21"/>
      <c r="J715" s="21"/>
      <c r="K715" s="21"/>
      <c r="L715" s="21"/>
      <c r="M715" s="21"/>
      <c r="N715" s="27" t="s">
        <v>2557</v>
      </c>
      <c r="O715" s="27" t="s">
        <v>137</v>
      </c>
      <c r="P715" s="27" t="s">
        <v>2558</v>
      </c>
      <c r="Q715" s="21"/>
      <c r="R715" s="21" t="s">
        <v>2471</v>
      </c>
      <c r="S715" s="21" t="s">
        <v>2476</v>
      </c>
      <c r="T715" s="21" t="s">
        <v>2559</v>
      </c>
      <c r="U715" s="23"/>
      <c r="V715" s="23"/>
      <c r="W715" s="15">
        <f t="shared" si="2"/>
        <v>45635</v>
      </c>
      <c r="X715" s="24">
        <v>714.0</v>
      </c>
      <c r="Y715" s="17" t="str">
        <f t="shared" si="657"/>
        <v>=COUNTIFS(C$3:C715,C715)</v>
      </c>
      <c r="Z715" s="25" t="str">
        <f t="shared" si="658"/>
        <v>#NAME?</v>
      </c>
      <c r="AA715" s="25" t="str">
        <f t="shared" si="659"/>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0"/>
        <v>1</v>
      </c>
      <c r="B716" s="10">
        <f t="shared" si="644"/>
        <v>1</v>
      </c>
      <c r="C716" s="44" t="s">
        <v>2560</v>
      </c>
      <c r="D716" s="27" t="s">
        <v>141</v>
      </c>
      <c r="E716" s="21" t="s">
        <v>2561</v>
      </c>
      <c r="F716" s="21"/>
      <c r="G716" s="21"/>
      <c r="H716" s="21" t="s">
        <v>2562</v>
      </c>
      <c r="I716" s="21"/>
      <c r="J716" s="21"/>
      <c r="K716" s="21"/>
      <c r="L716" s="21"/>
      <c r="M716" s="21"/>
      <c r="N716" s="27" t="s">
        <v>2563</v>
      </c>
      <c r="O716" s="21"/>
      <c r="P716" s="21"/>
      <c r="Q716" s="21"/>
      <c r="R716" s="21" t="s">
        <v>2471</v>
      </c>
      <c r="S716" s="21" t="s">
        <v>2476</v>
      </c>
      <c r="T716" s="21" t="s">
        <v>2564</v>
      </c>
      <c r="U716" s="23"/>
      <c r="V716" s="23"/>
      <c r="W716" s="15">
        <f t="shared" si="2"/>
        <v>45635</v>
      </c>
      <c r="X716" s="24">
        <v>715.0</v>
      </c>
      <c r="Y716" s="17" t="str">
        <f t="shared" si="657"/>
        <v>=COUNTIFS(C$3:C716,C716)</v>
      </c>
      <c r="Z716" s="25" t="str">
        <f t="shared" si="658"/>
        <v>#NAME?</v>
      </c>
      <c r="AA716" s="25" t="str">
        <f t="shared" si="659"/>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0"/>
        <v>1</v>
      </c>
      <c r="B717" s="10">
        <f t="shared" si="644"/>
        <v>3</v>
      </c>
      <c r="C717" s="12" t="s">
        <v>2565</v>
      </c>
      <c r="D717" s="27" t="s">
        <v>141</v>
      </c>
      <c r="E717" s="21" t="s">
        <v>2561</v>
      </c>
      <c r="F717" s="21"/>
      <c r="G717" s="21"/>
      <c r="H717" s="21" t="s">
        <v>148</v>
      </c>
      <c r="I717" s="21"/>
      <c r="J717" s="21"/>
      <c r="K717" s="21"/>
      <c r="L717" s="21"/>
      <c r="M717" s="21"/>
      <c r="N717" s="21"/>
      <c r="O717" s="21"/>
      <c r="P717" s="21"/>
      <c r="Q717" s="21"/>
      <c r="R717" s="21" t="s">
        <v>2471</v>
      </c>
      <c r="S717" s="21" t="s">
        <v>2476</v>
      </c>
      <c r="T717" s="21" t="s">
        <v>2566</v>
      </c>
      <c r="U717" s="23"/>
      <c r="V717" s="23"/>
      <c r="W717" s="15">
        <f t="shared" si="2"/>
        <v>45635</v>
      </c>
      <c r="X717" s="24">
        <v>716.0</v>
      </c>
      <c r="Y717" s="17" t="str">
        <f t="shared" si="657"/>
        <v>=COUNTIFS(C$3:C717,C717)</v>
      </c>
      <c r="Z717" s="25" t="str">
        <f t="shared" si="658"/>
        <v>#NAME?</v>
      </c>
      <c r="AA717" s="25" t="str">
        <f t="shared" si="659"/>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0"/>
        <v>1</v>
      </c>
      <c r="B718" s="10">
        <f t="shared" si="644"/>
        <v>7</v>
      </c>
      <c r="C718" s="12" t="s">
        <v>2567</v>
      </c>
      <c r="D718" s="21" t="s">
        <v>47</v>
      </c>
      <c r="E718" s="21" t="s">
        <v>2568</v>
      </c>
      <c r="F718" s="21"/>
      <c r="G718" s="21"/>
      <c r="H718" s="21" t="s">
        <v>2569</v>
      </c>
      <c r="I718" s="21" t="s">
        <v>2570</v>
      </c>
      <c r="J718" s="21"/>
      <c r="K718" s="21"/>
      <c r="L718" s="21"/>
      <c r="M718" s="21"/>
      <c r="N718" s="21"/>
      <c r="O718" s="21"/>
      <c r="P718" s="21"/>
      <c r="Q718" s="21"/>
      <c r="R718" s="21" t="s">
        <v>2471</v>
      </c>
      <c r="S718" s="21" t="s">
        <v>2476</v>
      </c>
      <c r="T718" s="21" t="s">
        <v>2571</v>
      </c>
      <c r="U718" s="23"/>
      <c r="V718" s="23"/>
      <c r="W718" s="15">
        <f t="shared" si="2"/>
        <v>45635</v>
      </c>
      <c r="X718" s="24">
        <v>717.0</v>
      </c>
      <c r="Y718" s="17" t="str">
        <f t="shared" si="657"/>
        <v>=COUNTIFS(C$3:C718,C718)</v>
      </c>
      <c r="Z718" s="25" t="str">
        <f t="shared" si="658"/>
        <v>#NAME?</v>
      </c>
      <c r="AA718" s="25" t="str">
        <f t="shared" si="659"/>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0"/>
        <v>1</v>
      </c>
      <c r="B719" s="10">
        <f t="shared" si="644"/>
        <v>5</v>
      </c>
      <c r="C719" s="12" t="s">
        <v>2572</v>
      </c>
      <c r="D719" s="21" t="s">
        <v>47</v>
      </c>
      <c r="E719" s="21" t="s">
        <v>2473</v>
      </c>
      <c r="F719" s="21"/>
      <c r="G719" s="21"/>
      <c r="H719" s="21" t="s">
        <v>2573</v>
      </c>
      <c r="I719" s="27" t="s">
        <v>2574</v>
      </c>
      <c r="J719" s="21"/>
      <c r="K719" s="21"/>
      <c r="L719" s="21"/>
      <c r="M719" s="21"/>
      <c r="N719" s="21" t="s">
        <v>2575</v>
      </c>
      <c r="O719" s="27" t="s">
        <v>65</v>
      </c>
      <c r="P719" s="27" t="s">
        <v>2575</v>
      </c>
      <c r="Q719" s="21"/>
      <c r="R719" s="21" t="s">
        <v>2471</v>
      </c>
      <c r="S719" s="21" t="s">
        <v>2476</v>
      </c>
      <c r="T719" s="21" t="s">
        <v>2576</v>
      </c>
      <c r="U719" s="23"/>
      <c r="V719" s="23"/>
      <c r="W719" s="15">
        <f t="shared" si="2"/>
        <v>45635</v>
      </c>
      <c r="X719" s="24">
        <v>718.0</v>
      </c>
      <c r="Y719" s="17" t="str">
        <f t="shared" si="657"/>
        <v>=COUNTIFS(C$3:C719,C719)</v>
      </c>
      <c r="Z719" s="25" t="str">
        <f t="shared" si="658"/>
        <v>#NAME?</v>
      </c>
      <c r="AA719" s="25" t="str">
        <f t="shared" si="659"/>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0"/>
        <v>1</v>
      </c>
      <c r="B720" s="10">
        <f t="shared" si="644"/>
        <v>3</v>
      </c>
      <c r="C720" s="12" t="s">
        <v>2577</v>
      </c>
      <c r="D720" s="21" t="s">
        <v>250</v>
      </c>
      <c r="E720" s="21"/>
      <c r="F720" s="21"/>
      <c r="G720" s="21"/>
      <c r="H720" s="27" t="s">
        <v>2578</v>
      </c>
      <c r="I720" s="21" t="s">
        <v>2579</v>
      </c>
      <c r="J720" s="21" t="s">
        <v>975</v>
      </c>
      <c r="K720" s="21">
        <v>1.0</v>
      </c>
      <c r="L720" s="21" t="s">
        <v>35</v>
      </c>
      <c r="M720" s="21"/>
      <c r="N720" s="21" t="s">
        <v>2580</v>
      </c>
      <c r="O720" s="21"/>
      <c r="P720" s="21"/>
      <c r="Q720" s="21"/>
      <c r="R720" s="21" t="s">
        <v>2471</v>
      </c>
      <c r="S720" s="21" t="s">
        <v>2476</v>
      </c>
      <c r="T720" s="21" t="s">
        <v>2581</v>
      </c>
      <c r="U720" s="23"/>
      <c r="V720" s="23"/>
      <c r="W720" s="15">
        <f t="shared" si="2"/>
        <v>45635</v>
      </c>
      <c r="X720" s="24">
        <v>719.0</v>
      </c>
      <c r="Y720" s="17" t="str">
        <f t="shared" si="657"/>
        <v>=COUNTIFS(C$3:C720,C720)</v>
      </c>
      <c r="Z720" s="25" t="str">
        <f t="shared" si="658"/>
        <v>#NAME?</v>
      </c>
      <c r="AA720" s="25" t="str">
        <f t="shared" si="659"/>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0"/>
        <v>1</v>
      </c>
      <c r="B721" s="10">
        <f t="shared" si="644"/>
        <v>1</v>
      </c>
      <c r="C721" s="12" t="s">
        <v>2582</v>
      </c>
      <c r="D721" s="21" t="s">
        <v>47</v>
      </c>
      <c r="E721" s="21" t="s">
        <v>2583</v>
      </c>
      <c r="F721" s="21"/>
      <c r="G721" s="21"/>
      <c r="H721" s="21" t="s">
        <v>2584</v>
      </c>
      <c r="I721" s="21" t="s">
        <v>2570</v>
      </c>
      <c r="J721" s="21"/>
      <c r="K721" s="21"/>
      <c r="L721" s="21"/>
      <c r="M721" s="21"/>
      <c r="N721" s="21"/>
      <c r="O721" s="21"/>
      <c r="P721" s="21"/>
      <c r="Q721" s="21"/>
      <c r="R721" s="21" t="s">
        <v>2471</v>
      </c>
      <c r="S721" s="21" t="s">
        <v>2476</v>
      </c>
      <c r="T721" s="21" t="s">
        <v>2585</v>
      </c>
      <c r="U721" s="23"/>
      <c r="V721" s="23"/>
      <c r="W721" s="15">
        <f t="shared" si="2"/>
        <v>45635</v>
      </c>
      <c r="X721" s="24">
        <v>720.0</v>
      </c>
      <c r="Y721" s="17" t="str">
        <f t="shared" si="657"/>
        <v>=COUNTIFS(C$3:C721,C721)</v>
      </c>
      <c r="Z721" s="25" t="str">
        <f t="shared" si="658"/>
        <v>#NAME?</v>
      </c>
      <c r="AA721" s="25" t="str">
        <f t="shared" si="659"/>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0"/>
        <v>1</v>
      </c>
      <c r="B722" s="10">
        <f t="shared" si="644"/>
        <v>6</v>
      </c>
      <c r="C722" s="12" t="s">
        <v>2586</v>
      </c>
      <c r="D722" s="21" t="s">
        <v>29</v>
      </c>
      <c r="E722" s="21" t="s">
        <v>68</v>
      </c>
      <c r="F722" s="21"/>
      <c r="G722" s="21"/>
      <c r="H722" s="21" t="s">
        <v>2587</v>
      </c>
      <c r="I722" s="21"/>
      <c r="J722" s="21" t="s">
        <v>2588</v>
      </c>
      <c r="K722" s="21">
        <v>1.0</v>
      </c>
      <c r="L722" s="21" t="s">
        <v>35</v>
      </c>
      <c r="M722" s="21"/>
      <c r="N722" s="21" t="s">
        <v>2589</v>
      </c>
      <c r="O722" s="21"/>
      <c r="P722" s="21"/>
      <c r="Q722" s="21"/>
      <c r="R722" s="21" t="s">
        <v>2471</v>
      </c>
      <c r="S722" s="21" t="s">
        <v>2476</v>
      </c>
      <c r="T722" s="21" t="s">
        <v>2590</v>
      </c>
      <c r="U722" s="23"/>
      <c r="V722" s="23"/>
      <c r="W722" s="15">
        <f t="shared" si="2"/>
        <v>45635</v>
      </c>
      <c r="X722" s="24">
        <v>721.0</v>
      </c>
      <c r="Y722" s="17" t="str">
        <f t="shared" si="657"/>
        <v>=COUNTIFS(C$3:C722,C722)</v>
      </c>
      <c r="Z722" s="25" t="str">
        <f t="shared" si="658"/>
        <v>#NAME?</v>
      </c>
      <c r="AA722" s="25" t="str">
        <f t="shared" si="659"/>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0"/>
        <v>1</v>
      </c>
      <c r="B723" s="10">
        <f t="shared" si="644"/>
        <v>1</v>
      </c>
      <c r="C723" s="12" t="s">
        <v>2591</v>
      </c>
      <c r="D723" s="21" t="s">
        <v>118</v>
      </c>
      <c r="E723" s="27" t="s">
        <v>2592</v>
      </c>
      <c r="F723" s="21"/>
      <c r="G723" s="21"/>
      <c r="H723" s="21" t="s">
        <v>2593</v>
      </c>
      <c r="I723" s="21"/>
      <c r="J723" s="21"/>
      <c r="K723" s="21"/>
      <c r="L723" s="21"/>
      <c r="M723" s="21"/>
      <c r="N723" s="21" t="s">
        <v>2594</v>
      </c>
      <c r="O723" s="21"/>
      <c r="P723" s="21"/>
      <c r="Q723" s="21"/>
      <c r="R723" s="21" t="s">
        <v>2471</v>
      </c>
      <c r="S723" s="21" t="s">
        <v>2476</v>
      </c>
      <c r="T723" s="21" t="s">
        <v>2595</v>
      </c>
      <c r="U723" s="23"/>
      <c r="V723" s="23"/>
      <c r="W723" s="15">
        <f t="shared" si="2"/>
        <v>45635</v>
      </c>
      <c r="X723" s="24">
        <v>722.0</v>
      </c>
      <c r="Y723" s="17" t="str">
        <f t="shared" si="657"/>
        <v>=COUNTIFS(C$3:C723,C723)</v>
      </c>
      <c r="Z723" s="25" t="str">
        <f t="shared" si="658"/>
        <v>#NAME?</v>
      </c>
      <c r="AA723" s="25" t="str">
        <f t="shared" si="659"/>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0"/>
        <v>1</v>
      </c>
      <c r="B724" s="10">
        <f t="shared" si="644"/>
        <v>2</v>
      </c>
      <c r="C724" s="12" t="s">
        <v>2596</v>
      </c>
      <c r="D724" s="27" t="s">
        <v>141</v>
      </c>
      <c r="E724" s="21" t="s">
        <v>2561</v>
      </c>
      <c r="F724" s="21"/>
      <c r="G724" s="21"/>
      <c r="H724" s="21" t="s">
        <v>2597</v>
      </c>
      <c r="I724" s="21"/>
      <c r="J724" s="21"/>
      <c r="K724" s="21"/>
      <c r="L724" s="21"/>
      <c r="M724" s="21"/>
      <c r="N724" s="21"/>
      <c r="O724" s="21"/>
      <c r="P724" s="21"/>
      <c r="Q724" s="21"/>
      <c r="R724" s="21" t="s">
        <v>2471</v>
      </c>
      <c r="S724" s="21" t="s">
        <v>2476</v>
      </c>
      <c r="T724" s="21" t="s">
        <v>2598</v>
      </c>
      <c r="U724" s="23"/>
      <c r="V724" s="23"/>
      <c r="W724" s="15">
        <f t="shared" si="2"/>
        <v>45635</v>
      </c>
      <c r="X724" s="24">
        <v>723.0</v>
      </c>
      <c r="Y724" s="17" t="str">
        <f t="shared" si="657"/>
        <v>=COUNTIFS(C$3:C724,C724)</v>
      </c>
      <c r="Z724" s="25" t="str">
        <f t="shared" si="658"/>
        <v>#NAME?</v>
      </c>
      <c r="AA724" s="25" t="str">
        <f t="shared" si="659"/>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0"/>
        <v>1</v>
      </c>
      <c r="B725" s="10">
        <f t="shared" si="644"/>
        <v>1</v>
      </c>
      <c r="C725" s="12" t="s">
        <v>2599</v>
      </c>
      <c r="D725" s="21" t="s">
        <v>29</v>
      </c>
      <c r="E725" s="21" t="s">
        <v>2600</v>
      </c>
      <c r="F725" s="21"/>
      <c r="G725" s="21"/>
      <c r="H725" s="21" t="s">
        <v>2024</v>
      </c>
      <c r="I725" s="21" t="s">
        <v>2601</v>
      </c>
      <c r="J725" s="21"/>
      <c r="K725" s="21"/>
      <c r="L725" s="21"/>
      <c r="M725" s="21"/>
      <c r="N725" s="21" t="s">
        <v>2602</v>
      </c>
      <c r="O725" s="21"/>
      <c r="P725" s="21"/>
      <c r="Q725" s="21"/>
      <c r="R725" s="21" t="s">
        <v>2471</v>
      </c>
      <c r="S725" s="21" t="s">
        <v>2476</v>
      </c>
      <c r="T725" s="21" t="s">
        <v>2603</v>
      </c>
      <c r="U725" s="23"/>
      <c r="V725" s="23"/>
      <c r="W725" s="15">
        <f t="shared" si="2"/>
        <v>45635</v>
      </c>
      <c r="X725" s="24">
        <v>724.0</v>
      </c>
      <c r="Y725" s="17" t="str">
        <f t="shared" si="657"/>
        <v>=COUNTIFS(C$3:C725,C725)</v>
      </c>
      <c r="Z725" s="25" t="str">
        <f t="shared" si="658"/>
        <v>#NAME?</v>
      </c>
      <c r="AA725" s="25" t="str">
        <f t="shared" si="659"/>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44"/>
        <v>1</v>
      </c>
      <c r="C726" s="52" t="s">
        <v>2604</v>
      </c>
      <c r="D726" s="40"/>
      <c r="E726" s="40"/>
      <c r="F726" s="40"/>
      <c r="G726" s="40"/>
      <c r="H726" s="40"/>
      <c r="I726" s="40"/>
      <c r="J726" s="40"/>
      <c r="K726" s="40"/>
      <c r="L726" s="40"/>
      <c r="M726" s="40"/>
      <c r="N726" s="40"/>
      <c r="O726" s="40"/>
      <c r="P726" s="40"/>
      <c r="Q726" s="40"/>
      <c r="R726" s="40" t="s">
        <v>2471</v>
      </c>
      <c r="S726" s="40" t="s">
        <v>2476</v>
      </c>
      <c r="T726" s="40" t="s">
        <v>2605</v>
      </c>
      <c r="U726" s="41"/>
      <c r="V726" s="41"/>
      <c r="W726" s="15">
        <f t="shared" si="2"/>
        <v>45635</v>
      </c>
      <c r="X726" s="24">
        <v>725.0</v>
      </c>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44"/>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2"/>
        <v>45635</v>
      </c>
      <c r="X727" s="24">
        <v>726.0</v>
      </c>
      <c r="Y727" s="17" t="str">
        <f t="shared" ref="Y727:Y738" si="661">formulatext(A727)</f>
        <v>#N/A</v>
      </c>
      <c r="Z727" s="25" t="str">
        <f t="shared" ref="Z727:Z738" si="662">org.libreoffice.regex(Y727,"(\= COUNTIFS\(C\$\d{1,3}:)(C\d{1,3})(,)(C\d{1,3})(\))","$2")</f>
        <v>#NAME?</v>
      </c>
      <c r="AA727" s="25" t="str">
        <f t="shared" ref="AA727:AA738" si="663">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64">COUNTIFS(C$3:C728,C728)</f>
        <v>1</v>
      </c>
      <c r="B728" s="10">
        <f t="shared" si="644"/>
        <v>26</v>
      </c>
      <c r="C728" s="12" t="s">
        <v>2606</v>
      </c>
      <c r="D728" s="21" t="s">
        <v>47</v>
      </c>
      <c r="E728" s="21" t="s">
        <v>2607</v>
      </c>
      <c r="F728" s="21"/>
      <c r="G728" s="21"/>
      <c r="H728" s="21" t="s">
        <v>2608</v>
      </c>
      <c r="I728" s="27" t="s">
        <v>2609</v>
      </c>
      <c r="J728" s="21" t="s">
        <v>564</v>
      </c>
      <c r="K728" s="21">
        <v>1.0</v>
      </c>
      <c r="L728" s="21" t="s">
        <v>35</v>
      </c>
      <c r="M728" s="21"/>
      <c r="N728" s="21" t="s">
        <v>565</v>
      </c>
      <c r="O728" s="21"/>
      <c r="P728" s="21"/>
      <c r="Q728" s="21"/>
      <c r="R728" s="21" t="s">
        <v>2471</v>
      </c>
      <c r="S728" s="21" t="s">
        <v>2476</v>
      </c>
      <c r="T728" s="22" t="s">
        <v>2610</v>
      </c>
      <c r="U728" s="23"/>
      <c r="V728" s="23"/>
      <c r="W728" s="15">
        <f t="shared" si="2"/>
        <v>45635</v>
      </c>
      <c r="X728" s="24">
        <v>727.0</v>
      </c>
      <c r="Y728" s="17" t="str">
        <f t="shared" si="661"/>
        <v>=COUNTIFS(C$3:C728,C728)</v>
      </c>
      <c r="Z728" s="25" t="str">
        <f t="shared" si="662"/>
        <v>#NAME?</v>
      </c>
      <c r="AA728" s="25" t="str">
        <f t="shared" si="663"/>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4"/>
        <v>1</v>
      </c>
      <c r="B729" s="10">
        <f t="shared" si="644"/>
        <v>2</v>
      </c>
      <c r="C729" s="12" t="s">
        <v>2611</v>
      </c>
      <c r="D729" s="21" t="s">
        <v>401</v>
      </c>
      <c r="E729" s="21" t="s">
        <v>2612</v>
      </c>
      <c r="F729" s="21"/>
      <c r="G729" s="21"/>
      <c r="H729" s="21" t="s">
        <v>2613</v>
      </c>
      <c r="I729" s="21" t="s">
        <v>2614</v>
      </c>
      <c r="J729" s="21" t="s">
        <v>1627</v>
      </c>
      <c r="K729" s="21">
        <v>1.0</v>
      </c>
      <c r="L729" s="21" t="s">
        <v>35</v>
      </c>
      <c r="M729" s="21" t="s">
        <v>2615</v>
      </c>
      <c r="N729" s="21" t="s">
        <v>2616</v>
      </c>
      <c r="O729" s="21"/>
      <c r="P729" s="21"/>
      <c r="Q729" s="21"/>
      <c r="R729" s="21" t="s">
        <v>2471</v>
      </c>
      <c r="S729" s="21" t="s">
        <v>2476</v>
      </c>
      <c r="T729" s="21" t="s">
        <v>2617</v>
      </c>
      <c r="U729" s="23"/>
      <c r="V729" s="23"/>
      <c r="W729" s="15">
        <f t="shared" si="2"/>
        <v>45635</v>
      </c>
      <c r="X729" s="24">
        <v>728.0</v>
      </c>
      <c r="Y729" s="17" t="str">
        <f t="shared" si="661"/>
        <v>=COUNTIFS(C$3:C729,C729)</v>
      </c>
      <c r="Z729" s="25" t="str">
        <f t="shared" si="662"/>
        <v>#NAME?</v>
      </c>
      <c r="AA729" s="25" t="str">
        <f t="shared" si="663"/>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4"/>
        <v>1</v>
      </c>
      <c r="B730" s="10">
        <f t="shared" si="644"/>
        <v>4</v>
      </c>
      <c r="C730" s="12" t="s">
        <v>2618</v>
      </c>
      <c r="D730" s="21" t="s">
        <v>47</v>
      </c>
      <c r="E730" s="21" t="s">
        <v>2619</v>
      </c>
      <c r="F730" s="21"/>
      <c r="G730" s="21"/>
      <c r="H730" s="27" t="s">
        <v>2620</v>
      </c>
      <c r="I730" s="21"/>
      <c r="J730" s="21"/>
      <c r="K730" s="21"/>
      <c r="L730" s="21"/>
      <c r="M730" s="21"/>
      <c r="N730" s="21" t="s">
        <v>2621</v>
      </c>
      <c r="O730" s="21" t="s">
        <v>916</v>
      </c>
      <c r="P730" s="21" t="s">
        <v>2622</v>
      </c>
      <c r="Q730" s="21"/>
      <c r="R730" s="21" t="s">
        <v>2471</v>
      </c>
      <c r="S730" s="21" t="s">
        <v>2476</v>
      </c>
      <c r="T730" s="21" t="s">
        <v>2623</v>
      </c>
      <c r="U730" s="23"/>
      <c r="V730" s="23"/>
      <c r="W730" s="15">
        <f t="shared" si="2"/>
        <v>45635</v>
      </c>
      <c r="X730" s="24">
        <v>729.0</v>
      </c>
      <c r="Y730" s="17" t="str">
        <f t="shared" si="661"/>
        <v>=COUNTIFS(C$3:C730,C730)</v>
      </c>
      <c r="Z730" s="25" t="str">
        <f t="shared" si="662"/>
        <v>#NAME?</v>
      </c>
      <c r="AA730" s="25" t="str">
        <f t="shared" si="663"/>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4"/>
        <v>1</v>
      </c>
      <c r="B731" s="10">
        <f t="shared" si="644"/>
        <v>2</v>
      </c>
      <c r="C731" s="12" t="s">
        <v>2624</v>
      </c>
      <c r="D731" s="21" t="s">
        <v>47</v>
      </c>
      <c r="E731" s="21" t="s">
        <v>921</v>
      </c>
      <c r="F731" s="21"/>
      <c r="G731" s="21"/>
      <c r="H731" s="27" t="s">
        <v>2625</v>
      </c>
      <c r="I731" s="21"/>
      <c r="J731" s="21" t="s">
        <v>130</v>
      </c>
      <c r="K731" s="21">
        <v>1.0</v>
      </c>
      <c r="L731" s="21" t="s">
        <v>35</v>
      </c>
      <c r="M731" s="21"/>
      <c r="N731" s="27" t="s">
        <v>2626</v>
      </c>
      <c r="O731" s="21"/>
      <c r="P731" s="21"/>
      <c r="Q731" s="21"/>
      <c r="R731" s="21" t="s">
        <v>2471</v>
      </c>
      <c r="S731" s="21" t="s">
        <v>2476</v>
      </c>
      <c r="T731" s="21" t="s">
        <v>2627</v>
      </c>
      <c r="U731" s="23"/>
      <c r="V731" s="23"/>
      <c r="W731" s="15">
        <f t="shared" si="2"/>
        <v>45635</v>
      </c>
      <c r="X731" s="24">
        <v>730.0</v>
      </c>
      <c r="Y731" s="17" t="str">
        <f t="shared" si="661"/>
        <v>=COUNTIFS(C$3:C731,C731)</v>
      </c>
      <c r="Z731" s="25" t="str">
        <f t="shared" si="662"/>
        <v>#NAME?</v>
      </c>
      <c r="AA731" s="25" t="str">
        <f t="shared" si="663"/>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4"/>
        <v>1</v>
      </c>
      <c r="B732" s="10">
        <f t="shared" si="644"/>
        <v>2</v>
      </c>
      <c r="C732" s="12" t="s">
        <v>2628</v>
      </c>
      <c r="D732" s="21" t="s">
        <v>47</v>
      </c>
      <c r="E732" s="21" t="s">
        <v>2629</v>
      </c>
      <c r="F732" s="21"/>
      <c r="G732" s="21"/>
      <c r="H732" s="27" t="s">
        <v>2630</v>
      </c>
      <c r="I732" s="27" t="s">
        <v>2631</v>
      </c>
      <c r="J732" s="21" t="s">
        <v>232</v>
      </c>
      <c r="K732" s="21">
        <v>1.0</v>
      </c>
      <c r="L732" s="27" t="s">
        <v>196</v>
      </c>
      <c r="M732" s="21" t="s">
        <v>2632</v>
      </c>
      <c r="N732" s="21" t="s">
        <v>2633</v>
      </c>
      <c r="O732" s="21"/>
      <c r="P732" s="21"/>
      <c r="Q732" s="21"/>
      <c r="R732" s="21" t="s">
        <v>2471</v>
      </c>
      <c r="S732" s="21" t="s">
        <v>2476</v>
      </c>
      <c r="T732" s="21" t="s">
        <v>2634</v>
      </c>
      <c r="U732" s="23"/>
      <c r="V732" s="23"/>
      <c r="W732" s="15">
        <f t="shared" si="2"/>
        <v>45635</v>
      </c>
      <c r="X732" s="24">
        <v>731.0</v>
      </c>
      <c r="Y732" s="17" t="str">
        <f t="shared" si="661"/>
        <v>=COUNTIFS(C$3:C732,C732)</v>
      </c>
      <c r="Z732" s="25" t="str">
        <f t="shared" si="662"/>
        <v>#NAME?</v>
      </c>
      <c r="AA732" s="25" t="str">
        <f t="shared" si="663"/>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4"/>
        <v>1</v>
      </c>
      <c r="B733" s="10">
        <f t="shared" si="644"/>
        <v>4</v>
      </c>
      <c r="C733" s="12" t="s">
        <v>2635</v>
      </c>
      <c r="D733" s="21" t="s">
        <v>42</v>
      </c>
      <c r="E733" s="21" t="s">
        <v>2636</v>
      </c>
      <c r="F733" s="21"/>
      <c r="G733" s="21"/>
      <c r="H733" s="21" t="s">
        <v>2637</v>
      </c>
      <c r="I733" s="21"/>
      <c r="J733" s="21"/>
      <c r="K733" s="21"/>
      <c r="L733" s="21"/>
      <c r="M733" s="21"/>
      <c r="N733" s="21"/>
      <c r="O733" s="21"/>
      <c r="P733" s="21"/>
      <c r="Q733" s="21"/>
      <c r="R733" s="21" t="s">
        <v>2471</v>
      </c>
      <c r="S733" s="21" t="s">
        <v>2476</v>
      </c>
      <c r="T733" s="21" t="s">
        <v>2638</v>
      </c>
      <c r="U733" s="23"/>
      <c r="V733" s="23"/>
      <c r="W733" s="15">
        <f t="shared" si="2"/>
        <v>45635</v>
      </c>
      <c r="X733" s="24">
        <v>732.0</v>
      </c>
      <c r="Y733" s="17" t="str">
        <f t="shared" si="661"/>
        <v>=COUNTIFS(C$3:C733,C733)</v>
      </c>
      <c r="Z733" s="25" t="str">
        <f t="shared" si="662"/>
        <v>#NAME?</v>
      </c>
      <c r="AA733" s="25" t="str">
        <f t="shared" si="663"/>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4"/>
        <v>2</v>
      </c>
      <c r="B734" s="10">
        <f t="shared" si="644"/>
        <v>29</v>
      </c>
      <c r="C734" s="12" t="s">
        <v>1865</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2471</v>
      </c>
      <c r="S734" s="21" t="s">
        <v>2476</v>
      </c>
      <c r="T734" s="21" t="s">
        <v>2639</v>
      </c>
      <c r="U734" s="23"/>
      <c r="V734" s="23"/>
      <c r="W734" s="15">
        <f t="shared" si="2"/>
        <v>45635</v>
      </c>
      <c r="X734" s="24">
        <v>733.0</v>
      </c>
      <c r="Y734" s="17" t="str">
        <f t="shared" si="661"/>
        <v>=COUNTIFS(C$3:C734,C734)</v>
      </c>
      <c r="Z734" s="25" t="str">
        <f t="shared" si="662"/>
        <v>#NAME?</v>
      </c>
      <c r="AA734" s="25" t="str">
        <f t="shared" si="663"/>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4"/>
        <v>1</v>
      </c>
      <c r="B735" s="10">
        <f t="shared" si="644"/>
        <v>2</v>
      </c>
      <c r="C735" s="12" t="s">
        <v>2640</v>
      </c>
      <c r="D735" s="21" t="s">
        <v>47</v>
      </c>
      <c r="E735" s="21" t="s">
        <v>2641</v>
      </c>
      <c r="F735" s="21"/>
      <c r="G735" s="21"/>
      <c r="H735" s="21" t="s">
        <v>2642</v>
      </c>
      <c r="I735" s="21"/>
      <c r="J735" s="21" t="s">
        <v>130</v>
      </c>
      <c r="K735" s="21">
        <v>1.0</v>
      </c>
      <c r="L735" s="21" t="s">
        <v>35</v>
      </c>
      <c r="M735" s="21"/>
      <c r="N735" s="27" t="s">
        <v>2626</v>
      </c>
      <c r="O735" s="21"/>
      <c r="P735" s="21"/>
      <c r="Q735" s="21" t="s">
        <v>2643</v>
      </c>
      <c r="R735" s="21" t="s">
        <v>2471</v>
      </c>
      <c r="S735" s="21" t="s">
        <v>2476</v>
      </c>
      <c r="T735" s="21" t="s">
        <v>2644</v>
      </c>
      <c r="U735" s="23"/>
      <c r="V735" s="23"/>
      <c r="W735" s="15">
        <f t="shared" si="2"/>
        <v>45635</v>
      </c>
      <c r="X735" s="24">
        <v>734.0</v>
      </c>
      <c r="Y735" s="17" t="str">
        <f t="shared" si="661"/>
        <v>=COUNTIFS(C$3:C735,C735)</v>
      </c>
      <c r="Z735" s="25" t="str">
        <f t="shared" si="662"/>
        <v>#NAME?</v>
      </c>
      <c r="AA735" s="25" t="str">
        <f t="shared" si="663"/>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4"/>
        <v>1</v>
      </c>
      <c r="B736" s="10">
        <f t="shared" si="644"/>
        <v>2</v>
      </c>
      <c r="C736" s="12" t="s">
        <v>2645</v>
      </c>
      <c r="D736" s="21" t="s">
        <v>401</v>
      </c>
      <c r="E736" s="21" t="s">
        <v>2646</v>
      </c>
      <c r="F736" s="21"/>
      <c r="G736" s="21"/>
      <c r="H736" s="21" t="s">
        <v>2647</v>
      </c>
      <c r="I736" s="27" t="s">
        <v>2648</v>
      </c>
      <c r="J736" s="21" t="s">
        <v>232</v>
      </c>
      <c r="K736" s="21">
        <v>1.0</v>
      </c>
      <c r="L736" s="27" t="s">
        <v>196</v>
      </c>
      <c r="M736" s="21" t="s">
        <v>2632</v>
      </c>
      <c r="N736" s="21" t="s">
        <v>2649</v>
      </c>
      <c r="O736" s="21"/>
      <c r="P736" s="21"/>
      <c r="Q736" s="21"/>
      <c r="R736" s="21" t="s">
        <v>2471</v>
      </c>
      <c r="S736" s="21" t="s">
        <v>2476</v>
      </c>
      <c r="T736" s="21" t="s">
        <v>2650</v>
      </c>
      <c r="U736" s="23"/>
      <c r="V736" s="23"/>
      <c r="W736" s="15">
        <f t="shared" si="2"/>
        <v>45635</v>
      </c>
      <c r="X736" s="24">
        <v>735.0</v>
      </c>
      <c r="Y736" s="17" t="str">
        <f t="shared" si="661"/>
        <v>=COUNTIFS(C$3:C736,C736)</v>
      </c>
      <c r="Z736" s="25" t="str">
        <f t="shared" si="662"/>
        <v>#NAME?</v>
      </c>
      <c r="AA736" s="25" t="str">
        <f t="shared" si="663"/>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4"/>
        <v>1</v>
      </c>
      <c r="B737" s="10">
        <f t="shared" si="644"/>
        <v>2</v>
      </c>
      <c r="C737" s="12" t="s">
        <v>2651</v>
      </c>
      <c r="D737" s="21" t="s">
        <v>250</v>
      </c>
      <c r="E737" s="21" t="s">
        <v>2641</v>
      </c>
      <c r="F737" s="21"/>
      <c r="G737" s="21"/>
      <c r="H737" s="21" t="s">
        <v>2652</v>
      </c>
      <c r="I737" s="21" t="s">
        <v>2653</v>
      </c>
      <c r="J737" s="21" t="s">
        <v>2654</v>
      </c>
      <c r="K737" s="21">
        <v>1.0</v>
      </c>
      <c r="L737" s="21" t="s">
        <v>35</v>
      </c>
      <c r="M737" s="27" t="s">
        <v>2655</v>
      </c>
      <c r="N737" s="27" t="s">
        <v>2656</v>
      </c>
      <c r="O737" s="21"/>
      <c r="P737" s="21"/>
      <c r="Q737" s="21"/>
      <c r="R737" s="21" t="s">
        <v>2471</v>
      </c>
      <c r="S737" s="21" t="s">
        <v>2476</v>
      </c>
      <c r="T737" s="21" t="s">
        <v>2657</v>
      </c>
      <c r="U737" s="23"/>
      <c r="V737" s="23"/>
      <c r="W737" s="15">
        <f t="shared" si="2"/>
        <v>45635</v>
      </c>
      <c r="X737" s="24">
        <v>736.0</v>
      </c>
      <c r="Y737" s="17" t="str">
        <f t="shared" si="661"/>
        <v>=COUNTIFS(C$3:C737,C737)</v>
      </c>
      <c r="Z737" s="25" t="str">
        <f t="shared" si="662"/>
        <v>#NAME?</v>
      </c>
      <c r="AA737" s="25" t="str">
        <f t="shared" si="663"/>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4"/>
        <v>1</v>
      </c>
      <c r="B738" s="10">
        <f t="shared" si="644"/>
        <v>2</v>
      </c>
      <c r="C738" s="12" t="s">
        <v>2658</v>
      </c>
      <c r="D738" s="21" t="s">
        <v>250</v>
      </c>
      <c r="E738" s="21" t="s">
        <v>2641</v>
      </c>
      <c r="F738" s="21"/>
      <c r="G738" s="21"/>
      <c r="H738" s="21" t="s">
        <v>2659</v>
      </c>
      <c r="I738" s="21" t="s">
        <v>2660</v>
      </c>
      <c r="J738" s="21" t="s">
        <v>2661</v>
      </c>
      <c r="K738" s="21">
        <v>1.0</v>
      </c>
      <c r="L738" s="21" t="s">
        <v>35</v>
      </c>
      <c r="M738" s="21"/>
      <c r="N738" s="21" t="s">
        <v>2662</v>
      </c>
      <c r="O738" s="21"/>
      <c r="P738" s="21"/>
      <c r="Q738" s="21"/>
      <c r="R738" s="21" t="s">
        <v>2471</v>
      </c>
      <c r="S738" s="21" t="s">
        <v>2476</v>
      </c>
      <c r="T738" s="21" t="s">
        <v>2663</v>
      </c>
      <c r="U738" s="23"/>
      <c r="V738" s="23"/>
      <c r="W738" s="15">
        <f t="shared" si="2"/>
        <v>45635</v>
      </c>
      <c r="X738" s="24">
        <v>737.0</v>
      </c>
      <c r="Y738" s="17" t="str">
        <f t="shared" si="661"/>
        <v>=COUNTIFS(C$3:C738,C738)</v>
      </c>
      <c r="Z738" s="25" t="str">
        <f t="shared" si="662"/>
        <v>#NAME?</v>
      </c>
      <c r="AA738" s="25" t="str">
        <f t="shared" si="663"/>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44"/>
        <v>1</v>
      </c>
      <c r="C739" s="52" t="s">
        <v>2664</v>
      </c>
      <c r="D739" s="40"/>
      <c r="E739" s="40"/>
      <c r="F739" s="40"/>
      <c r="G739" s="40"/>
      <c r="H739" s="40"/>
      <c r="I739" s="40"/>
      <c r="J739" s="40"/>
      <c r="K739" s="40"/>
      <c r="L739" s="40"/>
      <c r="M739" s="40"/>
      <c r="N739" s="40"/>
      <c r="O739" s="40"/>
      <c r="P739" s="40"/>
      <c r="Q739" s="40"/>
      <c r="R739" s="40" t="s">
        <v>2471</v>
      </c>
      <c r="S739" s="40" t="s">
        <v>2476</v>
      </c>
      <c r="T739" s="40" t="s">
        <v>2665</v>
      </c>
      <c r="U739" s="41"/>
      <c r="V739" s="41"/>
      <c r="W739" s="15">
        <f t="shared" si="2"/>
        <v>45635</v>
      </c>
      <c r="X739" s="24">
        <v>738.0</v>
      </c>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44"/>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2"/>
        <v>45635</v>
      </c>
      <c r="X740" s="24">
        <v>739.0</v>
      </c>
      <c r="Y740" s="17" t="str">
        <f t="shared" ref="Y740:Y748" si="665">formulatext(A740)</f>
        <v>#N/A</v>
      </c>
      <c r="Z740" s="25" t="str">
        <f t="shared" ref="Z740:Z748" si="666">org.libreoffice.regex(Y740,"(\= COUNTIFS\(C\$\d{1,3}:)(C\d{1,3})(,)(C\d{1,3})(\))","$2")</f>
        <v>#NAME?</v>
      </c>
      <c r="AA740" s="25" t="str">
        <f t="shared" ref="AA740:AA748" si="667">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68">COUNTIFS(C$3:C741,C741)</f>
        <v>1</v>
      </c>
      <c r="B741" s="10">
        <f t="shared" si="644"/>
        <v>2</v>
      </c>
      <c r="C741" s="12" t="s">
        <v>2666</v>
      </c>
      <c r="D741" s="21" t="s">
        <v>250</v>
      </c>
      <c r="E741" s="21" t="s">
        <v>2667</v>
      </c>
      <c r="F741" s="21"/>
      <c r="G741" s="21"/>
      <c r="H741" s="21" t="s">
        <v>2668</v>
      </c>
      <c r="I741" s="21" t="s">
        <v>2669</v>
      </c>
      <c r="J741" s="21" t="s">
        <v>2654</v>
      </c>
      <c r="K741" s="21">
        <v>1.0</v>
      </c>
      <c r="L741" s="21" t="s">
        <v>35</v>
      </c>
      <c r="M741" s="27" t="s">
        <v>2655</v>
      </c>
      <c r="N741" s="27" t="s">
        <v>2670</v>
      </c>
      <c r="O741" s="21"/>
      <c r="P741" s="21"/>
      <c r="Q741" s="21"/>
      <c r="R741" s="21" t="s">
        <v>2471</v>
      </c>
      <c r="S741" s="21" t="s">
        <v>2476</v>
      </c>
      <c r="T741" s="22" t="s">
        <v>2671</v>
      </c>
      <c r="U741" s="23"/>
      <c r="V741" s="23"/>
      <c r="W741" s="15">
        <f t="shared" si="2"/>
        <v>45635</v>
      </c>
      <c r="X741" s="24">
        <v>740.0</v>
      </c>
      <c r="Y741" s="17" t="str">
        <f t="shared" si="665"/>
        <v>=COUNTIFS(C$3:C741,C741)</v>
      </c>
      <c r="Z741" s="25" t="str">
        <f t="shared" si="666"/>
        <v>#NAME?</v>
      </c>
      <c r="AA741" s="25" t="str">
        <f t="shared" si="667"/>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8"/>
        <v>1</v>
      </c>
      <c r="B742" s="10">
        <f t="shared" si="644"/>
        <v>38</v>
      </c>
      <c r="C742" s="12" t="s">
        <v>2672</v>
      </c>
      <c r="D742" s="21" t="s">
        <v>29</v>
      </c>
      <c r="E742" s="21" t="s">
        <v>2673</v>
      </c>
      <c r="F742" s="21"/>
      <c r="G742" s="21"/>
      <c r="H742" s="21" t="s">
        <v>167</v>
      </c>
      <c r="I742" s="21"/>
      <c r="J742" s="21"/>
      <c r="K742" s="21"/>
      <c r="L742" s="21"/>
      <c r="M742" s="21"/>
      <c r="N742" s="21"/>
      <c r="O742" s="21"/>
      <c r="P742" s="21"/>
      <c r="Q742" s="21"/>
      <c r="R742" s="21" t="s">
        <v>2471</v>
      </c>
      <c r="S742" s="21" t="s">
        <v>2476</v>
      </c>
      <c r="T742" s="21" t="s">
        <v>2674</v>
      </c>
      <c r="U742" s="23"/>
      <c r="V742" s="23"/>
      <c r="W742" s="15">
        <f t="shared" si="2"/>
        <v>45635</v>
      </c>
      <c r="X742" s="24">
        <v>741.0</v>
      </c>
      <c r="Y742" s="17" t="str">
        <f t="shared" si="665"/>
        <v>=COUNTIFS(C$3:C742,C742)</v>
      </c>
      <c r="Z742" s="25" t="str">
        <f t="shared" si="666"/>
        <v>#NAME?</v>
      </c>
      <c r="AA742" s="25" t="str">
        <f t="shared" si="667"/>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8"/>
        <v>12</v>
      </c>
      <c r="B743" s="10">
        <f t="shared" si="644"/>
        <v>147</v>
      </c>
      <c r="C743" s="12" t="s">
        <v>560</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2471</v>
      </c>
      <c r="S743" s="21" t="s">
        <v>2476</v>
      </c>
      <c r="T743" s="21" t="s">
        <v>2675</v>
      </c>
      <c r="U743" s="23"/>
      <c r="V743" s="23"/>
      <c r="W743" s="15">
        <f t="shared" si="2"/>
        <v>45635</v>
      </c>
      <c r="X743" s="24">
        <v>742.0</v>
      </c>
      <c r="Y743" s="17" t="str">
        <f t="shared" si="665"/>
        <v>=COUNTIFS(C$3:C743,C743)</v>
      </c>
      <c r="Z743" s="25" t="str">
        <f t="shared" si="666"/>
        <v>#NAME?</v>
      </c>
      <c r="AA743" s="25" t="str">
        <f t="shared" si="667"/>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8"/>
        <v>1</v>
      </c>
      <c r="B744" s="10">
        <f t="shared" si="644"/>
        <v>2</v>
      </c>
      <c r="C744" s="12" t="s">
        <v>2676</v>
      </c>
      <c r="D744" s="21" t="s">
        <v>47</v>
      </c>
      <c r="E744" s="21" t="s">
        <v>2677</v>
      </c>
      <c r="F744" s="21"/>
      <c r="G744" s="21"/>
      <c r="H744" s="21" t="s">
        <v>2678</v>
      </c>
      <c r="I744" s="21"/>
      <c r="J744" s="21" t="s">
        <v>130</v>
      </c>
      <c r="K744" s="21">
        <v>1.0</v>
      </c>
      <c r="L744" s="21" t="s">
        <v>35</v>
      </c>
      <c r="M744" s="21"/>
      <c r="N744" s="27" t="s">
        <v>2626</v>
      </c>
      <c r="O744" s="21"/>
      <c r="P744" s="21"/>
      <c r="Q744" s="21"/>
      <c r="R744" s="21" t="s">
        <v>2471</v>
      </c>
      <c r="S744" s="21" t="s">
        <v>2476</v>
      </c>
      <c r="T744" s="21" t="s">
        <v>2679</v>
      </c>
      <c r="U744" s="23"/>
      <c r="V744" s="23"/>
      <c r="W744" s="15">
        <f t="shared" si="2"/>
        <v>45635</v>
      </c>
      <c r="X744" s="24">
        <v>743.0</v>
      </c>
      <c r="Y744" s="17" t="str">
        <f t="shared" si="665"/>
        <v>=COUNTIFS(C$3:C744,C744)</v>
      </c>
      <c r="Z744" s="25" t="str">
        <f t="shared" si="666"/>
        <v>#NAME?</v>
      </c>
      <c r="AA744" s="25" t="str">
        <f t="shared" si="667"/>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8"/>
        <v>1</v>
      </c>
      <c r="B745" s="10">
        <f t="shared" si="644"/>
        <v>2</v>
      </c>
      <c r="C745" s="12" t="s">
        <v>2680</v>
      </c>
      <c r="D745" s="21" t="s">
        <v>250</v>
      </c>
      <c r="E745" s="21" t="s">
        <v>2681</v>
      </c>
      <c r="F745" s="21"/>
      <c r="G745" s="21"/>
      <c r="H745" s="27" t="s">
        <v>2682</v>
      </c>
      <c r="I745" s="27" t="s">
        <v>2683</v>
      </c>
      <c r="J745" s="21" t="s">
        <v>2661</v>
      </c>
      <c r="K745" s="21">
        <v>1.0</v>
      </c>
      <c r="L745" s="21" t="s">
        <v>35</v>
      </c>
      <c r="M745" s="21"/>
      <c r="N745" s="21" t="s">
        <v>2684</v>
      </c>
      <c r="O745" s="21"/>
      <c r="P745" s="21"/>
      <c r="Q745" s="21"/>
      <c r="R745" s="21" t="s">
        <v>2471</v>
      </c>
      <c r="S745" s="21" t="s">
        <v>2476</v>
      </c>
      <c r="T745" s="21" t="s">
        <v>2685</v>
      </c>
      <c r="U745" s="23"/>
      <c r="V745" s="23"/>
      <c r="W745" s="15">
        <f t="shared" si="2"/>
        <v>45635</v>
      </c>
      <c r="X745" s="24">
        <v>744.0</v>
      </c>
      <c r="Y745" s="17" t="str">
        <f t="shared" si="665"/>
        <v>=COUNTIFS(C$3:C745,C745)</v>
      </c>
      <c r="Z745" s="25" t="str">
        <f t="shared" si="666"/>
        <v>#NAME?</v>
      </c>
      <c r="AA745" s="25" t="str">
        <f t="shared" si="667"/>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8"/>
        <v>2</v>
      </c>
      <c r="B746" s="10">
        <f t="shared" si="644"/>
        <v>2</v>
      </c>
      <c r="C746" s="12" t="s">
        <v>2472</v>
      </c>
      <c r="D746" s="21" t="str">
        <f t="shared" ref="D746:D747" si="669">VLOOKUP($C746,$C$1:$P$7320,2,0)</f>
        <v>noun</v>
      </c>
      <c r="E746" s="21" t="str">
        <f t="shared" ref="E746:E747" si="670">VLOOKUP($C746,$C$1:$P$7320,3,0)</f>
        <v>fem instr sg, comp</v>
      </c>
      <c r="F746" s="21" t="str">
        <f t="shared" ref="F746:F747" si="671">VLOOKUP($C746,$C$1:$P$7320,4,0)</f>
        <v/>
      </c>
      <c r="G746" s="21"/>
      <c r="H746" s="21" t="str">
        <f t="shared" ref="H746:H747" si="672">VLOOKUP($C746,$C$1:$P$7320,6,0)</f>
        <v>by one’s own begging</v>
      </c>
      <c r="I746" s="21" t="str">
        <f t="shared" ref="I746:I747" si="673">VLOOKUP($C746,$C$1:$P$7320,7,0)</f>
        <v/>
      </c>
      <c r="J746" s="21" t="str">
        <f t="shared" ref="J746:J747" si="674">VLOOKUP($C746,$C$1:$P$7320,8,0)</f>
        <v/>
      </c>
      <c r="K746" s="21" t="str">
        <f t="shared" ref="K746:K747" si="675">VLOOKUP($C746,$C$1:$P$7320,9,0)</f>
        <v/>
      </c>
      <c r="L746" s="21" t="str">
        <f t="shared" ref="L746:L747" si="676">VLOOKUP($C746,$C$1:$P$7320,10,0)</f>
        <v/>
      </c>
      <c r="M746" s="21" t="str">
        <f t="shared" ref="M746:M747" si="677">VLOOKUP($C746,$C$1:$P$7320,11,0)</f>
        <v/>
      </c>
      <c r="N746" s="21" t="str">
        <f t="shared" ref="N746:N747" si="678">VLOOKUP($C746,$C$1:$P$7320,12,0)</f>
        <v>saṃ + yācikā</v>
      </c>
      <c r="O746" s="21" t="str">
        <f t="shared" ref="O746:O747" si="679">VLOOKUP($C746,$C$1:$P$7320,13,0)</f>
        <v/>
      </c>
      <c r="P746" s="21" t="str">
        <f t="shared" ref="P746:P747" si="680">VLOOKUP($C746,$C$1:$P$7320,14,0)</f>
        <v/>
      </c>
      <c r="Q746" s="21"/>
      <c r="R746" s="21" t="s">
        <v>2471</v>
      </c>
      <c r="S746" s="21" t="s">
        <v>2476</v>
      </c>
      <c r="T746" s="21" t="s">
        <v>2686</v>
      </c>
      <c r="U746" s="23"/>
      <c r="V746" s="23"/>
      <c r="W746" s="15">
        <f t="shared" si="2"/>
        <v>45635</v>
      </c>
      <c r="X746" s="24">
        <v>745.0</v>
      </c>
      <c r="Y746" s="17" t="str">
        <f t="shared" si="665"/>
        <v>=COUNTIFS(C$3:C746,C746)</v>
      </c>
      <c r="Z746" s="25" t="str">
        <f t="shared" si="666"/>
        <v>#NAME?</v>
      </c>
      <c r="AA746" s="25" t="str">
        <f t="shared" si="667"/>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8"/>
        <v>2</v>
      </c>
      <c r="B747" s="10">
        <f t="shared" si="644"/>
        <v>2</v>
      </c>
      <c r="C747" s="12" t="s">
        <v>2490</v>
      </c>
      <c r="D747" s="21" t="str">
        <f t="shared" si="669"/>
        <v>noun</v>
      </c>
      <c r="E747" s="21" t="str">
        <f t="shared" si="670"/>
        <v>fem acc sg of kuti</v>
      </c>
      <c r="F747" s="21" t="str">
        <f t="shared" si="671"/>
        <v/>
      </c>
      <c r="G747" s="21"/>
      <c r="H747" s="21" t="str">
        <f t="shared" si="672"/>
        <v>hut, house</v>
      </c>
      <c r="I747" s="21" t="str">
        <f t="shared" si="673"/>
        <v>bent</v>
      </c>
      <c r="J747" s="21" t="str">
        <f t="shared" si="674"/>
        <v>√kuṭ (bend)</v>
      </c>
      <c r="K747" s="21">
        <f t="shared" si="675"/>
        <v>1</v>
      </c>
      <c r="L747" s="21" t="str">
        <f t="shared" si="676"/>
        <v>a</v>
      </c>
      <c r="M747" s="21" t="str">
        <f t="shared" si="677"/>
        <v/>
      </c>
      <c r="N747" s="21" t="str">
        <f t="shared" si="678"/>
        <v>√kuṭ + i</v>
      </c>
      <c r="O747" s="21" t="str">
        <f t="shared" si="679"/>
        <v/>
      </c>
      <c r="P747" s="21" t="str">
        <f t="shared" si="680"/>
        <v/>
      </c>
      <c r="Q747" s="21"/>
      <c r="R747" s="21" t="s">
        <v>2471</v>
      </c>
      <c r="S747" s="21" t="s">
        <v>2476</v>
      </c>
      <c r="T747" s="21" t="s">
        <v>2687</v>
      </c>
      <c r="U747" s="23"/>
      <c r="V747" s="23"/>
      <c r="W747" s="15">
        <f t="shared" si="2"/>
        <v>45635</v>
      </c>
      <c r="X747" s="24">
        <v>746.0</v>
      </c>
      <c r="Y747" s="17" t="str">
        <f t="shared" si="665"/>
        <v>=COUNTIFS(C$3:C747,C747)</v>
      </c>
      <c r="Z747" s="25" t="str">
        <f t="shared" si="666"/>
        <v>#NAME?</v>
      </c>
      <c r="AA747" s="25" t="str">
        <f t="shared" si="667"/>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68"/>
        <v>1</v>
      </c>
      <c r="B748" s="10">
        <f t="shared" si="644"/>
        <v>2</v>
      </c>
      <c r="C748" s="12" t="s">
        <v>2688</v>
      </c>
      <c r="D748" s="21" t="s">
        <v>84</v>
      </c>
      <c r="E748" s="21" t="s">
        <v>2689</v>
      </c>
      <c r="F748" s="21"/>
      <c r="G748" s="21"/>
      <c r="H748" s="21" t="s">
        <v>2690</v>
      </c>
      <c r="I748" s="27" t="s">
        <v>2691</v>
      </c>
      <c r="J748" s="21" t="s">
        <v>214</v>
      </c>
      <c r="K748" s="21">
        <v>7.0</v>
      </c>
      <c r="L748" s="21" t="s">
        <v>196</v>
      </c>
      <c r="M748" s="21" t="s">
        <v>2531</v>
      </c>
      <c r="N748" s="21" t="s">
        <v>2692</v>
      </c>
      <c r="O748" s="21"/>
      <c r="P748" s="21"/>
      <c r="Q748" s="21"/>
      <c r="R748" s="21" t="s">
        <v>2471</v>
      </c>
      <c r="S748" s="21" t="s">
        <v>2476</v>
      </c>
      <c r="T748" s="21" t="s">
        <v>2693</v>
      </c>
      <c r="U748" s="23"/>
      <c r="V748" s="23"/>
      <c r="W748" s="15">
        <f t="shared" si="2"/>
        <v>45635</v>
      </c>
      <c r="X748" s="24">
        <v>747.0</v>
      </c>
      <c r="Y748" s="17" t="str">
        <f t="shared" si="665"/>
        <v>=COUNTIFS(C$3:C748,C748)</v>
      </c>
      <c r="Z748" s="25" t="str">
        <f t="shared" si="666"/>
        <v>#NAME?</v>
      </c>
      <c r="AA748" s="25" t="str">
        <f t="shared" si="667"/>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44"/>
        <v>1</v>
      </c>
      <c r="C749" s="52" t="s">
        <v>2694</v>
      </c>
      <c r="D749" s="40"/>
      <c r="E749" s="40"/>
      <c r="F749" s="40"/>
      <c r="G749" s="40"/>
      <c r="H749" s="40"/>
      <c r="I749" s="40"/>
      <c r="J749" s="40"/>
      <c r="K749" s="40"/>
      <c r="L749" s="40"/>
      <c r="M749" s="40"/>
      <c r="N749" s="40"/>
      <c r="O749" s="40"/>
      <c r="P749" s="40"/>
      <c r="Q749" s="40"/>
      <c r="R749" s="40" t="s">
        <v>2471</v>
      </c>
      <c r="S749" s="40" t="s">
        <v>2476</v>
      </c>
      <c r="T749" s="40" t="s">
        <v>2695</v>
      </c>
      <c r="U749" s="41"/>
      <c r="V749" s="41"/>
      <c r="W749" s="15">
        <f t="shared" si="2"/>
        <v>45635</v>
      </c>
      <c r="X749" s="24">
        <v>748.0</v>
      </c>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44"/>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2"/>
        <v>45635</v>
      </c>
      <c r="X750" s="24">
        <v>749.0</v>
      </c>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81">COUNTIFS(C$3:C751,C751)</f>
        <v>2</v>
      </c>
      <c r="B751" s="10">
        <f t="shared" si="644"/>
        <v>26</v>
      </c>
      <c r="C751" s="12" t="s">
        <v>2606</v>
      </c>
      <c r="D751" s="21" t="str">
        <f t="shared" ref="D751:D752" si="682">VLOOKUP($C751,$C$1:$P$7320,2,0)</f>
        <v>noun</v>
      </c>
      <c r="E751" s="21" t="str">
        <f t="shared" ref="E751:E752" si="683">VLOOKUP($C751,$C$1:$P$7320,3,0)</f>
        <v>masc nom pl, from bhikkhati</v>
      </c>
      <c r="F751" s="21" t="str">
        <f t="shared" ref="F751:F752" si="684">VLOOKUP($C751,$C$1:$P$7320,4,0)</f>
        <v/>
      </c>
      <c r="G751" s="21"/>
      <c r="H751" s="21" t="str">
        <f t="shared" ref="H751:H752" si="685">VLOOKUP($C751,$C$1:$P$7320,6,0)</f>
        <v>monks, monastics</v>
      </c>
      <c r="I751" s="21" t="str">
        <f t="shared" ref="I751:I752" si="686">VLOOKUP($C751,$C$1:$P$7320,7,0)</f>
        <v>beggars, mendicants</v>
      </c>
      <c r="J751" s="21" t="str">
        <f t="shared" ref="J751:J752" si="687">VLOOKUP($C751,$C$1:$P$7320,8,0)</f>
        <v>√bhikkh (beg)</v>
      </c>
      <c r="K751" s="21">
        <f t="shared" ref="K751:K752" si="688">VLOOKUP($C751,$C$1:$P$7320,9,0)</f>
        <v>1</v>
      </c>
      <c r="L751" s="21" t="str">
        <f t="shared" ref="L751:L752" si="689">VLOOKUP($C751,$C$1:$P$7320,10,0)</f>
        <v>a</v>
      </c>
      <c r="M751" s="21" t="str">
        <f t="shared" ref="M751:M752" si="690">VLOOKUP($C751,$C$1:$P$7320,11,0)</f>
        <v/>
      </c>
      <c r="N751" s="21" t="str">
        <f t="shared" ref="N751:N752" si="691">VLOOKUP($C751,$C$1:$P$7320,12,0)</f>
        <v>√bhikkh + u</v>
      </c>
      <c r="O751" s="21" t="str">
        <f t="shared" ref="O751:O752" si="692">VLOOKUP($C751,$C$1:$P$7320,13,0)</f>
        <v/>
      </c>
      <c r="P751" s="21" t="str">
        <f t="shared" ref="P751:P752" si="693">VLOOKUP($C751,$C$1:$P$7320,14,0)</f>
        <v/>
      </c>
      <c r="Q751" s="21"/>
      <c r="R751" s="21" t="s">
        <v>2471</v>
      </c>
      <c r="S751" s="21" t="s">
        <v>2476</v>
      </c>
      <c r="T751" s="22" t="s">
        <v>2696</v>
      </c>
      <c r="U751" s="23"/>
      <c r="V751" s="23"/>
      <c r="W751" s="15">
        <f t="shared" si="2"/>
        <v>45635</v>
      </c>
      <c r="X751" s="24">
        <v>750.0</v>
      </c>
      <c r="Y751" s="17" t="str">
        <f t="shared" ref="Y751:Y758" si="694">formulatext(A751)</f>
        <v>=COUNTIFS(C$3:C751,C751)</v>
      </c>
      <c r="Z751" s="25" t="str">
        <f t="shared" ref="Z751:Z758" si="695">org.libreoffice.regex(Y751,"(\= COUNTIFS\(C\$\d{1,3}:)(C\d{1,3})(,)(C\d{1,3})(\))","$2")</f>
        <v>#NAME?</v>
      </c>
      <c r="AA751" s="25" t="str">
        <f t="shared" ref="AA751:AA758" si="696">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1"/>
        <v>22</v>
      </c>
      <c r="B752" s="10">
        <f t="shared" si="644"/>
        <v>220</v>
      </c>
      <c r="C752" s="12" t="s">
        <v>1131</v>
      </c>
      <c r="D752" s="21" t="str">
        <f t="shared" si="682"/>
        <v>ind</v>
      </c>
      <c r="E752" s="21" t="str">
        <f t="shared" si="683"/>
        <v>conj</v>
      </c>
      <c r="F752" s="21" t="str">
        <f t="shared" si="684"/>
        <v/>
      </c>
      <c r="G752" s="21"/>
      <c r="H752" s="21" t="str">
        <f t="shared" si="685"/>
        <v>or, either or</v>
      </c>
      <c r="I752" s="21" t="str">
        <f t="shared" si="686"/>
        <v/>
      </c>
      <c r="J752" s="21" t="str">
        <f t="shared" si="687"/>
        <v/>
      </c>
      <c r="K752" s="21" t="str">
        <f t="shared" si="688"/>
        <v/>
      </c>
      <c r="L752" s="21" t="str">
        <f t="shared" si="689"/>
        <v/>
      </c>
      <c r="M752" s="21" t="str">
        <f t="shared" si="690"/>
        <v/>
      </c>
      <c r="N752" s="21" t="str">
        <f t="shared" si="691"/>
        <v/>
      </c>
      <c r="O752" s="21" t="str">
        <f t="shared" si="692"/>
        <v/>
      </c>
      <c r="P752" s="21" t="str">
        <f t="shared" si="693"/>
        <v/>
      </c>
      <c r="Q752" s="21"/>
      <c r="R752" s="21" t="s">
        <v>2471</v>
      </c>
      <c r="S752" s="21" t="s">
        <v>2476</v>
      </c>
      <c r="T752" s="21" t="s">
        <v>2697</v>
      </c>
      <c r="U752" s="23"/>
      <c r="V752" s="23"/>
      <c r="W752" s="15">
        <f t="shared" si="2"/>
        <v>45635</v>
      </c>
      <c r="X752" s="24">
        <v>751.0</v>
      </c>
      <c r="Y752" s="17" t="str">
        <f t="shared" si="694"/>
        <v>=COUNTIFS(C$3:C752,C752)</v>
      </c>
      <c r="Z752" s="25" t="str">
        <f t="shared" si="695"/>
        <v>#NAME?</v>
      </c>
      <c r="AA752" s="25" t="str">
        <f t="shared" si="696"/>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1"/>
        <v>1</v>
      </c>
      <c r="B753" s="10">
        <f t="shared" si="644"/>
        <v>2</v>
      </c>
      <c r="C753" s="12" t="s">
        <v>2698</v>
      </c>
      <c r="D753" s="21" t="s">
        <v>84</v>
      </c>
      <c r="E753" s="21" t="s">
        <v>2699</v>
      </c>
      <c r="F753" s="21"/>
      <c r="G753" s="21"/>
      <c r="H753" s="21" t="s">
        <v>2700</v>
      </c>
      <c r="I753" s="21"/>
      <c r="J753" s="21" t="s">
        <v>1627</v>
      </c>
      <c r="K753" s="21">
        <v>1.0</v>
      </c>
      <c r="L753" s="21" t="s">
        <v>35</v>
      </c>
      <c r="M753" s="21" t="s">
        <v>2615</v>
      </c>
      <c r="N753" s="21" t="s">
        <v>2701</v>
      </c>
      <c r="O753" s="21"/>
      <c r="P753" s="21"/>
      <c r="Q753" s="21"/>
      <c r="R753" s="21" t="s">
        <v>2471</v>
      </c>
      <c r="S753" s="21" t="s">
        <v>2476</v>
      </c>
      <c r="T753" s="21" t="s">
        <v>2702</v>
      </c>
      <c r="U753" s="23"/>
      <c r="V753" s="23"/>
      <c r="W753" s="15">
        <f t="shared" si="2"/>
        <v>45635</v>
      </c>
      <c r="X753" s="24">
        <v>752.0</v>
      </c>
      <c r="Y753" s="17" t="str">
        <f t="shared" si="694"/>
        <v>=COUNTIFS(C$3:C753,C753)</v>
      </c>
      <c r="Z753" s="25" t="str">
        <f t="shared" si="695"/>
        <v>#NAME?</v>
      </c>
      <c r="AA753" s="25" t="str">
        <f t="shared" si="696"/>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1"/>
        <v>2</v>
      </c>
      <c r="B754" s="10">
        <f t="shared" si="644"/>
        <v>4</v>
      </c>
      <c r="C754" s="12" t="s">
        <v>2618</v>
      </c>
      <c r="D754" s="21" t="str">
        <f t="shared" ref="D754:D756" si="697">VLOOKUP($C754,$C$1:$P$7320,2,0)</f>
        <v>noun</v>
      </c>
      <c r="E754" s="21" t="str">
        <f t="shared" ref="E754:E756" si="698">VLOOKUP($C754,$C$1:$P$7320,3,0)</f>
        <v>fem dat sg, comp</v>
      </c>
      <c r="F754" s="21" t="str">
        <f t="shared" ref="F754:F756" si="699">VLOOKUP($C754,$C$1:$P$7320,4,0)</f>
        <v/>
      </c>
      <c r="G754" s="21"/>
      <c r="H754" s="21" t="str">
        <f t="shared" ref="H754:H756" si="700">VLOOKUP($C754,$C$1:$P$7320,6,0)</f>
        <v>for designating the site; appointing the place</v>
      </c>
      <c r="I754" s="21" t="str">
        <f t="shared" ref="I754:I756" si="701">VLOOKUP($C754,$C$1:$P$7320,7,0)</f>
        <v/>
      </c>
      <c r="J754" s="21" t="str">
        <f t="shared" ref="J754:J756" si="702">VLOOKUP($C754,$C$1:$P$7320,8,0)</f>
        <v/>
      </c>
      <c r="K754" s="21" t="str">
        <f t="shared" ref="K754:K756" si="703">VLOOKUP($C754,$C$1:$P$7320,9,0)</f>
        <v/>
      </c>
      <c r="L754" s="21" t="str">
        <f t="shared" ref="L754:L756" si="704">VLOOKUP($C754,$C$1:$P$7320,10,0)</f>
        <v/>
      </c>
      <c r="M754" s="21" t="str">
        <f t="shared" ref="M754:M756" si="705">VLOOKUP($C754,$C$1:$P$7320,11,0)</f>
        <v/>
      </c>
      <c r="N754" s="21" t="str">
        <f t="shared" ref="N754:N756" si="706">VLOOKUP($C754,$C$1:$P$7320,12,0)</f>
        <v>vatthu + desanā</v>
      </c>
      <c r="O754" s="21" t="str">
        <f t="shared" ref="O754:O756" si="707">VLOOKUP($C754,$C$1:$P$7320,13,0)</f>
        <v>genitive tappurisa</v>
      </c>
      <c r="P754" s="21" t="str">
        <f t="shared" ref="P754:P756" si="708">VLOOKUP($C754,$C$1:$P$7320,14,0)</f>
        <v>vatthuno + desanā</v>
      </c>
      <c r="Q754" s="21"/>
      <c r="R754" s="21" t="s">
        <v>2471</v>
      </c>
      <c r="S754" s="21" t="s">
        <v>2476</v>
      </c>
      <c r="T754" s="21" t="s">
        <v>2703</v>
      </c>
      <c r="U754" s="23"/>
      <c r="V754" s="23"/>
      <c r="W754" s="15">
        <f t="shared" si="2"/>
        <v>45635</v>
      </c>
      <c r="X754" s="24">
        <v>753.0</v>
      </c>
      <c r="Y754" s="17" t="str">
        <f t="shared" si="694"/>
        <v>=COUNTIFS(C$3:C754,C754)</v>
      </c>
      <c r="Z754" s="25" t="str">
        <f t="shared" si="695"/>
        <v>#NAME?</v>
      </c>
      <c r="AA754" s="25" t="str">
        <f t="shared" si="696"/>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1"/>
        <v>2</v>
      </c>
      <c r="B755" s="10">
        <f t="shared" si="644"/>
        <v>5</v>
      </c>
      <c r="C755" s="12" t="s">
        <v>2543</v>
      </c>
      <c r="D755" s="21" t="str">
        <f t="shared" si="697"/>
        <v>noun</v>
      </c>
      <c r="E755" s="21" t="str">
        <f t="shared" si="698"/>
        <v>nt nom sg of pamāṇa, from pamiṇāti</v>
      </c>
      <c r="F755" s="21" t="str">
        <f t="shared" si="699"/>
        <v/>
      </c>
      <c r="G755" s="21"/>
      <c r="H755" s="21" t="str">
        <f t="shared" si="700"/>
        <v>measurement, size</v>
      </c>
      <c r="I755" s="21" t="str">
        <f t="shared" si="701"/>
        <v/>
      </c>
      <c r="J755" s="21" t="str">
        <f t="shared" si="702"/>
        <v>√mā (measure)</v>
      </c>
      <c r="K755" s="21">
        <f t="shared" si="703"/>
        <v>5</v>
      </c>
      <c r="L755" s="21" t="str">
        <f t="shared" si="704"/>
        <v>nā</v>
      </c>
      <c r="M755" s="21" t="str">
        <f t="shared" si="705"/>
        <v/>
      </c>
      <c r="N755" s="21" t="str">
        <f t="shared" si="706"/>
        <v>pa + √mā + aṇa</v>
      </c>
      <c r="O755" s="21" t="str">
        <f t="shared" si="707"/>
        <v/>
      </c>
      <c r="P755" s="21" t="str">
        <f t="shared" si="708"/>
        <v/>
      </c>
      <c r="Q755" s="21"/>
      <c r="R755" s="21" t="s">
        <v>2471</v>
      </c>
      <c r="S755" s="21" t="s">
        <v>2476</v>
      </c>
      <c r="T755" s="21" t="s">
        <v>2704</v>
      </c>
      <c r="U755" s="23"/>
      <c r="V755" s="23"/>
      <c r="W755" s="15">
        <f t="shared" si="2"/>
        <v>45635</v>
      </c>
      <c r="X755" s="24">
        <v>754.0</v>
      </c>
      <c r="Y755" s="17" t="str">
        <f t="shared" si="694"/>
        <v>=COUNTIFS(C$3:C755,C755)</v>
      </c>
      <c r="Z755" s="25" t="str">
        <f t="shared" si="695"/>
        <v>#NAME?</v>
      </c>
      <c r="AA755" s="25" t="str">
        <f t="shared" si="696"/>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1"/>
        <v>23</v>
      </c>
      <c r="B756" s="10">
        <f t="shared" si="644"/>
        <v>220</v>
      </c>
      <c r="C756" s="12" t="s">
        <v>1131</v>
      </c>
      <c r="D756" s="21" t="str">
        <f t="shared" si="697"/>
        <v>ind</v>
      </c>
      <c r="E756" s="21" t="str">
        <f t="shared" si="698"/>
        <v>conj</v>
      </c>
      <c r="F756" s="21" t="str">
        <f t="shared" si="699"/>
        <v/>
      </c>
      <c r="G756" s="21"/>
      <c r="H756" s="21" t="str">
        <f t="shared" si="700"/>
        <v>or, either or</v>
      </c>
      <c r="I756" s="21" t="str">
        <f t="shared" si="701"/>
        <v/>
      </c>
      <c r="J756" s="21" t="str">
        <f t="shared" si="702"/>
        <v/>
      </c>
      <c r="K756" s="21" t="str">
        <f t="shared" si="703"/>
        <v/>
      </c>
      <c r="L756" s="21" t="str">
        <f t="shared" si="704"/>
        <v/>
      </c>
      <c r="M756" s="21" t="str">
        <f t="shared" si="705"/>
        <v/>
      </c>
      <c r="N756" s="21" t="str">
        <f t="shared" si="706"/>
        <v/>
      </c>
      <c r="O756" s="21" t="str">
        <f t="shared" si="707"/>
        <v/>
      </c>
      <c r="P756" s="21" t="str">
        <f t="shared" si="708"/>
        <v/>
      </c>
      <c r="Q756" s="21"/>
      <c r="R756" s="21" t="s">
        <v>2471</v>
      </c>
      <c r="S756" s="21" t="s">
        <v>2476</v>
      </c>
      <c r="T756" s="21" t="s">
        <v>2705</v>
      </c>
      <c r="U756" s="23"/>
      <c r="V756" s="23"/>
      <c r="W756" s="15">
        <f t="shared" si="2"/>
        <v>45635</v>
      </c>
      <c r="X756" s="24">
        <v>755.0</v>
      </c>
      <c r="Y756" s="17" t="str">
        <f t="shared" si="694"/>
        <v>=COUNTIFS(C$3:C756,C756)</v>
      </c>
      <c r="Z756" s="25" t="str">
        <f t="shared" si="695"/>
        <v>#NAME?</v>
      </c>
      <c r="AA756" s="25" t="str">
        <f t="shared" si="696"/>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1"/>
        <v>1</v>
      </c>
      <c r="B757" s="10">
        <f t="shared" si="644"/>
        <v>2</v>
      </c>
      <c r="C757" s="12" t="s">
        <v>2706</v>
      </c>
      <c r="D757" s="21" t="s">
        <v>84</v>
      </c>
      <c r="E757" s="21" t="s">
        <v>2707</v>
      </c>
      <c r="F757" s="21"/>
      <c r="G757" s="21"/>
      <c r="H757" s="21" t="s">
        <v>2708</v>
      </c>
      <c r="I757" s="27" t="s">
        <v>2709</v>
      </c>
      <c r="J757" s="21" t="s">
        <v>2661</v>
      </c>
      <c r="K757" s="21">
        <v>1.0</v>
      </c>
      <c r="L757" s="21" t="s">
        <v>196</v>
      </c>
      <c r="M757" s="21" t="s">
        <v>2710</v>
      </c>
      <c r="N757" s="21" t="s">
        <v>2711</v>
      </c>
      <c r="O757" s="21"/>
      <c r="P757" s="21"/>
      <c r="Q757" s="21"/>
      <c r="R757" s="21" t="s">
        <v>2471</v>
      </c>
      <c r="S757" s="21" t="s">
        <v>2476</v>
      </c>
      <c r="T757" s="21" t="s">
        <v>2712</v>
      </c>
      <c r="U757" s="23"/>
      <c r="V757" s="23"/>
      <c r="W757" s="15">
        <f t="shared" si="2"/>
        <v>45635</v>
      </c>
      <c r="X757" s="24">
        <v>756.0</v>
      </c>
      <c r="Y757" s="17" t="str">
        <f t="shared" si="694"/>
        <v>=COUNTIFS(C$3:C757,C757)</v>
      </c>
      <c r="Z757" s="25" t="str">
        <f t="shared" si="695"/>
        <v>#NAME?</v>
      </c>
      <c r="AA757" s="25" t="str">
        <f t="shared" si="696"/>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1"/>
        <v>6</v>
      </c>
      <c r="B758" s="10">
        <f t="shared" si="644"/>
        <v>13</v>
      </c>
      <c r="C758" s="12" t="s">
        <v>2027</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2471</v>
      </c>
      <c r="S758" s="21" t="s">
        <v>2476</v>
      </c>
      <c r="T758" s="21" t="s">
        <v>2713</v>
      </c>
      <c r="U758" s="23"/>
      <c r="V758" s="23"/>
      <c r="W758" s="15">
        <f t="shared" si="2"/>
        <v>45635</v>
      </c>
      <c r="X758" s="24">
        <v>757.0</v>
      </c>
      <c r="Y758" s="17" t="str">
        <f t="shared" si="694"/>
        <v>=COUNTIFS(C$3:C758,C758)</v>
      </c>
      <c r="Z758" s="25" t="str">
        <f t="shared" si="695"/>
        <v>#NAME?</v>
      </c>
      <c r="AA758" s="25" t="str">
        <f t="shared" si="696"/>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44"/>
        <v>1</v>
      </c>
      <c r="C759" s="52" t="s">
        <v>2714</v>
      </c>
      <c r="D759" s="40"/>
      <c r="E759" s="40"/>
      <c r="F759" s="40"/>
      <c r="G759" s="40"/>
      <c r="H759" s="40"/>
      <c r="I759" s="40"/>
      <c r="J759" s="40"/>
      <c r="K759" s="40"/>
      <c r="L759" s="40"/>
      <c r="M759" s="40"/>
      <c r="N759" s="40"/>
      <c r="O759" s="40"/>
      <c r="P759" s="40"/>
      <c r="Q759" s="40"/>
      <c r="R759" s="40" t="s">
        <v>2471</v>
      </c>
      <c r="S759" s="40" t="s">
        <v>2476</v>
      </c>
      <c r="T759" s="40" t="s">
        <v>2715</v>
      </c>
      <c r="U759" s="41"/>
      <c r="V759" s="41"/>
      <c r="W759" s="15">
        <f t="shared" si="2"/>
        <v>45635</v>
      </c>
      <c r="X759" s="24">
        <v>758.0</v>
      </c>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44"/>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2"/>
        <v>45635</v>
      </c>
      <c r="X760" s="24">
        <v>759.0</v>
      </c>
      <c r="Y760" s="17" t="str">
        <f t="shared" ref="Y760:Y773" si="709">formulatext(A760)</f>
        <v>#N/A</v>
      </c>
      <c r="Z760" s="25" t="str">
        <f t="shared" ref="Z760:Z773" si="710">org.libreoffice.regex(Y760,"(\= COUNTIFS\(C\$\d{1,3}:)(C\d{1,3})(,)(C\d{1,3})(\))","$2")</f>
        <v>#NAME?</v>
      </c>
      <c r="AA760" s="25" t="str">
        <f t="shared" ref="AA760:AA773" si="711">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44"/>
        <v>1</v>
      </c>
      <c r="C761" s="12" t="s">
        <v>2716</v>
      </c>
      <c r="D761" s="21"/>
      <c r="E761" s="21"/>
      <c r="F761" s="21"/>
      <c r="G761" s="21"/>
      <c r="H761" s="21"/>
      <c r="I761" s="21"/>
      <c r="J761" s="21"/>
      <c r="K761" s="21"/>
      <c r="L761" s="21"/>
      <c r="M761" s="21"/>
      <c r="N761" s="21"/>
      <c r="O761" s="21"/>
      <c r="P761" s="21"/>
      <c r="Q761" s="21"/>
      <c r="R761" s="21"/>
      <c r="S761" s="21"/>
      <c r="T761" s="21"/>
      <c r="U761" s="23"/>
      <c r="V761" s="23"/>
      <c r="W761" s="15">
        <f t="shared" si="2"/>
        <v>45635</v>
      </c>
      <c r="X761" s="24">
        <v>760.0</v>
      </c>
      <c r="Y761" s="17" t="str">
        <f t="shared" si="709"/>
        <v>#N/A</v>
      </c>
      <c r="Z761" s="25" t="str">
        <f t="shared" si="710"/>
        <v>#NAME?</v>
      </c>
      <c r="AA761" s="25" t="str">
        <f t="shared" si="711"/>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12">COUNTIFS(C$3:C762,C762)</f>
        <v>1</v>
      </c>
      <c r="B762" s="10">
        <f t="shared" si="644"/>
        <v>3</v>
      </c>
      <c r="C762" s="12" t="s">
        <v>2717</v>
      </c>
      <c r="D762" s="21" t="s">
        <v>250</v>
      </c>
      <c r="E762" s="21" t="s">
        <v>2718</v>
      </c>
      <c r="F762" s="21"/>
      <c r="G762" s="21"/>
      <c r="H762" s="21" t="s">
        <v>2719</v>
      </c>
      <c r="I762" s="21"/>
      <c r="J762" s="27" t="s">
        <v>2720</v>
      </c>
      <c r="K762" s="21">
        <v>1.0</v>
      </c>
      <c r="L762" s="21" t="s">
        <v>35</v>
      </c>
      <c r="M762" s="21"/>
      <c r="N762" s="27" t="s">
        <v>2721</v>
      </c>
      <c r="O762" s="21"/>
      <c r="P762" s="21"/>
      <c r="Q762" s="21" t="s">
        <v>2722</v>
      </c>
      <c r="R762" s="21" t="s">
        <v>2716</v>
      </c>
      <c r="S762" s="21" t="s">
        <v>2723</v>
      </c>
      <c r="T762" s="22" t="s">
        <v>2724</v>
      </c>
      <c r="U762" s="23"/>
      <c r="V762" s="23"/>
      <c r="W762" s="15">
        <f t="shared" si="2"/>
        <v>45635</v>
      </c>
      <c r="X762" s="24">
        <v>761.0</v>
      </c>
      <c r="Y762" s="17" t="str">
        <f t="shared" si="709"/>
        <v>=COUNTIFS(C$3:C762,C762)</v>
      </c>
      <c r="Z762" s="25" t="str">
        <f t="shared" si="710"/>
        <v>#NAME?</v>
      </c>
      <c r="AA762" s="25" t="str">
        <f t="shared" si="711"/>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12"/>
        <v>12</v>
      </c>
      <c r="B763" s="10">
        <f t="shared" si="644"/>
        <v>124</v>
      </c>
      <c r="C763" s="12" t="s">
        <v>466</v>
      </c>
      <c r="D763" s="21" t="str">
        <f t="shared" ref="D763:D764" si="713">VLOOKUP($C763,$C$1:$P$7320,2,0)</f>
        <v>ind</v>
      </c>
      <c r="E763" s="21" t="str">
        <f t="shared" ref="E763:E764" si="714">VLOOKUP($C763,$C$1:$P$7320,3,0)</f>
        <v/>
      </c>
      <c r="F763" s="21" t="str">
        <f t="shared" ref="F763:F764" si="715">VLOOKUP($C763,$C$1:$P$7320,4,0)</f>
        <v/>
      </c>
      <c r="G763" s="21"/>
      <c r="H763" s="21" t="str">
        <f t="shared" ref="H763:H764" si="716">VLOOKUP($C763,$C$1:$P$7320,6,0)</f>
        <v>then, now, so, but</v>
      </c>
      <c r="I763" s="21" t="str">
        <f t="shared" ref="I763:I764" si="717">VLOOKUP($C763,$C$1:$P$7320,7,0)</f>
        <v/>
      </c>
      <c r="J763" s="21" t="str">
        <f t="shared" ref="J763:J764" si="718">VLOOKUP($C763,$C$1:$P$7320,8,0)</f>
        <v/>
      </c>
      <c r="K763" s="21" t="str">
        <f t="shared" ref="K763:K764" si="719">VLOOKUP($C763,$C$1:$P$7320,9,0)</f>
        <v/>
      </c>
      <c r="L763" s="21" t="str">
        <f t="shared" ref="L763:L764" si="720">VLOOKUP($C763,$C$1:$P$7320,10,0)</f>
        <v/>
      </c>
      <c r="M763" s="21" t="str">
        <f t="shared" ref="M763:M764" si="721">VLOOKUP($C763,$C$1:$P$7320,11,0)</f>
        <v/>
      </c>
      <c r="N763" s="21" t="str">
        <f t="shared" ref="N763:N764" si="722">VLOOKUP($C763,$C$1:$P$7320,12,0)</f>
        <v/>
      </c>
      <c r="O763" s="21" t="str">
        <f t="shared" ref="O763:O764" si="723">VLOOKUP($C763,$C$1:$P$7320,13,0)</f>
        <v/>
      </c>
      <c r="P763" s="21" t="str">
        <f t="shared" ref="P763:P764" si="724">VLOOKUP($C763,$C$1:$P$7320,14,0)</f>
        <v/>
      </c>
      <c r="Q763" s="21"/>
      <c r="R763" s="21" t="s">
        <v>2716</v>
      </c>
      <c r="S763" s="21" t="s">
        <v>2723</v>
      </c>
      <c r="T763" s="21" t="s">
        <v>2725</v>
      </c>
      <c r="U763" s="23"/>
      <c r="V763" s="23"/>
      <c r="W763" s="15">
        <f t="shared" si="2"/>
        <v>45635</v>
      </c>
      <c r="X763" s="24">
        <v>762.0</v>
      </c>
      <c r="Y763" s="17" t="str">
        <f t="shared" si="709"/>
        <v>=COUNTIFS(C$3:C763,C763)</v>
      </c>
      <c r="Z763" s="25" t="str">
        <f t="shared" si="710"/>
        <v>#NAME?</v>
      </c>
      <c r="AA763" s="25" t="str">
        <f t="shared" si="711"/>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2"/>
        <v>3</v>
      </c>
      <c r="B764" s="10">
        <f t="shared" si="644"/>
        <v>39</v>
      </c>
      <c r="C764" s="12" t="s">
        <v>704</v>
      </c>
      <c r="D764" s="21" t="str">
        <f t="shared" si="713"/>
        <v>noun</v>
      </c>
      <c r="E764" s="21" t="str">
        <f t="shared" si="714"/>
        <v>masc instr sg of bhikkhu, from bhikkhati</v>
      </c>
      <c r="F764" s="21" t="str">
        <f t="shared" si="715"/>
        <v/>
      </c>
      <c r="G764" s="21"/>
      <c r="H764" s="21" t="str">
        <f t="shared" si="716"/>
        <v>by a monk, monastic</v>
      </c>
      <c r="I764" s="21" t="str">
        <f t="shared" si="717"/>
        <v>beggar, mendicant</v>
      </c>
      <c r="J764" s="21" t="str">
        <f t="shared" si="718"/>
        <v>√bhikkh (beg)</v>
      </c>
      <c r="K764" s="21">
        <f t="shared" si="719"/>
        <v>1</v>
      </c>
      <c r="L764" s="21" t="str">
        <f t="shared" si="720"/>
        <v>a</v>
      </c>
      <c r="M764" s="21" t="str">
        <f t="shared" si="721"/>
        <v/>
      </c>
      <c r="N764" s="21" t="str">
        <f t="shared" si="722"/>
        <v>√bhikkh + u</v>
      </c>
      <c r="O764" s="21" t="str">
        <f t="shared" si="723"/>
        <v/>
      </c>
      <c r="P764" s="21" t="str">
        <f t="shared" si="724"/>
        <v/>
      </c>
      <c r="Q764" s="21"/>
      <c r="R764" s="21" t="s">
        <v>2716</v>
      </c>
      <c r="S764" s="21" t="s">
        <v>2723</v>
      </c>
      <c r="T764" s="21" t="s">
        <v>2726</v>
      </c>
      <c r="U764" s="23"/>
      <c r="V764" s="23"/>
      <c r="W764" s="15">
        <f t="shared" si="2"/>
        <v>45635</v>
      </c>
      <c r="X764" s="24">
        <v>763.0</v>
      </c>
      <c r="Y764" s="17" t="str">
        <f t="shared" si="709"/>
        <v>=COUNTIFS(C$3:C764,C764)</v>
      </c>
      <c r="Z764" s="25" t="str">
        <f t="shared" si="710"/>
        <v>#NAME?</v>
      </c>
      <c r="AA764" s="25" t="str">
        <f t="shared" si="711"/>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2"/>
        <v>1</v>
      </c>
      <c r="B765" s="10">
        <f t="shared" si="644"/>
        <v>3</v>
      </c>
      <c r="C765" s="12" t="s">
        <v>2727</v>
      </c>
      <c r="D765" s="21" t="s">
        <v>47</v>
      </c>
      <c r="E765" s="21" t="s">
        <v>2728</v>
      </c>
      <c r="F765" s="21"/>
      <c r="G765" s="21"/>
      <c r="H765" s="21" t="s">
        <v>2729</v>
      </c>
      <c r="I765" s="21" t="s">
        <v>2730</v>
      </c>
      <c r="J765" s="21" t="s">
        <v>2731</v>
      </c>
      <c r="K765" s="21">
        <v>1.0</v>
      </c>
      <c r="L765" s="21" t="s">
        <v>35</v>
      </c>
      <c r="M765" s="21"/>
      <c r="N765" s="21" t="s">
        <v>2732</v>
      </c>
      <c r="O765" s="21"/>
      <c r="P765" s="21"/>
      <c r="Q765" s="21"/>
      <c r="R765" s="21" t="s">
        <v>2716</v>
      </c>
      <c r="S765" s="21" t="s">
        <v>2723</v>
      </c>
      <c r="T765" s="21" t="s">
        <v>2733</v>
      </c>
      <c r="U765" s="23"/>
      <c r="V765" s="23"/>
      <c r="W765" s="15">
        <f t="shared" si="2"/>
        <v>45635</v>
      </c>
      <c r="X765" s="24">
        <v>764.0</v>
      </c>
      <c r="Y765" s="17" t="str">
        <f t="shared" si="709"/>
        <v>=COUNTIFS(C$3:C765,C765)</v>
      </c>
      <c r="Z765" s="25" t="str">
        <f t="shared" si="710"/>
        <v>#NAME?</v>
      </c>
      <c r="AA765" s="25" t="str">
        <f t="shared" si="711"/>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2"/>
        <v>2</v>
      </c>
      <c r="B766" s="10">
        <f t="shared" si="644"/>
        <v>9</v>
      </c>
      <c r="C766" s="12" t="s">
        <v>2497</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 t="shared" ref="N766:P766" si="725">VLOOKUP($C766,$C$1:$P$7320,12,0)</f>
        <v>kāraya + māna</v>
      </c>
      <c r="O766" s="21" t="str">
        <f t="shared" si="725"/>
        <v>kāraya + māna</v>
      </c>
      <c r="P766" s="21" t="str">
        <f t="shared" si="725"/>
        <v>kāraya + māna</v>
      </c>
      <c r="Q766" s="21"/>
      <c r="R766" s="21" t="s">
        <v>2716</v>
      </c>
      <c r="S766" s="21" t="s">
        <v>2723</v>
      </c>
      <c r="T766" s="21" t="s">
        <v>2734</v>
      </c>
      <c r="U766" s="23"/>
      <c r="V766" s="23"/>
      <c r="W766" s="15">
        <f t="shared" si="2"/>
        <v>45635</v>
      </c>
      <c r="X766" s="24">
        <v>765.0</v>
      </c>
      <c r="Y766" s="17" t="str">
        <f t="shared" si="709"/>
        <v>=COUNTIFS(C$3:C766,C766)</v>
      </c>
      <c r="Z766" s="25" t="str">
        <f t="shared" si="710"/>
        <v>#NAME?</v>
      </c>
      <c r="AA766" s="25" t="str">
        <f t="shared" si="711"/>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2"/>
        <v>1</v>
      </c>
      <c r="B767" s="10">
        <f t="shared" si="644"/>
        <v>1</v>
      </c>
      <c r="C767" s="12" t="s">
        <v>2735</v>
      </c>
      <c r="D767" s="21" t="s">
        <v>250</v>
      </c>
      <c r="E767" s="27" t="s">
        <v>2736</v>
      </c>
      <c r="F767" s="21"/>
      <c r="G767" s="21"/>
      <c r="H767" s="21" t="s">
        <v>2737</v>
      </c>
      <c r="I767" s="21" t="s">
        <v>2738</v>
      </c>
      <c r="J767" s="21"/>
      <c r="K767" s="21"/>
      <c r="L767" s="21"/>
      <c r="M767" s="21"/>
      <c r="N767" s="21" t="s">
        <v>2739</v>
      </c>
      <c r="O767" s="27" t="s">
        <v>65</v>
      </c>
      <c r="P767" s="27" t="s">
        <v>2740</v>
      </c>
      <c r="Q767" s="21"/>
      <c r="R767" s="21" t="s">
        <v>2716</v>
      </c>
      <c r="S767" s="21" t="s">
        <v>2723</v>
      </c>
      <c r="T767" s="21" t="s">
        <v>2741</v>
      </c>
      <c r="U767" s="23"/>
      <c r="V767" s="23"/>
      <c r="W767" s="15">
        <f t="shared" si="2"/>
        <v>45635</v>
      </c>
      <c r="X767" s="24">
        <v>766.0</v>
      </c>
      <c r="Y767" s="17" t="str">
        <f t="shared" si="709"/>
        <v>=COUNTIFS(C$3:C767,C767)</v>
      </c>
      <c r="Z767" s="25" t="str">
        <f t="shared" si="710"/>
        <v>#NAME?</v>
      </c>
      <c r="AA767" s="25" t="str">
        <f t="shared" si="711"/>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2"/>
        <v>2</v>
      </c>
      <c r="B768" s="10">
        <f t="shared" si="644"/>
        <v>2</v>
      </c>
      <c r="C768" s="12" t="s">
        <v>2510</v>
      </c>
      <c r="D768" s="21" t="str">
        <f t="shared" ref="D768:D773" si="726">VLOOKUP($C768,$C$1:$P$7320,2,0)</f>
        <v>adj</v>
      </c>
      <c r="E768" s="21" t="str">
        <f t="shared" ref="E768:E773" si="727">VLOOKUP($C768,$C$1:$P$7320,3,0)</f>
        <v>fem acc sg of attuddesa, comp</v>
      </c>
      <c r="F768" s="21" t="str">
        <f t="shared" ref="F768:F773" si="728">VLOOKUP($C768,$C$1:$P$7320,4,0)</f>
        <v/>
      </c>
      <c r="G768" s="21"/>
      <c r="H768" s="21" t="str">
        <f t="shared" ref="H768:H773" si="729">VLOOKUP($C768,$C$1:$P$7320,6,0)</f>
        <v>designated for oneself</v>
      </c>
      <c r="I768" s="21" t="str">
        <f t="shared" ref="I768:I773" si="730">VLOOKUP($C768,$C$1:$P$7320,7,0)</f>
        <v/>
      </c>
      <c r="J768" s="21" t="str">
        <f t="shared" ref="J768:J773" si="731">VLOOKUP($C768,$C$1:$P$7320,8,0)</f>
        <v/>
      </c>
      <c r="K768" s="21" t="str">
        <f t="shared" ref="K768:K773" si="732">VLOOKUP($C768,$C$1:$P$7320,9,0)</f>
        <v/>
      </c>
      <c r="L768" s="21" t="str">
        <f t="shared" ref="L768:L772" si="733">VLOOKUP($C768,$C$1:$P$7320,10,0)</f>
        <v/>
      </c>
      <c r="M768" s="21" t="str">
        <f t="shared" ref="M768:M773" si="734">VLOOKUP($C768,$C$1:$P$7320,11,0)</f>
        <v/>
      </c>
      <c r="N768" s="21" t="str">
        <f t="shared" ref="N768:N773" si="735">VLOOKUP($C768,$C$1:$P$7320,12,0)</f>
        <v>atta + uddesa</v>
      </c>
      <c r="O768" s="21" t="str">
        <f t="shared" ref="O768:O773" si="736">VLOOKUP($C768,$C$1:$P$7320,13,0)</f>
        <v>dative tappurisa</v>
      </c>
      <c r="P768" s="21" t="str">
        <f t="shared" ref="P768:P773" si="737">VLOOKUP($C768,$C$1:$P$7320,14,0)</f>
        <v>attano + uddesa</v>
      </c>
      <c r="Q768" s="21"/>
      <c r="R768" s="21" t="s">
        <v>2716</v>
      </c>
      <c r="S768" s="21" t="s">
        <v>2723</v>
      </c>
      <c r="T768" s="21" t="s">
        <v>2742</v>
      </c>
      <c r="U768" s="23"/>
      <c r="V768" s="23"/>
      <c r="W768" s="15">
        <f t="shared" si="2"/>
        <v>45635</v>
      </c>
      <c r="X768" s="24">
        <v>767.0</v>
      </c>
      <c r="Y768" s="17" t="str">
        <f t="shared" si="709"/>
        <v>=COUNTIFS(C$3:C768,C768)</v>
      </c>
      <c r="Z768" s="25" t="str">
        <f t="shared" si="710"/>
        <v>#NAME?</v>
      </c>
      <c r="AA768" s="25" t="str">
        <f t="shared" si="711"/>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2"/>
        <v>3</v>
      </c>
      <c r="B769" s="10">
        <f t="shared" si="644"/>
        <v>26</v>
      </c>
      <c r="C769" s="12" t="s">
        <v>2606</v>
      </c>
      <c r="D769" s="21" t="str">
        <f t="shared" si="726"/>
        <v>noun</v>
      </c>
      <c r="E769" s="21" t="str">
        <f t="shared" si="727"/>
        <v>masc nom pl, from bhikkhati</v>
      </c>
      <c r="F769" s="21" t="str">
        <f t="shared" si="728"/>
        <v/>
      </c>
      <c r="G769" s="21"/>
      <c r="H769" s="21" t="str">
        <f t="shared" si="729"/>
        <v>monks, monastics</v>
      </c>
      <c r="I769" s="21" t="str">
        <f t="shared" si="730"/>
        <v>beggars, mendicants</v>
      </c>
      <c r="J769" s="21" t="str">
        <f t="shared" si="731"/>
        <v>√bhikkh (beg)</v>
      </c>
      <c r="K769" s="21">
        <f t="shared" si="732"/>
        <v>1</v>
      </c>
      <c r="L769" s="21" t="str">
        <f t="shared" si="733"/>
        <v>a</v>
      </c>
      <c r="M769" s="21" t="str">
        <f t="shared" si="734"/>
        <v/>
      </c>
      <c r="N769" s="21" t="str">
        <f t="shared" si="735"/>
        <v>√bhikkh + u</v>
      </c>
      <c r="O769" s="21" t="str">
        <f t="shared" si="736"/>
        <v/>
      </c>
      <c r="P769" s="21" t="str">
        <f t="shared" si="737"/>
        <v/>
      </c>
      <c r="Q769" s="21"/>
      <c r="R769" s="21" t="s">
        <v>2716</v>
      </c>
      <c r="S769" s="21" t="s">
        <v>2723</v>
      </c>
      <c r="T769" s="21" t="s">
        <v>2743</v>
      </c>
      <c r="U769" s="23"/>
      <c r="V769" s="23"/>
      <c r="W769" s="15">
        <f t="shared" si="2"/>
        <v>45635</v>
      </c>
      <c r="X769" s="24">
        <v>768.0</v>
      </c>
      <c r="Y769" s="17" t="str">
        <f t="shared" si="709"/>
        <v>=COUNTIFS(C$3:C769,C769)</v>
      </c>
      <c r="Z769" s="25" t="str">
        <f t="shared" si="710"/>
        <v>#NAME?</v>
      </c>
      <c r="AA769" s="25" t="str">
        <f t="shared" si="711"/>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2"/>
        <v>2</v>
      </c>
      <c r="B770" s="10">
        <f t="shared" si="644"/>
        <v>2</v>
      </c>
      <c r="C770" s="12" t="s">
        <v>2611</v>
      </c>
      <c r="D770" s="21" t="str">
        <f t="shared" si="726"/>
        <v>ptp</v>
      </c>
      <c r="E770" s="21" t="str">
        <f t="shared" si="727"/>
        <v>masc nom pl of abhinetabba</v>
      </c>
      <c r="F770" s="21" t="str">
        <f t="shared" si="728"/>
        <v/>
      </c>
      <c r="G770" s="21"/>
      <c r="H770" s="21" t="str">
        <f t="shared" si="729"/>
        <v>should be brought (to)</v>
      </c>
      <c r="I770" s="21" t="str">
        <f t="shared" si="730"/>
        <v>to be lead all the way</v>
      </c>
      <c r="J770" s="21" t="str">
        <f t="shared" si="731"/>
        <v>√nī (lead)</v>
      </c>
      <c r="K770" s="21">
        <f t="shared" si="732"/>
        <v>1</v>
      </c>
      <c r="L770" s="21" t="str">
        <f t="shared" si="733"/>
        <v>a</v>
      </c>
      <c r="M770" s="21" t="str">
        <f t="shared" si="734"/>
        <v>√nī + a &gt; ne</v>
      </c>
      <c r="N770" s="21" t="str">
        <f t="shared" si="735"/>
        <v>abhi + ne + tabba</v>
      </c>
      <c r="O770" s="21" t="str">
        <f t="shared" si="736"/>
        <v/>
      </c>
      <c r="P770" s="21" t="str">
        <f t="shared" si="737"/>
        <v/>
      </c>
      <c r="Q770" s="21"/>
      <c r="R770" s="21" t="s">
        <v>2716</v>
      </c>
      <c r="S770" s="21" t="s">
        <v>2723</v>
      </c>
      <c r="T770" s="21" t="s">
        <v>2744</v>
      </c>
      <c r="U770" s="23"/>
      <c r="V770" s="23"/>
      <c r="W770" s="15">
        <f t="shared" si="2"/>
        <v>45635</v>
      </c>
      <c r="X770" s="24">
        <v>769.0</v>
      </c>
      <c r="Y770" s="17" t="str">
        <f t="shared" si="709"/>
        <v>=COUNTIFS(C$3:C770,C770)</v>
      </c>
      <c r="Z770" s="25" t="str">
        <f t="shared" si="710"/>
        <v>#NAME?</v>
      </c>
      <c r="AA770" s="25" t="str">
        <f t="shared" si="711"/>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2"/>
        <v>3</v>
      </c>
      <c r="B771" s="10">
        <f t="shared" si="644"/>
        <v>4</v>
      </c>
      <c r="C771" s="12" t="s">
        <v>2618</v>
      </c>
      <c r="D771" s="21" t="str">
        <f t="shared" si="726"/>
        <v>noun</v>
      </c>
      <c r="E771" s="21" t="str">
        <f t="shared" si="727"/>
        <v>fem dat sg, comp</v>
      </c>
      <c r="F771" s="21" t="str">
        <f t="shared" si="728"/>
        <v/>
      </c>
      <c r="G771" s="21"/>
      <c r="H771" s="21" t="str">
        <f t="shared" si="729"/>
        <v>for designating the site; appointing the place</v>
      </c>
      <c r="I771" s="21" t="str">
        <f t="shared" si="730"/>
        <v/>
      </c>
      <c r="J771" s="21" t="str">
        <f t="shared" si="731"/>
        <v/>
      </c>
      <c r="K771" s="21" t="str">
        <f t="shared" si="732"/>
        <v/>
      </c>
      <c r="L771" s="21" t="str">
        <f t="shared" si="733"/>
        <v/>
      </c>
      <c r="M771" s="21" t="str">
        <f t="shared" si="734"/>
        <v/>
      </c>
      <c r="N771" s="21" t="str">
        <f t="shared" si="735"/>
        <v>vatthu + desanā</v>
      </c>
      <c r="O771" s="21" t="str">
        <f t="shared" si="736"/>
        <v>genitive tappurisa</v>
      </c>
      <c r="P771" s="21" t="str">
        <f t="shared" si="737"/>
        <v>vatthuno + desanā</v>
      </c>
      <c r="Q771" s="21"/>
      <c r="R771" s="21" t="s">
        <v>2716</v>
      </c>
      <c r="S771" s="21" t="s">
        <v>2723</v>
      </c>
      <c r="T771" s="21" t="s">
        <v>2745</v>
      </c>
      <c r="U771" s="23"/>
      <c r="V771" s="23"/>
      <c r="W771" s="15">
        <f t="shared" si="2"/>
        <v>45635</v>
      </c>
      <c r="X771" s="24">
        <v>770.0</v>
      </c>
      <c r="Y771" s="17" t="str">
        <f t="shared" si="709"/>
        <v>=COUNTIFS(C$3:C771,C771)</v>
      </c>
      <c r="Z771" s="25" t="str">
        <f t="shared" si="710"/>
        <v>#NAME?</v>
      </c>
      <c r="AA771" s="25" t="str">
        <f t="shared" si="711"/>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2"/>
        <v>2</v>
      </c>
      <c r="B772" s="10">
        <f t="shared" si="644"/>
        <v>2</v>
      </c>
      <c r="C772" s="12" t="s">
        <v>2624</v>
      </c>
      <c r="D772" s="21" t="str">
        <f t="shared" si="726"/>
        <v>noun</v>
      </c>
      <c r="E772" s="21" t="str">
        <f t="shared" si="727"/>
        <v>nt</v>
      </c>
      <c r="F772" s="21" t="str">
        <f t="shared" si="728"/>
        <v/>
      </c>
      <c r="G772" s="21"/>
      <c r="H772" s="21" t="str">
        <f t="shared" si="729"/>
        <v>plot, site, location</v>
      </c>
      <c r="I772" s="21" t="str">
        <f t="shared" si="730"/>
        <v/>
      </c>
      <c r="J772" s="21" t="str">
        <f t="shared" si="731"/>
        <v>√vas (live)</v>
      </c>
      <c r="K772" s="21">
        <f t="shared" si="732"/>
        <v>1</v>
      </c>
      <c r="L772" s="21" t="str">
        <f t="shared" si="733"/>
        <v>a</v>
      </c>
      <c r="M772" s="21" t="str">
        <f t="shared" si="734"/>
        <v/>
      </c>
      <c r="N772" s="21" t="str">
        <f t="shared" si="735"/>
        <v>√vas + tu</v>
      </c>
      <c r="O772" s="21" t="str">
        <f t="shared" si="736"/>
        <v/>
      </c>
      <c r="P772" s="21" t="str">
        <f t="shared" si="737"/>
        <v/>
      </c>
      <c r="Q772" s="21"/>
      <c r="R772" s="21" t="s">
        <v>2716</v>
      </c>
      <c r="S772" s="21" t="s">
        <v>2723</v>
      </c>
      <c r="T772" s="21" t="s">
        <v>2746</v>
      </c>
      <c r="U772" s="23"/>
      <c r="V772" s="23"/>
      <c r="W772" s="15">
        <f t="shared" si="2"/>
        <v>45635</v>
      </c>
      <c r="X772" s="24">
        <v>771.0</v>
      </c>
      <c r="Y772" s="17" t="str">
        <f t="shared" si="709"/>
        <v>=COUNTIFS(C$3:C772,C772)</v>
      </c>
      <c r="Z772" s="25" t="str">
        <f t="shared" si="710"/>
        <v>#NAME?</v>
      </c>
      <c r="AA772" s="25" t="str">
        <f t="shared" si="711"/>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2"/>
        <v>2</v>
      </c>
      <c r="B773" s="10">
        <f t="shared" si="644"/>
        <v>2</v>
      </c>
      <c r="C773" s="12" t="s">
        <v>2628</v>
      </c>
      <c r="D773" s="21" t="str">
        <f t="shared" si="726"/>
        <v>noun</v>
      </c>
      <c r="E773" s="21" t="str">
        <f t="shared" si="727"/>
        <v>fem dat sg of desanā</v>
      </c>
      <c r="F773" s="21" t="str">
        <f t="shared" si="728"/>
        <v/>
      </c>
      <c r="G773" s="21"/>
      <c r="H773" s="21" t="str">
        <f t="shared" si="729"/>
        <v>to appointing; allocating; indicating; designating; showing</v>
      </c>
      <c r="I773" s="21" t="str">
        <f t="shared" si="730"/>
        <v>for pointing out</v>
      </c>
      <c r="J773" s="21" t="str">
        <f t="shared" si="731"/>
        <v>√dis (point out, explain)</v>
      </c>
      <c r="K773" s="21">
        <f t="shared" si="732"/>
        <v>1</v>
      </c>
      <c r="L773" s="27" t="s">
        <v>196</v>
      </c>
      <c r="M773" s="21" t="str">
        <f t="shared" si="734"/>
        <v>√dis + *e &gt; dese</v>
      </c>
      <c r="N773" s="21" t="str">
        <f t="shared" si="735"/>
        <v>dese + anā</v>
      </c>
      <c r="O773" s="21" t="str">
        <f t="shared" si="736"/>
        <v/>
      </c>
      <c r="P773" s="21" t="str">
        <f t="shared" si="737"/>
        <v/>
      </c>
      <c r="Q773" s="21"/>
      <c r="R773" s="21" t="s">
        <v>2716</v>
      </c>
      <c r="S773" s="21" t="s">
        <v>2723</v>
      </c>
      <c r="T773" s="21" t="s">
        <v>2747</v>
      </c>
      <c r="U773" s="23"/>
      <c r="V773" s="23"/>
      <c r="W773" s="15">
        <f t="shared" si="2"/>
        <v>45635</v>
      </c>
      <c r="X773" s="24">
        <v>772.0</v>
      </c>
      <c r="Y773" s="17" t="str">
        <f t="shared" si="709"/>
        <v>=COUNTIFS(C$3:C773,C773)</v>
      </c>
      <c r="Z773" s="25" t="str">
        <f t="shared" si="710"/>
        <v>#NAME?</v>
      </c>
      <c r="AA773" s="25" t="str">
        <f t="shared" si="711"/>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44"/>
        <v>1</v>
      </c>
      <c r="C774" s="52" t="s">
        <v>2748</v>
      </c>
      <c r="D774" s="40"/>
      <c r="E774" s="40"/>
      <c r="F774" s="40"/>
      <c r="G774" s="40"/>
      <c r="H774" s="40"/>
      <c r="I774" s="40"/>
      <c r="J774" s="40"/>
      <c r="K774" s="40"/>
      <c r="L774" s="40"/>
      <c r="M774" s="40"/>
      <c r="N774" s="40"/>
      <c r="O774" s="40"/>
      <c r="P774" s="40"/>
      <c r="Q774" s="40"/>
      <c r="R774" s="40" t="s">
        <v>2716</v>
      </c>
      <c r="S774" s="40" t="s">
        <v>2723</v>
      </c>
      <c r="T774" s="40" t="s">
        <v>2725</v>
      </c>
      <c r="U774" s="41"/>
      <c r="V774" s="41"/>
      <c r="W774" s="15">
        <f t="shared" si="2"/>
        <v>45635</v>
      </c>
      <c r="X774" s="24">
        <v>773.0</v>
      </c>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44"/>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2"/>
        <v>45635</v>
      </c>
      <c r="X775" s="24">
        <v>774.0</v>
      </c>
      <c r="Y775" s="17" t="str">
        <f t="shared" ref="Y775:Y781" si="738">formulatext(A775)</f>
        <v>#N/A</v>
      </c>
      <c r="Z775" s="25" t="str">
        <f t="shared" ref="Z775:Z781" si="739">org.libreoffice.regex(Y775,"(\= COUNTIFS\(C\$\d{1,3}:)(C\d{1,3})(,)(C\d{1,3})(\))","$2")</f>
        <v>#NAME?</v>
      </c>
      <c r="AA775" s="25" t="str">
        <f t="shared" ref="AA775:AA781" si="740">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41">COUNTIFS(C$3:C776,C776)</f>
        <v>2</v>
      </c>
      <c r="B776" s="10">
        <f t="shared" si="644"/>
        <v>4</v>
      </c>
      <c r="C776" s="12" t="s">
        <v>2635</v>
      </c>
      <c r="D776" s="21" t="str">
        <f t="shared" ref="D776:D781" si="742">VLOOKUP($C776,$C$1:$P$7320,2,0)</f>
        <v>pron</v>
      </c>
      <c r="E776" s="21" t="str">
        <f t="shared" ref="E776:E781" si="743">VLOOKUP($C776,$C$1:$P$7320,3,0)</f>
        <v>masc instr pl of ta</v>
      </c>
      <c r="F776" s="21" t="str">
        <f t="shared" ref="F776:F781" si="744">VLOOKUP($C776,$C$1:$P$7320,4,0)</f>
        <v/>
      </c>
      <c r="G776" s="21"/>
      <c r="H776" s="21" t="str">
        <f t="shared" ref="H776:H781" si="745">VLOOKUP($C776,$C$1:$P$7320,6,0)</f>
        <v>by these</v>
      </c>
      <c r="I776" s="21" t="str">
        <f t="shared" ref="I776:I781" si="746">VLOOKUP($C776,$C$1:$P$7320,7,0)</f>
        <v/>
      </c>
      <c r="J776" s="21" t="str">
        <f t="shared" ref="J776:J781" si="747">VLOOKUP($C776,$C$1:$P$7320,8,0)</f>
        <v/>
      </c>
      <c r="K776" s="21" t="str">
        <f t="shared" ref="K776:K781" si="748">VLOOKUP($C776,$C$1:$P$7320,9,0)</f>
        <v/>
      </c>
      <c r="L776" s="21" t="str">
        <f t="shared" ref="L776:L778" si="749">VLOOKUP($C776,$C$1:$P$7320,10,0)</f>
        <v/>
      </c>
      <c r="M776" s="21" t="str">
        <f t="shared" ref="M776:M781" si="750">VLOOKUP($C776,$C$1:$P$7320,11,0)</f>
        <v/>
      </c>
      <c r="N776" s="21" t="str">
        <f t="shared" ref="N776:N781" si="751">VLOOKUP($C776,$C$1:$P$7320,12,0)</f>
        <v/>
      </c>
      <c r="O776" s="21" t="str">
        <f t="shared" ref="O776:O781" si="752">VLOOKUP($C776,$C$1:$P$7320,13,0)</f>
        <v/>
      </c>
      <c r="P776" s="21" t="str">
        <f t="shared" ref="P776:P781" si="753">VLOOKUP($C776,$C$1:$P$7320,14,0)</f>
        <v/>
      </c>
      <c r="Q776" s="21"/>
      <c r="R776" s="21" t="s">
        <v>2716</v>
      </c>
      <c r="S776" s="21" t="s">
        <v>2723</v>
      </c>
      <c r="T776" s="22" t="s">
        <v>2749</v>
      </c>
      <c r="U776" s="23"/>
      <c r="V776" s="23"/>
      <c r="W776" s="15">
        <f t="shared" si="2"/>
        <v>45635</v>
      </c>
      <c r="X776" s="24">
        <v>775.0</v>
      </c>
      <c r="Y776" s="17" t="str">
        <f t="shared" si="738"/>
        <v>=COUNTIFS(C$3:C776,C776)</v>
      </c>
      <c r="Z776" s="25" t="str">
        <f t="shared" si="739"/>
        <v>#NAME?</v>
      </c>
      <c r="AA776" s="25" t="str">
        <f t="shared" si="740"/>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41"/>
        <v>3</v>
      </c>
      <c r="B777" s="10">
        <f t="shared" si="644"/>
        <v>29</v>
      </c>
      <c r="C777" s="12" t="s">
        <v>1865</v>
      </c>
      <c r="D777" s="21" t="str">
        <f t="shared" si="742"/>
        <v>noun</v>
      </c>
      <c r="E777" s="21" t="str">
        <f t="shared" si="743"/>
        <v>masc instr pl of bhikkhu</v>
      </c>
      <c r="F777" s="21" t="str">
        <f t="shared" si="744"/>
        <v/>
      </c>
      <c r="G777" s="21"/>
      <c r="H777" s="21" t="str">
        <f t="shared" si="745"/>
        <v>with monks</v>
      </c>
      <c r="I777" s="21" t="str">
        <f t="shared" si="746"/>
        <v/>
      </c>
      <c r="J777" s="21" t="str">
        <f t="shared" si="747"/>
        <v>√bhikkh (beg)</v>
      </c>
      <c r="K777" s="21">
        <f t="shared" si="748"/>
        <v>1</v>
      </c>
      <c r="L777" s="21" t="str">
        <f t="shared" si="749"/>
        <v>a</v>
      </c>
      <c r="M777" s="21" t="str">
        <f t="shared" si="750"/>
        <v/>
      </c>
      <c r="N777" s="21" t="str">
        <f t="shared" si="751"/>
        <v>√bhikkh + u</v>
      </c>
      <c r="O777" s="21" t="str">
        <f t="shared" si="752"/>
        <v/>
      </c>
      <c r="P777" s="21" t="str">
        <f t="shared" si="753"/>
        <v/>
      </c>
      <c r="Q777" s="21"/>
      <c r="R777" s="21" t="s">
        <v>2716</v>
      </c>
      <c r="S777" s="21" t="s">
        <v>2723</v>
      </c>
      <c r="T777" s="21" t="s">
        <v>2750</v>
      </c>
      <c r="U777" s="23"/>
      <c r="V777" s="23"/>
      <c r="W777" s="15">
        <f t="shared" si="2"/>
        <v>45635</v>
      </c>
      <c r="X777" s="24">
        <v>776.0</v>
      </c>
      <c r="Y777" s="17" t="str">
        <f t="shared" si="738"/>
        <v>=COUNTIFS(C$3:C777,C777)</v>
      </c>
      <c r="Z777" s="25" t="str">
        <f t="shared" si="739"/>
        <v>#NAME?</v>
      </c>
      <c r="AA777" s="25" t="str">
        <f t="shared" si="740"/>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1"/>
        <v>2</v>
      </c>
      <c r="B778" s="10">
        <f t="shared" si="644"/>
        <v>2</v>
      </c>
      <c r="C778" s="12" t="s">
        <v>2640</v>
      </c>
      <c r="D778" s="21" t="str">
        <f t="shared" si="742"/>
        <v>noun</v>
      </c>
      <c r="E778" s="21" t="str">
        <f t="shared" si="743"/>
        <v>nt nom sg</v>
      </c>
      <c r="F778" s="21" t="str">
        <f t="shared" si="744"/>
        <v/>
      </c>
      <c r="G778" s="21"/>
      <c r="H778" s="21" t="str">
        <f t="shared" si="745"/>
        <v>plot, site</v>
      </c>
      <c r="I778" s="21" t="str">
        <f t="shared" si="746"/>
        <v/>
      </c>
      <c r="J778" s="21" t="str">
        <f t="shared" si="747"/>
        <v>√vas (live)</v>
      </c>
      <c r="K778" s="21">
        <f t="shared" si="748"/>
        <v>1</v>
      </c>
      <c r="L778" s="21" t="str">
        <f t="shared" si="749"/>
        <v>a</v>
      </c>
      <c r="M778" s="21" t="str">
        <f t="shared" si="750"/>
        <v/>
      </c>
      <c r="N778" s="21" t="str">
        <f t="shared" si="751"/>
        <v>√vas + tu</v>
      </c>
      <c r="O778" s="21" t="str">
        <f t="shared" si="752"/>
        <v/>
      </c>
      <c r="P778" s="21" t="str">
        <f t="shared" si="753"/>
        <v/>
      </c>
      <c r="Q778" s="21"/>
      <c r="R778" s="21" t="s">
        <v>2716</v>
      </c>
      <c r="S778" s="21" t="s">
        <v>2723</v>
      </c>
      <c r="T778" s="21" t="s">
        <v>2751</v>
      </c>
      <c r="U778" s="23"/>
      <c r="V778" s="23"/>
      <c r="W778" s="15">
        <f t="shared" si="2"/>
        <v>45635</v>
      </c>
      <c r="X778" s="24">
        <v>777.0</v>
      </c>
      <c r="Y778" s="17" t="str">
        <f t="shared" si="738"/>
        <v>=COUNTIFS(C$3:C778,C778)</v>
      </c>
      <c r="Z778" s="25" t="str">
        <f t="shared" si="739"/>
        <v>#NAME?</v>
      </c>
      <c r="AA778" s="25" t="str">
        <f t="shared" si="740"/>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1"/>
        <v>2</v>
      </c>
      <c r="B779" s="10">
        <f t="shared" si="644"/>
        <v>2</v>
      </c>
      <c r="C779" s="12" t="s">
        <v>2645</v>
      </c>
      <c r="D779" s="21" t="str">
        <f t="shared" si="742"/>
        <v>ptp</v>
      </c>
      <c r="E779" s="21" t="str">
        <f t="shared" si="743"/>
        <v>nt nom sg of desetabba</v>
      </c>
      <c r="F779" s="21" t="str">
        <f t="shared" si="744"/>
        <v/>
      </c>
      <c r="G779" s="21"/>
      <c r="H779" s="21" t="str">
        <f t="shared" si="745"/>
        <v>should be appointed, designated</v>
      </c>
      <c r="I779" s="21" t="str">
        <f t="shared" si="746"/>
        <v>to cause to be pointed out</v>
      </c>
      <c r="J779" s="21" t="str">
        <f t="shared" si="747"/>
        <v>√dis (point out, explain)</v>
      </c>
      <c r="K779" s="21">
        <f t="shared" si="748"/>
        <v>1</v>
      </c>
      <c r="L779" s="27" t="s">
        <v>196</v>
      </c>
      <c r="M779" s="21" t="str">
        <f t="shared" si="750"/>
        <v>√dis + *e &gt; dese</v>
      </c>
      <c r="N779" s="21" t="str">
        <f t="shared" si="751"/>
        <v>dese + tabba</v>
      </c>
      <c r="O779" s="21" t="str">
        <f t="shared" si="752"/>
        <v/>
      </c>
      <c r="P779" s="21" t="str">
        <f t="shared" si="753"/>
        <v/>
      </c>
      <c r="Q779" s="21"/>
      <c r="R779" s="21" t="s">
        <v>2716</v>
      </c>
      <c r="S779" s="21" t="s">
        <v>2723</v>
      </c>
      <c r="T779" s="21" t="s">
        <v>2752</v>
      </c>
      <c r="U779" s="23"/>
      <c r="V779" s="23"/>
      <c r="W779" s="15">
        <f t="shared" si="2"/>
        <v>45635</v>
      </c>
      <c r="X779" s="24">
        <v>778.0</v>
      </c>
      <c r="Y779" s="17" t="str">
        <f t="shared" si="738"/>
        <v>=COUNTIFS(C$3:C779,C779)</v>
      </c>
      <c r="Z779" s="25" t="str">
        <f t="shared" si="739"/>
        <v>#NAME?</v>
      </c>
      <c r="AA779" s="25" t="str">
        <f t="shared" si="740"/>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1"/>
        <v>2</v>
      </c>
      <c r="B780" s="10">
        <f t="shared" si="644"/>
        <v>2</v>
      </c>
      <c r="C780" s="12" t="s">
        <v>2651</v>
      </c>
      <c r="D780" s="21" t="str">
        <f t="shared" si="742"/>
        <v>adj</v>
      </c>
      <c r="E780" s="21" t="str">
        <f t="shared" si="743"/>
        <v>nt nom sg</v>
      </c>
      <c r="F780" s="21" t="str">
        <f t="shared" si="744"/>
        <v/>
      </c>
      <c r="G780" s="21"/>
      <c r="H780" s="21" t="str">
        <f t="shared" si="745"/>
        <v>not harmful, not injurious</v>
      </c>
      <c r="I780" s="21" t="str">
        <f t="shared" si="746"/>
        <v>without violence</v>
      </c>
      <c r="J780" s="21" t="str">
        <f t="shared" si="747"/>
        <v>√rabh (be violent)</v>
      </c>
      <c r="K780" s="21">
        <f t="shared" si="748"/>
        <v>1</v>
      </c>
      <c r="L780" s="21" t="str">
        <f t="shared" ref="L780:L781" si="754">VLOOKUP($C780,$C$1:$P$7320,10,0)</f>
        <v>a</v>
      </c>
      <c r="M780" s="21" t="str">
        <f t="shared" si="750"/>
        <v>√rabh + a &gt; rabha &gt; rambha (irreg)</v>
      </c>
      <c r="N780" s="21" t="str">
        <f t="shared" si="751"/>
        <v>na &gt; an + ā + rambha + a</v>
      </c>
      <c r="O780" s="21" t="str">
        <f t="shared" si="752"/>
        <v/>
      </c>
      <c r="P780" s="21" t="str">
        <f t="shared" si="753"/>
        <v/>
      </c>
      <c r="Q780" s="21"/>
      <c r="R780" s="21" t="s">
        <v>2716</v>
      </c>
      <c r="S780" s="21" t="s">
        <v>2723</v>
      </c>
      <c r="T780" s="21" t="s">
        <v>2753</v>
      </c>
      <c r="U780" s="23"/>
      <c r="V780" s="23"/>
      <c r="W780" s="15">
        <f t="shared" si="2"/>
        <v>45635</v>
      </c>
      <c r="X780" s="24">
        <v>779.0</v>
      </c>
      <c r="Y780" s="17" t="str">
        <f t="shared" si="738"/>
        <v>=COUNTIFS(C$3:C780,C780)</v>
      </c>
      <c r="Z780" s="25" t="str">
        <f t="shared" si="739"/>
        <v>#NAME?</v>
      </c>
      <c r="AA780" s="25" t="str">
        <f t="shared" si="740"/>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1"/>
        <v>2</v>
      </c>
      <c r="B781" s="10">
        <f t="shared" si="644"/>
        <v>2</v>
      </c>
      <c r="C781" s="12" t="s">
        <v>2658</v>
      </c>
      <c r="D781" s="21" t="str">
        <f t="shared" si="742"/>
        <v>adj</v>
      </c>
      <c r="E781" s="21" t="str">
        <f t="shared" si="743"/>
        <v>nt nom sg</v>
      </c>
      <c r="F781" s="21" t="str">
        <f t="shared" si="744"/>
        <v/>
      </c>
      <c r="G781" s="21"/>
      <c r="H781" s="21" t="str">
        <f t="shared" si="745"/>
        <v>accessible, approachable</v>
      </c>
      <c r="I781" s="21" t="str">
        <f t="shared" si="746"/>
        <v>with walking around</v>
      </c>
      <c r="J781" s="21" t="str">
        <f t="shared" si="747"/>
        <v>√kam (go)</v>
      </c>
      <c r="K781" s="21">
        <f t="shared" si="748"/>
        <v>1</v>
      </c>
      <c r="L781" s="21" t="str">
        <f t="shared" si="754"/>
        <v>a</v>
      </c>
      <c r="M781" s="21" t="str">
        <f t="shared" si="750"/>
        <v/>
      </c>
      <c r="N781" s="21" t="str">
        <f t="shared" si="751"/>
        <v>sa + pari + √kam + ana</v>
      </c>
      <c r="O781" s="21" t="str">
        <f t="shared" si="752"/>
        <v/>
      </c>
      <c r="P781" s="21" t="str">
        <f t="shared" si="753"/>
        <v/>
      </c>
      <c r="Q781" s="21"/>
      <c r="R781" s="21" t="s">
        <v>2716</v>
      </c>
      <c r="S781" s="21" t="s">
        <v>2723</v>
      </c>
      <c r="T781" s="21" t="s">
        <v>2754</v>
      </c>
      <c r="U781" s="23"/>
      <c r="V781" s="23"/>
      <c r="W781" s="15">
        <f t="shared" si="2"/>
        <v>45635</v>
      </c>
      <c r="X781" s="24">
        <v>780.0</v>
      </c>
      <c r="Y781" s="17" t="str">
        <f t="shared" si="738"/>
        <v>=COUNTIFS(C$3:C781,C781)</v>
      </c>
      <c r="Z781" s="25" t="str">
        <f t="shared" si="739"/>
        <v>#NAME?</v>
      </c>
      <c r="AA781" s="25" t="str">
        <f t="shared" si="740"/>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44"/>
        <v>1</v>
      </c>
      <c r="C782" s="52" t="s">
        <v>2755</v>
      </c>
      <c r="D782" s="40"/>
      <c r="E782" s="40"/>
      <c r="F782" s="40"/>
      <c r="G782" s="40"/>
      <c r="H782" s="40"/>
      <c r="I782" s="40"/>
      <c r="J782" s="40"/>
      <c r="K782" s="40"/>
      <c r="L782" s="40"/>
      <c r="M782" s="40"/>
      <c r="N782" s="40"/>
      <c r="O782" s="40"/>
      <c r="P782" s="40"/>
      <c r="Q782" s="40"/>
      <c r="R782" s="40" t="s">
        <v>2716</v>
      </c>
      <c r="S782" s="40" t="s">
        <v>2723</v>
      </c>
      <c r="T782" s="40" t="s">
        <v>2756</v>
      </c>
      <c r="U782" s="41"/>
      <c r="V782" s="41"/>
      <c r="W782" s="15">
        <f t="shared" si="2"/>
        <v>45635</v>
      </c>
      <c r="X782" s="24">
        <v>781.0</v>
      </c>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44"/>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2"/>
        <v>45635</v>
      </c>
      <c r="X783" s="24">
        <v>782.0</v>
      </c>
      <c r="Y783" s="17" t="str">
        <f t="shared" ref="Y783:Y796" si="755">formulatext(A783)</f>
        <v>#N/A</v>
      </c>
      <c r="Z783" s="25" t="str">
        <f t="shared" ref="Z783:Z796" si="756">org.libreoffice.regex(Y783,"(\= COUNTIFS\(C\$\d{1,3}:)(C\d{1,3})(,)(C\d{1,3})(\))","$2")</f>
        <v>#NAME?</v>
      </c>
      <c r="AA783" s="25" t="str">
        <f t="shared" ref="AA783:AA796" si="757">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58">COUNTIFS(C$3:C784,C784)</f>
        <v>2</v>
      </c>
      <c r="B784" s="10">
        <f t="shared" si="644"/>
        <v>2</v>
      </c>
      <c r="C784" s="12" t="s">
        <v>2666</v>
      </c>
      <c r="D784" s="21" t="str">
        <f t="shared" ref="D784:D796" si="759">VLOOKUP($C784,$C$1:$P$7320,2,0)</f>
        <v>adj</v>
      </c>
      <c r="E784" s="21" t="str">
        <f t="shared" ref="E784:E796" si="760">VLOOKUP($C784,$C$1:$P$7320,3,0)</f>
        <v>nt loc sg of sārambha, comp</v>
      </c>
      <c r="F784" s="21" t="str">
        <f t="shared" ref="F784:F796" si="761">VLOOKUP($C784,$C$1:$P$7320,4,0)</f>
        <v/>
      </c>
      <c r="G784" s="21"/>
      <c r="H784" s="21" t="str">
        <f t="shared" ref="H784:H796" si="762">VLOOKUP($C784,$C$1:$P$7320,6,0)</f>
        <v>in harmful, injurious</v>
      </c>
      <c r="I784" s="21" t="str">
        <f t="shared" ref="I784:I796" si="763">VLOOKUP($C784,$C$1:$P$7320,7,0)</f>
        <v>in with harm</v>
      </c>
      <c r="J784" s="21" t="str">
        <f t="shared" ref="J784:J796" si="764">VLOOKUP($C784,$C$1:$P$7320,8,0)</f>
        <v>√rabh (be violent)</v>
      </c>
      <c r="K784" s="21">
        <f t="shared" ref="K784:K796" si="765">VLOOKUP($C784,$C$1:$P$7320,9,0)</f>
        <v>1</v>
      </c>
      <c r="L784" s="21" t="str">
        <f t="shared" ref="L784:L796" si="766">VLOOKUP($C784,$C$1:$P$7320,10,0)</f>
        <v>a</v>
      </c>
      <c r="M784" s="21" t="str">
        <f t="shared" ref="M784:M796" si="767">VLOOKUP($C784,$C$1:$P$7320,11,0)</f>
        <v>√rabh + a &gt; rabha &gt; rambha (irreg)</v>
      </c>
      <c r="N784" s="21" t="str">
        <f t="shared" ref="N784:N796" si="768">VLOOKUP($C784,$C$1:$P$7320,12,0)</f>
        <v>saṃ &gt; sā + rambha + a</v>
      </c>
      <c r="O784" s="21" t="str">
        <f t="shared" ref="O784:O796" si="769">VLOOKUP($C784,$C$1:$P$7320,13,0)</f>
        <v/>
      </c>
      <c r="P784" s="21" t="str">
        <f t="shared" ref="P784:P796" si="770">VLOOKUP($C784,$C$1:$P$7320,14,0)</f>
        <v/>
      </c>
      <c r="Q784" s="21"/>
      <c r="R784" s="21" t="s">
        <v>2716</v>
      </c>
      <c r="S784" s="21" t="s">
        <v>2723</v>
      </c>
      <c r="T784" s="22" t="s">
        <v>2757</v>
      </c>
      <c r="U784" s="23"/>
      <c r="V784" s="23"/>
      <c r="W784" s="15">
        <f t="shared" si="2"/>
        <v>45635</v>
      </c>
      <c r="X784" s="24">
        <v>783.0</v>
      </c>
      <c r="Y784" s="17" t="str">
        <f t="shared" si="755"/>
        <v>=COUNTIFS(C$3:C784,C784)</v>
      </c>
      <c r="Z784" s="25" t="str">
        <f t="shared" si="756"/>
        <v>#NAME?</v>
      </c>
      <c r="AA784" s="25" t="str">
        <f t="shared" si="757"/>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58"/>
        <v>2</v>
      </c>
      <c r="B785" s="10">
        <f t="shared" si="644"/>
        <v>38</v>
      </c>
      <c r="C785" s="12" t="s">
        <v>2672</v>
      </c>
      <c r="D785" s="21" t="str">
        <f t="shared" si="759"/>
        <v>ind</v>
      </c>
      <c r="E785" s="21" t="str">
        <f t="shared" si="760"/>
        <v>cond</v>
      </c>
      <c r="F785" s="21" t="str">
        <f t="shared" si="761"/>
        <v/>
      </c>
      <c r="G785" s="21"/>
      <c r="H785" s="21" t="str">
        <f t="shared" si="762"/>
        <v>if</v>
      </c>
      <c r="I785" s="21" t="str">
        <f t="shared" si="763"/>
        <v/>
      </c>
      <c r="J785" s="21" t="str">
        <f t="shared" si="764"/>
        <v/>
      </c>
      <c r="K785" s="21" t="str">
        <f t="shared" si="765"/>
        <v/>
      </c>
      <c r="L785" s="21" t="str">
        <f t="shared" si="766"/>
        <v/>
      </c>
      <c r="M785" s="21" t="str">
        <f t="shared" si="767"/>
        <v/>
      </c>
      <c r="N785" s="21" t="str">
        <f t="shared" si="768"/>
        <v/>
      </c>
      <c r="O785" s="21" t="str">
        <f t="shared" si="769"/>
        <v/>
      </c>
      <c r="P785" s="21" t="str">
        <f t="shared" si="770"/>
        <v/>
      </c>
      <c r="Q785" s="21"/>
      <c r="R785" s="21" t="s">
        <v>2716</v>
      </c>
      <c r="S785" s="21" t="s">
        <v>2723</v>
      </c>
      <c r="T785" s="21" t="s">
        <v>2758</v>
      </c>
      <c r="U785" s="23"/>
      <c r="V785" s="23"/>
      <c r="W785" s="15">
        <f t="shared" si="2"/>
        <v>45635</v>
      </c>
      <c r="X785" s="24">
        <v>784.0</v>
      </c>
      <c r="Y785" s="17" t="str">
        <f t="shared" si="755"/>
        <v>=COUNTIFS(C$3:C785,C785)</v>
      </c>
      <c r="Z785" s="25" t="str">
        <f t="shared" si="756"/>
        <v>#NAME?</v>
      </c>
      <c r="AA785" s="25" t="str">
        <f t="shared" si="757"/>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58"/>
        <v>13</v>
      </c>
      <c r="B786" s="10">
        <f t="shared" si="644"/>
        <v>147</v>
      </c>
      <c r="C786" s="12" t="s">
        <v>560</v>
      </c>
      <c r="D786" s="21" t="str">
        <f t="shared" si="759"/>
        <v>noun</v>
      </c>
      <c r="E786" s="21" t="str">
        <f t="shared" si="760"/>
        <v>masc nom sg, from bhikkhati</v>
      </c>
      <c r="F786" s="21" t="str">
        <f t="shared" si="761"/>
        <v/>
      </c>
      <c r="G786" s="21"/>
      <c r="H786" s="21" t="str">
        <f t="shared" si="762"/>
        <v>monk, monastic</v>
      </c>
      <c r="I786" s="21" t="str">
        <f t="shared" si="763"/>
        <v>beggar, mendicant</v>
      </c>
      <c r="J786" s="21" t="str">
        <f t="shared" si="764"/>
        <v>√bhikkh (beg)</v>
      </c>
      <c r="K786" s="21">
        <f t="shared" si="765"/>
        <v>1</v>
      </c>
      <c r="L786" s="21" t="str">
        <f t="shared" si="766"/>
        <v>a</v>
      </c>
      <c r="M786" s="21" t="str">
        <f t="shared" si="767"/>
        <v/>
      </c>
      <c r="N786" s="21" t="str">
        <f t="shared" si="768"/>
        <v>√bhikkh + u</v>
      </c>
      <c r="O786" s="21" t="str">
        <f t="shared" si="769"/>
        <v/>
      </c>
      <c r="P786" s="21" t="str">
        <f t="shared" si="770"/>
        <v/>
      </c>
      <c r="Q786" s="21"/>
      <c r="R786" s="21" t="s">
        <v>2716</v>
      </c>
      <c r="S786" s="21" t="s">
        <v>2723</v>
      </c>
      <c r="T786" s="21" t="s">
        <v>2759</v>
      </c>
      <c r="U786" s="23"/>
      <c r="V786" s="23"/>
      <c r="W786" s="15">
        <f t="shared" si="2"/>
        <v>45635</v>
      </c>
      <c r="X786" s="24">
        <v>785.0</v>
      </c>
      <c r="Y786" s="17" t="str">
        <f t="shared" si="755"/>
        <v>=COUNTIFS(C$3:C786,C786)</v>
      </c>
      <c r="Z786" s="25" t="str">
        <f t="shared" si="756"/>
        <v>#NAME?</v>
      </c>
      <c r="AA786" s="25" t="str">
        <f t="shared" si="757"/>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58"/>
        <v>2</v>
      </c>
      <c r="B787" s="10">
        <f t="shared" si="644"/>
        <v>2</v>
      </c>
      <c r="C787" s="12" t="s">
        <v>2676</v>
      </c>
      <c r="D787" s="21" t="str">
        <f t="shared" si="759"/>
        <v>noun</v>
      </c>
      <c r="E787" s="21" t="str">
        <f t="shared" si="760"/>
        <v>nt loc sg of vatthu</v>
      </c>
      <c r="F787" s="21" t="str">
        <f t="shared" si="761"/>
        <v/>
      </c>
      <c r="G787" s="21"/>
      <c r="H787" s="21" t="str">
        <f t="shared" si="762"/>
        <v>on a plot, site</v>
      </c>
      <c r="I787" s="21" t="str">
        <f t="shared" si="763"/>
        <v/>
      </c>
      <c r="J787" s="21" t="str">
        <f t="shared" si="764"/>
        <v>√vas (live)</v>
      </c>
      <c r="K787" s="21">
        <f t="shared" si="765"/>
        <v>1</v>
      </c>
      <c r="L787" s="21" t="str">
        <f t="shared" si="766"/>
        <v>a</v>
      </c>
      <c r="M787" s="21" t="str">
        <f t="shared" si="767"/>
        <v/>
      </c>
      <c r="N787" s="21" t="str">
        <f t="shared" si="768"/>
        <v>√vas + tu</v>
      </c>
      <c r="O787" s="21" t="str">
        <f t="shared" si="769"/>
        <v/>
      </c>
      <c r="P787" s="21" t="str">
        <f t="shared" si="770"/>
        <v/>
      </c>
      <c r="Q787" s="21"/>
      <c r="R787" s="21" t="s">
        <v>2716</v>
      </c>
      <c r="S787" s="21" t="s">
        <v>2723</v>
      </c>
      <c r="T787" s="21" t="s">
        <v>2760</v>
      </c>
      <c r="U787" s="23"/>
      <c r="V787" s="23"/>
      <c r="W787" s="15">
        <f t="shared" si="2"/>
        <v>45635</v>
      </c>
      <c r="X787" s="24">
        <v>786.0</v>
      </c>
      <c r="Y787" s="17" t="str">
        <f t="shared" si="755"/>
        <v>=COUNTIFS(C$3:C787,C787)</v>
      </c>
      <c r="Z787" s="25" t="str">
        <f t="shared" si="756"/>
        <v>#NAME?</v>
      </c>
      <c r="AA787" s="25" t="str">
        <f t="shared" si="757"/>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58"/>
        <v>2</v>
      </c>
      <c r="B788" s="10">
        <f t="shared" si="644"/>
        <v>2</v>
      </c>
      <c r="C788" s="12" t="s">
        <v>2680</v>
      </c>
      <c r="D788" s="21" t="str">
        <f t="shared" si="759"/>
        <v>adj</v>
      </c>
      <c r="E788" s="21" t="str">
        <f t="shared" si="760"/>
        <v>nt loc sg of aparikkamana, neg</v>
      </c>
      <c r="F788" s="21" t="str">
        <f t="shared" si="761"/>
        <v/>
      </c>
      <c r="G788" s="21"/>
      <c r="H788" s="21" t="str">
        <f t="shared" si="762"/>
        <v>on not accessible, not approachable</v>
      </c>
      <c r="I788" s="21" t="str">
        <f t="shared" si="763"/>
        <v>in not with walking around</v>
      </c>
      <c r="J788" s="21" t="str">
        <f t="shared" si="764"/>
        <v>√kam (go)</v>
      </c>
      <c r="K788" s="21">
        <f t="shared" si="765"/>
        <v>1</v>
      </c>
      <c r="L788" s="21" t="str">
        <f t="shared" si="766"/>
        <v>a</v>
      </c>
      <c r="M788" s="21" t="str">
        <f t="shared" si="767"/>
        <v/>
      </c>
      <c r="N788" s="21" t="str">
        <f t="shared" si="768"/>
        <v>na + pari + √kam + ana</v>
      </c>
      <c r="O788" s="21" t="str">
        <f t="shared" si="769"/>
        <v/>
      </c>
      <c r="P788" s="21" t="str">
        <f t="shared" si="770"/>
        <v/>
      </c>
      <c r="Q788" s="21"/>
      <c r="R788" s="21" t="s">
        <v>2716</v>
      </c>
      <c r="S788" s="21" t="s">
        <v>2723</v>
      </c>
      <c r="T788" s="21" t="s">
        <v>2761</v>
      </c>
      <c r="U788" s="23"/>
      <c r="V788" s="23"/>
      <c r="W788" s="15">
        <f t="shared" si="2"/>
        <v>45635</v>
      </c>
      <c r="X788" s="24">
        <v>787.0</v>
      </c>
      <c r="Y788" s="17" t="str">
        <f t="shared" si="755"/>
        <v>=COUNTIFS(C$3:C788,C788)</v>
      </c>
      <c r="Z788" s="25" t="str">
        <f t="shared" si="756"/>
        <v>#NAME?</v>
      </c>
      <c r="AA788" s="25" t="str">
        <f t="shared" si="757"/>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58"/>
        <v>2</v>
      </c>
      <c r="B789" s="10">
        <f t="shared" si="644"/>
        <v>3</v>
      </c>
      <c r="C789" s="12" t="s">
        <v>2717</v>
      </c>
      <c r="D789" s="21" t="str">
        <f t="shared" si="759"/>
        <v>adj</v>
      </c>
      <c r="E789" s="21" t="str">
        <f t="shared" si="760"/>
        <v>masc acc sg of mahallaka</v>
      </c>
      <c r="F789" s="21" t="str">
        <f t="shared" si="761"/>
        <v/>
      </c>
      <c r="G789" s="21"/>
      <c r="H789" s="21" t="str">
        <f t="shared" si="762"/>
        <v>large, big</v>
      </c>
      <c r="I789" s="21" t="str">
        <f t="shared" si="763"/>
        <v/>
      </c>
      <c r="J789" s="21" t="str">
        <f t="shared" si="764"/>
        <v>√mah (increase)</v>
      </c>
      <c r="K789" s="21">
        <f t="shared" si="765"/>
        <v>1</v>
      </c>
      <c r="L789" s="21" t="str">
        <f t="shared" si="766"/>
        <v>a</v>
      </c>
      <c r="M789" s="21" t="str">
        <f t="shared" si="767"/>
        <v/>
      </c>
      <c r="N789" s="21" t="str">
        <f t="shared" si="768"/>
        <v>√mah + ā + la + ka</v>
      </c>
      <c r="O789" s="21" t="str">
        <f t="shared" si="769"/>
        <v/>
      </c>
      <c r="P789" s="21" t="str">
        <f t="shared" si="770"/>
        <v/>
      </c>
      <c r="Q789" s="21"/>
      <c r="R789" s="21" t="s">
        <v>2716</v>
      </c>
      <c r="S789" s="21" t="s">
        <v>2723</v>
      </c>
      <c r="T789" s="21" t="s">
        <v>2762</v>
      </c>
      <c r="U789" s="23"/>
      <c r="V789" s="23"/>
      <c r="W789" s="15">
        <f t="shared" si="2"/>
        <v>45635</v>
      </c>
      <c r="X789" s="24">
        <v>788.0</v>
      </c>
      <c r="Y789" s="17" t="str">
        <f t="shared" si="755"/>
        <v>=COUNTIFS(C$3:C789,C789)</v>
      </c>
      <c r="Z789" s="25" t="str">
        <f t="shared" si="756"/>
        <v>#NAME?</v>
      </c>
      <c r="AA789" s="25" t="str">
        <f t="shared" si="757"/>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58"/>
        <v>2</v>
      </c>
      <c r="B790" s="10">
        <f t="shared" si="644"/>
        <v>3</v>
      </c>
      <c r="C790" s="12" t="s">
        <v>2727</v>
      </c>
      <c r="D790" s="21" t="str">
        <f t="shared" si="759"/>
        <v>noun</v>
      </c>
      <c r="E790" s="21" t="str">
        <f t="shared" si="760"/>
        <v>masc acc sg of vihāra, from viharati</v>
      </c>
      <c r="F790" s="21" t="str">
        <f t="shared" si="761"/>
        <v/>
      </c>
      <c r="G790" s="21"/>
      <c r="H790" s="21" t="str">
        <f t="shared" si="762"/>
        <v>building, house</v>
      </c>
      <c r="I790" s="21" t="str">
        <f t="shared" si="763"/>
        <v>living place</v>
      </c>
      <c r="J790" s="21" t="str">
        <f t="shared" si="764"/>
        <v>√har (live)</v>
      </c>
      <c r="K790" s="21">
        <f t="shared" si="765"/>
        <v>1</v>
      </c>
      <c r="L790" s="21" t="str">
        <f t="shared" si="766"/>
        <v>a</v>
      </c>
      <c r="M790" s="21" t="str">
        <f t="shared" si="767"/>
        <v/>
      </c>
      <c r="N790" s="21" t="str">
        <f t="shared" si="768"/>
        <v>vi + √har + *a</v>
      </c>
      <c r="O790" s="21" t="str">
        <f t="shared" si="769"/>
        <v/>
      </c>
      <c r="P790" s="21" t="str">
        <f t="shared" si="770"/>
        <v/>
      </c>
      <c r="Q790" s="21"/>
      <c r="R790" s="21" t="s">
        <v>2716</v>
      </c>
      <c r="S790" s="21" t="s">
        <v>2723</v>
      </c>
      <c r="T790" s="21" t="s">
        <v>2763</v>
      </c>
      <c r="U790" s="23"/>
      <c r="V790" s="23"/>
      <c r="W790" s="15">
        <f t="shared" si="2"/>
        <v>45635</v>
      </c>
      <c r="X790" s="24">
        <v>789.0</v>
      </c>
      <c r="Y790" s="17" t="str">
        <f t="shared" si="755"/>
        <v>=COUNTIFS(C$3:C790,C790)</v>
      </c>
      <c r="Z790" s="25" t="str">
        <f t="shared" si="756"/>
        <v>#NAME?</v>
      </c>
      <c r="AA790" s="25" t="str">
        <f t="shared" si="757"/>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58"/>
        <v>2</v>
      </c>
      <c r="B791" s="10">
        <f t="shared" si="644"/>
        <v>2</v>
      </c>
      <c r="C791" s="12" t="s">
        <v>2688</v>
      </c>
      <c r="D791" s="21" t="str">
        <f t="shared" si="759"/>
        <v>verb</v>
      </c>
      <c r="E791" s="21" t="str">
        <f t="shared" si="760"/>
        <v>opt 3rd sg of kāreti</v>
      </c>
      <c r="F791" s="21" t="str">
        <f t="shared" si="761"/>
        <v/>
      </c>
      <c r="G791" s="21"/>
      <c r="H791" s="21" t="str">
        <f t="shared" si="762"/>
        <v>he would build, make</v>
      </c>
      <c r="I791" s="21" t="str">
        <f t="shared" si="763"/>
        <v>cause to make</v>
      </c>
      <c r="J791" s="21" t="str">
        <f t="shared" si="764"/>
        <v>√kar (do, make)</v>
      </c>
      <c r="K791" s="21">
        <f t="shared" si="765"/>
        <v>7</v>
      </c>
      <c r="L791" s="21" t="str">
        <f t="shared" si="766"/>
        <v>*e</v>
      </c>
      <c r="M791" s="21" t="str">
        <f t="shared" si="767"/>
        <v>√kar + *e &gt; kāre (caus)</v>
      </c>
      <c r="N791" s="21" t="str">
        <f t="shared" si="768"/>
        <v>kāre + ti</v>
      </c>
      <c r="O791" s="21" t="str">
        <f t="shared" si="769"/>
        <v/>
      </c>
      <c r="P791" s="21" t="str">
        <f t="shared" si="770"/>
        <v/>
      </c>
      <c r="Q791" s="21"/>
      <c r="R791" s="21" t="s">
        <v>2716</v>
      </c>
      <c r="S791" s="21" t="s">
        <v>2723</v>
      </c>
      <c r="T791" s="21" t="s">
        <v>2764</v>
      </c>
      <c r="U791" s="23"/>
      <c r="V791" s="23"/>
      <c r="W791" s="15">
        <f t="shared" si="2"/>
        <v>45635</v>
      </c>
      <c r="X791" s="24">
        <v>790.0</v>
      </c>
      <c r="Y791" s="17" t="str">
        <f t="shared" si="755"/>
        <v>=COUNTIFS(C$3:C791,C791)</v>
      </c>
      <c r="Z791" s="25" t="str">
        <f t="shared" si="756"/>
        <v>#NAME?</v>
      </c>
      <c r="AA791" s="25" t="str">
        <f t="shared" si="757"/>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58"/>
        <v>4</v>
      </c>
      <c r="B792" s="10">
        <f t="shared" si="644"/>
        <v>26</v>
      </c>
      <c r="C792" s="12" t="s">
        <v>2606</v>
      </c>
      <c r="D792" s="21" t="str">
        <f t="shared" si="759"/>
        <v>noun</v>
      </c>
      <c r="E792" s="21" t="str">
        <f t="shared" si="760"/>
        <v>masc nom pl, from bhikkhati</v>
      </c>
      <c r="F792" s="21" t="str">
        <f t="shared" si="761"/>
        <v/>
      </c>
      <c r="G792" s="21"/>
      <c r="H792" s="21" t="str">
        <f t="shared" si="762"/>
        <v>monks, monastics</v>
      </c>
      <c r="I792" s="21" t="str">
        <f t="shared" si="763"/>
        <v>beggars, mendicants</v>
      </c>
      <c r="J792" s="21" t="str">
        <f t="shared" si="764"/>
        <v>√bhikkh (beg)</v>
      </c>
      <c r="K792" s="21">
        <f t="shared" si="765"/>
        <v>1</v>
      </c>
      <c r="L792" s="21" t="str">
        <f t="shared" si="766"/>
        <v>a</v>
      </c>
      <c r="M792" s="21" t="str">
        <f t="shared" si="767"/>
        <v/>
      </c>
      <c r="N792" s="21" t="str">
        <f t="shared" si="768"/>
        <v>√bhikkh + u</v>
      </c>
      <c r="O792" s="21" t="str">
        <f t="shared" si="769"/>
        <v/>
      </c>
      <c r="P792" s="21" t="str">
        <f t="shared" si="770"/>
        <v/>
      </c>
      <c r="Q792" s="21"/>
      <c r="R792" s="21" t="s">
        <v>2716</v>
      </c>
      <c r="S792" s="21" t="s">
        <v>2723</v>
      </c>
      <c r="T792" s="21" t="s">
        <v>2765</v>
      </c>
      <c r="U792" s="23"/>
      <c r="V792" s="23"/>
      <c r="W792" s="15">
        <f t="shared" si="2"/>
        <v>45635</v>
      </c>
      <c r="X792" s="24">
        <v>791.0</v>
      </c>
      <c r="Y792" s="17" t="str">
        <f t="shared" si="755"/>
        <v>=COUNTIFS(C$3:C792,C792)</v>
      </c>
      <c r="Z792" s="25" t="str">
        <f t="shared" si="756"/>
        <v>#NAME?</v>
      </c>
      <c r="AA792" s="25" t="str">
        <f t="shared" si="757"/>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58"/>
        <v>24</v>
      </c>
      <c r="B793" s="10">
        <f t="shared" si="644"/>
        <v>220</v>
      </c>
      <c r="C793" s="12" t="s">
        <v>1131</v>
      </c>
      <c r="D793" s="21" t="str">
        <f t="shared" si="759"/>
        <v>ind</v>
      </c>
      <c r="E793" s="21" t="str">
        <f t="shared" si="760"/>
        <v>conj</v>
      </c>
      <c r="F793" s="21" t="str">
        <f t="shared" si="761"/>
        <v/>
      </c>
      <c r="G793" s="21"/>
      <c r="H793" s="21" t="str">
        <f t="shared" si="762"/>
        <v>or, either or</v>
      </c>
      <c r="I793" s="21" t="str">
        <f t="shared" si="763"/>
        <v/>
      </c>
      <c r="J793" s="21" t="str">
        <f t="shared" si="764"/>
        <v/>
      </c>
      <c r="K793" s="21" t="str">
        <f t="shared" si="765"/>
        <v/>
      </c>
      <c r="L793" s="21" t="str">
        <f t="shared" si="766"/>
        <v/>
      </c>
      <c r="M793" s="21" t="str">
        <f t="shared" si="767"/>
        <v/>
      </c>
      <c r="N793" s="21" t="str">
        <f t="shared" si="768"/>
        <v/>
      </c>
      <c r="O793" s="21" t="str">
        <f t="shared" si="769"/>
        <v/>
      </c>
      <c r="P793" s="21" t="str">
        <f t="shared" si="770"/>
        <v/>
      </c>
      <c r="Q793" s="21"/>
      <c r="R793" s="21" t="s">
        <v>2716</v>
      </c>
      <c r="S793" s="21" t="s">
        <v>2723</v>
      </c>
      <c r="T793" s="21" t="s">
        <v>2766</v>
      </c>
      <c r="U793" s="23"/>
      <c r="V793" s="23"/>
      <c r="W793" s="15">
        <f t="shared" si="2"/>
        <v>45635</v>
      </c>
      <c r="X793" s="24">
        <v>792.0</v>
      </c>
      <c r="Y793" s="17" t="str">
        <f t="shared" si="755"/>
        <v>=COUNTIFS(C$3:C793,C793)</v>
      </c>
      <c r="Z793" s="25" t="str">
        <f t="shared" si="756"/>
        <v>#NAME?</v>
      </c>
      <c r="AA793" s="25" t="str">
        <f t="shared" si="757"/>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58"/>
        <v>2</v>
      </c>
      <c r="B794" s="10">
        <f t="shared" si="644"/>
        <v>2</v>
      </c>
      <c r="C794" s="12" t="s">
        <v>2698</v>
      </c>
      <c r="D794" s="21" t="str">
        <f t="shared" si="759"/>
        <v>verb</v>
      </c>
      <c r="E794" s="21" t="str">
        <f t="shared" si="760"/>
        <v>opt 3rd sg of abhineti, neg</v>
      </c>
      <c r="F794" s="21" t="str">
        <f t="shared" si="761"/>
        <v/>
      </c>
      <c r="G794" s="21"/>
      <c r="H794" s="21" t="str">
        <f t="shared" si="762"/>
        <v>he would not bring</v>
      </c>
      <c r="I794" s="21" t="str">
        <f t="shared" si="763"/>
        <v/>
      </c>
      <c r="J794" s="21" t="str">
        <f t="shared" si="764"/>
        <v>√nī (lead)</v>
      </c>
      <c r="K794" s="21">
        <f t="shared" si="765"/>
        <v>1</v>
      </c>
      <c r="L794" s="21" t="str">
        <f t="shared" si="766"/>
        <v>a</v>
      </c>
      <c r="M794" s="21" t="str">
        <f t="shared" si="767"/>
        <v>√nī + a &gt; ne</v>
      </c>
      <c r="N794" s="21" t="str">
        <f t="shared" si="768"/>
        <v>abhi + ne + ti</v>
      </c>
      <c r="O794" s="21" t="str">
        <f t="shared" si="769"/>
        <v/>
      </c>
      <c r="P794" s="21" t="str">
        <f t="shared" si="770"/>
        <v/>
      </c>
      <c r="Q794" s="21"/>
      <c r="R794" s="21" t="s">
        <v>2716</v>
      </c>
      <c r="S794" s="21" t="s">
        <v>2723</v>
      </c>
      <c r="T794" s="21" t="s">
        <v>2767</v>
      </c>
      <c r="U794" s="23"/>
      <c r="V794" s="23"/>
      <c r="W794" s="15">
        <f t="shared" si="2"/>
        <v>45635</v>
      </c>
      <c r="X794" s="24">
        <v>793.0</v>
      </c>
      <c r="Y794" s="17" t="str">
        <f t="shared" si="755"/>
        <v>=COUNTIFS(C$3:C794,C794)</v>
      </c>
      <c r="Z794" s="25" t="str">
        <f t="shared" si="756"/>
        <v>#NAME?</v>
      </c>
      <c r="AA794" s="25" t="str">
        <f t="shared" si="757"/>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58"/>
        <v>4</v>
      </c>
      <c r="B795" s="10">
        <f t="shared" si="644"/>
        <v>4</v>
      </c>
      <c r="C795" s="12" t="s">
        <v>2618</v>
      </c>
      <c r="D795" s="21" t="str">
        <f t="shared" si="759"/>
        <v>noun</v>
      </c>
      <c r="E795" s="21" t="str">
        <f t="shared" si="760"/>
        <v>fem dat sg, comp</v>
      </c>
      <c r="F795" s="21" t="str">
        <f t="shared" si="761"/>
        <v/>
      </c>
      <c r="G795" s="21"/>
      <c r="H795" s="21" t="str">
        <f t="shared" si="762"/>
        <v>for designating the site; appointing the place</v>
      </c>
      <c r="I795" s="21" t="str">
        <f t="shared" si="763"/>
        <v/>
      </c>
      <c r="J795" s="21" t="str">
        <f t="shared" si="764"/>
        <v/>
      </c>
      <c r="K795" s="21" t="str">
        <f t="shared" si="765"/>
        <v/>
      </c>
      <c r="L795" s="21" t="str">
        <f t="shared" si="766"/>
        <v/>
      </c>
      <c r="M795" s="21" t="str">
        <f t="shared" si="767"/>
        <v/>
      </c>
      <c r="N795" s="21" t="str">
        <f t="shared" si="768"/>
        <v>vatthu + desanā</v>
      </c>
      <c r="O795" s="21" t="str">
        <f t="shared" si="769"/>
        <v>genitive tappurisa</v>
      </c>
      <c r="P795" s="21" t="str">
        <f t="shared" si="770"/>
        <v>vatthuno + desanā</v>
      </c>
      <c r="Q795" s="21"/>
      <c r="R795" s="21" t="s">
        <v>2716</v>
      </c>
      <c r="S795" s="21" t="s">
        <v>2723</v>
      </c>
      <c r="T795" s="21" t="s">
        <v>2768</v>
      </c>
      <c r="U795" s="23"/>
      <c r="V795" s="23"/>
      <c r="W795" s="15">
        <f t="shared" si="2"/>
        <v>45635</v>
      </c>
      <c r="X795" s="24">
        <v>794.0</v>
      </c>
      <c r="Y795" s="17" t="str">
        <f t="shared" si="755"/>
        <v>=COUNTIFS(C$3:C795,C795)</v>
      </c>
      <c r="Z795" s="25" t="str">
        <f t="shared" si="756"/>
        <v>#NAME?</v>
      </c>
      <c r="AA795" s="25" t="str">
        <f t="shared" si="757"/>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58"/>
        <v>7</v>
      </c>
      <c r="B796" s="10">
        <f t="shared" si="644"/>
        <v>13</v>
      </c>
      <c r="C796" s="12" t="s">
        <v>2027</v>
      </c>
      <c r="D796" s="21" t="str">
        <f t="shared" si="759"/>
        <v>noun</v>
      </c>
      <c r="E796" s="21" t="str">
        <f t="shared" si="760"/>
        <v>masc nom sg of saṅghādisesa, comp</v>
      </c>
      <c r="F796" s="21" t="str">
        <f t="shared" si="761"/>
        <v/>
      </c>
      <c r="G796" s="21"/>
      <c r="H796" s="21" t="str">
        <f t="shared" si="762"/>
        <v>offence requiring suspension</v>
      </c>
      <c r="I796" s="21" t="str">
        <f t="shared" si="763"/>
        <v>offence requiring involvement of the community from start to finish</v>
      </c>
      <c r="J796" s="21" t="str">
        <f t="shared" si="764"/>
        <v/>
      </c>
      <c r="K796" s="21" t="str">
        <f t="shared" si="765"/>
        <v/>
      </c>
      <c r="L796" s="21" t="str">
        <f t="shared" si="766"/>
        <v/>
      </c>
      <c r="M796" s="21" t="str">
        <f t="shared" si="767"/>
        <v/>
      </c>
      <c r="N796" s="21" t="str">
        <f t="shared" si="768"/>
        <v>saṅgha + ādi + sesa</v>
      </c>
      <c r="O796" s="21" t="str">
        <f t="shared" si="769"/>
        <v>sattamī tappurisa</v>
      </c>
      <c r="P796" s="21" t="str">
        <f t="shared" si="770"/>
        <v>saṅgha + ādisese</v>
      </c>
      <c r="Q796" s="21"/>
      <c r="R796" s="21" t="s">
        <v>2716</v>
      </c>
      <c r="S796" s="21" t="s">
        <v>2723</v>
      </c>
      <c r="T796" s="21" t="s">
        <v>2769</v>
      </c>
      <c r="U796" s="23"/>
      <c r="V796" s="23"/>
      <c r="W796" s="15">
        <f t="shared" si="2"/>
        <v>45635</v>
      </c>
      <c r="X796" s="24">
        <v>795.0</v>
      </c>
      <c r="Y796" s="17" t="str">
        <f t="shared" si="755"/>
        <v>=COUNTIFS(C$3:C796,C796)</v>
      </c>
      <c r="Z796" s="25" t="str">
        <f t="shared" si="756"/>
        <v>#NAME?</v>
      </c>
      <c r="AA796" s="25" t="str">
        <f t="shared" si="757"/>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44"/>
        <v>1</v>
      </c>
      <c r="C797" s="52" t="s">
        <v>2770</v>
      </c>
      <c r="D797" s="40"/>
      <c r="E797" s="40"/>
      <c r="F797" s="40"/>
      <c r="G797" s="40"/>
      <c r="H797" s="40"/>
      <c r="I797" s="40"/>
      <c r="J797" s="40"/>
      <c r="K797" s="40"/>
      <c r="L797" s="40"/>
      <c r="M797" s="40"/>
      <c r="N797" s="40"/>
      <c r="O797" s="40"/>
      <c r="P797" s="40"/>
      <c r="Q797" s="40"/>
      <c r="R797" s="40" t="s">
        <v>2716</v>
      </c>
      <c r="S797" s="40" t="s">
        <v>2723</v>
      </c>
      <c r="T797" s="40" t="s">
        <v>2771</v>
      </c>
      <c r="U797" s="41"/>
      <c r="V797" s="41"/>
      <c r="W797" s="15">
        <f t="shared" si="2"/>
        <v>45635</v>
      </c>
      <c r="X797" s="24">
        <v>796.0</v>
      </c>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44"/>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2"/>
        <v>45635</v>
      </c>
      <c r="X798" s="24">
        <v>797.0</v>
      </c>
      <c r="Y798" s="17" t="str">
        <f t="shared" ref="Y798:Y810" si="771">formulatext(A798)</f>
        <v>#N/A</v>
      </c>
      <c r="Z798" s="25" t="str">
        <f t="shared" ref="Z798:Z810" si="772">org.libreoffice.regex(Y798,"(\= COUNTIFS\(C\$\d{1,3}:)(C\d{1,3})(,)(C\d{1,3})(\))","$2")</f>
        <v>#NAME?</v>
      </c>
      <c r="AA798" s="25" t="str">
        <f t="shared" ref="AA798:AA810" si="773">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44"/>
        <v>1</v>
      </c>
      <c r="C799" s="12" t="s">
        <v>2772</v>
      </c>
      <c r="D799" s="21"/>
      <c r="E799" s="21"/>
      <c r="F799" s="21"/>
      <c r="G799" s="21"/>
      <c r="H799" s="21"/>
      <c r="I799" s="21"/>
      <c r="J799" s="21"/>
      <c r="K799" s="21"/>
      <c r="L799" s="21"/>
      <c r="M799" s="21"/>
      <c r="N799" s="21"/>
      <c r="O799" s="21"/>
      <c r="P799" s="21"/>
      <c r="Q799" s="21"/>
      <c r="R799" s="21"/>
      <c r="S799" s="21"/>
      <c r="T799" s="21"/>
      <c r="U799" s="23"/>
      <c r="V799" s="23"/>
      <c r="W799" s="15">
        <f t="shared" si="2"/>
        <v>45635</v>
      </c>
      <c r="X799" s="24">
        <v>798.0</v>
      </c>
      <c r="Y799" s="17" t="str">
        <f t="shared" si="771"/>
        <v>#N/A</v>
      </c>
      <c r="Z799" s="25" t="str">
        <f t="shared" si="772"/>
        <v>#NAME?</v>
      </c>
      <c r="AA799" s="25" t="str">
        <f t="shared" si="773"/>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74">COUNTIFS(C$3:C800,C800)</f>
        <v>10</v>
      </c>
      <c r="B800" s="10">
        <f t="shared" si="644"/>
        <v>99</v>
      </c>
      <c r="C800" s="12" t="s">
        <v>555</v>
      </c>
      <c r="D800" s="21" t="str">
        <f t="shared" ref="D800:D802" si="775">VLOOKUP($C800,$C$1:$P$7320,2,0)</f>
        <v>pron</v>
      </c>
      <c r="E800" s="21" t="str">
        <f t="shared" ref="E800:E802" si="776">VLOOKUP($C800,$C$1:$P$7320,3,0)</f>
        <v>masc nom sg of ya</v>
      </c>
      <c r="F800" s="21" t="str">
        <f t="shared" ref="F800:F802" si="777">VLOOKUP($C800,$C$1:$P$7320,4,0)</f>
        <v/>
      </c>
      <c r="G800" s="21"/>
      <c r="H800" s="21" t="str">
        <f t="shared" ref="H800:H802" si="778">VLOOKUP($C800,$C$1:$P$7320,6,0)</f>
        <v>whichever, whoever</v>
      </c>
      <c r="I800" s="21" t="str">
        <f t="shared" ref="I800:I802" si="779">VLOOKUP($C800,$C$1:$P$7320,7,0)</f>
        <v/>
      </c>
      <c r="J800" s="21" t="str">
        <f t="shared" ref="J800:J802" si="780">VLOOKUP($C800,$C$1:$P$7320,8,0)</f>
        <v/>
      </c>
      <c r="K800" s="21" t="str">
        <f t="shared" ref="K800:K802" si="781">VLOOKUP($C800,$C$1:$P$7320,9,0)</f>
        <v/>
      </c>
      <c r="L800" s="21" t="str">
        <f t="shared" ref="L800:L802" si="782">VLOOKUP($C800,$C$1:$P$7320,10,0)</f>
        <v/>
      </c>
      <c r="M800" s="21" t="str">
        <f t="shared" ref="M800:M802" si="783">VLOOKUP($C800,$C$1:$P$7320,11,0)</f>
        <v/>
      </c>
      <c r="N800" s="21" t="str">
        <f t="shared" ref="N800:N802" si="784">VLOOKUP($C800,$C$1:$P$7320,12,0)</f>
        <v/>
      </c>
      <c r="O800" s="21" t="str">
        <f t="shared" ref="O800:O802" si="785">VLOOKUP($C800,$C$1:$P$7320,13,0)</f>
        <v/>
      </c>
      <c r="P800" s="21" t="str">
        <f t="shared" ref="P800:P802" si="786">VLOOKUP($C800,$C$1:$P$7320,14,0)</f>
        <v/>
      </c>
      <c r="Q800" s="21"/>
      <c r="R800" s="21" t="s">
        <v>2772</v>
      </c>
      <c r="S800" s="21" t="s">
        <v>2773</v>
      </c>
      <c r="T800" s="22" t="s">
        <v>2774</v>
      </c>
      <c r="U800" s="23"/>
      <c r="V800" s="23"/>
      <c r="W800" s="15">
        <f t="shared" si="2"/>
        <v>45635</v>
      </c>
      <c r="X800" s="24">
        <v>799.0</v>
      </c>
      <c r="Y800" s="17" t="str">
        <f t="shared" si="771"/>
        <v>=COUNTIFS(C$3:C800,C800)</v>
      </c>
      <c r="Z800" s="25" t="str">
        <f t="shared" si="772"/>
        <v>#NAME?</v>
      </c>
      <c r="AA800" s="25" t="str">
        <f t="shared" si="773"/>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74"/>
        <v>13</v>
      </c>
      <c r="B801" s="10">
        <f t="shared" si="644"/>
        <v>124</v>
      </c>
      <c r="C801" s="12" t="s">
        <v>466</v>
      </c>
      <c r="D801" s="21" t="str">
        <f t="shared" si="775"/>
        <v>ind</v>
      </c>
      <c r="E801" s="21" t="str">
        <f t="shared" si="776"/>
        <v/>
      </c>
      <c r="F801" s="21" t="str">
        <f t="shared" si="777"/>
        <v/>
      </c>
      <c r="G801" s="21"/>
      <c r="H801" s="21" t="str">
        <f t="shared" si="778"/>
        <v>then, now, so, but</v>
      </c>
      <c r="I801" s="21" t="str">
        <f t="shared" si="779"/>
        <v/>
      </c>
      <c r="J801" s="21" t="str">
        <f t="shared" si="780"/>
        <v/>
      </c>
      <c r="K801" s="21" t="str">
        <f t="shared" si="781"/>
        <v/>
      </c>
      <c r="L801" s="21" t="str">
        <f t="shared" si="782"/>
        <v/>
      </c>
      <c r="M801" s="21" t="str">
        <f t="shared" si="783"/>
        <v/>
      </c>
      <c r="N801" s="21" t="str">
        <f t="shared" si="784"/>
        <v/>
      </c>
      <c r="O801" s="21" t="str">
        <f t="shared" si="785"/>
        <v/>
      </c>
      <c r="P801" s="21" t="str">
        <f t="shared" si="786"/>
        <v/>
      </c>
      <c r="Q801" s="21"/>
      <c r="R801" s="21" t="s">
        <v>2772</v>
      </c>
      <c r="S801" s="21" t="s">
        <v>2773</v>
      </c>
      <c r="T801" s="21" t="s">
        <v>2775</v>
      </c>
      <c r="U801" s="23"/>
      <c r="V801" s="23"/>
      <c r="W801" s="15">
        <f t="shared" si="2"/>
        <v>45635</v>
      </c>
      <c r="X801" s="24">
        <v>800.0</v>
      </c>
      <c r="Y801" s="17" t="str">
        <f t="shared" si="771"/>
        <v>=COUNTIFS(C$3:C801,C801)</v>
      </c>
      <c r="Z801" s="25" t="str">
        <f t="shared" si="772"/>
        <v>#NAME?</v>
      </c>
      <c r="AA801" s="25" t="str">
        <f t="shared" si="773"/>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4"/>
        <v>14</v>
      </c>
      <c r="B802" s="10">
        <f t="shared" si="644"/>
        <v>147</v>
      </c>
      <c r="C802" s="12" t="s">
        <v>560</v>
      </c>
      <c r="D802" s="21" t="str">
        <f t="shared" si="775"/>
        <v>noun</v>
      </c>
      <c r="E802" s="21" t="str">
        <f t="shared" si="776"/>
        <v>masc nom sg, from bhikkhati</v>
      </c>
      <c r="F802" s="21" t="str">
        <f t="shared" si="777"/>
        <v/>
      </c>
      <c r="G802" s="21"/>
      <c r="H802" s="21" t="str">
        <f t="shared" si="778"/>
        <v>monk, monastic</v>
      </c>
      <c r="I802" s="21" t="str">
        <f t="shared" si="779"/>
        <v>beggar, mendicant</v>
      </c>
      <c r="J802" s="21" t="str">
        <f t="shared" si="780"/>
        <v>√bhikkh (beg)</v>
      </c>
      <c r="K802" s="21">
        <f t="shared" si="781"/>
        <v>1</v>
      </c>
      <c r="L802" s="21" t="str">
        <f t="shared" si="782"/>
        <v>a</v>
      </c>
      <c r="M802" s="21" t="str">
        <f t="shared" si="783"/>
        <v/>
      </c>
      <c r="N802" s="21" t="str">
        <f t="shared" si="784"/>
        <v>√bhikkh + u</v>
      </c>
      <c r="O802" s="21" t="str">
        <f t="shared" si="785"/>
        <v/>
      </c>
      <c r="P802" s="21" t="str">
        <f t="shared" si="786"/>
        <v/>
      </c>
      <c r="Q802" s="21"/>
      <c r="R802" s="21" t="s">
        <v>2772</v>
      </c>
      <c r="S802" s="21" t="s">
        <v>2773</v>
      </c>
      <c r="T802" s="21" t="s">
        <v>2776</v>
      </c>
      <c r="U802" s="23"/>
      <c r="V802" s="23"/>
      <c r="W802" s="15">
        <f t="shared" si="2"/>
        <v>45635</v>
      </c>
      <c r="X802" s="24">
        <v>801.0</v>
      </c>
      <c r="Y802" s="17" t="str">
        <f t="shared" si="771"/>
        <v>=COUNTIFS(C$3:C802,C802)</v>
      </c>
      <c r="Z802" s="25" t="str">
        <f t="shared" si="772"/>
        <v>#NAME?</v>
      </c>
      <c r="AA802" s="25" t="str">
        <f t="shared" si="773"/>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4"/>
        <v>1</v>
      </c>
      <c r="B803" s="10">
        <f t="shared" si="644"/>
        <v>26</v>
      </c>
      <c r="C803" s="12" t="s">
        <v>2777</v>
      </c>
      <c r="D803" s="21" t="s">
        <v>47</v>
      </c>
      <c r="E803" s="21" t="s">
        <v>2778</v>
      </c>
      <c r="F803" s="21"/>
      <c r="G803" s="21"/>
      <c r="H803" s="21" t="s">
        <v>562</v>
      </c>
      <c r="I803" s="21" t="s">
        <v>563</v>
      </c>
      <c r="J803" s="21" t="s">
        <v>564</v>
      </c>
      <c r="K803" s="21">
        <v>1.0</v>
      </c>
      <c r="L803" s="21" t="s">
        <v>35</v>
      </c>
      <c r="M803" s="21"/>
      <c r="N803" s="21" t="s">
        <v>565</v>
      </c>
      <c r="O803" s="21"/>
      <c r="P803" s="21"/>
      <c r="Q803" s="21"/>
      <c r="R803" s="21" t="s">
        <v>2772</v>
      </c>
      <c r="S803" s="21" t="s">
        <v>2773</v>
      </c>
      <c r="T803" s="21" t="s">
        <v>2779</v>
      </c>
      <c r="U803" s="23"/>
      <c r="V803" s="23"/>
      <c r="W803" s="15">
        <f t="shared" si="2"/>
        <v>45635</v>
      </c>
      <c r="X803" s="24">
        <v>802.0</v>
      </c>
      <c r="Y803" s="17" t="str">
        <f t="shared" si="771"/>
        <v>=COUNTIFS(C$3:C803,C803)</v>
      </c>
      <c r="Z803" s="25" t="str">
        <f t="shared" si="772"/>
        <v>#NAME?</v>
      </c>
      <c r="AA803" s="25" t="str">
        <f t="shared" si="773"/>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4"/>
        <v>1</v>
      </c>
      <c r="B804" s="10">
        <f t="shared" si="644"/>
        <v>2</v>
      </c>
      <c r="C804" s="12" t="s">
        <v>2780</v>
      </c>
      <c r="D804" s="21" t="s">
        <v>250</v>
      </c>
      <c r="E804" s="21" t="s">
        <v>2781</v>
      </c>
      <c r="F804" s="21"/>
      <c r="G804" s="21"/>
      <c r="H804" s="21" t="s">
        <v>2782</v>
      </c>
      <c r="I804" s="27" t="s">
        <v>2783</v>
      </c>
      <c r="J804" s="21" t="s">
        <v>2784</v>
      </c>
      <c r="K804" s="21">
        <v>3.0</v>
      </c>
      <c r="L804" s="21" t="s">
        <v>76</v>
      </c>
      <c r="M804" s="21"/>
      <c r="N804" s="21" t="s">
        <v>2785</v>
      </c>
      <c r="O804" s="21"/>
      <c r="P804" s="21"/>
      <c r="Q804" s="21"/>
      <c r="R804" s="21" t="s">
        <v>2772</v>
      </c>
      <c r="S804" s="21" t="s">
        <v>2773</v>
      </c>
      <c r="T804" s="21" t="s">
        <v>2786</v>
      </c>
      <c r="U804" s="23"/>
      <c r="V804" s="23"/>
      <c r="W804" s="15">
        <f t="shared" si="2"/>
        <v>45635</v>
      </c>
      <c r="X804" s="24">
        <v>803.0</v>
      </c>
      <c r="Y804" s="17" t="str">
        <f t="shared" si="771"/>
        <v>=COUNTIFS(C$3:C804,C804)</v>
      </c>
      <c r="Z804" s="25" t="str">
        <f t="shared" si="772"/>
        <v>#NAME?</v>
      </c>
      <c r="AA804" s="25" t="str">
        <f t="shared" si="773"/>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4"/>
        <v>1</v>
      </c>
      <c r="B805" s="10">
        <f t="shared" si="644"/>
        <v>2</v>
      </c>
      <c r="C805" s="12" t="s">
        <v>2787</v>
      </c>
      <c r="D805" s="21" t="s">
        <v>250</v>
      </c>
      <c r="E805" s="21" t="s">
        <v>2781</v>
      </c>
      <c r="F805" s="21"/>
      <c r="G805" s="21"/>
      <c r="H805" s="21" t="s">
        <v>2788</v>
      </c>
      <c r="I805" s="21" t="s">
        <v>2789</v>
      </c>
      <c r="J805" s="21" t="s">
        <v>2790</v>
      </c>
      <c r="K805" s="21">
        <v>3.0</v>
      </c>
      <c r="L805" s="21" t="s">
        <v>76</v>
      </c>
      <c r="M805" s="21"/>
      <c r="N805" s="21" t="s">
        <v>2791</v>
      </c>
      <c r="O805" s="21"/>
      <c r="P805" s="21"/>
      <c r="Q805" s="21"/>
      <c r="R805" s="21" t="s">
        <v>2772</v>
      </c>
      <c r="S805" s="21" t="s">
        <v>2773</v>
      </c>
      <c r="T805" s="21" t="s">
        <v>2792</v>
      </c>
      <c r="U805" s="23"/>
      <c r="V805" s="23"/>
      <c r="W805" s="15">
        <f t="shared" si="2"/>
        <v>45635</v>
      </c>
      <c r="X805" s="24">
        <v>804.0</v>
      </c>
      <c r="Y805" s="17" t="str">
        <f t="shared" si="771"/>
        <v>=COUNTIFS(C$3:C805,C805)</v>
      </c>
      <c r="Z805" s="25" t="str">
        <f t="shared" si="772"/>
        <v>#NAME?</v>
      </c>
      <c r="AA805" s="25" t="str">
        <f t="shared" si="773"/>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4"/>
        <v>1</v>
      </c>
      <c r="B806" s="10">
        <f t="shared" si="644"/>
        <v>2</v>
      </c>
      <c r="C806" s="12" t="s">
        <v>2793</v>
      </c>
      <c r="D806" s="27" t="s">
        <v>183</v>
      </c>
      <c r="E806" s="21" t="s">
        <v>2794</v>
      </c>
      <c r="F806" s="21"/>
      <c r="G806" s="21"/>
      <c r="H806" s="21" t="s">
        <v>2795</v>
      </c>
      <c r="I806" s="27" t="s">
        <v>2796</v>
      </c>
      <c r="J806" s="21" t="s">
        <v>1563</v>
      </c>
      <c r="K806" s="21">
        <v>1.0</v>
      </c>
      <c r="L806" s="21" t="s">
        <v>35</v>
      </c>
      <c r="M806" s="21"/>
      <c r="N806" s="21" t="s">
        <v>2797</v>
      </c>
      <c r="O806" s="21"/>
      <c r="P806" s="21"/>
      <c r="Q806" s="21"/>
      <c r="R806" s="21" t="s">
        <v>2772</v>
      </c>
      <c r="S806" s="21" t="s">
        <v>2773</v>
      </c>
      <c r="T806" s="21" t="s">
        <v>2798</v>
      </c>
      <c r="U806" s="23"/>
      <c r="V806" s="23"/>
      <c r="W806" s="15">
        <f t="shared" si="2"/>
        <v>45635</v>
      </c>
      <c r="X806" s="24">
        <v>805.0</v>
      </c>
      <c r="Y806" s="17" t="str">
        <f t="shared" si="771"/>
        <v>=COUNTIFS(C$3:C806,C806)</v>
      </c>
      <c r="Z806" s="25" t="str">
        <f t="shared" si="772"/>
        <v>#NAME?</v>
      </c>
      <c r="AA806" s="25" t="str">
        <f t="shared" si="773"/>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4"/>
        <v>1</v>
      </c>
      <c r="B807" s="10">
        <f t="shared" si="644"/>
        <v>2</v>
      </c>
      <c r="C807" s="12" t="s">
        <v>2799</v>
      </c>
      <c r="D807" s="21" t="s">
        <v>250</v>
      </c>
      <c r="E807" s="21" t="s">
        <v>2800</v>
      </c>
      <c r="F807" s="21"/>
      <c r="G807" s="21"/>
      <c r="H807" s="21" t="s">
        <v>2801</v>
      </c>
      <c r="I807" s="21" t="s">
        <v>2802</v>
      </c>
      <c r="J807" s="21" t="s">
        <v>2803</v>
      </c>
      <c r="K807" s="21">
        <v>1.0</v>
      </c>
      <c r="L807" s="21" t="s">
        <v>35</v>
      </c>
      <c r="M807" s="21"/>
      <c r="N807" s="21" t="s">
        <v>2804</v>
      </c>
      <c r="O807" s="21"/>
      <c r="P807" s="21"/>
      <c r="Q807" s="21"/>
      <c r="R807" s="21" t="s">
        <v>2772</v>
      </c>
      <c r="S807" s="21" t="s">
        <v>2773</v>
      </c>
      <c r="T807" s="21" t="s">
        <v>2805</v>
      </c>
      <c r="U807" s="23"/>
      <c r="V807" s="23"/>
      <c r="W807" s="15">
        <f t="shared" si="2"/>
        <v>45635</v>
      </c>
      <c r="X807" s="24">
        <v>806.0</v>
      </c>
      <c r="Y807" s="17" t="str">
        <f t="shared" si="771"/>
        <v>=COUNTIFS(C$3:C807,C807)</v>
      </c>
      <c r="Z807" s="25" t="str">
        <f t="shared" si="772"/>
        <v>#NAME?</v>
      </c>
      <c r="AA807" s="25" t="str">
        <f t="shared" si="773"/>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4"/>
        <v>1</v>
      </c>
      <c r="B808" s="10">
        <f t="shared" si="644"/>
        <v>4</v>
      </c>
      <c r="C808" s="12" t="s">
        <v>2806</v>
      </c>
      <c r="D808" s="21" t="s">
        <v>250</v>
      </c>
      <c r="E808" s="21" t="s">
        <v>2807</v>
      </c>
      <c r="F808" s="21"/>
      <c r="G808" s="21"/>
      <c r="H808" s="21" t="s">
        <v>2808</v>
      </c>
      <c r="I808" s="21"/>
      <c r="J808" s="21" t="s">
        <v>960</v>
      </c>
      <c r="K808" s="21">
        <v>1.0</v>
      </c>
      <c r="L808" s="21" t="s">
        <v>35</v>
      </c>
      <c r="M808" s="21"/>
      <c r="N808" s="21" t="s">
        <v>961</v>
      </c>
      <c r="O808" s="21"/>
      <c r="P808" s="21"/>
      <c r="Q808" s="21"/>
      <c r="R808" s="21" t="s">
        <v>2772</v>
      </c>
      <c r="S808" s="21" t="s">
        <v>2773</v>
      </c>
      <c r="T808" s="21" t="s">
        <v>2809</v>
      </c>
      <c r="U808" s="23"/>
      <c r="V808" s="23"/>
      <c r="W808" s="15">
        <f t="shared" si="2"/>
        <v>45635</v>
      </c>
      <c r="X808" s="24">
        <v>807.0</v>
      </c>
      <c r="Y808" s="17" t="str">
        <f t="shared" si="771"/>
        <v>=COUNTIFS(C$3:C808,C808)</v>
      </c>
      <c r="Z808" s="25" t="str">
        <f t="shared" si="772"/>
        <v>#NAME?</v>
      </c>
      <c r="AA808" s="25" t="str">
        <f t="shared" si="773"/>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4"/>
        <v>2</v>
      </c>
      <c r="B809" s="10">
        <f t="shared" si="644"/>
        <v>3</v>
      </c>
      <c r="C809" s="12" t="s">
        <v>2362</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2772</v>
      </c>
      <c r="S809" s="21" t="s">
        <v>2773</v>
      </c>
      <c r="T809" s="21" t="s">
        <v>2810</v>
      </c>
      <c r="U809" s="23"/>
      <c r="V809" s="23"/>
      <c r="W809" s="15">
        <f t="shared" si="2"/>
        <v>45635</v>
      </c>
      <c r="X809" s="24">
        <v>808.0</v>
      </c>
      <c r="Y809" s="17" t="str">
        <f t="shared" si="771"/>
        <v>=COUNTIFS(C$3:C809,C809)</v>
      </c>
      <c r="Z809" s="25" t="str">
        <f t="shared" si="772"/>
        <v>#NAME?</v>
      </c>
      <c r="AA809" s="25" t="str">
        <f t="shared" si="773"/>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4"/>
        <v>1</v>
      </c>
      <c r="B810" s="10">
        <f t="shared" si="644"/>
        <v>3</v>
      </c>
      <c r="C810" s="12" t="s">
        <v>2811</v>
      </c>
      <c r="D810" s="21" t="s">
        <v>84</v>
      </c>
      <c r="E810" s="21" t="s">
        <v>2812</v>
      </c>
      <c r="F810" s="21" t="s">
        <v>185</v>
      </c>
      <c r="G810" s="21"/>
      <c r="H810" s="21" t="s">
        <v>2813</v>
      </c>
      <c r="I810" s="27" t="s">
        <v>2814</v>
      </c>
      <c r="J810" s="21" t="s">
        <v>2815</v>
      </c>
      <c r="K810" s="21">
        <v>1.0</v>
      </c>
      <c r="L810" s="21" t="s">
        <v>196</v>
      </c>
      <c r="M810" s="21" t="s">
        <v>2816</v>
      </c>
      <c r="N810" s="21" t="s">
        <v>2817</v>
      </c>
      <c r="O810" s="21"/>
      <c r="P810" s="21"/>
      <c r="Q810" s="21"/>
      <c r="R810" s="21" t="s">
        <v>2772</v>
      </c>
      <c r="S810" s="21" t="s">
        <v>2773</v>
      </c>
      <c r="T810" s="21" t="s">
        <v>2818</v>
      </c>
      <c r="U810" s="23"/>
      <c r="V810" s="23"/>
      <c r="W810" s="15">
        <f t="shared" si="2"/>
        <v>45635</v>
      </c>
      <c r="X810" s="24">
        <v>809.0</v>
      </c>
      <c r="Y810" s="17" t="str">
        <f t="shared" si="771"/>
        <v>=COUNTIFS(C$3:C810,C810)</v>
      </c>
      <c r="Z810" s="25" t="str">
        <f t="shared" si="772"/>
        <v>#NAME?</v>
      </c>
      <c r="AA810" s="25" t="str">
        <f t="shared" si="773"/>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44"/>
        <v>1</v>
      </c>
      <c r="C811" s="52" t="s">
        <v>2819</v>
      </c>
      <c r="D811" s="40"/>
      <c r="E811" s="40"/>
      <c r="F811" s="40"/>
      <c r="G811" s="40"/>
      <c r="H811" s="40"/>
      <c r="I811" s="40"/>
      <c r="J811" s="40"/>
      <c r="K811" s="40"/>
      <c r="L811" s="40"/>
      <c r="M811" s="40"/>
      <c r="N811" s="40"/>
      <c r="O811" s="40"/>
      <c r="P811" s="40"/>
      <c r="Q811" s="40"/>
      <c r="R811" s="40" t="s">
        <v>2772</v>
      </c>
      <c r="S811" s="40" t="s">
        <v>2773</v>
      </c>
      <c r="T811" s="40" t="s">
        <v>2820</v>
      </c>
      <c r="U811" s="41"/>
      <c r="V811" s="41"/>
      <c r="W811" s="15">
        <f t="shared" si="2"/>
        <v>45635</v>
      </c>
      <c r="X811" s="24">
        <v>810.0</v>
      </c>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44"/>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2"/>
        <v>45635</v>
      </c>
      <c r="X812" s="24">
        <v>811.0</v>
      </c>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87">COUNTIFS(C$3:C813,C813)</f>
        <v>1</v>
      </c>
      <c r="B813" s="10">
        <f t="shared" si="644"/>
        <v>3</v>
      </c>
      <c r="C813" s="12" t="s">
        <v>2821</v>
      </c>
      <c r="D813" s="21" t="s">
        <v>118</v>
      </c>
      <c r="E813" s="27" t="s">
        <v>1505</v>
      </c>
      <c r="F813" s="21"/>
      <c r="G813" s="21"/>
      <c r="H813" s="21" t="s">
        <v>2822</v>
      </c>
      <c r="I813" s="21"/>
      <c r="J813" s="21"/>
      <c r="K813" s="21"/>
      <c r="L813" s="21"/>
      <c r="M813" s="21"/>
      <c r="N813" s="21" t="s">
        <v>2823</v>
      </c>
      <c r="O813" s="21"/>
      <c r="P813" s="21"/>
      <c r="Q813" s="21"/>
      <c r="R813" s="21" t="s">
        <v>2772</v>
      </c>
      <c r="S813" s="21" t="s">
        <v>2773</v>
      </c>
      <c r="T813" s="22" t="s">
        <v>2824</v>
      </c>
      <c r="U813" s="23"/>
      <c r="V813" s="23"/>
      <c r="W813" s="15">
        <f t="shared" si="2"/>
        <v>45635</v>
      </c>
      <c r="X813" s="24">
        <v>812.0</v>
      </c>
      <c r="Y813" s="17" t="str">
        <f t="shared" ref="Y813:Y824" si="788">formulatext(A813)</f>
        <v>=COUNTIFS(C$3:C813,C813)</v>
      </c>
      <c r="Z813" s="25" t="str">
        <f t="shared" ref="Z813:Z824" si="789">org.libreoffice.regex(Y813,"(\= COUNTIFS\(C\$\d{1,3}:)(C\d{1,3})(,)(C\d{1,3})(\))","$2")</f>
        <v>#NAME?</v>
      </c>
      <c r="AA813" s="25" t="str">
        <f t="shared" ref="AA813:AA824" si="790">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87"/>
        <v>6</v>
      </c>
      <c r="B814" s="10">
        <f t="shared" si="644"/>
        <v>27</v>
      </c>
      <c r="C814" s="12" t="s">
        <v>851</v>
      </c>
      <c r="D814" s="21" t="str">
        <f t="shared" ref="D814:D815" si="791">VLOOKUP($C814,$C$1:$P$7320,2,0)</f>
        <v>ind</v>
      </c>
      <c r="E814" s="21" t="str">
        <f t="shared" ref="E814:E815" si="792">VLOOKUP($C814,$C$1:$P$7320,3,0)</f>
        <v>conj</v>
      </c>
      <c r="F814" s="21" t="str">
        <f t="shared" ref="F814:F815" si="793">VLOOKUP($C814,$C$1:$P$7320,4,0)</f>
        <v/>
      </c>
      <c r="G814" s="21"/>
      <c r="H814" s="21" t="str">
        <f t="shared" ref="H814:H815" si="794">VLOOKUP($C814,$C$1:$P$7320,6,0)</f>
        <v>then, and, now, even</v>
      </c>
      <c r="I814" s="21" t="str">
        <f t="shared" ref="I814:I815" si="795">VLOOKUP($C814,$C$1:$P$7320,7,0)</f>
        <v/>
      </c>
      <c r="J814" s="21" t="str">
        <f t="shared" ref="J814:J815" si="796">VLOOKUP($C814,$C$1:$P$7320,8,0)</f>
        <v/>
      </c>
      <c r="K814" s="21" t="str">
        <f t="shared" ref="K814:K815" si="797">VLOOKUP($C814,$C$1:$P$7320,9,0)</f>
        <v/>
      </c>
      <c r="L814" s="21" t="str">
        <f t="shared" ref="L814:L815" si="798">VLOOKUP($C814,$C$1:$P$7320,10,0)</f>
        <v/>
      </c>
      <c r="M814" s="21" t="str">
        <f t="shared" ref="M814:M815" si="799">VLOOKUP($C814,$C$1:$P$7320,11,0)</f>
        <v/>
      </c>
      <c r="N814" s="21" t="str">
        <f t="shared" ref="N814:N815" si="800">VLOOKUP($C814,$C$1:$P$7320,12,0)</f>
        <v>(a)pi</v>
      </c>
      <c r="O814" s="21" t="str">
        <f t="shared" ref="O814:O815" si="801">VLOOKUP($C814,$C$1:$P$7320,13,0)</f>
        <v/>
      </c>
      <c r="P814" s="21" t="str">
        <f t="shared" ref="P814:P815" si="802">VLOOKUP($C814,$C$1:$P$7320,14,0)</f>
        <v/>
      </c>
      <c r="Q814" s="21"/>
      <c r="R814" s="21" t="s">
        <v>2772</v>
      </c>
      <c r="S814" s="21" t="s">
        <v>2773</v>
      </c>
      <c r="T814" s="22" t="s">
        <v>2825</v>
      </c>
      <c r="U814" s="23"/>
      <c r="V814" s="23"/>
      <c r="W814" s="15">
        <f t="shared" si="2"/>
        <v>45635</v>
      </c>
      <c r="X814" s="24">
        <v>813.0</v>
      </c>
      <c r="Y814" s="17" t="str">
        <f t="shared" si="788"/>
        <v>=COUNTIFS(C$3:C814,C814)</v>
      </c>
      <c r="Z814" s="25" t="str">
        <f t="shared" si="789"/>
        <v>#NAME?</v>
      </c>
      <c r="AA814" s="25" t="str">
        <f t="shared" si="790"/>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87"/>
        <v>2</v>
      </c>
      <c r="B815" s="10">
        <f t="shared" si="644"/>
        <v>21</v>
      </c>
      <c r="C815" s="12" t="s">
        <v>302</v>
      </c>
      <c r="D815" s="21" t="str">
        <f t="shared" si="791"/>
        <v>ind</v>
      </c>
      <c r="E815" s="21" t="str">
        <f t="shared" si="792"/>
        <v>emph</v>
      </c>
      <c r="F815" s="21" t="str">
        <f t="shared" si="793"/>
        <v/>
      </c>
      <c r="G815" s="21"/>
      <c r="H815" s="21" t="str">
        <f t="shared" si="794"/>
        <v>just, only</v>
      </c>
      <c r="I815" s="21" t="str">
        <f t="shared" si="795"/>
        <v/>
      </c>
      <c r="J815" s="21" t="str">
        <f t="shared" si="796"/>
        <v/>
      </c>
      <c r="K815" s="21" t="str">
        <f t="shared" si="797"/>
        <v/>
      </c>
      <c r="L815" s="21" t="str">
        <f t="shared" si="798"/>
        <v/>
      </c>
      <c r="M815" s="21" t="str">
        <f t="shared" si="799"/>
        <v/>
      </c>
      <c r="N815" s="21" t="str">
        <f t="shared" si="800"/>
        <v/>
      </c>
      <c r="O815" s="21" t="str">
        <f t="shared" si="801"/>
        <v/>
      </c>
      <c r="P815" s="21" t="str">
        <f t="shared" si="802"/>
        <v/>
      </c>
      <c r="Q815" s="21"/>
      <c r="R815" s="21" t="s">
        <v>2772</v>
      </c>
      <c r="S815" s="21" t="s">
        <v>2773</v>
      </c>
      <c r="T815" s="21" t="s">
        <v>2826</v>
      </c>
      <c r="U815" s="23"/>
      <c r="V815" s="23"/>
      <c r="W815" s="15">
        <f t="shared" si="2"/>
        <v>45635</v>
      </c>
      <c r="X815" s="24">
        <v>814.0</v>
      </c>
      <c r="Y815" s="17" t="str">
        <f t="shared" si="788"/>
        <v>=COUNTIFS(C$3:C815,C815)</v>
      </c>
      <c r="Z815" s="25" t="str">
        <f t="shared" si="789"/>
        <v>#NAME?</v>
      </c>
      <c r="AA815" s="25" t="str">
        <f t="shared" si="790"/>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87"/>
        <v>1</v>
      </c>
      <c r="B816" s="10">
        <f t="shared" si="644"/>
        <v>3</v>
      </c>
      <c r="C816" s="12" t="s">
        <v>2827</v>
      </c>
      <c r="D816" s="21" t="s">
        <v>29</v>
      </c>
      <c r="E816" s="21" t="s">
        <v>303</v>
      </c>
      <c r="F816" s="21"/>
      <c r="G816" s="21"/>
      <c r="H816" s="21" t="s">
        <v>2828</v>
      </c>
      <c r="I816" s="21"/>
      <c r="J816" s="21"/>
      <c r="K816" s="21"/>
      <c r="L816" s="21"/>
      <c r="M816" s="21"/>
      <c r="N816" s="21"/>
      <c r="O816" s="21"/>
      <c r="P816" s="21"/>
      <c r="Q816" s="21"/>
      <c r="R816" s="21" t="s">
        <v>2772</v>
      </c>
      <c r="S816" s="21" t="s">
        <v>2773</v>
      </c>
      <c r="T816" s="21" t="s">
        <v>2829</v>
      </c>
      <c r="U816" s="23"/>
      <c r="V816" s="23"/>
      <c r="W816" s="15">
        <f t="shared" si="2"/>
        <v>45635</v>
      </c>
      <c r="X816" s="24">
        <v>815.0</v>
      </c>
      <c r="Y816" s="17" t="str">
        <f t="shared" si="788"/>
        <v>=COUNTIFS(C$3:C816,C816)</v>
      </c>
      <c r="Z816" s="25" t="str">
        <f t="shared" si="789"/>
        <v>#NAME?</v>
      </c>
      <c r="AA816" s="25" t="str">
        <f t="shared" si="790"/>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87"/>
        <v>1</v>
      </c>
      <c r="B817" s="10">
        <f t="shared" si="644"/>
        <v>2</v>
      </c>
      <c r="C817" s="12" t="s">
        <v>2830</v>
      </c>
      <c r="D817" s="21" t="s">
        <v>42</v>
      </c>
      <c r="E817" s="21" t="s">
        <v>2831</v>
      </c>
      <c r="F817" s="21"/>
      <c r="G817" s="21"/>
      <c r="H817" s="21" t="s">
        <v>2832</v>
      </c>
      <c r="I817" s="21"/>
      <c r="J817" s="21"/>
      <c r="K817" s="21"/>
      <c r="L817" s="21"/>
      <c r="M817" s="21"/>
      <c r="N817" s="21"/>
      <c r="O817" s="21"/>
      <c r="P817" s="21"/>
      <c r="Q817" s="21"/>
      <c r="R817" s="21" t="s">
        <v>2772</v>
      </c>
      <c r="S817" s="21" t="s">
        <v>2773</v>
      </c>
      <c r="T817" s="21" t="s">
        <v>2833</v>
      </c>
      <c r="U817" s="23"/>
      <c r="V817" s="23"/>
      <c r="W817" s="15">
        <f t="shared" si="2"/>
        <v>45635</v>
      </c>
      <c r="X817" s="24">
        <v>816.0</v>
      </c>
      <c r="Y817" s="17" t="str">
        <f t="shared" si="788"/>
        <v>=COUNTIFS(C$3:C817,C817)</v>
      </c>
      <c r="Z817" s="25" t="str">
        <f t="shared" si="789"/>
        <v>#NAME?</v>
      </c>
      <c r="AA817" s="25" t="str">
        <f t="shared" si="790"/>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87"/>
        <v>1</v>
      </c>
      <c r="B818" s="10">
        <f t="shared" si="644"/>
        <v>4</v>
      </c>
      <c r="C818" s="12" t="s">
        <v>2834</v>
      </c>
      <c r="D818" s="21" t="s">
        <v>42</v>
      </c>
      <c r="E818" s="21" t="s">
        <v>2835</v>
      </c>
      <c r="F818" s="21"/>
      <c r="G818" s="21"/>
      <c r="H818" s="21" t="s">
        <v>2836</v>
      </c>
      <c r="I818" s="21"/>
      <c r="J818" s="21"/>
      <c r="K818" s="21"/>
      <c r="L818" s="21"/>
      <c r="M818" s="21"/>
      <c r="N818" s="21" t="s">
        <v>2837</v>
      </c>
      <c r="O818" s="21"/>
      <c r="P818" s="21"/>
      <c r="Q818" s="21"/>
      <c r="R818" s="21" t="s">
        <v>2772</v>
      </c>
      <c r="S818" s="21" t="s">
        <v>2773</v>
      </c>
      <c r="T818" s="21" t="s">
        <v>2838</v>
      </c>
      <c r="U818" s="23"/>
      <c r="V818" s="23"/>
      <c r="W818" s="15">
        <f t="shared" si="2"/>
        <v>45635</v>
      </c>
      <c r="X818" s="24">
        <v>817.0</v>
      </c>
      <c r="Y818" s="17" t="str">
        <f t="shared" si="788"/>
        <v>=COUNTIFS(C$3:C818,C818)</v>
      </c>
      <c r="Z818" s="25" t="str">
        <f t="shared" si="789"/>
        <v>#NAME?</v>
      </c>
      <c r="AA818" s="25" t="str">
        <f t="shared" si="790"/>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87"/>
        <v>1</v>
      </c>
      <c r="B819" s="10">
        <f t="shared" si="644"/>
        <v>2</v>
      </c>
      <c r="C819" s="12" t="s">
        <v>2839</v>
      </c>
      <c r="D819" s="21" t="s">
        <v>47</v>
      </c>
      <c r="E819" s="27" t="s">
        <v>2840</v>
      </c>
      <c r="F819" s="21"/>
      <c r="G819" s="21"/>
      <c r="H819" s="21" t="s">
        <v>2841</v>
      </c>
      <c r="I819" s="27" t="s">
        <v>2346</v>
      </c>
      <c r="J819" s="21"/>
      <c r="K819" s="21"/>
      <c r="L819" s="21"/>
      <c r="M819" s="21"/>
      <c r="N819" s="21" t="s">
        <v>2842</v>
      </c>
      <c r="O819" s="21" t="s">
        <v>65</v>
      </c>
      <c r="P819" s="21" t="s">
        <v>2842</v>
      </c>
      <c r="Q819" s="21"/>
      <c r="R819" s="21" t="s">
        <v>2772</v>
      </c>
      <c r="S819" s="21" t="s">
        <v>2773</v>
      </c>
      <c r="T819" s="21" t="s">
        <v>2843</v>
      </c>
      <c r="U819" s="23"/>
      <c r="V819" s="23"/>
      <c r="W819" s="15">
        <f t="shared" si="2"/>
        <v>45635</v>
      </c>
      <c r="X819" s="24">
        <v>818.0</v>
      </c>
      <c r="Y819" s="17" t="str">
        <f t="shared" si="788"/>
        <v>=COUNTIFS(C$3:C819,C819)</v>
      </c>
      <c r="Z819" s="25" t="str">
        <f t="shared" si="789"/>
        <v>#NAME?</v>
      </c>
      <c r="AA819" s="25" t="str">
        <f t="shared" si="790"/>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87"/>
        <v>2</v>
      </c>
      <c r="B820" s="10">
        <f t="shared" si="644"/>
        <v>2</v>
      </c>
      <c r="C820" s="12" t="s">
        <v>2349</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2772</v>
      </c>
      <c r="S820" s="21" t="s">
        <v>2773</v>
      </c>
      <c r="T820" s="21" t="s">
        <v>2844</v>
      </c>
      <c r="U820" s="23"/>
      <c r="V820" s="23"/>
      <c r="W820" s="15">
        <f t="shared" si="2"/>
        <v>45635</v>
      </c>
      <c r="X820" s="24">
        <v>819.0</v>
      </c>
      <c r="Y820" s="17" t="str">
        <f t="shared" si="788"/>
        <v>=COUNTIFS(C$3:C820,C820)</v>
      </c>
      <c r="Z820" s="25" t="str">
        <f t="shared" si="789"/>
        <v>#NAME?</v>
      </c>
      <c r="AA820" s="25" t="str">
        <f t="shared" si="790"/>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87"/>
        <v>1</v>
      </c>
      <c r="B821" s="10">
        <f t="shared" si="644"/>
        <v>1</v>
      </c>
      <c r="C821" s="12" t="s">
        <v>2845</v>
      </c>
      <c r="D821" s="21" t="s">
        <v>47</v>
      </c>
      <c r="E821" s="21" t="s">
        <v>2846</v>
      </c>
      <c r="F821" s="21"/>
      <c r="G821" s="21"/>
      <c r="H821" s="27" t="s">
        <v>2847</v>
      </c>
      <c r="I821" s="27" t="s">
        <v>2848</v>
      </c>
      <c r="J821" s="21" t="s">
        <v>1673</v>
      </c>
      <c r="K821" s="21">
        <v>1.0</v>
      </c>
      <c r="L821" s="21" t="s">
        <v>35</v>
      </c>
      <c r="M821" s="21"/>
      <c r="N821" s="21" t="s">
        <v>2849</v>
      </c>
      <c r="O821" s="21"/>
      <c r="P821" s="21"/>
      <c r="Q821" s="21"/>
      <c r="R821" s="21" t="s">
        <v>2772</v>
      </c>
      <c r="S821" s="21" t="s">
        <v>2773</v>
      </c>
      <c r="T821" s="21" t="s">
        <v>2850</v>
      </c>
      <c r="U821" s="23"/>
      <c r="V821" s="23"/>
      <c r="W821" s="15">
        <f t="shared" si="2"/>
        <v>45635</v>
      </c>
      <c r="X821" s="24">
        <v>820.0</v>
      </c>
      <c r="Y821" s="17" t="str">
        <f t="shared" si="788"/>
        <v>=COUNTIFS(C$3:C821,C821)</v>
      </c>
      <c r="Z821" s="25" t="str">
        <f t="shared" si="789"/>
        <v>#NAME?</v>
      </c>
      <c r="AA821" s="25" t="str">
        <f t="shared" si="790"/>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87"/>
        <v>1</v>
      </c>
      <c r="B822" s="10">
        <f t="shared" si="644"/>
        <v>2</v>
      </c>
      <c r="C822" s="12" t="s">
        <v>2851</v>
      </c>
      <c r="D822" s="21" t="s">
        <v>118</v>
      </c>
      <c r="E822" s="27" t="s">
        <v>2367</v>
      </c>
      <c r="F822" s="21"/>
      <c r="G822" s="21"/>
      <c r="H822" s="21"/>
      <c r="I822" s="21"/>
      <c r="J822" s="21"/>
      <c r="K822" s="21"/>
      <c r="L822" s="21"/>
      <c r="M822" s="21"/>
      <c r="N822" s="21" t="s">
        <v>2852</v>
      </c>
      <c r="O822" s="21"/>
      <c r="P822" s="21"/>
      <c r="Q822" s="21"/>
      <c r="R822" s="21" t="s">
        <v>2772</v>
      </c>
      <c r="S822" s="21" t="s">
        <v>2773</v>
      </c>
      <c r="T822" s="27" t="s">
        <v>2853</v>
      </c>
      <c r="U822" s="23"/>
      <c r="V822" s="23"/>
      <c r="W822" s="15">
        <f t="shared" si="2"/>
        <v>45635</v>
      </c>
      <c r="X822" s="24">
        <v>821.0</v>
      </c>
      <c r="Y822" s="17" t="str">
        <f t="shared" si="788"/>
        <v>=COUNTIFS(C$3:C822,C822)</v>
      </c>
      <c r="Z822" s="25" t="str">
        <f t="shared" si="789"/>
        <v>#NAME?</v>
      </c>
      <c r="AA822" s="25" t="str">
        <f t="shared" si="790"/>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87"/>
        <v>1</v>
      </c>
      <c r="B823" s="10">
        <f t="shared" si="644"/>
        <v>1</v>
      </c>
      <c r="C823" s="12" t="s">
        <v>2854</v>
      </c>
      <c r="D823" s="21" t="s">
        <v>84</v>
      </c>
      <c r="E823" s="21" t="s">
        <v>2855</v>
      </c>
      <c r="F823" s="21" t="s">
        <v>1378</v>
      </c>
      <c r="G823" s="21"/>
      <c r="H823" s="21" t="s">
        <v>2856</v>
      </c>
      <c r="I823" s="21"/>
      <c r="J823" s="21" t="s">
        <v>2857</v>
      </c>
      <c r="K823" s="21">
        <v>1.0</v>
      </c>
      <c r="L823" s="21" t="s">
        <v>196</v>
      </c>
      <c r="M823" s="21" t="s">
        <v>2858</v>
      </c>
      <c r="N823" s="21" t="s">
        <v>2859</v>
      </c>
      <c r="O823" s="21"/>
      <c r="P823" s="21"/>
      <c r="Q823" s="21"/>
      <c r="R823" s="21" t="s">
        <v>2772</v>
      </c>
      <c r="S823" s="21" t="s">
        <v>2773</v>
      </c>
      <c r="T823" s="27" t="s">
        <v>2860</v>
      </c>
      <c r="U823" s="23"/>
      <c r="V823" s="23"/>
      <c r="W823" s="15">
        <f t="shared" si="2"/>
        <v>45635</v>
      </c>
      <c r="X823" s="24">
        <v>822.0</v>
      </c>
      <c r="Y823" s="17" t="str">
        <f t="shared" si="788"/>
        <v>=COUNTIFS(C$3:C823,C823)</v>
      </c>
      <c r="Z823" s="25" t="str">
        <f t="shared" si="789"/>
        <v>#NAME?</v>
      </c>
      <c r="AA823" s="25" t="str">
        <f t="shared" si="790"/>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87"/>
        <v>8</v>
      </c>
      <c r="B824" s="10">
        <f t="shared" si="644"/>
        <v>63</v>
      </c>
      <c r="C824" s="12" t="s">
        <v>449</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2772</v>
      </c>
      <c r="S824" s="21" t="s">
        <v>2773</v>
      </c>
      <c r="T824" s="27" t="s">
        <v>2861</v>
      </c>
      <c r="U824" s="23"/>
      <c r="V824" s="23"/>
      <c r="W824" s="15">
        <f t="shared" si="2"/>
        <v>45635</v>
      </c>
      <c r="X824" s="24">
        <v>823.0</v>
      </c>
      <c r="Y824" s="17" t="str">
        <f t="shared" si="788"/>
        <v>=COUNTIFS(C$3:C824,C824)</v>
      </c>
      <c r="Z824" s="25" t="str">
        <f t="shared" si="789"/>
        <v>#NAME?</v>
      </c>
      <c r="AA824" s="25" t="str">
        <f t="shared" si="790"/>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44"/>
        <v>1</v>
      </c>
      <c r="C825" s="52" t="s">
        <v>2862</v>
      </c>
      <c r="D825" s="40"/>
      <c r="E825" s="40"/>
      <c r="F825" s="40"/>
      <c r="G825" s="40"/>
      <c r="H825" s="40"/>
      <c r="I825" s="40"/>
      <c r="J825" s="40"/>
      <c r="K825" s="40"/>
      <c r="L825" s="40"/>
      <c r="M825" s="40"/>
      <c r="N825" s="40"/>
      <c r="O825" s="40"/>
      <c r="P825" s="40"/>
      <c r="Q825" s="40"/>
      <c r="R825" s="40" t="s">
        <v>2772</v>
      </c>
      <c r="S825" s="40" t="s">
        <v>2773</v>
      </c>
      <c r="T825" s="40" t="s">
        <v>2863</v>
      </c>
      <c r="U825" s="41"/>
      <c r="V825" s="41"/>
      <c r="W825" s="15">
        <f t="shared" si="2"/>
        <v>45635</v>
      </c>
      <c r="X825" s="24">
        <v>824.0</v>
      </c>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44"/>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2"/>
        <v>45635</v>
      </c>
      <c r="X826" s="24">
        <v>825.0</v>
      </c>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03">COUNTIFS(C$3:C827,C827)</f>
        <v>2</v>
      </c>
      <c r="B827" s="10">
        <f t="shared" si="644"/>
        <v>16</v>
      </c>
      <c r="C827" s="12" t="s">
        <v>1696</v>
      </c>
      <c r="D827" s="21" t="str">
        <f t="shared" ref="D827:D833" si="804">VLOOKUP($C827,$C$1:$P$7320,2,0)</f>
        <v>ind</v>
      </c>
      <c r="E827" s="21" t="str">
        <f t="shared" ref="E827:E833" si="805">VLOOKUP($C827,$C$1:$P$7320,3,0)</f>
        <v>adv, abl sg of ta</v>
      </c>
      <c r="F827" s="21" t="str">
        <f t="shared" ref="F827:F833" si="806">VLOOKUP($C827,$C$1:$P$7320,4,0)</f>
        <v/>
      </c>
      <c r="G827" s="21"/>
      <c r="H827" s="21" t="str">
        <f t="shared" ref="H827:H833" si="807">VLOOKUP($C827,$C$1:$P$7320,6,0)</f>
        <v>after, then</v>
      </c>
      <c r="I827" s="21" t="str">
        <f t="shared" ref="I827:I833" si="808">VLOOKUP($C827,$C$1:$P$7320,7,0)</f>
        <v>from that</v>
      </c>
      <c r="J827" s="21" t="str">
        <f t="shared" ref="J827:J833" si="809">VLOOKUP($C827,$C$1:$P$7320,8,0)</f>
        <v/>
      </c>
      <c r="K827" s="21" t="str">
        <f t="shared" ref="K827:K833" si="810">VLOOKUP($C827,$C$1:$P$7320,9,0)</f>
        <v/>
      </c>
      <c r="L827" s="21" t="str">
        <f t="shared" ref="L827:L833" si="811">VLOOKUP($C827,$C$1:$P$7320,10,0)</f>
        <v/>
      </c>
      <c r="M827" s="21" t="str">
        <f t="shared" ref="M827:M833" si="812">VLOOKUP($C827,$C$1:$P$7320,11,0)</f>
        <v/>
      </c>
      <c r="N827" s="21" t="str">
        <f t="shared" ref="N827:N833" si="813">VLOOKUP($C827,$C$1:$P$7320,12,0)</f>
        <v>ta + to</v>
      </c>
      <c r="O827" s="21" t="str">
        <f t="shared" ref="O827:O833" si="814">VLOOKUP($C827,$C$1:$P$7320,13,0)</f>
        <v/>
      </c>
      <c r="P827" s="21" t="str">
        <f t="shared" ref="P827:P833" si="815">VLOOKUP($C827,$C$1:$P$7320,14,0)</f>
        <v/>
      </c>
      <c r="Q827" s="21"/>
      <c r="R827" s="21" t="s">
        <v>2772</v>
      </c>
      <c r="S827" s="21" t="s">
        <v>2773</v>
      </c>
      <c r="T827" s="22" t="s">
        <v>2864</v>
      </c>
      <c r="U827" s="23"/>
      <c r="V827" s="23"/>
      <c r="W827" s="15">
        <f t="shared" si="2"/>
        <v>45635</v>
      </c>
      <c r="X827" s="24">
        <v>826.0</v>
      </c>
      <c r="Y827" s="17" t="str">
        <f t="shared" ref="Y827:Y840" si="816">formulatext(A827)</f>
        <v>=COUNTIFS(C$3:C827,C827)</v>
      </c>
      <c r="Z827" s="25" t="str">
        <f t="shared" ref="Z827:Z840" si="817">org.libreoffice.regex(Y827,"(\= COUNTIFS\(C\$\d{1,3}:)(C\d{1,3})(,)(C\d{1,3})(\))","$2")</f>
        <v>#NAME?</v>
      </c>
      <c r="AA827" s="25" t="str">
        <f t="shared" ref="AA827:AA840" si="818">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03"/>
        <v>2</v>
      </c>
      <c r="B828" s="10">
        <f t="shared" si="644"/>
        <v>3</v>
      </c>
      <c r="C828" s="12" t="s">
        <v>1700</v>
      </c>
      <c r="D828" s="21" t="str">
        <f t="shared" si="804"/>
        <v>adj</v>
      </c>
      <c r="E828" s="21" t="str">
        <f t="shared" si="805"/>
        <v>instr sg of apara</v>
      </c>
      <c r="F828" s="21" t="str">
        <f t="shared" si="806"/>
        <v/>
      </c>
      <c r="G828" s="21"/>
      <c r="H828" s="21" t="str">
        <f t="shared" si="807"/>
        <v>at another, at a later</v>
      </c>
      <c r="I828" s="21" t="str">
        <f t="shared" si="808"/>
        <v>with another</v>
      </c>
      <c r="J828" s="21" t="str">
        <f t="shared" si="809"/>
        <v/>
      </c>
      <c r="K828" s="21" t="str">
        <f t="shared" si="810"/>
        <v/>
      </c>
      <c r="L828" s="21" t="str">
        <f t="shared" si="811"/>
        <v/>
      </c>
      <c r="M828" s="21" t="str">
        <f t="shared" si="812"/>
        <v/>
      </c>
      <c r="N828" s="21" t="str">
        <f t="shared" si="813"/>
        <v>apa + ra</v>
      </c>
      <c r="O828" s="21" t="str">
        <f t="shared" si="814"/>
        <v/>
      </c>
      <c r="P828" s="21" t="str">
        <f t="shared" si="815"/>
        <v/>
      </c>
      <c r="Q828" s="21"/>
      <c r="R828" s="21" t="s">
        <v>2772</v>
      </c>
      <c r="S828" s="21" t="s">
        <v>2773</v>
      </c>
      <c r="T828" s="21" t="s">
        <v>2865</v>
      </c>
      <c r="U828" s="23"/>
      <c r="V828" s="23"/>
      <c r="W828" s="15">
        <f t="shared" si="2"/>
        <v>45635</v>
      </c>
      <c r="X828" s="24">
        <v>827.0</v>
      </c>
      <c r="Y828" s="17" t="str">
        <f t="shared" si="816"/>
        <v>=COUNTIFS(C$3:C828,C828)</v>
      </c>
      <c r="Z828" s="25" t="str">
        <f t="shared" si="817"/>
        <v>#NAME?</v>
      </c>
      <c r="AA828" s="25" t="str">
        <f t="shared" si="818"/>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3"/>
        <v>2</v>
      </c>
      <c r="B829" s="10">
        <f t="shared" si="644"/>
        <v>3</v>
      </c>
      <c r="C829" s="12" t="s">
        <v>1706</v>
      </c>
      <c r="D829" s="21" t="str">
        <f t="shared" si="804"/>
        <v>noun</v>
      </c>
      <c r="E829" s="21" t="str">
        <f t="shared" si="805"/>
        <v>masc instr sg of samaya</v>
      </c>
      <c r="F829" s="21" t="str">
        <f t="shared" si="806"/>
        <v/>
      </c>
      <c r="G829" s="21"/>
      <c r="H829" s="21" t="str">
        <f t="shared" si="807"/>
        <v>at time, at occasion</v>
      </c>
      <c r="I829" s="21" t="str">
        <f t="shared" si="808"/>
        <v>with time, come together</v>
      </c>
      <c r="J829" s="21" t="str">
        <f t="shared" si="809"/>
        <v>√i (come, go)</v>
      </c>
      <c r="K829" s="21">
        <f t="shared" si="810"/>
        <v>1</v>
      </c>
      <c r="L829" s="21" t="str">
        <f t="shared" si="811"/>
        <v>a</v>
      </c>
      <c r="M829" s="21" t="str">
        <f t="shared" si="812"/>
        <v/>
      </c>
      <c r="N829" s="21" t="str">
        <f t="shared" si="813"/>
        <v>saṃ + √i &gt; ay + *a</v>
      </c>
      <c r="O829" s="21" t="str">
        <f t="shared" si="814"/>
        <v/>
      </c>
      <c r="P829" s="21" t="str">
        <f t="shared" si="815"/>
        <v/>
      </c>
      <c r="Q829" s="21"/>
      <c r="R829" s="21" t="s">
        <v>2772</v>
      </c>
      <c r="S829" s="21" t="s">
        <v>2773</v>
      </c>
      <c r="T829" s="21" t="s">
        <v>2866</v>
      </c>
      <c r="U829" s="23"/>
      <c r="V829" s="23"/>
      <c r="W829" s="15">
        <f t="shared" si="2"/>
        <v>45635</v>
      </c>
      <c r="X829" s="24">
        <v>828.0</v>
      </c>
      <c r="Y829" s="17" t="str">
        <f t="shared" si="816"/>
        <v>=COUNTIFS(C$3:C829,C829)</v>
      </c>
      <c r="Z829" s="25" t="str">
        <f t="shared" si="817"/>
        <v>#NAME?</v>
      </c>
      <c r="AA829" s="25" t="str">
        <f t="shared" si="818"/>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3"/>
        <v>2</v>
      </c>
      <c r="B830" s="10">
        <f t="shared" si="644"/>
        <v>3</v>
      </c>
      <c r="C830" s="12" t="s">
        <v>1712</v>
      </c>
      <c r="D830" s="21" t="str">
        <f t="shared" si="804"/>
        <v>prp</v>
      </c>
      <c r="E830" s="21" t="str">
        <f t="shared" si="805"/>
        <v>masc nom sg of samanuggāhiyamāna, from samanuggāhīyati</v>
      </c>
      <c r="F830" s="21" t="str">
        <f t="shared" si="806"/>
        <v/>
      </c>
      <c r="G830" s="21"/>
      <c r="H830" s="21" t="str">
        <f t="shared" si="807"/>
        <v>being closely questioned</v>
      </c>
      <c r="I830" s="21" t="str">
        <f t="shared" si="808"/>
        <v>being dived into</v>
      </c>
      <c r="J830" s="21" t="str">
        <f t="shared" si="809"/>
        <v>√gāh (dive, plunge)</v>
      </c>
      <c r="K830" s="21">
        <f t="shared" si="810"/>
        <v>1</v>
      </c>
      <c r="L830" s="21" t="str">
        <f t="shared" si="811"/>
        <v>īya</v>
      </c>
      <c r="M830" s="21" t="str">
        <f t="shared" si="812"/>
        <v>√gāh + īya &gt; gāhīya (pass)</v>
      </c>
      <c r="N830" s="21" t="str">
        <f t="shared" si="813"/>
        <v>saṃ + anu + gāhīya + māna</v>
      </c>
      <c r="O830" s="21" t="str">
        <f t="shared" si="814"/>
        <v/>
      </c>
      <c r="P830" s="21" t="str">
        <f t="shared" si="815"/>
        <v/>
      </c>
      <c r="Q830" s="21" t="s">
        <v>1720</v>
      </c>
      <c r="R830" s="21" t="s">
        <v>2772</v>
      </c>
      <c r="S830" s="21" t="s">
        <v>2773</v>
      </c>
      <c r="T830" s="21" t="s">
        <v>2867</v>
      </c>
      <c r="U830" s="23"/>
      <c r="V830" s="23"/>
      <c r="W830" s="15">
        <f t="shared" si="2"/>
        <v>45635</v>
      </c>
      <c r="X830" s="24">
        <v>829.0</v>
      </c>
      <c r="Y830" s="17" t="str">
        <f t="shared" si="816"/>
        <v>=COUNTIFS(C$3:C830,C830)</v>
      </c>
      <c r="Z830" s="25" t="str">
        <f t="shared" si="817"/>
        <v>#NAME?</v>
      </c>
      <c r="AA830" s="25" t="str">
        <f t="shared" si="818"/>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3"/>
        <v>25</v>
      </c>
      <c r="B831" s="10">
        <f t="shared" si="644"/>
        <v>220</v>
      </c>
      <c r="C831" s="12" t="s">
        <v>1131</v>
      </c>
      <c r="D831" s="21" t="str">
        <f t="shared" si="804"/>
        <v>ind</v>
      </c>
      <c r="E831" s="21" t="str">
        <f t="shared" si="805"/>
        <v>conj</v>
      </c>
      <c r="F831" s="21" t="str">
        <f t="shared" si="806"/>
        <v/>
      </c>
      <c r="G831" s="21"/>
      <c r="H831" s="21" t="str">
        <f t="shared" si="807"/>
        <v>or, either or</v>
      </c>
      <c r="I831" s="21" t="str">
        <f t="shared" si="808"/>
        <v/>
      </c>
      <c r="J831" s="21" t="str">
        <f t="shared" si="809"/>
        <v/>
      </c>
      <c r="K831" s="21" t="str">
        <f t="shared" si="810"/>
        <v/>
      </c>
      <c r="L831" s="21" t="str">
        <f t="shared" si="811"/>
        <v/>
      </c>
      <c r="M831" s="21" t="str">
        <f t="shared" si="812"/>
        <v/>
      </c>
      <c r="N831" s="21" t="str">
        <f t="shared" si="813"/>
        <v/>
      </c>
      <c r="O831" s="21" t="str">
        <f t="shared" si="814"/>
        <v/>
      </c>
      <c r="P831" s="21" t="str">
        <f t="shared" si="815"/>
        <v/>
      </c>
      <c r="Q831" s="21"/>
      <c r="R831" s="21" t="s">
        <v>2772</v>
      </c>
      <c r="S831" s="21" t="s">
        <v>2773</v>
      </c>
      <c r="T831" s="21" t="s">
        <v>2868</v>
      </c>
      <c r="U831" s="23"/>
      <c r="V831" s="23"/>
      <c r="W831" s="15">
        <f t="shared" si="2"/>
        <v>45635</v>
      </c>
      <c r="X831" s="24">
        <v>830.0</v>
      </c>
      <c r="Y831" s="17" t="str">
        <f t="shared" si="816"/>
        <v>=COUNTIFS(C$3:C831,C831)</v>
      </c>
      <c r="Z831" s="25" t="str">
        <f t="shared" si="817"/>
        <v>#NAME?</v>
      </c>
      <c r="AA831" s="25" t="str">
        <f t="shared" si="818"/>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3"/>
        <v>2</v>
      </c>
      <c r="B832" s="10">
        <f t="shared" si="644"/>
        <v>3</v>
      </c>
      <c r="C832" s="12" t="s">
        <v>1723</v>
      </c>
      <c r="D832" s="21" t="str">
        <f t="shared" si="804"/>
        <v>prp</v>
      </c>
      <c r="E832" s="21" t="str">
        <f t="shared" si="805"/>
        <v>masc nom sg of na + samanuggāhiyamāna, from samanuggāhīyati</v>
      </c>
      <c r="F832" s="21" t="str">
        <f t="shared" si="806"/>
        <v/>
      </c>
      <c r="G832" s="21"/>
      <c r="H832" s="21" t="str">
        <f t="shared" si="807"/>
        <v>not being closely questioned</v>
      </c>
      <c r="I832" s="21" t="str">
        <f t="shared" si="808"/>
        <v>not being dived into</v>
      </c>
      <c r="J832" s="21" t="str">
        <f t="shared" si="809"/>
        <v>√gāh (dive, plunge)</v>
      </c>
      <c r="K832" s="21">
        <f t="shared" si="810"/>
        <v>1</v>
      </c>
      <c r="L832" s="21" t="str">
        <f t="shared" si="811"/>
        <v>īya</v>
      </c>
      <c r="M832" s="21" t="str">
        <f t="shared" si="812"/>
        <v>√gāh + īya &gt; gāhīya (pass)</v>
      </c>
      <c r="N832" s="21" t="str">
        <f t="shared" si="813"/>
        <v>na + saṃ + anu + gāhīya + māna</v>
      </c>
      <c r="O832" s="21" t="str">
        <f t="shared" si="814"/>
        <v/>
      </c>
      <c r="P832" s="21" t="str">
        <f t="shared" si="815"/>
        <v/>
      </c>
      <c r="Q832" s="21" t="s">
        <v>1728</v>
      </c>
      <c r="R832" s="21" t="s">
        <v>2772</v>
      </c>
      <c r="S832" s="21" t="s">
        <v>2773</v>
      </c>
      <c r="T832" s="21" t="s">
        <v>2869</v>
      </c>
      <c r="U832" s="23"/>
      <c r="V832" s="23"/>
      <c r="W832" s="15">
        <f t="shared" si="2"/>
        <v>45635</v>
      </c>
      <c r="X832" s="24">
        <v>831.0</v>
      </c>
      <c r="Y832" s="17" t="str">
        <f t="shared" si="816"/>
        <v>=COUNTIFS(C$3:C832,C832)</v>
      </c>
      <c r="Z832" s="25" t="str">
        <f t="shared" si="817"/>
        <v>#NAME?</v>
      </c>
      <c r="AA832" s="25" t="str">
        <f t="shared" si="818"/>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3"/>
        <v>26</v>
      </c>
      <c r="B833" s="10">
        <f t="shared" si="644"/>
        <v>220</v>
      </c>
      <c r="C833" s="12" t="s">
        <v>1131</v>
      </c>
      <c r="D833" s="21" t="str">
        <f t="shared" si="804"/>
        <v>ind</v>
      </c>
      <c r="E833" s="21" t="str">
        <f t="shared" si="805"/>
        <v>conj</v>
      </c>
      <c r="F833" s="21" t="str">
        <f t="shared" si="806"/>
        <v/>
      </c>
      <c r="G833" s="21"/>
      <c r="H833" s="21" t="str">
        <f t="shared" si="807"/>
        <v>or, either or</v>
      </c>
      <c r="I833" s="21" t="str">
        <f t="shared" si="808"/>
        <v/>
      </c>
      <c r="J833" s="21" t="str">
        <f t="shared" si="809"/>
        <v/>
      </c>
      <c r="K833" s="21" t="str">
        <f t="shared" si="810"/>
        <v/>
      </c>
      <c r="L833" s="21" t="str">
        <f t="shared" si="811"/>
        <v/>
      </c>
      <c r="M833" s="21" t="str">
        <f t="shared" si="812"/>
        <v/>
      </c>
      <c r="N833" s="21" t="str">
        <f t="shared" si="813"/>
        <v/>
      </c>
      <c r="O833" s="21" t="str">
        <f t="shared" si="814"/>
        <v/>
      </c>
      <c r="P833" s="21" t="str">
        <f t="shared" si="815"/>
        <v/>
      </c>
      <c r="Q833" s="21"/>
      <c r="R833" s="21" t="s">
        <v>2772</v>
      </c>
      <c r="S833" s="21" t="s">
        <v>2773</v>
      </c>
      <c r="T833" s="21" t="s">
        <v>2870</v>
      </c>
      <c r="U833" s="23"/>
      <c r="V833" s="23"/>
      <c r="W833" s="15">
        <f t="shared" si="2"/>
        <v>45635</v>
      </c>
      <c r="X833" s="24">
        <v>832.0</v>
      </c>
      <c r="Y833" s="17" t="str">
        <f t="shared" si="816"/>
        <v>=COUNTIFS(C$3:C833,C833)</v>
      </c>
      <c r="Z833" s="25" t="str">
        <f t="shared" si="817"/>
        <v>#NAME?</v>
      </c>
      <c r="AA833" s="25" t="str">
        <f t="shared" si="818"/>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3"/>
        <v>1</v>
      </c>
      <c r="B834" s="10">
        <f t="shared" si="644"/>
        <v>1</v>
      </c>
      <c r="C834" s="12" t="s">
        <v>2871</v>
      </c>
      <c r="D834" s="21" t="s">
        <v>118</v>
      </c>
      <c r="E834" s="27" t="s">
        <v>2872</v>
      </c>
      <c r="F834" s="21"/>
      <c r="G834" s="21"/>
      <c r="H834" s="21" t="s">
        <v>2873</v>
      </c>
      <c r="I834" s="21"/>
      <c r="J834" s="21"/>
      <c r="K834" s="21"/>
      <c r="L834" s="21"/>
      <c r="M834" s="21"/>
      <c r="N834" s="21" t="s">
        <v>2874</v>
      </c>
      <c r="O834" s="21"/>
      <c r="P834" s="21"/>
      <c r="Q834" s="21"/>
      <c r="R834" s="21" t="s">
        <v>2772</v>
      </c>
      <c r="S834" s="21" t="s">
        <v>2773</v>
      </c>
      <c r="T834" s="21" t="s">
        <v>2875</v>
      </c>
      <c r="U834" s="23"/>
      <c r="V834" s="23"/>
      <c r="W834" s="15">
        <f t="shared" si="2"/>
        <v>45635</v>
      </c>
      <c r="X834" s="24">
        <v>833.0</v>
      </c>
      <c r="Y834" s="17" t="str">
        <f t="shared" si="816"/>
        <v>=COUNTIFS(C$3:C834,C834)</v>
      </c>
      <c r="Z834" s="25" t="str">
        <f t="shared" si="817"/>
        <v>#NAME?</v>
      </c>
      <c r="AA834" s="25" t="str">
        <f t="shared" si="818"/>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3"/>
        <v>1</v>
      </c>
      <c r="B835" s="10">
        <f t="shared" si="644"/>
        <v>1</v>
      </c>
      <c r="C835" s="12" t="s">
        <v>2876</v>
      </c>
      <c r="D835" s="21" t="s">
        <v>250</v>
      </c>
      <c r="E835" s="21" t="s">
        <v>2877</v>
      </c>
      <c r="F835" s="21"/>
      <c r="G835" s="21"/>
      <c r="H835" s="21" t="s">
        <v>2878</v>
      </c>
      <c r="I835" s="27" t="s">
        <v>2879</v>
      </c>
      <c r="J835" s="21" t="s">
        <v>2803</v>
      </c>
      <c r="K835" s="21">
        <v>1.0</v>
      </c>
      <c r="L835" s="21" t="s">
        <v>35</v>
      </c>
      <c r="M835" s="21"/>
      <c r="N835" s="21" t="s">
        <v>2804</v>
      </c>
      <c r="O835" s="21"/>
      <c r="P835" s="21"/>
      <c r="Q835" s="21"/>
      <c r="R835" s="21" t="s">
        <v>2772</v>
      </c>
      <c r="S835" s="21" t="s">
        <v>2773</v>
      </c>
      <c r="T835" s="21" t="s">
        <v>2880</v>
      </c>
      <c r="U835" s="23"/>
      <c r="V835" s="23"/>
      <c r="W835" s="15">
        <f t="shared" si="2"/>
        <v>45635</v>
      </c>
      <c r="X835" s="24">
        <v>834.0</v>
      </c>
      <c r="Y835" s="17" t="str">
        <f t="shared" si="816"/>
        <v>=COUNTIFS(C$3:C835,C835)</v>
      </c>
      <c r="Z835" s="25" t="str">
        <f t="shared" si="817"/>
        <v>#NAME?</v>
      </c>
      <c r="AA835" s="25" t="str">
        <f t="shared" si="818"/>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3"/>
        <v>1</v>
      </c>
      <c r="B836" s="10">
        <f t="shared" si="644"/>
        <v>5</v>
      </c>
      <c r="C836" s="12" t="s">
        <v>2881</v>
      </c>
      <c r="D836" s="21" t="s">
        <v>29</v>
      </c>
      <c r="E836" s="21" t="s">
        <v>2673</v>
      </c>
      <c r="F836" s="21"/>
      <c r="G836" s="21"/>
      <c r="H836" s="21" t="s">
        <v>167</v>
      </c>
      <c r="I836" s="21"/>
      <c r="J836" s="21"/>
      <c r="K836" s="21"/>
      <c r="L836" s="21"/>
      <c r="M836" s="21"/>
      <c r="N836" s="21"/>
      <c r="O836" s="21"/>
      <c r="P836" s="21"/>
      <c r="Q836" s="21"/>
      <c r="R836" s="21" t="s">
        <v>2772</v>
      </c>
      <c r="S836" s="21" t="s">
        <v>2773</v>
      </c>
      <c r="T836" s="21" t="s">
        <v>2882</v>
      </c>
      <c r="U836" s="23"/>
      <c r="V836" s="23"/>
      <c r="W836" s="15">
        <f t="shared" si="2"/>
        <v>45635</v>
      </c>
      <c r="X836" s="24">
        <v>835.0</v>
      </c>
      <c r="Y836" s="17" t="str">
        <f t="shared" si="816"/>
        <v>=COUNTIFS(C$3:C836,C836)</v>
      </c>
      <c r="Z836" s="25" t="str">
        <f t="shared" si="817"/>
        <v>#NAME?</v>
      </c>
      <c r="AA836" s="25" t="str">
        <f t="shared" si="818"/>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3"/>
        <v>3</v>
      </c>
      <c r="B837" s="10">
        <f t="shared" si="644"/>
        <v>21</v>
      </c>
      <c r="C837" s="12" t="s">
        <v>302</v>
      </c>
      <c r="D837" s="21" t="str">
        <f t="shared" ref="D837:D838" si="819">VLOOKUP($C837,$C$1:$P$7320,2,0)</f>
        <v>ind</v>
      </c>
      <c r="E837" s="21" t="str">
        <f t="shared" ref="E837:E838" si="820">VLOOKUP($C837,$C$1:$P$7320,3,0)</f>
        <v>emph</v>
      </c>
      <c r="F837" s="21" t="str">
        <f t="shared" ref="F837:F838" si="821">VLOOKUP($C837,$C$1:$P$7320,4,0)</f>
        <v/>
      </c>
      <c r="G837" s="21"/>
      <c r="H837" s="21" t="str">
        <f t="shared" ref="H837:H838" si="822">VLOOKUP($C837,$C$1:$P$7320,6,0)</f>
        <v>just, only</v>
      </c>
      <c r="I837" s="21" t="str">
        <f t="shared" ref="I837:I838" si="823">VLOOKUP($C837,$C$1:$P$7320,7,0)</f>
        <v/>
      </c>
      <c r="J837" s="21" t="str">
        <f t="shared" ref="J837:J838" si="824">VLOOKUP($C837,$C$1:$P$7320,8,0)</f>
        <v/>
      </c>
      <c r="K837" s="21" t="str">
        <f t="shared" ref="K837:K838" si="825">VLOOKUP($C837,$C$1:$P$7320,9,0)</f>
        <v/>
      </c>
      <c r="L837" s="21" t="str">
        <f t="shared" ref="L837:L838" si="826">VLOOKUP($C837,$C$1:$P$7320,10,0)</f>
        <v/>
      </c>
      <c r="M837" s="21" t="str">
        <f t="shared" ref="M837:M838" si="827">VLOOKUP($C837,$C$1:$P$7320,11,0)</f>
        <v/>
      </c>
      <c r="N837" s="21" t="str">
        <f t="shared" ref="N837:N838" si="828">VLOOKUP($C837,$C$1:$P$7320,12,0)</f>
        <v/>
      </c>
      <c r="O837" s="21" t="str">
        <f t="shared" ref="O837:O838" si="829">VLOOKUP($C837,$C$1:$P$7320,13,0)</f>
        <v/>
      </c>
      <c r="P837" s="21" t="str">
        <f t="shared" ref="P837:P838" si="830">VLOOKUP($C837,$C$1:$P$7320,14,0)</f>
        <v/>
      </c>
      <c r="Q837" s="21"/>
      <c r="R837" s="21" t="s">
        <v>2772</v>
      </c>
      <c r="S837" s="21" t="s">
        <v>2773</v>
      </c>
      <c r="T837" s="21" t="s">
        <v>2883</v>
      </c>
      <c r="U837" s="23"/>
      <c r="V837" s="23"/>
      <c r="W837" s="15">
        <f t="shared" si="2"/>
        <v>45635</v>
      </c>
      <c r="X837" s="24">
        <v>836.0</v>
      </c>
      <c r="Y837" s="17" t="str">
        <f t="shared" si="816"/>
        <v>=COUNTIFS(C$3:C837,C837)</v>
      </c>
      <c r="Z837" s="25" t="str">
        <f t="shared" si="817"/>
        <v>#NAME?</v>
      </c>
      <c r="AA837" s="25" t="str">
        <f t="shared" si="818"/>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3"/>
        <v>3</v>
      </c>
      <c r="B838" s="10">
        <f t="shared" si="644"/>
        <v>36</v>
      </c>
      <c r="C838" s="12" t="s">
        <v>288</v>
      </c>
      <c r="D838" s="21" t="str">
        <f t="shared" si="819"/>
        <v>pron</v>
      </c>
      <c r="E838" s="21" t="str">
        <f t="shared" si="820"/>
        <v>masc acc sg of ta</v>
      </c>
      <c r="F838" s="21" t="str">
        <f t="shared" si="821"/>
        <v/>
      </c>
      <c r="G838" s="21"/>
      <c r="H838" s="21" t="str">
        <f t="shared" si="822"/>
        <v>that</v>
      </c>
      <c r="I838" s="21" t="str">
        <f t="shared" si="823"/>
        <v/>
      </c>
      <c r="J838" s="21" t="str">
        <f t="shared" si="824"/>
        <v/>
      </c>
      <c r="K838" s="21" t="str">
        <f t="shared" si="825"/>
        <v/>
      </c>
      <c r="L838" s="21" t="str">
        <f t="shared" si="826"/>
        <v/>
      </c>
      <c r="M838" s="21" t="str">
        <f t="shared" si="827"/>
        <v/>
      </c>
      <c r="N838" s="21" t="str">
        <f t="shared" si="828"/>
        <v/>
      </c>
      <c r="O838" s="21" t="str">
        <f t="shared" si="829"/>
        <v/>
      </c>
      <c r="P838" s="21" t="str">
        <f t="shared" si="830"/>
        <v/>
      </c>
      <c r="Q838" s="21"/>
      <c r="R838" s="21" t="s">
        <v>2772</v>
      </c>
      <c r="S838" s="21" t="s">
        <v>2773</v>
      </c>
      <c r="T838" s="21" t="s">
        <v>2884</v>
      </c>
      <c r="U838" s="23"/>
      <c r="V838" s="23"/>
      <c r="W838" s="15">
        <f t="shared" si="2"/>
        <v>45635</v>
      </c>
      <c r="X838" s="24">
        <v>837.0</v>
      </c>
      <c r="Y838" s="17" t="str">
        <f t="shared" si="816"/>
        <v>=COUNTIFS(C$3:C838,C838)</v>
      </c>
      <c r="Z838" s="25" t="str">
        <f t="shared" si="817"/>
        <v>#NAME?</v>
      </c>
      <c r="AA838" s="25" t="str">
        <f t="shared" si="818"/>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3"/>
        <v>1</v>
      </c>
      <c r="B839" s="10">
        <f t="shared" si="644"/>
        <v>4</v>
      </c>
      <c r="C839" s="12" t="s">
        <v>2885</v>
      </c>
      <c r="D839" s="21" t="s">
        <v>47</v>
      </c>
      <c r="E839" s="21" t="s">
        <v>2886</v>
      </c>
      <c r="F839" s="21"/>
      <c r="G839" s="21"/>
      <c r="H839" s="21" t="s">
        <v>2887</v>
      </c>
      <c r="I839" s="21"/>
      <c r="J839" s="21" t="s">
        <v>214</v>
      </c>
      <c r="K839" s="21">
        <v>7.0</v>
      </c>
      <c r="L839" s="21" t="s">
        <v>215</v>
      </c>
      <c r="M839" s="21"/>
      <c r="N839" s="21" t="s">
        <v>2888</v>
      </c>
      <c r="O839" s="21"/>
      <c r="P839" s="21"/>
      <c r="Q839" s="21"/>
      <c r="R839" s="21" t="s">
        <v>2772</v>
      </c>
      <c r="S839" s="21" t="s">
        <v>2773</v>
      </c>
      <c r="T839" s="21" t="s">
        <v>2889</v>
      </c>
      <c r="U839" s="23"/>
      <c r="V839" s="23"/>
      <c r="W839" s="15">
        <f t="shared" si="2"/>
        <v>45635</v>
      </c>
      <c r="X839" s="24">
        <v>838.0</v>
      </c>
      <c r="Y839" s="17" t="str">
        <f t="shared" si="816"/>
        <v>=COUNTIFS(C$3:C839,C839)</v>
      </c>
      <c r="Z839" s="25" t="str">
        <f t="shared" si="817"/>
        <v>#NAME?</v>
      </c>
      <c r="AA839" s="25" t="str">
        <f t="shared" si="818"/>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3"/>
        <v>10</v>
      </c>
      <c r="B840" s="10">
        <f t="shared" si="644"/>
        <v>20</v>
      </c>
      <c r="C840" s="12" t="s">
        <v>493</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2772</v>
      </c>
      <c r="S840" s="21" t="s">
        <v>2773</v>
      </c>
      <c r="T840" s="21" t="s">
        <v>2890</v>
      </c>
      <c r="U840" s="23"/>
      <c r="V840" s="23"/>
      <c r="W840" s="15">
        <f t="shared" si="2"/>
        <v>45635</v>
      </c>
      <c r="X840" s="24">
        <v>839.0</v>
      </c>
      <c r="Y840" s="17" t="str">
        <f t="shared" si="816"/>
        <v>=COUNTIFS(C$3:C840,C840)</v>
      </c>
      <c r="Z840" s="25" t="str">
        <f t="shared" si="817"/>
        <v>#NAME?</v>
      </c>
      <c r="AA840" s="25" t="str">
        <f t="shared" si="818"/>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44"/>
        <v>1</v>
      </c>
      <c r="C841" s="52" t="s">
        <v>2891</v>
      </c>
      <c r="D841" s="40"/>
      <c r="E841" s="40"/>
      <c r="F841" s="40"/>
      <c r="G841" s="40"/>
      <c r="H841" s="40"/>
      <c r="I841" s="40"/>
      <c r="J841" s="40"/>
      <c r="K841" s="40"/>
      <c r="L841" s="40"/>
      <c r="M841" s="40"/>
      <c r="N841" s="40"/>
      <c r="O841" s="40"/>
      <c r="P841" s="40"/>
      <c r="Q841" s="40"/>
      <c r="R841" s="40" t="s">
        <v>2772</v>
      </c>
      <c r="S841" s="40" t="s">
        <v>2773</v>
      </c>
      <c r="T841" s="40" t="s">
        <v>2892</v>
      </c>
      <c r="U841" s="41"/>
      <c r="V841" s="41"/>
      <c r="W841" s="15">
        <f t="shared" si="2"/>
        <v>45635</v>
      </c>
      <c r="X841" s="24">
        <v>840.0</v>
      </c>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44"/>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2"/>
        <v>45635</v>
      </c>
      <c r="X842" s="24">
        <v>841.0</v>
      </c>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31">COUNTIFS(C$3:C843,C843)</f>
        <v>15</v>
      </c>
      <c r="B843" s="10">
        <f t="shared" si="644"/>
        <v>147</v>
      </c>
      <c r="C843" s="12" t="s">
        <v>560</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2772</v>
      </c>
      <c r="S843" s="21" t="s">
        <v>2773</v>
      </c>
      <c r="T843" s="22" t="s">
        <v>2893</v>
      </c>
      <c r="U843" s="23"/>
      <c r="V843" s="23"/>
      <c r="W843" s="15">
        <f t="shared" si="2"/>
        <v>45635</v>
      </c>
      <c r="X843" s="24">
        <v>842.0</v>
      </c>
      <c r="Y843" s="17" t="str">
        <f t="shared" ref="Y843:Y847" si="832">formulatext(A843)</f>
        <v>=COUNTIFS(C$3:C843,C843)</v>
      </c>
      <c r="Z843" s="25" t="str">
        <f t="shared" ref="Z843:Z847" si="833">org.libreoffice.regex(Y843,"(\= COUNTIFS\(C\$\d{1,3}:)(C\d{1,3})(,)(C\d{1,3})(\))","$2")</f>
        <v>#NAME?</v>
      </c>
      <c r="AA843" s="25" t="str">
        <f t="shared" ref="AA843:AA847" si="834">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31"/>
        <v>1</v>
      </c>
      <c r="B844" s="10">
        <f t="shared" si="644"/>
        <v>25</v>
      </c>
      <c r="C844" s="12" t="s">
        <v>2894</v>
      </c>
      <c r="D844" s="21" t="s">
        <v>29</v>
      </c>
      <c r="E844" s="21" t="s">
        <v>852</v>
      </c>
      <c r="F844" s="21"/>
      <c r="G844" s="21"/>
      <c r="H844" s="21" t="s">
        <v>2895</v>
      </c>
      <c r="I844" s="21"/>
      <c r="J844" s="21"/>
      <c r="K844" s="21"/>
      <c r="L844" s="21"/>
      <c r="M844" s="21"/>
      <c r="N844" s="21"/>
      <c r="O844" s="21"/>
      <c r="P844" s="21"/>
      <c r="Q844" s="21"/>
      <c r="R844" s="21" t="s">
        <v>2772</v>
      </c>
      <c r="S844" s="21" t="s">
        <v>2773</v>
      </c>
      <c r="T844" s="21" t="s">
        <v>2896</v>
      </c>
      <c r="U844" s="23"/>
      <c r="V844" s="23"/>
      <c r="W844" s="15">
        <f t="shared" si="2"/>
        <v>45635</v>
      </c>
      <c r="X844" s="24">
        <v>843.0</v>
      </c>
      <c r="Y844" s="17" t="str">
        <f t="shared" si="832"/>
        <v>=COUNTIFS(C$3:C844,C844)</v>
      </c>
      <c r="Z844" s="25" t="str">
        <f t="shared" si="833"/>
        <v>#NAME?</v>
      </c>
      <c r="AA844" s="25" t="str">
        <f t="shared" si="834"/>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1"/>
        <v>1</v>
      </c>
      <c r="B845" s="10">
        <f t="shared" si="644"/>
        <v>2</v>
      </c>
      <c r="C845" s="12" t="s">
        <v>2897</v>
      </c>
      <c r="D845" s="21" t="s">
        <v>47</v>
      </c>
      <c r="E845" s="21" t="s">
        <v>2898</v>
      </c>
      <c r="F845" s="21"/>
      <c r="G845" s="21"/>
      <c r="H845" s="21" t="s">
        <v>2899</v>
      </c>
      <c r="I845" s="21"/>
      <c r="J845" s="21" t="s">
        <v>2784</v>
      </c>
      <c r="K845" s="21">
        <v>3.0</v>
      </c>
      <c r="L845" s="21" t="s">
        <v>76</v>
      </c>
      <c r="M845" s="21"/>
      <c r="N845" s="21" t="s">
        <v>2791</v>
      </c>
      <c r="O845" s="21"/>
      <c r="P845" s="21"/>
      <c r="Q845" s="21"/>
      <c r="R845" s="21" t="s">
        <v>2772</v>
      </c>
      <c r="S845" s="21" t="s">
        <v>2773</v>
      </c>
      <c r="T845" s="21" t="s">
        <v>2900</v>
      </c>
      <c r="U845" s="23"/>
      <c r="V845" s="23"/>
      <c r="W845" s="15">
        <f t="shared" si="2"/>
        <v>45635</v>
      </c>
      <c r="X845" s="24">
        <v>844.0</v>
      </c>
      <c r="Y845" s="17" t="str">
        <f t="shared" si="832"/>
        <v>=COUNTIFS(C$3:C845,C845)</v>
      </c>
      <c r="Z845" s="25" t="str">
        <f t="shared" si="833"/>
        <v>#NAME?</v>
      </c>
      <c r="AA845" s="25" t="str">
        <f t="shared" si="834"/>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1"/>
        <v>1</v>
      </c>
      <c r="B846" s="10">
        <f t="shared" si="644"/>
        <v>2</v>
      </c>
      <c r="C846" s="12" t="s">
        <v>2901</v>
      </c>
      <c r="D846" s="21" t="s">
        <v>84</v>
      </c>
      <c r="E846" s="21" t="s">
        <v>2902</v>
      </c>
      <c r="F846" s="21"/>
      <c r="G846" s="21"/>
      <c r="H846" s="21" t="s">
        <v>2903</v>
      </c>
      <c r="I846" s="21" t="s">
        <v>2904</v>
      </c>
      <c r="J846" s="21" t="s">
        <v>2905</v>
      </c>
      <c r="K846" s="21">
        <v>1.0</v>
      </c>
      <c r="L846" s="21" t="s">
        <v>35</v>
      </c>
      <c r="M846" s="21"/>
      <c r="N846" s="21" t="s">
        <v>2906</v>
      </c>
      <c r="O846" s="21"/>
      <c r="P846" s="21"/>
      <c r="Q846" s="21"/>
      <c r="R846" s="21" t="s">
        <v>2772</v>
      </c>
      <c r="S846" s="21" t="s">
        <v>2773</v>
      </c>
      <c r="T846" s="21" t="s">
        <v>2907</v>
      </c>
      <c r="U846" s="23"/>
      <c r="V846" s="23"/>
      <c r="W846" s="15">
        <f t="shared" si="2"/>
        <v>45635</v>
      </c>
      <c r="X846" s="24">
        <v>845.0</v>
      </c>
      <c r="Y846" s="17" t="str">
        <f t="shared" si="832"/>
        <v>=COUNTIFS(C$3:C846,C846)</v>
      </c>
      <c r="Z846" s="25" t="str">
        <f t="shared" si="833"/>
        <v>#NAME?</v>
      </c>
      <c r="AA846" s="25" t="str">
        <f t="shared" si="834"/>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1"/>
        <v>8</v>
      </c>
      <c r="B847" s="10">
        <f t="shared" si="644"/>
        <v>13</v>
      </c>
      <c r="C847" s="12" t="s">
        <v>2027</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2772</v>
      </c>
      <c r="S847" s="21" t="s">
        <v>2773</v>
      </c>
      <c r="T847" s="21" t="s">
        <v>2908</v>
      </c>
      <c r="U847" s="23"/>
      <c r="V847" s="23"/>
      <c r="W847" s="15">
        <f t="shared" si="2"/>
        <v>45635</v>
      </c>
      <c r="X847" s="24">
        <v>846.0</v>
      </c>
      <c r="Y847" s="17" t="str">
        <f t="shared" si="832"/>
        <v>=COUNTIFS(C$3:C847,C847)</v>
      </c>
      <c r="Z847" s="25" t="str">
        <f t="shared" si="833"/>
        <v>#NAME?</v>
      </c>
      <c r="AA847" s="25" t="str">
        <f t="shared" si="834"/>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44"/>
        <v>1</v>
      </c>
      <c r="C848" s="52" t="s">
        <v>2909</v>
      </c>
      <c r="D848" s="40"/>
      <c r="E848" s="40"/>
      <c r="F848" s="40"/>
      <c r="G848" s="40"/>
      <c r="H848" s="40"/>
      <c r="I848" s="40"/>
      <c r="J848" s="40"/>
      <c r="K848" s="40"/>
      <c r="L848" s="40"/>
      <c r="M848" s="40"/>
      <c r="N848" s="40"/>
      <c r="O848" s="40"/>
      <c r="P848" s="40"/>
      <c r="Q848" s="40"/>
      <c r="R848" s="40" t="s">
        <v>2772</v>
      </c>
      <c r="S848" s="40" t="s">
        <v>2773</v>
      </c>
      <c r="T848" s="40" t="s">
        <v>2910</v>
      </c>
      <c r="U848" s="41"/>
      <c r="V848" s="41"/>
      <c r="W848" s="15">
        <f t="shared" si="2"/>
        <v>45635</v>
      </c>
      <c r="X848" s="24">
        <v>847.0</v>
      </c>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44"/>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2"/>
        <v>45635</v>
      </c>
      <c r="X849" s="24">
        <v>848.0</v>
      </c>
      <c r="Y849" s="17" t="str">
        <f t="shared" ref="Y849:Y870" si="835">formulatext(A849)</f>
        <v>#N/A</v>
      </c>
      <c r="Z849" s="25" t="str">
        <f t="shared" ref="Z849:Z870" si="836">org.libreoffice.regex(Y849,"(\= COUNTIFS\(C\$\d{1,3}:)(C\d{1,3})(,)(C\d{1,3})(\))","$2")</f>
        <v>#NAME?</v>
      </c>
      <c r="AA849" s="25" t="str">
        <f t="shared" ref="AA849:AA870" si="837">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44"/>
        <v>1</v>
      </c>
      <c r="C850" s="12" t="s">
        <v>2911</v>
      </c>
      <c r="D850" s="21"/>
      <c r="E850" s="21"/>
      <c r="F850" s="21"/>
      <c r="G850" s="21"/>
      <c r="H850" s="21"/>
      <c r="I850" s="21"/>
      <c r="J850" s="21"/>
      <c r="K850" s="21"/>
      <c r="L850" s="21"/>
      <c r="M850" s="21"/>
      <c r="N850" s="21"/>
      <c r="O850" s="21"/>
      <c r="P850" s="21"/>
      <c r="Q850" s="21"/>
      <c r="R850" s="21"/>
      <c r="S850" s="21"/>
      <c r="T850" s="21"/>
      <c r="U850" s="23"/>
      <c r="V850" s="23"/>
      <c r="W850" s="15">
        <f t="shared" si="2"/>
        <v>45635</v>
      </c>
      <c r="X850" s="24">
        <v>849.0</v>
      </c>
      <c r="Y850" s="17" t="str">
        <f t="shared" si="835"/>
        <v>#N/A</v>
      </c>
      <c r="Z850" s="25" t="str">
        <f t="shared" si="836"/>
        <v>#NAME?</v>
      </c>
      <c r="AA850" s="25" t="str">
        <f t="shared" si="837"/>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38">COUNTIFS(C$3:C851,C851)</f>
        <v>11</v>
      </c>
      <c r="B851" s="10">
        <f t="shared" si="644"/>
        <v>99</v>
      </c>
      <c r="C851" s="12" t="s">
        <v>555</v>
      </c>
      <c r="D851" s="21" t="str">
        <f t="shared" ref="D851:D857" si="839">VLOOKUP($C851,$C$1:$P$7320,2,0)</f>
        <v>pron</v>
      </c>
      <c r="E851" s="21" t="str">
        <f t="shared" ref="E851:E857" si="840">VLOOKUP($C851,$C$1:$P$7320,3,0)</f>
        <v>masc nom sg of ya</v>
      </c>
      <c r="F851" s="21" t="str">
        <f t="shared" ref="F851:F857" si="841">VLOOKUP($C851,$C$1:$P$7320,4,0)</f>
        <v/>
      </c>
      <c r="G851" s="21"/>
      <c r="H851" s="21" t="str">
        <f t="shared" ref="H851:H857" si="842">VLOOKUP($C851,$C$1:$P$7320,6,0)</f>
        <v>whichever, whoever</v>
      </c>
      <c r="I851" s="21" t="str">
        <f t="shared" ref="I851:I857" si="843">VLOOKUP($C851,$C$1:$P$7320,7,0)</f>
        <v/>
      </c>
      <c r="J851" s="21" t="str">
        <f t="shared" ref="J851:J857" si="844">VLOOKUP($C851,$C$1:$P$7320,8,0)</f>
        <v/>
      </c>
      <c r="K851" s="21" t="str">
        <f t="shared" ref="K851:K857" si="845">VLOOKUP($C851,$C$1:$P$7320,9,0)</f>
        <v/>
      </c>
      <c r="L851" s="21" t="str">
        <f t="shared" ref="L851:L857" si="846">VLOOKUP($C851,$C$1:$P$7320,10,0)</f>
        <v/>
      </c>
      <c r="M851" s="21" t="str">
        <f t="shared" ref="M851:M857" si="847">VLOOKUP($C851,$C$1:$P$7320,11,0)</f>
        <v/>
      </c>
      <c r="N851" s="21" t="str">
        <f t="shared" ref="N851:N857" si="848">VLOOKUP($C851,$C$1:$P$7320,12,0)</f>
        <v/>
      </c>
      <c r="O851" s="21" t="str">
        <f t="shared" ref="O851:O857" si="849">VLOOKUP($C851,$C$1:$P$7320,13,0)</f>
        <v/>
      </c>
      <c r="P851" s="21" t="str">
        <f t="shared" ref="P851:P857" si="850">VLOOKUP($C851,$C$1:$P$7320,14,0)</f>
        <v/>
      </c>
      <c r="Q851" s="21"/>
      <c r="R851" s="21" t="s">
        <v>2911</v>
      </c>
      <c r="S851" s="21" t="s">
        <v>2912</v>
      </c>
      <c r="T851" s="22" t="s">
        <v>2913</v>
      </c>
      <c r="U851" s="23"/>
      <c r="V851" s="23"/>
      <c r="W851" s="15">
        <f t="shared" si="2"/>
        <v>45635</v>
      </c>
      <c r="X851" s="24">
        <v>850.0</v>
      </c>
      <c r="Y851" s="17" t="str">
        <f t="shared" si="835"/>
        <v>=COUNTIFS(C$3:C851,C851)</v>
      </c>
      <c r="Z851" s="25" t="str">
        <f t="shared" si="836"/>
        <v>#NAME?</v>
      </c>
      <c r="AA851" s="25" t="str">
        <f t="shared" si="837"/>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38"/>
        <v>14</v>
      </c>
      <c r="B852" s="10">
        <f t="shared" si="644"/>
        <v>124</v>
      </c>
      <c r="C852" s="12" t="s">
        <v>466</v>
      </c>
      <c r="D852" s="21" t="str">
        <f t="shared" si="839"/>
        <v>ind</v>
      </c>
      <c r="E852" s="21" t="str">
        <f t="shared" si="840"/>
        <v/>
      </c>
      <c r="F852" s="21" t="str">
        <f t="shared" si="841"/>
        <v/>
      </c>
      <c r="G852" s="21"/>
      <c r="H852" s="21" t="str">
        <f t="shared" si="842"/>
        <v>then, now, so, but</v>
      </c>
      <c r="I852" s="21" t="str">
        <f t="shared" si="843"/>
        <v/>
      </c>
      <c r="J852" s="21" t="str">
        <f t="shared" si="844"/>
        <v/>
      </c>
      <c r="K852" s="21" t="str">
        <f t="shared" si="845"/>
        <v/>
      </c>
      <c r="L852" s="21" t="str">
        <f t="shared" si="846"/>
        <v/>
      </c>
      <c r="M852" s="21" t="str">
        <f t="shared" si="847"/>
        <v/>
      </c>
      <c r="N852" s="21" t="str">
        <f t="shared" si="848"/>
        <v/>
      </c>
      <c r="O852" s="21" t="str">
        <f t="shared" si="849"/>
        <v/>
      </c>
      <c r="P852" s="21" t="str">
        <f t="shared" si="850"/>
        <v/>
      </c>
      <c r="Q852" s="21"/>
      <c r="R852" s="21" t="s">
        <v>2911</v>
      </c>
      <c r="S852" s="21" t="s">
        <v>2912</v>
      </c>
      <c r="T852" s="21" t="s">
        <v>2914</v>
      </c>
      <c r="U852" s="23"/>
      <c r="V852" s="23"/>
      <c r="W852" s="15">
        <f t="shared" si="2"/>
        <v>45635</v>
      </c>
      <c r="X852" s="24">
        <v>851.0</v>
      </c>
      <c r="Y852" s="17" t="str">
        <f t="shared" si="835"/>
        <v>=COUNTIFS(C$3:C852,C852)</v>
      </c>
      <c r="Z852" s="25" t="str">
        <f t="shared" si="836"/>
        <v>#NAME?</v>
      </c>
      <c r="AA852" s="25" t="str">
        <f t="shared" si="837"/>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38"/>
        <v>16</v>
      </c>
      <c r="B853" s="10">
        <f t="shared" si="644"/>
        <v>147</v>
      </c>
      <c r="C853" s="12" t="s">
        <v>560</v>
      </c>
      <c r="D853" s="21" t="str">
        <f t="shared" si="839"/>
        <v>noun</v>
      </c>
      <c r="E853" s="21" t="str">
        <f t="shared" si="840"/>
        <v>masc nom sg, from bhikkhati</v>
      </c>
      <c r="F853" s="21" t="str">
        <f t="shared" si="841"/>
        <v/>
      </c>
      <c r="G853" s="21"/>
      <c r="H853" s="21" t="str">
        <f t="shared" si="842"/>
        <v>monk, monastic</v>
      </c>
      <c r="I853" s="21" t="str">
        <f t="shared" si="843"/>
        <v>beggar, mendicant</v>
      </c>
      <c r="J853" s="21" t="str">
        <f t="shared" si="844"/>
        <v>√bhikkh (beg)</v>
      </c>
      <c r="K853" s="21">
        <f t="shared" si="845"/>
        <v>1</v>
      </c>
      <c r="L853" s="21" t="str">
        <f t="shared" si="846"/>
        <v>a</v>
      </c>
      <c r="M853" s="21" t="str">
        <f t="shared" si="847"/>
        <v/>
      </c>
      <c r="N853" s="21" t="str">
        <f t="shared" si="848"/>
        <v>√bhikkh + u</v>
      </c>
      <c r="O853" s="21" t="str">
        <f t="shared" si="849"/>
        <v/>
      </c>
      <c r="P853" s="21" t="str">
        <f t="shared" si="850"/>
        <v/>
      </c>
      <c r="Q853" s="21"/>
      <c r="R853" s="21" t="s">
        <v>2911</v>
      </c>
      <c r="S853" s="21" t="s">
        <v>2912</v>
      </c>
      <c r="T853" s="21" t="s">
        <v>2915</v>
      </c>
      <c r="U853" s="23"/>
      <c r="V853" s="23"/>
      <c r="W853" s="15">
        <f t="shared" si="2"/>
        <v>45635</v>
      </c>
      <c r="X853" s="24">
        <v>852.0</v>
      </c>
      <c r="Y853" s="17" t="str">
        <f t="shared" si="835"/>
        <v>=COUNTIFS(C$3:C853,C853)</v>
      </c>
      <c r="Z853" s="25" t="str">
        <f t="shared" si="836"/>
        <v>#NAME?</v>
      </c>
      <c r="AA853" s="25" t="str">
        <f t="shared" si="837"/>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38"/>
        <v>2</v>
      </c>
      <c r="B854" s="10">
        <f t="shared" si="644"/>
        <v>26</v>
      </c>
      <c r="C854" s="12" t="s">
        <v>2777</v>
      </c>
      <c r="D854" s="21" t="str">
        <f t="shared" si="839"/>
        <v>noun</v>
      </c>
      <c r="E854" s="21" t="str">
        <f t="shared" si="840"/>
        <v>masc acc sg, from bhikkhati</v>
      </c>
      <c r="F854" s="21" t="str">
        <f t="shared" si="841"/>
        <v/>
      </c>
      <c r="G854" s="21"/>
      <c r="H854" s="21" t="str">
        <f t="shared" si="842"/>
        <v>monk, monastic</v>
      </c>
      <c r="I854" s="21" t="str">
        <f t="shared" si="843"/>
        <v>beggar, mendicant</v>
      </c>
      <c r="J854" s="21" t="str">
        <f t="shared" si="844"/>
        <v>√bhikkh (beg)</v>
      </c>
      <c r="K854" s="21">
        <f t="shared" si="845"/>
        <v>1</v>
      </c>
      <c r="L854" s="21" t="str">
        <f t="shared" si="846"/>
        <v>a</v>
      </c>
      <c r="M854" s="21" t="str">
        <f t="shared" si="847"/>
        <v/>
      </c>
      <c r="N854" s="21" t="str">
        <f t="shared" si="848"/>
        <v>√bhikkh + u</v>
      </c>
      <c r="O854" s="21" t="str">
        <f t="shared" si="849"/>
        <v/>
      </c>
      <c r="P854" s="21" t="str">
        <f t="shared" si="850"/>
        <v/>
      </c>
      <c r="Q854" s="21"/>
      <c r="R854" s="21" t="s">
        <v>2911</v>
      </c>
      <c r="S854" s="21" t="s">
        <v>2912</v>
      </c>
      <c r="T854" s="21" t="s">
        <v>2916</v>
      </c>
      <c r="U854" s="23"/>
      <c r="V854" s="23"/>
      <c r="W854" s="15">
        <f t="shared" si="2"/>
        <v>45635</v>
      </c>
      <c r="X854" s="24">
        <v>853.0</v>
      </c>
      <c r="Y854" s="17" t="str">
        <f t="shared" si="835"/>
        <v>=COUNTIFS(C$3:C854,C854)</v>
      </c>
      <c r="Z854" s="25" t="str">
        <f t="shared" si="836"/>
        <v>#NAME?</v>
      </c>
      <c r="AA854" s="25" t="str">
        <f t="shared" si="837"/>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38"/>
        <v>2</v>
      </c>
      <c r="B855" s="10">
        <f t="shared" si="644"/>
        <v>2</v>
      </c>
      <c r="C855" s="12" t="s">
        <v>2780</v>
      </c>
      <c r="D855" s="21" t="str">
        <f t="shared" si="839"/>
        <v>adj</v>
      </c>
      <c r="E855" s="21" t="str">
        <f t="shared" si="840"/>
        <v>masc nom sg of duṭṭha</v>
      </c>
      <c r="F855" s="21" t="str">
        <f t="shared" si="841"/>
        <v/>
      </c>
      <c r="G855" s="21"/>
      <c r="H855" s="21" t="str">
        <f t="shared" si="842"/>
        <v>angry, upset</v>
      </c>
      <c r="I855" s="21" t="str">
        <f t="shared" si="843"/>
        <v>corrupted</v>
      </c>
      <c r="J855" s="21" t="str">
        <f t="shared" si="844"/>
        <v>√dus (be angry, corrupt)</v>
      </c>
      <c r="K855" s="21">
        <f t="shared" si="845"/>
        <v>3</v>
      </c>
      <c r="L855" s="21" t="str">
        <f t="shared" si="846"/>
        <v>ya</v>
      </c>
      <c r="M855" s="21" t="str">
        <f t="shared" si="847"/>
        <v/>
      </c>
      <c r="N855" s="21" t="str">
        <f t="shared" si="848"/>
        <v>√dus + ta</v>
      </c>
      <c r="O855" s="21" t="str">
        <f t="shared" si="849"/>
        <v/>
      </c>
      <c r="P855" s="21" t="str">
        <f t="shared" si="850"/>
        <v/>
      </c>
      <c r="Q855" s="21"/>
      <c r="R855" s="21" t="s">
        <v>2911</v>
      </c>
      <c r="S855" s="21" t="s">
        <v>2912</v>
      </c>
      <c r="T855" s="21" t="s">
        <v>2917</v>
      </c>
      <c r="U855" s="23"/>
      <c r="V855" s="23"/>
      <c r="W855" s="15">
        <f t="shared" si="2"/>
        <v>45635</v>
      </c>
      <c r="X855" s="24">
        <v>854.0</v>
      </c>
      <c r="Y855" s="17" t="str">
        <f t="shared" si="835"/>
        <v>=COUNTIFS(C$3:C855,C855)</v>
      </c>
      <c r="Z855" s="25" t="str">
        <f t="shared" si="836"/>
        <v>#NAME?</v>
      </c>
      <c r="AA855" s="25" t="str">
        <f t="shared" si="837"/>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38"/>
        <v>2</v>
      </c>
      <c r="B856" s="10">
        <f t="shared" si="644"/>
        <v>2</v>
      </c>
      <c r="C856" s="12" t="s">
        <v>2787</v>
      </c>
      <c r="D856" s="21" t="str">
        <f t="shared" si="839"/>
        <v>adj</v>
      </c>
      <c r="E856" s="21" t="str">
        <f t="shared" si="840"/>
        <v>masc nom sg of duṭṭha</v>
      </c>
      <c r="F856" s="21" t="str">
        <f t="shared" si="841"/>
        <v/>
      </c>
      <c r="G856" s="21"/>
      <c r="H856" s="21" t="str">
        <f t="shared" si="842"/>
        <v>with ill-will</v>
      </c>
      <c r="I856" s="21" t="str">
        <f t="shared" si="843"/>
        <v>hatred</v>
      </c>
      <c r="J856" s="21" t="str">
        <f t="shared" si="844"/>
        <v>√dus (hate, dislike)</v>
      </c>
      <c r="K856" s="21">
        <f t="shared" si="845"/>
        <v>3</v>
      </c>
      <c r="L856" s="21" t="str">
        <f t="shared" si="846"/>
        <v>ya</v>
      </c>
      <c r="M856" s="21" t="str">
        <f t="shared" si="847"/>
        <v/>
      </c>
      <c r="N856" s="21" t="str">
        <f t="shared" si="848"/>
        <v>√dus + *a</v>
      </c>
      <c r="O856" s="21" t="str">
        <f t="shared" si="849"/>
        <v/>
      </c>
      <c r="P856" s="21" t="str">
        <f t="shared" si="850"/>
        <v/>
      </c>
      <c r="Q856" s="21"/>
      <c r="R856" s="21" t="s">
        <v>2911</v>
      </c>
      <c r="S856" s="21" t="s">
        <v>2912</v>
      </c>
      <c r="T856" s="21" t="s">
        <v>2918</v>
      </c>
      <c r="U856" s="23"/>
      <c r="V856" s="23"/>
      <c r="W856" s="15">
        <f t="shared" si="2"/>
        <v>45635</v>
      </c>
      <c r="X856" s="24">
        <v>855.0</v>
      </c>
      <c r="Y856" s="17" t="str">
        <f t="shared" si="835"/>
        <v>=COUNTIFS(C$3:C856,C856)</v>
      </c>
      <c r="Z856" s="25" t="str">
        <f t="shared" si="836"/>
        <v>#NAME?</v>
      </c>
      <c r="AA856" s="25" t="str">
        <f t="shared" si="837"/>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38"/>
        <v>2</v>
      </c>
      <c r="B857" s="10">
        <f t="shared" si="644"/>
        <v>2</v>
      </c>
      <c r="C857" s="12" t="s">
        <v>2793</v>
      </c>
      <c r="D857" s="21" t="str">
        <f t="shared" si="839"/>
        <v>pp</v>
      </c>
      <c r="E857" s="21" t="str">
        <f t="shared" si="840"/>
        <v>masc nom sg, pp of pacceti</v>
      </c>
      <c r="F857" s="21" t="str">
        <f t="shared" si="841"/>
        <v/>
      </c>
      <c r="G857" s="21"/>
      <c r="H857" s="21" t="str">
        <f t="shared" si="842"/>
        <v>displeased, unhappy</v>
      </c>
      <c r="I857" s="21" t="str">
        <f t="shared" si="843"/>
        <v>not come back to</v>
      </c>
      <c r="J857" s="21" t="str">
        <f t="shared" si="844"/>
        <v>√i (come, go)</v>
      </c>
      <c r="K857" s="21">
        <f t="shared" si="845"/>
        <v>1</v>
      </c>
      <c r="L857" s="21" t="str">
        <f t="shared" si="846"/>
        <v>a</v>
      </c>
      <c r="M857" s="21" t="str">
        <f t="shared" si="847"/>
        <v/>
      </c>
      <c r="N857" s="21" t="str">
        <f t="shared" si="848"/>
        <v>na + pati + √i + ta</v>
      </c>
      <c r="O857" s="21" t="str">
        <f t="shared" si="849"/>
        <v/>
      </c>
      <c r="P857" s="21" t="str">
        <f t="shared" si="850"/>
        <v/>
      </c>
      <c r="Q857" s="21"/>
      <c r="R857" s="21" t="s">
        <v>2911</v>
      </c>
      <c r="S857" s="21" t="s">
        <v>2912</v>
      </c>
      <c r="T857" s="21" t="s">
        <v>2919</v>
      </c>
      <c r="U857" s="23"/>
      <c r="V857" s="23"/>
      <c r="W857" s="15">
        <f t="shared" si="2"/>
        <v>45635</v>
      </c>
      <c r="X857" s="24">
        <v>856.0</v>
      </c>
      <c r="Y857" s="17" t="str">
        <f t="shared" si="835"/>
        <v>=COUNTIFS(C$3:C857,C857)</v>
      </c>
      <c r="Z857" s="25" t="str">
        <f t="shared" si="836"/>
        <v>#NAME?</v>
      </c>
      <c r="AA857" s="25" t="str">
        <f t="shared" si="837"/>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38"/>
        <v>1</v>
      </c>
      <c r="B858" s="10">
        <f t="shared" si="644"/>
        <v>1</v>
      </c>
      <c r="C858" s="12" t="s">
        <v>2920</v>
      </c>
      <c r="D858" s="21" t="s">
        <v>250</v>
      </c>
      <c r="E858" s="21" t="s">
        <v>2921</v>
      </c>
      <c r="F858" s="21"/>
      <c r="G858" s="21"/>
      <c r="H858" s="21" t="s">
        <v>2922</v>
      </c>
      <c r="I858" s="21"/>
      <c r="J858" s="21"/>
      <c r="K858" s="21"/>
      <c r="L858" s="21"/>
      <c r="M858" s="21"/>
      <c r="N858" s="21" t="s">
        <v>2923</v>
      </c>
      <c r="O858" s="21" t="s">
        <v>65</v>
      </c>
      <c r="P858" s="21" t="s">
        <v>2923</v>
      </c>
      <c r="Q858" s="21"/>
      <c r="R858" s="21" t="s">
        <v>2911</v>
      </c>
      <c r="S858" s="21" t="s">
        <v>2912</v>
      </c>
      <c r="T858" s="21" t="s">
        <v>2924</v>
      </c>
      <c r="U858" s="23"/>
      <c r="V858" s="23"/>
      <c r="W858" s="15">
        <f t="shared" si="2"/>
        <v>45635</v>
      </c>
      <c r="X858" s="24">
        <v>857.0</v>
      </c>
      <c r="Y858" s="17" t="str">
        <f t="shared" si="835"/>
        <v>=COUNTIFS(C$3:C858,C858)</v>
      </c>
      <c r="Z858" s="25" t="str">
        <f t="shared" si="836"/>
        <v>#NAME?</v>
      </c>
      <c r="AA858" s="25" t="str">
        <f t="shared" si="837"/>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38"/>
        <v>1</v>
      </c>
      <c r="B859" s="10">
        <f t="shared" si="644"/>
        <v>2</v>
      </c>
      <c r="C859" s="12" t="s">
        <v>2925</v>
      </c>
      <c r="D859" s="21" t="s">
        <v>42</v>
      </c>
      <c r="E859" s="21"/>
      <c r="F859" s="21"/>
      <c r="G859" s="21"/>
      <c r="H859" s="21" t="s">
        <v>2926</v>
      </c>
      <c r="I859" s="21"/>
      <c r="J859" s="21"/>
      <c r="K859" s="21"/>
      <c r="L859" s="21"/>
      <c r="M859" s="21"/>
      <c r="N859" s="21"/>
      <c r="O859" s="21"/>
      <c r="P859" s="21"/>
      <c r="Q859" s="21"/>
      <c r="R859" s="21" t="s">
        <v>2911</v>
      </c>
      <c r="S859" s="21" t="s">
        <v>2912</v>
      </c>
      <c r="T859" s="21" t="s">
        <v>2927</v>
      </c>
      <c r="U859" s="23"/>
      <c r="V859" s="23"/>
      <c r="W859" s="15">
        <f t="shared" si="2"/>
        <v>45635</v>
      </c>
      <c r="X859" s="24">
        <v>858.0</v>
      </c>
      <c r="Y859" s="17" t="str">
        <f t="shared" si="835"/>
        <v>=COUNTIFS(C$3:C859,C859)</v>
      </c>
      <c r="Z859" s="25" t="str">
        <f t="shared" si="836"/>
        <v>#NAME?</v>
      </c>
      <c r="AA859" s="25" t="str">
        <f t="shared" si="837"/>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38"/>
        <v>1</v>
      </c>
      <c r="B860" s="10">
        <f t="shared" si="644"/>
        <v>1</v>
      </c>
      <c r="C860" s="12" t="s">
        <v>2928</v>
      </c>
      <c r="D860" s="21" t="s">
        <v>250</v>
      </c>
      <c r="E860" s="21" t="s">
        <v>2929</v>
      </c>
      <c r="F860" s="21"/>
      <c r="G860" s="21"/>
      <c r="H860" s="27" t="s">
        <v>2930</v>
      </c>
      <c r="I860" s="27" t="s">
        <v>2931</v>
      </c>
      <c r="J860" s="21" t="s">
        <v>2296</v>
      </c>
      <c r="K860" s="21">
        <v>1.0</v>
      </c>
      <c r="L860" s="21" t="s">
        <v>35</v>
      </c>
      <c r="M860" s="21"/>
      <c r="N860" s="21" t="s">
        <v>2932</v>
      </c>
      <c r="O860" s="21"/>
      <c r="P860" s="21"/>
      <c r="Q860" s="21"/>
      <c r="R860" s="21" t="s">
        <v>2911</v>
      </c>
      <c r="S860" s="21" t="s">
        <v>2912</v>
      </c>
      <c r="T860" s="21" t="s">
        <v>2933</v>
      </c>
      <c r="U860" s="23"/>
      <c r="V860" s="23"/>
      <c r="W860" s="15">
        <f t="shared" si="2"/>
        <v>45635</v>
      </c>
      <c r="X860" s="24">
        <v>859.0</v>
      </c>
      <c r="Y860" s="17" t="str">
        <f t="shared" si="835"/>
        <v>=COUNTIFS(C$3:C860,C860)</v>
      </c>
      <c r="Z860" s="25" t="str">
        <f t="shared" si="836"/>
        <v>#NAME?</v>
      </c>
      <c r="AA860" s="25" t="str">
        <f t="shared" si="837"/>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38"/>
        <v>1</v>
      </c>
      <c r="B861" s="10">
        <f t="shared" si="644"/>
        <v>1</v>
      </c>
      <c r="C861" s="12" t="s">
        <v>2934</v>
      </c>
      <c r="D861" s="21" t="s">
        <v>47</v>
      </c>
      <c r="E861" s="21" t="s">
        <v>2935</v>
      </c>
      <c r="F861" s="21"/>
      <c r="G861" s="21"/>
      <c r="H861" s="21" t="s">
        <v>2936</v>
      </c>
      <c r="I861" s="21"/>
      <c r="J861" s="21" t="s">
        <v>214</v>
      </c>
      <c r="K861" s="21">
        <v>7.0</v>
      </c>
      <c r="L861" s="21" t="s">
        <v>215</v>
      </c>
      <c r="M861" s="21"/>
      <c r="N861" s="21" t="s">
        <v>2888</v>
      </c>
      <c r="O861" s="21"/>
      <c r="P861" s="21"/>
      <c r="Q861" s="21"/>
      <c r="R861" s="21" t="s">
        <v>2911</v>
      </c>
      <c r="S861" s="21" t="s">
        <v>2912</v>
      </c>
      <c r="T861" s="21" t="s">
        <v>2937</v>
      </c>
      <c r="U861" s="23"/>
      <c r="V861" s="23"/>
      <c r="W861" s="15">
        <f t="shared" si="2"/>
        <v>45635</v>
      </c>
      <c r="X861" s="24">
        <v>860.0</v>
      </c>
      <c r="Y861" s="17" t="str">
        <f t="shared" si="835"/>
        <v>=COUNTIFS(C$3:C861,C861)</v>
      </c>
      <c r="Z861" s="25" t="str">
        <f t="shared" si="836"/>
        <v>#NAME?</v>
      </c>
      <c r="AA861" s="25" t="str">
        <f t="shared" si="837"/>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38"/>
        <v>1</v>
      </c>
      <c r="B862" s="10">
        <f t="shared" si="644"/>
        <v>5</v>
      </c>
      <c r="C862" s="12" t="s">
        <v>2938</v>
      </c>
      <c r="D862" s="21" t="s">
        <v>42</v>
      </c>
      <c r="E862" s="21" t="s">
        <v>2939</v>
      </c>
      <c r="F862" s="21"/>
      <c r="G862" s="21"/>
      <c r="H862" s="21" t="s">
        <v>2940</v>
      </c>
      <c r="I862" s="21"/>
      <c r="J862" s="21"/>
      <c r="K862" s="21"/>
      <c r="L862" s="21"/>
      <c r="M862" s="21"/>
      <c r="N862" s="21" t="s">
        <v>825</v>
      </c>
      <c r="O862" s="21"/>
      <c r="P862" s="21"/>
      <c r="Q862" s="21"/>
      <c r="R862" s="21" t="s">
        <v>2911</v>
      </c>
      <c r="S862" s="21" t="s">
        <v>2912</v>
      </c>
      <c r="T862" s="21" t="s">
        <v>2941</v>
      </c>
      <c r="U862" s="23"/>
      <c r="V862" s="23"/>
      <c r="W862" s="15">
        <f t="shared" si="2"/>
        <v>45635</v>
      </c>
      <c r="X862" s="24">
        <v>861.0</v>
      </c>
      <c r="Y862" s="17" t="str">
        <f t="shared" si="835"/>
        <v>=COUNTIFS(C$3:C862,C862)</v>
      </c>
      <c r="Z862" s="25" t="str">
        <f t="shared" si="836"/>
        <v>#NAME?</v>
      </c>
      <c r="AA862" s="25" t="str">
        <f t="shared" si="837"/>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38"/>
        <v>1</v>
      </c>
      <c r="B863" s="10">
        <f t="shared" si="644"/>
        <v>1</v>
      </c>
      <c r="C863" s="12" t="s">
        <v>2942</v>
      </c>
      <c r="D863" s="21" t="s">
        <v>47</v>
      </c>
      <c r="E863" s="21" t="s">
        <v>2943</v>
      </c>
      <c r="F863" s="21"/>
      <c r="G863" s="21"/>
      <c r="H863" s="27" t="s">
        <v>2944</v>
      </c>
      <c r="I863" s="21" t="s">
        <v>2945</v>
      </c>
      <c r="J863" s="21" t="s">
        <v>232</v>
      </c>
      <c r="K863" s="21">
        <v>1.0</v>
      </c>
      <c r="L863" s="21" t="s">
        <v>35</v>
      </c>
      <c r="M863" s="21"/>
      <c r="N863" s="21" t="s">
        <v>2946</v>
      </c>
      <c r="O863" s="21"/>
      <c r="P863" s="21"/>
      <c r="Q863" s="21"/>
      <c r="R863" s="21" t="s">
        <v>2911</v>
      </c>
      <c r="S863" s="21" t="s">
        <v>2912</v>
      </c>
      <c r="T863" s="21" t="s">
        <v>2947</v>
      </c>
      <c r="U863" s="23"/>
      <c r="V863" s="23"/>
      <c r="W863" s="15">
        <f t="shared" si="2"/>
        <v>45635</v>
      </c>
      <c r="X863" s="24">
        <v>862.0</v>
      </c>
      <c r="Y863" s="17" t="str">
        <f t="shared" si="835"/>
        <v>=COUNTIFS(C$3:C863,C863)</v>
      </c>
      <c r="Z863" s="25" t="str">
        <f t="shared" si="836"/>
        <v>#NAME?</v>
      </c>
      <c r="AA863" s="25" t="str">
        <f t="shared" si="837"/>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38"/>
        <v>1</v>
      </c>
      <c r="B864" s="10">
        <f t="shared" si="644"/>
        <v>1</v>
      </c>
      <c r="C864" s="12" t="s">
        <v>2948</v>
      </c>
      <c r="D864" s="27" t="s">
        <v>250</v>
      </c>
      <c r="E864" s="27" t="s">
        <v>2949</v>
      </c>
      <c r="F864" s="21"/>
      <c r="G864" s="21"/>
      <c r="H864" s="27" t="s">
        <v>2950</v>
      </c>
      <c r="I864" s="21"/>
      <c r="J864" s="21"/>
      <c r="K864" s="21"/>
      <c r="L864" s="21"/>
      <c r="M864" s="21"/>
      <c r="N864" s="21" t="s">
        <v>2951</v>
      </c>
      <c r="O864" s="21" t="s">
        <v>65</v>
      </c>
      <c r="P864" s="21" t="s">
        <v>2951</v>
      </c>
      <c r="Q864" s="21"/>
      <c r="R864" s="21" t="s">
        <v>2911</v>
      </c>
      <c r="S864" s="21" t="s">
        <v>2912</v>
      </c>
      <c r="T864" s="21" t="s">
        <v>2952</v>
      </c>
      <c r="U864" s="23"/>
      <c r="V864" s="23"/>
      <c r="W864" s="15">
        <f t="shared" si="2"/>
        <v>45635</v>
      </c>
      <c r="X864" s="24">
        <v>863.0</v>
      </c>
      <c r="Y864" s="17" t="str">
        <f t="shared" si="835"/>
        <v>=COUNTIFS(C$3:C864,C864)</v>
      </c>
      <c r="Z864" s="25" t="str">
        <f t="shared" si="836"/>
        <v>#NAME?</v>
      </c>
      <c r="AA864" s="25" t="str">
        <f t="shared" si="837"/>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38"/>
        <v>1</v>
      </c>
      <c r="B865" s="10">
        <f t="shared" si="644"/>
        <v>1</v>
      </c>
      <c r="C865" s="12" t="s">
        <v>2953</v>
      </c>
      <c r="D865" s="21" t="s">
        <v>47</v>
      </c>
      <c r="E865" s="21" t="s">
        <v>612</v>
      </c>
      <c r="F865" s="21"/>
      <c r="G865" s="21"/>
      <c r="H865" s="21" t="s">
        <v>2954</v>
      </c>
      <c r="I865" s="21"/>
      <c r="J865" s="21"/>
      <c r="K865" s="21"/>
      <c r="L865" s="21"/>
      <c r="M865" s="21"/>
      <c r="N865" s="21"/>
      <c r="O865" s="21"/>
      <c r="P865" s="21"/>
      <c r="Q865" s="21"/>
      <c r="R865" s="21" t="s">
        <v>2911</v>
      </c>
      <c r="S865" s="21" t="s">
        <v>2912</v>
      </c>
      <c r="T865" s="74" t="s">
        <v>2955</v>
      </c>
      <c r="U865" s="23"/>
      <c r="V865" s="23"/>
      <c r="W865" s="15">
        <f t="shared" si="2"/>
        <v>45635</v>
      </c>
      <c r="X865" s="24">
        <v>864.0</v>
      </c>
      <c r="Y865" s="17" t="str">
        <f t="shared" si="835"/>
        <v>=COUNTIFS(C$3:C865,C865)</v>
      </c>
      <c r="Z865" s="25" t="str">
        <f t="shared" si="836"/>
        <v>#NAME?</v>
      </c>
      <c r="AA865" s="25" t="str">
        <f t="shared" si="837"/>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38"/>
        <v>1</v>
      </c>
      <c r="B866" s="10">
        <f t="shared" si="644"/>
        <v>2</v>
      </c>
      <c r="C866" s="12" t="s">
        <v>2956</v>
      </c>
      <c r="D866" s="21" t="s">
        <v>250</v>
      </c>
      <c r="E866" s="21" t="s">
        <v>2957</v>
      </c>
      <c r="F866" s="21"/>
      <c r="G866" s="21"/>
      <c r="H866" s="21" t="s">
        <v>2958</v>
      </c>
      <c r="I866" s="21"/>
      <c r="J866" s="21" t="s">
        <v>2524</v>
      </c>
      <c r="K866" s="21">
        <v>4.0</v>
      </c>
      <c r="L866" s="21" t="s">
        <v>88</v>
      </c>
      <c r="M866" s="21"/>
      <c r="N866" s="21" t="s">
        <v>2959</v>
      </c>
      <c r="O866" s="21"/>
      <c r="P866" s="21"/>
      <c r="Q866" s="21"/>
      <c r="R866" s="21" t="s">
        <v>2911</v>
      </c>
      <c r="S866" s="21" t="s">
        <v>2912</v>
      </c>
      <c r="T866" s="74" t="s">
        <v>2960</v>
      </c>
      <c r="U866" s="23"/>
      <c r="V866" s="23"/>
      <c r="W866" s="15">
        <f t="shared" si="2"/>
        <v>45635</v>
      </c>
      <c r="X866" s="24">
        <v>865.0</v>
      </c>
      <c r="Y866" s="17" t="str">
        <f t="shared" si="835"/>
        <v>=COUNTIFS(C$3:C866,C866)</v>
      </c>
      <c r="Z866" s="25" t="str">
        <f t="shared" si="836"/>
        <v>#NAME?</v>
      </c>
      <c r="AA866" s="25" t="str">
        <f t="shared" si="837"/>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38"/>
        <v>1</v>
      </c>
      <c r="B867" s="10">
        <f t="shared" si="644"/>
        <v>3</v>
      </c>
      <c r="C867" s="12" t="s">
        <v>2961</v>
      </c>
      <c r="D867" s="21" t="s">
        <v>29</v>
      </c>
      <c r="E867" s="21" t="s">
        <v>2962</v>
      </c>
      <c r="F867" s="21" t="s">
        <v>185</v>
      </c>
      <c r="G867" s="21"/>
      <c r="H867" s="21" t="s">
        <v>2963</v>
      </c>
      <c r="I867" s="21"/>
      <c r="J867" s="21" t="s">
        <v>1171</v>
      </c>
      <c r="K867" s="21">
        <v>3.0</v>
      </c>
      <c r="L867" s="21" t="s">
        <v>76</v>
      </c>
      <c r="M867" s="21"/>
      <c r="N867" s="21" t="s">
        <v>2964</v>
      </c>
      <c r="O867" s="21"/>
      <c r="P867" s="21"/>
      <c r="Q867" s="21"/>
      <c r="R867" s="21" t="s">
        <v>2911</v>
      </c>
      <c r="S867" s="21" t="s">
        <v>2912</v>
      </c>
      <c r="T867" s="21" t="s">
        <v>2965</v>
      </c>
      <c r="U867" s="23"/>
      <c r="V867" s="23"/>
      <c r="W867" s="15">
        <f t="shared" si="2"/>
        <v>45635</v>
      </c>
      <c r="X867" s="24">
        <v>866.0</v>
      </c>
      <c r="Y867" s="17" t="str">
        <f t="shared" si="835"/>
        <v>=COUNTIFS(C$3:C867,C867)</v>
      </c>
      <c r="Z867" s="25" t="str">
        <f t="shared" si="836"/>
        <v>#NAME?</v>
      </c>
      <c r="AA867" s="25" t="str">
        <f t="shared" si="837"/>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38"/>
        <v>2</v>
      </c>
      <c r="B868" s="10">
        <f t="shared" si="644"/>
        <v>4</v>
      </c>
      <c r="C868" s="12" t="s">
        <v>2806</v>
      </c>
      <c r="D868" s="21" t="str">
        <f t="shared" ref="D868:D870" si="851">VLOOKUP($C868,$C$1:$P$7320,2,0)</f>
        <v>adj</v>
      </c>
      <c r="E868" s="21" t="str">
        <f t="shared" ref="E868:E870" si="852">VLOOKUP($C868,$C$1:$P$7320,3,0)</f>
        <v>masc instr sg of pārājika</v>
      </c>
      <c r="F868" s="21" t="str">
        <f t="shared" ref="F868:F870" si="853">VLOOKUP($C868,$C$1:$P$7320,4,0)</f>
        <v/>
      </c>
      <c r="G868" s="21"/>
      <c r="H868" s="21" t="str">
        <f t="shared" ref="H868:H870" si="854">VLOOKUP($C868,$C$1:$P$7320,6,0)</f>
        <v>with (a matter) related to defeat</v>
      </c>
      <c r="I868" s="21" t="str">
        <f t="shared" ref="I868:I870" si="855">VLOOKUP($C868,$C$1:$P$7320,7,0)</f>
        <v/>
      </c>
      <c r="J868" s="21" t="str">
        <f t="shared" ref="J868:J870" si="856">VLOOKUP($C868,$C$1:$P$7320,8,0)</f>
        <v>√ji (conquer)</v>
      </c>
      <c r="K868" s="21">
        <f t="shared" ref="K868:K870" si="857">VLOOKUP($C868,$C$1:$P$7320,9,0)</f>
        <v>1</v>
      </c>
      <c r="L868" s="21" t="str">
        <f t="shared" ref="L868:L870" si="858">VLOOKUP($C868,$C$1:$P$7320,10,0)</f>
        <v>a</v>
      </c>
      <c r="M868" s="21" t="str">
        <f t="shared" ref="M868:M870" si="859">VLOOKUP($C868,$C$1:$P$7320,11,0)</f>
        <v/>
      </c>
      <c r="N868" s="21" t="str">
        <f t="shared" ref="N868:N870" si="860">VLOOKUP($C868,$C$1:$P$7320,12,0)</f>
        <v>parā &gt; pārā + √ji + *ika</v>
      </c>
      <c r="O868" s="21" t="str">
        <f t="shared" ref="O868:O870" si="861">VLOOKUP($C868,$C$1:$P$7320,13,0)</f>
        <v/>
      </c>
      <c r="P868" s="21" t="str">
        <f t="shared" ref="P868:P870" si="862">VLOOKUP($C868,$C$1:$P$7320,14,0)</f>
        <v/>
      </c>
      <c r="Q868" s="21"/>
      <c r="R868" s="21" t="s">
        <v>2911</v>
      </c>
      <c r="S868" s="21" t="s">
        <v>2912</v>
      </c>
      <c r="T868" s="21" t="s">
        <v>2966</v>
      </c>
      <c r="U868" s="23"/>
      <c r="V868" s="23"/>
      <c r="W868" s="15">
        <f t="shared" si="2"/>
        <v>45635</v>
      </c>
      <c r="X868" s="24">
        <v>867.0</v>
      </c>
      <c r="Y868" s="17" t="str">
        <f t="shared" si="835"/>
        <v>=COUNTIFS(C$3:C868,C868)</v>
      </c>
      <c r="Z868" s="25" t="str">
        <f t="shared" si="836"/>
        <v>#NAME?</v>
      </c>
      <c r="AA868" s="25" t="str">
        <f t="shared" si="837"/>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38"/>
        <v>3</v>
      </c>
      <c r="B869" s="10">
        <f t="shared" si="644"/>
        <v>3</v>
      </c>
      <c r="C869" s="12" t="s">
        <v>2362</v>
      </c>
      <c r="D869" s="21" t="str">
        <f t="shared" si="851"/>
        <v>noun</v>
      </c>
      <c r="E869" s="21" t="str">
        <f t="shared" si="852"/>
        <v>masc instr sg of dhamma</v>
      </c>
      <c r="F869" s="21" t="str">
        <f t="shared" si="853"/>
        <v/>
      </c>
      <c r="G869" s="21"/>
      <c r="H869" s="21" t="str">
        <f t="shared" si="854"/>
        <v>with act, practice</v>
      </c>
      <c r="I869" s="21" t="str">
        <f t="shared" si="855"/>
        <v/>
      </c>
      <c r="J869" s="21" t="str">
        <f t="shared" si="856"/>
        <v>√dhar (hold)</v>
      </c>
      <c r="K869" s="21">
        <f t="shared" si="857"/>
        <v>1</v>
      </c>
      <c r="L869" s="21" t="str">
        <f t="shared" si="858"/>
        <v>a</v>
      </c>
      <c r="M869" s="21" t="str">
        <f t="shared" si="859"/>
        <v/>
      </c>
      <c r="N869" s="21" t="str">
        <f t="shared" si="860"/>
        <v>√dhar + ma</v>
      </c>
      <c r="O869" s="21" t="str">
        <f t="shared" si="861"/>
        <v/>
      </c>
      <c r="P869" s="21" t="str">
        <f t="shared" si="862"/>
        <v/>
      </c>
      <c r="Q869" s="21"/>
      <c r="R869" s="21" t="s">
        <v>2911</v>
      </c>
      <c r="S869" s="21" t="s">
        <v>2912</v>
      </c>
      <c r="T869" s="21" t="s">
        <v>2967</v>
      </c>
      <c r="U869" s="23"/>
      <c r="V869" s="23"/>
      <c r="W869" s="15">
        <f t="shared" si="2"/>
        <v>45635</v>
      </c>
      <c r="X869" s="24">
        <v>868.0</v>
      </c>
      <c r="Y869" s="17" t="str">
        <f t="shared" si="835"/>
        <v>=COUNTIFS(C$3:C869,C869)</v>
      </c>
      <c r="Z869" s="25" t="str">
        <f t="shared" si="836"/>
        <v>#NAME?</v>
      </c>
      <c r="AA869" s="25" t="str">
        <f t="shared" si="837"/>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38"/>
        <v>2</v>
      </c>
      <c r="B870" s="10">
        <f t="shared" si="644"/>
        <v>3</v>
      </c>
      <c r="C870" s="12" t="s">
        <v>2811</v>
      </c>
      <c r="D870" s="21" t="str">
        <f t="shared" si="851"/>
        <v>verb</v>
      </c>
      <c r="E870" s="21" t="str">
        <f t="shared" si="852"/>
        <v>opt 3rd sg of anuddhaṃseti</v>
      </c>
      <c r="F870" s="21" t="str">
        <f t="shared" si="853"/>
        <v>+acc</v>
      </c>
      <c r="G870" s="21"/>
      <c r="H870" s="21" t="str">
        <f t="shared" si="854"/>
        <v>he would accuse, denounce</v>
      </c>
      <c r="I870" s="21" t="str">
        <f t="shared" si="855"/>
        <v>cause to fall</v>
      </c>
      <c r="J870" s="21" t="str">
        <f t="shared" si="856"/>
        <v>√dhaṃs (fall down, destroy)</v>
      </c>
      <c r="K870" s="21">
        <f t="shared" si="857"/>
        <v>1</v>
      </c>
      <c r="L870" s="21" t="str">
        <f t="shared" si="858"/>
        <v>*e</v>
      </c>
      <c r="M870" s="21" t="str">
        <f t="shared" si="859"/>
        <v>√dhaṃs + *e &gt; dhaṃse (caus)</v>
      </c>
      <c r="N870" s="21" t="str">
        <f t="shared" si="860"/>
        <v>anu + dhaṃse + ti</v>
      </c>
      <c r="O870" s="21" t="str">
        <f t="shared" si="861"/>
        <v/>
      </c>
      <c r="P870" s="21" t="str">
        <f t="shared" si="862"/>
        <v/>
      </c>
      <c r="Q870" s="21"/>
      <c r="R870" s="21" t="s">
        <v>2911</v>
      </c>
      <c r="S870" s="21" t="s">
        <v>2912</v>
      </c>
      <c r="T870" s="21" t="s">
        <v>2968</v>
      </c>
      <c r="U870" s="23"/>
      <c r="V870" s="23"/>
      <c r="W870" s="15">
        <f t="shared" si="2"/>
        <v>45635</v>
      </c>
      <c r="X870" s="24">
        <v>869.0</v>
      </c>
      <c r="Y870" s="17" t="str">
        <f t="shared" si="835"/>
        <v>=COUNTIFS(C$3:C870,C870)</v>
      </c>
      <c r="Z870" s="25" t="str">
        <f t="shared" si="836"/>
        <v>#NAME?</v>
      </c>
      <c r="AA870" s="25" t="str">
        <f t="shared" si="837"/>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44"/>
        <v>1</v>
      </c>
      <c r="C871" s="52" t="s">
        <v>2969</v>
      </c>
      <c r="D871" s="40"/>
      <c r="E871" s="40"/>
      <c r="F871" s="40"/>
      <c r="G871" s="40"/>
      <c r="H871" s="40"/>
      <c r="I871" s="40"/>
      <c r="J871" s="40"/>
      <c r="K871" s="40"/>
      <c r="L871" s="40"/>
      <c r="M871" s="40"/>
      <c r="N871" s="40"/>
      <c r="O871" s="40"/>
      <c r="P871" s="40"/>
      <c r="Q871" s="40"/>
      <c r="R871" s="40" t="s">
        <v>2911</v>
      </c>
      <c r="S871" s="40" t="s">
        <v>2912</v>
      </c>
      <c r="T871" s="40" t="s">
        <v>2970</v>
      </c>
      <c r="U871" s="41"/>
      <c r="V871" s="41"/>
      <c r="W871" s="15">
        <f t="shared" si="2"/>
        <v>45635</v>
      </c>
      <c r="X871" s="24">
        <v>870.0</v>
      </c>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44"/>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2"/>
        <v>45635</v>
      </c>
      <c r="X872" s="24">
        <v>871.0</v>
      </c>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63">COUNTIFS(C$3:C873,C873)</f>
        <v>2</v>
      </c>
      <c r="B873" s="10">
        <f t="shared" si="644"/>
        <v>3</v>
      </c>
      <c r="C873" s="12" t="s">
        <v>2821</v>
      </c>
      <c r="D873" s="21" t="str">
        <f t="shared" ref="D873:D878" si="864">VLOOKUP($C873,$C$1:$P$7320,2,0)</f>
        <v>comp</v>
      </c>
      <c r="E873" s="21" t="str">
        <f t="shared" ref="E873:E878" si="865">VLOOKUP($C873,$C$1:$P$7320,3,0)</f>
        <v>sandhi, ind + ind</v>
      </c>
      <c r="F873" s="21" t="str">
        <f t="shared" ref="F873:F878" si="866">VLOOKUP($C873,$C$1:$P$7320,4,0)</f>
        <v/>
      </c>
      <c r="G873" s="21"/>
      <c r="H873" s="21" t="str">
        <f t="shared" ref="H873:H878" si="867">VLOOKUP($C873,$C$1:$P$7320,6,0)</f>
        <v>if only, please may, hopefully</v>
      </c>
      <c r="I873" s="21" t="str">
        <f t="shared" ref="I873:I878" si="868">VLOOKUP($C873,$C$1:$P$7320,7,0)</f>
        <v/>
      </c>
      <c r="J873" s="21" t="str">
        <f t="shared" ref="J873:J878" si="869">VLOOKUP($C873,$C$1:$P$7320,8,0)</f>
        <v/>
      </c>
      <c r="K873" s="21" t="str">
        <f t="shared" ref="K873:K878" si="870">VLOOKUP($C873,$C$1:$P$7320,9,0)</f>
        <v/>
      </c>
      <c r="L873" s="21" t="str">
        <f t="shared" ref="L873:L878" si="871">VLOOKUP($C873,$C$1:$P$7320,10,0)</f>
        <v/>
      </c>
      <c r="M873" s="21" t="str">
        <f t="shared" ref="M873:M878" si="872">VLOOKUP($C873,$C$1:$P$7320,11,0)</f>
        <v/>
      </c>
      <c r="N873" s="21" t="str">
        <f t="shared" ref="N873:N878" si="873">VLOOKUP($C873,$C$1:$P$7320,12,0)</f>
        <v>api &gt; apy &gt; app + eva</v>
      </c>
      <c r="O873" s="21" t="str">
        <f t="shared" ref="O873:O878" si="874">VLOOKUP($C873,$C$1:$P$7320,13,0)</f>
        <v/>
      </c>
      <c r="P873" s="21" t="str">
        <f t="shared" ref="P873:P878" si="875">VLOOKUP($C873,$C$1:$P$7320,14,0)</f>
        <v/>
      </c>
      <c r="Q873" s="21"/>
      <c r="R873" s="21" t="s">
        <v>2911</v>
      </c>
      <c r="S873" s="21" t="s">
        <v>2912</v>
      </c>
      <c r="T873" s="22" t="s">
        <v>2971</v>
      </c>
      <c r="U873" s="23"/>
      <c r="V873" s="23"/>
      <c r="W873" s="15">
        <f t="shared" si="2"/>
        <v>45635</v>
      </c>
      <c r="X873" s="24">
        <v>872.0</v>
      </c>
      <c r="Y873" s="17" t="str">
        <f t="shared" ref="Y873:Y878" si="876">formulatext(A873)</f>
        <v>=COUNTIFS(C$3:C873,C873)</v>
      </c>
      <c r="Z873" s="25" t="str">
        <f t="shared" ref="Z873:Z878" si="877">org.libreoffice.regex(Y873,"(\= COUNTIFS\(C\$\d{1,3}:)(C\d{1,3})(,)(C\d{1,3})(\))","$2")</f>
        <v>#NAME?</v>
      </c>
      <c r="AA873" s="25" t="str">
        <f t="shared" ref="AA873:AA878" si="878">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63"/>
        <v>2</v>
      </c>
      <c r="B874" s="10">
        <f t="shared" si="644"/>
        <v>3</v>
      </c>
      <c r="C874" s="12" t="s">
        <v>2827</v>
      </c>
      <c r="D874" s="21" t="str">
        <f t="shared" si="864"/>
        <v>ind</v>
      </c>
      <c r="E874" s="21" t="str">
        <f t="shared" si="865"/>
        <v>emph</v>
      </c>
      <c r="F874" s="21" t="str">
        <f t="shared" si="866"/>
        <v/>
      </c>
      <c r="G874" s="21"/>
      <c r="H874" s="21" t="str">
        <f t="shared" si="867"/>
        <v>certainly, indeed</v>
      </c>
      <c r="I874" s="21" t="str">
        <f t="shared" si="868"/>
        <v/>
      </c>
      <c r="J874" s="21" t="str">
        <f t="shared" si="869"/>
        <v/>
      </c>
      <c r="K874" s="21" t="str">
        <f t="shared" si="870"/>
        <v/>
      </c>
      <c r="L874" s="21" t="str">
        <f t="shared" si="871"/>
        <v/>
      </c>
      <c r="M874" s="21" t="str">
        <f t="shared" si="872"/>
        <v/>
      </c>
      <c r="N874" s="21" t="str">
        <f t="shared" si="873"/>
        <v/>
      </c>
      <c r="O874" s="21" t="str">
        <f t="shared" si="874"/>
        <v/>
      </c>
      <c r="P874" s="21" t="str">
        <f t="shared" si="875"/>
        <v/>
      </c>
      <c r="Q874" s="21"/>
      <c r="R874" s="21" t="s">
        <v>2911</v>
      </c>
      <c r="S874" s="21" t="s">
        <v>2912</v>
      </c>
      <c r="T874" s="21" t="s">
        <v>2972</v>
      </c>
      <c r="U874" s="23"/>
      <c r="V874" s="23"/>
      <c r="W874" s="15">
        <f t="shared" si="2"/>
        <v>45635</v>
      </c>
      <c r="X874" s="24">
        <v>873.0</v>
      </c>
      <c r="Y874" s="17" t="str">
        <f t="shared" si="876"/>
        <v>=COUNTIFS(C$3:C874,C874)</v>
      </c>
      <c r="Z874" s="25" t="str">
        <f t="shared" si="877"/>
        <v>#NAME?</v>
      </c>
      <c r="AA874" s="25" t="str">
        <f t="shared" si="878"/>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3"/>
        <v>2</v>
      </c>
      <c r="B875" s="10">
        <f t="shared" si="644"/>
        <v>2</v>
      </c>
      <c r="C875" s="12" t="s">
        <v>2830</v>
      </c>
      <c r="D875" s="21" t="str">
        <f t="shared" si="864"/>
        <v>pron</v>
      </c>
      <c r="E875" s="21" t="str">
        <f t="shared" si="865"/>
        <v>masc acc sg</v>
      </c>
      <c r="F875" s="21" t="str">
        <f t="shared" si="866"/>
        <v/>
      </c>
      <c r="G875" s="21"/>
      <c r="H875" s="21" t="str">
        <f t="shared" si="867"/>
        <v>him</v>
      </c>
      <c r="I875" s="21" t="str">
        <f t="shared" si="868"/>
        <v/>
      </c>
      <c r="J875" s="21" t="str">
        <f t="shared" si="869"/>
        <v/>
      </c>
      <c r="K875" s="21" t="str">
        <f t="shared" si="870"/>
        <v/>
      </c>
      <c r="L875" s="21" t="str">
        <f t="shared" si="871"/>
        <v/>
      </c>
      <c r="M875" s="21" t="str">
        <f t="shared" si="872"/>
        <v/>
      </c>
      <c r="N875" s="21" t="str">
        <f t="shared" si="873"/>
        <v/>
      </c>
      <c r="O875" s="21" t="str">
        <f t="shared" si="874"/>
        <v/>
      </c>
      <c r="P875" s="21" t="str">
        <f t="shared" si="875"/>
        <v/>
      </c>
      <c r="Q875" s="21"/>
      <c r="R875" s="21" t="s">
        <v>2911</v>
      </c>
      <c r="S875" s="21" t="s">
        <v>2912</v>
      </c>
      <c r="T875" s="21" t="s">
        <v>2973</v>
      </c>
      <c r="U875" s="23"/>
      <c r="V875" s="23"/>
      <c r="W875" s="15">
        <f t="shared" si="2"/>
        <v>45635</v>
      </c>
      <c r="X875" s="24">
        <v>874.0</v>
      </c>
      <c r="Y875" s="17" t="str">
        <f t="shared" si="876"/>
        <v>=COUNTIFS(C$3:C875,C875)</v>
      </c>
      <c r="Z875" s="25" t="str">
        <f t="shared" si="877"/>
        <v>#NAME?</v>
      </c>
      <c r="AA875" s="25" t="str">
        <f t="shared" si="878"/>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3"/>
        <v>2</v>
      </c>
      <c r="B876" s="10">
        <f t="shared" si="644"/>
        <v>4</v>
      </c>
      <c r="C876" s="12" t="s">
        <v>2834</v>
      </c>
      <c r="D876" s="21" t="str">
        <f t="shared" si="864"/>
        <v>pron</v>
      </c>
      <c r="E876" s="21" t="str">
        <f t="shared" si="865"/>
        <v>nt abl sg of ima</v>
      </c>
      <c r="F876" s="21" t="str">
        <f t="shared" si="866"/>
        <v/>
      </c>
      <c r="G876" s="21"/>
      <c r="H876" s="21" t="str">
        <f t="shared" si="867"/>
        <v>from this</v>
      </c>
      <c r="I876" s="21" t="str">
        <f t="shared" si="868"/>
        <v/>
      </c>
      <c r="J876" s="21" t="str">
        <f t="shared" si="869"/>
        <v/>
      </c>
      <c r="K876" s="21" t="str">
        <f t="shared" si="870"/>
        <v/>
      </c>
      <c r="L876" s="21" t="str">
        <f t="shared" si="871"/>
        <v/>
      </c>
      <c r="M876" s="21" t="str">
        <f t="shared" si="872"/>
        <v/>
      </c>
      <c r="N876" s="21" t="str">
        <f t="shared" si="873"/>
        <v>ima + mhā</v>
      </c>
      <c r="O876" s="21" t="str">
        <f t="shared" si="874"/>
        <v/>
      </c>
      <c r="P876" s="21" t="str">
        <f t="shared" si="875"/>
        <v/>
      </c>
      <c r="Q876" s="21"/>
      <c r="R876" s="21" t="s">
        <v>2911</v>
      </c>
      <c r="S876" s="21" t="s">
        <v>2912</v>
      </c>
      <c r="T876" s="21" t="s">
        <v>2974</v>
      </c>
      <c r="U876" s="23"/>
      <c r="V876" s="23"/>
      <c r="W876" s="15">
        <f t="shared" si="2"/>
        <v>45635</v>
      </c>
      <c r="X876" s="24">
        <v>875.0</v>
      </c>
      <c r="Y876" s="17" t="str">
        <f t="shared" si="876"/>
        <v>=COUNTIFS(C$3:C876,C876)</v>
      </c>
      <c r="Z876" s="25" t="str">
        <f t="shared" si="877"/>
        <v>#NAME?</v>
      </c>
      <c r="AA876" s="25" t="str">
        <f t="shared" si="878"/>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3"/>
        <v>2</v>
      </c>
      <c r="B877" s="10">
        <f t="shared" si="644"/>
        <v>2</v>
      </c>
      <c r="C877" s="12" t="s">
        <v>2839</v>
      </c>
      <c r="D877" s="21" t="str">
        <f t="shared" si="864"/>
        <v>noun</v>
      </c>
      <c r="E877" s="21" t="str">
        <f t="shared" si="865"/>
        <v>nt abl sg of brahmacariya, comp</v>
      </c>
      <c r="F877" s="21" t="str">
        <f t="shared" si="866"/>
        <v/>
      </c>
      <c r="G877" s="21"/>
      <c r="H877" s="21" t="str">
        <f t="shared" si="867"/>
        <v>from holy life, spiritual path</v>
      </c>
      <c r="I877" s="21" t="str">
        <f t="shared" si="868"/>
        <v>divine walk</v>
      </c>
      <c r="J877" s="21" t="str">
        <f t="shared" si="869"/>
        <v/>
      </c>
      <c r="K877" s="21" t="str">
        <f t="shared" si="870"/>
        <v/>
      </c>
      <c r="L877" s="21" t="str">
        <f t="shared" si="871"/>
        <v/>
      </c>
      <c r="M877" s="21" t="str">
        <f t="shared" si="872"/>
        <v/>
      </c>
      <c r="N877" s="21" t="str">
        <f t="shared" si="873"/>
        <v>brahma + cariya</v>
      </c>
      <c r="O877" s="21" t="str">
        <f t="shared" si="874"/>
        <v>kammadhāraya</v>
      </c>
      <c r="P877" s="21" t="str">
        <f t="shared" si="875"/>
        <v>brahma + cariya</v>
      </c>
      <c r="Q877" s="21"/>
      <c r="R877" s="21" t="s">
        <v>2911</v>
      </c>
      <c r="S877" s="21" t="s">
        <v>2912</v>
      </c>
      <c r="T877" s="21" t="s">
        <v>2975</v>
      </c>
      <c r="U877" s="23"/>
      <c r="V877" s="23"/>
      <c r="W877" s="15">
        <f t="shared" si="2"/>
        <v>45635</v>
      </c>
      <c r="X877" s="24">
        <v>876.0</v>
      </c>
      <c r="Y877" s="17" t="str">
        <f t="shared" si="876"/>
        <v>=COUNTIFS(C$3:C877,C877)</v>
      </c>
      <c r="Z877" s="25" t="str">
        <f t="shared" si="877"/>
        <v>#NAME?</v>
      </c>
      <c r="AA877" s="25" t="str">
        <f t="shared" si="878"/>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3"/>
        <v>2</v>
      </c>
      <c r="B878" s="10">
        <f t="shared" si="644"/>
        <v>2</v>
      </c>
      <c r="C878" s="12" t="s">
        <v>2851</v>
      </c>
      <c r="D878" s="21" t="str">
        <f t="shared" si="864"/>
        <v>comp</v>
      </c>
      <c r="E878" s="21" t="str">
        <f t="shared" si="865"/>
        <v>sandhi, opt + ind</v>
      </c>
      <c r="F878" s="21" t="str">
        <f t="shared" si="866"/>
        <v/>
      </c>
      <c r="G878" s="21"/>
      <c r="H878" s="21" t="str">
        <f t="shared" si="867"/>
        <v/>
      </c>
      <c r="I878" s="21" t="str">
        <f t="shared" si="868"/>
        <v/>
      </c>
      <c r="J878" s="21" t="str">
        <f t="shared" si="869"/>
        <v/>
      </c>
      <c r="K878" s="21" t="str">
        <f t="shared" si="870"/>
        <v/>
      </c>
      <c r="L878" s="21" t="str">
        <f t="shared" si="871"/>
        <v/>
      </c>
      <c r="M878" s="21" t="str">
        <f t="shared" si="872"/>
        <v/>
      </c>
      <c r="N878" s="21" t="str">
        <f t="shared" si="873"/>
        <v>cāveyyaṃ + iti</v>
      </c>
      <c r="O878" s="21" t="str">
        <f t="shared" si="874"/>
        <v/>
      </c>
      <c r="P878" s="21" t="str">
        <f t="shared" si="875"/>
        <v/>
      </c>
      <c r="Q878" s="21"/>
      <c r="R878" s="21" t="s">
        <v>2911</v>
      </c>
      <c r="S878" s="21" t="s">
        <v>2912</v>
      </c>
      <c r="T878" s="21" t="s">
        <v>2976</v>
      </c>
      <c r="U878" s="23"/>
      <c r="V878" s="23"/>
      <c r="W878" s="15">
        <f t="shared" si="2"/>
        <v>45635</v>
      </c>
      <c r="X878" s="24">
        <v>877.0</v>
      </c>
      <c r="Y878" s="17" t="str">
        <f t="shared" si="876"/>
        <v>=COUNTIFS(C$3:C878,C878)</v>
      </c>
      <c r="Z878" s="25" t="str">
        <f t="shared" si="877"/>
        <v>#NAME?</v>
      </c>
      <c r="AA878" s="25" t="str">
        <f t="shared" si="878"/>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2977</v>
      </c>
      <c r="D879" s="21"/>
      <c r="E879" s="21"/>
      <c r="F879" s="21"/>
      <c r="G879" s="21"/>
      <c r="H879" s="21"/>
      <c r="I879" s="21"/>
      <c r="J879" s="21"/>
      <c r="K879" s="21"/>
      <c r="L879" s="21"/>
      <c r="M879" s="21"/>
      <c r="N879" s="21"/>
      <c r="O879" s="21"/>
      <c r="P879" s="21"/>
      <c r="Q879" s="21"/>
      <c r="R879" s="21" t="s">
        <v>2911</v>
      </c>
      <c r="S879" s="21" t="s">
        <v>2912</v>
      </c>
      <c r="T879" s="21" t="s">
        <v>2863</v>
      </c>
      <c r="U879" s="23"/>
      <c r="V879" s="23"/>
      <c r="W879" s="15">
        <f t="shared" si="2"/>
        <v>45635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2"/>
        <v>45635</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79">COUNTIFS(C$3:C881,C881)</f>
        <v>3</v>
      </c>
      <c r="B881" s="10">
        <f t="shared" ref="B881:B1612" si="880">COUNTIF($C$1:$C$7275,C881)</f>
        <v>16</v>
      </c>
      <c r="C881" s="12" t="s">
        <v>1696</v>
      </c>
      <c r="D881" s="21" t="str">
        <f t="shared" ref="D881:D887" si="881">VLOOKUP($C881,$C$1:$P$7320,2,0)</f>
        <v>ind</v>
      </c>
      <c r="E881" s="21" t="str">
        <f t="shared" ref="E881:E887" si="882">VLOOKUP($C881,$C$1:$P$7320,3,0)</f>
        <v>adv, abl sg of ta</v>
      </c>
      <c r="F881" s="21" t="str">
        <f t="shared" ref="F881:F887" si="883">VLOOKUP($C881,$C$1:$P$7320,4,0)</f>
        <v/>
      </c>
      <c r="G881" s="21"/>
      <c r="H881" s="21" t="str">
        <f t="shared" ref="H881:H887" si="884">VLOOKUP($C881,$C$1:$P$7320,6,0)</f>
        <v>after, then</v>
      </c>
      <c r="I881" s="21" t="str">
        <f t="shared" ref="I881:I887" si="885">VLOOKUP($C881,$C$1:$P$7320,7,0)</f>
        <v>from that</v>
      </c>
      <c r="J881" s="21" t="str">
        <f t="shared" ref="J881:J887" si="886">VLOOKUP($C881,$C$1:$P$7320,8,0)</f>
        <v/>
      </c>
      <c r="K881" s="21" t="str">
        <f t="shared" ref="K881:K887" si="887">VLOOKUP($C881,$C$1:$P$7320,9,0)</f>
        <v/>
      </c>
      <c r="L881" s="21" t="str">
        <f t="shared" ref="L881:L887" si="888">VLOOKUP($C881,$C$1:$P$7320,10,0)</f>
        <v/>
      </c>
      <c r="M881" s="21" t="str">
        <f t="shared" ref="M881:M887" si="889">VLOOKUP($C881,$C$1:$P$7320,11,0)</f>
        <v/>
      </c>
      <c r="N881" s="21" t="str">
        <f t="shared" ref="N881:N887" si="890">VLOOKUP($C881,$C$1:$P$7320,12,0)</f>
        <v>ta + to</v>
      </c>
      <c r="O881" s="21" t="str">
        <f t="shared" ref="O881:O887" si="891">VLOOKUP($C881,$C$1:$P$7320,13,0)</f>
        <v/>
      </c>
      <c r="P881" s="21" t="str">
        <f t="shared" ref="P881:P887" si="892">VLOOKUP($C881,$C$1:$P$7320,14,0)</f>
        <v/>
      </c>
      <c r="Q881" s="21"/>
      <c r="R881" s="21" t="s">
        <v>2911</v>
      </c>
      <c r="S881" s="21" t="s">
        <v>2912</v>
      </c>
      <c r="T881" s="22" t="s">
        <v>2978</v>
      </c>
      <c r="U881" s="23"/>
      <c r="V881" s="23"/>
      <c r="W881" s="15">
        <f t="shared" si="2"/>
        <v>45635</v>
      </c>
      <c r="X881" s="24">
        <v>880.0</v>
      </c>
      <c r="Y881" s="17" t="str">
        <f t="shared" ref="Y881:Y896" si="893">formulatext(A881)</f>
        <v>=COUNTIFS(C$3:C881,C881)</v>
      </c>
      <c r="Z881" s="25" t="str">
        <f t="shared" ref="Z881:Z896" si="894">org.libreoffice.regex(Y881,"(\= COUNTIFS\(C\$\d{1,3}:)(C\d{1,3})(,)(C\d{1,3})(\))","$2")</f>
        <v>#NAME?</v>
      </c>
      <c r="AA881" s="25" t="str">
        <f t="shared" ref="AA881:AA896" si="895">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79"/>
        <v>3</v>
      </c>
      <c r="B882" s="10">
        <f t="shared" si="880"/>
        <v>3</v>
      </c>
      <c r="C882" s="12" t="s">
        <v>1700</v>
      </c>
      <c r="D882" s="21" t="str">
        <f t="shared" si="881"/>
        <v>adj</v>
      </c>
      <c r="E882" s="21" t="str">
        <f t="shared" si="882"/>
        <v>instr sg of apara</v>
      </c>
      <c r="F882" s="21" t="str">
        <f t="shared" si="883"/>
        <v/>
      </c>
      <c r="G882" s="21"/>
      <c r="H882" s="21" t="str">
        <f t="shared" si="884"/>
        <v>at another, at a later</v>
      </c>
      <c r="I882" s="21" t="str">
        <f t="shared" si="885"/>
        <v>with another</v>
      </c>
      <c r="J882" s="21" t="str">
        <f t="shared" si="886"/>
        <v/>
      </c>
      <c r="K882" s="21" t="str">
        <f t="shared" si="887"/>
        <v/>
      </c>
      <c r="L882" s="21" t="str">
        <f t="shared" si="888"/>
        <v/>
      </c>
      <c r="M882" s="21" t="str">
        <f t="shared" si="889"/>
        <v/>
      </c>
      <c r="N882" s="21" t="str">
        <f t="shared" si="890"/>
        <v>apa + ra</v>
      </c>
      <c r="O882" s="21" t="str">
        <f t="shared" si="891"/>
        <v/>
      </c>
      <c r="P882" s="21" t="str">
        <f t="shared" si="892"/>
        <v/>
      </c>
      <c r="Q882" s="21"/>
      <c r="R882" s="21" t="s">
        <v>2911</v>
      </c>
      <c r="S882" s="21" t="s">
        <v>2912</v>
      </c>
      <c r="T882" s="21" t="s">
        <v>2979</v>
      </c>
      <c r="U882" s="23"/>
      <c r="V882" s="23"/>
      <c r="W882" s="15">
        <f t="shared" si="2"/>
        <v>45635</v>
      </c>
      <c r="X882" s="24">
        <v>881.0</v>
      </c>
      <c r="Y882" s="17" t="str">
        <f t="shared" si="893"/>
        <v>=COUNTIFS(C$3:C882,C882)</v>
      </c>
      <c r="Z882" s="25" t="str">
        <f t="shared" si="894"/>
        <v>#NAME?</v>
      </c>
      <c r="AA882" s="25" t="str">
        <f t="shared" si="895"/>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79"/>
        <v>3</v>
      </c>
      <c r="B883" s="10">
        <f t="shared" si="880"/>
        <v>3</v>
      </c>
      <c r="C883" s="12" t="s">
        <v>1706</v>
      </c>
      <c r="D883" s="21" t="str">
        <f t="shared" si="881"/>
        <v>noun</v>
      </c>
      <c r="E883" s="21" t="str">
        <f t="shared" si="882"/>
        <v>masc instr sg of samaya</v>
      </c>
      <c r="F883" s="21" t="str">
        <f t="shared" si="883"/>
        <v/>
      </c>
      <c r="G883" s="21"/>
      <c r="H883" s="21" t="str">
        <f t="shared" si="884"/>
        <v>at time, at occasion</v>
      </c>
      <c r="I883" s="21" t="str">
        <f t="shared" si="885"/>
        <v>with time, come together</v>
      </c>
      <c r="J883" s="21" t="str">
        <f t="shared" si="886"/>
        <v>√i (come, go)</v>
      </c>
      <c r="K883" s="21">
        <f t="shared" si="887"/>
        <v>1</v>
      </c>
      <c r="L883" s="21" t="str">
        <f t="shared" si="888"/>
        <v>a</v>
      </c>
      <c r="M883" s="21" t="str">
        <f t="shared" si="889"/>
        <v/>
      </c>
      <c r="N883" s="21" t="str">
        <f t="shared" si="890"/>
        <v>saṃ + √i &gt; ay + *a</v>
      </c>
      <c r="O883" s="21" t="str">
        <f t="shared" si="891"/>
        <v/>
      </c>
      <c r="P883" s="21" t="str">
        <f t="shared" si="892"/>
        <v/>
      </c>
      <c r="Q883" s="21"/>
      <c r="R883" s="21" t="s">
        <v>2911</v>
      </c>
      <c r="S883" s="21" t="s">
        <v>2912</v>
      </c>
      <c r="T883" s="21" t="s">
        <v>2980</v>
      </c>
      <c r="U883" s="23"/>
      <c r="V883" s="23"/>
      <c r="W883" s="15">
        <f t="shared" si="2"/>
        <v>45635</v>
      </c>
      <c r="X883" s="24">
        <v>882.0</v>
      </c>
      <c r="Y883" s="17" t="str">
        <f t="shared" si="893"/>
        <v>=COUNTIFS(C$3:C883,C883)</v>
      </c>
      <c r="Z883" s="25" t="str">
        <f t="shared" si="894"/>
        <v>#NAME?</v>
      </c>
      <c r="AA883" s="25" t="str">
        <f t="shared" si="895"/>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79"/>
        <v>3</v>
      </c>
      <c r="B884" s="10">
        <f t="shared" si="880"/>
        <v>3</v>
      </c>
      <c r="C884" s="12" t="s">
        <v>1712</v>
      </c>
      <c r="D884" s="21" t="str">
        <f t="shared" si="881"/>
        <v>prp</v>
      </c>
      <c r="E884" s="21" t="str">
        <f t="shared" si="882"/>
        <v>masc nom sg of samanuggāhiyamāna, from samanuggāhīyati</v>
      </c>
      <c r="F884" s="21" t="str">
        <f t="shared" si="883"/>
        <v/>
      </c>
      <c r="G884" s="21"/>
      <c r="H884" s="21" t="str">
        <f t="shared" si="884"/>
        <v>being closely questioned</v>
      </c>
      <c r="I884" s="21" t="str">
        <f t="shared" si="885"/>
        <v>being dived into</v>
      </c>
      <c r="J884" s="21" t="str">
        <f t="shared" si="886"/>
        <v>√gāh (dive, plunge)</v>
      </c>
      <c r="K884" s="21">
        <f t="shared" si="887"/>
        <v>1</v>
      </c>
      <c r="L884" s="21" t="str">
        <f t="shared" si="888"/>
        <v>īya</v>
      </c>
      <c r="M884" s="21" t="str">
        <f t="shared" si="889"/>
        <v>√gāh + īya &gt; gāhīya (pass)</v>
      </c>
      <c r="N884" s="21" t="str">
        <f t="shared" si="890"/>
        <v>saṃ + anu + gāhīya + māna</v>
      </c>
      <c r="O884" s="21" t="str">
        <f t="shared" si="891"/>
        <v/>
      </c>
      <c r="P884" s="21" t="str">
        <f t="shared" si="892"/>
        <v/>
      </c>
      <c r="Q884" s="21" t="s">
        <v>1720</v>
      </c>
      <c r="R884" s="21" t="s">
        <v>2911</v>
      </c>
      <c r="S884" s="21" t="s">
        <v>2912</v>
      </c>
      <c r="T884" s="21" t="s">
        <v>2981</v>
      </c>
      <c r="U884" s="23"/>
      <c r="V884" s="23"/>
      <c r="W884" s="15">
        <f t="shared" si="2"/>
        <v>45635</v>
      </c>
      <c r="X884" s="24">
        <v>883.0</v>
      </c>
      <c r="Y884" s="17" t="str">
        <f t="shared" si="893"/>
        <v>=COUNTIFS(C$3:C884,C884)</v>
      </c>
      <c r="Z884" s="25" t="str">
        <f t="shared" si="894"/>
        <v>#NAME?</v>
      </c>
      <c r="AA884" s="25" t="str">
        <f t="shared" si="895"/>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79"/>
        <v>27</v>
      </c>
      <c r="B885" s="10">
        <f t="shared" si="880"/>
        <v>220</v>
      </c>
      <c r="C885" s="12" t="s">
        <v>1131</v>
      </c>
      <c r="D885" s="21" t="str">
        <f t="shared" si="881"/>
        <v>ind</v>
      </c>
      <c r="E885" s="21" t="str">
        <f t="shared" si="882"/>
        <v>conj</v>
      </c>
      <c r="F885" s="21" t="str">
        <f t="shared" si="883"/>
        <v/>
      </c>
      <c r="G885" s="21"/>
      <c r="H885" s="21" t="str">
        <f t="shared" si="884"/>
        <v>or, either or</v>
      </c>
      <c r="I885" s="21" t="str">
        <f t="shared" si="885"/>
        <v/>
      </c>
      <c r="J885" s="21" t="str">
        <f t="shared" si="886"/>
        <v/>
      </c>
      <c r="K885" s="21" t="str">
        <f t="shared" si="887"/>
        <v/>
      </c>
      <c r="L885" s="21" t="str">
        <f t="shared" si="888"/>
        <v/>
      </c>
      <c r="M885" s="21" t="str">
        <f t="shared" si="889"/>
        <v/>
      </c>
      <c r="N885" s="21" t="str">
        <f t="shared" si="890"/>
        <v/>
      </c>
      <c r="O885" s="21" t="str">
        <f t="shared" si="891"/>
        <v/>
      </c>
      <c r="P885" s="21" t="str">
        <f t="shared" si="892"/>
        <v/>
      </c>
      <c r="Q885" s="21"/>
      <c r="R885" s="21" t="s">
        <v>2911</v>
      </c>
      <c r="S885" s="21" t="s">
        <v>2912</v>
      </c>
      <c r="T885" s="21" t="s">
        <v>2982</v>
      </c>
      <c r="U885" s="23"/>
      <c r="V885" s="23"/>
      <c r="W885" s="15">
        <f t="shared" si="2"/>
        <v>45635</v>
      </c>
      <c r="X885" s="24">
        <v>884.0</v>
      </c>
      <c r="Y885" s="17" t="str">
        <f t="shared" si="893"/>
        <v>=COUNTIFS(C$3:C885,C885)</v>
      </c>
      <c r="Z885" s="25" t="str">
        <f t="shared" si="894"/>
        <v>#NAME?</v>
      </c>
      <c r="AA885" s="25" t="str">
        <f t="shared" si="895"/>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79"/>
        <v>3</v>
      </c>
      <c r="B886" s="10">
        <f t="shared" si="880"/>
        <v>3</v>
      </c>
      <c r="C886" s="12" t="s">
        <v>1723</v>
      </c>
      <c r="D886" s="21" t="str">
        <f t="shared" si="881"/>
        <v>prp</v>
      </c>
      <c r="E886" s="21" t="str">
        <f t="shared" si="882"/>
        <v>masc nom sg of na + samanuggāhiyamāna, from samanuggāhīyati</v>
      </c>
      <c r="F886" s="21" t="str">
        <f t="shared" si="883"/>
        <v/>
      </c>
      <c r="G886" s="21"/>
      <c r="H886" s="21" t="str">
        <f t="shared" si="884"/>
        <v>not being closely questioned</v>
      </c>
      <c r="I886" s="21" t="str">
        <f t="shared" si="885"/>
        <v>not being dived into</v>
      </c>
      <c r="J886" s="21" t="str">
        <f t="shared" si="886"/>
        <v>√gāh (dive, plunge)</v>
      </c>
      <c r="K886" s="21">
        <f t="shared" si="887"/>
        <v>1</v>
      </c>
      <c r="L886" s="21" t="str">
        <f t="shared" si="888"/>
        <v>īya</v>
      </c>
      <c r="M886" s="21" t="str">
        <f t="shared" si="889"/>
        <v>√gāh + īya &gt; gāhīya (pass)</v>
      </c>
      <c r="N886" s="21" t="str">
        <f t="shared" si="890"/>
        <v>na + saṃ + anu + gāhīya + māna</v>
      </c>
      <c r="O886" s="21" t="str">
        <f t="shared" si="891"/>
        <v/>
      </c>
      <c r="P886" s="21" t="str">
        <f t="shared" si="892"/>
        <v/>
      </c>
      <c r="Q886" s="21" t="s">
        <v>1728</v>
      </c>
      <c r="R886" s="21" t="s">
        <v>2911</v>
      </c>
      <c r="S886" s="21" t="s">
        <v>2912</v>
      </c>
      <c r="T886" s="21" t="s">
        <v>2983</v>
      </c>
      <c r="U886" s="23"/>
      <c r="V886" s="23"/>
      <c r="W886" s="15">
        <f t="shared" si="2"/>
        <v>45635</v>
      </c>
      <c r="X886" s="24">
        <v>885.0</v>
      </c>
      <c r="Y886" s="17" t="str">
        <f t="shared" si="893"/>
        <v>=COUNTIFS(C$3:C886,C886)</v>
      </c>
      <c r="Z886" s="25" t="str">
        <f t="shared" si="894"/>
        <v>#NAME?</v>
      </c>
      <c r="AA886" s="25" t="str">
        <f t="shared" si="895"/>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79"/>
        <v>28</v>
      </c>
      <c r="B887" s="10">
        <f t="shared" si="880"/>
        <v>220</v>
      </c>
      <c r="C887" s="12" t="s">
        <v>1131</v>
      </c>
      <c r="D887" s="21" t="str">
        <f t="shared" si="881"/>
        <v>ind</v>
      </c>
      <c r="E887" s="21" t="str">
        <f t="shared" si="882"/>
        <v>conj</v>
      </c>
      <c r="F887" s="21" t="str">
        <f t="shared" si="883"/>
        <v/>
      </c>
      <c r="G887" s="21"/>
      <c r="H887" s="21" t="str">
        <f t="shared" si="884"/>
        <v>or, either or</v>
      </c>
      <c r="I887" s="21" t="str">
        <f t="shared" si="885"/>
        <v/>
      </c>
      <c r="J887" s="21" t="str">
        <f t="shared" si="886"/>
        <v/>
      </c>
      <c r="K887" s="21" t="str">
        <f t="shared" si="887"/>
        <v/>
      </c>
      <c r="L887" s="21" t="str">
        <f t="shared" si="888"/>
        <v/>
      </c>
      <c r="M887" s="21" t="str">
        <f t="shared" si="889"/>
        <v/>
      </c>
      <c r="N887" s="21" t="str">
        <f t="shared" si="890"/>
        <v/>
      </c>
      <c r="O887" s="21" t="str">
        <f t="shared" si="891"/>
        <v/>
      </c>
      <c r="P887" s="21" t="str">
        <f t="shared" si="892"/>
        <v/>
      </c>
      <c r="Q887" s="21"/>
      <c r="R887" s="21" t="s">
        <v>2911</v>
      </c>
      <c r="S887" s="21" t="s">
        <v>2912</v>
      </c>
      <c r="T887" s="21" t="s">
        <v>2984</v>
      </c>
      <c r="U887" s="23"/>
      <c r="V887" s="23"/>
      <c r="W887" s="15">
        <f t="shared" si="2"/>
        <v>45635</v>
      </c>
      <c r="X887" s="24">
        <v>886.0</v>
      </c>
      <c r="Y887" s="17" t="str">
        <f t="shared" si="893"/>
        <v>=COUNTIFS(C$3:C887,C887)</v>
      </c>
      <c r="Z887" s="25" t="str">
        <f t="shared" si="894"/>
        <v>#NAME?</v>
      </c>
      <c r="AA887" s="25" t="str">
        <f t="shared" si="895"/>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79"/>
        <v>1</v>
      </c>
      <c r="B888" s="10">
        <f t="shared" si="880"/>
        <v>1</v>
      </c>
      <c r="C888" s="12" t="s">
        <v>2985</v>
      </c>
      <c r="D888" s="21" t="s">
        <v>118</v>
      </c>
      <c r="E888" s="27" t="s">
        <v>2872</v>
      </c>
      <c r="F888" s="21"/>
      <c r="G888" s="21"/>
      <c r="H888" s="21" t="s">
        <v>2986</v>
      </c>
      <c r="I888" s="21"/>
      <c r="J888" s="21"/>
      <c r="K888" s="21"/>
      <c r="L888" s="21"/>
      <c r="M888" s="21"/>
      <c r="N888" s="21" t="s">
        <v>2987</v>
      </c>
      <c r="O888" s="21"/>
      <c r="P888" s="21"/>
      <c r="Q888" s="21"/>
      <c r="R888" s="21" t="s">
        <v>2911</v>
      </c>
      <c r="S888" s="21" t="s">
        <v>2912</v>
      </c>
      <c r="T888" s="21" t="s">
        <v>2988</v>
      </c>
      <c r="U888" s="23"/>
      <c r="V888" s="23"/>
      <c r="W888" s="15">
        <f t="shared" si="2"/>
        <v>45635</v>
      </c>
      <c r="X888" s="24">
        <v>887.0</v>
      </c>
      <c r="Y888" s="17" t="str">
        <f t="shared" si="893"/>
        <v>=COUNTIFS(C$3:C888,C888)</v>
      </c>
      <c r="Z888" s="25" t="str">
        <f t="shared" si="894"/>
        <v>#NAME?</v>
      </c>
      <c r="AA888" s="25" t="str">
        <f t="shared" si="895"/>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79"/>
        <v>1</v>
      </c>
      <c r="B889" s="10">
        <f t="shared" si="880"/>
        <v>1</v>
      </c>
      <c r="C889" s="12" t="s">
        <v>2989</v>
      </c>
      <c r="D889" s="21" t="s">
        <v>250</v>
      </c>
      <c r="E889" s="21" t="s">
        <v>2990</v>
      </c>
      <c r="F889" s="21"/>
      <c r="G889" s="21"/>
      <c r="H889" s="21" t="s">
        <v>2991</v>
      </c>
      <c r="I889" s="21"/>
      <c r="J889" s="21"/>
      <c r="K889" s="21"/>
      <c r="L889" s="21"/>
      <c r="M889" s="21"/>
      <c r="N889" s="21" t="s">
        <v>2923</v>
      </c>
      <c r="O889" s="21" t="s">
        <v>65</v>
      </c>
      <c r="P889" s="21" t="s">
        <v>2923</v>
      </c>
      <c r="Q889" s="21"/>
      <c r="R889" s="21" t="s">
        <v>2911</v>
      </c>
      <c r="S889" s="21" t="s">
        <v>2912</v>
      </c>
      <c r="T889" s="21" t="s">
        <v>2992</v>
      </c>
      <c r="U889" s="23"/>
      <c r="V889" s="23"/>
      <c r="W889" s="15">
        <f t="shared" si="2"/>
        <v>45635</v>
      </c>
      <c r="X889" s="24">
        <v>888.0</v>
      </c>
      <c r="Y889" s="17" t="str">
        <f t="shared" si="893"/>
        <v>=COUNTIFS(C$3:C889,C889)</v>
      </c>
      <c r="Z889" s="25" t="str">
        <f t="shared" si="894"/>
        <v>#NAME?</v>
      </c>
      <c r="AA889" s="25" t="str">
        <f t="shared" si="895"/>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79"/>
        <v>1</v>
      </c>
      <c r="B890" s="10">
        <f t="shared" si="880"/>
        <v>2</v>
      </c>
      <c r="C890" s="12" t="s">
        <v>2993</v>
      </c>
      <c r="D890" s="21" t="s">
        <v>42</v>
      </c>
      <c r="E890" s="21"/>
      <c r="F890" s="21"/>
      <c r="G890" s="21"/>
      <c r="H890" s="21" t="s">
        <v>2926</v>
      </c>
      <c r="I890" s="21"/>
      <c r="J890" s="21"/>
      <c r="K890" s="21"/>
      <c r="L890" s="21"/>
      <c r="M890" s="21"/>
      <c r="N890" s="21"/>
      <c r="O890" s="21"/>
      <c r="P890" s="21"/>
      <c r="Q890" s="21"/>
      <c r="R890" s="21" t="s">
        <v>2911</v>
      </c>
      <c r="S890" s="21" t="s">
        <v>2912</v>
      </c>
      <c r="T890" s="21" t="s">
        <v>2994</v>
      </c>
      <c r="U890" s="23"/>
      <c r="V890" s="23"/>
      <c r="W890" s="15">
        <f t="shared" si="2"/>
        <v>45635</v>
      </c>
      <c r="X890" s="24">
        <v>889.0</v>
      </c>
      <c r="Y890" s="17" t="str">
        <f t="shared" si="893"/>
        <v>=COUNTIFS(C$3:C890,C890)</v>
      </c>
      <c r="Z890" s="25" t="str">
        <f t="shared" si="894"/>
        <v>#NAME?</v>
      </c>
      <c r="AA890" s="25" t="str">
        <f t="shared" si="895"/>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79"/>
        <v>1</v>
      </c>
      <c r="B891" s="10">
        <f t="shared" si="880"/>
        <v>1</v>
      </c>
      <c r="C891" s="12" t="s">
        <v>2995</v>
      </c>
      <c r="D891" s="21" t="s">
        <v>250</v>
      </c>
      <c r="E891" s="21" t="s">
        <v>2996</v>
      </c>
      <c r="F891" s="21"/>
      <c r="G891" s="21"/>
      <c r="H891" s="21" t="s">
        <v>2997</v>
      </c>
      <c r="I891" s="27" t="s">
        <v>2931</v>
      </c>
      <c r="J891" s="21" t="s">
        <v>2296</v>
      </c>
      <c r="K891" s="21">
        <v>1.0</v>
      </c>
      <c r="L891" s="21" t="s">
        <v>35</v>
      </c>
      <c r="M891" s="21"/>
      <c r="N891" s="21" t="s">
        <v>2932</v>
      </c>
      <c r="O891" s="21"/>
      <c r="P891" s="21"/>
      <c r="Q891" s="21"/>
      <c r="R891" s="21" t="s">
        <v>2911</v>
      </c>
      <c r="S891" s="21" t="s">
        <v>2912</v>
      </c>
      <c r="T891" s="21" t="s">
        <v>2998</v>
      </c>
      <c r="U891" s="23"/>
      <c r="V891" s="23"/>
      <c r="W891" s="15">
        <f t="shared" si="2"/>
        <v>45635</v>
      </c>
      <c r="X891" s="24">
        <v>890.0</v>
      </c>
      <c r="Y891" s="17" t="str">
        <f t="shared" si="893"/>
        <v>=COUNTIFS(C$3:C891,C891)</v>
      </c>
      <c r="Z891" s="25" t="str">
        <f t="shared" si="894"/>
        <v>#NAME?</v>
      </c>
      <c r="AA891" s="25" t="str">
        <f t="shared" si="895"/>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79"/>
        <v>2</v>
      </c>
      <c r="B892" s="10">
        <f t="shared" si="880"/>
        <v>5</v>
      </c>
      <c r="C892" s="12" t="s">
        <v>2881</v>
      </c>
      <c r="D892" s="21" t="str">
        <f t="shared" ref="D892:D896" si="896">VLOOKUP($C892,$C$1:$P$7320,2,0)</f>
        <v>ind</v>
      </c>
      <c r="E892" s="21" t="str">
        <f t="shared" ref="E892:E896" si="897">VLOOKUP($C892,$C$1:$P$7320,3,0)</f>
        <v>cond</v>
      </c>
      <c r="F892" s="21" t="str">
        <f t="shared" ref="F892:F896" si="898">VLOOKUP($C892,$C$1:$P$7320,4,0)</f>
        <v/>
      </c>
      <c r="G892" s="21"/>
      <c r="H892" s="21" t="str">
        <f t="shared" ref="H892:H896" si="899">VLOOKUP($C892,$C$1:$P$7320,6,0)</f>
        <v>if</v>
      </c>
      <c r="I892" s="21" t="str">
        <f t="shared" ref="I892:I896" si="900">VLOOKUP($C892,$C$1:$P$7320,7,0)</f>
        <v/>
      </c>
      <c r="J892" s="21" t="str">
        <f t="shared" ref="J892:J896" si="901">VLOOKUP($C892,$C$1:$P$7320,8,0)</f>
        <v/>
      </c>
      <c r="K892" s="21" t="str">
        <f t="shared" ref="K892:K896" si="902">VLOOKUP($C892,$C$1:$P$7320,9,0)</f>
        <v/>
      </c>
      <c r="L892" s="21" t="str">
        <f t="shared" ref="L892:L896" si="903">VLOOKUP($C892,$C$1:$P$7320,10,0)</f>
        <v/>
      </c>
      <c r="M892" s="21" t="str">
        <f t="shared" ref="M892:M896" si="904">VLOOKUP($C892,$C$1:$P$7320,11,0)</f>
        <v/>
      </c>
      <c r="N892" s="21" t="str">
        <f t="shared" ref="N892:N896" si="905">VLOOKUP($C892,$C$1:$P$7320,12,0)</f>
        <v/>
      </c>
      <c r="O892" s="21" t="str">
        <f t="shared" ref="O892:O896" si="906">VLOOKUP($C892,$C$1:$P$7320,13,0)</f>
        <v/>
      </c>
      <c r="P892" s="21" t="str">
        <f t="shared" ref="P892:P896" si="907">VLOOKUP($C892,$C$1:$P$7320,14,0)</f>
        <v/>
      </c>
      <c r="Q892" s="21"/>
      <c r="R892" s="21" t="s">
        <v>2911</v>
      </c>
      <c r="S892" s="21" t="s">
        <v>2912</v>
      </c>
      <c r="T892" s="21" t="s">
        <v>2999</v>
      </c>
      <c r="U892" s="23"/>
      <c r="V892" s="23"/>
      <c r="W892" s="15">
        <f t="shared" si="2"/>
        <v>45635</v>
      </c>
      <c r="X892" s="24">
        <v>891.0</v>
      </c>
      <c r="Y892" s="17" t="str">
        <f t="shared" si="893"/>
        <v>=COUNTIFS(C$3:C892,C892)</v>
      </c>
      <c r="Z892" s="25" t="str">
        <f t="shared" si="894"/>
        <v>#NAME?</v>
      </c>
      <c r="AA892" s="25" t="str">
        <f t="shared" si="895"/>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79"/>
        <v>4</v>
      </c>
      <c r="B893" s="10">
        <f t="shared" si="880"/>
        <v>21</v>
      </c>
      <c r="C893" s="12" t="s">
        <v>302</v>
      </c>
      <c r="D893" s="21" t="str">
        <f t="shared" si="896"/>
        <v>ind</v>
      </c>
      <c r="E893" s="21" t="str">
        <f t="shared" si="897"/>
        <v>emph</v>
      </c>
      <c r="F893" s="21" t="str">
        <f t="shared" si="898"/>
        <v/>
      </c>
      <c r="G893" s="21"/>
      <c r="H893" s="21" t="str">
        <f t="shared" si="899"/>
        <v>just, only</v>
      </c>
      <c r="I893" s="21" t="str">
        <f t="shared" si="900"/>
        <v/>
      </c>
      <c r="J893" s="21" t="str">
        <f t="shared" si="901"/>
        <v/>
      </c>
      <c r="K893" s="21" t="str">
        <f t="shared" si="902"/>
        <v/>
      </c>
      <c r="L893" s="21" t="str">
        <f t="shared" si="903"/>
        <v/>
      </c>
      <c r="M893" s="21" t="str">
        <f t="shared" si="904"/>
        <v/>
      </c>
      <c r="N893" s="21" t="str">
        <f t="shared" si="905"/>
        <v/>
      </c>
      <c r="O893" s="21" t="str">
        <f t="shared" si="906"/>
        <v/>
      </c>
      <c r="P893" s="21" t="str">
        <f t="shared" si="907"/>
        <v/>
      </c>
      <c r="Q893" s="21"/>
      <c r="R893" s="21" t="s">
        <v>2911</v>
      </c>
      <c r="S893" s="21" t="s">
        <v>2912</v>
      </c>
      <c r="T893" s="21" t="s">
        <v>3000</v>
      </c>
      <c r="U893" s="23"/>
      <c r="V893" s="23"/>
      <c r="W893" s="15">
        <f t="shared" si="2"/>
        <v>45635</v>
      </c>
      <c r="X893" s="24">
        <v>892.0</v>
      </c>
      <c r="Y893" s="17" t="str">
        <f t="shared" si="893"/>
        <v>=COUNTIFS(C$3:C893,C893)</v>
      </c>
      <c r="Z893" s="25" t="str">
        <f t="shared" si="894"/>
        <v>#NAME?</v>
      </c>
      <c r="AA893" s="25" t="str">
        <f t="shared" si="895"/>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79"/>
        <v>4</v>
      </c>
      <c r="B894" s="10">
        <f t="shared" si="880"/>
        <v>36</v>
      </c>
      <c r="C894" s="12" t="s">
        <v>288</v>
      </c>
      <c r="D894" s="21" t="str">
        <f t="shared" si="896"/>
        <v>pron</v>
      </c>
      <c r="E894" s="21" t="str">
        <f t="shared" si="897"/>
        <v>masc acc sg of ta</v>
      </c>
      <c r="F894" s="21" t="str">
        <f t="shared" si="898"/>
        <v/>
      </c>
      <c r="G894" s="21"/>
      <c r="H894" s="21" t="str">
        <f t="shared" si="899"/>
        <v>that</v>
      </c>
      <c r="I894" s="21" t="str">
        <f t="shared" si="900"/>
        <v/>
      </c>
      <c r="J894" s="21" t="str">
        <f t="shared" si="901"/>
        <v/>
      </c>
      <c r="K894" s="21" t="str">
        <f t="shared" si="902"/>
        <v/>
      </c>
      <c r="L894" s="21" t="str">
        <f t="shared" si="903"/>
        <v/>
      </c>
      <c r="M894" s="21" t="str">
        <f t="shared" si="904"/>
        <v/>
      </c>
      <c r="N894" s="21" t="str">
        <f t="shared" si="905"/>
        <v/>
      </c>
      <c r="O894" s="21" t="str">
        <f t="shared" si="906"/>
        <v/>
      </c>
      <c r="P894" s="21" t="str">
        <f t="shared" si="907"/>
        <v/>
      </c>
      <c r="Q894" s="21"/>
      <c r="R894" s="21" t="s">
        <v>2911</v>
      </c>
      <c r="S894" s="21" t="s">
        <v>2912</v>
      </c>
      <c r="T894" s="21" t="s">
        <v>3001</v>
      </c>
      <c r="U894" s="23"/>
      <c r="V894" s="23"/>
      <c r="W894" s="15">
        <f t="shared" si="2"/>
        <v>45635</v>
      </c>
      <c r="X894" s="24">
        <v>893.0</v>
      </c>
      <c r="Y894" s="17" t="str">
        <f t="shared" si="893"/>
        <v>=COUNTIFS(C$3:C894,C894)</v>
      </c>
      <c r="Z894" s="25" t="str">
        <f t="shared" si="894"/>
        <v>#NAME?</v>
      </c>
      <c r="AA894" s="25" t="str">
        <f t="shared" si="895"/>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79"/>
        <v>2</v>
      </c>
      <c r="B895" s="10">
        <f t="shared" si="880"/>
        <v>4</v>
      </c>
      <c r="C895" s="12" t="s">
        <v>2885</v>
      </c>
      <c r="D895" s="21" t="str">
        <f t="shared" si="896"/>
        <v>noun</v>
      </c>
      <c r="E895" s="21" t="str">
        <f t="shared" si="897"/>
        <v>nt acc of adhikaraṇa</v>
      </c>
      <c r="F895" s="21" t="str">
        <f t="shared" si="898"/>
        <v/>
      </c>
      <c r="G895" s="21"/>
      <c r="H895" s="21" t="str">
        <f t="shared" si="899"/>
        <v>legal case, issue</v>
      </c>
      <c r="I895" s="21" t="str">
        <f t="shared" si="900"/>
        <v/>
      </c>
      <c r="J895" s="21" t="str">
        <f t="shared" si="901"/>
        <v>√kar (do, make)</v>
      </c>
      <c r="K895" s="21">
        <f t="shared" si="902"/>
        <v>7</v>
      </c>
      <c r="L895" s="21" t="str">
        <f t="shared" si="903"/>
        <v>o</v>
      </c>
      <c r="M895" s="21" t="str">
        <f t="shared" si="904"/>
        <v/>
      </c>
      <c r="N895" s="21" t="str">
        <f t="shared" si="905"/>
        <v>adhi + √kar + aṇa</v>
      </c>
      <c r="O895" s="21" t="str">
        <f t="shared" si="906"/>
        <v/>
      </c>
      <c r="P895" s="21" t="str">
        <f t="shared" si="907"/>
        <v/>
      </c>
      <c r="Q895" s="21"/>
      <c r="R895" s="21" t="s">
        <v>2911</v>
      </c>
      <c r="S895" s="21" t="s">
        <v>2912</v>
      </c>
      <c r="T895" s="21" t="s">
        <v>3002</v>
      </c>
      <c r="U895" s="23"/>
      <c r="V895" s="23"/>
      <c r="W895" s="15">
        <f t="shared" si="2"/>
        <v>45635</v>
      </c>
      <c r="X895" s="24">
        <v>894.0</v>
      </c>
      <c r="Y895" s="17" t="str">
        <f t="shared" si="893"/>
        <v>=COUNTIFS(C$3:C895,C895)</v>
      </c>
      <c r="Z895" s="25" t="str">
        <f t="shared" si="894"/>
        <v>#NAME?</v>
      </c>
      <c r="AA895" s="25" t="str">
        <f t="shared" si="895"/>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79"/>
        <v>11</v>
      </c>
      <c r="B896" s="10">
        <f t="shared" si="880"/>
        <v>20</v>
      </c>
      <c r="C896" s="12" t="s">
        <v>493</v>
      </c>
      <c r="D896" s="21" t="str">
        <f t="shared" si="896"/>
        <v>verb</v>
      </c>
      <c r="E896" s="21" t="str">
        <f t="shared" si="897"/>
        <v>pr 3rd sg</v>
      </c>
      <c r="F896" s="21" t="str">
        <f t="shared" si="898"/>
        <v>+nom</v>
      </c>
      <c r="G896" s="21"/>
      <c r="H896" s="21" t="str">
        <f t="shared" si="899"/>
        <v>there is</v>
      </c>
      <c r="I896" s="21" t="str">
        <f t="shared" si="900"/>
        <v>it is</v>
      </c>
      <c r="J896" s="21" t="str">
        <f t="shared" si="901"/>
        <v>√hū (be)</v>
      </c>
      <c r="K896" s="21">
        <f t="shared" si="902"/>
        <v>1</v>
      </c>
      <c r="L896" s="21" t="str">
        <f t="shared" si="903"/>
        <v>a</v>
      </c>
      <c r="M896" s="21" t="str">
        <f t="shared" si="904"/>
        <v>√hū + a &gt; ho</v>
      </c>
      <c r="N896" s="21" t="str">
        <f t="shared" si="905"/>
        <v>ho + ti</v>
      </c>
      <c r="O896" s="21" t="str">
        <f t="shared" si="906"/>
        <v/>
      </c>
      <c r="P896" s="21" t="str">
        <f t="shared" si="907"/>
        <v/>
      </c>
      <c r="Q896" s="21"/>
      <c r="R896" s="21" t="s">
        <v>2911</v>
      </c>
      <c r="S896" s="21" t="s">
        <v>2912</v>
      </c>
      <c r="T896" s="21" t="s">
        <v>3003</v>
      </c>
      <c r="U896" s="23"/>
      <c r="V896" s="23"/>
      <c r="W896" s="15">
        <f t="shared" si="2"/>
        <v>45635</v>
      </c>
      <c r="X896" s="24">
        <v>895.0</v>
      </c>
      <c r="Y896" s="17" t="str">
        <f t="shared" si="893"/>
        <v>=COUNTIFS(C$3:C896,C896)</v>
      </c>
      <c r="Z896" s="25" t="str">
        <f t="shared" si="894"/>
        <v>#NAME?</v>
      </c>
      <c r="AA896" s="25" t="str">
        <f t="shared" si="895"/>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80"/>
        <v>1</v>
      </c>
      <c r="C897" s="52" t="s">
        <v>3004</v>
      </c>
      <c r="D897" s="40"/>
      <c r="E897" s="40"/>
      <c r="F897" s="40"/>
      <c r="G897" s="40"/>
      <c r="H897" s="40"/>
      <c r="I897" s="40"/>
      <c r="J897" s="40"/>
      <c r="K897" s="40"/>
      <c r="L897" s="40"/>
      <c r="M897" s="40"/>
      <c r="N897" s="40"/>
      <c r="O897" s="40"/>
      <c r="P897" s="40"/>
      <c r="Q897" s="40"/>
      <c r="R897" s="40" t="s">
        <v>2911</v>
      </c>
      <c r="S897" s="40" t="s">
        <v>2912</v>
      </c>
      <c r="T897" s="40" t="s">
        <v>3005</v>
      </c>
      <c r="U897" s="41"/>
      <c r="V897" s="41"/>
      <c r="W897" s="15">
        <f t="shared" si="2"/>
        <v>45635</v>
      </c>
      <c r="X897" s="24">
        <v>896.0</v>
      </c>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80"/>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2"/>
        <v>45635</v>
      </c>
      <c r="X898" s="24">
        <v>897.0</v>
      </c>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08">COUNTIFS(C$3:C899,C899)</f>
        <v>1</v>
      </c>
      <c r="B899" s="10">
        <f t="shared" si="880"/>
        <v>2</v>
      </c>
      <c r="C899" s="12" t="s">
        <v>3006</v>
      </c>
      <c r="D899" s="21" t="s">
        <v>42</v>
      </c>
      <c r="E899" s="21" t="s">
        <v>3007</v>
      </c>
      <c r="F899" s="21"/>
      <c r="G899" s="21"/>
      <c r="H899" s="21" t="s">
        <v>2940</v>
      </c>
      <c r="I899" s="21"/>
      <c r="J899" s="21"/>
      <c r="K899" s="21"/>
      <c r="L899" s="21"/>
      <c r="M899" s="21"/>
      <c r="N899" s="21"/>
      <c r="O899" s="21"/>
      <c r="P899" s="21"/>
      <c r="Q899" s="21"/>
      <c r="R899" s="21" t="s">
        <v>2911</v>
      </c>
      <c r="S899" s="21" t="s">
        <v>2912</v>
      </c>
      <c r="T899" s="22" t="s">
        <v>3008</v>
      </c>
      <c r="U899" s="23"/>
      <c r="V899" s="23"/>
      <c r="W899" s="15">
        <f t="shared" si="2"/>
        <v>45635</v>
      </c>
      <c r="X899" s="24">
        <v>898.0</v>
      </c>
      <c r="Y899" s="17" t="str">
        <f t="shared" ref="Y899:Y907" si="909">formulatext(A899)</f>
        <v>=COUNTIFS(C$3:C899,C899)</v>
      </c>
      <c r="Z899" s="25" t="str">
        <f t="shared" ref="Z899:Z907" si="910">org.libreoffice.regex(Y899,"(\= COUNTIFS\(C\$\d{1,3}:)(C\d{1,3})(,)(C\d{1,3})(\))","$2")</f>
        <v>#NAME?</v>
      </c>
      <c r="AA899" s="25" t="str">
        <f t="shared" ref="AA899:AA907" si="911">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08"/>
        <v>1</v>
      </c>
      <c r="B900" s="10">
        <f t="shared" si="880"/>
        <v>1</v>
      </c>
      <c r="C900" s="12" t="s">
        <v>3009</v>
      </c>
      <c r="D900" s="21" t="s">
        <v>47</v>
      </c>
      <c r="E900" s="21" t="s">
        <v>3010</v>
      </c>
      <c r="F900" s="21"/>
      <c r="G900" s="21"/>
      <c r="H900" s="27" t="s">
        <v>2944</v>
      </c>
      <c r="I900" s="27" t="s">
        <v>2945</v>
      </c>
      <c r="J900" s="21" t="s">
        <v>232</v>
      </c>
      <c r="K900" s="21">
        <v>8.0</v>
      </c>
      <c r="L900" s="21" t="s">
        <v>196</v>
      </c>
      <c r="M900" s="21"/>
      <c r="N900" s="21" t="s">
        <v>2946</v>
      </c>
      <c r="O900" s="21"/>
      <c r="P900" s="21"/>
      <c r="Q900" s="21"/>
      <c r="R900" s="21" t="s">
        <v>2911</v>
      </c>
      <c r="S900" s="21" t="s">
        <v>2912</v>
      </c>
      <c r="T900" s="21" t="s">
        <v>3011</v>
      </c>
      <c r="U900" s="23"/>
      <c r="V900" s="23"/>
      <c r="W900" s="15">
        <f t="shared" si="2"/>
        <v>45635</v>
      </c>
      <c r="X900" s="24">
        <v>899.0</v>
      </c>
      <c r="Y900" s="17" t="str">
        <f t="shared" si="909"/>
        <v>=COUNTIFS(C$3:C900,C900)</v>
      </c>
      <c r="Z900" s="25" t="str">
        <f t="shared" si="910"/>
        <v>#NAME?</v>
      </c>
      <c r="AA900" s="25" t="str">
        <f t="shared" si="911"/>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08"/>
        <v>1</v>
      </c>
      <c r="B901" s="10">
        <f t="shared" si="880"/>
        <v>1</v>
      </c>
      <c r="C901" s="12" t="s">
        <v>3012</v>
      </c>
      <c r="D901" s="27" t="s">
        <v>250</v>
      </c>
      <c r="E901" s="21" t="s">
        <v>3013</v>
      </c>
      <c r="F901" s="21"/>
      <c r="G901" s="21"/>
      <c r="H901" s="27" t="s">
        <v>2950</v>
      </c>
      <c r="I901" s="21"/>
      <c r="J901" s="21"/>
      <c r="K901" s="21"/>
      <c r="L901" s="21"/>
      <c r="M901" s="21"/>
      <c r="N901" s="21" t="s">
        <v>2951</v>
      </c>
      <c r="O901" s="21" t="s">
        <v>65</v>
      </c>
      <c r="P901" s="21" t="s">
        <v>2951</v>
      </c>
      <c r="Q901" s="21"/>
      <c r="R901" s="21" t="s">
        <v>2911</v>
      </c>
      <c r="S901" s="21" t="s">
        <v>2912</v>
      </c>
      <c r="T901" s="21" t="s">
        <v>3014</v>
      </c>
      <c r="U901" s="23"/>
      <c r="V901" s="23"/>
      <c r="W901" s="15">
        <f t="shared" si="2"/>
        <v>45635</v>
      </c>
      <c r="X901" s="24">
        <v>900.0</v>
      </c>
      <c r="Y901" s="17" t="str">
        <f t="shared" si="909"/>
        <v>=COUNTIFS(C$3:C901,C901)</v>
      </c>
      <c r="Z901" s="25" t="str">
        <f t="shared" si="910"/>
        <v>#NAME?</v>
      </c>
      <c r="AA901" s="25" t="str">
        <f t="shared" si="911"/>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08"/>
        <v>1</v>
      </c>
      <c r="B902" s="10">
        <f t="shared" si="880"/>
        <v>1</v>
      </c>
      <c r="C902" s="12" t="s">
        <v>3015</v>
      </c>
      <c r="D902" s="21" t="s">
        <v>183</v>
      </c>
      <c r="E902" s="21" t="s">
        <v>3016</v>
      </c>
      <c r="F902" s="21"/>
      <c r="G902" s="21"/>
      <c r="H902" s="27" t="s">
        <v>3017</v>
      </c>
      <c r="I902" s="27" t="s">
        <v>3018</v>
      </c>
      <c r="J902" s="21" t="s">
        <v>1171</v>
      </c>
      <c r="K902" s="21">
        <v>3.0</v>
      </c>
      <c r="L902" s="21" t="s">
        <v>76</v>
      </c>
      <c r="M902" s="21"/>
      <c r="N902" s="21" t="s">
        <v>3019</v>
      </c>
      <c r="O902" s="21"/>
      <c r="P902" s="21"/>
      <c r="Q902" s="21"/>
      <c r="R902" s="21" t="s">
        <v>2911</v>
      </c>
      <c r="S902" s="21" t="s">
        <v>2912</v>
      </c>
      <c r="T902" s="21" t="s">
        <v>3020</v>
      </c>
      <c r="U902" s="23"/>
      <c r="V902" s="23"/>
      <c r="W902" s="15">
        <f t="shared" si="2"/>
        <v>45635</v>
      </c>
      <c r="X902" s="24">
        <v>901.0</v>
      </c>
      <c r="Y902" s="17" t="str">
        <f t="shared" si="909"/>
        <v>=COUNTIFS(C$3:C902,C902)</v>
      </c>
      <c r="Z902" s="25" t="str">
        <f t="shared" si="910"/>
        <v>#NAME?</v>
      </c>
      <c r="AA902" s="25" t="str">
        <f t="shared" si="911"/>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08"/>
        <v>17</v>
      </c>
      <c r="B903" s="10">
        <f t="shared" si="880"/>
        <v>147</v>
      </c>
      <c r="C903" s="12" t="s">
        <v>560</v>
      </c>
      <c r="D903" s="21" t="str">
        <f t="shared" ref="D903:D907" si="912">VLOOKUP($C903,$C$1:$P$7320,2,0)</f>
        <v>noun</v>
      </c>
      <c r="E903" s="21" t="str">
        <f t="shared" ref="E903:E907" si="913">VLOOKUP($C903,$C$1:$P$7320,3,0)</f>
        <v>masc nom sg, from bhikkhati</v>
      </c>
      <c r="F903" s="21" t="str">
        <f t="shared" ref="F903:F907" si="914">VLOOKUP($C903,$C$1:$P$7320,4,0)</f>
        <v/>
      </c>
      <c r="G903" s="21"/>
      <c r="H903" s="21" t="str">
        <f t="shared" ref="H903:H907" si="915">VLOOKUP($C903,$C$1:$P$7320,6,0)</f>
        <v>monk, monastic</v>
      </c>
      <c r="I903" s="21" t="str">
        <f t="shared" ref="I903:I907" si="916">VLOOKUP($C903,$C$1:$P$7320,7,0)</f>
        <v>beggar, mendicant</v>
      </c>
      <c r="J903" s="21" t="str">
        <f t="shared" ref="J903:J907" si="917">VLOOKUP($C903,$C$1:$P$7320,8,0)</f>
        <v>√bhikkh (beg)</v>
      </c>
      <c r="K903" s="21">
        <f t="shared" ref="K903:K907" si="918">VLOOKUP($C903,$C$1:$P$7320,9,0)</f>
        <v>1</v>
      </c>
      <c r="L903" s="21" t="str">
        <f t="shared" ref="L903:L907" si="919">VLOOKUP($C903,$C$1:$P$7320,10,0)</f>
        <v>a</v>
      </c>
      <c r="M903" s="21" t="str">
        <f t="shared" ref="M903:M907" si="920">VLOOKUP($C903,$C$1:$P$7320,11,0)</f>
        <v/>
      </c>
      <c r="N903" s="21" t="str">
        <f t="shared" ref="N903:N907" si="921">VLOOKUP($C903,$C$1:$P$7320,12,0)</f>
        <v>√bhikkh + u</v>
      </c>
      <c r="O903" s="21" t="str">
        <f t="shared" ref="O903:O907" si="922">VLOOKUP($C903,$C$1:$P$7320,13,0)</f>
        <v/>
      </c>
      <c r="P903" s="21" t="str">
        <f t="shared" ref="P903:P907" si="923">VLOOKUP($C903,$C$1:$P$7320,14,0)</f>
        <v/>
      </c>
      <c r="Q903" s="21"/>
      <c r="R903" s="21" t="s">
        <v>2911</v>
      </c>
      <c r="S903" s="21" t="s">
        <v>2912</v>
      </c>
      <c r="T903" s="21" t="s">
        <v>3021</v>
      </c>
      <c r="U903" s="23"/>
      <c r="V903" s="23"/>
      <c r="W903" s="15">
        <f t="shared" si="2"/>
        <v>45635</v>
      </c>
      <c r="X903" s="24">
        <v>902.0</v>
      </c>
      <c r="Y903" s="17" t="str">
        <f t="shared" si="909"/>
        <v>=COUNTIFS(C$3:C903,C903)</v>
      </c>
      <c r="Z903" s="25" t="str">
        <f t="shared" si="910"/>
        <v>#NAME?</v>
      </c>
      <c r="AA903" s="25" t="str">
        <f t="shared" si="911"/>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08"/>
        <v>2</v>
      </c>
      <c r="B904" s="10">
        <f t="shared" si="880"/>
        <v>25</v>
      </c>
      <c r="C904" s="12" t="s">
        <v>2894</v>
      </c>
      <c r="D904" s="21" t="str">
        <f t="shared" si="912"/>
        <v>ind</v>
      </c>
      <c r="E904" s="21" t="str">
        <f t="shared" si="913"/>
        <v>conj</v>
      </c>
      <c r="F904" s="21" t="str">
        <f t="shared" si="914"/>
        <v/>
      </c>
      <c r="G904" s="21"/>
      <c r="H904" s="21" t="str">
        <f t="shared" si="915"/>
        <v>and</v>
      </c>
      <c r="I904" s="21" t="str">
        <f t="shared" si="916"/>
        <v/>
      </c>
      <c r="J904" s="21" t="str">
        <f t="shared" si="917"/>
        <v/>
      </c>
      <c r="K904" s="21" t="str">
        <f t="shared" si="918"/>
        <v/>
      </c>
      <c r="L904" s="21" t="str">
        <f t="shared" si="919"/>
        <v/>
      </c>
      <c r="M904" s="21" t="str">
        <f t="shared" si="920"/>
        <v/>
      </c>
      <c r="N904" s="21" t="str">
        <f t="shared" si="921"/>
        <v/>
      </c>
      <c r="O904" s="21" t="str">
        <f t="shared" si="922"/>
        <v/>
      </c>
      <c r="P904" s="21" t="str">
        <f t="shared" si="923"/>
        <v/>
      </c>
      <c r="Q904" s="21"/>
      <c r="R904" s="21" t="s">
        <v>2911</v>
      </c>
      <c r="S904" s="21" t="s">
        <v>2912</v>
      </c>
      <c r="T904" s="21" t="s">
        <v>3022</v>
      </c>
      <c r="U904" s="23"/>
      <c r="V904" s="23"/>
      <c r="W904" s="15">
        <f t="shared" si="2"/>
        <v>45635</v>
      </c>
      <c r="X904" s="24">
        <v>903.0</v>
      </c>
      <c r="Y904" s="17" t="str">
        <f t="shared" si="909"/>
        <v>=COUNTIFS(C$3:C904,C904)</v>
      </c>
      <c r="Z904" s="25" t="str">
        <f t="shared" si="910"/>
        <v>#NAME?</v>
      </c>
      <c r="AA904" s="25" t="str">
        <f t="shared" si="911"/>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08"/>
        <v>2</v>
      </c>
      <c r="B905" s="10">
        <f t="shared" si="880"/>
        <v>2</v>
      </c>
      <c r="C905" s="12" t="s">
        <v>2897</v>
      </c>
      <c r="D905" s="21" t="str">
        <f t="shared" si="912"/>
        <v>noun</v>
      </c>
      <c r="E905" s="21" t="str">
        <f t="shared" si="913"/>
        <v>masc acc sg of dosa</v>
      </c>
      <c r="F905" s="21" t="str">
        <f t="shared" si="914"/>
        <v/>
      </c>
      <c r="G905" s="21"/>
      <c r="H905" s="21" t="str">
        <f t="shared" si="915"/>
        <v>fault, mistake</v>
      </c>
      <c r="I905" s="21" t="str">
        <f t="shared" si="916"/>
        <v/>
      </c>
      <c r="J905" s="21" t="str">
        <f t="shared" si="917"/>
        <v>√dus (be angry, corrupt)</v>
      </c>
      <c r="K905" s="21">
        <f t="shared" si="918"/>
        <v>3</v>
      </c>
      <c r="L905" s="21" t="str">
        <f t="shared" si="919"/>
        <v>ya</v>
      </c>
      <c r="M905" s="21" t="str">
        <f t="shared" si="920"/>
        <v/>
      </c>
      <c r="N905" s="21" t="str">
        <f t="shared" si="921"/>
        <v>√dus + *a</v>
      </c>
      <c r="O905" s="21" t="str">
        <f t="shared" si="922"/>
        <v/>
      </c>
      <c r="P905" s="21" t="str">
        <f t="shared" si="923"/>
        <v/>
      </c>
      <c r="Q905" s="21"/>
      <c r="R905" s="21" t="s">
        <v>2911</v>
      </c>
      <c r="S905" s="21" t="s">
        <v>2912</v>
      </c>
      <c r="T905" s="21" t="s">
        <v>3023</v>
      </c>
      <c r="U905" s="23"/>
      <c r="V905" s="23"/>
      <c r="W905" s="15">
        <f t="shared" si="2"/>
        <v>45635</v>
      </c>
      <c r="X905" s="24">
        <v>904.0</v>
      </c>
      <c r="Y905" s="17" t="str">
        <f t="shared" si="909"/>
        <v>=COUNTIFS(C$3:C905,C905)</v>
      </c>
      <c r="Z905" s="25" t="str">
        <f t="shared" si="910"/>
        <v>#NAME?</v>
      </c>
      <c r="AA905" s="25" t="str">
        <f t="shared" si="911"/>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08"/>
        <v>2</v>
      </c>
      <c r="B906" s="10">
        <f t="shared" si="880"/>
        <v>2</v>
      </c>
      <c r="C906" s="12" t="s">
        <v>2901</v>
      </c>
      <c r="D906" s="21" t="str">
        <f t="shared" si="912"/>
        <v>verb</v>
      </c>
      <c r="E906" s="21" t="str">
        <f t="shared" si="913"/>
        <v>pr 3rd sg</v>
      </c>
      <c r="F906" s="21" t="str">
        <f t="shared" si="914"/>
        <v/>
      </c>
      <c r="G906" s="21"/>
      <c r="H906" s="21" t="str">
        <f t="shared" si="915"/>
        <v>he admits, confesses</v>
      </c>
      <c r="I906" s="21" t="str">
        <f t="shared" si="916"/>
        <v>stands back</v>
      </c>
      <c r="J906" s="21" t="str">
        <f t="shared" si="917"/>
        <v>√ṭhā (stand)</v>
      </c>
      <c r="K906" s="21">
        <f t="shared" si="918"/>
        <v>1</v>
      </c>
      <c r="L906" s="21" t="str">
        <f t="shared" si="919"/>
        <v>a</v>
      </c>
      <c r="M906" s="21" t="str">
        <f t="shared" si="920"/>
        <v/>
      </c>
      <c r="N906" s="21" t="str">
        <f t="shared" si="921"/>
        <v>pati + √ṭhā + ti</v>
      </c>
      <c r="O906" s="21" t="str">
        <f t="shared" si="922"/>
        <v/>
      </c>
      <c r="P906" s="21" t="str">
        <f t="shared" si="923"/>
        <v/>
      </c>
      <c r="Q906" s="21"/>
      <c r="R906" s="21" t="s">
        <v>2911</v>
      </c>
      <c r="S906" s="21" t="s">
        <v>2912</v>
      </c>
      <c r="T906" s="21" t="s">
        <v>3024</v>
      </c>
      <c r="U906" s="23"/>
      <c r="V906" s="23"/>
      <c r="W906" s="15">
        <f t="shared" si="2"/>
        <v>45635</v>
      </c>
      <c r="X906" s="24">
        <v>905.0</v>
      </c>
      <c r="Y906" s="17" t="str">
        <f t="shared" si="909"/>
        <v>=COUNTIFS(C$3:C906,C906)</v>
      </c>
      <c r="Z906" s="25" t="str">
        <f t="shared" si="910"/>
        <v>#NAME?</v>
      </c>
      <c r="AA906" s="25" t="str">
        <f t="shared" si="911"/>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08"/>
        <v>9</v>
      </c>
      <c r="B907" s="10">
        <f t="shared" si="880"/>
        <v>13</v>
      </c>
      <c r="C907" s="12" t="s">
        <v>2027</v>
      </c>
      <c r="D907" s="21" t="str">
        <f t="shared" si="912"/>
        <v>noun</v>
      </c>
      <c r="E907" s="21" t="str">
        <f t="shared" si="913"/>
        <v>masc nom sg of saṅghādisesa, comp</v>
      </c>
      <c r="F907" s="21" t="str">
        <f t="shared" si="914"/>
        <v/>
      </c>
      <c r="G907" s="21"/>
      <c r="H907" s="21" t="str">
        <f t="shared" si="915"/>
        <v>offence requiring suspension</v>
      </c>
      <c r="I907" s="21" t="str">
        <f t="shared" si="916"/>
        <v>offence requiring involvement of the community from start to finish</v>
      </c>
      <c r="J907" s="21" t="str">
        <f t="shared" si="917"/>
        <v/>
      </c>
      <c r="K907" s="21" t="str">
        <f t="shared" si="918"/>
        <v/>
      </c>
      <c r="L907" s="21" t="str">
        <f t="shared" si="919"/>
        <v/>
      </c>
      <c r="M907" s="21" t="str">
        <f t="shared" si="920"/>
        <v/>
      </c>
      <c r="N907" s="21" t="str">
        <f t="shared" si="921"/>
        <v>saṅgha + ādi + sesa</v>
      </c>
      <c r="O907" s="21" t="str">
        <f t="shared" si="922"/>
        <v>sattamī tappurisa</v>
      </c>
      <c r="P907" s="21" t="str">
        <f t="shared" si="923"/>
        <v>saṅgha + ādisese</v>
      </c>
      <c r="Q907" s="21"/>
      <c r="R907" s="21" t="s">
        <v>2911</v>
      </c>
      <c r="S907" s="21" t="s">
        <v>2912</v>
      </c>
      <c r="T907" s="21" t="s">
        <v>3025</v>
      </c>
      <c r="U907" s="23"/>
      <c r="V907" s="23"/>
      <c r="W907" s="15">
        <f t="shared" si="2"/>
        <v>45635</v>
      </c>
      <c r="X907" s="24">
        <v>906.0</v>
      </c>
      <c r="Y907" s="17" t="str">
        <f t="shared" si="909"/>
        <v>=COUNTIFS(C$3:C907,C907)</v>
      </c>
      <c r="Z907" s="25" t="str">
        <f t="shared" si="910"/>
        <v>#NAME?</v>
      </c>
      <c r="AA907" s="25" t="str">
        <f t="shared" si="911"/>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80"/>
        <v>1</v>
      </c>
      <c r="C908" s="52" t="s">
        <v>3026</v>
      </c>
      <c r="D908" s="40"/>
      <c r="E908" s="40"/>
      <c r="F908" s="40"/>
      <c r="G908" s="40"/>
      <c r="H908" s="40"/>
      <c r="I908" s="40"/>
      <c r="J908" s="40"/>
      <c r="K908" s="40"/>
      <c r="L908" s="40"/>
      <c r="M908" s="40"/>
      <c r="N908" s="40"/>
      <c r="O908" s="40"/>
      <c r="P908" s="40"/>
      <c r="Q908" s="40"/>
      <c r="R908" s="40" t="s">
        <v>2911</v>
      </c>
      <c r="S908" s="40" t="s">
        <v>2912</v>
      </c>
      <c r="T908" s="40" t="s">
        <v>3027</v>
      </c>
      <c r="U908" s="41"/>
      <c r="V908" s="41"/>
      <c r="W908" s="15">
        <f t="shared" si="2"/>
        <v>45635</v>
      </c>
      <c r="X908" s="24">
        <v>907.0</v>
      </c>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80"/>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2"/>
        <v>45635</v>
      </c>
      <c r="X909" s="24">
        <v>908.0</v>
      </c>
      <c r="Y909" s="17" t="str">
        <f t="shared" ref="Y909:Y925" si="924">formulatext(A909)</f>
        <v>#N/A</v>
      </c>
      <c r="Z909" s="25" t="str">
        <f t="shared" ref="Z909:Z925" si="925">org.libreoffice.regex(Y909,"(\= COUNTIFS\(C\$\d{1,3}:)(C\d{1,3})(,)(C\d{1,3})(\))","$2")</f>
        <v>#NAME?</v>
      </c>
      <c r="AA909" s="25" t="str">
        <f t="shared" ref="AA909:AA925" si="926">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80"/>
        <v>1</v>
      </c>
      <c r="C910" s="12" t="s">
        <v>3028</v>
      </c>
      <c r="D910" s="21"/>
      <c r="E910" s="21"/>
      <c r="F910" s="21"/>
      <c r="G910" s="21"/>
      <c r="H910" s="21"/>
      <c r="I910" s="21"/>
      <c r="J910" s="21"/>
      <c r="K910" s="21"/>
      <c r="L910" s="21"/>
      <c r="M910" s="21"/>
      <c r="N910" s="21"/>
      <c r="O910" s="21"/>
      <c r="P910" s="21"/>
      <c r="Q910" s="21"/>
      <c r="R910" s="21"/>
      <c r="S910" s="21"/>
      <c r="T910" s="21"/>
      <c r="U910" s="23"/>
      <c r="V910" s="23"/>
      <c r="W910" s="15">
        <f t="shared" si="2"/>
        <v>45635</v>
      </c>
      <c r="X910" s="24">
        <v>909.0</v>
      </c>
      <c r="Y910" s="17" t="str">
        <f t="shared" si="924"/>
        <v>#N/A</v>
      </c>
      <c r="Z910" s="25" t="str">
        <f t="shared" si="925"/>
        <v>#NAME?</v>
      </c>
      <c r="AA910" s="25" t="str">
        <f t="shared" si="926"/>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27">COUNTIFS(C$3:C911,C911)</f>
        <v>12</v>
      </c>
      <c r="B911" s="10">
        <f t="shared" si="880"/>
        <v>99</v>
      </c>
      <c r="C911" s="12" t="s">
        <v>555</v>
      </c>
      <c r="D911" s="21" t="str">
        <f t="shared" ref="D911:D913" si="928">VLOOKUP($C911,$C$1:$P$7320,2,0)</f>
        <v>pron</v>
      </c>
      <c r="E911" s="21" t="str">
        <f t="shared" ref="E911:E913" si="929">VLOOKUP($C911,$C$1:$P$7320,3,0)</f>
        <v>masc nom sg of ya</v>
      </c>
      <c r="F911" s="21" t="str">
        <f t="shared" ref="F911:F913" si="930">VLOOKUP($C911,$C$1:$P$7320,4,0)</f>
        <v/>
      </c>
      <c r="G911" s="21"/>
      <c r="H911" s="21" t="str">
        <f t="shared" ref="H911:H913" si="931">VLOOKUP($C911,$C$1:$P$7320,6,0)</f>
        <v>whichever, whoever</v>
      </c>
      <c r="I911" s="21" t="str">
        <f t="shared" ref="I911:I913" si="932">VLOOKUP($C911,$C$1:$P$7320,7,0)</f>
        <v/>
      </c>
      <c r="J911" s="21" t="str">
        <f t="shared" ref="J911:J913" si="933">VLOOKUP($C911,$C$1:$P$7320,8,0)</f>
        <v/>
      </c>
      <c r="K911" s="21" t="str">
        <f t="shared" ref="K911:K913" si="934">VLOOKUP($C911,$C$1:$P$7320,9,0)</f>
        <v/>
      </c>
      <c r="L911" s="21" t="str">
        <f t="shared" ref="L911:L913" si="935">VLOOKUP($C911,$C$1:$P$7320,10,0)</f>
        <v/>
      </c>
      <c r="M911" s="21" t="str">
        <f t="shared" ref="M911:M913" si="936">VLOOKUP($C911,$C$1:$P$7320,11,0)</f>
        <v/>
      </c>
      <c r="N911" s="21" t="str">
        <f t="shared" ref="N911:N913" si="937">VLOOKUP($C911,$C$1:$P$7320,12,0)</f>
        <v/>
      </c>
      <c r="O911" s="21" t="str">
        <f t="shared" ref="O911:O913" si="938">VLOOKUP($C911,$C$1:$P$7320,13,0)</f>
        <v/>
      </c>
      <c r="P911" s="21" t="str">
        <f t="shared" ref="P911:P913" si="939">VLOOKUP($C911,$C$1:$P$7320,14,0)</f>
        <v/>
      </c>
      <c r="Q911" s="21"/>
      <c r="R911" s="21" t="s">
        <v>3028</v>
      </c>
      <c r="S911" s="21" t="s">
        <v>3029</v>
      </c>
      <c r="T911" s="22" t="s">
        <v>3030</v>
      </c>
      <c r="U911" s="23"/>
      <c r="V911" s="23"/>
      <c r="W911" s="15">
        <f t="shared" si="2"/>
        <v>45635</v>
      </c>
      <c r="X911" s="24">
        <v>910.0</v>
      </c>
      <c r="Y911" s="17" t="str">
        <f t="shared" si="924"/>
        <v>=COUNTIFS(C$3:C911,C911)</v>
      </c>
      <c r="Z911" s="25" t="str">
        <f t="shared" si="925"/>
        <v>#NAME?</v>
      </c>
      <c r="AA911" s="25" t="str">
        <f t="shared" si="926"/>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27"/>
        <v>15</v>
      </c>
      <c r="B912" s="10">
        <f t="shared" si="880"/>
        <v>124</v>
      </c>
      <c r="C912" s="12" t="s">
        <v>466</v>
      </c>
      <c r="D912" s="21" t="str">
        <f t="shared" si="928"/>
        <v>ind</v>
      </c>
      <c r="E912" s="21" t="str">
        <f t="shared" si="929"/>
        <v/>
      </c>
      <c r="F912" s="21" t="str">
        <f t="shared" si="930"/>
        <v/>
      </c>
      <c r="G912" s="21"/>
      <c r="H912" s="21" t="str">
        <f t="shared" si="931"/>
        <v>then, now, so, but</v>
      </c>
      <c r="I912" s="21" t="str">
        <f t="shared" si="932"/>
        <v/>
      </c>
      <c r="J912" s="21" t="str">
        <f t="shared" si="933"/>
        <v/>
      </c>
      <c r="K912" s="21" t="str">
        <f t="shared" si="934"/>
        <v/>
      </c>
      <c r="L912" s="21" t="str">
        <f t="shared" si="935"/>
        <v/>
      </c>
      <c r="M912" s="21" t="str">
        <f t="shared" si="936"/>
        <v/>
      </c>
      <c r="N912" s="21" t="str">
        <f t="shared" si="937"/>
        <v/>
      </c>
      <c r="O912" s="21" t="str">
        <f t="shared" si="938"/>
        <v/>
      </c>
      <c r="P912" s="21" t="str">
        <f t="shared" si="939"/>
        <v/>
      </c>
      <c r="Q912" s="21"/>
      <c r="R912" s="21" t="s">
        <v>3028</v>
      </c>
      <c r="S912" s="21" t="s">
        <v>3029</v>
      </c>
      <c r="T912" s="21" t="s">
        <v>3031</v>
      </c>
      <c r="U912" s="23"/>
      <c r="V912" s="23"/>
      <c r="W912" s="15">
        <f t="shared" si="2"/>
        <v>45635</v>
      </c>
      <c r="X912" s="24">
        <v>911.0</v>
      </c>
      <c r="Y912" s="17" t="str">
        <f t="shared" si="924"/>
        <v>=COUNTIFS(C$3:C912,C912)</v>
      </c>
      <c r="Z912" s="25" t="str">
        <f t="shared" si="925"/>
        <v>#NAME?</v>
      </c>
      <c r="AA912" s="25" t="str">
        <f t="shared" si="926"/>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27"/>
        <v>18</v>
      </c>
      <c r="B913" s="10">
        <f t="shared" si="880"/>
        <v>147</v>
      </c>
      <c r="C913" s="12" t="s">
        <v>560</v>
      </c>
      <c r="D913" s="21" t="str">
        <f t="shared" si="928"/>
        <v>noun</v>
      </c>
      <c r="E913" s="21" t="str">
        <f t="shared" si="929"/>
        <v>masc nom sg, from bhikkhati</v>
      </c>
      <c r="F913" s="21" t="str">
        <f t="shared" si="930"/>
        <v/>
      </c>
      <c r="G913" s="21"/>
      <c r="H913" s="21" t="str">
        <f t="shared" si="931"/>
        <v>monk, monastic</v>
      </c>
      <c r="I913" s="21" t="str">
        <f t="shared" si="932"/>
        <v>beggar, mendicant</v>
      </c>
      <c r="J913" s="21" t="str">
        <f t="shared" si="933"/>
        <v>√bhikkh (beg)</v>
      </c>
      <c r="K913" s="21">
        <f t="shared" si="934"/>
        <v>1</v>
      </c>
      <c r="L913" s="21" t="str">
        <f t="shared" si="935"/>
        <v>a</v>
      </c>
      <c r="M913" s="21" t="str">
        <f t="shared" si="936"/>
        <v/>
      </c>
      <c r="N913" s="21" t="str">
        <f t="shared" si="937"/>
        <v>√bhikkh + u</v>
      </c>
      <c r="O913" s="21" t="str">
        <f t="shared" si="938"/>
        <v/>
      </c>
      <c r="P913" s="21" t="str">
        <f t="shared" si="939"/>
        <v/>
      </c>
      <c r="Q913" s="21"/>
      <c r="R913" s="21" t="s">
        <v>3028</v>
      </c>
      <c r="S913" s="21" t="s">
        <v>3029</v>
      </c>
      <c r="T913" s="21" t="s">
        <v>3032</v>
      </c>
      <c r="U913" s="23"/>
      <c r="V913" s="23"/>
      <c r="W913" s="15">
        <f t="shared" si="2"/>
        <v>45635</v>
      </c>
      <c r="X913" s="24">
        <v>912.0</v>
      </c>
      <c r="Y913" s="17" t="str">
        <f t="shared" si="924"/>
        <v>=COUNTIFS(C$3:C913,C913)</v>
      </c>
      <c r="Z913" s="25" t="str">
        <f t="shared" si="925"/>
        <v>#NAME?</v>
      </c>
      <c r="AA913" s="25" t="str">
        <f t="shared" si="926"/>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27"/>
        <v>1</v>
      </c>
      <c r="B914" s="10">
        <f t="shared" si="880"/>
        <v>2</v>
      </c>
      <c r="C914" s="12" t="s">
        <v>3033</v>
      </c>
      <c r="D914" s="21" t="s">
        <v>250</v>
      </c>
      <c r="E914" s="21" t="s">
        <v>3034</v>
      </c>
      <c r="F914" s="21"/>
      <c r="G914" s="21"/>
      <c r="H914" s="21" t="s">
        <v>3035</v>
      </c>
      <c r="I914" s="27" t="s">
        <v>3036</v>
      </c>
      <c r="J914" s="21"/>
      <c r="K914" s="21"/>
      <c r="L914" s="21"/>
      <c r="M914" s="21"/>
      <c r="N914" s="21" t="s">
        <v>3037</v>
      </c>
      <c r="O914" s="21"/>
      <c r="P914" s="21"/>
      <c r="Q914" s="21"/>
      <c r="R914" s="21" t="s">
        <v>3028</v>
      </c>
      <c r="S914" s="21" t="s">
        <v>3029</v>
      </c>
      <c r="T914" s="21" t="s">
        <v>3038</v>
      </c>
      <c r="U914" s="23"/>
      <c r="V914" s="23"/>
      <c r="W914" s="15">
        <f t="shared" si="2"/>
        <v>45635</v>
      </c>
      <c r="X914" s="24">
        <v>913.0</v>
      </c>
      <c r="Y914" s="17" t="str">
        <f t="shared" si="924"/>
        <v>=COUNTIFS(C$3:C914,C914)</v>
      </c>
      <c r="Z914" s="25" t="str">
        <f t="shared" si="925"/>
        <v>#NAME?</v>
      </c>
      <c r="AA914" s="25" t="str">
        <f t="shared" si="926"/>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27"/>
        <v>3</v>
      </c>
      <c r="B915" s="10">
        <f t="shared" si="880"/>
        <v>4</v>
      </c>
      <c r="C915" s="12" t="s">
        <v>169</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3028</v>
      </c>
      <c r="S915" s="21" t="s">
        <v>3029</v>
      </c>
      <c r="T915" s="21" t="s">
        <v>3039</v>
      </c>
      <c r="U915" s="77"/>
      <c r="V915" s="23"/>
      <c r="W915" s="15">
        <f t="shared" si="2"/>
        <v>45635</v>
      </c>
      <c r="X915" s="24">
        <v>914.0</v>
      </c>
      <c r="Y915" s="17" t="str">
        <f t="shared" si="924"/>
        <v>=COUNTIFS(C$3:C915,C915)</v>
      </c>
      <c r="Z915" s="25" t="str">
        <f t="shared" si="925"/>
        <v>#NAME?</v>
      </c>
      <c r="AA915" s="25" t="str">
        <f t="shared" si="926"/>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27"/>
        <v>1</v>
      </c>
      <c r="B916" s="10">
        <f t="shared" si="880"/>
        <v>2</v>
      </c>
      <c r="C916" s="12" t="s">
        <v>3040</v>
      </c>
      <c r="D916" s="21" t="s">
        <v>47</v>
      </c>
      <c r="E916" s="21" t="s">
        <v>3041</v>
      </c>
      <c r="F916" s="21" t="s">
        <v>1841</v>
      </c>
      <c r="G916" s="21"/>
      <c r="H916" s="21" t="s">
        <v>3042</v>
      </c>
      <c r="I916" s="21" t="s">
        <v>3043</v>
      </c>
      <c r="J916" s="21" t="s">
        <v>3044</v>
      </c>
      <c r="K916" s="21">
        <v>2.0</v>
      </c>
      <c r="L916" s="21" t="s">
        <v>3045</v>
      </c>
      <c r="M916" s="21"/>
      <c r="N916" s="21" t="s">
        <v>3046</v>
      </c>
      <c r="O916" s="21"/>
      <c r="P916" s="21"/>
      <c r="Q916" s="21"/>
      <c r="R916" s="21" t="s">
        <v>3028</v>
      </c>
      <c r="S916" s="21" t="s">
        <v>3029</v>
      </c>
      <c r="T916" s="21" t="s">
        <v>3047</v>
      </c>
      <c r="U916" s="23"/>
      <c r="V916" s="23"/>
      <c r="W916" s="15">
        <f t="shared" si="2"/>
        <v>45635</v>
      </c>
      <c r="X916" s="24">
        <v>915.0</v>
      </c>
      <c r="Y916" s="17" t="str">
        <f t="shared" si="924"/>
        <v>=COUNTIFS(C$3:C916,C916)</v>
      </c>
      <c r="Z916" s="25" t="str">
        <f t="shared" si="925"/>
        <v>#NAME?</v>
      </c>
      <c r="AA916" s="25" t="str">
        <f t="shared" si="926"/>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27"/>
        <v>1</v>
      </c>
      <c r="B917" s="10">
        <f t="shared" si="880"/>
        <v>1</v>
      </c>
      <c r="C917" s="12" t="s">
        <v>3048</v>
      </c>
      <c r="D917" s="21" t="s">
        <v>84</v>
      </c>
      <c r="E917" s="21" t="s">
        <v>3049</v>
      </c>
      <c r="F917" s="21" t="s">
        <v>31</v>
      </c>
      <c r="G917" s="21"/>
      <c r="H917" s="21" t="s">
        <v>3050</v>
      </c>
      <c r="I917" s="21" t="s">
        <v>3051</v>
      </c>
      <c r="J917" s="21" t="s">
        <v>2661</v>
      </c>
      <c r="K917" s="21">
        <v>1.0</v>
      </c>
      <c r="L917" s="21" t="s">
        <v>35</v>
      </c>
      <c r="M917" s="21" t="s">
        <v>3052</v>
      </c>
      <c r="N917" s="21" t="s">
        <v>3053</v>
      </c>
      <c r="O917" s="21"/>
      <c r="P917" s="21"/>
      <c r="Q917" s="21"/>
      <c r="R917" s="21" t="s">
        <v>3028</v>
      </c>
      <c r="S917" s="21" t="s">
        <v>3029</v>
      </c>
      <c r="T917" s="21" t="s">
        <v>3054</v>
      </c>
      <c r="U917" s="23"/>
      <c r="V917" s="23"/>
      <c r="W917" s="15">
        <f t="shared" si="2"/>
        <v>45635</v>
      </c>
      <c r="X917" s="24">
        <v>916.0</v>
      </c>
      <c r="Y917" s="17" t="str">
        <f t="shared" si="924"/>
        <v>=COUNTIFS(C$3:C917,C917)</v>
      </c>
      <c r="Z917" s="25" t="str">
        <f t="shared" si="925"/>
        <v>#NAME?</v>
      </c>
      <c r="AA917" s="25" t="str">
        <f t="shared" si="926"/>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27"/>
        <v>1</v>
      </c>
      <c r="B918" s="10">
        <f t="shared" si="880"/>
        <v>2</v>
      </c>
      <c r="C918" s="12" t="s">
        <v>3055</v>
      </c>
      <c r="D918" s="21" t="s">
        <v>250</v>
      </c>
      <c r="E918" s="21" t="s">
        <v>3056</v>
      </c>
      <c r="F918" s="21"/>
      <c r="G918" s="21"/>
      <c r="H918" s="21" t="s">
        <v>3057</v>
      </c>
      <c r="I918" s="21"/>
      <c r="J918" s="21"/>
      <c r="K918" s="21"/>
      <c r="L918" s="21"/>
      <c r="M918" s="21"/>
      <c r="N918" s="21" t="s">
        <v>3058</v>
      </c>
      <c r="O918" s="21" t="s">
        <v>2250</v>
      </c>
      <c r="P918" s="21" t="s">
        <v>3059</v>
      </c>
      <c r="Q918" s="21"/>
      <c r="R918" s="21" t="s">
        <v>3028</v>
      </c>
      <c r="S918" s="21" t="s">
        <v>3029</v>
      </c>
      <c r="T918" s="21" t="s">
        <v>3060</v>
      </c>
      <c r="U918" s="23"/>
      <c r="V918" s="23"/>
      <c r="W918" s="15">
        <f t="shared" si="2"/>
        <v>45635</v>
      </c>
      <c r="X918" s="24">
        <v>917.0</v>
      </c>
      <c r="Y918" s="17" t="str">
        <f t="shared" si="924"/>
        <v>=COUNTIFS(C$3:C918,C918)</v>
      </c>
      <c r="Z918" s="25" t="str">
        <f t="shared" si="925"/>
        <v>#NAME?</v>
      </c>
      <c r="AA918" s="25" t="str">
        <f t="shared" si="926"/>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27"/>
        <v>1</v>
      </c>
      <c r="B919" s="10">
        <f t="shared" si="880"/>
        <v>1</v>
      </c>
      <c r="C919" s="12" t="s">
        <v>3061</v>
      </c>
      <c r="D919" s="21" t="s">
        <v>47</v>
      </c>
      <c r="E919" s="21" t="s">
        <v>3062</v>
      </c>
      <c r="F919" s="21" t="s">
        <v>1841</v>
      </c>
      <c r="G919" s="21"/>
      <c r="H919" s="21" t="s">
        <v>3063</v>
      </c>
      <c r="I919" s="21"/>
      <c r="J919" s="21" t="s">
        <v>3044</v>
      </c>
      <c r="K919" s="21">
        <v>2.0</v>
      </c>
      <c r="L919" s="21" t="s">
        <v>3045</v>
      </c>
      <c r="M919" s="21"/>
      <c r="N919" s="21" t="s">
        <v>3064</v>
      </c>
      <c r="O919" s="21"/>
      <c r="P919" s="21"/>
      <c r="Q919" s="21"/>
      <c r="R919" s="21" t="s">
        <v>3028</v>
      </c>
      <c r="S919" s="21" t="s">
        <v>3029</v>
      </c>
      <c r="T919" s="21" t="s">
        <v>3065</v>
      </c>
      <c r="U919" s="23"/>
      <c r="V919" s="23"/>
      <c r="W919" s="15">
        <f t="shared" si="2"/>
        <v>45635</v>
      </c>
      <c r="X919" s="24">
        <v>918.0</v>
      </c>
      <c r="Y919" s="17" t="str">
        <f t="shared" si="924"/>
        <v>=COUNTIFS(C$3:C919,C919)</v>
      </c>
      <c r="Z919" s="25" t="str">
        <f t="shared" si="925"/>
        <v>#NAME?</v>
      </c>
      <c r="AA919" s="25" t="str">
        <f t="shared" si="926"/>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27"/>
        <v>1</v>
      </c>
      <c r="B920" s="10">
        <f t="shared" si="880"/>
        <v>1</v>
      </c>
      <c r="C920" s="12" t="s">
        <v>3066</v>
      </c>
      <c r="D920" s="21" t="s">
        <v>250</v>
      </c>
      <c r="E920" s="21" t="s">
        <v>3067</v>
      </c>
      <c r="F920" s="21" t="s">
        <v>31</v>
      </c>
      <c r="G920" s="21"/>
      <c r="H920" s="21" t="s">
        <v>3068</v>
      </c>
      <c r="I920" s="21"/>
      <c r="J920" s="21" t="s">
        <v>3069</v>
      </c>
      <c r="K920" s="21">
        <v>1.0</v>
      </c>
      <c r="L920" s="21" t="s">
        <v>35</v>
      </c>
      <c r="M920" s="21"/>
      <c r="N920" s="21" t="s">
        <v>3070</v>
      </c>
      <c r="O920" s="21"/>
      <c r="P920" s="21"/>
      <c r="Q920" s="21"/>
      <c r="R920" s="21" t="s">
        <v>3028</v>
      </c>
      <c r="S920" s="21" t="s">
        <v>3029</v>
      </c>
      <c r="T920" s="21" t="s">
        <v>3071</v>
      </c>
      <c r="U920" s="23"/>
      <c r="V920" s="23"/>
      <c r="W920" s="15">
        <f t="shared" si="2"/>
        <v>45635</v>
      </c>
      <c r="X920" s="24">
        <v>919.0</v>
      </c>
      <c r="Y920" s="17" t="str">
        <f t="shared" si="924"/>
        <v>=COUNTIFS(C$3:C920,C920)</v>
      </c>
      <c r="Z920" s="25" t="str">
        <f t="shared" si="925"/>
        <v>#NAME?</v>
      </c>
      <c r="AA920" s="25" t="str">
        <f t="shared" si="926"/>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27"/>
        <v>29</v>
      </c>
      <c r="B921" s="10">
        <f t="shared" si="880"/>
        <v>220</v>
      </c>
      <c r="C921" s="12" t="s">
        <v>1131</v>
      </c>
      <c r="D921" s="21" t="str">
        <f t="shared" ref="D921:D922" si="940">VLOOKUP($C921,$C$1:$P$7320,2,0)</f>
        <v>ind</v>
      </c>
      <c r="E921" s="21" t="str">
        <f t="shared" ref="E921:E922" si="941">VLOOKUP($C921,$C$1:$P$7320,3,0)</f>
        <v>conj</v>
      </c>
      <c r="F921" s="21" t="str">
        <f t="shared" ref="F921:F922" si="942">VLOOKUP($C921,$C$1:$P$7320,4,0)</f>
        <v/>
      </c>
      <c r="G921" s="21"/>
      <c r="H921" s="21" t="str">
        <f t="shared" ref="H921:H922" si="943">VLOOKUP($C921,$C$1:$P$7320,6,0)</f>
        <v>or, either or</v>
      </c>
      <c r="I921" s="21" t="str">
        <f t="shared" ref="I921:I922" si="944">VLOOKUP($C921,$C$1:$P$7320,7,0)</f>
        <v/>
      </c>
      <c r="J921" s="21" t="str">
        <f t="shared" ref="J921:J922" si="945">VLOOKUP($C921,$C$1:$P$7320,8,0)</f>
        <v/>
      </c>
      <c r="K921" s="21" t="str">
        <f t="shared" ref="K921:K922" si="946">VLOOKUP($C921,$C$1:$P$7320,9,0)</f>
        <v/>
      </c>
      <c r="L921" s="21" t="str">
        <f t="shared" ref="L921:L922" si="947">VLOOKUP($C921,$C$1:$P$7320,10,0)</f>
        <v/>
      </c>
      <c r="M921" s="21" t="str">
        <f t="shared" ref="M921:M922" si="948">VLOOKUP($C921,$C$1:$P$7320,11,0)</f>
        <v/>
      </c>
      <c r="N921" s="21" t="str">
        <f t="shared" ref="N921:N922" si="949">VLOOKUP($C921,$C$1:$P$7320,12,0)</f>
        <v/>
      </c>
      <c r="O921" s="21" t="str">
        <f t="shared" ref="O921:O922" si="950">VLOOKUP($C921,$C$1:$P$7320,13,0)</f>
        <v/>
      </c>
      <c r="P921" s="21" t="str">
        <f t="shared" ref="P921:P922" si="951">VLOOKUP($C921,$C$1:$P$7320,14,0)</f>
        <v/>
      </c>
      <c r="Q921" s="21"/>
      <c r="R921" s="21" t="s">
        <v>3028</v>
      </c>
      <c r="S921" s="21" t="s">
        <v>3029</v>
      </c>
      <c r="T921" s="21" t="s">
        <v>3072</v>
      </c>
      <c r="U921" s="23"/>
      <c r="V921" s="23"/>
      <c r="W921" s="15">
        <f t="shared" si="2"/>
        <v>45635</v>
      </c>
      <c r="X921" s="24">
        <v>920.0</v>
      </c>
      <c r="Y921" s="17" t="str">
        <f t="shared" si="924"/>
        <v>=COUNTIFS(C$3:C921,C921)</v>
      </c>
      <c r="Z921" s="25" t="str">
        <f t="shared" si="925"/>
        <v>#NAME?</v>
      </c>
      <c r="AA921" s="25" t="str">
        <f t="shared" si="926"/>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27"/>
        <v>3</v>
      </c>
      <c r="B922" s="10">
        <f t="shared" si="880"/>
        <v>4</v>
      </c>
      <c r="C922" s="12" t="s">
        <v>2885</v>
      </c>
      <c r="D922" s="21" t="str">
        <f t="shared" si="940"/>
        <v>noun</v>
      </c>
      <c r="E922" s="21" t="str">
        <f t="shared" si="941"/>
        <v>nt acc of adhikaraṇa</v>
      </c>
      <c r="F922" s="21" t="str">
        <f t="shared" si="942"/>
        <v/>
      </c>
      <c r="G922" s="21"/>
      <c r="H922" s="21" t="str">
        <f t="shared" si="943"/>
        <v>legal case, issue</v>
      </c>
      <c r="I922" s="21" t="str">
        <f t="shared" si="944"/>
        <v/>
      </c>
      <c r="J922" s="21" t="str">
        <f t="shared" si="945"/>
        <v>√kar (do, make)</v>
      </c>
      <c r="K922" s="21">
        <f t="shared" si="946"/>
        <v>7</v>
      </c>
      <c r="L922" s="21" t="str">
        <f t="shared" si="947"/>
        <v>o</v>
      </c>
      <c r="M922" s="21" t="str">
        <f t="shared" si="948"/>
        <v/>
      </c>
      <c r="N922" s="21" t="str">
        <f t="shared" si="949"/>
        <v>adhi + √kar + aṇa</v>
      </c>
      <c r="O922" s="21" t="str">
        <f t="shared" si="950"/>
        <v/>
      </c>
      <c r="P922" s="21" t="str">
        <f t="shared" si="951"/>
        <v/>
      </c>
      <c r="Q922" s="21"/>
      <c r="R922" s="21" t="s">
        <v>3028</v>
      </c>
      <c r="S922" s="21" t="s">
        <v>3029</v>
      </c>
      <c r="T922" s="21" t="s">
        <v>3073</v>
      </c>
      <c r="U922" s="23"/>
      <c r="V922" s="23"/>
      <c r="W922" s="15">
        <f t="shared" si="2"/>
        <v>45635</v>
      </c>
      <c r="X922" s="24">
        <v>921.0</v>
      </c>
      <c r="Y922" s="17" t="str">
        <f t="shared" si="924"/>
        <v>=COUNTIFS(C$3:C922,C922)</v>
      </c>
      <c r="Z922" s="25" t="str">
        <f t="shared" si="925"/>
        <v>#NAME?</v>
      </c>
      <c r="AA922" s="25" t="str">
        <f t="shared" si="926"/>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27"/>
        <v>1</v>
      </c>
      <c r="B923" s="10">
        <f t="shared" si="880"/>
        <v>2</v>
      </c>
      <c r="C923" s="12" t="s">
        <v>3074</v>
      </c>
      <c r="D923" s="21" t="s">
        <v>84</v>
      </c>
      <c r="E923" s="21" t="s">
        <v>3075</v>
      </c>
      <c r="F923" s="21"/>
      <c r="G923" s="21"/>
      <c r="H923" s="21" t="s">
        <v>3076</v>
      </c>
      <c r="I923" s="21" t="s">
        <v>3077</v>
      </c>
      <c r="J923" s="21" t="s">
        <v>1171</v>
      </c>
      <c r="K923" s="21">
        <v>3.0</v>
      </c>
      <c r="L923" s="21" t="s">
        <v>76</v>
      </c>
      <c r="M923" s="21"/>
      <c r="N923" s="21" t="s">
        <v>3078</v>
      </c>
      <c r="O923" s="21"/>
      <c r="P923" s="21"/>
      <c r="Q923" s="21"/>
      <c r="R923" s="21" t="s">
        <v>3028</v>
      </c>
      <c r="S923" s="21" t="s">
        <v>3029</v>
      </c>
      <c r="T923" s="21" t="s">
        <v>3079</v>
      </c>
      <c r="U923" s="23"/>
      <c r="V923" s="23"/>
      <c r="W923" s="15">
        <f t="shared" si="2"/>
        <v>45635</v>
      </c>
      <c r="X923" s="24">
        <v>922.0</v>
      </c>
      <c r="Y923" s="17" t="str">
        <f t="shared" si="924"/>
        <v>=COUNTIFS(C$3:C923,C923)</v>
      </c>
      <c r="Z923" s="25" t="str">
        <f t="shared" si="925"/>
        <v>#NAME?</v>
      </c>
      <c r="AA923" s="25" t="str">
        <f t="shared" si="926"/>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27"/>
        <v>1</v>
      </c>
      <c r="B924" s="10">
        <f t="shared" si="880"/>
        <v>2</v>
      </c>
      <c r="C924" s="12" t="s">
        <v>3080</v>
      </c>
      <c r="D924" s="21" t="s">
        <v>84</v>
      </c>
      <c r="E924" s="21" t="s">
        <v>3081</v>
      </c>
      <c r="F924" s="21"/>
      <c r="G924" s="21"/>
      <c r="H924" s="21" t="s">
        <v>3082</v>
      </c>
      <c r="I924" s="21" t="s">
        <v>3083</v>
      </c>
      <c r="J924" s="21" t="s">
        <v>1223</v>
      </c>
      <c r="K924" s="21">
        <v>6.0</v>
      </c>
      <c r="L924" s="21" t="s">
        <v>1224</v>
      </c>
      <c r="M924" s="21"/>
      <c r="N924" s="21" t="s">
        <v>3084</v>
      </c>
      <c r="O924" s="21"/>
      <c r="P924" s="21"/>
      <c r="Q924" s="21"/>
      <c r="R924" s="21" t="s">
        <v>3028</v>
      </c>
      <c r="S924" s="21" t="s">
        <v>3029</v>
      </c>
      <c r="T924" s="21" t="s">
        <v>3085</v>
      </c>
      <c r="U924" s="23"/>
      <c r="V924" s="23"/>
      <c r="W924" s="15">
        <f t="shared" si="2"/>
        <v>45635</v>
      </c>
      <c r="X924" s="24">
        <v>923.0</v>
      </c>
      <c r="Y924" s="17" t="str">
        <f t="shared" si="924"/>
        <v>=COUNTIFS(C$3:C924,C924)</v>
      </c>
      <c r="Z924" s="25" t="str">
        <f t="shared" si="925"/>
        <v>#NAME?</v>
      </c>
      <c r="AA924" s="25" t="str">
        <f t="shared" si="926"/>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27"/>
        <v>1</v>
      </c>
      <c r="B925" s="10">
        <f t="shared" si="880"/>
        <v>2</v>
      </c>
      <c r="C925" s="12" t="s">
        <v>3086</v>
      </c>
      <c r="D925" s="21" t="s">
        <v>84</v>
      </c>
      <c r="E925" s="21" t="s">
        <v>3087</v>
      </c>
      <c r="F925" s="21"/>
      <c r="G925" s="21"/>
      <c r="H925" s="21" t="s">
        <v>3088</v>
      </c>
      <c r="I925" s="21" t="s">
        <v>3089</v>
      </c>
      <c r="J925" s="21" t="s">
        <v>2905</v>
      </c>
      <c r="K925" s="21">
        <v>1.0</v>
      </c>
      <c r="L925" s="21" t="s">
        <v>35</v>
      </c>
      <c r="M925" s="21" t="s">
        <v>3090</v>
      </c>
      <c r="N925" s="21" t="s">
        <v>3091</v>
      </c>
      <c r="O925" s="21"/>
      <c r="P925" s="21"/>
      <c r="Q925" s="21"/>
      <c r="R925" s="21" t="s">
        <v>3028</v>
      </c>
      <c r="S925" s="21" t="s">
        <v>3029</v>
      </c>
      <c r="T925" s="21" t="s">
        <v>3092</v>
      </c>
      <c r="U925" s="23"/>
      <c r="V925" s="23"/>
      <c r="W925" s="15">
        <f t="shared" si="2"/>
        <v>45635</v>
      </c>
      <c r="X925" s="24">
        <v>924.0</v>
      </c>
      <c r="Y925" s="17" t="str">
        <f t="shared" si="924"/>
        <v>=COUNTIFS(C$3:C925,C925)</v>
      </c>
      <c r="Z925" s="25" t="str">
        <f t="shared" si="925"/>
        <v>#NAME?</v>
      </c>
      <c r="AA925" s="25" t="str">
        <f t="shared" si="926"/>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80"/>
        <v>1</v>
      </c>
      <c r="C926" s="52" t="s">
        <v>3093</v>
      </c>
      <c r="D926" s="40"/>
      <c r="E926" s="40"/>
      <c r="F926" s="40"/>
      <c r="G926" s="40"/>
      <c r="H926" s="40"/>
      <c r="I926" s="40"/>
      <c r="J926" s="40"/>
      <c r="K926" s="40"/>
      <c r="L926" s="40"/>
      <c r="M926" s="40"/>
      <c r="N926" s="40"/>
      <c r="O926" s="40"/>
      <c r="P926" s="40"/>
      <c r="Q926" s="40"/>
      <c r="R926" s="40" t="s">
        <v>3028</v>
      </c>
      <c r="S926" s="40" t="s">
        <v>3029</v>
      </c>
      <c r="T926" s="40" t="s">
        <v>3094</v>
      </c>
      <c r="U926" s="41"/>
      <c r="V926" s="41"/>
      <c r="W926" s="15">
        <f t="shared" si="2"/>
        <v>45635</v>
      </c>
      <c r="X926" s="24">
        <v>925.0</v>
      </c>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80"/>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2"/>
        <v>45635</v>
      </c>
      <c r="X927" s="24">
        <v>926.0</v>
      </c>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52">COUNTIFS(C$3:C928,C928)</f>
        <v>2</v>
      </c>
      <c r="B928" s="10">
        <f t="shared" si="880"/>
        <v>37</v>
      </c>
      <c r="C928" s="12" t="s">
        <v>368</v>
      </c>
      <c r="D928" s="21" t="str">
        <f t="shared" ref="D928:D930" si="953">VLOOKUP($C928,$C$1:$P$7320,2,0)</f>
        <v>pron</v>
      </c>
      <c r="E928" s="21" t="str">
        <f t="shared" ref="E928:E930" si="954">VLOOKUP($C928,$C$1:$P$7320,3,0)</f>
        <v>masc nom sg of ta</v>
      </c>
      <c r="F928" s="21" t="str">
        <f t="shared" ref="F928:F930" si="955">VLOOKUP($C928,$C$1:$P$7320,4,0)</f>
        <v/>
      </c>
      <c r="G928" s="21"/>
      <c r="H928" s="21" t="str">
        <f t="shared" ref="H928:H930" si="956">VLOOKUP($C928,$C$1:$P$7320,6,0)</f>
        <v>he, that</v>
      </c>
      <c r="I928" s="21" t="str">
        <f t="shared" ref="I928:I930" si="957">VLOOKUP($C928,$C$1:$P$7320,7,0)</f>
        <v/>
      </c>
      <c r="J928" s="21" t="str">
        <f t="shared" ref="J928:J930" si="958">VLOOKUP($C928,$C$1:$P$7320,8,0)</f>
        <v/>
      </c>
      <c r="K928" s="21" t="str">
        <f t="shared" ref="K928:K930" si="959">VLOOKUP($C928,$C$1:$P$7320,9,0)</f>
        <v/>
      </c>
      <c r="L928" s="21" t="str">
        <f t="shared" ref="L928:L930" si="960">VLOOKUP($C928,$C$1:$P$7320,10,0)</f>
        <v/>
      </c>
      <c r="M928" s="21" t="str">
        <f t="shared" ref="M928:M930" si="961">VLOOKUP($C928,$C$1:$P$7320,11,0)</f>
        <v/>
      </c>
      <c r="N928" s="21" t="str">
        <f t="shared" ref="N928:N930" si="962">VLOOKUP($C928,$C$1:$P$7320,12,0)</f>
        <v/>
      </c>
      <c r="O928" s="21" t="str">
        <f t="shared" ref="O928:O930" si="963">VLOOKUP($C928,$C$1:$P$7320,13,0)</f>
        <v/>
      </c>
      <c r="P928" s="21" t="str">
        <f t="shared" ref="P928:P930" si="964">VLOOKUP($C928,$C$1:$P$7320,14,0)</f>
        <v/>
      </c>
      <c r="Q928" s="21"/>
      <c r="R928" s="21" t="s">
        <v>3028</v>
      </c>
      <c r="S928" s="21" t="s">
        <v>3029</v>
      </c>
      <c r="T928" s="22" t="s">
        <v>3095</v>
      </c>
      <c r="U928" s="23"/>
      <c r="V928" s="23"/>
      <c r="W928" s="15">
        <f t="shared" si="2"/>
        <v>45635</v>
      </c>
      <c r="X928" s="24">
        <v>927.0</v>
      </c>
      <c r="Y928" s="17" t="str">
        <f t="shared" ref="Y928:Y934" si="965">formulatext(A928)</f>
        <v>=COUNTIFS(C$3:C928,C928)</v>
      </c>
      <c r="Z928" s="25" t="str">
        <f t="shared" ref="Z928:Z934" si="966">org.libreoffice.regex(Y928,"(\= COUNTIFS\(C\$\d{1,3}:)(C\d{1,3})(,)(C\d{1,3})(\))","$2")</f>
        <v>#NAME?</v>
      </c>
      <c r="AA928" s="25" t="str">
        <f t="shared" ref="AA928:AA934" si="967">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52"/>
        <v>19</v>
      </c>
      <c r="B929" s="10">
        <f t="shared" si="880"/>
        <v>147</v>
      </c>
      <c r="C929" s="12" t="s">
        <v>560</v>
      </c>
      <c r="D929" s="21" t="str">
        <f t="shared" si="953"/>
        <v>noun</v>
      </c>
      <c r="E929" s="21" t="str">
        <f t="shared" si="954"/>
        <v>masc nom sg, from bhikkhati</v>
      </c>
      <c r="F929" s="21" t="str">
        <f t="shared" si="955"/>
        <v/>
      </c>
      <c r="G929" s="21"/>
      <c r="H929" s="21" t="str">
        <f t="shared" si="956"/>
        <v>monk, monastic</v>
      </c>
      <c r="I929" s="21" t="str">
        <f t="shared" si="957"/>
        <v>beggar, mendicant</v>
      </c>
      <c r="J929" s="21" t="str">
        <f t="shared" si="958"/>
        <v>√bhikkh (beg)</v>
      </c>
      <c r="K929" s="21">
        <f t="shared" si="959"/>
        <v>1</v>
      </c>
      <c r="L929" s="21" t="str">
        <f t="shared" si="960"/>
        <v>a</v>
      </c>
      <c r="M929" s="21" t="str">
        <f t="shared" si="961"/>
        <v/>
      </c>
      <c r="N929" s="21" t="str">
        <f t="shared" si="962"/>
        <v>√bhikkh + u</v>
      </c>
      <c r="O929" s="21" t="str">
        <f t="shared" si="963"/>
        <v/>
      </c>
      <c r="P929" s="21" t="str">
        <f t="shared" si="964"/>
        <v/>
      </c>
      <c r="Q929" s="21"/>
      <c r="R929" s="21" t="s">
        <v>3028</v>
      </c>
      <c r="S929" s="21" t="s">
        <v>3029</v>
      </c>
      <c r="T929" s="21" t="s">
        <v>3096</v>
      </c>
      <c r="U929" s="23"/>
      <c r="V929" s="23"/>
      <c r="W929" s="15">
        <f t="shared" si="2"/>
        <v>45635</v>
      </c>
      <c r="X929" s="24">
        <v>928.0</v>
      </c>
      <c r="Y929" s="17" t="str">
        <f t="shared" si="965"/>
        <v>=COUNTIFS(C$3:C929,C929)</v>
      </c>
      <c r="Z929" s="25" t="str">
        <f t="shared" si="966"/>
        <v>#NAME?</v>
      </c>
      <c r="AA929" s="25" t="str">
        <f t="shared" si="967"/>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2"/>
        <v>4</v>
      </c>
      <c r="B930" s="10">
        <f t="shared" si="880"/>
        <v>29</v>
      </c>
      <c r="C930" s="12" t="s">
        <v>1865</v>
      </c>
      <c r="D930" s="21" t="str">
        <f t="shared" si="953"/>
        <v>noun</v>
      </c>
      <c r="E930" s="21" t="str">
        <f t="shared" si="954"/>
        <v>masc instr pl of bhikkhu</v>
      </c>
      <c r="F930" s="21" t="str">
        <f t="shared" si="955"/>
        <v/>
      </c>
      <c r="G930" s="21"/>
      <c r="H930" s="21" t="str">
        <f t="shared" si="956"/>
        <v>with monks</v>
      </c>
      <c r="I930" s="21" t="str">
        <f t="shared" si="957"/>
        <v/>
      </c>
      <c r="J930" s="21" t="str">
        <f t="shared" si="958"/>
        <v>√bhikkh (beg)</v>
      </c>
      <c r="K930" s="21">
        <f t="shared" si="959"/>
        <v>1</v>
      </c>
      <c r="L930" s="21" t="str">
        <f t="shared" si="960"/>
        <v>a</v>
      </c>
      <c r="M930" s="21" t="str">
        <f t="shared" si="961"/>
        <v/>
      </c>
      <c r="N930" s="21" t="str">
        <f t="shared" si="962"/>
        <v>√bhikkh + u</v>
      </c>
      <c r="O930" s="21" t="str">
        <f t="shared" si="963"/>
        <v/>
      </c>
      <c r="P930" s="21" t="str">
        <f t="shared" si="964"/>
        <v/>
      </c>
      <c r="Q930" s="21"/>
      <c r="R930" s="21" t="s">
        <v>3028</v>
      </c>
      <c r="S930" s="21" t="s">
        <v>3029</v>
      </c>
      <c r="T930" s="21" t="s">
        <v>3097</v>
      </c>
      <c r="U930" s="23"/>
      <c r="V930" s="23"/>
      <c r="W930" s="15">
        <f t="shared" si="2"/>
        <v>45635</v>
      </c>
      <c r="X930" s="24">
        <v>929.0</v>
      </c>
      <c r="Y930" s="17" t="str">
        <f t="shared" si="965"/>
        <v>=COUNTIFS(C$3:C930,C930)</v>
      </c>
      <c r="Z930" s="25" t="str">
        <f t="shared" si="966"/>
        <v>#NAME?</v>
      </c>
      <c r="AA930" s="25" t="str">
        <f t="shared" si="967"/>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2"/>
        <v>1</v>
      </c>
      <c r="B931" s="10">
        <f t="shared" si="880"/>
        <v>8</v>
      </c>
      <c r="C931" s="12" t="s">
        <v>3098</v>
      </c>
      <c r="D931" s="21" t="s">
        <v>118</v>
      </c>
      <c r="E931" s="27" t="s">
        <v>3099</v>
      </c>
      <c r="F931" s="21"/>
      <c r="G931" s="21"/>
      <c r="H931" s="21" t="s">
        <v>3100</v>
      </c>
      <c r="I931" s="21"/>
      <c r="J931" s="21"/>
      <c r="K931" s="21"/>
      <c r="L931" s="21"/>
      <c r="M931" s="21"/>
      <c r="N931" s="21" t="s">
        <v>3101</v>
      </c>
      <c r="O931" s="21"/>
      <c r="P931" s="21"/>
      <c r="Q931" s="21"/>
      <c r="R931" s="21" t="s">
        <v>3028</v>
      </c>
      <c r="S931" s="21" t="s">
        <v>3029</v>
      </c>
      <c r="T931" s="21" t="s">
        <v>3102</v>
      </c>
      <c r="U931" s="23"/>
      <c r="V931" s="23"/>
      <c r="W931" s="15">
        <f t="shared" si="2"/>
        <v>45635</v>
      </c>
      <c r="X931" s="24">
        <v>930.0</v>
      </c>
      <c r="Y931" s="17" t="str">
        <f t="shared" si="965"/>
        <v>=COUNTIFS(C$3:C931,C931)</v>
      </c>
      <c r="Z931" s="25" t="str">
        <f t="shared" si="966"/>
        <v>#NAME?</v>
      </c>
      <c r="AA931" s="25" t="str">
        <f t="shared" si="967"/>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2"/>
        <v>6</v>
      </c>
      <c r="B932" s="10">
        <f t="shared" si="880"/>
        <v>8</v>
      </c>
      <c r="C932" s="12" t="s">
        <v>506</v>
      </c>
      <c r="D932" s="21" t="str">
        <f>VLOOKUP($C932,$C$1:$P$7320,2,0)</f>
        <v>ind</v>
      </c>
      <c r="E932" s="21" t="str">
        <f>VLOOKUP($C932,$C$1:$P$7320,3,0)</f>
        <v>adv</v>
      </c>
      <c r="F932" s="21" t="str">
        <f t="shared" ref="F932:F933" si="968">VLOOKUP($C932,$C$1:$P$7320,4,0)</f>
        <v/>
      </c>
      <c r="G932" s="21"/>
      <c r="H932" s="21" t="str">
        <f t="shared" ref="H932:H933" si="969">VLOOKUP($C932,$C$1:$P$7320,6,0)</f>
        <v>thus, like this, as</v>
      </c>
      <c r="I932" s="21" t="str">
        <f t="shared" ref="I932:I933" si="970">VLOOKUP($C932,$C$1:$P$7320,7,0)</f>
        <v/>
      </c>
      <c r="J932" s="21" t="str">
        <f t="shared" ref="J932:J933" si="971">VLOOKUP($C932,$C$1:$P$7320,8,0)</f>
        <v/>
      </c>
      <c r="K932" s="21" t="str">
        <f t="shared" ref="K932:K933" si="972">VLOOKUP($C932,$C$1:$P$7320,9,0)</f>
        <v/>
      </c>
      <c r="L932" s="21" t="str">
        <f t="shared" ref="L932:L933" si="973">VLOOKUP($C932,$C$1:$P$7320,10,0)</f>
        <v/>
      </c>
      <c r="M932" s="21" t="str">
        <f t="shared" ref="M932:M933" si="974">VLOOKUP($C932,$C$1:$P$7320,11,0)</f>
        <v/>
      </c>
      <c r="N932" s="21" t="str">
        <f t="shared" ref="N932:N933" si="975">VLOOKUP($C932,$C$1:$P$7320,12,0)</f>
        <v/>
      </c>
      <c r="O932" s="21" t="str">
        <f t="shared" ref="O932:O933" si="976">VLOOKUP($C932,$C$1:$P$7320,13,0)</f>
        <v/>
      </c>
      <c r="P932" s="21" t="str">
        <f t="shared" ref="P932:P933" si="977">VLOOKUP($C932,$C$1:$P$7320,14,0)</f>
        <v/>
      </c>
      <c r="Q932" s="21"/>
      <c r="R932" s="21" t="s">
        <v>3028</v>
      </c>
      <c r="S932" s="21" t="s">
        <v>3029</v>
      </c>
      <c r="T932" s="21" t="s">
        <v>3103</v>
      </c>
      <c r="U932" s="23"/>
      <c r="V932" s="23"/>
      <c r="W932" s="15">
        <f t="shared" si="2"/>
        <v>45635</v>
      </c>
      <c r="X932" s="24">
        <v>931.0</v>
      </c>
      <c r="Y932" s="17" t="str">
        <f t="shared" si="965"/>
        <v>=COUNTIFS(C$3:C932,C932)</v>
      </c>
      <c r="Z932" s="25" t="str">
        <f t="shared" si="966"/>
        <v>#NAME?</v>
      </c>
      <c r="AA932" s="25" t="str">
        <f t="shared" si="967"/>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2"/>
        <v>4</v>
      </c>
      <c r="B933" s="10">
        <f t="shared" si="880"/>
        <v>7</v>
      </c>
      <c r="C933" s="12" t="s">
        <v>643</v>
      </c>
      <c r="D933" s="21" t="s">
        <v>84</v>
      </c>
      <c r="E933" s="21" t="s">
        <v>3104</v>
      </c>
      <c r="F933" s="21" t="str">
        <f t="shared" si="968"/>
        <v/>
      </c>
      <c r="G933" s="21"/>
      <c r="H933" s="21" t="str">
        <f t="shared" si="969"/>
        <v>for him, to him</v>
      </c>
      <c r="I933" s="21" t="str">
        <f t="shared" si="970"/>
        <v/>
      </c>
      <c r="J933" s="21" t="str">
        <f t="shared" si="971"/>
        <v/>
      </c>
      <c r="K933" s="21" t="str">
        <f t="shared" si="972"/>
        <v/>
      </c>
      <c r="L933" s="21" t="str">
        <f t="shared" si="973"/>
        <v/>
      </c>
      <c r="M933" s="21" t="str">
        <f t="shared" si="974"/>
        <v/>
      </c>
      <c r="N933" s="21" t="str">
        <f t="shared" si="975"/>
        <v/>
      </c>
      <c r="O933" s="21" t="str">
        <f t="shared" si="976"/>
        <v/>
      </c>
      <c r="P933" s="21" t="str">
        <f t="shared" si="977"/>
        <v/>
      </c>
      <c r="Q933" s="21"/>
      <c r="R933" s="21" t="s">
        <v>3028</v>
      </c>
      <c r="S933" s="21" t="s">
        <v>3029</v>
      </c>
      <c r="T933" s="21" t="s">
        <v>3105</v>
      </c>
      <c r="U933" s="23"/>
      <c r="V933" s="23"/>
      <c r="W933" s="15">
        <f t="shared" si="2"/>
        <v>45635</v>
      </c>
      <c r="X933" s="24">
        <v>932.0</v>
      </c>
      <c r="Y933" s="17" t="str">
        <f t="shared" si="965"/>
        <v>=COUNTIFS(C$3:C933,C933)</v>
      </c>
      <c r="Z933" s="25" t="str">
        <f t="shared" si="966"/>
        <v>#NAME?</v>
      </c>
      <c r="AA933" s="25" t="str">
        <f t="shared" si="967"/>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2"/>
        <v>1</v>
      </c>
      <c r="B934" s="10">
        <f t="shared" si="880"/>
        <v>8</v>
      </c>
      <c r="C934" s="12" t="s">
        <v>3106</v>
      </c>
      <c r="D934" s="21" t="s">
        <v>401</v>
      </c>
      <c r="E934" s="21" t="s">
        <v>3107</v>
      </c>
      <c r="F934" s="21"/>
      <c r="G934" s="21"/>
      <c r="H934" s="21" t="s">
        <v>3108</v>
      </c>
      <c r="I934" s="21"/>
      <c r="J934" s="21" t="s">
        <v>683</v>
      </c>
      <c r="K934" s="21">
        <v>1.0</v>
      </c>
      <c r="L934" s="21" t="s">
        <v>35</v>
      </c>
      <c r="M934" s="21"/>
      <c r="N934" s="21" t="s">
        <v>3109</v>
      </c>
      <c r="O934" s="21"/>
      <c r="P934" s="21"/>
      <c r="Q934" s="21"/>
      <c r="R934" s="21" t="s">
        <v>3028</v>
      </c>
      <c r="S934" s="21" t="s">
        <v>3029</v>
      </c>
      <c r="T934" s="21" t="s">
        <v>3110</v>
      </c>
      <c r="U934" s="23"/>
      <c r="V934" s="23"/>
      <c r="W934" s="15">
        <f t="shared" si="2"/>
        <v>45635</v>
      </c>
      <c r="X934" s="24">
        <v>933.0</v>
      </c>
      <c r="Y934" s="17" t="str">
        <f t="shared" si="965"/>
        <v>=COUNTIFS(C$3:C934,C934)</v>
      </c>
      <c r="Z934" s="25" t="str">
        <f t="shared" si="966"/>
        <v>#NAME?</v>
      </c>
      <c r="AA934" s="25" t="str">
        <f t="shared" si="967"/>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80"/>
        <v>1</v>
      </c>
      <c r="C935" s="52" t="s">
        <v>3111</v>
      </c>
      <c r="D935" s="40"/>
      <c r="E935" s="40"/>
      <c r="F935" s="40"/>
      <c r="G935" s="40"/>
      <c r="H935" s="40"/>
      <c r="I935" s="40"/>
      <c r="J935" s="40"/>
      <c r="K935" s="40"/>
      <c r="L935" s="40"/>
      <c r="M935" s="40"/>
      <c r="N935" s="40"/>
      <c r="O935" s="40"/>
      <c r="P935" s="40"/>
      <c r="Q935" s="40"/>
      <c r="R935" s="40" t="s">
        <v>3028</v>
      </c>
      <c r="S935" s="40" t="s">
        <v>3029</v>
      </c>
      <c r="T935" s="40" t="s">
        <v>3112</v>
      </c>
      <c r="U935" s="41"/>
      <c r="V935" s="41"/>
      <c r="W935" s="15">
        <f t="shared" si="2"/>
        <v>45635</v>
      </c>
      <c r="X935" s="24">
        <v>934.0</v>
      </c>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80"/>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2"/>
        <v>45635</v>
      </c>
      <c r="X936" s="24">
        <v>935.0</v>
      </c>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78">COUNTIFS(C$3:C937,C937)</f>
        <v>1</v>
      </c>
      <c r="B937" s="10">
        <f t="shared" si="880"/>
        <v>2</v>
      </c>
      <c r="C937" s="12" t="s">
        <v>3113</v>
      </c>
      <c r="D937" s="21" t="s">
        <v>118</v>
      </c>
      <c r="E937" s="27" t="s">
        <v>427</v>
      </c>
      <c r="F937" s="21"/>
      <c r="G937" s="21"/>
      <c r="H937" s="21" t="s">
        <v>3114</v>
      </c>
      <c r="I937" s="21"/>
      <c r="J937" s="21"/>
      <c r="K937" s="21"/>
      <c r="L937" s="21"/>
      <c r="M937" s="21"/>
      <c r="N937" s="21" t="s">
        <v>3115</v>
      </c>
      <c r="O937" s="21"/>
      <c r="P937" s="21"/>
      <c r="Q937" s="21" t="s">
        <v>3116</v>
      </c>
      <c r="R937" s="21" t="s">
        <v>3028</v>
      </c>
      <c r="S937" s="21" t="s">
        <v>3029</v>
      </c>
      <c r="T937" s="22" t="s">
        <v>3117</v>
      </c>
      <c r="U937" s="23"/>
      <c r="V937" s="23"/>
      <c r="W937" s="15">
        <f t="shared" si="2"/>
        <v>45635</v>
      </c>
      <c r="X937" s="24">
        <v>936.0</v>
      </c>
      <c r="Y937" s="17" t="str">
        <f t="shared" ref="Y937:Y949" si="979">formulatext(A937)</f>
        <v>=COUNTIFS(C$3:C937,C937)</v>
      </c>
      <c r="Z937" s="25" t="str">
        <f t="shared" ref="Z937:Z949" si="980">org.libreoffice.regex(Y937,"(\= COUNTIFS\(C\$\d{1,3}:)(C\d{1,3})(,)(C\d{1,3})(\))","$2")</f>
        <v>#NAME?</v>
      </c>
      <c r="AA937" s="25" t="str">
        <f t="shared" ref="AA937:AA949" si="981">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78"/>
        <v>1</v>
      </c>
      <c r="B938" s="10">
        <f t="shared" si="880"/>
        <v>3</v>
      </c>
      <c r="C938" s="12" t="s">
        <v>3118</v>
      </c>
      <c r="D938" s="21" t="s">
        <v>29</v>
      </c>
      <c r="E938" s="21" t="s">
        <v>599</v>
      </c>
      <c r="F938" s="21"/>
      <c r="G938" s="21"/>
      <c r="H938" s="27" t="s">
        <v>3119</v>
      </c>
      <c r="I938" s="21"/>
      <c r="J938" s="21"/>
      <c r="K938" s="21"/>
      <c r="L938" s="21"/>
      <c r="M938" s="21"/>
      <c r="N938" s="21"/>
      <c r="O938" s="21"/>
      <c r="P938" s="21"/>
      <c r="Q938" s="21"/>
      <c r="R938" s="21" t="s">
        <v>3028</v>
      </c>
      <c r="S938" s="21" t="s">
        <v>3029</v>
      </c>
      <c r="T938" s="22" t="s">
        <v>3120</v>
      </c>
      <c r="U938" s="23"/>
      <c r="V938" s="23"/>
      <c r="W938" s="15">
        <f t="shared" si="2"/>
        <v>45635</v>
      </c>
      <c r="X938" s="24">
        <v>937.0</v>
      </c>
      <c r="Y938" s="17" t="str">
        <f t="shared" si="979"/>
        <v>=COUNTIFS(C$3:C938,C938)</v>
      </c>
      <c r="Z938" s="25" t="str">
        <f t="shared" si="980"/>
        <v>#NAME?</v>
      </c>
      <c r="AA938" s="25" t="str">
        <f t="shared" si="981"/>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78"/>
        <v>1</v>
      </c>
      <c r="B939" s="10">
        <f t="shared" si="880"/>
        <v>1</v>
      </c>
      <c r="C939" s="44" t="s">
        <v>3121</v>
      </c>
      <c r="D939" s="21" t="s">
        <v>47</v>
      </c>
      <c r="E939" s="21" t="s">
        <v>3122</v>
      </c>
      <c r="F939" s="21"/>
      <c r="G939" s="21"/>
      <c r="H939" s="21" t="s">
        <v>3123</v>
      </c>
      <c r="I939" s="21"/>
      <c r="J939" s="21"/>
      <c r="K939" s="21"/>
      <c r="L939" s="21"/>
      <c r="M939" s="21"/>
      <c r="N939" s="27" t="s">
        <v>107</v>
      </c>
      <c r="O939" s="21"/>
      <c r="P939" s="21"/>
      <c r="Q939" s="21"/>
      <c r="R939" s="21" t="s">
        <v>3028</v>
      </c>
      <c r="S939" s="21" t="s">
        <v>3029</v>
      </c>
      <c r="T939" s="21" t="s">
        <v>3124</v>
      </c>
      <c r="U939" s="23"/>
      <c r="V939" s="23"/>
      <c r="W939" s="15">
        <f t="shared" si="2"/>
        <v>45635</v>
      </c>
      <c r="X939" s="24">
        <v>938.0</v>
      </c>
      <c r="Y939" s="17" t="str">
        <f t="shared" si="979"/>
        <v>=COUNTIFS(C$3:C939,C939)</v>
      </c>
      <c r="Z939" s="25" t="str">
        <f t="shared" si="980"/>
        <v>#NAME?</v>
      </c>
      <c r="AA939" s="25" t="str">
        <f t="shared" si="981"/>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78"/>
        <v>2</v>
      </c>
      <c r="B940" s="10">
        <f t="shared" si="880"/>
        <v>2</v>
      </c>
      <c r="C940" s="12" t="s">
        <v>3033</v>
      </c>
      <c r="D940" s="21" t="str">
        <f t="shared" ref="D940:D942" si="982">VLOOKUP($C940,$C$1:$P$7320,2,0)</f>
        <v>adj</v>
      </c>
      <c r="E940" s="21" t="str">
        <f t="shared" ref="E940:E942" si="983">VLOOKUP($C940,$C$1:$P$7320,3,0)</f>
        <v>masc gen sg of samagga</v>
      </c>
      <c r="F940" s="21" t="str">
        <f t="shared" ref="F940:F942" si="984">VLOOKUP($C940,$C$1:$P$7320,4,0)</f>
        <v/>
      </c>
      <c r="G940" s="21"/>
      <c r="H940" s="21" t="str">
        <f t="shared" ref="H940:H942" si="985">VLOOKUP($C940,$C$1:$P$7320,6,0)</f>
        <v>unified, harmonious</v>
      </c>
      <c r="I940" s="21" t="str">
        <f t="shared" ref="I940:I942" si="986">VLOOKUP($C940,$C$1:$P$7320,7,0)</f>
        <v>together (in one) place </v>
      </c>
      <c r="J940" s="21" t="str">
        <f t="shared" ref="J940:J942" si="987">VLOOKUP($C940,$C$1:$P$7320,8,0)</f>
        <v/>
      </c>
      <c r="K940" s="21" t="str">
        <f t="shared" ref="K940:K942" si="988">VLOOKUP($C940,$C$1:$P$7320,9,0)</f>
        <v/>
      </c>
      <c r="L940" s="21" t="str">
        <f t="shared" ref="L940:L942" si="989">VLOOKUP($C940,$C$1:$P$7320,10,0)</f>
        <v/>
      </c>
      <c r="M940" s="21" t="str">
        <f t="shared" ref="M940:M942" si="990">VLOOKUP($C940,$C$1:$P$7320,11,0)</f>
        <v/>
      </c>
      <c r="N940" s="21" t="str">
        <f t="shared" ref="N940:N942" si="991">VLOOKUP($C940,$C$1:$P$7320,12,0)</f>
        <v>saṃ + agga</v>
      </c>
      <c r="O940" s="21" t="str">
        <f t="shared" ref="O940:O942" si="992">VLOOKUP($C940,$C$1:$P$7320,13,0)</f>
        <v/>
      </c>
      <c r="P940" s="21" t="str">
        <f t="shared" ref="P940:P942" si="993">VLOOKUP($C940,$C$1:$P$7320,14,0)</f>
        <v/>
      </c>
      <c r="Q940" s="21"/>
      <c r="R940" s="21" t="s">
        <v>3028</v>
      </c>
      <c r="S940" s="21" t="s">
        <v>3029</v>
      </c>
      <c r="T940" s="21" t="s">
        <v>3125</v>
      </c>
      <c r="U940" s="23"/>
      <c r="V940" s="23"/>
      <c r="W940" s="15">
        <f t="shared" si="2"/>
        <v>45635</v>
      </c>
      <c r="X940" s="24">
        <v>939.0</v>
      </c>
      <c r="Y940" s="17" t="str">
        <f t="shared" si="979"/>
        <v>=COUNTIFS(C$3:C940,C940)</v>
      </c>
      <c r="Z940" s="25" t="str">
        <f t="shared" si="980"/>
        <v>#NAME?</v>
      </c>
      <c r="AA940" s="25" t="str">
        <f t="shared" si="981"/>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78"/>
        <v>4</v>
      </c>
      <c r="B941" s="10">
        <f t="shared" si="880"/>
        <v>4</v>
      </c>
      <c r="C941" s="12" t="s">
        <v>169</v>
      </c>
      <c r="D941" s="21" t="str">
        <f t="shared" si="982"/>
        <v>noun</v>
      </c>
      <c r="E941" s="21" t="str">
        <f t="shared" si="983"/>
        <v>masc dat sg of saṅgha</v>
      </c>
      <c r="F941" s="21" t="str">
        <f t="shared" si="984"/>
        <v/>
      </c>
      <c r="G941" s="21"/>
      <c r="H941" s="21" t="str">
        <f t="shared" si="985"/>
        <v>for the community, assembly, group</v>
      </c>
      <c r="I941" s="21" t="str">
        <f t="shared" si="986"/>
        <v>joined together</v>
      </c>
      <c r="J941" s="21" t="str">
        <f t="shared" si="987"/>
        <v>√ghaṭ (join together)</v>
      </c>
      <c r="K941" s="21">
        <f t="shared" si="988"/>
        <v>1</v>
      </c>
      <c r="L941" s="21" t="str">
        <f t="shared" si="989"/>
        <v>a</v>
      </c>
      <c r="M941" s="21" t="str">
        <f t="shared" si="990"/>
        <v/>
      </c>
      <c r="N941" s="21" t="str">
        <f t="shared" si="991"/>
        <v>saṃ + √ghaṭ + a</v>
      </c>
      <c r="O941" s="21" t="str">
        <f t="shared" si="992"/>
        <v/>
      </c>
      <c r="P941" s="21" t="str">
        <f t="shared" si="993"/>
        <v/>
      </c>
      <c r="Q941" s="21"/>
      <c r="R941" s="21" t="s">
        <v>3028</v>
      </c>
      <c r="S941" s="21" t="s">
        <v>3029</v>
      </c>
      <c r="T941" s="21" t="s">
        <v>3126</v>
      </c>
      <c r="U941" s="23"/>
      <c r="V941" s="23"/>
      <c r="W941" s="15">
        <f t="shared" si="2"/>
        <v>45635</v>
      </c>
      <c r="X941" s="24">
        <v>940.0</v>
      </c>
      <c r="Y941" s="17" t="str">
        <f t="shared" si="979"/>
        <v>=COUNTIFS(C$3:C941,C941)</v>
      </c>
      <c r="Z941" s="25" t="str">
        <f t="shared" si="980"/>
        <v>#NAME?</v>
      </c>
      <c r="AA941" s="25" t="str">
        <f t="shared" si="981"/>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78"/>
        <v>2</v>
      </c>
      <c r="B942" s="10">
        <f t="shared" si="880"/>
        <v>2</v>
      </c>
      <c r="C942" s="12" t="s">
        <v>3040</v>
      </c>
      <c r="D942" s="21" t="str">
        <f t="shared" si="982"/>
        <v>noun</v>
      </c>
      <c r="E942" s="21" t="str">
        <f t="shared" si="983"/>
        <v>masc dat sg of bheda</v>
      </c>
      <c r="F942" s="21" t="str">
        <f t="shared" si="984"/>
        <v>+gen</v>
      </c>
      <c r="G942" s="21"/>
      <c r="H942" s="21" t="str">
        <f t="shared" si="985"/>
        <v>for the breaking up, split, schism</v>
      </c>
      <c r="I942" s="21" t="str">
        <f t="shared" si="986"/>
        <v>break</v>
      </c>
      <c r="J942" s="21" t="str">
        <f t="shared" si="987"/>
        <v>√bhid (break)</v>
      </c>
      <c r="K942" s="21">
        <f t="shared" si="988"/>
        <v>2</v>
      </c>
      <c r="L942" s="21" t="str">
        <f t="shared" si="989"/>
        <v>ṃa</v>
      </c>
      <c r="M942" s="21" t="str">
        <f t="shared" si="990"/>
        <v/>
      </c>
      <c r="N942" s="21" t="str">
        <f t="shared" si="991"/>
        <v>√bhid + *a</v>
      </c>
      <c r="O942" s="21" t="str">
        <f t="shared" si="992"/>
        <v/>
      </c>
      <c r="P942" s="21" t="str">
        <f t="shared" si="993"/>
        <v/>
      </c>
      <c r="Q942" s="21"/>
      <c r="R942" s="21" t="s">
        <v>3028</v>
      </c>
      <c r="S942" s="21" t="s">
        <v>3029</v>
      </c>
      <c r="T942" s="21" t="s">
        <v>3127</v>
      </c>
      <c r="U942" s="23"/>
      <c r="V942" s="23"/>
      <c r="W942" s="15">
        <f t="shared" si="2"/>
        <v>45635</v>
      </c>
      <c r="X942" s="24">
        <v>941.0</v>
      </c>
      <c r="Y942" s="17" t="str">
        <f t="shared" si="979"/>
        <v>=COUNTIFS(C$3:C942,C942)</v>
      </c>
      <c r="Z942" s="25" t="str">
        <f t="shared" si="980"/>
        <v>#NAME?</v>
      </c>
      <c r="AA942" s="25" t="str">
        <f t="shared" si="981"/>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78"/>
        <v>1</v>
      </c>
      <c r="B943" s="10">
        <f t="shared" si="880"/>
        <v>1</v>
      </c>
      <c r="C943" s="12" t="s">
        <v>3128</v>
      </c>
      <c r="D943" s="21" t="s">
        <v>84</v>
      </c>
      <c r="E943" s="21" t="s">
        <v>3129</v>
      </c>
      <c r="F943" s="21" t="s">
        <v>31</v>
      </c>
      <c r="G943" s="21"/>
      <c r="H943" s="27" t="s">
        <v>3130</v>
      </c>
      <c r="I943" s="21" t="s">
        <v>3131</v>
      </c>
      <c r="J943" s="21" t="s">
        <v>2661</v>
      </c>
      <c r="K943" s="21">
        <v>1.0</v>
      </c>
      <c r="L943" s="21" t="s">
        <v>35</v>
      </c>
      <c r="M943" s="21" t="s">
        <v>3052</v>
      </c>
      <c r="N943" s="21" t="s">
        <v>3132</v>
      </c>
      <c r="O943" s="21"/>
      <c r="P943" s="21"/>
      <c r="Q943" s="21"/>
      <c r="R943" s="21" t="s">
        <v>3028</v>
      </c>
      <c r="S943" s="21" t="s">
        <v>3029</v>
      </c>
      <c r="T943" s="21" t="s">
        <v>3133</v>
      </c>
      <c r="U943" s="23"/>
      <c r="V943" s="23"/>
      <c r="W943" s="15">
        <f t="shared" si="2"/>
        <v>45635</v>
      </c>
      <c r="X943" s="24">
        <v>942.0</v>
      </c>
      <c r="Y943" s="17" t="str">
        <f t="shared" si="979"/>
        <v>=COUNTIFS(C$3:C943,C943)</v>
      </c>
      <c r="Z943" s="25" t="str">
        <f t="shared" si="980"/>
        <v>#NAME?</v>
      </c>
      <c r="AA943" s="25" t="str">
        <f t="shared" si="981"/>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78"/>
        <v>2</v>
      </c>
      <c r="B944" s="10">
        <f t="shared" si="880"/>
        <v>2</v>
      </c>
      <c r="C944" s="12" t="s">
        <v>3055</v>
      </c>
      <c r="D944" s="21" t="str">
        <f t="shared" ref="D944:D948" si="994">VLOOKUP($C944,$C$1:$P$7320,2,0)</f>
        <v>adj</v>
      </c>
      <c r="E944" s="21" t="str">
        <f t="shared" ref="E944:E948" si="995">VLOOKUP($C944,$C$1:$P$7320,3,0)</f>
        <v>nt acc sg of bhedanasaṃvattanika, comp</v>
      </c>
      <c r="F944" s="21" t="str">
        <f t="shared" ref="F944:F948" si="996">VLOOKUP($C944,$C$1:$P$7320,4,0)</f>
        <v/>
      </c>
      <c r="G944" s="21"/>
      <c r="H944" s="21" t="str">
        <f t="shared" ref="H944:H948" si="997">VLOOKUP($C944,$C$1:$P$7320,6,0)</f>
        <v>leading to breaking</v>
      </c>
      <c r="I944" s="21" t="str">
        <f t="shared" ref="I944:I948" si="998">VLOOKUP($C944,$C$1:$P$7320,7,0)</f>
        <v/>
      </c>
      <c r="J944" s="21" t="str">
        <f t="shared" ref="J944:J948" si="999">VLOOKUP($C944,$C$1:$P$7320,8,0)</f>
        <v/>
      </c>
      <c r="K944" s="21" t="str">
        <f t="shared" ref="K944:K948" si="1000">VLOOKUP($C944,$C$1:$P$7320,9,0)</f>
        <v/>
      </c>
      <c r="L944" s="21" t="str">
        <f t="shared" ref="L944:L948" si="1001">VLOOKUP($C944,$C$1:$P$7320,10,0)</f>
        <v/>
      </c>
      <c r="M944" s="21" t="str">
        <f t="shared" ref="M944:M948" si="1002">VLOOKUP($C944,$C$1:$P$7320,11,0)</f>
        <v/>
      </c>
      <c r="N944" s="21" t="str">
        <f t="shared" ref="N944:N948" si="1003">VLOOKUP($C944,$C$1:$P$7320,12,0)</f>
        <v>bhedana + saṃvattanika</v>
      </c>
      <c r="O944" s="21" t="str">
        <f t="shared" ref="O944:O948" si="1004">VLOOKUP($C944,$C$1:$P$7320,13,0)</f>
        <v>dative tappurisa</v>
      </c>
      <c r="P944" s="21" t="str">
        <f t="shared" ref="P944:P948" si="1005">VLOOKUP($C944,$C$1:$P$7320,14,0)</f>
        <v>bhedanāya + saṃvattanika</v>
      </c>
      <c r="Q944" s="21"/>
      <c r="R944" s="21" t="s">
        <v>3028</v>
      </c>
      <c r="S944" s="21" t="s">
        <v>3029</v>
      </c>
      <c r="T944" s="21" t="s">
        <v>3134</v>
      </c>
      <c r="U944" s="23"/>
      <c r="V944" s="23"/>
      <c r="W944" s="15">
        <f t="shared" si="2"/>
        <v>45635</v>
      </c>
      <c r="X944" s="24">
        <v>943.0</v>
      </c>
      <c r="Y944" s="17" t="str">
        <f t="shared" si="979"/>
        <v>=COUNTIFS(C$3:C944,C944)</v>
      </c>
      <c r="Z944" s="25" t="str">
        <f t="shared" si="980"/>
        <v>#NAME?</v>
      </c>
      <c r="AA944" s="25" t="str">
        <f t="shared" si="981"/>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78"/>
        <v>30</v>
      </c>
      <c r="B945" s="10">
        <f t="shared" si="880"/>
        <v>220</v>
      </c>
      <c r="C945" s="12" t="s">
        <v>1131</v>
      </c>
      <c r="D945" s="21" t="str">
        <f t="shared" si="994"/>
        <v>ind</v>
      </c>
      <c r="E945" s="21" t="str">
        <f t="shared" si="995"/>
        <v>conj</v>
      </c>
      <c r="F945" s="21" t="str">
        <f t="shared" si="996"/>
        <v/>
      </c>
      <c r="G945" s="21"/>
      <c r="H945" s="21" t="str">
        <f t="shared" si="997"/>
        <v>or, either or</v>
      </c>
      <c r="I945" s="21" t="str">
        <f t="shared" si="998"/>
        <v/>
      </c>
      <c r="J945" s="21" t="str">
        <f t="shared" si="999"/>
        <v/>
      </c>
      <c r="K945" s="21" t="str">
        <f t="shared" si="1000"/>
        <v/>
      </c>
      <c r="L945" s="21" t="str">
        <f t="shared" si="1001"/>
        <v/>
      </c>
      <c r="M945" s="21" t="str">
        <f t="shared" si="1002"/>
        <v/>
      </c>
      <c r="N945" s="21" t="str">
        <f t="shared" si="1003"/>
        <v/>
      </c>
      <c r="O945" s="21" t="str">
        <f t="shared" si="1004"/>
        <v/>
      </c>
      <c r="P945" s="21" t="str">
        <f t="shared" si="1005"/>
        <v/>
      </c>
      <c r="Q945" s="21"/>
      <c r="R945" s="21" t="s">
        <v>3028</v>
      </c>
      <c r="S945" s="21" t="s">
        <v>3029</v>
      </c>
      <c r="T945" s="21" t="s">
        <v>3135</v>
      </c>
      <c r="U945" s="23"/>
      <c r="V945" s="23"/>
      <c r="W945" s="15">
        <f t="shared" si="2"/>
        <v>45635</v>
      </c>
      <c r="X945" s="24">
        <v>944.0</v>
      </c>
      <c r="Y945" s="17" t="str">
        <f t="shared" si="979"/>
        <v>=COUNTIFS(C$3:C945,C945)</v>
      </c>
      <c r="Z945" s="25" t="str">
        <f t="shared" si="980"/>
        <v>#NAME?</v>
      </c>
      <c r="AA945" s="25" t="str">
        <f t="shared" si="981"/>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78"/>
        <v>4</v>
      </c>
      <c r="B946" s="10">
        <f t="shared" si="880"/>
        <v>4</v>
      </c>
      <c r="C946" s="12" t="s">
        <v>2885</v>
      </c>
      <c r="D946" s="21" t="str">
        <f t="shared" si="994"/>
        <v>noun</v>
      </c>
      <c r="E946" s="21" t="str">
        <f t="shared" si="995"/>
        <v>nt acc of adhikaraṇa</v>
      </c>
      <c r="F946" s="21" t="str">
        <f t="shared" si="996"/>
        <v/>
      </c>
      <c r="G946" s="21"/>
      <c r="H946" s="21" t="str">
        <f t="shared" si="997"/>
        <v>legal case, issue</v>
      </c>
      <c r="I946" s="21" t="str">
        <f t="shared" si="998"/>
        <v/>
      </c>
      <c r="J946" s="21" t="str">
        <f t="shared" si="999"/>
        <v>√kar (do, make)</v>
      </c>
      <c r="K946" s="21">
        <f t="shared" si="1000"/>
        <v>7</v>
      </c>
      <c r="L946" s="21" t="str">
        <f t="shared" si="1001"/>
        <v>o</v>
      </c>
      <c r="M946" s="21" t="str">
        <f t="shared" si="1002"/>
        <v/>
      </c>
      <c r="N946" s="21" t="str">
        <f t="shared" si="1003"/>
        <v>adhi + √kar + aṇa</v>
      </c>
      <c r="O946" s="21" t="str">
        <f t="shared" si="1004"/>
        <v/>
      </c>
      <c r="P946" s="21" t="str">
        <f t="shared" si="1005"/>
        <v/>
      </c>
      <c r="Q946" s="21"/>
      <c r="R946" s="21" t="s">
        <v>3028</v>
      </c>
      <c r="S946" s="21" t="s">
        <v>3029</v>
      </c>
      <c r="T946" s="21" t="s">
        <v>3136</v>
      </c>
      <c r="U946" s="23"/>
      <c r="V946" s="23"/>
      <c r="W946" s="15">
        <f t="shared" si="2"/>
        <v>45635</v>
      </c>
      <c r="X946" s="24">
        <v>945.0</v>
      </c>
      <c r="Y946" s="17" t="str">
        <f t="shared" si="979"/>
        <v>=COUNTIFS(C$3:C946,C946)</v>
      </c>
      <c r="Z946" s="25" t="str">
        <f t="shared" si="980"/>
        <v>#NAME?</v>
      </c>
      <c r="AA946" s="25" t="str">
        <f t="shared" si="981"/>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78"/>
        <v>2</v>
      </c>
      <c r="B947" s="10">
        <f t="shared" si="880"/>
        <v>2</v>
      </c>
      <c r="C947" s="12" t="s">
        <v>3074</v>
      </c>
      <c r="D947" s="21" t="str">
        <f t="shared" si="994"/>
        <v>verb</v>
      </c>
      <c r="E947" s="21" t="str">
        <f t="shared" si="995"/>
        <v>ger of samādāti</v>
      </c>
      <c r="F947" s="21" t="str">
        <f t="shared" si="996"/>
        <v/>
      </c>
      <c r="G947" s="21"/>
      <c r="H947" s="21" t="str">
        <f t="shared" si="997"/>
        <v>undertaking, taking up</v>
      </c>
      <c r="I947" s="21" t="str">
        <f t="shared" si="998"/>
        <v>taking together</v>
      </c>
      <c r="J947" s="21" t="str">
        <f t="shared" si="999"/>
        <v>√ādā (take, steal)</v>
      </c>
      <c r="K947" s="21">
        <f t="shared" si="1000"/>
        <v>3</v>
      </c>
      <c r="L947" s="21" t="str">
        <f t="shared" si="1001"/>
        <v>ya</v>
      </c>
      <c r="M947" s="21" t="str">
        <f t="shared" si="1002"/>
        <v/>
      </c>
      <c r="N947" s="21" t="str">
        <f t="shared" si="1003"/>
        <v>saṃ + √ādā + ya</v>
      </c>
      <c r="O947" s="21" t="str">
        <f t="shared" si="1004"/>
        <v/>
      </c>
      <c r="P947" s="21" t="str">
        <f t="shared" si="1005"/>
        <v/>
      </c>
      <c r="Q947" s="21"/>
      <c r="R947" s="21" t="s">
        <v>3028</v>
      </c>
      <c r="S947" s="21" t="s">
        <v>3029</v>
      </c>
      <c r="T947" s="21" t="s">
        <v>3137</v>
      </c>
      <c r="U947" s="23"/>
      <c r="V947" s="23"/>
      <c r="W947" s="15">
        <f t="shared" si="2"/>
        <v>45635</v>
      </c>
      <c r="X947" s="24">
        <v>946.0</v>
      </c>
      <c r="Y947" s="17" t="str">
        <f t="shared" si="979"/>
        <v>=COUNTIFS(C$3:C947,C947)</v>
      </c>
      <c r="Z947" s="25" t="str">
        <f t="shared" si="980"/>
        <v>#NAME?</v>
      </c>
      <c r="AA947" s="25" t="str">
        <f t="shared" si="981"/>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78"/>
        <v>2</v>
      </c>
      <c r="B948" s="10">
        <f t="shared" si="880"/>
        <v>2</v>
      </c>
      <c r="C948" s="12" t="s">
        <v>3080</v>
      </c>
      <c r="D948" s="21" t="str">
        <f t="shared" si="994"/>
        <v>verb</v>
      </c>
      <c r="E948" s="21" t="str">
        <f t="shared" si="995"/>
        <v>ger of paggaṇhāti</v>
      </c>
      <c r="F948" s="21" t="str">
        <f t="shared" si="996"/>
        <v/>
      </c>
      <c r="G948" s="21"/>
      <c r="H948" s="21" t="str">
        <f t="shared" si="997"/>
        <v>supporting</v>
      </c>
      <c r="I948" s="21" t="str">
        <f t="shared" si="998"/>
        <v>holding forward</v>
      </c>
      <c r="J948" s="21" t="str">
        <f t="shared" si="999"/>
        <v>√gah (grasp)</v>
      </c>
      <c r="K948" s="21">
        <f t="shared" si="1000"/>
        <v>6</v>
      </c>
      <c r="L948" s="21" t="str">
        <f t="shared" si="1001"/>
        <v>ṇhā</v>
      </c>
      <c r="M948" s="21" t="str">
        <f t="shared" si="1002"/>
        <v/>
      </c>
      <c r="N948" s="21" t="str">
        <f t="shared" si="1003"/>
        <v>pa + √gah + ya</v>
      </c>
      <c r="O948" s="21" t="str">
        <f t="shared" si="1004"/>
        <v/>
      </c>
      <c r="P948" s="21" t="str">
        <f t="shared" si="1005"/>
        <v/>
      </c>
      <c r="Q948" s="21"/>
      <c r="R948" s="21" t="s">
        <v>3028</v>
      </c>
      <c r="S948" s="21" t="s">
        <v>3029</v>
      </c>
      <c r="T948" s="21" t="s">
        <v>3138</v>
      </c>
      <c r="U948" s="23"/>
      <c r="V948" s="23"/>
      <c r="W948" s="15">
        <f t="shared" si="2"/>
        <v>45635</v>
      </c>
      <c r="X948" s="24">
        <v>947.0</v>
      </c>
      <c r="Y948" s="17" t="str">
        <f t="shared" si="979"/>
        <v>=COUNTIFS(C$3:C948,C948)</v>
      </c>
      <c r="Z948" s="25" t="str">
        <f t="shared" si="980"/>
        <v>#NAME?</v>
      </c>
      <c r="AA948" s="25" t="str">
        <f t="shared" si="981"/>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78"/>
        <v>1</v>
      </c>
      <c r="B949" s="10">
        <f t="shared" si="880"/>
        <v>1</v>
      </c>
      <c r="C949" s="12" t="s">
        <v>3139</v>
      </c>
      <c r="D949" s="21" t="s">
        <v>84</v>
      </c>
      <c r="E949" s="21" t="s">
        <v>3140</v>
      </c>
      <c r="F949" s="21"/>
      <c r="G949" s="21"/>
      <c r="H949" s="27" t="s">
        <v>3141</v>
      </c>
      <c r="I949" s="21" t="s">
        <v>3142</v>
      </c>
      <c r="J949" s="21" t="s">
        <v>2905</v>
      </c>
      <c r="K949" s="21">
        <v>1.0</v>
      </c>
      <c r="L949" s="21" t="s">
        <v>35</v>
      </c>
      <c r="M949" s="21"/>
      <c r="N949" s="21" t="s">
        <v>3143</v>
      </c>
      <c r="O949" s="21"/>
      <c r="P949" s="21"/>
      <c r="Q949" s="21"/>
      <c r="R949" s="21" t="s">
        <v>3028</v>
      </c>
      <c r="S949" s="21" t="s">
        <v>3029</v>
      </c>
      <c r="T949" s="21" t="s">
        <v>3144</v>
      </c>
      <c r="U949" s="23"/>
      <c r="V949" s="23"/>
      <c r="W949" s="15">
        <f t="shared" si="2"/>
        <v>45635</v>
      </c>
      <c r="X949" s="24">
        <v>948.0</v>
      </c>
      <c r="Y949" s="17" t="str">
        <f t="shared" si="979"/>
        <v>=COUNTIFS(C$3:C949,C949)</v>
      </c>
      <c r="Z949" s="25" t="str">
        <f t="shared" si="980"/>
        <v>#NAME?</v>
      </c>
      <c r="AA949" s="25" t="str">
        <f t="shared" si="981"/>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80"/>
        <v>1</v>
      </c>
      <c r="C950" s="52" t="s">
        <v>3145</v>
      </c>
      <c r="D950" s="40"/>
      <c r="E950" s="40"/>
      <c r="F950" s="40"/>
      <c r="G950" s="40"/>
      <c r="H950" s="40"/>
      <c r="I950" s="40"/>
      <c r="J950" s="40"/>
      <c r="K950" s="40"/>
      <c r="L950" s="40"/>
      <c r="M950" s="40"/>
      <c r="N950" s="40"/>
      <c r="O950" s="40"/>
      <c r="P950" s="40"/>
      <c r="Q950" s="40"/>
      <c r="R950" s="40" t="s">
        <v>3028</v>
      </c>
      <c r="S950" s="40" t="s">
        <v>3029</v>
      </c>
      <c r="T950" s="40" t="s">
        <v>3146</v>
      </c>
      <c r="U950" s="41"/>
      <c r="V950" s="41"/>
      <c r="W950" s="15">
        <f t="shared" si="2"/>
        <v>45635</v>
      </c>
      <c r="X950" s="24">
        <v>949.0</v>
      </c>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80"/>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2"/>
        <v>45635</v>
      </c>
      <c r="X951" s="24">
        <v>950.0</v>
      </c>
      <c r="Y951" s="17" t="str">
        <f t="shared" ref="Y951:Y967" si="1006">formulatext(A951)</f>
        <v>#N/A</v>
      </c>
      <c r="Z951" s="25" t="str">
        <f t="shared" ref="Z951:Z967" si="1007">org.libreoffice.regex(Y951,"(\= COUNTIFS\(C\$\d{1,3}:)(C\d{1,3})(,)(C\d{1,3})(\))","$2")</f>
        <v>#NAME?</v>
      </c>
      <c r="AA951" s="25" t="str">
        <f t="shared" ref="AA951:AA967" si="1008">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09">COUNTIFS(C$3:C952,C952)</f>
        <v>1</v>
      </c>
      <c r="B952" s="10">
        <f t="shared" si="880"/>
        <v>1</v>
      </c>
      <c r="C952" s="12" t="s">
        <v>3147</v>
      </c>
      <c r="D952" s="21" t="s">
        <v>118</v>
      </c>
      <c r="E952" s="27" t="s">
        <v>3148</v>
      </c>
      <c r="F952" s="21" t="s">
        <v>1870</v>
      </c>
      <c r="G952" s="21"/>
      <c r="H952" s="27" t="s">
        <v>3149</v>
      </c>
      <c r="I952" s="21"/>
      <c r="J952" s="21"/>
      <c r="K952" s="21"/>
      <c r="L952" s="21"/>
      <c r="M952" s="21"/>
      <c r="N952" s="21" t="s">
        <v>3150</v>
      </c>
      <c r="O952" s="21"/>
      <c r="P952" s="21"/>
      <c r="Q952" s="21"/>
      <c r="R952" s="21" t="s">
        <v>3028</v>
      </c>
      <c r="S952" s="21" t="s">
        <v>3029</v>
      </c>
      <c r="T952" s="22" t="s">
        <v>3151</v>
      </c>
      <c r="U952" s="23"/>
      <c r="V952" s="23"/>
      <c r="W952" s="15">
        <f t="shared" si="2"/>
        <v>45635</v>
      </c>
      <c r="X952" s="24">
        <v>951.0</v>
      </c>
      <c r="Y952" s="17" t="str">
        <f t="shared" si="1006"/>
        <v>=COUNTIFS(C$3:C952,C952)</v>
      </c>
      <c r="Z952" s="25" t="str">
        <f t="shared" si="1007"/>
        <v>#NAME?</v>
      </c>
      <c r="AA952" s="25" t="str">
        <f t="shared" si="1008"/>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09"/>
        <v>1</v>
      </c>
      <c r="B953" s="10">
        <f t="shared" si="880"/>
        <v>1</v>
      </c>
      <c r="C953" s="12" t="s">
        <v>3152</v>
      </c>
      <c r="D953" s="21" t="s">
        <v>84</v>
      </c>
      <c r="E953" s="21" t="s">
        <v>3153</v>
      </c>
      <c r="F953" s="21" t="s">
        <v>1870</v>
      </c>
      <c r="G953" s="21"/>
      <c r="H953" s="27" t="s">
        <v>3154</v>
      </c>
      <c r="I953" s="27" t="s">
        <v>3155</v>
      </c>
      <c r="J953" s="21" t="s">
        <v>1563</v>
      </c>
      <c r="K953" s="21">
        <v>1.0</v>
      </c>
      <c r="L953" s="21" t="s">
        <v>35</v>
      </c>
      <c r="M953" s="21" t="s">
        <v>3156</v>
      </c>
      <c r="N953" s="21" t="s">
        <v>3157</v>
      </c>
      <c r="O953" s="21"/>
      <c r="P953" s="21"/>
      <c r="Q953" s="21"/>
      <c r="R953" s="21" t="s">
        <v>3028</v>
      </c>
      <c r="S953" s="21" t="s">
        <v>3029</v>
      </c>
      <c r="T953" s="22" t="s">
        <v>3158</v>
      </c>
      <c r="U953" s="23"/>
      <c r="V953" s="23"/>
      <c r="W953" s="15">
        <f t="shared" si="2"/>
        <v>45635</v>
      </c>
      <c r="X953" s="24">
        <v>952.0</v>
      </c>
      <c r="Y953" s="17" t="str">
        <f t="shared" si="1006"/>
        <v>=COUNTIFS(C$3:C953,C953)</v>
      </c>
      <c r="Z953" s="25" t="str">
        <f t="shared" si="1007"/>
        <v>#NAME?</v>
      </c>
      <c r="AA953" s="25" t="str">
        <f t="shared" si="1008"/>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09"/>
        <v>1</v>
      </c>
      <c r="B954" s="10">
        <f t="shared" si="880"/>
        <v>4</v>
      </c>
      <c r="C954" s="44" t="s">
        <v>3159</v>
      </c>
      <c r="D954" s="21" t="s">
        <v>47</v>
      </c>
      <c r="E954" s="27" t="s">
        <v>3160</v>
      </c>
      <c r="F954" s="21"/>
      <c r="G954" s="21"/>
      <c r="H954" s="27" t="s">
        <v>3161</v>
      </c>
      <c r="I954" s="21"/>
      <c r="J954" s="21"/>
      <c r="K954" s="21"/>
      <c r="L954" s="21"/>
      <c r="M954" s="21"/>
      <c r="N954" s="27" t="s">
        <v>107</v>
      </c>
      <c r="O954" s="21"/>
      <c r="P954" s="21"/>
      <c r="Q954" s="21"/>
      <c r="R954" s="21" t="s">
        <v>3028</v>
      </c>
      <c r="S954" s="21" t="s">
        <v>3029</v>
      </c>
      <c r="T954" s="21" t="s">
        <v>3162</v>
      </c>
      <c r="U954" s="23"/>
      <c r="V954" s="23"/>
      <c r="W954" s="15">
        <f t="shared" si="2"/>
        <v>45635</v>
      </c>
      <c r="X954" s="24">
        <v>953.0</v>
      </c>
      <c r="Y954" s="17" t="str">
        <f t="shared" si="1006"/>
        <v>=COUNTIFS(C$3:C954,C954)</v>
      </c>
      <c r="Z954" s="25" t="str">
        <f t="shared" si="1007"/>
        <v>#NAME?</v>
      </c>
      <c r="AA954" s="25" t="str">
        <f t="shared" si="1008"/>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09"/>
        <v>1</v>
      </c>
      <c r="B955" s="10">
        <f t="shared" si="880"/>
        <v>3</v>
      </c>
      <c r="C955" s="12" t="s">
        <v>3163</v>
      </c>
      <c r="D955" s="21" t="s">
        <v>47</v>
      </c>
      <c r="E955" s="21" t="s">
        <v>3164</v>
      </c>
      <c r="F955" s="21"/>
      <c r="G955" s="21"/>
      <c r="H955" s="21" t="s">
        <v>3165</v>
      </c>
      <c r="I955" s="21" t="s">
        <v>112</v>
      </c>
      <c r="J955" s="21" t="s">
        <v>113</v>
      </c>
      <c r="K955" s="21">
        <v>1.0</v>
      </c>
      <c r="L955" s="21" t="s">
        <v>35</v>
      </c>
      <c r="M955" s="21"/>
      <c r="N955" s="21" t="s">
        <v>114</v>
      </c>
      <c r="O955" s="21"/>
      <c r="P955" s="21"/>
      <c r="Q955" s="21"/>
      <c r="R955" s="21" t="s">
        <v>3028</v>
      </c>
      <c r="S955" s="21" t="s">
        <v>3029</v>
      </c>
      <c r="T955" s="21" t="s">
        <v>3166</v>
      </c>
      <c r="U955" s="23"/>
      <c r="V955" s="23"/>
      <c r="W955" s="15">
        <f t="shared" si="2"/>
        <v>45635</v>
      </c>
      <c r="X955" s="24">
        <v>954.0</v>
      </c>
      <c r="Y955" s="17" t="str">
        <f t="shared" si="1006"/>
        <v>=COUNTIFS(C$3:C955,C955)</v>
      </c>
      <c r="Z955" s="25" t="str">
        <f t="shared" si="1007"/>
        <v>#NAME?</v>
      </c>
      <c r="AA955" s="25" t="str">
        <f t="shared" si="1008"/>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09"/>
        <v>1</v>
      </c>
      <c r="B956" s="10">
        <f t="shared" si="880"/>
        <v>2</v>
      </c>
      <c r="C956" s="12" t="s">
        <v>3167</v>
      </c>
      <c r="D956" s="21" t="s">
        <v>250</v>
      </c>
      <c r="E956" s="21" t="s">
        <v>3168</v>
      </c>
      <c r="F956" s="21"/>
      <c r="G956" s="21"/>
      <c r="H956" s="21" t="s">
        <v>3035</v>
      </c>
      <c r="I956" s="21" t="s">
        <v>3169</v>
      </c>
      <c r="J956" s="21"/>
      <c r="K956" s="21"/>
      <c r="L956" s="21"/>
      <c r="M956" s="21"/>
      <c r="N956" s="21" t="s">
        <v>3037</v>
      </c>
      <c r="O956" s="21"/>
      <c r="P956" s="21"/>
      <c r="Q956" s="21"/>
      <c r="R956" s="21" t="s">
        <v>3028</v>
      </c>
      <c r="S956" s="21" t="s">
        <v>3029</v>
      </c>
      <c r="T956" s="21" t="s">
        <v>3170</v>
      </c>
      <c r="U956" s="23"/>
      <c r="V956" s="23"/>
      <c r="W956" s="15">
        <f t="shared" si="2"/>
        <v>45635</v>
      </c>
      <c r="X956" s="24">
        <v>955.0</v>
      </c>
      <c r="Y956" s="17" t="str">
        <f t="shared" si="1006"/>
        <v>=COUNTIFS(C$3:C956,C956)</v>
      </c>
      <c r="Z956" s="25" t="str">
        <f t="shared" si="1007"/>
        <v>#NAME?</v>
      </c>
      <c r="AA956" s="25" t="str">
        <f t="shared" si="1008"/>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09"/>
        <v>1</v>
      </c>
      <c r="B957" s="10">
        <f t="shared" si="880"/>
        <v>7</v>
      </c>
      <c r="C957" s="12" t="s">
        <v>3171</v>
      </c>
      <c r="D957" s="21" t="s">
        <v>29</v>
      </c>
      <c r="E957" s="21" t="s">
        <v>1463</v>
      </c>
      <c r="F957" s="21"/>
      <c r="G957" s="21"/>
      <c r="H957" s="21" t="s">
        <v>3172</v>
      </c>
      <c r="I957" s="21"/>
      <c r="J957" s="21"/>
      <c r="K957" s="21"/>
      <c r="L957" s="21"/>
      <c r="M957" s="21"/>
      <c r="N957" s="21"/>
      <c r="O957" s="21"/>
      <c r="P957" s="21"/>
      <c r="Q957" s="21"/>
      <c r="R957" s="21" t="s">
        <v>3028</v>
      </c>
      <c r="S957" s="21" t="s">
        <v>3029</v>
      </c>
      <c r="T957" s="21" t="s">
        <v>3173</v>
      </c>
      <c r="U957" s="23"/>
      <c r="V957" s="23"/>
      <c r="W957" s="15">
        <f t="shared" si="2"/>
        <v>45635</v>
      </c>
      <c r="X957" s="24">
        <v>956.0</v>
      </c>
      <c r="Y957" s="17" t="str">
        <f t="shared" si="1006"/>
        <v>=COUNTIFS(C$3:C957,C957)</v>
      </c>
      <c r="Z957" s="25" t="str">
        <f t="shared" si="1007"/>
        <v>#NAME?</v>
      </c>
      <c r="AA957" s="25" t="str">
        <f t="shared" si="1008"/>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09"/>
        <v>3</v>
      </c>
      <c r="B958" s="10">
        <f t="shared" si="880"/>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3028</v>
      </c>
      <c r="S958" s="21" t="s">
        <v>3029</v>
      </c>
      <c r="T958" s="21" t="s">
        <v>3174</v>
      </c>
      <c r="U958" s="23"/>
      <c r="V958" s="23"/>
      <c r="W958" s="15">
        <f t="shared" si="2"/>
        <v>45635</v>
      </c>
      <c r="X958" s="24">
        <v>957.0</v>
      </c>
      <c r="Y958" s="17" t="str">
        <f t="shared" si="1006"/>
        <v>=COUNTIFS(C$3:C958,C958)</v>
      </c>
      <c r="Z958" s="25" t="str">
        <f t="shared" si="1007"/>
        <v>#NAME?</v>
      </c>
      <c r="AA958" s="25" t="str">
        <f t="shared" si="1008"/>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09"/>
        <v>1</v>
      </c>
      <c r="B959" s="10">
        <f t="shared" si="880"/>
        <v>2</v>
      </c>
      <c r="C959" s="12" t="s">
        <v>3175</v>
      </c>
      <c r="D959" s="21" t="s">
        <v>307</v>
      </c>
      <c r="E959" s="21" t="s">
        <v>3176</v>
      </c>
      <c r="F959" s="21"/>
      <c r="G959" s="21"/>
      <c r="H959" s="21" t="s">
        <v>3177</v>
      </c>
      <c r="I959" s="21" t="s">
        <v>3178</v>
      </c>
      <c r="J959" s="21" t="s">
        <v>3179</v>
      </c>
      <c r="K959" s="21">
        <v>1.0</v>
      </c>
      <c r="L959" s="21" t="s">
        <v>35</v>
      </c>
      <c r="M959" s="21" t="s">
        <v>3180</v>
      </c>
      <c r="N959" s="21" t="s">
        <v>3181</v>
      </c>
      <c r="O959" s="21"/>
      <c r="P959" s="21"/>
      <c r="Q959" s="21"/>
      <c r="R959" s="21" t="s">
        <v>3028</v>
      </c>
      <c r="S959" s="21" t="s">
        <v>3029</v>
      </c>
      <c r="T959" s="21" t="s">
        <v>3182</v>
      </c>
      <c r="U959" s="23"/>
      <c r="V959" s="23"/>
      <c r="W959" s="15">
        <f t="shared" si="2"/>
        <v>45635</v>
      </c>
      <c r="X959" s="24">
        <v>958.0</v>
      </c>
      <c r="Y959" s="17" t="str">
        <f t="shared" si="1006"/>
        <v>=COUNTIFS(C$3:C959,C959)</v>
      </c>
      <c r="Z959" s="25" t="str">
        <f t="shared" si="1007"/>
        <v>#NAME?</v>
      </c>
      <c r="AA959" s="25" t="str">
        <f t="shared" si="1008"/>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09"/>
        <v>1</v>
      </c>
      <c r="B960" s="10">
        <f t="shared" si="880"/>
        <v>2</v>
      </c>
      <c r="C960" s="12" t="s">
        <v>3183</v>
      </c>
      <c r="D960" s="21" t="s">
        <v>307</v>
      </c>
      <c r="E960" s="21" t="s">
        <v>3184</v>
      </c>
      <c r="F960" s="21"/>
      <c r="G960" s="21"/>
      <c r="H960" s="21" t="s">
        <v>3185</v>
      </c>
      <c r="I960" s="21"/>
      <c r="J960" s="21" t="s">
        <v>640</v>
      </c>
      <c r="K960" s="21">
        <v>1.0</v>
      </c>
      <c r="L960" s="21" t="s">
        <v>35</v>
      </c>
      <c r="M960" s="21" t="s">
        <v>1752</v>
      </c>
      <c r="N960" s="21" t="s">
        <v>3186</v>
      </c>
      <c r="O960" s="21"/>
      <c r="P960" s="21"/>
      <c r="Q960" s="21"/>
      <c r="R960" s="21" t="s">
        <v>3028</v>
      </c>
      <c r="S960" s="21" t="s">
        <v>3029</v>
      </c>
      <c r="T960" s="21" t="s">
        <v>3187</v>
      </c>
      <c r="U960" s="23"/>
      <c r="V960" s="23"/>
      <c r="W960" s="15">
        <f t="shared" si="2"/>
        <v>45635</v>
      </c>
      <c r="X960" s="24">
        <v>959.0</v>
      </c>
      <c r="Y960" s="17" t="str">
        <f t="shared" si="1006"/>
        <v>=COUNTIFS(C$3:C960,C960)</v>
      </c>
      <c r="Z960" s="25" t="str">
        <f t="shared" si="1007"/>
        <v>#NAME?</v>
      </c>
      <c r="AA960" s="25" t="str">
        <f t="shared" si="1008"/>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09"/>
        <v>1</v>
      </c>
      <c r="B961" s="10">
        <f t="shared" si="880"/>
        <v>2</v>
      </c>
      <c r="C961" s="12" t="s">
        <v>3188</v>
      </c>
      <c r="D961" s="21" t="s">
        <v>250</v>
      </c>
      <c r="E961" s="21" t="s">
        <v>3189</v>
      </c>
      <c r="F961" s="21"/>
      <c r="G961" s="21"/>
      <c r="H961" s="21" t="s">
        <v>3190</v>
      </c>
      <c r="I961" s="21" t="s">
        <v>3191</v>
      </c>
      <c r="J961" s="21"/>
      <c r="K961" s="21"/>
      <c r="L961" s="21"/>
      <c r="M961" s="21"/>
      <c r="N961" s="21" t="s">
        <v>3192</v>
      </c>
      <c r="O961" s="21" t="s">
        <v>3193</v>
      </c>
      <c r="P961" s="21" t="s">
        <v>3194</v>
      </c>
      <c r="Q961" s="21"/>
      <c r="R961" s="21" t="s">
        <v>3028</v>
      </c>
      <c r="S961" s="21" t="s">
        <v>3029</v>
      </c>
      <c r="T961" s="21" t="s">
        <v>3195</v>
      </c>
      <c r="U961" s="23"/>
      <c r="V961" s="23"/>
      <c r="W961" s="15">
        <f t="shared" si="2"/>
        <v>45635</v>
      </c>
      <c r="X961" s="24">
        <v>960.0</v>
      </c>
      <c r="Y961" s="17" t="str">
        <f t="shared" si="1006"/>
        <v>=COUNTIFS(C$3:C961,C961)</v>
      </c>
      <c r="Z961" s="25" t="str">
        <f t="shared" si="1007"/>
        <v>#NAME?</v>
      </c>
      <c r="AA961" s="25" t="str">
        <f t="shared" si="1008"/>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09"/>
        <v>1</v>
      </c>
      <c r="B962" s="10">
        <f t="shared" si="880"/>
        <v>2</v>
      </c>
      <c r="C962" s="12" t="s">
        <v>3196</v>
      </c>
      <c r="D962" s="27" t="s">
        <v>141</v>
      </c>
      <c r="E962" s="21" t="s">
        <v>612</v>
      </c>
      <c r="F962" s="21"/>
      <c r="G962" s="21"/>
      <c r="H962" s="21" t="s">
        <v>3197</v>
      </c>
      <c r="I962" s="21"/>
      <c r="J962" s="21"/>
      <c r="K962" s="21"/>
      <c r="L962" s="21"/>
      <c r="M962" s="21"/>
      <c r="N962" s="21"/>
      <c r="O962" s="21"/>
      <c r="P962" s="21"/>
      <c r="Q962" s="21"/>
      <c r="R962" s="21" t="s">
        <v>3028</v>
      </c>
      <c r="S962" s="21" t="s">
        <v>3029</v>
      </c>
      <c r="T962" s="21" t="s">
        <v>3198</v>
      </c>
      <c r="U962" s="23"/>
      <c r="V962" s="23"/>
      <c r="W962" s="15">
        <f t="shared" si="2"/>
        <v>45635</v>
      </c>
      <c r="X962" s="24">
        <v>961.0</v>
      </c>
      <c r="Y962" s="17" t="str">
        <f t="shared" si="1006"/>
        <v>=COUNTIFS(C$3:C962,C962)</v>
      </c>
      <c r="Z962" s="25" t="str">
        <f t="shared" si="1007"/>
        <v>#NAME?</v>
      </c>
      <c r="AA962" s="25" t="str">
        <f t="shared" si="1008"/>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09"/>
        <v>3</v>
      </c>
      <c r="B963" s="10">
        <f t="shared" si="880"/>
        <v>4</v>
      </c>
      <c r="C963" s="12" t="s">
        <v>923</v>
      </c>
      <c r="D963" s="21" t="str">
        <f t="shared" ref="D963:D964" si="1010">VLOOKUP($C963,$C$1:$P$7320,2,0)</f>
        <v>noun</v>
      </c>
      <c r="E963" s="21" t="str">
        <f t="shared" ref="E963:E964" si="1011">VLOOKUP($C963,$C$1:$P$7320,3,0)</f>
        <v>masc nom sg of uddesa, from uddisati</v>
      </c>
      <c r="F963" s="21" t="str">
        <f t="shared" ref="F963:F964" si="1012">VLOOKUP($C963,$C$1:$P$7320,4,0)</f>
        <v/>
      </c>
      <c r="G963" s="21"/>
      <c r="H963" s="21" t="str">
        <f t="shared" ref="H963:H964" si="1013">VLOOKUP($C963,$C$1:$P$7320,6,0)</f>
        <v>recitation, chanting</v>
      </c>
      <c r="I963" s="21" t="str">
        <f t="shared" ref="I963:I964" si="1014">VLOOKUP($C963,$C$1:$P$7320,7,0)</f>
        <v>pointing up</v>
      </c>
      <c r="J963" s="21" t="str">
        <f t="shared" ref="J963:J964" si="1015">VLOOKUP($C963,$C$1:$P$7320,8,0)</f>
        <v>√dis (point out, explain)</v>
      </c>
      <c r="K963" s="21">
        <f t="shared" ref="K963:K964" si="1016">VLOOKUP($C963,$C$1:$P$7320,9,0)</f>
        <v>1</v>
      </c>
      <c r="L963" s="21" t="str">
        <f t="shared" ref="L963:L964" si="1017">VLOOKUP($C963,$C$1:$P$7320,10,0)</f>
        <v>a</v>
      </c>
      <c r="M963" s="21" t="str">
        <f t="shared" ref="M963:M964" si="1018">VLOOKUP($C963,$C$1:$P$7320,11,0)</f>
        <v/>
      </c>
      <c r="N963" s="21" t="str">
        <f t="shared" ref="N963:N964" si="1019">VLOOKUP($C963,$C$1:$P$7320,12,0)</f>
        <v>ud + √dis + *a</v>
      </c>
      <c r="O963" s="21" t="str">
        <f t="shared" ref="O963:O964" si="1020">VLOOKUP($C963,$C$1:$P$7320,13,0)</f>
        <v/>
      </c>
      <c r="P963" s="21" t="str">
        <f t="shared" ref="P963:P964" si="1021">VLOOKUP($C963,$C$1:$P$7320,14,0)</f>
        <v/>
      </c>
      <c r="Q963" s="21"/>
      <c r="R963" s="21" t="s">
        <v>3028</v>
      </c>
      <c r="S963" s="21" t="s">
        <v>3029</v>
      </c>
      <c r="T963" s="21" t="s">
        <v>3199</v>
      </c>
      <c r="U963" s="23"/>
      <c r="V963" s="23"/>
      <c r="W963" s="15">
        <f t="shared" si="2"/>
        <v>45635</v>
      </c>
      <c r="X963" s="24">
        <v>962.0</v>
      </c>
      <c r="Y963" s="17" t="str">
        <f t="shared" si="1006"/>
        <v>=COUNTIFS(C$3:C963,C963)</v>
      </c>
      <c r="Z963" s="25" t="str">
        <f t="shared" si="1007"/>
        <v>#NAME?</v>
      </c>
      <c r="AA963" s="25" t="str">
        <f t="shared" si="1008"/>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09"/>
        <v>2</v>
      </c>
      <c r="B964" s="10">
        <f t="shared" si="880"/>
        <v>5</v>
      </c>
      <c r="C964" s="12" t="s">
        <v>772</v>
      </c>
      <c r="D964" s="21" t="str">
        <f t="shared" si="1010"/>
        <v>noun</v>
      </c>
      <c r="E964" s="21" t="str">
        <f t="shared" si="1011"/>
        <v>masc nom sg, from phusati</v>
      </c>
      <c r="F964" s="21" t="str">
        <f t="shared" si="1012"/>
        <v/>
      </c>
      <c r="G964" s="21"/>
      <c r="H964" s="21" t="str">
        <f t="shared" si="1013"/>
        <v>ease, comfort</v>
      </c>
      <c r="I964" s="21" t="str">
        <f t="shared" si="1014"/>
        <v>touch, contact</v>
      </c>
      <c r="J964" s="21" t="str">
        <f t="shared" si="1015"/>
        <v>√phus (touch)</v>
      </c>
      <c r="K964" s="21">
        <f t="shared" si="1016"/>
        <v>1</v>
      </c>
      <c r="L964" s="21" t="str">
        <f t="shared" si="1017"/>
        <v>a</v>
      </c>
      <c r="M964" s="21" t="str">
        <f t="shared" si="1018"/>
        <v/>
      </c>
      <c r="N964" s="21" t="str">
        <f t="shared" si="1019"/>
        <v>√phus &gt; phās + *u</v>
      </c>
      <c r="O964" s="21" t="str">
        <f t="shared" si="1020"/>
        <v/>
      </c>
      <c r="P964" s="21" t="str">
        <f t="shared" si="1021"/>
        <v/>
      </c>
      <c r="Q964" s="21"/>
      <c r="R964" s="21" t="s">
        <v>3028</v>
      </c>
      <c r="S964" s="21" t="s">
        <v>3029</v>
      </c>
      <c r="T964" s="21" t="s">
        <v>3200</v>
      </c>
      <c r="U964" s="23"/>
      <c r="V964" s="23"/>
      <c r="W964" s="15">
        <f t="shared" si="2"/>
        <v>45635</v>
      </c>
      <c r="X964" s="24">
        <v>963.0</v>
      </c>
      <c r="Y964" s="17" t="str">
        <f t="shared" si="1006"/>
        <v>=COUNTIFS(C$3:C964,C964)</v>
      </c>
      <c r="Z964" s="25" t="str">
        <f t="shared" si="1007"/>
        <v>#NAME?</v>
      </c>
      <c r="AA964" s="25" t="str">
        <f t="shared" si="1008"/>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09"/>
        <v>1</v>
      </c>
      <c r="B965" s="10">
        <f t="shared" si="880"/>
        <v>2</v>
      </c>
      <c r="C965" s="12" t="s">
        <v>3201</v>
      </c>
      <c r="D965" s="21" t="s">
        <v>118</v>
      </c>
      <c r="E965" s="21" t="s">
        <v>897</v>
      </c>
      <c r="F965" s="21"/>
      <c r="G965" s="21"/>
      <c r="H965" s="21"/>
      <c r="I965" s="21"/>
      <c r="J965" s="21"/>
      <c r="K965" s="21"/>
      <c r="L965" s="21"/>
      <c r="M965" s="21"/>
      <c r="N965" s="21" t="s">
        <v>3202</v>
      </c>
      <c r="O965" s="21"/>
      <c r="P965" s="21"/>
      <c r="Q965" s="21"/>
      <c r="R965" s="21" t="s">
        <v>3028</v>
      </c>
      <c r="S965" s="21" t="s">
        <v>3029</v>
      </c>
      <c r="T965" s="21" t="s">
        <v>3203</v>
      </c>
      <c r="U965" s="23"/>
      <c r="V965" s="23"/>
      <c r="W965" s="15">
        <f t="shared" si="2"/>
        <v>45635</v>
      </c>
      <c r="X965" s="24">
        <v>964.0</v>
      </c>
      <c r="Y965" s="17" t="str">
        <f t="shared" si="1006"/>
        <v>=COUNTIFS(C$3:C965,C965)</v>
      </c>
      <c r="Z965" s="25" t="str">
        <f t="shared" si="1007"/>
        <v>#NAME?</v>
      </c>
      <c r="AA965" s="25" t="str">
        <f t="shared" si="1008"/>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09"/>
        <v>1</v>
      </c>
      <c r="B966" s="10">
        <f t="shared" si="880"/>
        <v>2</v>
      </c>
      <c r="C966" s="12" t="s">
        <v>3204</v>
      </c>
      <c r="D966" s="21" t="s">
        <v>84</v>
      </c>
      <c r="E966" s="21" t="s">
        <v>3205</v>
      </c>
      <c r="F966" s="21"/>
      <c r="G966" s="21"/>
      <c r="H966" s="21" t="s">
        <v>3206</v>
      </c>
      <c r="I966" s="21"/>
      <c r="J966" s="21" t="s">
        <v>2731</v>
      </c>
      <c r="K966" s="21">
        <v>1.0</v>
      </c>
      <c r="L966" s="21" t="s">
        <v>35</v>
      </c>
      <c r="M966" s="21" t="s">
        <v>3207</v>
      </c>
      <c r="N966" s="21" t="s">
        <v>3208</v>
      </c>
      <c r="O966" s="21"/>
      <c r="P966" s="21"/>
      <c r="Q966" s="21"/>
      <c r="R966" s="21" t="s">
        <v>3028</v>
      </c>
      <c r="S966" s="21" t="s">
        <v>3029</v>
      </c>
      <c r="T966" s="21" t="s">
        <v>3209</v>
      </c>
      <c r="U966" s="23"/>
      <c r="V966" s="23"/>
      <c r="W966" s="15">
        <f t="shared" si="2"/>
        <v>45635</v>
      </c>
      <c r="X966" s="24">
        <v>965.0</v>
      </c>
      <c r="Y966" s="17" t="str">
        <f t="shared" si="1006"/>
        <v>=COUNTIFS(C$3:C966,C966)</v>
      </c>
      <c r="Z966" s="25" t="str">
        <f t="shared" si="1007"/>
        <v>#NAME?</v>
      </c>
      <c r="AA966" s="25" t="str">
        <f t="shared" si="1008"/>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09"/>
        <v>9</v>
      </c>
      <c r="B967" s="10">
        <f t="shared" si="880"/>
        <v>63</v>
      </c>
      <c r="C967" s="12" t="s">
        <v>449</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3028</v>
      </c>
      <c r="S967" s="21" t="s">
        <v>3029</v>
      </c>
      <c r="T967" s="21" t="s">
        <v>3210</v>
      </c>
      <c r="U967" s="23"/>
      <c r="V967" s="23"/>
      <c r="W967" s="15">
        <f t="shared" si="2"/>
        <v>45635</v>
      </c>
      <c r="X967" s="24">
        <v>966.0</v>
      </c>
      <c r="Y967" s="17" t="str">
        <f t="shared" si="1006"/>
        <v>=COUNTIFS(C$3:C967,C967)</v>
      </c>
      <c r="Z967" s="25" t="str">
        <f t="shared" si="1007"/>
        <v>#NAME?</v>
      </c>
      <c r="AA967" s="25" t="str">
        <f t="shared" si="1008"/>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80"/>
        <v>1</v>
      </c>
      <c r="C968" s="52" t="s">
        <v>3211</v>
      </c>
      <c r="D968" s="40"/>
      <c r="E968" s="40"/>
      <c r="F968" s="40"/>
      <c r="G968" s="40"/>
      <c r="H968" s="40"/>
      <c r="I968" s="40"/>
      <c r="J968" s="40"/>
      <c r="K968" s="40"/>
      <c r="L968" s="40"/>
      <c r="M968" s="40"/>
      <c r="N968" s="40"/>
      <c r="O968" s="40"/>
      <c r="P968" s="40"/>
      <c r="Q968" s="40"/>
      <c r="R968" s="40" t="s">
        <v>3028</v>
      </c>
      <c r="S968" s="40" t="s">
        <v>3029</v>
      </c>
      <c r="T968" s="40" t="s">
        <v>3212</v>
      </c>
      <c r="U968" s="41"/>
      <c r="V968" s="41"/>
      <c r="W968" s="15">
        <f t="shared" si="2"/>
        <v>45635</v>
      </c>
      <c r="X968" s="24">
        <v>967.0</v>
      </c>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80"/>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2"/>
        <v>45635</v>
      </c>
      <c r="X969" s="24">
        <v>968.0</v>
      </c>
      <c r="Y969" s="17" t="str">
        <f t="shared" ref="Y969:Y980" si="1022">formulatext(A969)</f>
        <v>#N/A</v>
      </c>
      <c r="Z969" s="25" t="str">
        <f t="shared" ref="Z969:Z980" si="1023">org.libreoffice.regex(Y969,"(\= COUNTIFS\(C\$\d{1,3}:)(C\d{1,3})(,)(C\d{1,3})(\))","$2")</f>
        <v>#NAME?</v>
      </c>
      <c r="AA969" s="25" t="str">
        <f t="shared" ref="AA969:AA980" si="1024">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25">COUNTIFS(C$3:C970,C970)</f>
        <v>1</v>
      </c>
      <c r="B970" s="10">
        <f t="shared" si="880"/>
        <v>8</v>
      </c>
      <c r="C970" s="12" t="s">
        <v>3213</v>
      </c>
      <c r="D970" s="21" t="s">
        <v>118</v>
      </c>
      <c r="E970" s="27" t="s">
        <v>842</v>
      </c>
      <c r="F970" s="21"/>
      <c r="G970" s="21"/>
      <c r="H970" s="21" t="s">
        <v>3214</v>
      </c>
      <c r="I970" s="21"/>
      <c r="J970" s="21"/>
      <c r="K970" s="21"/>
      <c r="L970" s="21"/>
      <c r="M970" s="21"/>
      <c r="N970" s="21" t="s">
        <v>3215</v>
      </c>
      <c r="O970" s="21"/>
      <c r="P970" s="21"/>
      <c r="Q970" s="21"/>
      <c r="R970" s="21" t="s">
        <v>3028</v>
      </c>
      <c r="S970" s="21" t="s">
        <v>3029</v>
      </c>
      <c r="T970" s="22" t="s">
        <v>3216</v>
      </c>
      <c r="U970" s="23"/>
      <c r="V970" s="23"/>
      <c r="W970" s="15">
        <f t="shared" si="2"/>
        <v>45635</v>
      </c>
      <c r="X970" s="24">
        <v>969.0</v>
      </c>
      <c r="Y970" s="17" t="str">
        <f t="shared" si="1022"/>
        <v>=COUNTIFS(C$3:C970,C970)</v>
      </c>
      <c r="Z970" s="25" t="str">
        <f t="shared" si="1023"/>
        <v>#NAME?</v>
      </c>
      <c r="AA970" s="25" t="str">
        <f t="shared" si="1024"/>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25"/>
        <v>7</v>
      </c>
      <c r="B971" s="10">
        <f t="shared" si="880"/>
        <v>8</v>
      </c>
      <c r="C971" s="12" t="s">
        <v>506</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3028</v>
      </c>
      <c r="S971" s="21" t="s">
        <v>3029</v>
      </c>
      <c r="T971" s="22" t="s">
        <v>3217</v>
      </c>
      <c r="U971" s="23"/>
      <c r="V971" s="23"/>
      <c r="W971" s="15">
        <f t="shared" si="2"/>
        <v>45635</v>
      </c>
      <c r="X971" s="24">
        <v>970.0</v>
      </c>
      <c r="Y971" s="17" t="str">
        <f t="shared" si="1022"/>
        <v>=COUNTIFS(C$3:C971,C971)</v>
      </c>
      <c r="Z971" s="25" t="str">
        <f t="shared" si="1023"/>
        <v>#NAME?</v>
      </c>
      <c r="AA971" s="25" t="str">
        <f t="shared" si="1024"/>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25"/>
        <v>1</v>
      </c>
      <c r="B972" s="10">
        <f t="shared" si="880"/>
        <v>19</v>
      </c>
      <c r="C972" s="12" t="s">
        <v>3218</v>
      </c>
      <c r="D972" s="21" t="s">
        <v>29</v>
      </c>
      <c r="E972" s="21" t="s">
        <v>852</v>
      </c>
      <c r="F972" s="21"/>
      <c r="G972" s="21"/>
      <c r="H972" s="21" t="s">
        <v>2895</v>
      </c>
      <c r="I972" s="21"/>
      <c r="J972" s="21"/>
      <c r="K972" s="21"/>
      <c r="L972" s="21"/>
      <c r="M972" s="21"/>
      <c r="N972" s="21"/>
      <c r="O972" s="21"/>
      <c r="P972" s="21"/>
      <c r="Q972" s="21"/>
      <c r="R972" s="21" t="s">
        <v>3028</v>
      </c>
      <c r="S972" s="21" t="s">
        <v>3029</v>
      </c>
      <c r="T972" s="21" t="s">
        <v>3219</v>
      </c>
      <c r="U972" s="23"/>
      <c r="V972" s="23"/>
      <c r="W972" s="15">
        <f t="shared" si="2"/>
        <v>45635</v>
      </c>
      <c r="X972" s="24">
        <v>971.0</v>
      </c>
      <c r="Y972" s="17" t="str">
        <f t="shared" si="1022"/>
        <v>=COUNTIFS(C$3:C972,C972)</v>
      </c>
      <c r="Z972" s="25" t="str">
        <f t="shared" si="1023"/>
        <v>#NAME?</v>
      </c>
      <c r="AA972" s="25" t="str">
        <f t="shared" si="1024"/>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25"/>
        <v>3</v>
      </c>
      <c r="B973" s="10">
        <f t="shared" si="880"/>
        <v>37</v>
      </c>
      <c r="C973" s="12" t="s">
        <v>368</v>
      </c>
      <c r="D973" s="21" t="str">
        <f t="shared" ref="D973:D975" si="1026">VLOOKUP($C973,$C$1:$P$7320,2,0)</f>
        <v>pron</v>
      </c>
      <c r="E973" s="21" t="str">
        <f t="shared" ref="E973:E975" si="1027">VLOOKUP($C973,$C$1:$P$7320,3,0)</f>
        <v>masc nom sg of ta</v>
      </c>
      <c r="F973" s="21" t="str">
        <f t="shared" ref="F973:F975" si="1028">VLOOKUP($C973,$C$1:$P$7320,4,0)</f>
        <v/>
      </c>
      <c r="G973" s="21"/>
      <c r="H973" s="21" t="str">
        <f t="shared" ref="H973:H975" si="1029">VLOOKUP($C973,$C$1:$P$7320,6,0)</f>
        <v>he, that</v>
      </c>
      <c r="I973" s="21" t="str">
        <f t="shared" ref="I973:I975" si="1030">VLOOKUP($C973,$C$1:$P$7320,7,0)</f>
        <v/>
      </c>
      <c r="J973" s="21" t="str">
        <f t="shared" ref="J973:J975" si="1031">VLOOKUP($C973,$C$1:$P$7320,8,0)</f>
        <v/>
      </c>
      <c r="K973" s="21" t="str">
        <f t="shared" ref="K973:K975" si="1032">VLOOKUP($C973,$C$1:$P$7320,9,0)</f>
        <v/>
      </c>
      <c r="L973" s="21" t="str">
        <f t="shared" ref="L973:L975" si="1033">VLOOKUP($C973,$C$1:$P$7320,10,0)</f>
        <v/>
      </c>
      <c r="M973" s="21" t="str">
        <f t="shared" ref="M973:M975" si="1034">VLOOKUP($C973,$C$1:$P$7320,11,0)</f>
        <v/>
      </c>
      <c r="N973" s="21" t="str">
        <f t="shared" ref="N973:N975" si="1035">VLOOKUP($C973,$C$1:$P$7320,12,0)</f>
        <v/>
      </c>
      <c r="O973" s="21" t="str">
        <f t="shared" ref="O973:O975" si="1036">VLOOKUP($C973,$C$1:$P$7320,13,0)</f>
        <v/>
      </c>
      <c r="P973" s="21" t="str">
        <f t="shared" ref="P973:P975" si="1037">VLOOKUP($C973,$C$1:$P$7320,14,0)</f>
        <v/>
      </c>
      <c r="Q973" s="21"/>
      <c r="R973" s="21" t="s">
        <v>3028</v>
      </c>
      <c r="S973" s="21" t="s">
        <v>3029</v>
      </c>
      <c r="T973" s="21" t="s">
        <v>3220</v>
      </c>
      <c r="U973" s="23"/>
      <c r="V973" s="23"/>
      <c r="W973" s="15">
        <f t="shared" si="2"/>
        <v>45635</v>
      </c>
      <c r="X973" s="24">
        <v>972.0</v>
      </c>
      <c r="Y973" s="17" t="str">
        <f t="shared" si="1022"/>
        <v>=COUNTIFS(C$3:C973,C973)</v>
      </c>
      <c r="Z973" s="25" t="str">
        <f t="shared" si="1023"/>
        <v>#NAME?</v>
      </c>
      <c r="AA973" s="25" t="str">
        <f t="shared" si="1024"/>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25"/>
        <v>20</v>
      </c>
      <c r="B974" s="10">
        <f t="shared" si="880"/>
        <v>147</v>
      </c>
      <c r="C974" s="12" t="s">
        <v>560</v>
      </c>
      <c r="D974" s="21" t="str">
        <f t="shared" si="1026"/>
        <v>noun</v>
      </c>
      <c r="E974" s="21" t="str">
        <f t="shared" si="1027"/>
        <v>masc nom sg, from bhikkhati</v>
      </c>
      <c r="F974" s="21" t="str">
        <f t="shared" si="1028"/>
        <v/>
      </c>
      <c r="G974" s="21"/>
      <c r="H974" s="21" t="str">
        <f t="shared" si="1029"/>
        <v>monk, monastic</v>
      </c>
      <c r="I974" s="21" t="str">
        <f t="shared" si="1030"/>
        <v>beggar, mendicant</v>
      </c>
      <c r="J974" s="21" t="str">
        <f t="shared" si="1031"/>
        <v>√bhikkh (beg)</v>
      </c>
      <c r="K974" s="21">
        <f t="shared" si="1032"/>
        <v>1</v>
      </c>
      <c r="L974" s="21" t="str">
        <f t="shared" si="1033"/>
        <v>a</v>
      </c>
      <c r="M974" s="21" t="str">
        <f t="shared" si="1034"/>
        <v/>
      </c>
      <c r="N974" s="21" t="str">
        <f t="shared" si="1035"/>
        <v>√bhikkh + u</v>
      </c>
      <c r="O974" s="21" t="str">
        <f t="shared" si="1036"/>
        <v/>
      </c>
      <c r="P974" s="21" t="str">
        <f t="shared" si="1037"/>
        <v/>
      </c>
      <c r="Q974" s="21"/>
      <c r="R974" s="21" t="s">
        <v>3028</v>
      </c>
      <c r="S974" s="21" t="s">
        <v>3029</v>
      </c>
      <c r="T974" s="21" t="s">
        <v>3221</v>
      </c>
      <c r="U974" s="23"/>
      <c r="V974" s="23"/>
      <c r="W974" s="15">
        <f t="shared" si="2"/>
        <v>45635</v>
      </c>
      <c r="X974" s="24">
        <v>973.0</v>
      </c>
      <c r="Y974" s="17" t="str">
        <f t="shared" si="1022"/>
        <v>=COUNTIFS(C$3:C974,C974)</v>
      </c>
      <c r="Z974" s="25" t="str">
        <f t="shared" si="1023"/>
        <v>#NAME?</v>
      </c>
      <c r="AA974" s="25" t="str">
        <f t="shared" si="1024"/>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25"/>
        <v>5</v>
      </c>
      <c r="B975" s="10">
        <f t="shared" si="880"/>
        <v>29</v>
      </c>
      <c r="C975" s="12" t="s">
        <v>1865</v>
      </c>
      <c r="D975" s="21" t="str">
        <f t="shared" si="1026"/>
        <v>noun</v>
      </c>
      <c r="E975" s="21" t="str">
        <f t="shared" si="1027"/>
        <v>masc instr pl of bhikkhu</v>
      </c>
      <c r="F975" s="21" t="str">
        <f t="shared" si="1028"/>
        <v/>
      </c>
      <c r="G975" s="21"/>
      <c r="H975" s="21" t="str">
        <f t="shared" si="1029"/>
        <v>with monks</v>
      </c>
      <c r="I975" s="21" t="str">
        <f t="shared" si="1030"/>
        <v/>
      </c>
      <c r="J975" s="21" t="str">
        <f t="shared" si="1031"/>
        <v>√bhikkh (beg)</v>
      </c>
      <c r="K975" s="21">
        <f t="shared" si="1032"/>
        <v>1</v>
      </c>
      <c r="L975" s="21" t="str">
        <f t="shared" si="1033"/>
        <v>a</v>
      </c>
      <c r="M975" s="21" t="str">
        <f t="shared" si="1034"/>
        <v/>
      </c>
      <c r="N975" s="21" t="str">
        <f t="shared" si="1035"/>
        <v>√bhikkh + u</v>
      </c>
      <c r="O975" s="21" t="str">
        <f t="shared" si="1036"/>
        <v/>
      </c>
      <c r="P975" s="21" t="str">
        <f t="shared" si="1037"/>
        <v/>
      </c>
      <c r="Q975" s="21"/>
      <c r="R975" s="21" t="s">
        <v>3028</v>
      </c>
      <c r="S975" s="21" t="s">
        <v>3029</v>
      </c>
      <c r="T975" s="21" t="s">
        <v>3222</v>
      </c>
      <c r="U975" s="23"/>
      <c r="V975" s="23"/>
      <c r="W975" s="15">
        <f t="shared" si="2"/>
        <v>45635</v>
      </c>
      <c r="X975" s="24">
        <v>974.0</v>
      </c>
      <c r="Y975" s="17" t="str">
        <f t="shared" si="1022"/>
        <v>=COUNTIFS(C$3:C975,C975)</v>
      </c>
      <c r="Z975" s="25" t="str">
        <f t="shared" si="1023"/>
        <v>#NAME?</v>
      </c>
      <c r="AA975" s="25" t="str">
        <f t="shared" si="1024"/>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25"/>
        <v>1</v>
      </c>
      <c r="B976" s="10">
        <f t="shared" si="880"/>
        <v>8</v>
      </c>
      <c r="C976" s="12" t="s">
        <v>3223</v>
      </c>
      <c r="D976" s="21" t="s">
        <v>307</v>
      </c>
      <c r="E976" s="21" t="s">
        <v>3224</v>
      </c>
      <c r="F976" s="21" t="s">
        <v>1870</v>
      </c>
      <c r="G976" s="21"/>
      <c r="H976" s="21" t="s">
        <v>3225</v>
      </c>
      <c r="I976" s="21"/>
      <c r="J976" s="21" t="s">
        <v>683</v>
      </c>
      <c r="K976" s="21">
        <v>1.0</v>
      </c>
      <c r="L976" s="21" t="s">
        <v>76</v>
      </c>
      <c r="M976" s="27" t="s">
        <v>3226</v>
      </c>
      <c r="N976" s="21" t="s">
        <v>3227</v>
      </c>
      <c r="O976" s="21"/>
      <c r="P976" s="21"/>
      <c r="Q976" s="21"/>
      <c r="R976" s="21" t="s">
        <v>3028</v>
      </c>
      <c r="S976" s="21" t="s">
        <v>3029</v>
      </c>
      <c r="T976" s="21" t="s">
        <v>3228</v>
      </c>
      <c r="U976" s="23"/>
      <c r="V976" s="23"/>
      <c r="W976" s="15">
        <f t="shared" si="2"/>
        <v>45635</v>
      </c>
      <c r="X976" s="24">
        <v>975.0</v>
      </c>
      <c r="Y976" s="17" t="str">
        <f t="shared" si="1022"/>
        <v>=COUNTIFS(C$3:C976,C976)</v>
      </c>
      <c r="Z976" s="25" t="str">
        <f t="shared" si="1023"/>
        <v>#NAME?</v>
      </c>
      <c r="AA976" s="25" t="str">
        <f t="shared" si="1024"/>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25"/>
        <v>1</v>
      </c>
      <c r="B977" s="10">
        <f t="shared" si="880"/>
        <v>6</v>
      </c>
      <c r="C977" s="12" t="s">
        <v>3229</v>
      </c>
      <c r="D977" s="21" t="s">
        <v>118</v>
      </c>
      <c r="E977" s="27" t="s">
        <v>842</v>
      </c>
      <c r="F977" s="21"/>
      <c r="G977" s="21"/>
      <c r="H977" s="21" t="s">
        <v>3230</v>
      </c>
      <c r="I977" s="21"/>
      <c r="J977" s="21"/>
      <c r="K977" s="21"/>
      <c r="L977" s="21"/>
      <c r="M977" s="21"/>
      <c r="N977" s="21" t="s">
        <v>3231</v>
      </c>
      <c r="O977" s="21"/>
      <c r="P977" s="21"/>
      <c r="Q977" s="21"/>
      <c r="R977" s="21" t="s">
        <v>3028</v>
      </c>
      <c r="S977" s="21" t="s">
        <v>3029</v>
      </c>
      <c r="T977" s="21" t="s">
        <v>3232</v>
      </c>
      <c r="U977" s="23"/>
      <c r="V977" s="23"/>
      <c r="W977" s="15">
        <f t="shared" si="2"/>
        <v>45635</v>
      </c>
      <c r="X977" s="24">
        <v>976.0</v>
      </c>
      <c r="Y977" s="17" t="str">
        <f t="shared" si="1022"/>
        <v>=COUNTIFS(C$3:C977,C977)</v>
      </c>
      <c r="Z977" s="25" t="str">
        <f t="shared" si="1023"/>
        <v>#NAME?</v>
      </c>
      <c r="AA977" s="25" t="str">
        <f t="shared" si="1024"/>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25"/>
        <v>2</v>
      </c>
      <c r="B978" s="10">
        <f t="shared" si="880"/>
        <v>8</v>
      </c>
      <c r="C978" s="12" t="s">
        <v>1310</v>
      </c>
      <c r="D978" s="21" t="str">
        <f t="shared" ref="D978:D979" si="1038">VLOOKUP($C978,$C$1:$P$7320,2,0)</f>
        <v>ind</v>
      </c>
      <c r="E978" s="21" t="str">
        <f t="shared" ref="E978:E979" si="1039">VLOOKUP($C978,$C$1:$P$7320,3,0)</f>
        <v>adv</v>
      </c>
      <c r="F978" s="21" t="str">
        <f t="shared" ref="F978:F979" si="1040">VLOOKUP($C978,$C$1:$P$7320,4,0)</f>
        <v/>
      </c>
      <c r="G978" s="21"/>
      <c r="H978" s="21" t="str">
        <f t="shared" ref="H978:H979" si="1041">VLOOKUP($C978,$C$1:$P$7320,6,0)</f>
        <v>like that, such</v>
      </c>
      <c r="I978" s="21" t="str">
        <f t="shared" ref="I978:I979" si="1042">VLOOKUP($C978,$C$1:$P$7320,7,0)</f>
        <v/>
      </c>
      <c r="J978" s="21" t="str">
        <f t="shared" ref="J978:J979" si="1043">VLOOKUP($C978,$C$1:$P$7320,8,0)</f>
        <v/>
      </c>
      <c r="K978" s="21" t="str">
        <f t="shared" ref="K978:K979" si="1044">VLOOKUP($C978,$C$1:$P$7320,9,0)</f>
        <v/>
      </c>
      <c r="L978" s="21" t="str">
        <f t="shared" ref="L978:L979" si="1045">VLOOKUP($C978,$C$1:$P$7320,10,0)</f>
        <v/>
      </c>
      <c r="M978" s="21" t="str">
        <f t="shared" ref="M978:M979" si="1046">VLOOKUP($C978,$C$1:$P$7320,11,0)</f>
        <v/>
      </c>
      <c r="N978" s="21" t="str">
        <f t="shared" ref="N978:N979" si="1047">VLOOKUP($C978,$C$1:$P$7320,12,0)</f>
        <v>ta + thā</v>
      </c>
      <c r="O978" s="21" t="str">
        <f t="shared" ref="O978:O979" si="1048">VLOOKUP($C978,$C$1:$P$7320,13,0)</f>
        <v/>
      </c>
      <c r="P978" s="21" t="str">
        <f t="shared" ref="P978:P979" si="1049">VLOOKUP($C978,$C$1:$P$7320,14,0)</f>
        <v/>
      </c>
      <c r="Q978" s="21"/>
      <c r="R978" s="21" t="s">
        <v>3028</v>
      </c>
      <c r="S978" s="21" t="s">
        <v>3029</v>
      </c>
      <c r="T978" s="21" t="s">
        <v>3233</v>
      </c>
      <c r="U978" s="23"/>
      <c r="V978" s="23"/>
      <c r="W978" s="15">
        <f t="shared" si="2"/>
        <v>45635</v>
      </c>
      <c r="X978" s="24">
        <v>977.0</v>
      </c>
      <c r="Y978" s="17" t="str">
        <f t="shared" si="1022"/>
        <v>=COUNTIFS(C$3:C978,C978)</v>
      </c>
      <c r="Z978" s="25" t="str">
        <f t="shared" si="1023"/>
        <v>#NAME?</v>
      </c>
      <c r="AA978" s="25" t="str">
        <f t="shared" si="1024"/>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25"/>
        <v>5</v>
      </c>
      <c r="B979" s="10">
        <f t="shared" si="880"/>
        <v>21</v>
      </c>
      <c r="C979" s="12" t="s">
        <v>302</v>
      </c>
      <c r="D979" s="21" t="str">
        <f t="shared" si="1038"/>
        <v>ind</v>
      </c>
      <c r="E979" s="21" t="str">
        <f t="shared" si="1039"/>
        <v>emph</v>
      </c>
      <c r="F979" s="21" t="str">
        <f t="shared" si="1040"/>
        <v/>
      </c>
      <c r="G979" s="21"/>
      <c r="H979" s="21" t="str">
        <f t="shared" si="1041"/>
        <v>just, only</v>
      </c>
      <c r="I979" s="21" t="str">
        <f t="shared" si="1042"/>
        <v/>
      </c>
      <c r="J979" s="21" t="str">
        <f t="shared" si="1043"/>
        <v/>
      </c>
      <c r="K979" s="21" t="str">
        <f t="shared" si="1044"/>
        <v/>
      </c>
      <c r="L979" s="21" t="str">
        <f t="shared" si="1045"/>
        <v/>
      </c>
      <c r="M979" s="21" t="str">
        <f t="shared" si="1046"/>
        <v/>
      </c>
      <c r="N979" s="21" t="str">
        <f t="shared" si="1047"/>
        <v/>
      </c>
      <c r="O979" s="21" t="str">
        <f t="shared" si="1048"/>
        <v/>
      </c>
      <c r="P979" s="21" t="str">
        <f t="shared" si="1049"/>
        <v/>
      </c>
      <c r="Q979" s="21"/>
      <c r="R979" s="21" t="s">
        <v>3028</v>
      </c>
      <c r="S979" s="21" t="s">
        <v>3029</v>
      </c>
      <c r="T979" s="21" t="s">
        <v>3234</v>
      </c>
      <c r="U979" s="23"/>
      <c r="V979" s="23"/>
      <c r="W979" s="15">
        <f t="shared" si="2"/>
        <v>45635</v>
      </c>
      <c r="X979" s="24">
        <v>978.0</v>
      </c>
      <c r="Y979" s="17" t="str">
        <f t="shared" si="1022"/>
        <v>=COUNTIFS(C$3:C979,C979)</v>
      </c>
      <c r="Z979" s="25" t="str">
        <f t="shared" si="1023"/>
        <v>#NAME?</v>
      </c>
      <c r="AA979" s="25" t="str">
        <f t="shared" si="1024"/>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25"/>
        <v>1</v>
      </c>
      <c r="B980" s="10">
        <f t="shared" si="880"/>
        <v>5</v>
      </c>
      <c r="C980" s="12" t="s">
        <v>3235</v>
      </c>
      <c r="D980" s="21" t="s">
        <v>84</v>
      </c>
      <c r="E980" s="21" t="s">
        <v>3236</v>
      </c>
      <c r="F980" s="21"/>
      <c r="G980" s="21"/>
      <c r="H980" s="21" t="s">
        <v>3237</v>
      </c>
      <c r="I980" s="21" t="s">
        <v>3238</v>
      </c>
      <c r="J980" s="21" t="s">
        <v>1223</v>
      </c>
      <c r="K980" s="21">
        <v>6.0</v>
      </c>
      <c r="L980" s="21" t="s">
        <v>1224</v>
      </c>
      <c r="M980" s="21"/>
      <c r="N980" s="27" t="s">
        <v>3239</v>
      </c>
      <c r="O980" s="21"/>
      <c r="P980" s="21"/>
      <c r="Q980" s="21"/>
      <c r="R980" s="21" t="s">
        <v>3028</v>
      </c>
      <c r="S980" s="21" t="s">
        <v>3029</v>
      </c>
      <c r="T980" s="21" t="s">
        <v>3240</v>
      </c>
      <c r="U980" s="23"/>
      <c r="V980" s="23"/>
      <c r="W980" s="15">
        <f t="shared" si="2"/>
        <v>45635</v>
      </c>
      <c r="X980" s="24">
        <v>979.0</v>
      </c>
      <c r="Y980" s="17" t="str">
        <f t="shared" si="1022"/>
        <v>=COUNTIFS(C$3:C980,C980)</v>
      </c>
      <c r="Z980" s="25" t="str">
        <f t="shared" si="1023"/>
        <v>#NAME?</v>
      </c>
      <c r="AA980" s="25" t="str">
        <f t="shared" si="1024"/>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80"/>
        <v>1</v>
      </c>
      <c r="C981" s="52" t="s">
        <v>3241</v>
      </c>
      <c r="D981" s="40"/>
      <c r="E981" s="40"/>
      <c r="F981" s="40"/>
      <c r="G981" s="40"/>
      <c r="H981" s="40"/>
      <c r="I981" s="40"/>
      <c r="J981" s="40"/>
      <c r="K981" s="40"/>
      <c r="L981" s="40"/>
      <c r="M981" s="40"/>
      <c r="N981" s="40"/>
      <c r="O981" s="40"/>
      <c r="P981" s="40"/>
      <c r="Q981" s="40"/>
      <c r="R981" s="40" t="s">
        <v>3028</v>
      </c>
      <c r="S981" s="40" t="s">
        <v>3029</v>
      </c>
      <c r="T981" s="40" t="s">
        <v>3242</v>
      </c>
      <c r="U981" s="41"/>
      <c r="V981" s="41"/>
      <c r="W981" s="15">
        <f t="shared" si="2"/>
        <v>45635</v>
      </c>
      <c r="X981" s="24">
        <v>980.0</v>
      </c>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80"/>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2"/>
        <v>45635</v>
      </c>
      <c r="X982" s="24">
        <v>981.0</v>
      </c>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50">COUNTIFS(C$3:C983,C983)</f>
        <v>4</v>
      </c>
      <c r="B983" s="10">
        <f t="shared" si="880"/>
        <v>37</v>
      </c>
      <c r="C983" s="12" t="s">
        <v>368</v>
      </c>
      <c r="D983" s="21" t="str">
        <f t="shared" ref="D983:D986" si="1051">VLOOKUP($C983,$C$1:$P$7320,2,0)</f>
        <v>pron</v>
      </c>
      <c r="E983" s="21" t="str">
        <f t="shared" ref="E983:E986" si="1052">VLOOKUP($C983,$C$1:$P$7320,3,0)</f>
        <v>masc nom sg of ta</v>
      </c>
      <c r="F983" s="21" t="str">
        <f t="shared" ref="F983:F986" si="1053">VLOOKUP($C983,$C$1:$P$7320,4,0)</f>
        <v/>
      </c>
      <c r="G983" s="21"/>
      <c r="H983" s="21" t="str">
        <f t="shared" ref="H983:H986" si="1054">VLOOKUP($C983,$C$1:$P$7320,6,0)</f>
        <v>he, that</v>
      </c>
      <c r="I983" s="21" t="str">
        <f t="shared" ref="I983:I986" si="1055">VLOOKUP($C983,$C$1:$P$7320,7,0)</f>
        <v/>
      </c>
      <c r="J983" s="21" t="str">
        <f t="shared" ref="J983:J986" si="1056">VLOOKUP($C983,$C$1:$P$7320,8,0)</f>
        <v/>
      </c>
      <c r="K983" s="21" t="str">
        <f t="shared" ref="K983:K986" si="1057">VLOOKUP($C983,$C$1:$P$7320,9,0)</f>
        <v/>
      </c>
      <c r="L983" s="21" t="str">
        <f t="shared" ref="L983:L986" si="1058">VLOOKUP($C983,$C$1:$P$7320,10,0)</f>
        <v/>
      </c>
      <c r="M983" s="21" t="str">
        <f t="shared" ref="M983:M986" si="1059">VLOOKUP($C983,$C$1:$P$7320,11,0)</f>
        <v/>
      </c>
      <c r="N983" s="21" t="str">
        <f t="shared" ref="N983:N986" si="1060">VLOOKUP($C983,$C$1:$P$7320,12,0)</f>
        <v/>
      </c>
      <c r="O983" s="21" t="str">
        <f t="shared" ref="O983:O986" si="1061">VLOOKUP($C983,$C$1:$P$7320,13,0)</f>
        <v/>
      </c>
      <c r="P983" s="21" t="str">
        <f t="shared" ref="P983:P986" si="1062">VLOOKUP($C983,$C$1:$P$7320,14,0)</f>
        <v/>
      </c>
      <c r="Q983" s="21"/>
      <c r="R983" s="21" t="s">
        <v>3028</v>
      </c>
      <c r="S983" s="21" t="s">
        <v>3029</v>
      </c>
      <c r="T983" s="22" t="s">
        <v>3243</v>
      </c>
      <c r="U983" s="23"/>
      <c r="V983" s="23"/>
      <c r="W983" s="15">
        <f t="shared" si="2"/>
        <v>45635</v>
      </c>
      <c r="X983" s="24">
        <v>982.0</v>
      </c>
      <c r="Y983" s="17" t="str">
        <f t="shared" ref="Y983:Y989" si="1063">formulatext(A983)</f>
        <v>=COUNTIFS(C$3:C983,C983)</v>
      </c>
      <c r="Z983" s="25" t="str">
        <f t="shared" ref="Z983:Z989" si="1064">org.libreoffice.regex(Y983,"(\= COUNTIFS\(C\$\d{1,3}:)(C\d{1,3})(,)(C\d{1,3})(\))","$2")</f>
        <v>#NAME?</v>
      </c>
      <c r="AA983" s="25" t="str">
        <f t="shared" ref="AA983:AA989" si="1065">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50"/>
        <v>21</v>
      </c>
      <c r="B984" s="10">
        <f t="shared" si="880"/>
        <v>147</v>
      </c>
      <c r="C984" s="12" t="s">
        <v>560</v>
      </c>
      <c r="D984" s="21" t="str">
        <f t="shared" si="1051"/>
        <v>noun</v>
      </c>
      <c r="E984" s="21" t="str">
        <f t="shared" si="1052"/>
        <v>masc nom sg, from bhikkhati</v>
      </c>
      <c r="F984" s="21" t="str">
        <f t="shared" si="1053"/>
        <v/>
      </c>
      <c r="G984" s="21"/>
      <c r="H984" s="21" t="str">
        <f t="shared" si="1054"/>
        <v>monk, monastic</v>
      </c>
      <c r="I984" s="21" t="str">
        <f t="shared" si="1055"/>
        <v>beggar, mendicant</v>
      </c>
      <c r="J984" s="21" t="str">
        <f t="shared" si="1056"/>
        <v>√bhikkh (beg)</v>
      </c>
      <c r="K984" s="21">
        <f t="shared" si="1057"/>
        <v>1</v>
      </c>
      <c r="L984" s="21" t="str">
        <f t="shared" si="1058"/>
        <v>a</v>
      </c>
      <c r="M984" s="21" t="str">
        <f t="shared" si="1059"/>
        <v/>
      </c>
      <c r="N984" s="21" t="str">
        <f t="shared" si="1060"/>
        <v>√bhikkh + u</v>
      </c>
      <c r="O984" s="21" t="str">
        <f t="shared" si="1061"/>
        <v/>
      </c>
      <c r="P984" s="21" t="str">
        <f t="shared" si="1062"/>
        <v/>
      </c>
      <c r="Q984" s="21"/>
      <c r="R984" s="21" t="s">
        <v>3028</v>
      </c>
      <c r="S984" s="21" t="s">
        <v>3029</v>
      </c>
      <c r="T984" s="21" t="s">
        <v>3244</v>
      </c>
      <c r="U984" s="23"/>
      <c r="V984" s="23"/>
      <c r="W984" s="15">
        <f t="shared" si="2"/>
        <v>45635</v>
      </c>
      <c r="X984" s="24">
        <v>983.0</v>
      </c>
      <c r="Y984" s="17" t="str">
        <f t="shared" si="1063"/>
        <v>=COUNTIFS(C$3:C984,C984)</v>
      </c>
      <c r="Z984" s="25" t="str">
        <f t="shared" si="1064"/>
        <v>#NAME?</v>
      </c>
      <c r="AA984" s="25" t="str">
        <f t="shared" si="1065"/>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0"/>
        <v>6</v>
      </c>
      <c r="B985" s="10">
        <f t="shared" si="880"/>
        <v>29</v>
      </c>
      <c r="C985" s="12" t="s">
        <v>1865</v>
      </c>
      <c r="D985" s="21" t="str">
        <f t="shared" si="1051"/>
        <v>noun</v>
      </c>
      <c r="E985" s="21" t="str">
        <f t="shared" si="1052"/>
        <v>masc instr pl of bhikkhu</v>
      </c>
      <c r="F985" s="21" t="str">
        <f t="shared" si="1053"/>
        <v/>
      </c>
      <c r="G985" s="21"/>
      <c r="H985" s="21" t="str">
        <f t="shared" si="1054"/>
        <v>with monks</v>
      </c>
      <c r="I985" s="21" t="str">
        <f t="shared" si="1055"/>
        <v/>
      </c>
      <c r="J985" s="21" t="str">
        <f t="shared" si="1056"/>
        <v>√bhikkh (beg)</v>
      </c>
      <c r="K985" s="21">
        <f t="shared" si="1057"/>
        <v>1</v>
      </c>
      <c r="L985" s="21" t="str">
        <f t="shared" si="1058"/>
        <v>a</v>
      </c>
      <c r="M985" s="21" t="str">
        <f t="shared" si="1059"/>
        <v/>
      </c>
      <c r="N985" s="21" t="str">
        <f t="shared" si="1060"/>
        <v>√bhikkh + u</v>
      </c>
      <c r="O985" s="21" t="str">
        <f t="shared" si="1061"/>
        <v/>
      </c>
      <c r="P985" s="21" t="str">
        <f t="shared" si="1062"/>
        <v/>
      </c>
      <c r="Q985" s="21"/>
      <c r="R985" s="21" t="s">
        <v>3028</v>
      </c>
      <c r="S985" s="21" t="s">
        <v>3029</v>
      </c>
      <c r="T985" s="21" t="s">
        <v>3245</v>
      </c>
      <c r="U985" s="23"/>
      <c r="V985" s="23"/>
      <c r="W985" s="15">
        <f t="shared" si="2"/>
        <v>45635</v>
      </c>
      <c r="X985" s="24">
        <v>984.0</v>
      </c>
      <c r="Y985" s="17" t="str">
        <f t="shared" si="1063"/>
        <v>=COUNTIFS(C$3:C985,C985)</v>
      </c>
      <c r="Z985" s="25" t="str">
        <f t="shared" si="1064"/>
        <v>#NAME?</v>
      </c>
      <c r="AA985" s="25" t="str">
        <f t="shared" si="1065"/>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0"/>
        <v>3</v>
      </c>
      <c r="B986" s="10">
        <f t="shared" si="880"/>
        <v>7</v>
      </c>
      <c r="C986" s="12" t="s">
        <v>531</v>
      </c>
      <c r="D986" s="21" t="str">
        <f t="shared" si="1051"/>
        <v>ind</v>
      </c>
      <c r="E986" s="21" t="str">
        <f t="shared" si="1052"/>
        <v>adv, comp</v>
      </c>
      <c r="F986" s="21" t="str">
        <f t="shared" si="1053"/>
        <v/>
      </c>
      <c r="G986" s="21"/>
      <c r="H986" s="21" t="str">
        <f t="shared" si="1054"/>
        <v>up to the third time</v>
      </c>
      <c r="I986" s="21" t="str">
        <f t="shared" si="1055"/>
        <v/>
      </c>
      <c r="J986" s="21" t="str">
        <f t="shared" si="1056"/>
        <v/>
      </c>
      <c r="K986" s="21" t="str">
        <f t="shared" si="1057"/>
        <v/>
      </c>
      <c r="L986" s="21" t="str">
        <f t="shared" si="1058"/>
        <v/>
      </c>
      <c r="M986" s="21" t="str">
        <f t="shared" si="1059"/>
        <v/>
      </c>
      <c r="N986" s="21" t="str">
        <f t="shared" si="1060"/>
        <v>yāva + tatiyaṃ</v>
      </c>
      <c r="O986" s="21" t="str">
        <f t="shared" si="1061"/>
        <v>abyayībhāva</v>
      </c>
      <c r="P986" s="21" t="str">
        <f t="shared" si="1062"/>
        <v>yāva + tatiyaṃ</v>
      </c>
      <c r="Q986" s="21"/>
      <c r="R986" s="21" t="s">
        <v>3028</v>
      </c>
      <c r="S986" s="21" t="s">
        <v>3029</v>
      </c>
      <c r="T986" s="21" t="s">
        <v>3246</v>
      </c>
      <c r="U986" s="23"/>
      <c r="V986" s="23"/>
      <c r="W986" s="15">
        <f t="shared" si="2"/>
        <v>45635</v>
      </c>
      <c r="X986" s="24">
        <v>985.0</v>
      </c>
      <c r="Y986" s="17" t="str">
        <f t="shared" si="1063"/>
        <v>=COUNTIFS(C$3:C986,C986)</v>
      </c>
      <c r="Z986" s="25" t="str">
        <f t="shared" si="1064"/>
        <v>#NAME?</v>
      </c>
      <c r="AA986" s="25" t="str">
        <f t="shared" si="1065"/>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0"/>
        <v>1</v>
      </c>
      <c r="B987" s="10">
        <f t="shared" si="880"/>
        <v>4</v>
      </c>
      <c r="C987" s="12" t="s">
        <v>3247</v>
      </c>
      <c r="D987" s="21" t="s">
        <v>401</v>
      </c>
      <c r="E987" s="21" t="s">
        <v>3248</v>
      </c>
      <c r="F987" s="21" t="s">
        <v>1870</v>
      </c>
      <c r="G987" s="21"/>
      <c r="H987" s="21" t="s">
        <v>3249</v>
      </c>
      <c r="I987" s="21"/>
      <c r="J987" s="21" t="s">
        <v>2184</v>
      </c>
      <c r="K987" s="21">
        <v>1.0</v>
      </c>
      <c r="L987" s="21" t="s">
        <v>35</v>
      </c>
      <c r="M987" s="21"/>
      <c r="N987" s="21" t="s">
        <v>3250</v>
      </c>
      <c r="O987" s="21"/>
      <c r="P987" s="21"/>
      <c r="Q987" s="21"/>
      <c r="R987" s="21" t="s">
        <v>3028</v>
      </c>
      <c r="S987" s="21" t="s">
        <v>3029</v>
      </c>
      <c r="T987" s="21" t="s">
        <v>3251</v>
      </c>
      <c r="U987" s="23"/>
      <c r="V987" s="23"/>
      <c r="W987" s="15">
        <f t="shared" si="2"/>
        <v>45635</v>
      </c>
      <c r="X987" s="24">
        <v>986.0</v>
      </c>
      <c r="Y987" s="17" t="str">
        <f t="shared" si="1063"/>
        <v>=COUNTIFS(C$3:C987,C987)</v>
      </c>
      <c r="Z987" s="25" t="str">
        <f t="shared" si="1064"/>
        <v>#NAME?</v>
      </c>
      <c r="AA987" s="25" t="str">
        <f t="shared" si="1065"/>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0"/>
        <v>2</v>
      </c>
      <c r="B988" s="10">
        <f t="shared" si="880"/>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3028</v>
      </c>
      <c r="S988" s="21" t="s">
        <v>3029</v>
      </c>
      <c r="T988" s="21" t="s">
        <v>3252</v>
      </c>
      <c r="U988" s="23"/>
      <c r="V988" s="23"/>
      <c r="W988" s="15">
        <f t="shared" si="2"/>
        <v>45635</v>
      </c>
      <c r="X988" s="24">
        <v>987.0</v>
      </c>
      <c r="Y988" s="17" t="str">
        <f t="shared" si="1063"/>
        <v>=COUNTIFS(C$3:C988,C988)</v>
      </c>
      <c r="Z988" s="25" t="str">
        <f t="shared" si="1064"/>
        <v>#NAME?</v>
      </c>
      <c r="AA988" s="25" t="str">
        <f t="shared" si="1065"/>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0"/>
        <v>1</v>
      </c>
      <c r="B989" s="10">
        <f t="shared" si="880"/>
        <v>5</v>
      </c>
      <c r="C989" s="12" t="s">
        <v>3253</v>
      </c>
      <c r="D989" s="21" t="s">
        <v>47</v>
      </c>
      <c r="E989" s="21" t="s">
        <v>3254</v>
      </c>
      <c r="F989" s="21" t="s">
        <v>1841</v>
      </c>
      <c r="G989" s="21"/>
      <c r="H989" s="21" t="s">
        <v>3255</v>
      </c>
      <c r="I989" s="21"/>
      <c r="J989" s="21" t="s">
        <v>2004</v>
      </c>
      <c r="K989" s="21">
        <v>1.0</v>
      </c>
      <c r="L989" s="21" t="s">
        <v>35</v>
      </c>
      <c r="M989" s="21"/>
      <c r="N989" s="21" t="s">
        <v>3256</v>
      </c>
      <c r="O989" s="21"/>
      <c r="P989" s="21"/>
      <c r="Q989" s="21"/>
      <c r="R989" s="21" t="s">
        <v>3028</v>
      </c>
      <c r="S989" s="21" t="s">
        <v>3029</v>
      </c>
      <c r="T989" s="21" t="s">
        <v>3257</v>
      </c>
      <c r="U989" s="23"/>
      <c r="V989" s="23"/>
      <c r="W989" s="15">
        <f t="shared" si="2"/>
        <v>45635</v>
      </c>
      <c r="X989" s="24">
        <v>988.0</v>
      </c>
      <c r="Y989" s="17" t="str">
        <f t="shared" si="1063"/>
        <v>=COUNTIFS(C$3:C989,C989)</v>
      </c>
      <c r="Z989" s="25" t="str">
        <f t="shared" si="1064"/>
        <v>#NAME?</v>
      </c>
      <c r="AA989" s="25" t="str">
        <f t="shared" si="1065"/>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80"/>
        <v>1</v>
      </c>
      <c r="C990" s="52" t="s">
        <v>3258</v>
      </c>
      <c r="D990" s="40"/>
      <c r="E990" s="40"/>
      <c r="F990" s="40"/>
      <c r="G990" s="40"/>
      <c r="H990" s="40"/>
      <c r="I990" s="40"/>
      <c r="J990" s="40"/>
      <c r="K990" s="40"/>
      <c r="L990" s="40"/>
      <c r="M990" s="40"/>
      <c r="N990" s="40"/>
      <c r="O990" s="40"/>
      <c r="P990" s="40"/>
      <c r="Q990" s="40"/>
      <c r="R990" s="40" t="s">
        <v>3028</v>
      </c>
      <c r="S990" s="40" t="s">
        <v>3029</v>
      </c>
      <c r="T990" s="40" t="s">
        <v>3259</v>
      </c>
      <c r="U990" s="41"/>
      <c r="V990" s="41"/>
      <c r="W990" s="15">
        <f t="shared" si="2"/>
        <v>45635</v>
      </c>
      <c r="X990" s="24">
        <v>989.0</v>
      </c>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80"/>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2"/>
        <v>45635</v>
      </c>
      <c r="X991" s="24">
        <v>990.0</v>
      </c>
      <c r="Y991" s="17" t="str">
        <f t="shared" ref="Y991:Y1005" si="1066">formulatext(A991)</f>
        <v>#N/A</v>
      </c>
      <c r="Z991" s="25" t="str">
        <f t="shared" ref="Z991:Z1005" si="1067">org.libreoffice.regex(Y991,"(\= COUNTIFS\(C\$\d{1,3}:)(C\d{1,3})(,)(C\d{1,3})(\))","$2")</f>
        <v>#NAME?</v>
      </c>
      <c r="AA991" s="25" t="str">
        <f t="shared" ref="AA991:AA1005" si="1068">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69">COUNTIFS(C$3:C992,C992)</f>
        <v>1</v>
      </c>
      <c r="B992" s="10">
        <f t="shared" si="880"/>
        <v>5</v>
      </c>
      <c r="C992" s="12" t="s">
        <v>3260</v>
      </c>
      <c r="D992" s="21" t="s">
        <v>118</v>
      </c>
      <c r="E992" s="27" t="s">
        <v>842</v>
      </c>
      <c r="F992" s="21"/>
      <c r="G992" s="21"/>
      <c r="H992" s="21" t="s">
        <v>3261</v>
      </c>
      <c r="I992" s="21"/>
      <c r="J992" s="21"/>
      <c r="K992" s="21"/>
      <c r="L992" s="21"/>
      <c r="M992" s="21"/>
      <c r="N992" s="27" t="s">
        <v>3262</v>
      </c>
      <c r="O992" s="21"/>
      <c r="P992" s="21"/>
      <c r="Q992" s="21"/>
      <c r="R992" s="21" t="s">
        <v>3028</v>
      </c>
      <c r="S992" s="21" t="s">
        <v>3029</v>
      </c>
      <c r="T992" s="22" t="s">
        <v>3263</v>
      </c>
      <c r="U992" s="23"/>
      <c r="V992" s="23"/>
      <c r="W992" s="15">
        <f t="shared" si="2"/>
        <v>45635</v>
      </c>
      <c r="X992" s="24">
        <v>991.0</v>
      </c>
      <c r="Y992" s="17" t="str">
        <f t="shared" si="1066"/>
        <v>=COUNTIFS(C$3:C992,C992)</v>
      </c>
      <c r="Z992" s="25" t="str">
        <f t="shared" si="1067"/>
        <v>#NAME?</v>
      </c>
      <c r="AA992" s="25" t="str">
        <f t="shared" si="1068"/>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69"/>
        <v>1</v>
      </c>
      <c r="B993" s="10">
        <f t="shared" si="880"/>
        <v>1</v>
      </c>
      <c r="C993" s="44" t="s">
        <v>3264</v>
      </c>
      <c r="D993" s="21" t="s">
        <v>29</v>
      </c>
      <c r="E993" s="21" t="s">
        <v>532</v>
      </c>
      <c r="F993" s="21"/>
      <c r="G993" s="21"/>
      <c r="H993" s="21" t="s">
        <v>533</v>
      </c>
      <c r="I993" s="21"/>
      <c r="J993" s="21"/>
      <c r="K993" s="21"/>
      <c r="L993" s="21"/>
      <c r="M993" s="21"/>
      <c r="N993" s="21" t="s">
        <v>534</v>
      </c>
      <c r="O993" s="27" t="s">
        <v>535</v>
      </c>
      <c r="P993" s="27" t="s">
        <v>534</v>
      </c>
      <c r="Q993" s="21"/>
      <c r="R993" s="21" t="s">
        <v>3028</v>
      </c>
      <c r="S993" s="21" t="s">
        <v>3029</v>
      </c>
      <c r="T993" s="43" t="s">
        <v>3265</v>
      </c>
      <c r="U993" s="23"/>
      <c r="V993" s="23"/>
      <c r="W993" s="15">
        <f t="shared" si="2"/>
        <v>45635</v>
      </c>
      <c r="X993" s="24">
        <v>992.0</v>
      </c>
      <c r="Y993" s="17" t="str">
        <f t="shared" si="1066"/>
        <v>=COUNTIFS(C$3:C993,C993)</v>
      </c>
      <c r="Z993" s="25" t="str">
        <f t="shared" si="1067"/>
        <v>#NAME?</v>
      </c>
      <c r="AA993" s="25" t="str">
        <f t="shared" si="1068"/>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69"/>
        <v>3</v>
      </c>
      <c r="B994" s="10">
        <f t="shared" si="880"/>
        <v>5</v>
      </c>
      <c r="C994" s="12" t="s">
        <v>2881</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3028</v>
      </c>
      <c r="S994" s="21" t="s">
        <v>3029</v>
      </c>
      <c r="T994" s="21" t="s">
        <v>3266</v>
      </c>
      <c r="U994" s="23"/>
      <c r="V994" s="23"/>
      <c r="W994" s="15">
        <f t="shared" si="2"/>
        <v>45635</v>
      </c>
      <c r="X994" s="24">
        <v>993.0</v>
      </c>
      <c r="Y994" s="17" t="str">
        <f t="shared" si="1066"/>
        <v>=COUNTIFS(C$3:C994,C994)</v>
      </c>
      <c r="Z994" s="25" t="str">
        <f t="shared" si="1067"/>
        <v>#NAME?</v>
      </c>
      <c r="AA994" s="25" t="str">
        <f t="shared" si="1068"/>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69"/>
        <v>1</v>
      </c>
      <c r="B995" s="10">
        <f t="shared" si="880"/>
        <v>4</v>
      </c>
      <c r="C995" s="12" t="s">
        <v>3267</v>
      </c>
      <c r="D995" s="21" t="s">
        <v>307</v>
      </c>
      <c r="E995" s="21" t="s">
        <v>3268</v>
      </c>
      <c r="F995" s="21" t="s">
        <v>1870</v>
      </c>
      <c r="G995" s="21"/>
      <c r="H995" s="21" t="s">
        <v>3269</v>
      </c>
      <c r="I995" s="21"/>
      <c r="J995" s="21" t="s">
        <v>2184</v>
      </c>
      <c r="K995" s="21">
        <v>1.0</v>
      </c>
      <c r="L995" s="21" t="s">
        <v>3270</v>
      </c>
      <c r="M995" s="27" t="s">
        <v>3271</v>
      </c>
      <c r="N995" s="21" t="s">
        <v>3272</v>
      </c>
      <c r="O995" s="21"/>
      <c r="P995" s="21"/>
      <c r="Q995" s="21"/>
      <c r="R995" s="21" t="s">
        <v>3028</v>
      </c>
      <c r="S995" s="21" t="s">
        <v>3029</v>
      </c>
      <c r="T995" s="21" t="s">
        <v>3273</v>
      </c>
      <c r="U995" s="23"/>
      <c r="V995" s="23"/>
      <c r="W995" s="15">
        <f t="shared" si="2"/>
        <v>45635</v>
      </c>
      <c r="X995" s="24">
        <v>994.0</v>
      </c>
      <c r="Y995" s="17" t="str">
        <f t="shared" si="1066"/>
        <v>=COUNTIFS(C$3:C995,C995)</v>
      </c>
      <c r="Z995" s="25" t="str">
        <f t="shared" si="1067"/>
        <v>#NAME?</v>
      </c>
      <c r="AA995" s="25" t="str">
        <f t="shared" si="1068"/>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69"/>
        <v>5</v>
      </c>
      <c r="B996" s="10">
        <f t="shared" si="880"/>
        <v>36</v>
      </c>
      <c r="C996" s="12" t="s">
        <v>288</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3028</v>
      </c>
      <c r="S996" s="21" t="s">
        <v>3029</v>
      </c>
      <c r="T996" s="21" t="s">
        <v>3274</v>
      </c>
      <c r="U996" s="23"/>
      <c r="V996" s="23"/>
      <c r="W996" s="15">
        <f t="shared" si="2"/>
        <v>45635</v>
      </c>
      <c r="X996" s="24">
        <v>995.0</v>
      </c>
      <c r="Y996" s="17" t="str">
        <f t="shared" si="1066"/>
        <v>=COUNTIFS(C$3:C996,C996)</v>
      </c>
      <c r="Z996" s="25" t="str">
        <f t="shared" si="1067"/>
        <v>#NAME?</v>
      </c>
      <c r="AA996" s="25" t="str">
        <f t="shared" si="1068"/>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69"/>
        <v>1</v>
      </c>
      <c r="B997" s="10">
        <f t="shared" si="880"/>
        <v>1</v>
      </c>
      <c r="C997" s="12" t="s">
        <v>3275</v>
      </c>
      <c r="D997" s="21" t="s">
        <v>84</v>
      </c>
      <c r="E997" s="21" t="s">
        <v>3276</v>
      </c>
      <c r="F997" s="21" t="s">
        <v>185</v>
      </c>
      <c r="G997" s="21"/>
      <c r="H997" s="21" t="s">
        <v>3277</v>
      </c>
      <c r="I997" s="21"/>
      <c r="J997" s="21" t="s">
        <v>2004</v>
      </c>
      <c r="K997" s="21">
        <v>1.0</v>
      </c>
      <c r="L997" s="21" t="s">
        <v>35</v>
      </c>
      <c r="M997" s="21" t="s">
        <v>3278</v>
      </c>
      <c r="N997" s="21" t="s">
        <v>3279</v>
      </c>
      <c r="O997" s="21"/>
      <c r="P997" s="21"/>
      <c r="Q997" s="21" t="s">
        <v>3275</v>
      </c>
      <c r="R997" s="21" t="s">
        <v>3028</v>
      </c>
      <c r="S997" s="21" t="s">
        <v>3029</v>
      </c>
      <c r="T997" s="21" t="s">
        <v>3280</v>
      </c>
      <c r="U997" s="23"/>
      <c r="V997" s="23"/>
      <c r="W997" s="15">
        <f t="shared" si="2"/>
        <v>45635</v>
      </c>
      <c r="X997" s="24">
        <v>996.0</v>
      </c>
      <c r="Y997" s="17" t="str">
        <f t="shared" si="1066"/>
        <v>=COUNTIFS(C$3:C997,C997)</v>
      </c>
      <c r="Z997" s="25" t="str">
        <f t="shared" si="1067"/>
        <v>#NAME?</v>
      </c>
      <c r="AA997" s="25" t="str">
        <f t="shared" si="1068"/>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69"/>
        <v>1</v>
      </c>
      <c r="B998" s="10">
        <f t="shared" si="880"/>
        <v>7</v>
      </c>
      <c r="C998" s="12" t="s">
        <v>3281</v>
      </c>
      <c r="D998" s="21" t="s">
        <v>118</v>
      </c>
      <c r="E998" s="27" t="s">
        <v>764</v>
      </c>
      <c r="F998" s="21"/>
      <c r="G998" s="21"/>
      <c r="H998" s="27" t="s">
        <v>3282</v>
      </c>
      <c r="I998" s="27" t="s">
        <v>888</v>
      </c>
      <c r="J998" s="21"/>
      <c r="K998" s="21"/>
      <c r="L998" s="21"/>
      <c r="M998" s="21"/>
      <c r="N998" s="21" t="s">
        <v>3283</v>
      </c>
      <c r="O998" s="21"/>
      <c r="P998" s="21"/>
      <c r="Q998" s="21"/>
      <c r="R998" s="21" t="s">
        <v>3028</v>
      </c>
      <c r="S998" s="21" t="s">
        <v>3029</v>
      </c>
      <c r="T998" s="21" t="s">
        <v>3284</v>
      </c>
      <c r="U998" s="23"/>
      <c r="V998" s="23"/>
      <c r="W998" s="15">
        <f t="shared" si="2"/>
        <v>45635</v>
      </c>
      <c r="X998" s="24">
        <v>997.0</v>
      </c>
      <c r="Y998" s="17" t="str">
        <f t="shared" si="1066"/>
        <v>=COUNTIFS(C$3:C998,C998)</v>
      </c>
      <c r="Z998" s="25" t="str">
        <f t="shared" si="1067"/>
        <v>#NAME?</v>
      </c>
      <c r="AA998" s="25" t="str">
        <f t="shared" si="1068"/>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69"/>
        <v>10</v>
      </c>
      <c r="B999" s="10">
        <f t="shared" si="880"/>
        <v>63</v>
      </c>
      <c r="C999" s="12" t="s">
        <v>449</v>
      </c>
      <c r="D999" s="21" t="str">
        <f t="shared" ref="D999:D1000" si="1070">VLOOKUP($C999,$C$1:$P$7320,2,0)</f>
        <v>ind</v>
      </c>
      <c r="E999" s="21" t="str">
        <f t="shared" ref="E999:E1000" si="1071">VLOOKUP($C999,$C$1:$P$7320,3,0)</f>
        <v/>
      </c>
      <c r="F999" s="21" t="str">
        <f t="shared" ref="F999:F1000" si="1072">VLOOKUP($C999,$C$1:$P$7320,4,0)</f>
        <v/>
      </c>
      <c r="G999" s="21"/>
      <c r="H999" s="21" t="str">
        <f t="shared" ref="H999:H1000" si="1073">VLOOKUP($C999,$C$1:$P$7320,6,0)</f>
        <v>“”</v>
      </c>
      <c r="I999" s="21" t="str">
        <f t="shared" ref="I999:I1000" si="1074">VLOOKUP($C999,$C$1:$P$7320,7,0)</f>
        <v>thus</v>
      </c>
      <c r="J999" s="21" t="str">
        <f t="shared" ref="J999:J1000" si="1075">VLOOKUP($C999,$C$1:$P$7320,8,0)</f>
        <v/>
      </c>
      <c r="K999" s="21" t="str">
        <f t="shared" ref="K999:K1000" si="1076">VLOOKUP($C999,$C$1:$P$7320,9,0)</f>
        <v/>
      </c>
      <c r="L999" s="21" t="str">
        <f t="shared" ref="L999:L1000" si="1077">VLOOKUP($C999,$C$1:$P$7320,10,0)</f>
        <v/>
      </c>
      <c r="M999" s="21" t="str">
        <f t="shared" ref="M999:M1000" si="1078">VLOOKUP($C999,$C$1:$P$7320,11,0)</f>
        <v/>
      </c>
      <c r="N999" s="21" t="str">
        <f t="shared" ref="N999:N1000" si="1079">VLOOKUP($C999,$C$1:$P$7320,12,0)</f>
        <v/>
      </c>
      <c r="O999" s="21" t="str">
        <f t="shared" ref="O999:O1000" si="1080">VLOOKUP($C999,$C$1:$P$7320,13,0)</f>
        <v/>
      </c>
      <c r="P999" s="21" t="str">
        <f t="shared" ref="P999:P1000" si="1081">VLOOKUP($C999,$C$1:$P$7320,14,0)</f>
        <v/>
      </c>
      <c r="Q999" s="21"/>
      <c r="R999" s="21" t="s">
        <v>3028</v>
      </c>
      <c r="S999" s="21" t="s">
        <v>3029</v>
      </c>
      <c r="T999" s="21" t="s">
        <v>3285</v>
      </c>
      <c r="U999" s="23"/>
      <c r="V999" s="23"/>
      <c r="W999" s="15">
        <f t="shared" si="2"/>
        <v>45635</v>
      </c>
      <c r="X999" s="24">
        <v>998.0</v>
      </c>
      <c r="Y999" s="17" t="str">
        <f t="shared" si="1066"/>
        <v>=COUNTIFS(C$3:C999,C999)</v>
      </c>
      <c r="Z999" s="25" t="str">
        <f t="shared" si="1067"/>
        <v>#NAME?</v>
      </c>
      <c r="AA999" s="25" t="str">
        <f t="shared" si="1068"/>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69"/>
        <v>2</v>
      </c>
      <c r="B1000" s="10">
        <f t="shared" si="880"/>
        <v>3</v>
      </c>
      <c r="C1000" s="12" t="s">
        <v>892</v>
      </c>
      <c r="D1000" s="21" t="str">
        <f t="shared" si="1070"/>
        <v>pron</v>
      </c>
      <c r="E1000" s="21" t="str">
        <f t="shared" si="1071"/>
        <v>nt acc sg of eta</v>
      </c>
      <c r="F1000" s="21" t="str">
        <f t="shared" si="1072"/>
        <v/>
      </c>
      <c r="G1000" s="21"/>
      <c r="H1000" s="21" t="str">
        <f t="shared" si="1073"/>
        <v>this</v>
      </c>
      <c r="I1000" s="21" t="str">
        <f t="shared" si="1074"/>
        <v/>
      </c>
      <c r="J1000" s="21" t="str">
        <f t="shared" si="1075"/>
        <v/>
      </c>
      <c r="K1000" s="21" t="str">
        <f t="shared" si="1076"/>
        <v/>
      </c>
      <c r="L1000" s="21" t="str">
        <f t="shared" si="1077"/>
        <v/>
      </c>
      <c r="M1000" s="21" t="str">
        <f t="shared" si="1078"/>
        <v/>
      </c>
      <c r="N1000" s="21" t="str">
        <f t="shared" si="1079"/>
        <v/>
      </c>
      <c r="O1000" s="21" t="str">
        <f t="shared" si="1080"/>
        <v/>
      </c>
      <c r="P1000" s="21" t="str">
        <f t="shared" si="1081"/>
        <v/>
      </c>
      <c r="Q1000" s="21"/>
      <c r="R1000" s="21" t="s">
        <v>3028</v>
      </c>
      <c r="S1000" s="21" t="s">
        <v>3029</v>
      </c>
      <c r="T1000" s="21" t="s">
        <v>3286</v>
      </c>
      <c r="U1000" s="23"/>
      <c r="V1000" s="23"/>
      <c r="W1000" s="15">
        <f t="shared" si="2"/>
        <v>45635</v>
      </c>
      <c r="X1000" s="24">
        <v>999.0</v>
      </c>
      <c r="Y1000" s="17" t="str">
        <f t="shared" si="1066"/>
        <v>=COUNTIFS(C$3:C1000,C1000)</v>
      </c>
      <c r="Z1000" s="25" t="str">
        <f t="shared" si="1067"/>
        <v>#NAME?</v>
      </c>
      <c r="AA1000" s="25" t="str">
        <f t="shared" si="1068"/>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69"/>
        <v>1</v>
      </c>
      <c r="B1001" s="10">
        <f t="shared" si="880"/>
        <v>7</v>
      </c>
      <c r="C1001" s="12" t="s">
        <v>3287</v>
      </c>
      <c r="D1001" s="21" t="s">
        <v>47</v>
      </c>
      <c r="E1001" s="21" t="s">
        <v>3288</v>
      </c>
      <c r="F1001" s="21"/>
      <c r="G1001" s="21"/>
      <c r="H1001" s="27" t="s">
        <v>3289</v>
      </c>
      <c r="I1001" s="21"/>
      <c r="J1001" s="21"/>
      <c r="K1001" s="21"/>
      <c r="L1001" s="21"/>
      <c r="M1001" s="21"/>
      <c r="N1001" s="21"/>
      <c r="O1001" s="21"/>
      <c r="P1001" s="21"/>
      <c r="Q1001" s="21"/>
      <c r="R1001" s="21" t="s">
        <v>3028</v>
      </c>
      <c r="S1001" s="21" t="s">
        <v>3029</v>
      </c>
      <c r="T1001" s="21" t="s">
        <v>3290</v>
      </c>
      <c r="U1001" s="23"/>
      <c r="V1001" s="23"/>
      <c r="W1001" s="15">
        <f t="shared" si="2"/>
        <v>45635</v>
      </c>
      <c r="X1001" s="24">
        <v>1000.0</v>
      </c>
      <c r="Y1001" s="17" t="str">
        <f t="shared" si="1066"/>
        <v>=COUNTIFS(C$3:C1001,C1001)</v>
      </c>
      <c r="Z1001" s="25" t="str">
        <f t="shared" si="1067"/>
        <v>#NAME?</v>
      </c>
      <c r="AA1001" s="25" t="str">
        <f t="shared" si="1068"/>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69"/>
        <v>1</v>
      </c>
      <c r="B1002" s="10">
        <f t="shared" si="880"/>
        <v>8</v>
      </c>
      <c r="C1002" s="12" t="s">
        <v>3291</v>
      </c>
      <c r="D1002" s="21" t="s">
        <v>29</v>
      </c>
      <c r="E1002" s="21" t="s">
        <v>599</v>
      </c>
      <c r="F1002" s="21"/>
      <c r="G1002" s="21"/>
      <c r="H1002" s="21" t="s">
        <v>600</v>
      </c>
      <c r="I1002" s="21"/>
      <c r="J1002" s="21"/>
      <c r="K1002" s="21"/>
      <c r="L1002" s="21"/>
      <c r="M1002" s="21"/>
      <c r="N1002" s="21"/>
      <c r="O1002" s="21"/>
      <c r="P1002" s="21"/>
      <c r="Q1002" s="21"/>
      <c r="R1002" s="21" t="s">
        <v>3028</v>
      </c>
      <c r="S1002" s="21" t="s">
        <v>3029</v>
      </c>
      <c r="T1002" s="21" t="s">
        <v>3292</v>
      </c>
      <c r="U1002" s="23"/>
      <c r="V1002" s="23"/>
      <c r="W1002" s="15">
        <f t="shared" si="2"/>
        <v>45635</v>
      </c>
      <c r="X1002" s="24">
        <v>1001.0</v>
      </c>
      <c r="Y1002" s="17" t="str">
        <f t="shared" si="1066"/>
        <v>=COUNTIFS(C$3:C1002,C1002)</v>
      </c>
      <c r="Z1002" s="25" t="str">
        <f t="shared" si="1067"/>
        <v>#NAME?</v>
      </c>
      <c r="AA1002" s="25" t="str">
        <f t="shared" si="1068"/>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69"/>
        <v>3</v>
      </c>
      <c r="B1003" s="10">
        <f t="shared" si="880"/>
        <v>38</v>
      </c>
      <c r="C1003" s="12" t="s">
        <v>2672</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3028</v>
      </c>
      <c r="S1003" s="21" t="s">
        <v>3029</v>
      </c>
      <c r="T1003" s="21" t="s">
        <v>3293</v>
      </c>
      <c r="U1003" s="23"/>
      <c r="V1003" s="23"/>
      <c r="W1003" s="15">
        <f t="shared" si="2"/>
        <v>45635</v>
      </c>
      <c r="X1003" s="24">
        <v>1002.0</v>
      </c>
      <c r="Y1003" s="17" t="str">
        <f t="shared" si="1066"/>
        <v>=COUNTIFS(C$3:C1003,C1003)</v>
      </c>
      <c r="Z1003" s="25" t="str">
        <f t="shared" si="1067"/>
        <v>#NAME?</v>
      </c>
      <c r="AA1003" s="25" t="str">
        <f t="shared" si="1068"/>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69"/>
        <v>1</v>
      </c>
      <c r="B1004" s="10">
        <f t="shared" si="880"/>
        <v>7</v>
      </c>
      <c r="C1004" s="12" t="s">
        <v>3294</v>
      </c>
      <c r="D1004" s="21" t="s">
        <v>84</v>
      </c>
      <c r="E1004" s="21" t="s">
        <v>3295</v>
      </c>
      <c r="F1004" s="21" t="s">
        <v>185</v>
      </c>
      <c r="G1004" s="21"/>
      <c r="H1004" s="21" t="s">
        <v>3296</v>
      </c>
      <c r="I1004" s="21"/>
      <c r="J1004" s="21" t="s">
        <v>2004</v>
      </c>
      <c r="K1004" s="21">
        <v>1.0</v>
      </c>
      <c r="L1004" s="21" t="s">
        <v>35</v>
      </c>
      <c r="M1004" s="21" t="s">
        <v>3278</v>
      </c>
      <c r="N1004" s="21" t="s">
        <v>3279</v>
      </c>
      <c r="O1004" s="21"/>
      <c r="P1004" s="21"/>
      <c r="Q1004" s="21" t="s">
        <v>3275</v>
      </c>
      <c r="R1004" s="21" t="s">
        <v>3028</v>
      </c>
      <c r="S1004" s="21" t="s">
        <v>3029</v>
      </c>
      <c r="T1004" s="21" t="s">
        <v>3297</v>
      </c>
      <c r="U1004" s="23"/>
      <c r="V1004" s="23"/>
      <c r="W1004" s="15">
        <f t="shared" si="2"/>
        <v>45635</v>
      </c>
      <c r="X1004" s="24">
        <v>1003.0</v>
      </c>
      <c r="Y1004" s="17" t="str">
        <f t="shared" si="1066"/>
        <v>=COUNTIFS(C$3:C1004,C1004)</v>
      </c>
      <c r="Z1004" s="25" t="str">
        <f t="shared" si="1067"/>
        <v>#NAME?</v>
      </c>
      <c r="AA1004" s="25" t="str">
        <f t="shared" si="1068"/>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69"/>
        <v>10</v>
      </c>
      <c r="B1005" s="10">
        <f t="shared" si="880"/>
        <v>13</v>
      </c>
      <c r="C1005" s="12" t="s">
        <v>2027</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3028</v>
      </c>
      <c r="S1005" s="21" t="s">
        <v>3029</v>
      </c>
      <c r="T1005" s="21" t="s">
        <v>3298</v>
      </c>
      <c r="U1005" s="23"/>
      <c r="V1005" s="23"/>
      <c r="W1005" s="15">
        <f t="shared" si="2"/>
        <v>45635</v>
      </c>
      <c r="X1005" s="24">
        <v>1004.0</v>
      </c>
      <c r="Y1005" s="17" t="str">
        <f t="shared" si="1066"/>
        <v>=COUNTIFS(C$3:C1005,C1005)</v>
      </c>
      <c r="Z1005" s="25" t="str">
        <f t="shared" si="1067"/>
        <v>#NAME?</v>
      </c>
      <c r="AA1005" s="25" t="str">
        <f t="shared" si="1068"/>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80"/>
        <v>2</v>
      </c>
      <c r="C1006" s="52" t="s">
        <v>3299</v>
      </c>
      <c r="D1006" s="40"/>
      <c r="E1006" s="40"/>
      <c r="F1006" s="40"/>
      <c r="G1006" s="40"/>
      <c r="H1006" s="40"/>
      <c r="I1006" s="40"/>
      <c r="J1006" s="40"/>
      <c r="K1006" s="40"/>
      <c r="L1006" s="40"/>
      <c r="M1006" s="40"/>
      <c r="N1006" s="40"/>
      <c r="O1006" s="40"/>
      <c r="P1006" s="40"/>
      <c r="Q1006" s="40"/>
      <c r="R1006" s="40" t="s">
        <v>3028</v>
      </c>
      <c r="S1006" s="40" t="s">
        <v>3029</v>
      </c>
      <c r="T1006" s="40" t="s">
        <v>3300</v>
      </c>
      <c r="U1006" s="41"/>
      <c r="V1006" s="41"/>
      <c r="W1006" s="15">
        <f t="shared" si="2"/>
        <v>45635</v>
      </c>
      <c r="X1006" s="24">
        <v>1005.0</v>
      </c>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80"/>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2"/>
        <v>45635</v>
      </c>
      <c r="X1007" s="24">
        <v>1006.0</v>
      </c>
      <c r="Y1007" s="17" t="str">
        <f t="shared" ref="Y1007:Y1026" si="1082">formulatext(A1007)</f>
        <v>#N/A</v>
      </c>
      <c r="Z1007" s="25" t="str">
        <f t="shared" ref="Z1007:Z1026" si="1083">org.libreoffice.regex(Y1007,"(\= COUNTIFS\(C\$\d{1,3}:)(C\d{1,3})(,)(C\d{1,3})(\))","$2")</f>
        <v>#NAME?</v>
      </c>
      <c r="AA1007" s="25" t="str">
        <f t="shared" ref="AA1007:AA1026" si="1084">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80"/>
        <v>1</v>
      </c>
      <c r="C1008" s="12" t="s">
        <v>3301</v>
      </c>
      <c r="D1008" s="21"/>
      <c r="E1008" s="21"/>
      <c r="F1008" s="21"/>
      <c r="G1008" s="21"/>
      <c r="H1008" s="21"/>
      <c r="I1008" s="21"/>
      <c r="J1008" s="21"/>
      <c r="K1008" s="21"/>
      <c r="L1008" s="21"/>
      <c r="M1008" s="21"/>
      <c r="N1008" s="21"/>
      <c r="O1008" s="21"/>
      <c r="P1008" s="21"/>
      <c r="Q1008" s="21"/>
      <c r="R1008" s="21"/>
      <c r="S1008" s="21"/>
      <c r="T1008" s="21"/>
      <c r="U1008" s="23"/>
      <c r="V1008" s="23"/>
      <c r="W1008" s="15">
        <f t="shared" si="2"/>
        <v>45635</v>
      </c>
      <c r="X1008" s="24">
        <v>1007.0</v>
      </c>
      <c r="Y1008" s="17" t="str">
        <f t="shared" si="1082"/>
        <v>#N/A</v>
      </c>
      <c r="Z1008" s="25" t="str">
        <f t="shared" si="1083"/>
        <v>#NAME?</v>
      </c>
      <c r="AA1008" s="25" t="str">
        <f t="shared" si="1084"/>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85">COUNTIFS(C$3:C1009,C1009)</f>
        <v>1</v>
      </c>
      <c r="B1009" s="10">
        <f t="shared" si="880"/>
        <v>1</v>
      </c>
      <c r="C1009" s="12" t="s">
        <v>3302</v>
      </c>
      <c r="D1009" s="21" t="s">
        <v>118</v>
      </c>
      <c r="E1009" s="27" t="s">
        <v>293</v>
      </c>
      <c r="F1009" s="21"/>
      <c r="G1009" s="21"/>
      <c r="H1009" s="21" t="s">
        <v>3303</v>
      </c>
      <c r="I1009" s="21"/>
      <c r="J1009" s="21"/>
      <c r="K1009" s="21"/>
      <c r="L1009" s="21"/>
      <c r="M1009" s="21"/>
      <c r="N1009" s="21" t="s">
        <v>3304</v>
      </c>
      <c r="O1009" s="21"/>
      <c r="P1009" s="21"/>
      <c r="Q1009" s="21"/>
      <c r="R1009" s="21" t="s">
        <v>3301</v>
      </c>
      <c r="S1009" s="21" t="s">
        <v>3305</v>
      </c>
      <c r="T1009" s="22" t="s">
        <v>3306</v>
      </c>
      <c r="U1009" s="23"/>
      <c r="V1009" s="23"/>
      <c r="W1009" s="15">
        <f t="shared" si="2"/>
        <v>45635</v>
      </c>
      <c r="X1009" s="24">
        <v>1008.0</v>
      </c>
      <c r="Y1009" s="17" t="str">
        <f t="shared" si="1082"/>
        <v>=COUNTIFS(C$3:C1009,C1009)</v>
      </c>
      <c r="Z1009" s="25" t="str">
        <f t="shared" si="1083"/>
        <v>#NAME?</v>
      </c>
      <c r="AA1009" s="25" t="str">
        <f t="shared" si="1084"/>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85"/>
        <v>1</v>
      </c>
      <c r="B1010" s="10">
        <f t="shared" si="880"/>
        <v>2</v>
      </c>
      <c r="C1010" s="12" t="s">
        <v>3307</v>
      </c>
      <c r="D1010" s="21" t="s">
        <v>42</v>
      </c>
      <c r="E1010" s="21" t="s">
        <v>3308</v>
      </c>
      <c r="F1010" s="21"/>
      <c r="G1010" s="21"/>
      <c r="H1010" s="21" t="s">
        <v>3309</v>
      </c>
      <c r="I1010" s="21"/>
      <c r="J1010" s="21"/>
      <c r="K1010" s="21"/>
      <c r="L1010" s="21"/>
      <c r="M1010" s="21"/>
      <c r="N1010" s="21"/>
      <c r="O1010" s="21"/>
      <c r="P1010" s="21"/>
      <c r="Q1010" s="21"/>
      <c r="R1010" s="21" t="s">
        <v>3301</v>
      </c>
      <c r="S1010" s="21" t="s">
        <v>3305</v>
      </c>
      <c r="T1010" s="22" t="s">
        <v>3310</v>
      </c>
      <c r="U1010" s="23"/>
      <c r="V1010" s="23"/>
      <c r="W1010" s="15">
        <f t="shared" si="2"/>
        <v>45635</v>
      </c>
      <c r="X1010" s="24">
        <v>1009.0</v>
      </c>
      <c r="Y1010" s="17" t="str">
        <f t="shared" si="1082"/>
        <v>=COUNTIFS(C$3:C1010,C1010)</v>
      </c>
      <c r="Z1010" s="25" t="str">
        <f t="shared" si="1083"/>
        <v>#NAME?</v>
      </c>
      <c r="AA1010" s="25" t="str">
        <f t="shared" si="1084"/>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85"/>
        <v>6</v>
      </c>
      <c r="B1011" s="10">
        <f t="shared" si="880"/>
        <v>21</v>
      </c>
      <c r="C1011" s="12" t="s">
        <v>302</v>
      </c>
      <c r="D1011" s="21" t="str">
        <f t="shared" ref="D1011:D1013" si="1086">VLOOKUP($C1011,$C$1:$P$7320,2,0)</f>
        <v>ind</v>
      </c>
      <c r="E1011" s="21" t="str">
        <f t="shared" ref="E1011:E1013" si="1087">VLOOKUP($C1011,$C$1:$P$7320,3,0)</f>
        <v>emph</v>
      </c>
      <c r="F1011" s="21" t="str">
        <f t="shared" ref="F1011:F1013" si="1088">VLOOKUP($C1011,$C$1:$P$7320,4,0)</f>
        <v/>
      </c>
      <c r="G1011" s="21"/>
      <c r="H1011" s="21" t="str">
        <f t="shared" ref="H1011:H1013" si="1089">VLOOKUP($C1011,$C$1:$P$7320,6,0)</f>
        <v>just, only</v>
      </c>
      <c r="I1011" s="21" t="str">
        <f t="shared" ref="I1011:I1013" si="1090">VLOOKUP($C1011,$C$1:$P$7320,7,0)</f>
        <v/>
      </c>
      <c r="J1011" s="21" t="str">
        <f t="shared" ref="J1011:J1013" si="1091">VLOOKUP($C1011,$C$1:$P$7320,8,0)</f>
        <v/>
      </c>
      <c r="K1011" s="21" t="str">
        <f t="shared" ref="K1011:K1013" si="1092">VLOOKUP($C1011,$C$1:$P$7320,9,0)</f>
        <v/>
      </c>
      <c r="L1011" s="21" t="str">
        <f t="shared" ref="L1011:L1013" si="1093">VLOOKUP($C1011,$C$1:$P$7320,10,0)</f>
        <v/>
      </c>
      <c r="M1011" s="21" t="str">
        <f t="shared" ref="M1011:M1013" si="1094">VLOOKUP($C1011,$C$1:$P$7320,11,0)</f>
        <v/>
      </c>
      <c r="N1011" s="21" t="str">
        <f t="shared" ref="N1011:N1013" si="1095">VLOOKUP($C1011,$C$1:$P$7320,12,0)</f>
        <v/>
      </c>
      <c r="O1011" s="21" t="str">
        <f t="shared" ref="O1011:O1013" si="1096">VLOOKUP($C1011,$C$1:$P$7320,13,0)</f>
        <v/>
      </c>
      <c r="P1011" s="21" t="str">
        <f t="shared" ref="P1011:P1013" si="1097">VLOOKUP($C1011,$C$1:$P$7320,14,0)</f>
        <v/>
      </c>
      <c r="Q1011" s="21"/>
      <c r="R1011" s="21" t="s">
        <v>3301</v>
      </c>
      <c r="S1011" s="21" t="s">
        <v>3305</v>
      </c>
      <c r="T1011" s="21" t="s">
        <v>3311</v>
      </c>
      <c r="U1011" s="23"/>
      <c r="V1011" s="23"/>
      <c r="W1011" s="15">
        <f t="shared" si="2"/>
        <v>45635</v>
      </c>
      <c r="X1011" s="24">
        <v>1010.0</v>
      </c>
      <c r="Y1011" s="17" t="str">
        <f t="shared" si="1082"/>
        <v>=COUNTIFS(C$3:C1011,C1011)</v>
      </c>
      <c r="Z1011" s="25" t="str">
        <f t="shared" si="1083"/>
        <v>#NAME?</v>
      </c>
      <c r="AA1011" s="25" t="str">
        <f t="shared" si="1084"/>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85"/>
        <v>7</v>
      </c>
      <c r="B1012" s="10">
        <f t="shared" si="880"/>
        <v>42</v>
      </c>
      <c r="C1012" s="12" t="s">
        <v>423</v>
      </c>
      <c r="D1012" s="21" t="str">
        <f t="shared" si="1086"/>
        <v>ind</v>
      </c>
      <c r="E1012" s="21" t="str">
        <f t="shared" si="1087"/>
        <v>emph</v>
      </c>
      <c r="F1012" s="21" t="str">
        <f t="shared" si="1088"/>
        <v/>
      </c>
      <c r="G1012" s="21"/>
      <c r="H1012" s="21" t="str">
        <f t="shared" si="1089"/>
        <v>truly, indeed, then</v>
      </c>
      <c r="I1012" s="21" t="str">
        <f t="shared" si="1090"/>
        <v/>
      </c>
      <c r="J1012" s="21" t="str">
        <f t="shared" si="1091"/>
        <v/>
      </c>
      <c r="K1012" s="21" t="str">
        <f t="shared" si="1092"/>
        <v/>
      </c>
      <c r="L1012" s="21" t="str">
        <f t="shared" si="1093"/>
        <v/>
      </c>
      <c r="M1012" s="21" t="str">
        <f t="shared" si="1094"/>
        <v/>
      </c>
      <c r="N1012" s="21" t="str">
        <f t="shared" si="1095"/>
        <v/>
      </c>
      <c r="O1012" s="21" t="str">
        <f t="shared" si="1096"/>
        <v/>
      </c>
      <c r="P1012" s="21" t="str">
        <f t="shared" si="1097"/>
        <v/>
      </c>
      <c r="Q1012" s="21"/>
      <c r="R1012" s="21" t="s">
        <v>3301</v>
      </c>
      <c r="S1012" s="21" t="s">
        <v>3305</v>
      </c>
      <c r="T1012" s="21" t="s">
        <v>3312</v>
      </c>
      <c r="U1012" s="23"/>
      <c r="V1012" s="23"/>
      <c r="W1012" s="15">
        <f t="shared" si="2"/>
        <v>45635</v>
      </c>
      <c r="X1012" s="24">
        <v>1011.0</v>
      </c>
      <c r="Y1012" s="17" t="str">
        <f t="shared" si="1082"/>
        <v>=COUNTIFS(C$3:C1012,C1012)</v>
      </c>
      <c r="Z1012" s="25" t="str">
        <f t="shared" si="1083"/>
        <v>#NAME?</v>
      </c>
      <c r="AA1012" s="25" t="str">
        <f t="shared" si="1084"/>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85"/>
        <v>16</v>
      </c>
      <c r="B1013" s="10">
        <f t="shared" si="880"/>
        <v>124</v>
      </c>
      <c r="C1013" s="12" t="s">
        <v>466</v>
      </c>
      <c r="D1013" s="21" t="str">
        <f t="shared" si="1086"/>
        <v>ind</v>
      </c>
      <c r="E1013" s="21" t="str">
        <f t="shared" si="1087"/>
        <v/>
      </c>
      <c r="F1013" s="21" t="str">
        <f t="shared" si="1088"/>
        <v/>
      </c>
      <c r="G1013" s="21"/>
      <c r="H1013" s="21" t="str">
        <f t="shared" si="1089"/>
        <v>then, now, so, but</v>
      </c>
      <c r="I1013" s="21" t="str">
        <f t="shared" si="1090"/>
        <v/>
      </c>
      <c r="J1013" s="21" t="str">
        <f t="shared" si="1091"/>
        <v/>
      </c>
      <c r="K1013" s="21" t="str">
        <f t="shared" si="1092"/>
        <v/>
      </c>
      <c r="L1013" s="21" t="str">
        <f t="shared" si="1093"/>
        <v/>
      </c>
      <c r="M1013" s="21" t="str">
        <f t="shared" si="1094"/>
        <v/>
      </c>
      <c r="N1013" s="21" t="str">
        <f t="shared" si="1095"/>
        <v/>
      </c>
      <c r="O1013" s="21" t="str">
        <f t="shared" si="1096"/>
        <v/>
      </c>
      <c r="P1013" s="21" t="str">
        <f t="shared" si="1097"/>
        <v/>
      </c>
      <c r="Q1013" s="21"/>
      <c r="R1013" s="21" t="s">
        <v>3301</v>
      </c>
      <c r="S1013" s="21" t="s">
        <v>3305</v>
      </c>
      <c r="T1013" s="21" t="s">
        <v>3313</v>
      </c>
      <c r="U1013" s="23"/>
      <c r="V1013" s="23"/>
      <c r="W1013" s="15">
        <f t="shared" si="2"/>
        <v>45635</v>
      </c>
      <c r="X1013" s="24">
        <v>1012.0</v>
      </c>
      <c r="Y1013" s="17" t="str">
        <f t="shared" si="1082"/>
        <v>=COUNTIFS(C$3:C1013,C1013)</v>
      </c>
      <c r="Z1013" s="25" t="str">
        <f t="shared" si="1083"/>
        <v>#NAME?</v>
      </c>
      <c r="AA1013" s="25" t="str">
        <f t="shared" si="1084"/>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85"/>
        <v>1</v>
      </c>
      <c r="B1014" s="10">
        <f t="shared" si="880"/>
        <v>9</v>
      </c>
      <c r="C1014" s="12" t="s">
        <v>3314</v>
      </c>
      <c r="D1014" s="21" t="s">
        <v>47</v>
      </c>
      <c r="E1014" s="21" t="s">
        <v>3315</v>
      </c>
      <c r="F1014" s="21"/>
      <c r="G1014" s="21"/>
      <c r="H1014" s="21" t="s">
        <v>3316</v>
      </c>
      <c r="I1014" s="21" t="s">
        <v>563</v>
      </c>
      <c r="J1014" s="21" t="s">
        <v>564</v>
      </c>
      <c r="K1014" s="21">
        <v>1.0</v>
      </c>
      <c r="L1014" s="21" t="s">
        <v>35</v>
      </c>
      <c r="M1014" s="21"/>
      <c r="N1014" s="21" t="s">
        <v>565</v>
      </c>
      <c r="O1014" s="21"/>
      <c r="P1014" s="21"/>
      <c r="Q1014" s="21"/>
      <c r="R1014" s="21" t="s">
        <v>3301</v>
      </c>
      <c r="S1014" s="21" t="s">
        <v>3305</v>
      </c>
      <c r="T1014" s="21" t="s">
        <v>3317</v>
      </c>
      <c r="U1014" s="23"/>
      <c r="V1014" s="23"/>
      <c r="W1014" s="15">
        <f t="shared" si="2"/>
        <v>45635</v>
      </c>
      <c r="X1014" s="24">
        <v>1013.0</v>
      </c>
      <c r="Y1014" s="17" t="str">
        <f t="shared" si="1082"/>
        <v>=COUNTIFS(C$3:C1014,C1014)</v>
      </c>
      <c r="Z1014" s="25" t="str">
        <f t="shared" si="1083"/>
        <v>#NAME?</v>
      </c>
      <c r="AA1014" s="25" t="str">
        <f t="shared" si="1084"/>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85"/>
        <v>5</v>
      </c>
      <c r="B1015" s="10">
        <f t="shared" si="880"/>
        <v>26</v>
      </c>
      <c r="C1015" s="12" t="s">
        <v>2606</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3301</v>
      </c>
      <c r="S1015" s="21" t="s">
        <v>3305</v>
      </c>
      <c r="T1015" s="21" t="s">
        <v>3318</v>
      </c>
      <c r="U1015" s="23"/>
      <c r="V1015" s="23"/>
      <c r="W1015" s="15">
        <f t="shared" si="2"/>
        <v>45635</v>
      </c>
      <c r="X1015" s="24">
        <v>1014.0</v>
      </c>
      <c r="Y1015" s="17" t="str">
        <f t="shared" si="1082"/>
        <v>=COUNTIFS(C$3:C1015,C1015)</v>
      </c>
      <c r="Z1015" s="25" t="str">
        <f t="shared" si="1083"/>
        <v>#NAME?</v>
      </c>
      <c r="AA1015" s="25" t="str">
        <f t="shared" si="1084"/>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85"/>
        <v>1</v>
      </c>
      <c r="B1016" s="10">
        <f t="shared" si="880"/>
        <v>2</v>
      </c>
      <c r="C1016" s="12" t="s">
        <v>3319</v>
      </c>
      <c r="D1016" s="21" t="s">
        <v>84</v>
      </c>
      <c r="E1016" s="21" t="s">
        <v>3320</v>
      </c>
      <c r="F1016" s="21"/>
      <c r="G1016" s="21"/>
      <c r="H1016" s="21" t="s">
        <v>3321</v>
      </c>
      <c r="I1016" s="21"/>
      <c r="J1016" s="21" t="s">
        <v>497</v>
      </c>
      <c r="K1016" s="21">
        <v>1.0</v>
      </c>
      <c r="L1016" s="21" t="s">
        <v>35</v>
      </c>
      <c r="M1016" s="21" t="s">
        <v>498</v>
      </c>
      <c r="N1016" s="21" t="s">
        <v>499</v>
      </c>
      <c r="O1016" s="21"/>
      <c r="P1016" s="21"/>
      <c r="Q1016" s="21"/>
      <c r="R1016" s="21" t="s">
        <v>3301</v>
      </c>
      <c r="S1016" s="21" t="s">
        <v>3305</v>
      </c>
      <c r="T1016" s="21" t="s">
        <v>3322</v>
      </c>
      <c r="U1016" s="23"/>
      <c r="V1016" s="23"/>
      <c r="W1016" s="15">
        <f t="shared" si="2"/>
        <v>45635</v>
      </c>
      <c r="X1016" s="24">
        <v>1015.0</v>
      </c>
      <c r="Y1016" s="17" t="str">
        <f t="shared" si="1082"/>
        <v>=COUNTIFS(C$3:C1016,C1016)</v>
      </c>
      <c r="Z1016" s="25" t="str">
        <f t="shared" si="1083"/>
        <v>#NAME?</v>
      </c>
      <c r="AA1016" s="25" t="str">
        <f t="shared" si="1084"/>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85"/>
        <v>1</v>
      </c>
      <c r="B1017" s="10">
        <f t="shared" si="880"/>
        <v>1</v>
      </c>
      <c r="C1017" s="12" t="s">
        <v>3323</v>
      </c>
      <c r="D1017" s="21" t="s">
        <v>47</v>
      </c>
      <c r="E1017" s="21" t="s">
        <v>3324</v>
      </c>
      <c r="F1017" s="21"/>
      <c r="G1017" s="21"/>
      <c r="H1017" s="21" t="s">
        <v>3325</v>
      </c>
      <c r="I1017" s="21"/>
      <c r="J1017" s="21" t="s">
        <v>3069</v>
      </c>
      <c r="K1017" s="21">
        <v>1.0</v>
      </c>
      <c r="L1017" s="21" t="s">
        <v>35</v>
      </c>
      <c r="M1017" s="21"/>
      <c r="N1017" s="21" t="s">
        <v>3326</v>
      </c>
      <c r="O1017" s="21"/>
      <c r="P1017" s="21"/>
      <c r="Q1017" s="21"/>
      <c r="R1017" s="21" t="s">
        <v>3301</v>
      </c>
      <c r="S1017" s="21" t="s">
        <v>3305</v>
      </c>
      <c r="T1017" s="21" t="s">
        <v>3327</v>
      </c>
      <c r="U1017" s="23"/>
      <c r="V1017" s="23"/>
      <c r="W1017" s="15">
        <f t="shared" si="2"/>
        <v>45635</v>
      </c>
      <c r="X1017" s="24">
        <v>1016.0</v>
      </c>
      <c r="Y1017" s="17" t="str">
        <f t="shared" si="1082"/>
        <v>=COUNTIFS(C$3:C1017,C1017)</v>
      </c>
      <c r="Z1017" s="25" t="str">
        <f t="shared" si="1083"/>
        <v>#NAME?</v>
      </c>
      <c r="AA1017" s="25" t="str">
        <f t="shared" si="1084"/>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85"/>
        <v>1</v>
      </c>
      <c r="B1018" s="10">
        <f t="shared" si="880"/>
        <v>1</v>
      </c>
      <c r="C1018" s="12" t="s">
        <v>3328</v>
      </c>
      <c r="D1018" s="21" t="s">
        <v>47</v>
      </c>
      <c r="E1018" s="21" t="s">
        <v>3329</v>
      </c>
      <c r="F1018" s="21"/>
      <c r="G1018" s="21"/>
      <c r="H1018" s="21" t="s">
        <v>3330</v>
      </c>
      <c r="I1018" s="21"/>
      <c r="J1018" s="21"/>
      <c r="K1018" s="21"/>
      <c r="L1018" s="21"/>
      <c r="M1018" s="21"/>
      <c r="N1018" s="21" t="s">
        <v>3331</v>
      </c>
      <c r="O1018" s="21" t="s">
        <v>2250</v>
      </c>
      <c r="P1018" s="21" t="s">
        <v>3332</v>
      </c>
      <c r="Q1018" s="21"/>
      <c r="R1018" s="21" t="s">
        <v>3301</v>
      </c>
      <c r="S1018" s="21" t="s">
        <v>3305</v>
      </c>
      <c r="T1018" s="21" t="s">
        <v>3333</v>
      </c>
      <c r="U1018" s="23"/>
      <c r="V1018" s="23"/>
      <c r="W1018" s="15">
        <f t="shared" si="2"/>
        <v>45635</v>
      </c>
      <c r="X1018" s="24">
        <v>1017.0</v>
      </c>
      <c r="Y1018" s="17" t="str">
        <f t="shared" si="1082"/>
        <v>=COUNTIFS(C$3:C1018,C1018)</v>
      </c>
      <c r="Z1018" s="25" t="str">
        <f t="shared" si="1083"/>
        <v>#NAME?</v>
      </c>
      <c r="AA1018" s="25" t="str">
        <f t="shared" si="1084"/>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85"/>
        <v>1</v>
      </c>
      <c r="B1019" s="10">
        <f t="shared" si="880"/>
        <v>1</v>
      </c>
      <c r="C1019" s="12" t="s">
        <v>3334</v>
      </c>
      <c r="D1019" s="21" t="s">
        <v>47</v>
      </c>
      <c r="E1019" s="21" t="s">
        <v>612</v>
      </c>
      <c r="F1019" s="21"/>
      <c r="G1019" s="21"/>
      <c r="H1019" s="21" t="s">
        <v>3335</v>
      </c>
      <c r="I1019" s="21"/>
      <c r="J1019" s="21"/>
      <c r="K1019" s="21"/>
      <c r="L1019" s="21"/>
      <c r="M1019" s="21"/>
      <c r="N1019" s="21" t="s">
        <v>3336</v>
      </c>
      <c r="O1019" s="21"/>
      <c r="P1019" s="21"/>
      <c r="Q1019" s="21"/>
      <c r="R1019" s="21" t="s">
        <v>3301</v>
      </c>
      <c r="S1019" s="21" t="s">
        <v>3305</v>
      </c>
      <c r="T1019" s="21" t="s">
        <v>3337</v>
      </c>
      <c r="U1019" s="23"/>
      <c r="V1019" s="23"/>
      <c r="W1019" s="15">
        <f t="shared" si="2"/>
        <v>45635</v>
      </c>
      <c r="X1019" s="24">
        <v>1018.0</v>
      </c>
      <c r="Y1019" s="17" t="str">
        <f t="shared" si="1082"/>
        <v>=COUNTIFS(C$3:C1019,C1019)</v>
      </c>
      <c r="Z1019" s="25" t="str">
        <f t="shared" si="1083"/>
        <v>#NAME?</v>
      </c>
      <c r="AA1019" s="25" t="str">
        <f t="shared" si="1084"/>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85"/>
        <v>1</v>
      </c>
      <c r="B1020" s="10">
        <f t="shared" si="880"/>
        <v>1</v>
      </c>
      <c r="C1020" s="12" t="s">
        <v>3338</v>
      </c>
      <c r="D1020" s="21" t="s">
        <v>47</v>
      </c>
      <c r="E1020" s="21" t="s">
        <v>3339</v>
      </c>
      <c r="F1020" s="21"/>
      <c r="G1020" s="21"/>
      <c r="H1020" s="21" t="s">
        <v>3340</v>
      </c>
      <c r="I1020" s="21" t="s">
        <v>3341</v>
      </c>
      <c r="J1020" s="21" t="s">
        <v>640</v>
      </c>
      <c r="K1020" s="21">
        <v>1.0</v>
      </c>
      <c r="L1020" s="21" t="s">
        <v>35</v>
      </c>
      <c r="M1020" s="21"/>
      <c r="N1020" s="21" t="s">
        <v>3342</v>
      </c>
      <c r="O1020" s="21"/>
      <c r="P1020" s="21"/>
      <c r="Q1020" s="21"/>
      <c r="R1020" s="21" t="s">
        <v>3301</v>
      </c>
      <c r="S1020" s="21" t="s">
        <v>3305</v>
      </c>
      <c r="T1020" s="21" t="s">
        <v>3343</v>
      </c>
      <c r="U1020" s="23"/>
      <c r="V1020" s="23"/>
      <c r="W1020" s="15">
        <f t="shared" si="2"/>
        <v>45635</v>
      </c>
      <c r="X1020" s="24">
        <v>1019.0</v>
      </c>
      <c r="Y1020" s="17" t="str">
        <f t="shared" si="1082"/>
        <v>=COUNTIFS(C$3:C1020,C1020)</v>
      </c>
      <c r="Z1020" s="25" t="str">
        <f t="shared" si="1083"/>
        <v>#NAME?</v>
      </c>
      <c r="AA1020" s="25" t="str">
        <f t="shared" si="1084"/>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85"/>
        <v>1</v>
      </c>
      <c r="B1021" s="10">
        <f t="shared" si="880"/>
        <v>6</v>
      </c>
      <c r="C1021" s="12" t="s">
        <v>3344</v>
      </c>
      <c r="D1021" s="27" t="s">
        <v>141</v>
      </c>
      <c r="E1021" s="21" t="s">
        <v>3345</v>
      </c>
      <c r="F1021" s="21"/>
      <c r="G1021" s="21"/>
      <c r="H1021" s="21" t="s">
        <v>3197</v>
      </c>
      <c r="I1021" s="21"/>
      <c r="J1021" s="21"/>
      <c r="K1021" s="21"/>
      <c r="L1021" s="21"/>
      <c r="M1021" s="21"/>
      <c r="N1021" s="21"/>
      <c r="O1021" s="21"/>
      <c r="P1021" s="21"/>
      <c r="Q1021" s="21"/>
      <c r="R1021" s="21" t="s">
        <v>3301</v>
      </c>
      <c r="S1021" s="21" t="s">
        <v>3305</v>
      </c>
      <c r="T1021" s="21" t="s">
        <v>3346</v>
      </c>
      <c r="U1021" s="23"/>
      <c r="V1021" s="23"/>
      <c r="W1021" s="15">
        <f t="shared" si="2"/>
        <v>45635</v>
      </c>
      <c r="X1021" s="24">
        <v>1020.0</v>
      </c>
      <c r="Y1021" s="17" t="str">
        <f t="shared" si="1082"/>
        <v>=COUNTIFS(C$3:C1021,C1021)</v>
      </c>
      <c r="Z1021" s="25" t="str">
        <f t="shared" si="1083"/>
        <v>#NAME?</v>
      </c>
      <c r="AA1021" s="25" t="str">
        <f t="shared" si="1084"/>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85"/>
        <v>31</v>
      </c>
      <c r="B1022" s="10">
        <f t="shared" si="880"/>
        <v>220</v>
      </c>
      <c r="C1022" s="12" t="s">
        <v>1131</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3301</v>
      </c>
      <c r="S1022" s="21" t="s">
        <v>3305</v>
      </c>
      <c r="T1022" s="21" t="s">
        <v>3347</v>
      </c>
      <c r="U1022" s="23"/>
      <c r="V1022" s="23"/>
      <c r="W1022" s="15">
        <f t="shared" si="2"/>
        <v>45635</v>
      </c>
      <c r="X1022" s="24">
        <v>1021.0</v>
      </c>
      <c r="Y1022" s="17" t="str">
        <f t="shared" si="1082"/>
        <v>=COUNTIFS(C$3:C1022,C1022)</v>
      </c>
      <c r="Z1022" s="25" t="str">
        <f t="shared" si="1083"/>
        <v>#NAME?</v>
      </c>
      <c r="AA1022" s="25" t="str">
        <f t="shared" si="1084"/>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85"/>
        <v>1</v>
      </c>
      <c r="B1023" s="10">
        <f t="shared" si="880"/>
        <v>9</v>
      </c>
      <c r="C1023" s="12" t="s">
        <v>3348</v>
      </c>
      <c r="D1023" s="27" t="s">
        <v>141</v>
      </c>
      <c r="E1023" s="21" t="s">
        <v>3349</v>
      </c>
      <c r="F1023" s="21"/>
      <c r="G1023" s="21"/>
      <c r="H1023" s="21" t="s">
        <v>2562</v>
      </c>
      <c r="I1023" s="21"/>
      <c r="J1023" s="21"/>
      <c r="K1023" s="21"/>
      <c r="L1023" s="21"/>
      <c r="M1023" s="21"/>
      <c r="N1023" s="21"/>
      <c r="O1023" s="21"/>
      <c r="P1023" s="21"/>
      <c r="Q1023" s="21"/>
      <c r="R1023" s="21" t="s">
        <v>3301</v>
      </c>
      <c r="S1023" s="21" t="s">
        <v>3305</v>
      </c>
      <c r="T1023" s="21" t="s">
        <v>3350</v>
      </c>
      <c r="U1023" s="23"/>
      <c r="V1023" s="23"/>
      <c r="W1023" s="15">
        <f t="shared" si="2"/>
        <v>45635</v>
      </c>
      <c r="X1023" s="24">
        <v>1022.0</v>
      </c>
      <c r="Y1023" s="17" t="str">
        <f t="shared" si="1082"/>
        <v>=COUNTIFS(C$3:C1023,C1023)</v>
      </c>
      <c r="Z1023" s="25" t="str">
        <f t="shared" si="1083"/>
        <v>#NAME?</v>
      </c>
      <c r="AA1023" s="25" t="str">
        <f t="shared" si="1084"/>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85"/>
        <v>32</v>
      </c>
      <c r="B1024" s="10">
        <f t="shared" si="880"/>
        <v>220</v>
      </c>
      <c r="C1024" s="12" t="s">
        <v>1131</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3301</v>
      </c>
      <c r="S1024" s="21" t="s">
        <v>3305</v>
      </c>
      <c r="T1024" s="21" t="s">
        <v>3351</v>
      </c>
      <c r="U1024" s="23"/>
      <c r="V1024" s="23"/>
      <c r="W1024" s="15">
        <f t="shared" si="2"/>
        <v>45635</v>
      </c>
      <c r="X1024" s="24">
        <v>1023.0</v>
      </c>
      <c r="Y1024" s="17" t="str">
        <f t="shared" si="1082"/>
        <v>=COUNTIFS(C$3:C1024,C1024)</v>
      </c>
      <c r="Z1024" s="25" t="str">
        <f t="shared" si="1083"/>
        <v>#NAME?</v>
      </c>
      <c r="AA1024" s="25" t="str">
        <f t="shared" si="1084"/>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85"/>
        <v>1</v>
      </c>
      <c r="B1025" s="10">
        <f t="shared" si="880"/>
        <v>1</v>
      </c>
      <c r="C1025" s="12" t="s">
        <v>3352</v>
      </c>
      <c r="D1025" s="27" t="s">
        <v>141</v>
      </c>
      <c r="E1025" s="21" t="s">
        <v>3353</v>
      </c>
      <c r="F1025" s="21"/>
      <c r="G1025" s="21"/>
      <c r="H1025" s="21" t="s">
        <v>1951</v>
      </c>
      <c r="I1025" s="21"/>
      <c r="J1025" s="21"/>
      <c r="K1025" s="21"/>
      <c r="L1025" s="21"/>
      <c r="M1025" s="21"/>
      <c r="N1025" s="21"/>
      <c r="O1025" s="21"/>
      <c r="P1025" s="21"/>
      <c r="Q1025" s="21"/>
      <c r="R1025" s="21" t="s">
        <v>3301</v>
      </c>
      <c r="S1025" s="21" t="s">
        <v>3305</v>
      </c>
      <c r="T1025" s="21" t="s">
        <v>3354</v>
      </c>
      <c r="U1025" s="23"/>
      <c r="V1025" s="23"/>
      <c r="W1025" s="15">
        <f t="shared" si="2"/>
        <v>45635</v>
      </c>
      <c r="X1025" s="24">
        <v>1024.0</v>
      </c>
      <c r="Y1025" s="17" t="str">
        <f t="shared" si="1082"/>
        <v>=COUNTIFS(C$3:C1025,C1025)</v>
      </c>
      <c r="Z1025" s="25" t="str">
        <f t="shared" si="1083"/>
        <v>#NAME?</v>
      </c>
      <c r="AA1025" s="25" t="str">
        <f t="shared" si="1084"/>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85"/>
        <v>33</v>
      </c>
      <c r="B1026" s="10">
        <f t="shared" si="880"/>
        <v>220</v>
      </c>
      <c r="C1026" s="12" t="s">
        <v>1131</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3301</v>
      </c>
      <c r="S1026" s="21" t="s">
        <v>3305</v>
      </c>
      <c r="T1026" s="21" t="s">
        <v>3355</v>
      </c>
      <c r="U1026" s="23"/>
      <c r="V1026" s="23"/>
      <c r="W1026" s="15">
        <f t="shared" si="2"/>
        <v>45635</v>
      </c>
      <c r="X1026" s="24">
        <v>1025.0</v>
      </c>
      <c r="Y1026" s="17" t="str">
        <f t="shared" si="1082"/>
        <v>=COUNTIFS(C$3:C1026,C1026)</v>
      </c>
      <c r="Z1026" s="25" t="str">
        <f t="shared" si="1083"/>
        <v>#NAME?</v>
      </c>
      <c r="AA1026" s="25" t="str">
        <f t="shared" si="1084"/>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80"/>
        <v>1</v>
      </c>
      <c r="C1027" s="52" t="s">
        <v>3356</v>
      </c>
      <c r="D1027" s="40"/>
      <c r="E1027" s="40"/>
      <c r="F1027" s="40"/>
      <c r="G1027" s="40"/>
      <c r="H1027" s="40"/>
      <c r="I1027" s="40"/>
      <c r="J1027" s="40"/>
      <c r="K1027" s="40"/>
      <c r="L1027" s="40"/>
      <c r="M1027" s="40"/>
      <c r="N1027" s="40"/>
      <c r="O1027" s="40"/>
      <c r="P1027" s="40"/>
      <c r="Q1027" s="40"/>
      <c r="R1027" s="40" t="s">
        <v>3301</v>
      </c>
      <c r="S1027" s="40" t="s">
        <v>3305</v>
      </c>
      <c r="T1027" s="40" t="s">
        <v>3357</v>
      </c>
      <c r="U1027" s="41"/>
      <c r="V1027" s="41"/>
      <c r="W1027" s="15">
        <f t="shared" si="2"/>
        <v>45635</v>
      </c>
      <c r="X1027" s="24">
        <v>1026.0</v>
      </c>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80"/>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2"/>
        <v>45635</v>
      </c>
      <c r="X1028" s="24">
        <v>1027.0</v>
      </c>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098">COUNTIFS(C$3:C1029,C1029)</f>
        <v>2</v>
      </c>
      <c r="B1029" s="10">
        <f t="shared" si="880"/>
        <v>19</v>
      </c>
      <c r="C1029" s="12" t="s">
        <v>1499</v>
      </c>
      <c r="D1029" s="21" t="str">
        <f t="shared" ref="D1029:D1030" si="1099">VLOOKUP($C1029,$C$1:$P$7320,2,0)</f>
        <v>pron</v>
      </c>
      <c r="E1029" s="21" t="str">
        <f t="shared" ref="E1029:E1030" si="1100">VLOOKUP($C1029,$C$1:$P$7320,3,0)</f>
        <v>dat sg of tvaṃ</v>
      </c>
      <c r="F1029" s="21" t="str">
        <f t="shared" ref="F1029:F1030" si="1101">VLOOKUP($C1029,$C$1:$P$7320,4,0)</f>
        <v/>
      </c>
      <c r="G1029" s="21"/>
      <c r="H1029" s="21" t="str">
        <f t="shared" ref="H1029:H1030" si="1102">VLOOKUP($C1029,$C$1:$P$7320,6,0)</f>
        <v>for you</v>
      </c>
      <c r="I1029" s="21" t="str">
        <f t="shared" ref="I1029:I1030" si="1103">VLOOKUP($C1029,$C$1:$P$7320,7,0)</f>
        <v/>
      </c>
      <c r="J1029" s="21" t="str">
        <f t="shared" ref="J1029:J1030" si="1104">VLOOKUP($C1029,$C$1:$P$7320,8,0)</f>
        <v/>
      </c>
      <c r="K1029" s="21" t="str">
        <f t="shared" ref="K1029:K1030" si="1105">VLOOKUP($C1029,$C$1:$P$7320,9,0)</f>
        <v/>
      </c>
      <c r="L1029" s="21" t="str">
        <f t="shared" ref="L1029:L1030" si="1106">VLOOKUP($C1029,$C$1:$P$7320,10,0)</f>
        <v/>
      </c>
      <c r="M1029" s="21" t="str">
        <f t="shared" ref="M1029:M1030" si="1107">VLOOKUP($C1029,$C$1:$P$7320,11,0)</f>
        <v/>
      </c>
      <c r="N1029" s="21" t="str">
        <f t="shared" ref="N1029:N1030" si="1108">VLOOKUP($C1029,$C$1:$P$7320,12,0)</f>
        <v/>
      </c>
      <c r="O1029" s="21" t="str">
        <f t="shared" ref="O1029:O1030" si="1109">VLOOKUP($C1029,$C$1:$P$7320,13,0)</f>
        <v/>
      </c>
      <c r="P1029" s="21" t="str">
        <f t="shared" ref="P1029:P1030" si="1110">VLOOKUP($C1029,$C$1:$P$7320,14,0)</f>
        <v/>
      </c>
      <c r="Q1029" s="21"/>
      <c r="R1029" s="21" t="s">
        <v>3301</v>
      </c>
      <c r="S1029" s="21" t="s">
        <v>3305</v>
      </c>
      <c r="T1029" s="22" t="s">
        <v>3358</v>
      </c>
      <c r="U1029" s="23"/>
      <c r="V1029" s="23"/>
      <c r="W1029" s="15">
        <f t="shared" si="2"/>
        <v>45635</v>
      </c>
      <c r="X1029" s="24">
        <v>1028.0</v>
      </c>
      <c r="Y1029" s="17" t="str">
        <f t="shared" ref="Y1029:Y1038" si="1111">formulatext(A1029)</f>
        <v>=COUNTIFS(C$3:C1029,C1029)</v>
      </c>
      <c r="Z1029" s="25" t="str">
        <f t="shared" ref="Z1029:Z1038" si="1112">org.libreoffice.regex(Y1029,"(\= COUNTIFS\(C\$\d{1,3}:)(C\d{1,3})(,)(C\d{1,3})(\))","$2")</f>
        <v>#NAME?</v>
      </c>
      <c r="AA1029" s="25" t="str">
        <f t="shared" ref="AA1029:AA1038" si="1113">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98"/>
        <v>2</v>
      </c>
      <c r="B1030" s="10">
        <f t="shared" si="880"/>
        <v>20</v>
      </c>
      <c r="C1030" s="12" t="s">
        <v>1746</v>
      </c>
      <c r="D1030" s="21" t="str">
        <f t="shared" si="1099"/>
        <v>ind</v>
      </c>
      <c r="E1030" s="21" t="str">
        <f t="shared" si="1100"/>
        <v>ind, adv</v>
      </c>
      <c r="F1030" s="21" t="str">
        <f t="shared" si="1101"/>
        <v/>
      </c>
      <c r="G1030" s="21"/>
      <c r="H1030" s="21" t="str">
        <f t="shared" si="1102"/>
        <v>thus, like this</v>
      </c>
      <c r="I1030" s="21" t="str">
        <f t="shared" si="1103"/>
        <v/>
      </c>
      <c r="J1030" s="21" t="str">
        <f t="shared" si="1104"/>
        <v/>
      </c>
      <c r="K1030" s="21" t="str">
        <f t="shared" si="1105"/>
        <v/>
      </c>
      <c r="L1030" s="21" t="str">
        <f t="shared" si="1106"/>
        <v/>
      </c>
      <c r="M1030" s="21" t="str">
        <f t="shared" si="1107"/>
        <v/>
      </c>
      <c r="N1030" s="21" t="str">
        <f t="shared" si="1108"/>
        <v/>
      </c>
      <c r="O1030" s="21" t="str">
        <f t="shared" si="1109"/>
        <v/>
      </c>
      <c r="P1030" s="21" t="str">
        <f t="shared" si="1110"/>
        <v/>
      </c>
      <c r="Q1030" s="21"/>
      <c r="R1030" s="21" t="s">
        <v>3301</v>
      </c>
      <c r="S1030" s="21" t="s">
        <v>3305</v>
      </c>
      <c r="T1030" s="21" t="s">
        <v>3359</v>
      </c>
      <c r="U1030" s="23"/>
      <c r="V1030" s="23"/>
      <c r="W1030" s="15">
        <f t="shared" si="2"/>
        <v>45635</v>
      </c>
      <c r="X1030" s="24">
        <v>1029.0</v>
      </c>
      <c r="Y1030" s="17" t="str">
        <f t="shared" si="1111"/>
        <v>=COUNTIFS(C$3:C1030,C1030)</v>
      </c>
      <c r="Z1030" s="25" t="str">
        <f t="shared" si="1112"/>
        <v>#NAME?</v>
      </c>
      <c r="AA1030" s="25" t="str">
        <f t="shared" si="111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98"/>
        <v>1</v>
      </c>
      <c r="B1031" s="10">
        <f t="shared" si="880"/>
        <v>1</v>
      </c>
      <c r="C1031" s="12" t="s">
        <v>3360</v>
      </c>
      <c r="D1031" s="21" t="s">
        <v>84</v>
      </c>
      <c r="E1031" s="21" t="s">
        <v>3361</v>
      </c>
      <c r="F1031" s="21" t="s">
        <v>31</v>
      </c>
      <c r="G1031" s="21"/>
      <c r="H1031" s="21" t="s">
        <v>3362</v>
      </c>
      <c r="I1031" s="21"/>
      <c r="J1031" s="21" t="s">
        <v>640</v>
      </c>
      <c r="K1031" s="21">
        <v>1.0</v>
      </c>
      <c r="L1031" s="21" t="s">
        <v>35</v>
      </c>
      <c r="M1031" s="21" t="s">
        <v>1752</v>
      </c>
      <c r="N1031" s="21" t="s">
        <v>3363</v>
      </c>
      <c r="O1031" s="21"/>
      <c r="P1031" s="21"/>
      <c r="Q1031" s="21"/>
      <c r="R1031" s="21" t="s">
        <v>3301</v>
      </c>
      <c r="S1031" s="21" t="s">
        <v>3305</v>
      </c>
      <c r="T1031" s="21" t="s">
        <v>3364</v>
      </c>
      <c r="U1031" s="23"/>
      <c r="V1031" s="23"/>
      <c r="W1031" s="15">
        <f t="shared" si="2"/>
        <v>45635</v>
      </c>
      <c r="X1031" s="24">
        <v>1030.0</v>
      </c>
      <c r="Y1031" s="17" t="str">
        <f t="shared" si="1111"/>
        <v>=COUNTIFS(C$3:C1031,C1031)</v>
      </c>
      <c r="Z1031" s="25" t="str">
        <f t="shared" si="1112"/>
        <v>#NAME?</v>
      </c>
      <c r="AA1031" s="25" t="str">
        <f t="shared" si="111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98"/>
        <v>1</v>
      </c>
      <c r="B1032" s="10">
        <f t="shared" si="880"/>
        <v>2</v>
      </c>
      <c r="C1032" s="12" t="s">
        <v>3365</v>
      </c>
      <c r="D1032" s="21" t="s">
        <v>118</v>
      </c>
      <c r="E1032" s="27" t="s">
        <v>427</v>
      </c>
      <c r="F1032" s="21"/>
      <c r="G1032" s="21"/>
      <c r="H1032" s="21" t="s">
        <v>3366</v>
      </c>
      <c r="I1032" s="21"/>
      <c r="J1032" s="21"/>
      <c r="K1032" s="21"/>
      <c r="L1032" s="21"/>
      <c r="M1032" s="21"/>
      <c r="N1032" s="21" t="s">
        <v>3367</v>
      </c>
      <c r="O1032" s="21"/>
      <c r="P1032" s="21"/>
      <c r="Q1032" s="21" t="s">
        <v>3368</v>
      </c>
      <c r="R1032" s="21" t="s">
        <v>3301</v>
      </c>
      <c r="S1032" s="21" t="s">
        <v>3305</v>
      </c>
      <c r="T1032" s="21" t="s">
        <v>3369</v>
      </c>
      <c r="U1032" s="23"/>
      <c r="V1032" s="23"/>
      <c r="W1032" s="15">
        <f t="shared" si="2"/>
        <v>45635</v>
      </c>
      <c r="X1032" s="24">
        <v>1031.0</v>
      </c>
      <c r="Y1032" s="17" t="str">
        <f t="shared" si="1111"/>
        <v>=COUNTIFS(C$3:C1032,C1032)</v>
      </c>
      <c r="Z1032" s="25" t="str">
        <f t="shared" si="1112"/>
        <v>#NAME?</v>
      </c>
      <c r="AA1032" s="25" t="str">
        <f t="shared" si="111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98"/>
        <v>2</v>
      </c>
      <c r="B1033" s="10">
        <f t="shared" si="880"/>
        <v>3</v>
      </c>
      <c r="C1033" s="12" t="s">
        <v>3118</v>
      </c>
      <c r="D1033" s="21" t="str">
        <f t="shared" ref="D1033:D1034" si="1114">VLOOKUP($C1033,$C$1:$P$7320,2,0)</f>
        <v>ind</v>
      </c>
      <c r="E1033" s="21" t="str">
        <f t="shared" ref="E1033:E1034" si="1115">VLOOKUP($C1033,$C$1:$P$7320,3,0)</f>
        <v>neg</v>
      </c>
      <c r="F1033" s="21" t="str">
        <f t="shared" ref="F1033:F1034" si="1116">VLOOKUP($C1033,$C$1:$P$7320,4,0)</f>
        <v/>
      </c>
      <c r="G1033" s="21"/>
      <c r="H1033" s="21" t="str">
        <f t="shared" ref="H1033:H1034" si="1117">VLOOKUP($C1033,$C$1:$P$7320,6,0)</f>
        <v>don't! may not!</v>
      </c>
      <c r="I1033" s="21" t="str">
        <f t="shared" ref="I1033:I1034" si="1118">VLOOKUP($C1033,$C$1:$P$7320,7,0)</f>
        <v/>
      </c>
      <c r="J1033" s="21" t="str">
        <f t="shared" ref="J1033:J1034" si="1119">VLOOKUP($C1033,$C$1:$P$7320,8,0)</f>
        <v/>
      </c>
      <c r="K1033" s="21" t="str">
        <f t="shared" ref="K1033:K1034" si="1120">VLOOKUP($C1033,$C$1:$P$7320,9,0)</f>
        <v/>
      </c>
      <c r="L1033" s="21" t="str">
        <f t="shared" ref="L1033:L1034" si="1121">VLOOKUP($C1033,$C$1:$P$7320,10,0)</f>
        <v/>
      </c>
      <c r="M1033" s="21" t="str">
        <f t="shared" ref="M1033:M1034" si="1122">VLOOKUP($C1033,$C$1:$P$7320,11,0)</f>
        <v/>
      </c>
      <c r="N1033" s="21" t="str">
        <f t="shared" ref="N1033:N1034" si="1123">VLOOKUP($C1033,$C$1:$P$7320,12,0)</f>
        <v/>
      </c>
      <c r="O1033" s="21" t="str">
        <f t="shared" ref="O1033:O1034" si="1124">VLOOKUP($C1033,$C$1:$P$7320,13,0)</f>
        <v/>
      </c>
      <c r="P1033" s="21" t="str">
        <f t="shared" ref="P1033:P1034" si="1125">VLOOKUP($C1033,$C$1:$P$7320,14,0)</f>
        <v/>
      </c>
      <c r="Q1033" s="21"/>
      <c r="R1033" s="21" t="s">
        <v>3301</v>
      </c>
      <c r="S1033" s="21" t="s">
        <v>3305</v>
      </c>
      <c r="T1033" s="21" t="s">
        <v>3370</v>
      </c>
      <c r="U1033" s="23"/>
      <c r="V1033" s="23"/>
      <c r="W1033" s="15">
        <f t="shared" si="2"/>
        <v>45635</v>
      </c>
      <c r="X1033" s="24">
        <v>1032.0</v>
      </c>
      <c r="Y1033" s="17" t="str">
        <f t="shared" si="1111"/>
        <v>=COUNTIFS(C$3:C1033,C1033)</v>
      </c>
      <c r="Z1033" s="25" t="str">
        <f t="shared" si="1112"/>
        <v>#NAME?</v>
      </c>
      <c r="AA1033" s="25" t="str">
        <f t="shared" si="111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98"/>
        <v>2</v>
      </c>
      <c r="B1034" s="10">
        <f t="shared" si="880"/>
        <v>4</v>
      </c>
      <c r="C1034" s="12" t="s">
        <v>666</v>
      </c>
      <c r="D1034" s="21" t="str">
        <f t="shared" si="1114"/>
        <v>noun</v>
      </c>
      <c r="E1034" s="21" t="str">
        <f t="shared" si="1115"/>
        <v>masc voc pl of āyasmant</v>
      </c>
      <c r="F1034" s="21" t="str">
        <f t="shared" si="1116"/>
        <v/>
      </c>
      <c r="G1034" s="21"/>
      <c r="H1034" s="21" t="str">
        <f t="shared" si="1117"/>
        <v>venerables</v>
      </c>
      <c r="I1034" s="21" t="str">
        <f t="shared" si="1118"/>
        <v>having long life</v>
      </c>
      <c r="J1034" s="21" t="str">
        <f t="shared" si="1119"/>
        <v/>
      </c>
      <c r="K1034" s="21" t="str">
        <f t="shared" si="1120"/>
        <v/>
      </c>
      <c r="L1034" s="21" t="str">
        <f t="shared" si="1121"/>
        <v/>
      </c>
      <c r="M1034" s="21" t="str">
        <f t="shared" si="1122"/>
        <v/>
      </c>
      <c r="N1034" s="21" t="str">
        <f t="shared" si="1123"/>
        <v>āyas + mant</v>
      </c>
      <c r="O1034" s="21" t="str">
        <f t="shared" si="1124"/>
        <v/>
      </c>
      <c r="P1034" s="21" t="str">
        <f t="shared" si="1125"/>
        <v/>
      </c>
      <c r="Q1034" s="21"/>
      <c r="R1034" s="21" t="s">
        <v>3301</v>
      </c>
      <c r="S1034" s="21" t="s">
        <v>3305</v>
      </c>
      <c r="T1034" s="21" t="s">
        <v>3371</v>
      </c>
      <c r="U1034" s="23"/>
      <c r="V1034" s="23"/>
      <c r="W1034" s="15">
        <f t="shared" si="2"/>
        <v>45635</v>
      </c>
      <c r="X1034" s="24">
        <v>1033.0</v>
      </c>
      <c r="Y1034" s="17" t="str">
        <f t="shared" si="1111"/>
        <v>=COUNTIFS(C$3:C1034,C1034)</v>
      </c>
      <c r="Z1034" s="25" t="str">
        <f t="shared" si="1112"/>
        <v>#NAME?</v>
      </c>
      <c r="AA1034" s="25" t="str">
        <f t="shared" si="111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98"/>
        <v>1</v>
      </c>
      <c r="B1035" s="10">
        <f t="shared" si="880"/>
        <v>1</v>
      </c>
      <c r="C1035" s="12" t="s">
        <v>3372</v>
      </c>
      <c r="D1035" s="21" t="s">
        <v>42</v>
      </c>
      <c r="E1035" s="21" t="s">
        <v>3373</v>
      </c>
      <c r="F1035" s="21"/>
      <c r="G1035" s="21"/>
      <c r="H1035" s="21" t="s">
        <v>894</v>
      </c>
      <c r="I1035" s="21"/>
      <c r="J1035" s="21"/>
      <c r="K1035" s="21"/>
      <c r="L1035" s="21"/>
      <c r="M1035" s="21"/>
      <c r="N1035" s="21"/>
      <c r="O1035" s="21"/>
      <c r="P1035" s="21"/>
      <c r="Q1035" s="21"/>
      <c r="R1035" s="21" t="s">
        <v>3301</v>
      </c>
      <c r="S1035" s="21" t="s">
        <v>3305</v>
      </c>
      <c r="T1035" s="21" t="s">
        <v>3374</v>
      </c>
      <c r="U1035" s="23"/>
      <c r="V1035" s="23"/>
      <c r="W1035" s="15">
        <f t="shared" si="2"/>
        <v>45635</v>
      </c>
      <c r="X1035" s="24">
        <v>1034.0</v>
      </c>
      <c r="Y1035" s="17" t="str">
        <f t="shared" si="1111"/>
        <v>=COUNTIFS(C$3:C1035,C1035)</v>
      </c>
      <c r="Z1035" s="25" t="str">
        <f t="shared" si="1112"/>
        <v>#NAME?</v>
      </c>
      <c r="AA1035" s="25" t="str">
        <f t="shared" si="111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98"/>
        <v>3</v>
      </c>
      <c r="B1036" s="10">
        <f t="shared" si="880"/>
        <v>26</v>
      </c>
      <c r="C1036" s="12" t="s">
        <v>2777</v>
      </c>
      <c r="D1036" s="21" t="str">
        <f t="shared" ref="D1036:D1037" si="1126">VLOOKUP($C1036,$C$1:$P$7320,2,0)</f>
        <v>noun</v>
      </c>
      <c r="E1036" s="21" t="str">
        <f t="shared" ref="E1036:E1037" si="1127">VLOOKUP($C1036,$C$1:$P$7320,3,0)</f>
        <v>masc acc sg, from bhikkhati</v>
      </c>
      <c r="F1036" s="21" t="str">
        <f t="shared" ref="F1036:F1037" si="1128">VLOOKUP($C1036,$C$1:$P$7320,4,0)</f>
        <v/>
      </c>
      <c r="G1036" s="21"/>
      <c r="H1036" s="21" t="str">
        <f t="shared" ref="H1036:H1037" si="1129">VLOOKUP($C1036,$C$1:$P$7320,6,0)</f>
        <v>monk, monastic</v>
      </c>
      <c r="I1036" s="21" t="str">
        <f t="shared" ref="I1036:I1037" si="1130">VLOOKUP($C1036,$C$1:$P$7320,7,0)</f>
        <v>beggar, mendicant</v>
      </c>
      <c r="J1036" s="21" t="str">
        <f t="shared" ref="J1036:J1037" si="1131">VLOOKUP($C1036,$C$1:$P$7320,8,0)</f>
        <v>√bhikkh (beg)</v>
      </c>
      <c r="K1036" s="21">
        <f t="shared" ref="K1036:K1037" si="1132">VLOOKUP($C1036,$C$1:$P$7320,9,0)</f>
        <v>1</v>
      </c>
      <c r="L1036" s="21" t="str">
        <f t="shared" ref="L1036:L1037" si="1133">VLOOKUP($C1036,$C$1:$P$7320,10,0)</f>
        <v>a</v>
      </c>
      <c r="M1036" s="21" t="str">
        <f t="shared" ref="M1036:M1037" si="1134">VLOOKUP($C1036,$C$1:$P$7320,11,0)</f>
        <v/>
      </c>
      <c r="N1036" s="21" t="str">
        <f t="shared" ref="N1036:N1037" si="1135">VLOOKUP($C1036,$C$1:$P$7320,12,0)</f>
        <v>√bhikkh + u</v>
      </c>
      <c r="O1036" s="21" t="str">
        <f t="shared" ref="O1036:O1037" si="1136">VLOOKUP($C1036,$C$1:$P$7320,13,0)</f>
        <v/>
      </c>
      <c r="P1036" s="21" t="str">
        <f t="shared" ref="P1036:P1037" si="1137">VLOOKUP($C1036,$C$1:$P$7320,14,0)</f>
        <v/>
      </c>
      <c r="Q1036" s="21"/>
      <c r="R1036" s="21" t="s">
        <v>3301</v>
      </c>
      <c r="S1036" s="21" t="s">
        <v>3305</v>
      </c>
      <c r="T1036" s="21" t="s">
        <v>3375</v>
      </c>
      <c r="U1036" s="23"/>
      <c r="V1036" s="23"/>
      <c r="W1036" s="15">
        <f t="shared" si="2"/>
        <v>45635</v>
      </c>
      <c r="X1036" s="24">
        <v>1035.0</v>
      </c>
      <c r="Y1036" s="17" t="str">
        <f t="shared" si="1111"/>
        <v>=COUNTIFS(C$3:C1036,C1036)</v>
      </c>
      <c r="Z1036" s="25" t="str">
        <f t="shared" si="1112"/>
        <v>#NAME?</v>
      </c>
      <c r="AA1036" s="25" t="str">
        <f t="shared" si="111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98"/>
        <v>2</v>
      </c>
      <c r="B1037" s="10">
        <f t="shared" si="880"/>
        <v>5</v>
      </c>
      <c r="C1037" s="12" t="s">
        <v>2938</v>
      </c>
      <c r="D1037" s="21" t="str">
        <f t="shared" si="1126"/>
        <v>pron</v>
      </c>
      <c r="E1037" s="21" t="str">
        <f t="shared" si="1127"/>
        <v>masc acc sg of kaci</v>
      </c>
      <c r="F1037" s="21" t="str">
        <f t="shared" si="1128"/>
        <v/>
      </c>
      <c r="G1037" s="21"/>
      <c r="H1037" s="21" t="str">
        <f t="shared" si="1129"/>
        <v>some, any</v>
      </c>
      <c r="I1037" s="21" t="str">
        <f t="shared" si="1130"/>
        <v/>
      </c>
      <c r="J1037" s="21" t="str">
        <f t="shared" si="1131"/>
        <v/>
      </c>
      <c r="K1037" s="21" t="str">
        <f t="shared" si="1132"/>
        <v/>
      </c>
      <c r="L1037" s="21" t="str">
        <f t="shared" si="1133"/>
        <v/>
      </c>
      <c r="M1037" s="21" t="str">
        <f t="shared" si="1134"/>
        <v/>
      </c>
      <c r="N1037" s="21" t="str">
        <f t="shared" si="1135"/>
        <v>ka + ci</v>
      </c>
      <c r="O1037" s="21" t="str">
        <f t="shared" si="1136"/>
        <v/>
      </c>
      <c r="P1037" s="21" t="str">
        <f t="shared" si="1137"/>
        <v/>
      </c>
      <c r="Q1037" s="21"/>
      <c r="R1037" s="21" t="s">
        <v>3301</v>
      </c>
      <c r="S1037" s="21" t="s">
        <v>3305</v>
      </c>
      <c r="T1037" s="21" t="s">
        <v>3376</v>
      </c>
      <c r="U1037" s="23"/>
      <c r="V1037" s="23"/>
      <c r="W1037" s="15">
        <f t="shared" si="2"/>
        <v>45635</v>
      </c>
      <c r="X1037" s="24">
        <v>1036.0</v>
      </c>
      <c r="Y1037" s="17" t="str">
        <f t="shared" si="1111"/>
        <v>=COUNTIFS(C$3:C1037,C1037)</v>
      </c>
      <c r="Z1037" s="25" t="str">
        <f t="shared" si="1112"/>
        <v>#NAME?</v>
      </c>
      <c r="AA1037" s="25" t="str">
        <f t="shared" si="111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098"/>
        <v>1</v>
      </c>
      <c r="B1038" s="10">
        <f t="shared" si="880"/>
        <v>3</v>
      </c>
      <c r="C1038" s="12" t="s">
        <v>3377</v>
      </c>
      <c r="D1038" s="21" t="s">
        <v>84</v>
      </c>
      <c r="E1038" s="21" t="s">
        <v>3378</v>
      </c>
      <c r="F1038" s="21" t="s">
        <v>185</v>
      </c>
      <c r="G1038" s="21"/>
      <c r="H1038" s="21" t="s">
        <v>3379</v>
      </c>
      <c r="I1038" s="21" t="s">
        <v>3380</v>
      </c>
      <c r="J1038" s="21" t="s">
        <v>683</v>
      </c>
      <c r="K1038" s="21">
        <v>1.0</v>
      </c>
      <c r="L1038" s="21" t="s">
        <v>35</v>
      </c>
      <c r="M1038" s="21"/>
      <c r="N1038" s="27" t="s">
        <v>3381</v>
      </c>
      <c r="O1038" s="21"/>
      <c r="P1038" s="21"/>
      <c r="Q1038" s="21"/>
      <c r="R1038" s="21" t="s">
        <v>3301</v>
      </c>
      <c r="S1038" s="21" t="s">
        <v>3305</v>
      </c>
      <c r="T1038" s="21" t="s">
        <v>3382</v>
      </c>
      <c r="U1038" s="23"/>
      <c r="V1038" s="23"/>
      <c r="W1038" s="15">
        <f t="shared" si="2"/>
        <v>45635</v>
      </c>
      <c r="X1038" s="24">
        <v>1037.0</v>
      </c>
      <c r="Y1038" s="17" t="str">
        <f t="shared" si="1111"/>
        <v>=COUNTIFS(C$3:C1038,C1038)</v>
      </c>
      <c r="Z1038" s="25" t="str">
        <f t="shared" si="1112"/>
        <v>#NAME?</v>
      </c>
      <c r="AA1038" s="25" t="str">
        <f t="shared" si="1113"/>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80"/>
        <v>1</v>
      </c>
      <c r="C1039" s="52" t="s">
        <v>3383</v>
      </c>
      <c r="D1039" s="40"/>
      <c r="E1039" s="40"/>
      <c r="F1039" s="40"/>
      <c r="G1039" s="40"/>
      <c r="H1039" s="40"/>
      <c r="I1039" s="40"/>
      <c r="J1039" s="40"/>
      <c r="K1039" s="40"/>
      <c r="L1039" s="40"/>
      <c r="M1039" s="40"/>
      <c r="N1039" s="40"/>
      <c r="O1039" s="40"/>
      <c r="P1039" s="40"/>
      <c r="Q1039" s="40"/>
      <c r="R1039" s="40" t="s">
        <v>3301</v>
      </c>
      <c r="S1039" s="40" t="s">
        <v>3305</v>
      </c>
      <c r="T1039" s="40" t="s">
        <v>3384</v>
      </c>
      <c r="U1039" s="41"/>
      <c r="V1039" s="41"/>
      <c r="W1039" s="15">
        <f t="shared" si="2"/>
        <v>45635</v>
      </c>
      <c r="X1039" s="24">
        <v>1038.0</v>
      </c>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80"/>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2"/>
        <v>45635</v>
      </c>
      <c r="X1040" s="24">
        <v>1039.0</v>
      </c>
      <c r="Y1040" s="17" t="str">
        <f t="shared" ref="Y1040:Y1065" si="1138">formulatext(A1040)</f>
        <v>#N/A</v>
      </c>
      <c r="Z1040" s="25" t="str">
        <f t="shared" ref="Z1040:Z1065" si="1139">org.libreoffice.regex(Y1040,"(\= COUNTIFS\(C\$\d{1,3}:)(C\d{1,3})(,)(C\d{1,3})(\))","$2")</f>
        <v>#NAME?</v>
      </c>
      <c r="AA1040" s="25" t="str">
        <f t="shared" ref="AA1040:AA1065" si="1140">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41">COUNTIFS(C$3:C1041,C1041)</f>
        <v>1</v>
      </c>
      <c r="B1041" s="10">
        <f t="shared" si="880"/>
        <v>2</v>
      </c>
      <c r="C1041" s="12" t="s">
        <v>3385</v>
      </c>
      <c r="D1041" s="21" t="s">
        <v>47</v>
      </c>
      <c r="E1041" s="21" t="s">
        <v>913</v>
      </c>
      <c r="F1041" s="21"/>
      <c r="G1041" s="21"/>
      <c r="H1041" s="21" t="s">
        <v>3386</v>
      </c>
      <c r="I1041" s="21"/>
      <c r="J1041" s="21"/>
      <c r="K1041" s="21"/>
      <c r="L1041" s="21"/>
      <c r="M1041" s="21"/>
      <c r="N1041" s="21" t="s">
        <v>3387</v>
      </c>
      <c r="O1041" s="27" t="s">
        <v>178</v>
      </c>
      <c r="P1041" s="27" t="s">
        <v>3388</v>
      </c>
      <c r="Q1041" s="21"/>
      <c r="R1041" s="21" t="s">
        <v>3301</v>
      </c>
      <c r="S1041" s="21" t="s">
        <v>3305</v>
      </c>
      <c r="T1041" s="22" t="s">
        <v>3389</v>
      </c>
      <c r="U1041" s="23"/>
      <c r="V1041" s="23"/>
      <c r="W1041" s="15">
        <f t="shared" si="2"/>
        <v>45635</v>
      </c>
      <c r="X1041" s="24">
        <v>1040.0</v>
      </c>
      <c r="Y1041" s="17" t="str">
        <f t="shared" si="1138"/>
        <v>=COUNTIFS(C$3:C1041,C1041)</v>
      </c>
      <c r="Z1041" s="25" t="str">
        <f t="shared" si="1139"/>
        <v>#NAME?</v>
      </c>
      <c r="AA1041" s="25" t="str">
        <f t="shared" si="114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41"/>
        <v>1</v>
      </c>
      <c r="B1042" s="10">
        <f t="shared" si="880"/>
        <v>1</v>
      </c>
      <c r="C1042" s="12" t="s">
        <v>3390</v>
      </c>
      <c r="D1042" s="21" t="s">
        <v>47</v>
      </c>
      <c r="E1042" s="21" t="s">
        <v>612</v>
      </c>
      <c r="F1042" s="21"/>
      <c r="G1042" s="21"/>
      <c r="H1042" s="21" t="s">
        <v>3391</v>
      </c>
      <c r="I1042" s="21"/>
      <c r="J1042" s="21" t="s">
        <v>677</v>
      </c>
      <c r="K1042" s="21">
        <v>1.0</v>
      </c>
      <c r="L1042" s="21" t="s">
        <v>35</v>
      </c>
      <c r="M1042" s="21"/>
      <c r="N1042" s="21" t="s">
        <v>678</v>
      </c>
      <c r="O1042" s="21"/>
      <c r="P1042" s="21"/>
      <c r="Q1042" s="21"/>
      <c r="R1042" s="21" t="s">
        <v>3301</v>
      </c>
      <c r="S1042" s="21" t="s">
        <v>3305</v>
      </c>
      <c r="T1042" s="22" t="s">
        <v>3392</v>
      </c>
      <c r="U1042" s="23"/>
      <c r="V1042" s="23"/>
      <c r="W1042" s="15">
        <f t="shared" si="2"/>
        <v>45635</v>
      </c>
      <c r="X1042" s="24">
        <v>1041.0</v>
      </c>
      <c r="Y1042" s="17" t="str">
        <f t="shared" si="1138"/>
        <v>=COUNTIFS(C$3:C1042,C1042)</v>
      </c>
      <c r="Z1042" s="25" t="str">
        <f t="shared" si="1139"/>
        <v>#NAME?</v>
      </c>
      <c r="AA1042" s="25" t="str">
        <f t="shared" si="114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1"/>
        <v>1</v>
      </c>
      <c r="B1043" s="10">
        <f t="shared" si="880"/>
        <v>2</v>
      </c>
      <c r="C1043" s="12" t="s">
        <v>3393</v>
      </c>
      <c r="D1043" s="21" t="s">
        <v>47</v>
      </c>
      <c r="E1043" s="21" t="s">
        <v>3394</v>
      </c>
      <c r="F1043" s="21" t="s">
        <v>1841</v>
      </c>
      <c r="G1043" s="21"/>
      <c r="H1043" s="21" t="s">
        <v>3395</v>
      </c>
      <c r="I1043" s="21"/>
      <c r="J1043" s="21" t="s">
        <v>640</v>
      </c>
      <c r="K1043" s="21">
        <v>1.0</v>
      </c>
      <c r="L1043" s="21" t="s">
        <v>35</v>
      </c>
      <c r="M1043" s="21"/>
      <c r="N1043" s="21" t="s">
        <v>3396</v>
      </c>
      <c r="O1043" s="21"/>
      <c r="P1043" s="21"/>
      <c r="Q1043" s="21"/>
      <c r="R1043" s="21" t="s">
        <v>3301</v>
      </c>
      <c r="S1043" s="21" t="s">
        <v>3305</v>
      </c>
      <c r="T1043" s="21" t="s">
        <v>3397</v>
      </c>
      <c r="U1043" s="23"/>
      <c r="V1043" s="23"/>
      <c r="W1043" s="15">
        <f t="shared" si="2"/>
        <v>45635</v>
      </c>
      <c r="X1043" s="24">
        <v>1042.0</v>
      </c>
      <c r="Y1043" s="17" t="str">
        <f t="shared" si="1138"/>
        <v>=COUNTIFS(C$3:C1043,C1043)</v>
      </c>
      <c r="Z1043" s="25" t="str">
        <f t="shared" si="1139"/>
        <v>#NAME?</v>
      </c>
      <c r="AA1043" s="25" t="str">
        <f t="shared" si="114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1"/>
        <v>1</v>
      </c>
      <c r="B1044" s="10">
        <f t="shared" si="880"/>
        <v>4</v>
      </c>
      <c r="C1044" s="12" t="s">
        <v>3398</v>
      </c>
      <c r="D1044" s="21" t="s">
        <v>118</v>
      </c>
      <c r="E1044" s="27" t="s">
        <v>764</v>
      </c>
      <c r="F1044" s="21"/>
      <c r="G1044" s="21"/>
      <c r="H1044" s="21" t="s">
        <v>3399</v>
      </c>
      <c r="I1044" s="21"/>
      <c r="J1044" s="21"/>
      <c r="K1044" s="21"/>
      <c r="L1044" s="21"/>
      <c r="M1044" s="21"/>
      <c r="N1044" s="21" t="s">
        <v>3400</v>
      </c>
      <c r="O1044" s="21"/>
      <c r="P1044" s="21"/>
      <c r="Q1044" s="21"/>
      <c r="R1044" s="21" t="s">
        <v>3301</v>
      </c>
      <c r="S1044" s="21" t="s">
        <v>3305</v>
      </c>
      <c r="T1044" s="21" t="s">
        <v>3401</v>
      </c>
      <c r="U1044" s="23"/>
      <c r="V1044" s="23"/>
      <c r="W1044" s="15">
        <f t="shared" si="2"/>
        <v>45635</v>
      </c>
      <c r="X1044" s="24">
        <v>1043.0</v>
      </c>
      <c r="Y1044" s="17" t="str">
        <f t="shared" si="1138"/>
        <v>=COUNTIFS(C$3:C1044,C1044)</v>
      </c>
      <c r="Z1044" s="25" t="str">
        <f t="shared" si="1139"/>
        <v>#NAME?</v>
      </c>
      <c r="AA1044" s="25" t="str">
        <f t="shared" si="114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1"/>
        <v>2</v>
      </c>
      <c r="B1045" s="10">
        <f t="shared" si="880"/>
        <v>19</v>
      </c>
      <c r="C1045" s="12" t="s">
        <v>3218</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3301</v>
      </c>
      <c r="S1045" s="21" t="s">
        <v>3305</v>
      </c>
      <c r="T1045" s="21" t="s">
        <v>3402</v>
      </c>
      <c r="U1045" s="23"/>
      <c r="V1045" s="23"/>
      <c r="W1045" s="15">
        <f t="shared" si="2"/>
        <v>45635</v>
      </c>
      <c r="X1045" s="24">
        <v>1044.0</v>
      </c>
      <c r="Y1045" s="17" t="str">
        <f t="shared" si="1138"/>
        <v>=COUNTIFS(C$3:C1045,C1045)</v>
      </c>
      <c r="Z1045" s="25" t="str">
        <f t="shared" si="1139"/>
        <v>#NAME?</v>
      </c>
      <c r="AA1045" s="25" t="str">
        <f t="shared" si="114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1"/>
        <v>1</v>
      </c>
      <c r="B1046" s="10">
        <f t="shared" si="880"/>
        <v>2</v>
      </c>
      <c r="C1046" s="12" t="s">
        <v>3403</v>
      </c>
      <c r="D1046" s="21" t="s">
        <v>42</v>
      </c>
      <c r="E1046" s="21" t="s">
        <v>3404</v>
      </c>
      <c r="F1046" s="21"/>
      <c r="G1046" s="21"/>
      <c r="H1046" s="21" t="s">
        <v>894</v>
      </c>
      <c r="I1046" s="21"/>
      <c r="J1046" s="21"/>
      <c r="K1046" s="21"/>
      <c r="L1046" s="21"/>
      <c r="M1046" s="21"/>
      <c r="N1046" s="21"/>
      <c r="O1046" s="21"/>
      <c r="P1046" s="21"/>
      <c r="Q1046" s="21"/>
      <c r="R1046" s="21" t="s">
        <v>3301</v>
      </c>
      <c r="S1046" s="21" t="s">
        <v>3305</v>
      </c>
      <c r="T1046" s="21" t="s">
        <v>3405</v>
      </c>
      <c r="U1046" s="23"/>
      <c r="V1046" s="23"/>
      <c r="W1046" s="15">
        <f t="shared" si="2"/>
        <v>45635</v>
      </c>
      <c r="X1046" s="24">
        <v>1045.0</v>
      </c>
      <c r="Y1046" s="17" t="str">
        <f t="shared" si="1138"/>
        <v>=COUNTIFS(C$3:C1046,C1046)</v>
      </c>
      <c r="Z1046" s="25" t="str">
        <f t="shared" si="1139"/>
        <v>#NAME?</v>
      </c>
      <c r="AA1046" s="25" t="str">
        <f t="shared" si="114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1"/>
        <v>22</v>
      </c>
      <c r="B1047" s="10">
        <f t="shared" si="880"/>
        <v>147</v>
      </c>
      <c r="C1047" s="12" t="s">
        <v>560</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3301</v>
      </c>
      <c r="S1047" s="21" t="s">
        <v>3305</v>
      </c>
      <c r="T1047" s="21" t="s">
        <v>3406</v>
      </c>
      <c r="U1047" s="23"/>
      <c r="V1047" s="23"/>
      <c r="W1047" s="15">
        <f t="shared" si="2"/>
        <v>45635</v>
      </c>
      <c r="X1047" s="24">
        <v>1046.0</v>
      </c>
      <c r="Y1047" s="17" t="str">
        <f t="shared" si="1138"/>
        <v>=COUNTIFS(C$3:C1047,C1047)</v>
      </c>
      <c r="Z1047" s="25" t="str">
        <f t="shared" si="1139"/>
        <v>#NAME?</v>
      </c>
      <c r="AA1047" s="25" t="str">
        <f t="shared" si="114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1"/>
        <v>1</v>
      </c>
      <c r="B1048" s="10">
        <f t="shared" si="880"/>
        <v>2</v>
      </c>
      <c r="C1048" s="12" t="s">
        <v>3407</v>
      </c>
      <c r="D1048" s="21" t="s">
        <v>47</v>
      </c>
      <c r="E1048" s="21" t="s">
        <v>913</v>
      </c>
      <c r="F1048" s="21"/>
      <c r="G1048" s="21"/>
      <c r="H1048" s="21" t="s">
        <v>3408</v>
      </c>
      <c r="I1048" s="21"/>
      <c r="J1048" s="21"/>
      <c r="K1048" s="21"/>
      <c r="L1048" s="21"/>
      <c r="M1048" s="21"/>
      <c r="N1048" s="21" t="s">
        <v>3409</v>
      </c>
      <c r="O1048" s="27" t="s">
        <v>178</v>
      </c>
      <c r="P1048" s="27" t="s">
        <v>3410</v>
      </c>
      <c r="Q1048" s="21"/>
      <c r="R1048" s="21" t="s">
        <v>3301</v>
      </c>
      <c r="S1048" s="21" t="s">
        <v>3305</v>
      </c>
      <c r="T1048" s="21" t="s">
        <v>3411</v>
      </c>
      <c r="U1048" s="23"/>
      <c r="V1048" s="23"/>
      <c r="W1048" s="15">
        <f t="shared" si="2"/>
        <v>45635</v>
      </c>
      <c r="X1048" s="24">
        <v>1047.0</v>
      </c>
      <c r="Y1048" s="17" t="str">
        <f t="shared" si="1138"/>
        <v>=COUNTIFS(C$3:C1048,C1048)</v>
      </c>
      <c r="Z1048" s="25" t="str">
        <f t="shared" si="1139"/>
        <v>#NAME?</v>
      </c>
      <c r="AA1048" s="25" t="str">
        <f t="shared" si="114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1"/>
        <v>1</v>
      </c>
      <c r="B1049" s="10">
        <f t="shared" si="880"/>
        <v>2</v>
      </c>
      <c r="C1049" s="12" t="s">
        <v>3412</v>
      </c>
      <c r="D1049" s="21" t="s">
        <v>47</v>
      </c>
      <c r="E1049" s="21" t="s">
        <v>612</v>
      </c>
      <c r="F1049" s="21"/>
      <c r="G1049" s="21"/>
      <c r="H1049" s="21" t="s">
        <v>3413</v>
      </c>
      <c r="I1049" s="21" t="s">
        <v>3414</v>
      </c>
      <c r="J1049" s="21" t="s">
        <v>1627</v>
      </c>
      <c r="K1049" s="21">
        <v>1.0</v>
      </c>
      <c r="L1049" s="21" t="s">
        <v>35</v>
      </c>
      <c r="M1049" s="21"/>
      <c r="N1049" s="21" t="s">
        <v>3415</v>
      </c>
      <c r="O1049" s="21"/>
      <c r="P1049" s="21"/>
      <c r="Q1049" s="21"/>
      <c r="R1049" s="21" t="s">
        <v>3301</v>
      </c>
      <c r="S1049" s="21" t="s">
        <v>3305</v>
      </c>
      <c r="T1049" s="21" t="s">
        <v>3416</v>
      </c>
      <c r="U1049" s="23"/>
      <c r="V1049" s="23"/>
      <c r="W1049" s="15">
        <f t="shared" si="2"/>
        <v>45635</v>
      </c>
      <c r="X1049" s="24">
        <v>1048.0</v>
      </c>
      <c r="Y1049" s="17" t="str">
        <f t="shared" si="1138"/>
        <v>=COUNTIFS(C$3:C1049,C1049)</v>
      </c>
      <c r="Z1049" s="25" t="str">
        <f t="shared" si="1139"/>
        <v>#NAME?</v>
      </c>
      <c r="AA1049" s="25" t="str">
        <f t="shared" si="114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1"/>
        <v>2</v>
      </c>
      <c r="B1050" s="10">
        <f t="shared" si="880"/>
        <v>2</v>
      </c>
      <c r="C1050" s="12" t="s">
        <v>3393</v>
      </c>
      <c r="D1050" s="21" t="str">
        <f t="shared" ref="D1050:D1052" si="1142">VLOOKUP($C1050,$C$1:$P$7320,2,0)</f>
        <v>noun</v>
      </c>
      <c r="E1050" s="21" t="str">
        <f t="shared" ref="E1050:E1052" si="1143">VLOOKUP($C1050,$C$1:$P$7320,3,0)</f>
        <v>masc nom sg</v>
      </c>
      <c r="F1050" s="21" t="str">
        <f t="shared" ref="F1050:F1052" si="1144">VLOOKUP($C1050,$C$1:$P$7320,4,0)</f>
        <v>+gen</v>
      </c>
      <c r="G1050" s="21"/>
      <c r="H1050" s="21" t="str">
        <f t="shared" ref="H1050:H1052" si="1145">VLOOKUP($C1050,$C$1:$P$7320,6,0)</f>
        <v>speaker</v>
      </c>
      <c r="I1050" s="21" t="str">
        <f t="shared" ref="I1050:I1052" si="1146">VLOOKUP($C1050,$C$1:$P$7320,7,0)</f>
        <v/>
      </c>
      <c r="J1050" s="21" t="str">
        <f t="shared" ref="J1050:J1052" si="1147">VLOOKUP($C1050,$C$1:$P$7320,8,0)</f>
        <v>√vad (speak)</v>
      </c>
      <c r="K1050" s="21">
        <f t="shared" ref="K1050:K1052" si="1148">VLOOKUP($C1050,$C$1:$P$7320,9,0)</f>
        <v>1</v>
      </c>
      <c r="L1050" s="21" t="str">
        <f t="shared" ref="L1050:L1052" si="1149">VLOOKUP($C1050,$C$1:$P$7320,10,0)</f>
        <v>a</v>
      </c>
      <c r="M1050" s="21" t="str">
        <f t="shared" ref="M1050:M1052" si="1150">VLOOKUP($C1050,$C$1:$P$7320,11,0)</f>
        <v/>
      </c>
      <c r="N1050" s="21" t="str">
        <f t="shared" ref="N1050:N1052" si="1151">VLOOKUP($C1050,$C$1:$P$7320,12,0)</f>
        <v>√vad + *ī</v>
      </c>
      <c r="O1050" s="21" t="str">
        <f t="shared" ref="O1050:O1052" si="1152">VLOOKUP($C1050,$C$1:$P$7320,13,0)</f>
        <v/>
      </c>
      <c r="P1050" s="21" t="str">
        <f t="shared" ref="P1050:P1052" si="1153">VLOOKUP($C1050,$C$1:$P$7320,14,0)</f>
        <v/>
      </c>
      <c r="Q1050" s="21"/>
      <c r="R1050" s="21" t="s">
        <v>3301</v>
      </c>
      <c r="S1050" s="21" t="s">
        <v>3305</v>
      </c>
      <c r="T1050" s="21" t="s">
        <v>3417</v>
      </c>
      <c r="U1050" s="23"/>
      <c r="V1050" s="23"/>
      <c r="W1050" s="15">
        <f t="shared" si="2"/>
        <v>45635</v>
      </c>
      <c r="X1050" s="24">
        <v>1049.0</v>
      </c>
      <c r="Y1050" s="17" t="str">
        <f t="shared" si="1138"/>
        <v>=COUNTIFS(C$3:C1050,C1050)</v>
      </c>
      <c r="Z1050" s="25" t="str">
        <f t="shared" si="1139"/>
        <v>#NAME?</v>
      </c>
      <c r="AA1050" s="25" t="str">
        <f t="shared" si="114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1"/>
        <v>2</v>
      </c>
      <c r="B1051" s="10">
        <f t="shared" si="880"/>
        <v>4</v>
      </c>
      <c r="C1051" s="12" t="s">
        <v>3398</v>
      </c>
      <c r="D1051" s="21" t="str">
        <f t="shared" si="1142"/>
        <v>comp</v>
      </c>
      <c r="E1051" s="21" t="str">
        <f t="shared" si="1143"/>
        <v>sandhi, ind + pron</v>
      </c>
      <c r="F1051" s="21" t="str">
        <f t="shared" si="1144"/>
        <v/>
      </c>
      <c r="G1051" s="21"/>
      <c r="H1051" s="21" t="str">
        <f t="shared" si="1145"/>
        <v>and this</v>
      </c>
      <c r="I1051" s="21" t="str">
        <f t="shared" si="1146"/>
        <v/>
      </c>
      <c r="J1051" s="21" t="str">
        <f t="shared" si="1147"/>
        <v/>
      </c>
      <c r="K1051" s="21" t="str">
        <f t="shared" si="1148"/>
        <v/>
      </c>
      <c r="L1051" s="21" t="str">
        <f t="shared" si="1149"/>
        <v/>
      </c>
      <c r="M1051" s="21" t="str">
        <f t="shared" si="1150"/>
        <v/>
      </c>
      <c r="N1051" s="21" t="str">
        <f t="shared" si="1151"/>
        <v>ca + eso</v>
      </c>
      <c r="O1051" s="21" t="str">
        <f t="shared" si="1152"/>
        <v/>
      </c>
      <c r="P1051" s="21" t="str">
        <f t="shared" si="1153"/>
        <v/>
      </c>
      <c r="Q1051" s="21"/>
      <c r="R1051" s="21" t="s">
        <v>3301</v>
      </c>
      <c r="S1051" s="21" t="s">
        <v>3305</v>
      </c>
      <c r="T1051" s="21" t="s">
        <v>3418</v>
      </c>
      <c r="U1051" s="23"/>
      <c r="V1051" s="23"/>
      <c r="W1051" s="15">
        <f t="shared" si="2"/>
        <v>45635</v>
      </c>
      <c r="X1051" s="24">
        <v>1050.0</v>
      </c>
      <c r="Y1051" s="17" t="str">
        <f t="shared" si="1138"/>
        <v>=COUNTIFS(C$3:C1051,C1051)</v>
      </c>
      <c r="Z1051" s="25" t="str">
        <f t="shared" si="1139"/>
        <v>#NAME?</v>
      </c>
      <c r="AA1051" s="25" t="str">
        <f t="shared" si="114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1"/>
        <v>23</v>
      </c>
      <c r="B1052" s="10">
        <f t="shared" si="880"/>
        <v>147</v>
      </c>
      <c r="C1052" s="12" t="s">
        <v>560</v>
      </c>
      <c r="D1052" s="21" t="str">
        <f t="shared" si="1142"/>
        <v>noun</v>
      </c>
      <c r="E1052" s="21" t="str">
        <f t="shared" si="1143"/>
        <v>masc nom sg, from bhikkhati</v>
      </c>
      <c r="F1052" s="21" t="str">
        <f t="shared" si="1144"/>
        <v/>
      </c>
      <c r="G1052" s="21"/>
      <c r="H1052" s="21" t="str">
        <f t="shared" si="1145"/>
        <v>monk, monastic</v>
      </c>
      <c r="I1052" s="21" t="str">
        <f t="shared" si="1146"/>
        <v>beggar, mendicant</v>
      </c>
      <c r="J1052" s="21" t="str">
        <f t="shared" si="1147"/>
        <v>√bhikkh (beg)</v>
      </c>
      <c r="K1052" s="21">
        <f t="shared" si="1148"/>
        <v>1</v>
      </c>
      <c r="L1052" s="21" t="str">
        <f t="shared" si="1149"/>
        <v>a</v>
      </c>
      <c r="M1052" s="21" t="str">
        <f t="shared" si="1150"/>
        <v/>
      </c>
      <c r="N1052" s="21" t="str">
        <f t="shared" si="1151"/>
        <v>√bhikkh + u</v>
      </c>
      <c r="O1052" s="21" t="str">
        <f t="shared" si="1152"/>
        <v/>
      </c>
      <c r="P1052" s="21" t="str">
        <f t="shared" si="1153"/>
        <v/>
      </c>
      <c r="Q1052" s="21"/>
      <c r="R1052" s="21" t="s">
        <v>3301</v>
      </c>
      <c r="S1052" s="21" t="s">
        <v>3305</v>
      </c>
      <c r="T1052" s="21" t="s">
        <v>3419</v>
      </c>
      <c r="U1052" s="23"/>
      <c r="V1052" s="23"/>
      <c r="W1052" s="15">
        <f t="shared" si="2"/>
        <v>45635</v>
      </c>
      <c r="X1052" s="24">
        <v>1051.0</v>
      </c>
      <c r="Y1052" s="17" t="str">
        <f t="shared" si="1138"/>
        <v>=COUNTIFS(C$3:C1052,C1052)</v>
      </c>
      <c r="Z1052" s="25" t="str">
        <f t="shared" si="1139"/>
        <v>#NAME?</v>
      </c>
      <c r="AA1052" s="25" t="str">
        <f t="shared" si="114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1"/>
        <v>1</v>
      </c>
      <c r="B1053" s="10">
        <f t="shared" si="880"/>
        <v>1</v>
      </c>
      <c r="C1053" s="12" t="s">
        <v>3420</v>
      </c>
      <c r="D1053" s="21" t="s">
        <v>118</v>
      </c>
      <c r="E1053" s="27" t="s">
        <v>3421</v>
      </c>
      <c r="F1053" s="21"/>
      <c r="G1053" s="21"/>
      <c r="H1053" s="21" t="s">
        <v>3422</v>
      </c>
      <c r="I1053" s="21"/>
      <c r="J1053" s="21"/>
      <c r="K1053" s="21"/>
      <c r="L1053" s="21"/>
      <c r="M1053" s="21"/>
      <c r="N1053" s="21" t="s">
        <v>3423</v>
      </c>
      <c r="O1053" s="21"/>
      <c r="P1053" s="21"/>
      <c r="Q1053" s="21"/>
      <c r="R1053" s="21" t="s">
        <v>3301</v>
      </c>
      <c r="S1053" s="21" t="s">
        <v>3305</v>
      </c>
      <c r="T1053" s="21" t="s">
        <v>3424</v>
      </c>
      <c r="U1053" s="23"/>
      <c r="V1053" s="23"/>
      <c r="W1053" s="15">
        <f t="shared" si="2"/>
        <v>45635</v>
      </c>
      <c r="X1053" s="24">
        <v>1052.0</v>
      </c>
      <c r="Y1053" s="17" t="str">
        <f t="shared" si="1138"/>
        <v>=COUNTIFS(C$3:C1053,C1053)</v>
      </c>
      <c r="Z1053" s="25" t="str">
        <f t="shared" si="1139"/>
        <v>#NAME?</v>
      </c>
      <c r="AA1053" s="25" t="str">
        <f t="shared" si="114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1"/>
        <v>1</v>
      </c>
      <c r="B1054" s="10">
        <f t="shared" si="880"/>
        <v>1</v>
      </c>
      <c r="C1054" s="12" t="s">
        <v>3425</v>
      </c>
      <c r="D1054" s="21" t="s">
        <v>42</v>
      </c>
      <c r="E1054" s="21" t="s">
        <v>3426</v>
      </c>
      <c r="F1054" s="21"/>
      <c r="G1054" s="21"/>
      <c r="H1054" s="21" t="s">
        <v>3427</v>
      </c>
      <c r="I1054" s="21"/>
      <c r="J1054" s="21"/>
      <c r="K1054" s="21"/>
      <c r="L1054" s="21"/>
      <c r="M1054" s="21"/>
      <c r="N1054" s="27" t="s">
        <v>3428</v>
      </c>
      <c r="O1054" s="21"/>
      <c r="P1054" s="21"/>
      <c r="Q1054" s="21"/>
      <c r="R1054" s="21" t="s">
        <v>3301</v>
      </c>
      <c r="S1054" s="21" t="s">
        <v>3305</v>
      </c>
      <c r="T1054" s="21" t="s">
        <v>3429</v>
      </c>
      <c r="U1054" s="23"/>
      <c r="V1054" s="23"/>
      <c r="W1054" s="15">
        <f t="shared" si="2"/>
        <v>45635</v>
      </c>
      <c r="X1054" s="24">
        <v>1053.0</v>
      </c>
      <c r="Y1054" s="17" t="str">
        <f t="shared" si="1138"/>
        <v>=COUNTIFS(C$3:C1054,C1054)</v>
      </c>
      <c r="Z1054" s="25" t="str">
        <f t="shared" si="1139"/>
        <v>#NAME?</v>
      </c>
      <c r="AA1054" s="25" t="str">
        <f t="shared" si="114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1"/>
        <v>3</v>
      </c>
      <c r="B1055" s="10">
        <f t="shared" si="880"/>
        <v>19</v>
      </c>
      <c r="C1055" s="12" t="s">
        <v>3218</v>
      </c>
      <c r="D1055" s="21" t="str">
        <f t="shared" ref="D1055:D1057" si="1154">VLOOKUP($C1055,$C$1:$P$7320,2,0)</f>
        <v>ind</v>
      </c>
      <c r="E1055" s="21" t="str">
        <f t="shared" ref="E1055:E1057" si="1155">VLOOKUP($C1055,$C$1:$P$7320,3,0)</f>
        <v>conj</v>
      </c>
      <c r="F1055" s="21" t="str">
        <f t="shared" ref="F1055:F1057" si="1156">VLOOKUP($C1055,$C$1:$P$7320,4,0)</f>
        <v/>
      </c>
      <c r="G1055" s="21"/>
      <c r="H1055" s="21" t="str">
        <f t="shared" ref="H1055:H1057" si="1157">VLOOKUP($C1055,$C$1:$P$7320,6,0)</f>
        <v>and</v>
      </c>
      <c r="I1055" s="21" t="str">
        <f t="shared" ref="I1055:I1057" si="1158">VLOOKUP($C1055,$C$1:$P$7320,7,0)</f>
        <v/>
      </c>
      <c r="J1055" s="21" t="str">
        <f t="shared" ref="J1055:J1057" si="1159">VLOOKUP($C1055,$C$1:$P$7320,8,0)</f>
        <v/>
      </c>
      <c r="K1055" s="21" t="str">
        <f t="shared" ref="K1055:K1057" si="1160">VLOOKUP($C1055,$C$1:$P$7320,9,0)</f>
        <v/>
      </c>
      <c r="L1055" s="21" t="str">
        <f t="shared" ref="L1055:L1057" si="1161">VLOOKUP($C1055,$C$1:$P$7320,10,0)</f>
        <v/>
      </c>
      <c r="M1055" s="21" t="str">
        <f t="shared" ref="M1055:M1057" si="1162">VLOOKUP($C1055,$C$1:$P$7320,11,0)</f>
        <v/>
      </c>
      <c r="N1055" s="21" t="str">
        <f t="shared" ref="N1055:N1057" si="1163">VLOOKUP($C1055,$C$1:$P$7320,12,0)</f>
        <v/>
      </c>
      <c r="O1055" s="21" t="str">
        <f t="shared" ref="O1055:O1057" si="1164">VLOOKUP($C1055,$C$1:$P$7320,13,0)</f>
        <v/>
      </c>
      <c r="P1055" s="21" t="str">
        <f t="shared" ref="P1055:P1057" si="1165">VLOOKUP($C1055,$C$1:$P$7320,14,0)</f>
        <v/>
      </c>
      <c r="Q1055" s="21"/>
      <c r="R1055" s="21" t="s">
        <v>3301</v>
      </c>
      <c r="S1055" s="21" t="s">
        <v>3305</v>
      </c>
      <c r="T1055" s="21" t="s">
        <v>3430</v>
      </c>
      <c r="U1055" s="23"/>
      <c r="V1055" s="23"/>
      <c r="W1055" s="15">
        <f t="shared" si="2"/>
        <v>45635</v>
      </c>
      <c r="X1055" s="24">
        <v>1054.0</v>
      </c>
      <c r="Y1055" s="17" t="str">
        <f t="shared" si="1138"/>
        <v>=COUNTIFS(C$3:C1055,C1055)</v>
      </c>
      <c r="Z1055" s="25" t="str">
        <f t="shared" si="1139"/>
        <v>#NAME?</v>
      </c>
      <c r="AA1055" s="25" t="str">
        <f t="shared" si="114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1"/>
        <v>2</v>
      </c>
      <c r="B1056" s="10">
        <f t="shared" si="880"/>
        <v>2</v>
      </c>
      <c r="C1056" s="12" t="s">
        <v>3403</v>
      </c>
      <c r="D1056" s="21" t="str">
        <f t="shared" si="1154"/>
        <v>pron</v>
      </c>
      <c r="E1056" s="21" t="str">
        <f t="shared" si="1155"/>
        <v>masc nom sg of esa</v>
      </c>
      <c r="F1056" s="21" t="str">
        <f t="shared" si="1156"/>
        <v/>
      </c>
      <c r="G1056" s="21"/>
      <c r="H1056" s="21" t="str">
        <f t="shared" si="1157"/>
        <v>this</v>
      </c>
      <c r="I1056" s="21" t="str">
        <f t="shared" si="1158"/>
        <v/>
      </c>
      <c r="J1056" s="21" t="str">
        <f t="shared" si="1159"/>
        <v/>
      </c>
      <c r="K1056" s="21" t="str">
        <f t="shared" si="1160"/>
        <v/>
      </c>
      <c r="L1056" s="21" t="str">
        <f t="shared" si="1161"/>
        <v/>
      </c>
      <c r="M1056" s="21" t="str">
        <f t="shared" si="1162"/>
        <v/>
      </c>
      <c r="N1056" s="21" t="str">
        <f t="shared" si="1163"/>
        <v/>
      </c>
      <c r="O1056" s="21" t="str">
        <f t="shared" si="1164"/>
        <v/>
      </c>
      <c r="P1056" s="21" t="str">
        <f t="shared" si="1165"/>
        <v/>
      </c>
      <c r="Q1056" s="21"/>
      <c r="R1056" s="21" t="s">
        <v>3301</v>
      </c>
      <c r="S1056" s="21" t="s">
        <v>3305</v>
      </c>
      <c r="T1056" s="21" t="s">
        <v>3431</v>
      </c>
      <c r="U1056" s="23"/>
      <c r="V1056" s="23"/>
      <c r="W1056" s="15">
        <f t="shared" si="2"/>
        <v>45635</v>
      </c>
      <c r="X1056" s="24">
        <v>1055.0</v>
      </c>
      <c r="Y1056" s="17" t="str">
        <f t="shared" si="1138"/>
        <v>=COUNTIFS(C$3:C1056,C1056)</v>
      </c>
      <c r="Z1056" s="25" t="str">
        <f t="shared" si="1139"/>
        <v>#NAME?</v>
      </c>
      <c r="AA1056" s="25" t="str">
        <f t="shared" si="114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1"/>
        <v>24</v>
      </c>
      <c r="B1057" s="10">
        <f t="shared" si="880"/>
        <v>147</v>
      </c>
      <c r="C1057" s="12" t="s">
        <v>560</v>
      </c>
      <c r="D1057" s="21" t="str">
        <f t="shared" si="1154"/>
        <v>noun</v>
      </c>
      <c r="E1057" s="21" t="str">
        <f t="shared" si="1155"/>
        <v>masc nom sg, from bhikkhati</v>
      </c>
      <c r="F1057" s="21" t="str">
        <f t="shared" si="1156"/>
        <v/>
      </c>
      <c r="G1057" s="21"/>
      <c r="H1057" s="21" t="str">
        <f t="shared" si="1157"/>
        <v>monk, monastic</v>
      </c>
      <c r="I1057" s="21" t="str">
        <f t="shared" si="1158"/>
        <v>beggar, mendicant</v>
      </c>
      <c r="J1057" s="21" t="str">
        <f t="shared" si="1159"/>
        <v>√bhikkh (beg)</v>
      </c>
      <c r="K1057" s="21">
        <f t="shared" si="1160"/>
        <v>1</v>
      </c>
      <c r="L1057" s="21" t="str">
        <f t="shared" si="1161"/>
        <v>a</v>
      </c>
      <c r="M1057" s="21" t="str">
        <f t="shared" si="1162"/>
        <v/>
      </c>
      <c r="N1057" s="21" t="str">
        <f t="shared" si="1163"/>
        <v>√bhikkh + u</v>
      </c>
      <c r="O1057" s="21" t="str">
        <f t="shared" si="1164"/>
        <v/>
      </c>
      <c r="P1057" s="21" t="str">
        <f t="shared" si="1165"/>
        <v/>
      </c>
      <c r="Q1057" s="21"/>
      <c r="R1057" s="21" t="s">
        <v>3301</v>
      </c>
      <c r="S1057" s="21" t="s">
        <v>3305</v>
      </c>
      <c r="T1057" s="21" t="s">
        <v>3432</v>
      </c>
      <c r="U1057" s="23"/>
      <c r="V1057" s="23"/>
      <c r="W1057" s="15">
        <f t="shared" si="2"/>
        <v>45635</v>
      </c>
      <c r="X1057" s="24">
        <v>1056.0</v>
      </c>
      <c r="Y1057" s="17" t="str">
        <f t="shared" si="1138"/>
        <v>=COUNTIFS(C$3:C1057,C1057)</v>
      </c>
      <c r="Z1057" s="25" t="str">
        <f t="shared" si="1139"/>
        <v>#NAME?</v>
      </c>
      <c r="AA1057" s="25" t="str">
        <f t="shared" si="114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1"/>
        <v>1</v>
      </c>
      <c r="B1058" s="10">
        <f t="shared" si="880"/>
        <v>1</v>
      </c>
      <c r="C1058" s="12" t="s">
        <v>3433</v>
      </c>
      <c r="D1058" s="21" t="s">
        <v>118</v>
      </c>
      <c r="E1058" s="27" t="s">
        <v>3434</v>
      </c>
      <c r="F1058" s="21"/>
      <c r="G1058" s="21"/>
      <c r="H1058" s="21" t="s">
        <v>3435</v>
      </c>
      <c r="I1058" s="21"/>
      <c r="J1058" s="21"/>
      <c r="K1058" s="21"/>
      <c r="L1058" s="21"/>
      <c r="M1058" s="21"/>
      <c r="N1058" s="21" t="s">
        <v>3436</v>
      </c>
      <c r="O1058" s="21"/>
      <c r="P1058" s="21"/>
      <c r="Q1058" s="21"/>
      <c r="R1058" s="21" t="s">
        <v>3301</v>
      </c>
      <c r="S1058" s="21" t="s">
        <v>3305</v>
      </c>
      <c r="T1058" s="21" t="s">
        <v>3437</v>
      </c>
      <c r="U1058" s="23"/>
      <c r="V1058" s="23"/>
      <c r="W1058" s="15">
        <f t="shared" si="2"/>
        <v>45635</v>
      </c>
      <c r="X1058" s="24">
        <v>1057.0</v>
      </c>
      <c r="Y1058" s="17" t="str">
        <f t="shared" si="1138"/>
        <v>=COUNTIFS(C$3:C1058,C1058)</v>
      </c>
      <c r="Z1058" s="25" t="str">
        <f t="shared" si="1139"/>
        <v>#NAME?</v>
      </c>
      <c r="AA1058" s="25" t="str">
        <f t="shared" si="114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1"/>
        <v>1</v>
      </c>
      <c r="B1059" s="10">
        <f t="shared" si="880"/>
        <v>1</v>
      </c>
      <c r="C1059" s="12" t="s">
        <v>3438</v>
      </c>
      <c r="D1059" s="21" t="s">
        <v>47</v>
      </c>
      <c r="E1059" s="21" t="s">
        <v>3439</v>
      </c>
      <c r="F1059" s="21"/>
      <c r="G1059" s="21"/>
      <c r="H1059" s="21" t="s">
        <v>3440</v>
      </c>
      <c r="I1059" s="21" t="s">
        <v>3441</v>
      </c>
      <c r="J1059" s="21" t="s">
        <v>3442</v>
      </c>
      <c r="K1059" s="21">
        <v>8.0</v>
      </c>
      <c r="L1059" s="27" t="s">
        <v>196</v>
      </c>
      <c r="M1059" s="21"/>
      <c r="N1059" s="27" t="s">
        <v>3443</v>
      </c>
      <c r="O1059" s="21"/>
      <c r="P1059" s="21"/>
      <c r="Q1059" s="21"/>
      <c r="R1059" s="21" t="s">
        <v>3301</v>
      </c>
      <c r="S1059" s="21" t="s">
        <v>3305</v>
      </c>
      <c r="T1059" s="21" t="s">
        <v>3444</v>
      </c>
      <c r="U1059" s="23"/>
      <c r="V1059" s="23"/>
      <c r="W1059" s="15">
        <f t="shared" si="2"/>
        <v>45635</v>
      </c>
      <c r="X1059" s="24">
        <v>1058.0</v>
      </c>
      <c r="Y1059" s="17" t="str">
        <f t="shared" si="1138"/>
        <v>=COUNTIFS(C$3:C1059,C1059)</v>
      </c>
      <c r="Z1059" s="25" t="str">
        <f t="shared" si="1139"/>
        <v>#NAME?</v>
      </c>
      <c r="AA1059" s="25" t="str">
        <f t="shared" si="114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1"/>
        <v>4</v>
      </c>
      <c r="B1060" s="10">
        <f t="shared" si="880"/>
        <v>19</v>
      </c>
      <c r="C1060" s="12" t="s">
        <v>3218</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3301</v>
      </c>
      <c r="S1060" s="21" t="s">
        <v>3305</v>
      </c>
      <c r="T1060" s="21" t="s">
        <v>3445</v>
      </c>
      <c r="U1060" s="23"/>
      <c r="V1060" s="23"/>
      <c r="W1060" s="15">
        <f t="shared" si="2"/>
        <v>45635</v>
      </c>
      <c r="X1060" s="24">
        <v>1059.0</v>
      </c>
      <c r="Y1060" s="17" t="str">
        <f t="shared" si="1138"/>
        <v>=COUNTIFS(C$3:C1060,C1060)</v>
      </c>
      <c r="Z1060" s="25" t="str">
        <f t="shared" si="1139"/>
        <v>#NAME?</v>
      </c>
      <c r="AA1060" s="25" t="str">
        <f t="shared" si="114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1"/>
        <v>1</v>
      </c>
      <c r="B1061" s="10">
        <f t="shared" si="880"/>
        <v>1</v>
      </c>
      <c r="C1061" s="12" t="s">
        <v>3446</v>
      </c>
      <c r="D1061" s="21" t="s">
        <v>118</v>
      </c>
      <c r="E1061" s="27" t="s">
        <v>1085</v>
      </c>
      <c r="F1061" s="21"/>
      <c r="G1061" s="21"/>
      <c r="H1061" s="21" t="s">
        <v>3447</v>
      </c>
      <c r="I1061" s="21"/>
      <c r="J1061" s="21" t="str">
        <f>VLOOKUP($C1063,$C$1:$P$7320,8,0)</f>
        <v/>
      </c>
      <c r="K1061" s="21"/>
      <c r="L1061" s="21"/>
      <c r="M1061" s="21"/>
      <c r="N1061" s="21" t="s">
        <v>3448</v>
      </c>
      <c r="O1061" s="21"/>
      <c r="P1061" s="21"/>
      <c r="Q1061" s="21"/>
      <c r="R1061" s="21" t="s">
        <v>3301</v>
      </c>
      <c r="S1061" s="21" t="s">
        <v>3305</v>
      </c>
      <c r="T1061" s="21" t="s">
        <v>3449</v>
      </c>
      <c r="U1061" s="23"/>
      <c r="V1061" s="23"/>
      <c r="W1061" s="15">
        <f t="shared" si="2"/>
        <v>45635</v>
      </c>
      <c r="X1061" s="24">
        <v>1060.0</v>
      </c>
      <c r="Y1061" s="17" t="str">
        <f t="shared" si="1138"/>
        <v>=COUNTIFS(C$3:C1061,C1061)</v>
      </c>
      <c r="Z1061" s="25" t="str">
        <f t="shared" si="1139"/>
        <v>#NAME?</v>
      </c>
      <c r="AA1061" s="25" t="str">
        <f t="shared" si="114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1"/>
        <v>1</v>
      </c>
      <c r="B1062" s="10">
        <f t="shared" si="880"/>
        <v>1</v>
      </c>
      <c r="C1062" s="12" t="s">
        <v>3450</v>
      </c>
      <c r="D1062" s="21" t="s">
        <v>47</v>
      </c>
      <c r="E1062" s="21" t="s">
        <v>3451</v>
      </c>
      <c r="F1062" s="21"/>
      <c r="G1062" s="21"/>
      <c r="H1062" s="21" t="s">
        <v>3452</v>
      </c>
      <c r="I1062" s="21"/>
      <c r="J1062" s="21" t="s">
        <v>276</v>
      </c>
      <c r="K1062" s="21">
        <v>1.0</v>
      </c>
      <c r="L1062" s="21" t="s">
        <v>35</v>
      </c>
      <c r="M1062" s="21"/>
      <c r="N1062" s="21" t="s">
        <v>3453</v>
      </c>
      <c r="O1062" s="21"/>
      <c r="P1062" s="21"/>
      <c r="Q1062" s="21"/>
      <c r="R1062" s="21" t="s">
        <v>3301</v>
      </c>
      <c r="S1062" s="21" t="s">
        <v>3305</v>
      </c>
      <c r="T1062" s="21" t="s">
        <v>3454</v>
      </c>
      <c r="U1062" s="23"/>
      <c r="V1062" s="23"/>
      <c r="W1062" s="15">
        <f t="shared" si="2"/>
        <v>45635</v>
      </c>
      <c r="X1062" s="24">
        <v>1061.0</v>
      </c>
      <c r="Y1062" s="17" t="str">
        <f t="shared" si="1138"/>
        <v>=COUNTIFS(C$3:C1062,C1062)</v>
      </c>
      <c r="Z1062" s="25" t="str">
        <f t="shared" si="1139"/>
        <v>#NAME?</v>
      </c>
      <c r="AA1062" s="25" t="str">
        <f t="shared" si="114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1"/>
        <v>5</v>
      </c>
      <c r="B1063" s="10">
        <f t="shared" si="880"/>
        <v>19</v>
      </c>
      <c r="C1063" s="12" t="s">
        <v>3218</v>
      </c>
      <c r="D1063" s="21" t="str">
        <f>VLOOKUP($C1063,$C$1:$P$7320,2,0)</f>
        <v>ind</v>
      </c>
      <c r="E1063" s="21" t="str">
        <f>VLOOKUP($C1063,$C$1:$P$7320,3,0)</f>
        <v>conj</v>
      </c>
      <c r="F1063" s="21" t="str">
        <f>VLOOKUP($C1063,$C$1:$P$7320,4,0)</f>
        <v/>
      </c>
      <c r="G1063" s="21"/>
      <c r="H1063" s="21" t="str">
        <f>VLOOKUP($C1063,$C$1:$P$7320,6,0)</f>
        <v>and</v>
      </c>
      <c r="I1063" s="21" t="str">
        <f>VLOOKUP($C1063,$C$1:$P$7320,7,0)</f>
        <v/>
      </c>
      <c r="J1063" s="78"/>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3301</v>
      </c>
      <c r="S1063" s="21" t="s">
        <v>3305</v>
      </c>
      <c r="T1063" s="21" t="s">
        <v>3455</v>
      </c>
      <c r="U1063" s="23"/>
      <c r="V1063" s="23"/>
      <c r="W1063" s="15">
        <f t="shared" si="2"/>
        <v>45635</v>
      </c>
      <c r="X1063" s="24">
        <v>1062.0</v>
      </c>
      <c r="Y1063" s="17" t="str">
        <f t="shared" si="1138"/>
        <v>=COUNTIFS(C$3:C1063,C1063)</v>
      </c>
      <c r="Z1063" s="25" t="str">
        <f t="shared" si="1139"/>
        <v>#NAME?</v>
      </c>
      <c r="AA1063" s="25" t="str">
        <f t="shared" si="114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1"/>
        <v>1</v>
      </c>
      <c r="B1064" s="10">
        <f t="shared" si="880"/>
        <v>1</v>
      </c>
      <c r="C1064" s="12" t="s">
        <v>3456</v>
      </c>
      <c r="D1064" s="21" t="s">
        <v>3457</v>
      </c>
      <c r="E1064" s="21" t="s">
        <v>3458</v>
      </c>
      <c r="F1064" s="21" t="s">
        <v>185</v>
      </c>
      <c r="G1064" s="21"/>
      <c r="H1064" s="21" t="s">
        <v>3459</v>
      </c>
      <c r="I1064" s="21" t="s">
        <v>3460</v>
      </c>
      <c r="J1064" s="21" t="s">
        <v>1171</v>
      </c>
      <c r="K1064" s="21">
        <v>3.0</v>
      </c>
      <c r="L1064" s="21" t="s">
        <v>76</v>
      </c>
      <c r="M1064" s="21"/>
      <c r="N1064" s="21" t="s">
        <v>3461</v>
      </c>
      <c r="O1064" s="21"/>
      <c r="P1064" s="21"/>
      <c r="Q1064" s="21"/>
      <c r="R1064" s="21" t="s">
        <v>3301</v>
      </c>
      <c r="S1064" s="21" t="s">
        <v>3305</v>
      </c>
      <c r="T1064" s="21" t="s">
        <v>3462</v>
      </c>
      <c r="U1064" s="23"/>
      <c r="V1064" s="23"/>
      <c r="W1064" s="15">
        <f t="shared" si="2"/>
        <v>45635</v>
      </c>
      <c r="X1064" s="24">
        <v>1063.0</v>
      </c>
      <c r="Y1064" s="17" t="str">
        <f t="shared" si="1138"/>
        <v>=COUNTIFS(C$3:C1064,C1064)</v>
      </c>
      <c r="Z1064" s="25" t="str">
        <f t="shared" si="1139"/>
        <v>#NAME?</v>
      </c>
      <c r="AA1064" s="25" t="str">
        <f t="shared" si="114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1"/>
        <v>1</v>
      </c>
      <c r="B1065" s="10">
        <f t="shared" si="880"/>
        <v>1</v>
      </c>
      <c r="C1065" s="12" t="s">
        <v>3463</v>
      </c>
      <c r="D1065" s="21" t="s">
        <v>84</v>
      </c>
      <c r="E1065" s="21" t="s">
        <v>3464</v>
      </c>
      <c r="F1065" s="21" t="s">
        <v>185</v>
      </c>
      <c r="G1065" s="21"/>
      <c r="H1065" s="21" t="s">
        <v>3465</v>
      </c>
      <c r="I1065" s="21" t="s">
        <v>3466</v>
      </c>
      <c r="J1065" s="21" t="s">
        <v>1400</v>
      </c>
      <c r="K1065" s="21">
        <v>1.0</v>
      </c>
      <c r="L1065" s="21" t="s">
        <v>35</v>
      </c>
      <c r="M1065" s="21" t="s">
        <v>3207</v>
      </c>
      <c r="N1065" s="21" t="s">
        <v>3467</v>
      </c>
      <c r="O1065" s="21"/>
      <c r="P1065" s="21"/>
      <c r="Q1065" s="21"/>
      <c r="R1065" s="21" t="s">
        <v>3301</v>
      </c>
      <c r="S1065" s="21" t="s">
        <v>3305</v>
      </c>
      <c r="T1065" s="21" t="s">
        <v>3468</v>
      </c>
      <c r="U1065" s="23"/>
      <c r="V1065" s="23"/>
      <c r="W1065" s="15">
        <f t="shared" si="2"/>
        <v>45635</v>
      </c>
      <c r="X1065" s="24">
        <v>1064.0</v>
      </c>
      <c r="Y1065" s="17" t="str">
        <f t="shared" si="1138"/>
        <v>=COUNTIFS(C$3:C1065,C1065)</v>
      </c>
      <c r="Z1065" s="25" t="str">
        <f t="shared" si="1139"/>
        <v>#NAME?</v>
      </c>
      <c r="AA1065" s="25" t="str">
        <f t="shared" si="1140"/>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80"/>
        <v>1</v>
      </c>
      <c r="C1066" s="52" t="s">
        <v>3469</v>
      </c>
      <c r="D1066" s="40"/>
      <c r="E1066" s="40"/>
      <c r="F1066" s="40"/>
      <c r="G1066" s="40"/>
      <c r="H1066" s="40"/>
      <c r="I1066" s="40"/>
      <c r="J1066" s="40"/>
      <c r="K1066" s="40"/>
      <c r="L1066" s="40"/>
      <c r="M1066" s="40"/>
      <c r="N1066" s="40"/>
      <c r="O1066" s="40"/>
      <c r="P1066" s="40"/>
      <c r="Q1066" s="40"/>
      <c r="R1066" s="40" t="s">
        <v>3301</v>
      </c>
      <c r="S1066" s="40" t="s">
        <v>3305</v>
      </c>
      <c r="T1066" s="40" t="s">
        <v>3417</v>
      </c>
      <c r="U1066" s="41"/>
      <c r="V1066" s="41"/>
      <c r="W1066" s="15">
        <f t="shared" si="2"/>
        <v>45635</v>
      </c>
      <c r="X1066" s="24">
        <v>1065.0</v>
      </c>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80"/>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2"/>
        <v>45635</v>
      </c>
      <c r="X1067" s="24">
        <v>1066.0</v>
      </c>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66">COUNTIFS(C$3:C1068,C1068)</f>
        <v>1</v>
      </c>
      <c r="B1068" s="10">
        <f t="shared" si="880"/>
        <v>1</v>
      </c>
      <c r="C1068" s="12" t="s">
        <v>3470</v>
      </c>
      <c r="D1068" s="21" t="s">
        <v>84</v>
      </c>
      <c r="E1068" s="21" t="s">
        <v>3471</v>
      </c>
      <c r="F1068" s="21" t="s">
        <v>185</v>
      </c>
      <c r="G1068" s="21"/>
      <c r="H1068" s="21" t="s">
        <v>3472</v>
      </c>
      <c r="I1068" s="21"/>
      <c r="J1068" s="21" t="s">
        <v>621</v>
      </c>
      <c r="K1068" s="21">
        <v>5.0</v>
      </c>
      <c r="L1068" s="21" t="s">
        <v>622</v>
      </c>
      <c r="M1068" s="21" t="s">
        <v>623</v>
      </c>
      <c r="N1068" s="21" t="s">
        <v>1681</v>
      </c>
      <c r="O1068" s="21"/>
      <c r="P1068" s="21"/>
      <c r="Q1068" s="21"/>
      <c r="R1068" s="21" t="s">
        <v>3301</v>
      </c>
      <c r="S1068" s="21" t="s">
        <v>3305</v>
      </c>
      <c r="T1068" s="22" t="s">
        <v>3473</v>
      </c>
      <c r="U1068" s="23"/>
      <c r="V1068" s="23"/>
      <c r="W1068" s="15">
        <f t="shared" si="2"/>
        <v>45635</v>
      </c>
      <c r="X1068" s="24">
        <v>1067.0</v>
      </c>
      <c r="Y1068" s="17" t="str">
        <f t="shared" ref="Y1068:Y1077" si="1167">formulatext(A1068)</f>
        <v>=COUNTIFS(C$3:C1068,C1068)</v>
      </c>
      <c r="Z1068" s="25" t="str">
        <f t="shared" ref="Z1068:Z1077" si="1168">org.libreoffice.regex(Y1068,"(\= COUNTIFS\(C\$\d{1,3}:)(C\d{1,3})(,)(C\d{1,3})(\))","$2")</f>
        <v>#NAME?</v>
      </c>
      <c r="AA1068" s="25" t="str">
        <f t="shared" ref="AA1068:AA1077" si="1169">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66"/>
        <v>1</v>
      </c>
      <c r="B1069" s="10">
        <f t="shared" si="880"/>
        <v>1</v>
      </c>
      <c r="C1069" s="44" t="s">
        <v>3474</v>
      </c>
      <c r="D1069" s="27" t="s">
        <v>42</v>
      </c>
      <c r="E1069" s="27" t="s">
        <v>3475</v>
      </c>
      <c r="F1069" s="21"/>
      <c r="G1069" s="21"/>
      <c r="H1069" s="27" t="s">
        <v>3476</v>
      </c>
      <c r="I1069" s="21"/>
      <c r="J1069" s="21"/>
      <c r="K1069" s="21"/>
      <c r="L1069" s="21"/>
      <c r="M1069" s="21"/>
      <c r="N1069" s="21"/>
      <c r="O1069" s="21"/>
      <c r="P1069" s="21"/>
      <c r="Q1069" s="21"/>
      <c r="R1069" s="21" t="s">
        <v>3301</v>
      </c>
      <c r="S1069" s="21" t="s">
        <v>3305</v>
      </c>
      <c r="T1069" s="21" t="s">
        <v>3477</v>
      </c>
      <c r="U1069" s="23"/>
      <c r="V1069" s="23"/>
      <c r="W1069" s="15">
        <f t="shared" si="2"/>
        <v>45635</v>
      </c>
      <c r="X1069" s="24">
        <v>1068.0</v>
      </c>
      <c r="Y1069" s="17" t="str">
        <f t="shared" si="1167"/>
        <v>=COUNTIFS(C$3:C1069,C1069)</v>
      </c>
      <c r="Z1069" s="25" t="str">
        <f t="shared" si="1168"/>
        <v>#NAME?</v>
      </c>
      <c r="AA1069" s="25" t="str">
        <f t="shared" si="116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66"/>
        <v>1</v>
      </c>
      <c r="B1070" s="10">
        <f t="shared" si="880"/>
        <v>1</v>
      </c>
      <c r="C1070" s="12" t="s">
        <v>3478</v>
      </c>
      <c r="D1070" s="21" t="s">
        <v>84</v>
      </c>
      <c r="E1070" s="21" t="s">
        <v>3479</v>
      </c>
      <c r="F1070" s="21" t="s">
        <v>185</v>
      </c>
      <c r="G1070" s="21"/>
      <c r="H1070" s="21" t="s">
        <v>3480</v>
      </c>
      <c r="I1070" s="21"/>
      <c r="J1070" s="21" t="s">
        <v>2184</v>
      </c>
      <c r="K1070" s="21">
        <v>1.0</v>
      </c>
      <c r="L1070" s="21" t="s">
        <v>35</v>
      </c>
      <c r="M1070" s="21" t="s">
        <v>2185</v>
      </c>
      <c r="N1070" s="21" t="s">
        <v>2275</v>
      </c>
      <c r="O1070" s="21"/>
      <c r="P1070" s="21"/>
      <c r="Q1070" s="21"/>
      <c r="R1070" s="21" t="s">
        <v>3301</v>
      </c>
      <c r="S1070" s="21" t="s">
        <v>3305</v>
      </c>
      <c r="T1070" s="21" t="s">
        <v>3481</v>
      </c>
      <c r="U1070" s="23"/>
      <c r="V1070" s="23"/>
      <c r="W1070" s="15">
        <f t="shared" si="2"/>
        <v>45635</v>
      </c>
      <c r="X1070" s="24">
        <v>1069.0</v>
      </c>
      <c r="Y1070" s="17" t="str">
        <f t="shared" si="1167"/>
        <v>=COUNTIFS(C$3:C1070,C1070)</v>
      </c>
      <c r="Z1070" s="25" t="str">
        <f t="shared" si="1168"/>
        <v>#NAME?</v>
      </c>
      <c r="AA1070" s="25" t="str">
        <f t="shared" si="116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66"/>
        <v>1</v>
      </c>
      <c r="B1071" s="10">
        <f t="shared" si="880"/>
        <v>1</v>
      </c>
      <c r="C1071" s="12" t="s">
        <v>3482</v>
      </c>
      <c r="D1071" s="21" t="s">
        <v>118</v>
      </c>
      <c r="E1071" s="27" t="s">
        <v>3483</v>
      </c>
      <c r="F1071" s="21"/>
      <c r="G1071" s="21"/>
      <c r="H1071" s="21" t="s">
        <v>3484</v>
      </c>
      <c r="I1071" s="21"/>
      <c r="J1071" s="21"/>
      <c r="K1071" s="21"/>
      <c r="L1071" s="21"/>
      <c r="M1071" s="21"/>
      <c r="N1071" s="21" t="s">
        <v>3485</v>
      </c>
      <c r="O1071" s="21"/>
      <c r="P1071" s="21"/>
      <c r="Q1071" s="21"/>
      <c r="R1071" s="21" t="s">
        <v>3301</v>
      </c>
      <c r="S1071" s="21" t="s">
        <v>3305</v>
      </c>
      <c r="T1071" s="21" t="s">
        <v>3486</v>
      </c>
      <c r="U1071" s="23"/>
      <c r="V1071" s="23"/>
      <c r="W1071" s="15">
        <f t="shared" si="2"/>
        <v>45635</v>
      </c>
      <c r="X1071" s="24">
        <v>1070.0</v>
      </c>
      <c r="Y1071" s="17" t="str">
        <f t="shared" si="1167"/>
        <v>=COUNTIFS(C$3:C1071,C1071)</v>
      </c>
      <c r="Z1071" s="25" t="str">
        <f t="shared" si="1168"/>
        <v>#NAME?</v>
      </c>
      <c r="AA1071" s="25" t="str">
        <f t="shared" si="116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66"/>
        <v>1</v>
      </c>
      <c r="B1072" s="10">
        <f t="shared" si="880"/>
        <v>1</v>
      </c>
      <c r="C1072" s="44" t="s">
        <v>3487</v>
      </c>
      <c r="D1072" s="21" t="s">
        <v>42</v>
      </c>
      <c r="E1072" s="27" t="s">
        <v>3488</v>
      </c>
      <c r="F1072" s="21"/>
      <c r="G1072" s="21"/>
      <c r="H1072" s="27" t="s">
        <v>3476</v>
      </c>
      <c r="I1072" s="21"/>
      <c r="J1072" s="21"/>
      <c r="K1072" s="21"/>
      <c r="L1072" s="21"/>
      <c r="M1072" s="21"/>
      <c r="N1072" s="27" t="s">
        <v>3428</v>
      </c>
      <c r="O1072" s="21" t="str">
        <f t="shared" ref="O1072:O1074" si="1170">VLOOKUP($C1072,$C$1:$P$7320,13,0)</f>
        <v>#REF!</v>
      </c>
      <c r="P1072" s="21" t="str">
        <f t="shared" ref="P1072:P1074" si="1171">VLOOKUP($C1072,$C$1:$P$7320,14,0)</f>
        <v>#REF!</v>
      </c>
      <c r="Q1072" s="21"/>
      <c r="R1072" s="21" t="s">
        <v>3301</v>
      </c>
      <c r="S1072" s="21" t="s">
        <v>3305</v>
      </c>
      <c r="T1072" s="21" t="s">
        <v>3489</v>
      </c>
      <c r="U1072" s="23"/>
      <c r="V1072" s="23"/>
      <c r="W1072" s="15">
        <f t="shared" si="2"/>
        <v>45635</v>
      </c>
      <c r="X1072" s="24">
        <v>1071.0</v>
      </c>
      <c r="Y1072" s="17" t="str">
        <f t="shared" si="1167"/>
        <v>=COUNTIFS(C$3:C1072,C1072)</v>
      </c>
      <c r="Z1072" s="25" t="str">
        <f t="shared" si="1168"/>
        <v>#NAME?</v>
      </c>
      <c r="AA1072" s="25" t="str">
        <f t="shared" si="116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66"/>
        <v>7</v>
      </c>
      <c r="B1073" s="10">
        <f t="shared" si="880"/>
        <v>27</v>
      </c>
      <c r="C1073" s="12" t="s">
        <v>851</v>
      </c>
      <c r="D1073" s="21" t="str">
        <f t="shared" ref="D1073:D1074" si="1172">VLOOKUP($C1073,$C$1:$P$7320,2,0)</f>
        <v>ind</v>
      </c>
      <c r="E1073" s="21" t="str">
        <f t="shared" ref="E1073:E1074" si="1173">VLOOKUP($C1073,$C$1:$P$7320,3,0)</f>
        <v>conj</v>
      </c>
      <c r="F1073" s="21" t="str">
        <f t="shared" ref="F1073:F1074" si="1174">VLOOKUP($C1073,$C$1:$P$7320,4,0)</f>
        <v/>
      </c>
      <c r="G1073" s="21"/>
      <c r="H1073" s="21" t="str">
        <f t="shared" ref="H1073:H1074" si="1175">VLOOKUP($C1073,$C$1:$P$7320,6,0)</f>
        <v>then, and, now, even</v>
      </c>
      <c r="I1073" s="21" t="str">
        <f t="shared" ref="I1073:I1074" si="1176">VLOOKUP($C1073,$C$1:$P$7320,7,0)</f>
        <v/>
      </c>
      <c r="J1073" s="21" t="str">
        <f t="shared" ref="J1073:J1074" si="1177">VLOOKUP($C1073,$C$1:$P$7320,8,0)</f>
        <v/>
      </c>
      <c r="K1073" s="21" t="str">
        <f t="shared" ref="K1073:K1074" si="1178">VLOOKUP($C1073,$C$1:$P$7320,9,0)</f>
        <v/>
      </c>
      <c r="L1073" s="21" t="str">
        <f t="shared" ref="L1073:L1074" si="1179">VLOOKUP($C1073,$C$1:$P$7320,10,0)</f>
        <v/>
      </c>
      <c r="M1073" s="21" t="str">
        <f t="shared" ref="M1073:M1074" si="1180">VLOOKUP($C1073,$C$1:$P$7320,11,0)</f>
        <v/>
      </c>
      <c r="N1073" s="21" t="str">
        <f t="shared" ref="N1073:N1074" si="1181">VLOOKUP($C1073,$C$1:$P$7320,12,0)</f>
        <v>(a)pi</v>
      </c>
      <c r="O1073" s="21" t="str">
        <f t="shared" si="1170"/>
        <v/>
      </c>
      <c r="P1073" s="21" t="str">
        <f t="shared" si="1171"/>
        <v/>
      </c>
      <c r="Q1073" s="21"/>
      <c r="R1073" s="21" t="s">
        <v>3301</v>
      </c>
      <c r="S1073" s="21" t="s">
        <v>3305</v>
      </c>
      <c r="T1073" s="21" t="s">
        <v>3490</v>
      </c>
      <c r="U1073" s="23"/>
      <c r="V1073" s="23"/>
      <c r="W1073" s="15">
        <f t="shared" si="2"/>
        <v>45635</v>
      </c>
      <c r="X1073" s="24">
        <v>1072.0</v>
      </c>
      <c r="Y1073" s="17" t="str">
        <f t="shared" si="1167"/>
        <v>=COUNTIFS(C$3:C1073,C1073)</v>
      </c>
      <c r="Z1073" s="25" t="str">
        <f t="shared" si="1168"/>
        <v>#NAME?</v>
      </c>
      <c r="AA1073" s="25" t="str">
        <f t="shared" si="116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66"/>
        <v>3</v>
      </c>
      <c r="B1074" s="10">
        <f t="shared" si="880"/>
        <v>3</v>
      </c>
      <c r="C1074" s="12" t="s">
        <v>892</v>
      </c>
      <c r="D1074" s="21" t="str">
        <f t="shared" si="1172"/>
        <v>pron</v>
      </c>
      <c r="E1074" s="21" t="str">
        <f t="shared" si="1173"/>
        <v>nt acc sg of eta</v>
      </c>
      <c r="F1074" s="21" t="str">
        <f t="shared" si="1174"/>
        <v/>
      </c>
      <c r="G1074" s="21"/>
      <c r="H1074" s="21" t="str">
        <f t="shared" si="1175"/>
        <v>this</v>
      </c>
      <c r="I1074" s="21" t="str">
        <f t="shared" si="1176"/>
        <v/>
      </c>
      <c r="J1074" s="21" t="str">
        <f t="shared" si="1177"/>
        <v/>
      </c>
      <c r="K1074" s="21" t="str">
        <f t="shared" si="1178"/>
        <v/>
      </c>
      <c r="L1074" s="21" t="str">
        <f t="shared" si="1179"/>
        <v/>
      </c>
      <c r="M1074" s="21" t="str">
        <f t="shared" si="1180"/>
        <v/>
      </c>
      <c r="N1074" s="21" t="str">
        <f t="shared" si="1181"/>
        <v/>
      </c>
      <c r="O1074" s="21" t="str">
        <f t="shared" si="1170"/>
        <v/>
      </c>
      <c r="P1074" s="21" t="str">
        <f t="shared" si="1171"/>
        <v/>
      </c>
      <c r="Q1074" s="21"/>
      <c r="R1074" s="21" t="s">
        <v>3301</v>
      </c>
      <c r="S1074" s="21" t="s">
        <v>3305</v>
      </c>
      <c r="T1074" s="21" t="s">
        <v>3491</v>
      </c>
      <c r="U1074" s="23"/>
      <c r="V1074" s="23"/>
      <c r="W1074" s="15">
        <f t="shared" si="2"/>
        <v>45635</v>
      </c>
      <c r="X1074" s="24">
        <v>1073.0</v>
      </c>
      <c r="Y1074" s="17" t="str">
        <f t="shared" si="1167"/>
        <v>=COUNTIFS(C$3:C1074,C1074)</v>
      </c>
      <c r="Z1074" s="25" t="str">
        <f t="shared" si="1168"/>
        <v>#NAME?</v>
      </c>
      <c r="AA1074" s="25" t="str">
        <f t="shared" si="116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66"/>
        <v>1</v>
      </c>
      <c r="B1075" s="10">
        <f t="shared" si="880"/>
        <v>1</v>
      </c>
      <c r="C1075" s="12" t="s">
        <v>3492</v>
      </c>
      <c r="D1075" s="21" t="s">
        <v>118</v>
      </c>
      <c r="E1075" s="21" t="s">
        <v>897</v>
      </c>
      <c r="F1075" s="21"/>
      <c r="G1075" s="21"/>
      <c r="H1075" s="21"/>
      <c r="I1075" s="21"/>
      <c r="J1075" s="21"/>
      <c r="K1075" s="21"/>
      <c r="L1075" s="21"/>
      <c r="M1075" s="21"/>
      <c r="N1075" s="21" t="s">
        <v>3493</v>
      </c>
      <c r="O1075" s="21"/>
      <c r="P1075" s="21"/>
      <c r="Q1075" s="21"/>
      <c r="R1075" s="21" t="s">
        <v>3301</v>
      </c>
      <c r="S1075" s="21" t="s">
        <v>3305</v>
      </c>
      <c r="T1075" s="21" t="s">
        <v>3494</v>
      </c>
      <c r="U1075" s="23"/>
      <c r="V1075" s="23"/>
      <c r="W1075" s="15">
        <f t="shared" si="2"/>
        <v>45635</v>
      </c>
      <c r="X1075" s="24">
        <v>1074.0</v>
      </c>
      <c r="Y1075" s="17" t="str">
        <f t="shared" si="1167"/>
        <v>=COUNTIFS(C$3:C1075,C1075)</v>
      </c>
      <c r="Z1075" s="25" t="str">
        <f t="shared" si="1168"/>
        <v>#NAME?</v>
      </c>
      <c r="AA1075" s="25" t="str">
        <f t="shared" si="116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66"/>
        <v>1</v>
      </c>
      <c r="B1076" s="10">
        <f t="shared" si="880"/>
        <v>1</v>
      </c>
      <c r="C1076" s="12" t="s">
        <v>3495</v>
      </c>
      <c r="D1076" s="21" t="s">
        <v>84</v>
      </c>
      <c r="E1076" s="21" t="s">
        <v>3496</v>
      </c>
      <c r="F1076" s="75" t="s">
        <v>31</v>
      </c>
      <c r="G1076" s="21"/>
      <c r="H1076" s="27" t="s">
        <v>3497</v>
      </c>
      <c r="I1076" s="27" t="s">
        <v>3498</v>
      </c>
      <c r="J1076" s="21" t="s">
        <v>3499</v>
      </c>
      <c r="K1076" s="21">
        <v>1.0</v>
      </c>
      <c r="L1076" s="21" t="s">
        <v>35</v>
      </c>
      <c r="M1076" s="21" t="s">
        <v>3500</v>
      </c>
      <c r="N1076" s="21" t="s">
        <v>3501</v>
      </c>
      <c r="O1076" s="21"/>
      <c r="P1076" s="21"/>
      <c r="Q1076" s="21"/>
      <c r="R1076" s="21" t="s">
        <v>3301</v>
      </c>
      <c r="S1076" s="21" t="s">
        <v>3305</v>
      </c>
      <c r="T1076" s="27" t="s">
        <v>3502</v>
      </c>
      <c r="U1076" s="23"/>
      <c r="V1076" s="23"/>
      <c r="W1076" s="15">
        <f t="shared" si="2"/>
        <v>45635</v>
      </c>
      <c r="X1076" s="24">
        <v>1075.0</v>
      </c>
      <c r="Y1076" s="17" t="str">
        <f t="shared" si="1167"/>
        <v>=COUNTIFS(C$3:C1076,C1076)</v>
      </c>
      <c r="Z1076" s="25" t="str">
        <f t="shared" si="1168"/>
        <v>#NAME?</v>
      </c>
      <c r="AA1076" s="25" t="str">
        <f t="shared" si="116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66"/>
        <v>11</v>
      </c>
      <c r="B1077" s="10">
        <f t="shared" si="880"/>
        <v>63</v>
      </c>
      <c r="C1077" s="12" t="s">
        <v>449</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3301</v>
      </c>
      <c r="S1077" s="21" t="s">
        <v>3305</v>
      </c>
      <c r="T1077" s="21" t="s">
        <v>3503</v>
      </c>
      <c r="U1077" s="23"/>
      <c r="V1077" s="23"/>
      <c r="W1077" s="15">
        <f t="shared" si="2"/>
        <v>45635</v>
      </c>
      <c r="X1077" s="24">
        <v>1076.0</v>
      </c>
      <c r="Y1077" s="17" t="str">
        <f t="shared" si="1167"/>
        <v>=COUNTIFS(C$3:C1077,C1077)</v>
      </c>
      <c r="Z1077" s="25" t="str">
        <f t="shared" si="1168"/>
        <v>#NAME?</v>
      </c>
      <c r="AA1077" s="25" t="str">
        <f t="shared" si="1169"/>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80"/>
        <v>1</v>
      </c>
      <c r="C1078" s="52" t="s">
        <v>3504</v>
      </c>
      <c r="D1078" s="40"/>
      <c r="E1078" s="40"/>
      <c r="F1078" s="40"/>
      <c r="G1078" s="40"/>
      <c r="H1078" s="40"/>
      <c r="I1078" s="40"/>
      <c r="J1078" s="40"/>
      <c r="K1078" s="40"/>
      <c r="L1078" s="40"/>
      <c r="M1078" s="40"/>
      <c r="N1078" s="40"/>
      <c r="O1078" s="40"/>
      <c r="P1078" s="40"/>
      <c r="Q1078" s="40"/>
      <c r="R1078" s="40" t="s">
        <v>3301</v>
      </c>
      <c r="S1078" s="40" t="s">
        <v>3305</v>
      </c>
      <c r="T1078" s="40" t="s">
        <v>3505</v>
      </c>
      <c r="U1078" s="41"/>
      <c r="V1078" s="41"/>
      <c r="W1078" s="15">
        <f t="shared" si="2"/>
        <v>45635</v>
      </c>
      <c r="X1078" s="24">
        <v>1077.0</v>
      </c>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80"/>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2"/>
        <v>45635</v>
      </c>
      <c r="X1079" s="24">
        <v>1078.0</v>
      </c>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82">COUNTIFS(C$3:C1080,C1080)</f>
        <v>3</v>
      </c>
      <c r="B1080" s="10">
        <f t="shared" si="880"/>
        <v>19</v>
      </c>
      <c r="C1080" s="12" t="s">
        <v>1499</v>
      </c>
      <c r="D1080" s="21" t="str">
        <f t="shared" ref="D1080:D1082" si="1183">VLOOKUP($C1080,$C$1:$P$7320,2,0)</f>
        <v>pron</v>
      </c>
      <c r="E1080" s="21" t="str">
        <f t="shared" ref="E1080:E1082" si="1184">VLOOKUP($C1080,$C$1:$P$7320,3,0)</f>
        <v>dat sg of tvaṃ</v>
      </c>
      <c r="F1080" s="21" t="str">
        <f t="shared" ref="F1080:F1082" si="1185">VLOOKUP($C1080,$C$1:$P$7320,4,0)</f>
        <v/>
      </c>
      <c r="G1080" s="21"/>
      <c r="H1080" s="21" t="str">
        <f t="shared" ref="H1080:H1082" si="1186">VLOOKUP($C1080,$C$1:$P$7320,6,0)</f>
        <v>for you</v>
      </c>
      <c r="I1080" s="21" t="str">
        <f t="shared" ref="I1080:I1082" si="1187">VLOOKUP($C1080,$C$1:$P$7320,7,0)</f>
        <v/>
      </c>
      <c r="J1080" s="21" t="str">
        <f t="shared" ref="J1080:J1082" si="1188">VLOOKUP($C1080,$C$1:$P$7320,8,0)</f>
        <v/>
      </c>
      <c r="K1080" s="21" t="str">
        <f t="shared" ref="K1080:K1082" si="1189">VLOOKUP($C1080,$C$1:$P$7320,9,0)</f>
        <v/>
      </c>
      <c r="L1080" s="21" t="str">
        <f t="shared" ref="L1080:L1082" si="1190">VLOOKUP($C1080,$C$1:$P$7320,10,0)</f>
        <v/>
      </c>
      <c r="M1080" s="21" t="str">
        <f t="shared" ref="M1080:M1082" si="1191">VLOOKUP($C1080,$C$1:$P$7320,11,0)</f>
        <v/>
      </c>
      <c r="N1080" s="21" t="str">
        <f t="shared" ref="N1080:N1082" si="1192">VLOOKUP($C1080,$C$1:$P$7320,12,0)</f>
        <v/>
      </c>
      <c r="O1080" s="21" t="str">
        <f t="shared" ref="O1080:O1082" si="1193">VLOOKUP($C1080,$C$1:$P$7320,13,0)</f>
        <v/>
      </c>
      <c r="P1080" s="21" t="str">
        <f t="shared" ref="P1080:P1082" si="1194">VLOOKUP($C1080,$C$1:$P$7320,14,0)</f>
        <v/>
      </c>
      <c r="Q1080" s="21"/>
      <c r="R1080" s="21" t="s">
        <v>3301</v>
      </c>
      <c r="S1080" s="21" t="s">
        <v>3305</v>
      </c>
      <c r="T1080" s="22" t="s">
        <v>3506</v>
      </c>
      <c r="U1080" s="23"/>
      <c r="V1080" s="23"/>
      <c r="W1080" s="15">
        <f t="shared" si="2"/>
        <v>45635</v>
      </c>
      <c r="X1080" s="24">
        <v>1079.0</v>
      </c>
      <c r="Y1080" s="17" t="str">
        <f t="shared" ref="Y1080:Y1089" si="1195">formulatext(A1080)</f>
        <v>=COUNTIFS(C$3:C1080,C1080)</v>
      </c>
      <c r="Z1080" s="25" t="str">
        <f t="shared" ref="Z1080:Z1089" si="1196">org.libreoffice.regex(Y1080,"(\= COUNTIFS\(C\$\d{1,3}:)(C\d{1,3})(,)(C\d{1,3})(\))","$2")</f>
        <v>#NAME?</v>
      </c>
      <c r="AA1080" s="25" t="str">
        <f t="shared" ref="AA1080:AA1089" si="1197">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82"/>
        <v>6</v>
      </c>
      <c r="B1081" s="10">
        <f t="shared" si="880"/>
        <v>26</v>
      </c>
      <c r="C1081" s="12" t="s">
        <v>2606</v>
      </c>
      <c r="D1081" s="21" t="str">
        <f t="shared" si="1183"/>
        <v>noun</v>
      </c>
      <c r="E1081" s="21" t="str">
        <f t="shared" si="1184"/>
        <v>masc nom pl, from bhikkhati</v>
      </c>
      <c r="F1081" s="21" t="str">
        <f t="shared" si="1185"/>
        <v/>
      </c>
      <c r="G1081" s="21"/>
      <c r="H1081" s="21" t="str">
        <f t="shared" si="1186"/>
        <v>monks, monastics</v>
      </c>
      <c r="I1081" s="21" t="str">
        <f t="shared" si="1187"/>
        <v>beggars, mendicants</v>
      </c>
      <c r="J1081" s="21" t="str">
        <f t="shared" si="1188"/>
        <v>√bhikkh (beg)</v>
      </c>
      <c r="K1081" s="21">
        <f t="shared" si="1189"/>
        <v>1</v>
      </c>
      <c r="L1081" s="21" t="str">
        <f t="shared" si="1190"/>
        <v>a</v>
      </c>
      <c r="M1081" s="21" t="str">
        <f t="shared" si="1191"/>
        <v/>
      </c>
      <c r="N1081" s="21" t="str">
        <f t="shared" si="1192"/>
        <v>√bhikkh + u</v>
      </c>
      <c r="O1081" s="21" t="str">
        <f t="shared" si="1193"/>
        <v/>
      </c>
      <c r="P1081" s="21" t="str">
        <f t="shared" si="1194"/>
        <v/>
      </c>
      <c r="Q1081" s="21"/>
      <c r="R1081" s="21" t="s">
        <v>3301</v>
      </c>
      <c r="S1081" s="21" t="s">
        <v>3305</v>
      </c>
      <c r="T1081" s="21" t="s">
        <v>3507</v>
      </c>
      <c r="U1081" s="23"/>
      <c r="V1081" s="23"/>
      <c r="W1081" s="15">
        <f t="shared" si="2"/>
        <v>45635</v>
      </c>
      <c r="X1081" s="24">
        <v>1080.0</v>
      </c>
      <c r="Y1081" s="17" t="str">
        <f t="shared" si="1195"/>
        <v>=COUNTIFS(C$3:C1081,C1081)</v>
      </c>
      <c r="Z1081" s="25" t="str">
        <f t="shared" si="1196"/>
        <v>#NAME?</v>
      </c>
      <c r="AA1081" s="25" t="str">
        <f t="shared" si="1197"/>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2"/>
        <v>7</v>
      </c>
      <c r="B1082" s="10">
        <f t="shared" si="880"/>
        <v>29</v>
      </c>
      <c r="C1082" s="12" t="s">
        <v>1865</v>
      </c>
      <c r="D1082" s="21" t="str">
        <f t="shared" si="1183"/>
        <v>noun</v>
      </c>
      <c r="E1082" s="21" t="str">
        <f t="shared" si="1184"/>
        <v>masc instr pl of bhikkhu</v>
      </c>
      <c r="F1082" s="21" t="str">
        <f t="shared" si="1185"/>
        <v/>
      </c>
      <c r="G1082" s="21"/>
      <c r="H1082" s="21" t="str">
        <f t="shared" si="1186"/>
        <v>with monks</v>
      </c>
      <c r="I1082" s="21" t="str">
        <f t="shared" si="1187"/>
        <v/>
      </c>
      <c r="J1082" s="21" t="str">
        <f t="shared" si="1188"/>
        <v>√bhikkh (beg)</v>
      </c>
      <c r="K1082" s="21">
        <f t="shared" si="1189"/>
        <v>1</v>
      </c>
      <c r="L1082" s="21" t="str">
        <f t="shared" si="1190"/>
        <v>a</v>
      </c>
      <c r="M1082" s="21" t="str">
        <f t="shared" si="1191"/>
        <v/>
      </c>
      <c r="N1082" s="21" t="str">
        <f t="shared" si="1192"/>
        <v>√bhikkh + u</v>
      </c>
      <c r="O1082" s="21" t="str">
        <f t="shared" si="1193"/>
        <v/>
      </c>
      <c r="P1082" s="21" t="str">
        <f t="shared" si="1194"/>
        <v/>
      </c>
      <c r="Q1082" s="21"/>
      <c r="R1082" s="21" t="s">
        <v>3301</v>
      </c>
      <c r="S1082" s="21" t="s">
        <v>3305</v>
      </c>
      <c r="T1082" s="21" t="s">
        <v>3508</v>
      </c>
      <c r="U1082" s="23"/>
      <c r="V1082" s="23"/>
      <c r="W1082" s="15">
        <f t="shared" si="2"/>
        <v>45635</v>
      </c>
      <c r="X1082" s="24">
        <v>1081.0</v>
      </c>
      <c r="Y1082" s="17" t="str">
        <f t="shared" si="1195"/>
        <v>=COUNTIFS(C$3:C1082,C1082)</v>
      </c>
      <c r="Z1082" s="25" t="str">
        <f t="shared" si="1196"/>
        <v>#NAME?</v>
      </c>
      <c r="AA1082" s="25" t="str">
        <f t="shared" si="1197"/>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2"/>
        <v>1</v>
      </c>
      <c r="B1083" s="10">
        <f t="shared" si="880"/>
        <v>1</v>
      </c>
      <c r="C1083" s="12" t="s">
        <v>3509</v>
      </c>
      <c r="D1083" s="21" t="s">
        <v>118</v>
      </c>
      <c r="E1083" s="27" t="s">
        <v>3099</v>
      </c>
      <c r="F1083" s="21"/>
      <c r="G1083" s="21"/>
      <c r="H1083" s="21" t="s">
        <v>3510</v>
      </c>
      <c r="I1083" s="21"/>
      <c r="J1083" s="21"/>
      <c r="K1083" s="21"/>
      <c r="L1083" s="21"/>
      <c r="M1083" s="21"/>
      <c r="N1083" s="21" t="s">
        <v>3511</v>
      </c>
      <c r="O1083" s="21"/>
      <c r="P1083" s="21"/>
      <c r="Q1083" s="21"/>
      <c r="R1083" s="21" t="s">
        <v>3301</v>
      </c>
      <c r="S1083" s="21" t="s">
        <v>3305</v>
      </c>
      <c r="T1083" s="21" t="s">
        <v>3512</v>
      </c>
      <c r="U1083" s="23"/>
      <c r="V1083" s="23"/>
      <c r="W1083" s="15">
        <f t="shared" si="2"/>
        <v>45635</v>
      </c>
      <c r="X1083" s="24">
        <v>1082.0</v>
      </c>
      <c r="Y1083" s="17" t="str">
        <f t="shared" si="1195"/>
        <v>=COUNTIFS(C$3:C1083,C1083)</v>
      </c>
      <c r="Z1083" s="25" t="str">
        <f t="shared" si="1196"/>
        <v>#NAME?</v>
      </c>
      <c r="AA1083" s="25" t="str">
        <f t="shared" si="1197"/>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2"/>
        <v>8</v>
      </c>
      <c r="B1084" s="10">
        <f t="shared" si="880"/>
        <v>8</v>
      </c>
      <c r="C1084" s="12" t="s">
        <v>506</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3301</v>
      </c>
      <c r="S1084" s="21" t="s">
        <v>3305</v>
      </c>
      <c r="T1084" s="21" t="s">
        <v>3513</v>
      </c>
      <c r="U1084" s="23"/>
      <c r="V1084" s="23"/>
      <c r="W1084" s="15">
        <f t="shared" si="2"/>
        <v>45635</v>
      </c>
      <c r="X1084" s="24">
        <v>1083.0</v>
      </c>
      <c r="Y1084" s="17" t="str">
        <f t="shared" si="1195"/>
        <v>=COUNTIFS(C$3:C1084,C1084)</v>
      </c>
      <c r="Z1084" s="25" t="str">
        <f t="shared" si="1196"/>
        <v>#NAME?</v>
      </c>
      <c r="AA1084" s="25" t="str">
        <f t="shared" si="1197"/>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2"/>
        <v>1</v>
      </c>
      <c r="B1085" s="10">
        <f t="shared" si="880"/>
        <v>1</v>
      </c>
      <c r="C1085" s="12" t="s">
        <v>3514</v>
      </c>
      <c r="D1085" s="21" t="s">
        <v>42</v>
      </c>
      <c r="E1085" s="21" t="s">
        <v>3515</v>
      </c>
      <c r="F1085" s="21"/>
      <c r="G1085" s="21"/>
      <c r="H1085" s="21" t="s">
        <v>3516</v>
      </c>
      <c r="I1085" s="21"/>
      <c r="J1085" s="21" t="s">
        <v>311</v>
      </c>
      <c r="K1085" s="21">
        <v>1.0</v>
      </c>
      <c r="L1085" s="21" t="s">
        <v>35</v>
      </c>
      <c r="M1085" s="21" t="s">
        <v>3517</v>
      </c>
      <c r="N1085" s="21" t="s">
        <v>3518</v>
      </c>
      <c r="O1085" s="21"/>
      <c r="P1085" s="21"/>
      <c r="Q1085" s="21"/>
      <c r="R1085" s="21" t="s">
        <v>3301</v>
      </c>
      <c r="S1085" s="21" t="s">
        <v>3305</v>
      </c>
      <c r="T1085" s="21" t="s">
        <v>3519</v>
      </c>
      <c r="U1085" s="23"/>
      <c r="V1085" s="23"/>
      <c r="W1085" s="15">
        <f t="shared" si="2"/>
        <v>45635</v>
      </c>
      <c r="X1085" s="24">
        <v>1084.0</v>
      </c>
      <c r="Y1085" s="17" t="str">
        <f t="shared" si="1195"/>
        <v>=COUNTIFS(C$3:C1085,C1085)</v>
      </c>
      <c r="Z1085" s="25" t="str">
        <f t="shared" si="1196"/>
        <v>#NAME?</v>
      </c>
      <c r="AA1085" s="25" t="str">
        <f t="shared" si="1197"/>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2"/>
        <v>1</v>
      </c>
      <c r="B1086" s="10">
        <f t="shared" si="880"/>
        <v>1</v>
      </c>
      <c r="C1086" s="12" t="s">
        <v>3520</v>
      </c>
      <c r="D1086" s="21" t="s">
        <v>401</v>
      </c>
      <c r="E1086" s="21" t="s">
        <v>3521</v>
      </c>
      <c r="F1086" s="21"/>
      <c r="G1086" s="21"/>
      <c r="H1086" s="21" t="s">
        <v>3108</v>
      </c>
      <c r="I1086" s="21"/>
      <c r="J1086" s="21" t="s">
        <v>683</v>
      </c>
      <c r="K1086" s="21">
        <v>1.0</v>
      </c>
      <c r="L1086" s="21" t="s">
        <v>35</v>
      </c>
      <c r="M1086" s="21"/>
      <c r="N1086" s="21" t="s">
        <v>3109</v>
      </c>
      <c r="O1086" s="21"/>
      <c r="P1086" s="21"/>
      <c r="Q1086" s="21"/>
      <c r="R1086" s="21" t="s">
        <v>3301</v>
      </c>
      <c r="S1086" s="21" t="s">
        <v>3305</v>
      </c>
      <c r="T1086" s="21" t="s">
        <v>3522</v>
      </c>
      <c r="U1086" s="23"/>
      <c r="V1086" s="23"/>
      <c r="W1086" s="15">
        <f t="shared" si="2"/>
        <v>45635</v>
      </c>
      <c r="X1086" s="24">
        <v>1085.0</v>
      </c>
      <c r="Y1086" s="17" t="str">
        <f t="shared" si="1195"/>
        <v>=COUNTIFS(C$3:C1086,C1086)</v>
      </c>
      <c r="Z1086" s="25" t="str">
        <f t="shared" si="1196"/>
        <v>#NAME?</v>
      </c>
      <c r="AA1086" s="25" t="str">
        <f t="shared" si="1197"/>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2"/>
        <v>2</v>
      </c>
      <c r="B1087" s="10">
        <f t="shared" si="880"/>
        <v>2</v>
      </c>
      <c r="C1087" s="12" t="s">
        <v>3365</v>
      </c>
      <c r="D1087" s="21" t="str">
        <f t="shared" ref="D1087:D1089" si="1198">VLOOKUP($C1087,$C$1:$P$7320,2,0)</f>
        <v>comp</v>
      </c>
      <c r="E1087" s="21" t="str">
        <f t="shared" ref="E1087:E1089" si="1199">VLOOKUP($C1087,$C$1:$P$7320,3,0)</f>
        <v>sandhi, ind + masc</v>
      </c>
      <c r="F1087" s="21" t="str">
        <f t="shared" ref="F1087:F1089" si="1200">VLOOKUP($C1087,$C$1:$P$7320,4,0)</f>
        <v/>
      </c>
      <c r="G1087" s="21"/>
      <c r="H1087" s="21" t="str">
        <f t="shared" ref="H1087:H1089" si="1201">VLOOKUP($C1087,$C$1:$P$7320,6,0)</f>
        <v>venerables don't!</v>
      </c>
      <c r="I1087" s="21" t="str">
        <f t="shared" ref="I1087:I1089" si="1202">VLOOKUP($C1087,$C$1:$P$7320,7,0)</f>
        <v/>
      </c>
      <c r="J1087" s="21" t="str">
        <f t="shared" ref="J1087:J1089" si="1203">VLOOKUP($C1087,$C$1:$P$7320,8,0)</f>
        <v/>
      </c>
      <c r="K1087" s="21" t="str">
        <f t="shared" ref="K1087:K1089" si="1204">VLOOKUP($C1087,$C$1:$P$7320,9,0)</f>
        <v/>
      </c>
      <c r="L1087" s="21" t="str">
        <f t="shared" ref="L1087:L1089" si="1205">VLOOKUP($C1087,$C$1:$P$7320,10,0)</f>
        <v/>
      </c>
      <c r="M1087" s="21" t="str">
        <f t="shared" ref="M1087:M1089" si="1206">VLOOKUP($C1087,$C$1:$P$7320,11,0)</f>
        <v/>
      </c>
      <c r="N1087" s="21" t="str">
        <f t="shared" ref="N1087:N1089" si="1207">VLOOKUP($C1087,$C$1:$P$7320,12,0)</f>
        <v>mā + āyasmanto</v>
      </c>
      <c r="O1087" s="21" t="str">
        <f t="shared" ref="O1087:O1089" si="1208">VLOOKUP($C1087,$C$1:$P$7320,13,0)</f>
        <v/>
      </c>
      <c r="P1087" s="21" t="str">
        <f t="shared" ref="P1087:P1089" si="1209">VLOOKUP($C1087,$C$1:$P$7320,14,0)</f>
        <v/>
      </c>
      <c r="Q1087" s="21" t="s">
        <v>3368</v>
      </c>
      <c r="R1087" s="21" t="s">
        <v>3301</v>
      </c>
      <c r="S1087" s="21" t="s">
        <v>3305</v>
      </c>
      <c r="T1087" s="21" t="s">
        <v>3523</v>
      </c>
      <c r="U1087" s="23"/>
      <c r="V1087" s="23"/>
      <c r="W1087" s="15">
        <f t="shared" si="2"/>
        <v>45635</v>
      </c>
      <c r="X1087" s="24">
        <v>1086.0</v>
      </c>
      <c r="Y1087" s="17" t="str">
        <f t="shared" si="1195"/>
        <v>=COUNTIFS(C$3:C1087,C1087)</v>
      </c>
      <c r="Z1087" s="25" t="str">
        <f t="shared" si="1196"/>
        <v>#NAME?</v>
      </c>
      <c r="AA1087" s="25" t="str">
        <f t="shared" si="1197"/>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2"/>
        <v>3</v>
      </c>
      <c r="B1088" s="10">
        <f t="shared" si="880"/>
        <v>20</v>
      </c>
      <c r="C1088" s="12" t="s">
        <v>1746</v>
      </c>
      <c r="D1088" s="21" t="str">
        <f t="shared" si="1198"/>
        <v>ind</v>
      </c>
      <c r="E1088" s="21" t="str">
        <f t="shared" si="1199"/>
        <v>ind, adv</v>
      </c>
      <c r="F1088" s="21" t="str">
        <f t="shared" si="1200"/>
        <v/>
      </c>
      <c r="G1088" s="21"/>
      <c r="H1088" s="21" t="str">
        <f t="shared" si="1201"/>
        <v>thus, like this</v>
      </c>
      <c r="I1088" s="21" t="str">
        <f t="shared" si="1202"/>
        <v/>
      </c>
      <c r="J1088" s="21" t="str">
        <f t="shared" si="1203"/>
        <v/>
      </c>
      <c r="K1088" s="21" t="str">
        <f t="shared" si="1204"/>
        <v/>
      </c>
      <c r="L1088" s="21" t="str">
        <f t="shared" si="1205"/>
        <v/>
      </c>
      <c r="M1088" s="21" t="str">
        <f t="shared" si="1206"/>
        <v/>
      </c>
      <c r="N1088" s="21" t="str">
        <f t="shared" si="1207"/>
        <v/>
      </c>
      <c r="O1088" s="21" t="str">
        <f t="shared" si="1208"/>
        <v/>
      </c>
      <c r="P1088" s="21" t="str">
        <f t="shared" si="1209"/>
        <v/>
      </c>
      <c r="Q1088" s="21"/>
      <c r="R1088" s="21" t="s">
        <v>3301</v>
      </c>
      <c r="S1088" s="21" t="s">
        <v>3305</v>
      </c>
      <c r="T1088" s="21" t="s">
        <v>3524</v>
      </c>
      <c r="U1088" s="23"/>
      <c r="V1088" s="23"/>
      <c r="W1088" s="15">
        <f t="shared" si="2"/>
        <v>45635</v>
      </c>
      <c r="X1088" s="24">
        <v>1087.0</v>
      </c>
      <c r="Y1088" s="17" t="str">
        <f t="shared" si="1195"/>
        <v>=COUNTIFS(C$3:C1088,C1088)</v>
      </c>
      <c r="Z1088" s="25" t="str">
        <f t="shared" si="1196"/>
        <v>#NAME?</v>
      </c>
      <c r="AA1088" s="25" t="str">
        <f t="shared" si="1197"/>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2"/>
        <v>2</v>
      </c>
      <c r="B1089" s="10">
        <f t="shared" si="880"/>
        <v>3</v>
      </c>
      <c r="C1089" s="12" t="s">
        <v>3377</v>
      </c>
      <c r="D1089" s="21" t="str">
        <f t="shared" si="1198"/>
        <v>verb</v>
      </c>
      <c r="E1089" s="21" t="str">
        <f t="shared" si="1199"/>
        <v>aor 2nd pl of vacati</v>
      </c>
      <c r="F1089" s="21" t="str">
        <f t="shared" si="1200"/>
        <v>+acc</v>
      </c>
      <c r="G1089" s="21"/>
      <c r="H1089" s="21" t="str">
        <f t="shared" si="1201"/>
        <v>you all say</v>
      </c>
      <c r="I1089" s="21" t="str">
        <f t="shared" si="1202"/>
        <v>you all said</v>
      </c>
      <c r="J1089" s="21" t="str">
        <f t="shared" si="1203"/>
        <v>√vac (speak)</v>
      </c>
      <c r="K1089" s="21">
        <f t="shared" si="1204"/>
        <v>1</v>
      </c>
      <c r="L1089" s="21" t="str">
        <f t="shared" si="1205"/>
        <v>a</v>
      </c>
      <c r="M1089" s="21" t="str">
        <f t="shared" si="1206"/>
        <v/>
      </c>
      <c r="N1089" s="21" t="str">
        <f t="shared" si="1207"/>
        <v>a + √vac + uttha</v>
      </c>
      <c r="O1089" s="21" t="str">
        <f t="shared" si="1208"/>
        <v/>
      </c>
      <c r="P1089" s="21" t="str">
        <f t="shared" si="1209"/>
        <v/>
      </c>
      <c r="Q1089" s="21"/>
      <c r="R1089" s="21" t="s">
        <v>3301</v>
      </c>
      <c r="S1089" s="21" t="s">
        <v>3305</v>
      </c>
      <c r="T1089" s="21" t="s">
        <v>3525</v>
      </c>
      <c r="U1089" s="23"/>
      <c r="V1089" s="23"/>
      <c r="W1089" s="15">
        <f t="shared" si="2"/>
        <v>45635</v>
      </c>
      <c r="X1089" s="24">
        <v>1088.0</v>
      </c>
      <c r="Y1089" s="17" t="str">
        <f t="shared" si="1195"/>
        <v>=COUNTIFS(C$3:C1089,C1089)</v>
      </c>
      <c r="Z1089" s="25" t="str">
        <f t="shared" si="1196"/>
        <v>#NAME?</v>
      </c>
      <c r="AA1089" s="25" t="str">
        <f t="shared" si="1197"/>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80"/>
        <v>1</v>
      </c>
      <c r="C1090" s="52" t="s">
        <v>3526</v>
      </c>
      <c r="D1090" s="40"/>
      <c r="E1090" s="40"/>
      <c r="F1090" s="40"/>
      <c r="G1090" s="40"/>
      <c r="H1090" s="40"/>
      <c r="I1090" s="40"/>
      <c r="J1090" s="40"/>
      <c r="K1090" s="40"/>
      <c r="L1090" s="40"/>
      <c r="M1090" s="40"/>
      <c r="N1090" s="40"/>
      <c r="O1090" s="40"/>
      <c r="P1090" s="40"/>
      <c r="Q1090" s="40"/>
      <c r="R1090" s="40" t="s">
        <v>3301</v>
      </c>
      <c r="S1090" s="40" t="s">
        <v>3305</v>
      </c>
      <c r="T1090" s="40" t="s">
        <v>3527</v>
      </c>
      <c r="U1090" s="41"/>
      <c r="V1090" s="41"/>
      <c r="W1090" s="15">
        <f t="shared" si="2"/>
        <v>45635</v>
      </c>
      <c r="X1090" s="24">
        <v>1089.0</v>
      </c>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80"/>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2"/>
        <v>45635</v>
      </c>
      <c r="X1091" s="24">
        <v>1090.0</v>
      </c>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10">COUNTIFS(C$3:C1092,C1092)</f>
        <v>2</v>
      </c>
      <c r="B1092" s="10">
        <f t="shared" si="880"/>
        <v>80</v>
      </c>
      <c r="C1092" s="12" t="s">
        <v>1856</v>
      </c>
      <c r="D1092" s="21" t="str">
        <f t="shared" ref="D1092:D1099" si="1211">VLOOKUP($C1092,$C$1:$P$7320,2,0)</f>
        <v>ind</v>
      </c>
      <c r="E1092" s="21" t="str">
        <f t="shared" ref="E1092:E1099" si="1212">VLOOKUP($C1092,$C$1:$P$7320,3,0)</f>
        <v>neg</v>
      </c>
      <c r="F1092" s="21" t="str">
        <f t="shared" ref="F1092:F1099" si="1213">VLOOKUP($C1092,$C$1:$P$7320,4,0)</f>
        <v/>
      </c>
      <c r="G1092" s="21"/>
      <c r="H1092" s="21" t="str">
        <f t="shared" ref="H1092:H1099" si="1214">VLOOKUP($C1092,$C$1:$P$7320,6,0)</f>
        <v>not</v>
      </c>
      <c r="I1092" s="21" t="str">
        <f t="shared" ref="I1092:I1099" si="1215">VLOOKUP($C1092,$C$1:$P$7320,7,0)</f>
        <v/>
      </c>
      <c r="J1092" s="21" t="str">
        <f t="shared" ref="J1092:J1099" si="1216">VLOOKUP($C1092,$C$1:$P$7320,8,0)</f>
        <v/>
      </c>
      <c r="K1092" s="21" t="str">
        <f t="shared" ref="K1092:K1099" si="1217">VLOOKUP($C1092,$C$1:$P$7320,9,0)</f>
        <v/>
      </c>
      <c r="L1092" s="21" t="str">
        <f t="shared" ref="L1092:L1099" si="1218">VLOOKUP($C1092,$C$1:$P$7320,10,0)</f>
        <v/>
      </c>
      <c r="M1092" s="21" t="str">
        <f t="shared" ref="M1092:M1099" si="1219">VLOOKUP($C1092,$C$1:$P$7320,11,0)</f>
        <v/>
      </c>
      <c r="N1092" s="21" t="str">
        <f t="shared" ref="N1092:N1099" si="1220">VLOOKUP($C1092,$C$1:$P$7320,12,0)</f>
        <v/>
      </c>
      <c r="O1092" s="21" t="str">
        <f t="shared" ref="O1092:O1099" si="1221">VLOOKUP($C1092,$C$1:$P$7320,13,0)</f>
        <v/>
      </c>
      <c r="P1092" s="21" t="str">
        <f t="shared" ref="P1092:P1099" si="1222">VLOOKUP($C1092,$C$1:$P$7320,14,0)</f>
        <v/>
      </c>
      <c r="Q1092" s="21"/>
      <c r="R1092" s="21" t="s">
        <v>3301</v>
      </c>
      <c r="S1092" s="21" t="s">
        <v>3305</v>
      </c>
      <c r="T1092" s="22" t="s">
        <v>3528</v>
      </c>
      <c r="U1092" s="23"/>
      <c r="V1092" s="23"/>
      <c r="W1092" s="15">
        <f t="shared" si="2"/>
        <v>45635</v>
      </c>
      <c r="X1092" s="24">
        <v>1091.0</v>
      </c>
      <c r="Y1092" s="17" t="str">
        <f t="shared" ref="Y1092:Y1107" si="1223">formulatext(A1092)</f>
        <v>=COUNTIFS(C$3:C1092,C1092)</v>
      </c>
      <c r="Z1092" s="25" t="str">
        <f t="shared" ref="Z1092:Z1107" si="1224">org.libreoffice.regex(Y1092,"(\= COUNTIFS\(C\$\d{1,3}:)(C\d{1,3})(,)(C\d{1,3})(\))","$2")</f>
        <v>#NAME?</v>
      </c>
      <c r="AA1092" s="25" t="str">
        <f t="shared" ref="AA1092:AA1107" si="1225">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10"/>
        <v>3</v>
      </c>
      <c r="B1093" s="10">
        <f t="shared" si="880"/>
        <v>4</v>
      </c>
      <c r="C1093" s="12" t="s">
        <v>3398</v>
      </c>
      <c r="D1093" s="21" t="str">
        <f t="shared" si="1211"/>
        <v>comp</v>
      </c>
      <c r="E1093" s="21" t="str">
        <f t="shared" si="1212"/>
        <v>sandhi, ind + pron</v>
      </c>
      <c r="F1093" s="21" t="str">
        <f t="shared" si="1213"/>
        <v/>
      </c>
      <c r="G1093" s="21"/>
      <c r="H1093" s="21" t="str">
        <f t="shared" si="1214"/>
        <v>and this</v>
      </c>
      <c r="I1093" s="21" t="str">
        <f t="shared" si="1215"/>
        <v/>
      </c>
      <c r="J1093" s="21" t="str">
        <f t="shared" si="1216"/>
        <v/>
      </c>
      <c r="K1093" s="21" t="str">
        <f t="shared" si="1217"/>
        <v/>
      </c>
      <c r="L1093" s="21" t="str">
        <f t="shared" si="1218"/>
        <v/>
      </c>
      <c r="M1093" s="21" t="str">
        <f t="shared" si="1219"/>
        <v/>
      </c>
      <c r="N1093" s="21" t="str">
        <f t="shared" si="1220"/>
        <v>ca + eso</v>
      </c>
      <c r="O1093" s="21" t="str">
        <f t="shared" si="1221"/>
        <v/>
      </c>
      <c r="P1093" s="21" t="str">
        <f t="shared" si="1222"/>
        <v/>
      </c>
      <c r="Q1093" s="21"/>
      <c r="R1093" s="21" t="s">
        <v>3301</v>
      </c>
      <c r="S1093" s="21" t="s">
        <v>3305</v>
      </c>
      <c r="T1093" s="21" t="s">
        <v>3529</v>
      </c>
      <c r="U1093" s="23"/>
      <c r="V1093" s="23"/>
      <c r="W1093" s="15">
        <f t="shared" si="2"/>
        <v>45635</v>
      </c>
      <c r="X1093" s="24">
        <v>1092.0</v>
      </c>
      <c r="Y1093" s="17" t="str">
        <f t="shared" si="1223"/>
        <v>=COUNTIFS(C$3:C1093,C1093)</v>
      </c>
      <c r="Z1093" s="25" t="str">
        <f t="shared" si="1224"/>
        <v>#NAME?</v>
      </c>
      <c r="AA1093" s="25" t="str">
        <f t="shared" si="1225"/>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0"/>
        <v>25</v>
      </c>
      <c r="B1094" s="10">
        <f t="shared" si="880"/>
        <v>147</v>
      </c>
      <c r="C1094" s="12" t="s">
        <v>560</v>
      </c>
      <c r="D1094" s="21" t="str">
        <f t="shared" si="1211"/>
        <v>noun</v>
      </c>
      <c r="E1094" s="21" t="str">
        <f t="shared" si="1212"/>
        <v>masc nom sg, from bhikkhati</v>
      </c>
      <c r="F1094" s="21" t="str">
        <f t="shared" si="1213"/>
        <v/>
      </c>
      <c r="G1094" s="21"/>
      <c r="H1094" s="21" t="str">
        <f t="shared" si="1214"/>
        <v>monk, monastic</v>
      </c>
      <c r="I1094" s="21" t="str">
        <f t="shared" si="1215"/>
        <v>beggar, mendicant</v>
      </c>
      <c r="J1094" s="21" t="str">
        <f t="shared" si="1216"/>
        <v>√bhikkh (beg)</v>
      </c>
      <c r="K1094" s="21">
        <f t="shared" si="1217"/>
        <v>1</v>
      </c>
      <c r="L1094" s="21" t="str">
        <f t="shared" si="1218"/>
        <v>a</v>
      </c>
      <c r="M1094" s="21" t="str">
        <f t="shared" si="1219"/>
        <v/>
      </c>
      <c r="N1094" s="21" t="str">
        <f t="shared" si="1220"/>
        <v>√bhikkh + u</v>
      </c>
      <c r="O1094" s="21" t="str">
        <f t="shared" si="1221"/>
        <v/>
      </c>
      <c r="P1094" s="21" t="str">
        <f t="shared" si="1222"/>
        <v/>
      </c>
      <c r="Q1094" s="21"/>
      <c r="R1094" s="21" t="s">
        <v>3301</v>
      </c>
      <c r="S1094" s="21" t="s">
        <v>3305</v>
      </c>
      <c r="T1094" s="21" t="s">
        <v>3530</v>
      </c>
      <c r="U1094" s="23"/>
      <c r="V1094" s="23"/>
      <c r="W1094" s="15">
        <f t="shared" si="2"/>
        <v>45635</v>
      </c>
      <c r="X1094" s="24">
        <v>1093.0</v>
      </c>
      <c r="Y1094" s="17" t="str">
        <f t="shared" si="1223"/>
        <v>=COUNTIFS(C$3:C1094,C1094)</v>
      </c>
      <c r="Z1094" s="25" t="str">
        <f t="shared" si="1224"/>
        <v>#NAME?</v>
      </c>
      <c r="AA1094" s="25" t="str">
        <f t="shared" si="1225"/>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0"/>
        <v>2</v>
      </c>
      <c r="B1095" s="10">
        <f t="shared" si="880"/>
        <v>2</v>
      </c>
      <c r="C1095" s="12" t="s">
        <v>3385</v>
      </c>
      <c r="D1095" s="21" t="str">
        <f t="shared" si="1211"/>
        <v>noun</v>
      </c>
      <c r="E1095" s="21" t="str">
        <f t="shared" si="1212"/>
        <v>masc nom sg, comp</v>
      </c>
      <c r="F1095" s="21" t="str">
        <f t="shared" si="1213"/>
        <v/>
      </c>
      <c r="G1095" s="21"/>
      <c r="H1095" s="21" t="str">
        <f t="shared" si="1214"/>
        <v>speaker of the truth, who speaks according to the teaching</v>
      </c>
      <c r="I1095" s="21" t="str">
        <f t="shared" si="1215"/>
        <v/>
      </c>
      <c r="J1095" s="21" t="str">
        <f t="shared" si="1216"/>
        <v/>
      </c>
      <c r="K1095" s="21" t="str">
        <f t="shared" si="1217"/>
        <v/>
      </c>
      <c r="L1095" s="21" t="str">
        <f t="shared" si="1218"/>
        <v/>
      </c>
      <c r="M1095" s="21" t="str">
        <f t="shared" si="1219"/>
        <v/>
      </c>
      <c r="N1095" s="21" t="str">
        <f t="shared" si="1220"/>
        <v>dhamma + vādī</v>
      </c>
      <c r="O1095" s="21" t="str">
        <f t="shared" si="1221"/>
        <v>accusative tappurisa</v>
      </c>
      <c r="P1095" s="21" t="str">
        <f t="shared" si="1222"/>
        <v>dhammaṃ + vādī</v>
      </c>
      <c r="Q1095" s="21"/>
      <c r="R1095" s="21" t="s">
        <v>3301</v>
      </c>
      <c r="S1095" s="21" t="s">
        <v>3305</v>
      </c>
      <c r="T1095" s="21" t="s">
        <v>3531</v>
      </c>
      <c r="U1095" s="23"/>
      <c r="V1095" s="23"/>
      <c r="W1095" s="15">
        <f t="shared" si="2"/>
        <v>45635</v>
      </c>
      <c r="X1095" s="24">
        <v>1094.0</v>
      </c>
      <c r="Y1095" s="17" t="str">
        <f t="shared" si="1223"/>
        <v>=COUNTIFS(C$3:C1095,C1095)</v>
      </c>
      <c r="Z1095" s="25" t="str">
        <f t="shared" si="1224"/>
        <v>#NAME?</v>
      </c>
      <c r="AA1095" s="25" t="str">
        <f t="shared" si="1225"/>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0"/>
        <v>3</v>
      </c>
      <c r="B1096" s="10">
        <f t="shared" si="880"/>
        <v>80</v>
      </c>
      <c r="C1096" s="12" t="s">
        <v>1856</v>
      </c>
      <c r="D1096" s="21" t="str">
        <f t="shared" si="1211"/>
        <v>ind</v>
      </c>
      <c r="E1096" s="21" t="str">
        <f t="shared" si="1212"/>
        <v>neg</v>
      </c>
      <c r="F1096" s="21" t="str">
        <f t="shared" si="1213"/>
        <v/>
      </c>
      <c r="G1096" s="21"/>
      <c r="H1096" s="21" t="str">
        <f t="shared" si="1214"/>
        <v>not</v>
      </c>
      <c r="I1096" s="21" t="str">
        <f t="shared" si="1215"/>
        <v/>
      </c>
      <c r="J1096" s="21" t="str">
        <f t="shared" si="1216"/>
        <v/>
      </c>
      <c r="K1096" s="21" t="str">
        <f t="shared" si="1217"/>
        <v/>
      </c>
      <c r="L1096" s="21" t="str">
        <f t="shared" si="1218"/>
        <v/>
      </c>
      <c r="M1096" s="21" t="str">
        <f t="shared" si="1219"/>
        <v/>
      </c>
      <c r="N1096" s="21" t="str">
        <f t="shared" si="1220"/>
        <v/>
      </c>
      <c r="O1096" s="21" t="str">
        <f t="shared" si="1221"/>
        <v/>
      </c>
      <c r="P1096" s="21" t="str">
        <f t="shared" si="1222"/>
        <v/>
      </c>
      <c r="Q1096" s="21"/>
      <c r="R1096" s="21" t="s">
        <v>3301</v>
      </c>
      <c r="S1096" s="21" t="s">
        <v>3305</v>
      </c>
      <c r="T1096" s="21" t="s">
        <v>3532</v>
      </c>
      <c r="U1096" s="23"/>
      <c r="V1096" s="23"/>
      <c r="W1096" s="15">
        <f t="shared" si="2"/>
        <v>45635</v>
      </c>
      <c r="X1096" s="24">
        <v>1095.0</v>
      </c>
      <c r="Y1096" s="17" t="str">
        <f t="shared" si="1223"/>
        <v>=COUNTIFS(C$3:C1096,C1096)</v>
      </c>
      <c r="Z1096" s="25" t="str">
        <f t="shared" si="1224"/>
        <v>#NAME?</v>
      </c>
      <c r="AA1096" s="25" t="str">
        <f t="shared" si="1225"/>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0"/>
        <v>4</v>
      </c>
      <c r="B1097" s="10">
        <f t="shared" si="880"/>
        <v>4</v>
      </c>
      <c r="C1097" s="12" t="s">
        <v>3398</v>
      </c>
      <c r="D1097" s="21" t="str">
        <f t="shared" si="1211"/>
        <v>comp</v>
      </c>
      <c r="E1097" s="21" t="str">
        <f t="shared" si="1212"/>
        <v>sandhi, ind + pron</v>
      </c>
      <c r="F1097" s="21" t="str">
        <f t="shared" si="1213"/>
        <v/>
      </c>
      <c r="G1097" s="21"/>
      <c r="H1097" s="21" t="str">
        <f t="shared" si="1214"/>
        <v>and this</v>
      </c>
      <c r="I1097" s="21" t="str">
        <f t="shared" si="1215"/>
        <v/>
      </c>
      <c r="J1097" s="21" t="str">
        <f t="shared" si="1216"/>
        <v/>
      </c>
      <c r="K1097" s="21" t="str">
        <f t="shared" si="1217"/>
        <v/>
      </c>
      <c r="L1097" s="21" t="str">
        <f t="shared" si="1218"/>
        <v/>
      </c>
      <c r="M1097" s="21" t="str">
        <f t="shared" si="1219"/>
        <v/>
      </c>
      <c r="N1097" s="21" t="str">
        <f t="shared" si="1220"/>
        <v>ca + eso</v>
      </c>
      <c r="O1097" s="21" t="str">
        <f t="shared" si="1221"/>
        <v/>
      </c>
      <c r="P1097" s="21" t="str">
        <f t="shared" si="1222"/>
        <v/>
      </c>
      <c r="Q1097" s="21"/>
      <c r="R1097" s="21" t="s">
        <v>3301</v>
      </c>
      <c r="S1097" s="21" t="s">
        <v>3305</v>
      </c>
      <c r="T1097" s="21" t="s">
        <v>3533</v>
      </c>
      <c r="U1097" s="23"/>
      <c r="V1097" s="23"/>
      <c r="W1097" s="15">
        <f t="shared" si="2"/>
        <v>45635</v>
      </c>
      <c r="X1097" s="24">
        <v>1096.0</v>
      </c>
      <c r="Y1097" s="17" t="str">
        <f t="shared" si="1223"/>
        <v>=COUNTIFS(C$3:C1097,C1097)</v>
      </c>
      <c r="Z1097" s="25" t="str">
        <f t="shared" si="1224"/>
        <v>#NAME?</v>
      </c>
      <c r="AA1097" s="25" t="str">
        <f t="shared" si="1225"/>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0"/>
        <v>26</v>
      </c>
      <c r="B1098" s="10">
        <f t="shared" si="880"/>
        <v>147</v>
      </c>
      <c r="C1098" s="12" t="s">
        <v>560</v>
      </c>
      <c r="D1098" s="21" t="str">
        <f t="shared" si="1211"/>
        <v>noun</v>
      </c>
      <c r="E1098" s="21" t="str">
        <f t="shared" si="1212"/>
        <v>masc nom sg, from bhikkhati</v>
      </c>
      <c r="F1098" s="21" t="str">
        <f t="shared" si="1213"/>
        <v/>
      </c>
      <c r="G1098" s="21"/>
      <c r="H1098" s="21" t="str">
        <f t="shared" si="1214"/>
        <v>monk, monastic</v>
      </c>
      <c r="I1098" s="21" t="str">
        <f t="shared" si="1215"/>
        <v>beggar, mendicant</v>
      </c>
      <c r="J1098" s="21" t="str">
        <f t="shared" si="1216"/>
        <v>√bhikkh (beg)</v>
      </c>
      <c r="K1098" s="21">
        <f t="shared" si="1217"/>
        <v>1</v>
      </c>
      <c r="L1098" s="21" t="str">
        <f t="shared" si="1218"/>
        <v>a</v>
      </c>
      <c r="M1098" s="21" t="str">
        <f t="shared" si="1219"/>
        <v/>
      </c>
      <c r="N1098" s="21" t="str">
        <f t="shared" si="1220"/>
        <v>√bhikkh + u</v>
      </c>
      <c r="O1098" s="21" t="str">
        <f t="shared" si="1221"/>
        <v/>
      </c>
      <c r="P1098" s="21" t="str">
        <f t="shared" si="1222"/>
        <v/>
      </c>
      <c r="Q1098" s="21"/>
      <c r="R1098" s="21" t="s">
        <v>3301</v>
      </c>
      <c r="S1098" s="21" t="s">
        <v>3305</v>
      </c>
      <c r="T1098" s="21" t="s">
        <v>3534</v>
      </c>
      <c r="U1098" s="23"/>
      <c r="V1098" s="23"/>
      <c r="W1098" s="15">
        <f t="shared" si="2"/>
        <v>45635</v>
      </c>
      <c r="X1098" s="24">
        <v>1097.0</v>
      </c>
      <c r="Y1098" s="17" t="str">
        <f t="shared" si="1223"/>
        <v>=COUNTIFS(C$3:C1098,C1098)</v>
      </c>
      <c r="Z1098" s="25" t="str">
        <f t="shared" si="1224"/>
        <v>#NAME?</v>
      </c>
      <c r="AA1098" s="25" t="str">
        <f t="shared" si="1225"/>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0"/>
        <v>2</v>
      </c>
      <c r="B1099" s="10">
        <f t="shared" si="880"/>
        <v>2</v>
      </c>
      <c r="C1099" s="12" t="s">
        <v>3407</v>
      </c>
      <c r="D1099" s="21" t="str">
        <f t="shared" si="1211"/>
        <v>noun</v>
      </c>
      <c r="E1099" s="21" t="str">
        <f t="shared" si="1212"/>
        <v>masc nom sg, comp</v>
      </c>
      <c r="F1099" s="21" t="str">
        <f t="shared" si="1213"/>
        <v/>
      </c>
      <c r="G1099" s="21"/>
      <c r="H1099" s="21" t="str">
        <f t="shared" si="1214"/>
        <v>who speaks according to vinaya</v>
      </c>
      <c r="I1099" s="21" t="str">
        <f t="shared" si="1215"/>
        <v/>
      </c>
      <c r="J1099" s="21" t="str">
        <f t="shared" si="1216"/>
        <v/>
      </c>
      <c r="K1099" s="21" t="str">
        <f t="shared" si="1217"/>
        <v/>
      </c>
      <c r="L1099" s="21" t="str">
        <f t="shared" si="1218"/>
        <v/>
      </c>
      <c r="M1099" s="21" t="str">
        <f t="shared" si="1219"/>
        <v/>
      </c>
      <c r="N1099" s="21" t="str">
        <f t="shared" si="1220"/>
        <v>vinaya + vādī</v>
      </c>
      <c r="O1099" s="21" t="str">
        <f t="shared" si="1221"/>
        <v>accusative tappurisa</v>
      </c>
      <c r="P1099" s="21" t="str">
        <f t="shared" si="1222"/>
        <v>vinayaṃ + vādī</v>
      </c>
      <c r="Q1099" s="21"/>
      <c r="R1099" s="21" t="s">
        <v>3301</v>
      </c>
      <c r="S1099" s="21" t="s">
        <v>3305</v>
      </c>
      <c r="T1099" s="21" t="s">
        <v>3535</v>
      </c>
      <c r="U1099" s="23"/>
      <c r="V1099" s="23"/>
      <c r="W1099" s="15">
        <f t="shared" si="2"/>
        <v>45635</v>
      </c>
      <c r="X1099" s="24">
        <v>1098.0</v>
      </c>
      <c r="Y1099" s="17" t="str">
        <f t="shared" si="1223"/>
        <v>=COUNTIFS(C$3:C1099,C1099)</v>
      </c>
      <c r="Z1099" s="25" t="str">
        <f t="shared" si="1224"/>
        <v>#NAME?</v>
      </c>
      <c r="AA1099" s="25" t="str">
        <f t="shared" si="1225"/>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0"/>
        <v>1</v>
      </c>
      <c r="B1100" s="10">
        <f t="shared" si="880"/>
        <v>1</v>
      </c>
      <c r="C1100" s="12" t="s">
        <v>3536</v>
      </c>
      <c r="D1100" s="21" t="s">
        <v>118</v>
      </c>
      <c r="E1100" s="27" t="s">
        <v>3537</v>
      </c>
      <c r="F1100" s="21"/>
      <c r="G1100" s="21"/>
      <c r="H1100" s="27" t="s">
        <v>3538</v>
      </c>
      <c r="I1100" s="21" t="s">
        <v>3539</v>
      </c>
      <c r="J1100" s="21"/>
      <c r="K1100" s="21"/>
      <c r="L1100" s="21"/>
      <c r="M1100" s="21"/>
      <c r="N1100" s="21" t="s">
        <v>3540</v>
      </c>
      <c r="O1100" s="21"/>
      <c r="P1100" s="21"/>
      <c r="Q1100" s="21" t="s">
        <v>3541</v>
      </c>
      <c r="R1100" s="21" t="s">
        <v>3301</v>
      </c>
      <c r="S1100" s="21" t="s">
        <v>3305</v>
      </c>
      <c r="T1100" s="74" t="s">
        <v>3542</v>
      </c>
      <c r="U1100" s="23"/>
      <c r="V1100" s="23"/>
      <c r="W1100" s="15">
        <f t="shared" si="2"/>
        <v>45635</v>
      </c>
      <c r="X1100" s="24">
        <v>1099.0</v>
      </c>
      <c r="Y1100" s="17" t="str">
        <f t="shared" si="1223"/>
        <v>=COUNTIFS(C$3:C1100,C1100)</v>
      </c>
      <c r="Z1100" s="25" t="str">
        <f t="shared" si="1224"/>
        <v>#NAME?</v>
      </c>
      <c r="AA1100" s="25" t="str">
        <f t="shared" si="1225"/>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0"/>
        <v>3</v>
      </c>
      <c r="B1101" s="10">
        <f t="shared" si="880"/>
        <v>3</v>
      </c>
      <c r="C1101" s="12" t="s">
        <v>3118</v>
      </c>
      <c r="D1101" s="21" t="str">
        <f>VLOOKUP($C1101,$C$1:$P$7320,2,0)</f>
        <v>ind</v>
      </c>
      <c r="E1101" s="21" t="str">
        <f>VLOOKUP($C1101,$C$1:$P$7320,3,0)</f>
        <v>neg</v>
      </c>
      <c r="F1101" s="21" t="str">
        <f>VLOOKUP($C1101,$C$1:$P$7320,4,0)</f>
        <v/>
      </c>
      <c r="G1101" s="21"/>
      <c r="H1101" s="21" t="str">
        <f>VLOOKUP($C1101,$C$1:$P$7320,6,0)</f>
        <v>don't! may not!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3301</v>
      </c>
      <c r="S1101" s="21" t="s">
        <v>3305</v>
      </c>
      <c r="T1101" s="74" t="s">
        <v>3543</v>
      </c>
      <c r="U1101" s="23"/>
      <c r="V1101" s="23"/>
      <c r="W1101" s="15">
        <f t="shared" si="2"/>
        <v>45635</v>
      </c>
      <c r="X1101" s="24">
        <v>1100.0</v>
      </c>
      <c r="Y1101" s="17" t="str">
        <f t="shared" si="1223"/>
        <v>=COUNTIFS(C$3:C1101,C1101)</v>
      </c>
      <c r="Z1101" s="25" t="str">
        <f t="shared" si="1224"/>
        <v>#NAME?</v>
      </c>
      <c r="AA1101" s="25" t="str">
        <f t="shared" si="1225"/>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0"/>
        <v>1</v>
      </c>
      <c r="B1102" s="10">
        <f t="shared" si="880"/>
        <v>2</v>
      </c>
      <c r="C1102" s="12" t="s">
        <v>3544</v>
      </c>
      <c r="D1102" s="21" t="s">
        <v>47</v>
      </c>
      <c r="E1102" s="27" t="s">
        <v>3545</v>
      </c>
      <c r="F1102" s="21"/>
      <c r="G1102" s="21"/>
      <c r="H1102" s="21" t="s">
        <v>3546</v>
      </c>
      <c r="I1102" s="21"/>
      <c r="J1102" s="21"/>
      <c r="K1102" s="21"/>
      <c r="L1102" s="21"/>
      <c r="M1102" s="21"/>
      <c r="N1102" s="27" t="s">
        <v>107</v>
      </c>
      <c r="O1102" s="21"/>
      <c r="P1102" s="21"/>
      <c r="Q1102" s="21"/>
      <c r="R1102" s="21" t="s">
        <v>3301</v>
      </c>
      <c r="S1102" s="21" t="s">
        <v>3305</v>
      </c>
      <c r="T1102" s="74" t="s">
        <v>3547</v>
      </c>
      <c r="U1102" s="23"/>
      <c r="V1102" s="23"/>
      <c r="W1102" s="15">
        <f t="shared" si="2"/>
        <v>45635</v>
      </c>
      <c r="X1102" s="24">
        <v>1101.0</v>
      </c>
      <c r="Y1102" s="17" t="str">
        <f t="shared" si="1223"/>
        <v>=COUNTIFS(C$3:C1102,C1102)</v>
      </c>
      <c r="Z1102" s="25" t="str">
        <f t="shared" si="1224"/>
        <v>#NAME?</v>
      </c>
      <c r="AA1102" s="25" t="str">
        <f t="shared" si="1225"/>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0"/>
        <v>8</v>
      </c>
      <c r="B1103" s="10">
        <f t="shared" si="880"/>
        <v>27</v>
      </c>
      <c r="C1103" s="12" t="s">
        <v>851</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3301</v>
      </c>
      <c r="S1103" s="21" t="s">
        <v>3305</v>
      </c>
      <c r="T1103" s="74" t="s">
        <v>3548</v>
      </c>
      <c r="U1103" s="23"/>
      <c r="V1103" s="23"/>
      <c r="W1103" s="15">
        <f t="shared" si="2"/>
        <v>45635</v>
      </c>
      <c r="X1103" s="24">
        <v>1102.0</v>
      </c>
      <c r="Y1103" s="17" t="str">
        <f t="shared" si="1223"/>
        <v>=COUNTIFS(C$3:C1103,C1103)</v>
      </c>
      <c r="Z1103" s="25" t="str">
        <f t="shared" si="1224"/>
        <v>#NAME?</v>
      </c>
      <c r="AA1103" s="25" t="str">
        <f t="shared" si="1225"/>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0"/>
        <v>1</v>
      </c>
      <c r="B1104" s="10">
        <f t="shared" si="880"/>
        <v>1</v>
      </c>
      <c r="C1104" s="12" t="s">
        <v>3549</v>
      </c>
      <c r="D1104" s="21" t="s">
        <v>47</v>
      </c>
      <c r="E1104" s="21" t="s">
        <v>913</v>
      </c>
      <c r="F1104" s="21"/>
      <c r="G1104" s="21"/>
      <c r="H1104" s="21" t="s">
        <v>3550</v>
      </c>
      <c r="I1104" s="27" t="s">
        <v>3551</v>
      </c>
      <c r="J1104" s="21"/>
      <c r="K1104" s="21"/>
      <c r="L1104" s="21"/>
      <c r="M1104" s="21"/>
      <c r="N1104" s="21" t="s">
        <v>3552</v>
      </c>
      <c r="O1104" s="21" t="s">
        <v>916</v>
      </c>
      <c r="P1104" s="21" t="s">
        <v>3553</v>
      </c>
      <c r="Q1104" s="21"/>
      <c r="R1104" s="21" t="s">
        <v>3301</v>
      </c>
      <c r="S1104" s="21" t="s">
        <v>3305</v>
      </c>
      <c r="T1104" s="74" t="s">
        <v>3554</v>
      </c>
      <c r="U1104" s="23"/>
      <c r="V1104" s="23"/>
      <c r="W1104" s="15">
        <f t="shared" si="2"/>
        <v>45635</v>
      </c>
      <c r="X1104" s="24">
        <v>1103.0</v>
      </c>
      <c r="Y1104" s="17" t="str">
        <f t="shared" si="1223"/>
        <v>=COUNTIFS(C$3:C1104,C1104)</v>
      </c>
      <c r="Z1104" s="25" t="str">
        <f t="shared" si="1224"/>
        <v>#NAME?</v>
      </c>
      <c r="AA1104" s="25" t="str">
        <f t="shared" si="1225"/>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0"/>
        <v>2</v>
      </c>
      <c r="B1105" s="10">
        <f t="shared" si="880"/>
        <v>2</v>
      </c>
      <c r="C1105" s="12" t="s">
        <v>1963</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3301</v>
      </c>
      <c r="S1105" s="21" t="s">
        <v>3305</v>
      </c>
      <c r="T1105" s="21" t="s">
        <v>3555</v>
      </c>
      <c r="U1105" s="23"/>
      <c r="V1105" s="23"/>
      <c r="W1105" s="15">
        <f t="shared" si="2"/>
        <v>45635</v>
      </c>
      <c r="X1105" s="24">
        <v>1104.0</v>
      </c>
      <c r="Y1105" s="17" t="str">
        <f t="shared" si="1223"/>
        <v>=COUNTIFS(C$3:C1105,C1105)</v>
      </c>
      <c r="Z1105" s="25" t="str">
        <f t="shared" si="1224"/>
        <v>#NAME?</v>
      </c>
      <c r="AA1105" s="25" t="str">
        <f t="shared" si="1225"/>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0"/>
        <v>1</v>
      </c>
      <c r="B1106" s="10">
        <f t="shared" si="880"/>
        <v>1</v>
      </c>
      <c r="C1106" s="12" t="s">
        <v>3556</v>
      </c>
      <c r="D1106" s="21" t="s">
        <v>47</v>
      </c>
      <c r="E1106" s="21" t="s">
        <v>3557</v>
      </c>
      <c r="F1106" s="21"/>
      <c r="G1106" s="21"/>
      <c r="H1106" s="21" t="s">
        <v>3558</v>
      </c>
      <c r="I1106" s="21"/>
      <c r="J1106" s="21" t="s">
        <v>3044</v>
      </c>
      <c r="K1106" s="21">
        <v>2.0</v>
      </c>
      <c r="L1106" s="21" t="s">
        <v>3045</v>
      </c>
      <c r="M1106" s="21"/>
      <c r="N1106" s="21" t="s">
        <v>3046</v>
      </c>
      <c r="O1106" s="21"/>
      <c r="P1106" s="21"/>
      <c r="Q1106" s="21"/>
      <c r="R1106" s="21" t="s">
        <v>3301</v>
      </c>
      <c r="S1106" s="21" t="s">
        <v>3305</v>
      </c>
      <c r="T1106" s="74" t="s">
        <v>3559</v>
      </c>
      <c r="U1106" s="23"/>
      <c r="V1106" s="23"/>
      <c r="W1106" s="15">
        <f t="shared" si="2"/>
        <v>45635</v>
      </c>
      <c r="X1106" s="24">
        <v>1105.0</v>
      </c>
      <c r="Y1106" s="17" t="str">
        <f t="shared" si="1223"/>
        <v>=COUNTIFS(C$3:C1106,C1106)</v>
      </c>
      <c r="Z1106" s="25" t="str">
        <f t="shared" si="1224"/>
        <v>#NAME?</v>
      </c>
      <c r="AA1106" s="25" t="str">
        <f t="shared" si="1225"/>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0"/>
        <v>1</v>
      </c>
      <c r="B1107" s="10">
        <f t="shared" si="880"/>
        <v>1</v>
      </c>
      <c r="C1107" s="12" t="s">
        <v>3560</v>
      </c>
      <c r="D1107" s="21" t="s">
        <v>84</v>
      </c>
      <c r="E1107" s="27" t="s">
        <v>3561</v>
      </c>
      <c r="F1107" s="21" t="s">
        <v>31</v>
      </c>
      <c r="G1107" s="21"/>
      <c r="H1107" s="27" t="s">
        <v>3562</v>
      </c>
      <c r="I1107" s="21" t="s">
        <v>3563</v>
      </c>
      <c r="J1107" s="21" t="s">
        <v>276</v>
      </c>
      <c r="K1107" s="21">
        <v>1.0</v>
      </c>
      <c r="L1107" s="21" t="s">
        <v>76</v>
      </c>
      <c r="M1107" s="27" t="s">
        <v>3564</v>
      </c>
      <c r="N1107" s="21" t="s">
        <v>3565</v>
      </c>
      <c r="O1107" s="21"/>
      <c r="P1107" s="21"/>
      <c r="Q1107" s="21" t="s">
        <v>3566</v>
      </c>
      <c r="R1107" s="21" t="s">
        <v>3301</v>
      </c>
      <c r="S1107" s="21" t="s">
        <v>3305</v>
      </c>
      <c r="T1107" s="74" t="s">
        <v>3567</v>
      </c>
      <c r="U1107" s="23"/>
      <c r="V1107" s="23"/>
      <c r="W1107" s="15">
        <f t="shared" si="2"/>
        <v>45635</v>
      </c>
      <c r="X1107" s="24">
        <v>1106.0</v>
      </c>
      <c r="Y1107" s="17" t="str">
        <f t="shared" si="1223"/>
        <v>=COUNTIFS(C$3:C1107,C1107)</v>
      </c>
      <c r="Z1107" s="25" t="str">
        <f t="shared" si="1224"/>
        <v>#NAME?</v>
      </c>
      <c r="AA1107" s="25" t="str">
        <f t="shared" si="1225"/>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80"/>
        <v>1</v>
      </c>
      <c r="C1108" s="52" t="s">
        <v>3568</v>
      </c>
      <c r="D1108" s="40"/>
      <c r="E1108" s="40"/>
      <c r="F1108" s="40"/>
      <c r="G1108" s="40"/>
      <c r="H1108" s="40"/>
      <c r="I1108" s="40"/>
      <c r="J1108" s="40"/>
      <c r="K1108" s="40"/>
      <c r="L1108" s="40"/>
      <c r="M1108" s="40"/>
      <c r="N1108" s="40"/>
      <c r="O1108" s="40"/>
      <c r="P1108" s="40"/>
      <c r="Q1108" s="40"/>
      <c r="R1108" s="40" t="s">
        <v>3301</v>
      </c>
      <c r="S1108" s="40" t="s">
        <v>3305</v>
      </c>
      <c r="T1108" s="40" t="s">
        <v>3569</v>
      </c>
      <c r="U1108" s="41"/>
      <c r="V1108" s="41"/>
      <c r="W1108" s="15">
        <f t="shared" si="2"/>
        <v>45635</v>
      </c>
      <c r="X1108" s="24">
        <v>1107.0</v>
      </c>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80"/>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4"/>
      <c r="U1109" s="23"/>
      <c r="V1109" s="23"/>
      <c r="W1109" s="15">
        <f t="shared" si="2"/>
        <v>45635</v>
      </c>
      <c r="X1109" s="24">
        <v>1108.0</v>
      </c>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26">COUNTIFS(C$3:C1110,C1110)</f>
        <v>1</v>
      </c>
      <c r="B1110" s="10">
        <f t="shared" si="880"/>
        <v>1</v>
      </c>
      <c r="C1110" s="12" t="s">
        <v>3570</v>
      </c>
      <c r="D1110" s="21" t="s">
        <v>118</v>
      </c>
      <c r="E1110" s="27" t="s">
        <v>3571</v>
      </c>
      <c r="F1110" s="21"/>
      <c r="G1110" s="21"/>
      <c r="H1110" s="27" t="s">
        <v>3572</v>
      </c>
      <c r="I1110" s="27" t="s">
        <v>3573</v>
      </c>
      <c r="J1110" s="21"/>
      <c r="K1110" s="21"/>
      <c r="L1110" s="21"/>
      <c r="M1110" s="21"/>
      <c r="N1110" s="21" t="s">
        <v>3574</v>
      </c>
      <c r="O1110" s="21"/>
      <c r="P1110" s="21"/>
      <c r="Q1110" s="21"/>
      <c r="R1110" s="21" t="s">
        <v>3301</v>
      </c>
      <c r="S1110" s="21" t="s">
        <v>3305</v>
      </c>
      <c r="T1110" s="22" t="s">
        <v>3575</v>
      </c>
      <c r="U1110" s="23"/>
      <c r="V1110" s="23"/>
      <c r="W1110" s="15">
        <f t="shared" si="2"/>
        <v>45635</v>
      </c>
      <c r="X1110" s="24">
        <v>1109.0</v>
      </c>
      <c r="Y1110" s="17" t="str">
        <f t="shared" ref="Y1110:Y1123" si="1227">formulatext(A1110)</f>
        <v>=COUNTIFS(C$3:C1110,C1110)</v>
      </c>
      <c r="Z1110" s="25" t="str">
        <f t="shared" ref="Z1110:Z1123" si="1228">org.libreoffice.regex(Y1110,"(\= COUNTIFS\(C\$\d{1,3}:)(C\d{1,3})(,)(C\d{1,3})(\))","$2")</f>
        <v>#NAME?</v>
      </c>
      <c r="AA1110" s="25" t="str">
        <f t="shared" ref="AA1110:AA1123" si="1229">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26"/>
        <v>1</v>
      </c>
      <c r="B1111" s="10">
        <f t="shared" si="880"/>
        <v>1</v>
      </c>
      <c r="C1111" s="44" t="s">
        <v>3576</v>
      </c>
      <c r="D1111" s="21" t="s">
        <v>84</v>
      </c>
      <c r="E1111" s="21" t="s">
        <v>3577</v>
      </c>
      <c r="F1111" s="21" t="s">
        <v>1870</v>
      </c>
      <c r="G1111" s="21"/>
      <c r="H1111" s="27" t="s">
        <v>3578</v>
      </c>
      <c r="I1111" s="21" t="s">
        <v>3155</v>
      </c>
      <c r="J1111" s="21" t="s">
        <v>1563</v>
      </c>
      <c r="K1111" s="21">
        <v>1.0</v>
      </c>
      <c r="L1111" s="21" t="s">
        <v>35</v>
      </c>
      <c r="M1111" s="21" t="s">
        <v>3156</v>
      </c>
      <c r="N1111" s="21" t="s">
        <v>3157</v>
      </c>
      <c r="O1111" s="21" t="str">
        <f t="shared" ref="O1111:O1123" si="1230">VLOOKUP($C1111,$C$1:$P$7320,13,0)</f>
        <v>#REF!</v>
      </c>
      <c r="P1111" s="21" t="str">
        <f t="shared" ref="P1111:P1123" si="1231">VLOOKUP($C1111,$C$1:$P$7320,14,0)</f>
        <v>#REF!</v>
      </c>
      <c r="Q1111" s="21"/>
      <c r="R1111" s="21" t="s">
        <v>3301</v>
      </c>
      <c r="S1111" s="21" t="s">
        <v>3305</v>
      </c>
      <c r="T1111" s="22" t="s">
        <v>3579</v>
      </c>
      <c r="U1111" s="23"/>
      <c r="V1111" s="23"/>
      <c r="W1111" s="15">
        <f t="shared" si="2"/>
        <v>45635</v>
      </c>
      <c r="X1111" s="24">
        <v>1110.0</v>
      </c>
      <c r="Y1111" s="17" t="str">
        <f t="shared" si="1227"/>
        <v>=COUNTIFS(C$3:C1111,C1111)</v>
      </c>
      <c r="Z1111" s="25" t="str">
        <f t="shared" si="1228"/>
        <v>#NAME?</v>
      </c>
      <c r="AA1111" s="25" t="str">
        <f t="shared" si="1229"/>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26"/>
        <v>2</v>
      </c>
      <c r="B1112" s="10">
        <f t="shared" si="880"/>
        <v>2</v>
      </c>
      <c r="C1112" s="12" t="s">
        <v>3544</v>
      </c>
      <c r="D1112" s="21" t="str">
        <f t="shared" ref="D1112:D1123" si="1232">VLOOKUP($C1112,$C$1:$P$7320,2,0)</f>
        <v>noun</v>
      </c>
      <c r="E1112" s="21" t="str">
        <f t="shared" ref="E1112:E1123" si="1233">VLOOKUP($C1112,$C$1:$P$7320,3,0)</f>
        <v>masc dat pl of āyasmant</v>
      </c>
      <c r="F1112" s="21" t="str">
        <f t="shared" ref="F1112:F1123" si="1234">VLOOKUP($C1112,$C$1:$P$7320,4,0)</f>
        <v/>
      </c>
      <c r="G1112" s="21"/>
      <c r="H1112" s="21" t="str">
        <f t="shared" ref="H1112:H1123" si="1235">VLOOKUP($C1112,$C$1:$P$7320,6,0)</f>
        <v>for the venerables</v>
      </c>
      <c r="I1112" s="21" t="str">
        <f t="shared" ref="I1112:I1123" si="1236">VLOOKUP($C1112,$C$1:$P$7320,7,0)</f>
        <v/>
      </c>
      <c r="J1112" s="21" t="str">
        <f t="shared" ref="J1112:J1123" si="1237">VLOOKUP($C1112,$C$1:$P$7320,8,0)</f>
        <v/>
      </c>
      <c r="K1112" s="21" t="str">
        <f t="shared" ref="K1112:K1123" si="1238">VLOOKUP($C1112,$C$1:$P$7320,9,0)</f>
        <v/>
      </c>
      <c r="L1112" s="21" t="str">
        <f t="shared" ref="L1112:L1123" si="1239">VLOOKUP($C1112,$C$1:$P$7320,10,0)</f>
        <v/>
      </c>
      <c r="M1112" s="21" t="str">
        <f t="shared" ref="M1112:M1123" si="1240">VLOOKUP($C1112,$C$1:$P$7320,11,0)</f>
        <v/>
      </c>
      <c r="N1112" s="21" t="str">
        <f t="shared" ref="N1112:N1123" si="1241">VLOOKUP($C1112,$C$1:$P$7320,12,0)</f>
        <v>āyas + mant</v>
      </c>
      <c r="O1112" s="21" t="str">
        <f t="shared" si="1230"/>
        <v/>
      </c>
      <c r="P1112" s="21" t="str">
        <f t="shared" si="1231"/>
        <v/>
      </c>
      <c r="Q1112" s="21"/>
      <c r="R1112" s="21" t="s">
        <v>3301</v>
      </c>
      <c r="S1112" s="21" t="s">
        <v>3305</v>
      </c>
      <c r="T1112" s="21" t="s">
        <v>3580</v>
      </c>
      <c r="U1112" s="23"/>
      <c r="V1112" s="23"/>
      <c r="W1112" s="15">
        <f t="shared" si="2"/>
        <v>45635</v>
      </c>
      <c r="X1112" s="24">
        <v>1111.0</v>
      </c>
      <c r="Y1112" s="17" t="str">
        <f t="shared" si="1227"/>
        <v>=COUNTIFS(C$3:C1112,C1112)</v>
      </c>
      <c r="Z1112" s="25" t="str">
        <f t="shared" si="1228"/>
        <v>#NAME?</v>
      </c>
      <c r="AA1112" s="25" t="str">
        <f t="shared" si="1229"/>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26"/>
        <v>2</v>
      </c>
      <c r="B1113" s="10">
        <f t="shared" si="880"/>
        <v>3</v>
      </c>
      <c r="C1113" s="12" t="s">
        <v>3163</v>
      </c>
      <c r="D1113" s="21" t="str">
        <f t="shared" si="1232"/>
        <v>noun</v>
      </c>
      <c r="E1113" s="21" t="str">
        <f t="shared" si="1233"/>
        <v>masc instr sg of saṅgha</v>
      </c>
      <c r="F1113" s="21" t="str">
        <f t="shared" si="1234"/>
        <v/>
      </c>
      <c r="G1113" s="21"/>
      <c r="H1113" s="21" t="str">
        <f t="shared" si="1235"/>
        <v>with community, assembly, group</v>
      </c>
      <c r="I1113" s="21" t="str">
        <f t="shared" si="1236"/>
        <v>joined together</v>
      </c>
      <c r="J1113" s="21" t="str">
        <f t="shared" si="1237"/>
        <v>√ghaṭ (join together)</v>
      </c>
      <c r="K1113" s="21">
        <f t="shared" si="1238"/>
        <v>1</v>
      </c>
      <c r="L1113" s="21" t="str">
        <f t="shared" si="1239"/>
        <v>a</v>
      </c>
      <c r="M1113" s="21" t="str">
        <f t="shared" si="1240"/>
        <v/>
      </c>
      <c r="N1113" s="21" t="str">
        <f t="shared" si="1241"/>
        <v>saṃ + √ghaṭ + a</v>
      </c>
      <c r="O1113" s="21" t="str">
        <f t="shared" si="1230"/>
        <v/>
      </c>
      <c r="P1113" s="21" t="str">
        <f t="shared" si="1231"/>
        <v/>
      </c>
      <c r="Q1113" s="21"/>
      <c r="R1113" s="21" t="s">
        <v>3301</v>
      </c>
      <c r="S1113" s="21" t="s">
        <v>3305</v>
      </c>
      <c r="T1113" s="21" t="s">
        <v>3581</v>
      </c>
      <c r="U1113" s="23"/>
      <c r="V1113" s="23"/>
      <c r="W1113" s="15">
        <f t="shared" si="2"/>
        <v>45635</v>
      </c>
      <c r="X1113" s="24">
        <v>1112.0</v>
      </c>
      <c r="Y1113" s="17" t="str">
        <f t="shared" si="1227"/>
        <v>=COUNTIFS(C$3:C1113,C1113)</v>
      </c>
      <c r="Z1113" s="25" t="str">
        <f t="shared" si="1228"/>
        <v>#NAME?</v>
      </c>
      <c r="AA1113" s="25" t="str">
        <f t="shared" si="1229"/>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26"/>
        <v>2</v>
      </c>
      <c r="B1114" s="10">
        <f t="shared" si="880"/>
        <v>2</v>
      </c>
      <c r="C1114" s="12" t="s">
        <v>3167</v>
      </c>
      <c r="D1114" s="21" t="str">
        <f t="shared" si="1232"/>
        <v>adj</v>
      </c>
      <c r="E1114" s="21" t="str">
        <f t="shared" si="1233"/>
        <v>masc nom sg of samagga</v>
      </c>
      <c r="F1114" s="21" t="str">
        <f t="shared" si="1234"/>
        <v/>
      </c>
      <c r="G1114" s="21"/>
      <c r="H1114" s="21" t="str">
        <f t="shared" si="1235"/>
        <v>unified, harmonious</v>
      </c>
      <c r="I1114" s="21" t="str">
        <f t="shared" si="1236"/>
        <v>together place</v>
      </c>
      <c r="J1114" s="21" t="str">
        <f t="shared" si="1237"/>
        <v/>
      </c>
      <c r="K1114" s="21" t="str">
        <f t="shared" si="1238"/>
        <v/>
      </c>
      <c r="L1114" s="21" t="str">
        <f t="shared" si="1239"/>
        <v/>
      </c>
      <c r="M1114" s="21" t="str">
        <f t="shared" si="1240"/>
        <v/>
      </c>
      <c r="N1114" s="21" t="str">
        <f t="shared" si="1241"/>
        <v>saṃ + agga</v>
      </c>
      <c r="O1114" s="21" t="str">
        <f t="shared" si="1230"/>
        <v/>
      </c>
      <c r="P1114" s="21" t="str">
        <f t="shared" si="1231"/>
        <v/>
      </c>
      <c r="Q1114" s="21"/>
      <c r="R1114" s="21" t="s">
        <v>3301</v>
      </c>
      <c r="S1114" s="21" t="s">
        <v>3305</v>
      </c>
      <c r="T1114" s="21" t="s">
        <v>3582</v>
      </c>
      <c r="U1114" s="23"/>
      <c r="V1114" s="23"/>
      <c r="W1114" s="15">
        <f t="shared" si="2"/>
        <v>45635</v>
      </c>
      <c r="X1114" s="24">
        <v>1113.0</v>
      </c>
      <c r="Y1114" s="17" t="str">
        <f t="shared" si="1227"/>
        <v>=COUNTIFS(C$3:C1114,C1114)</v>
      </c>
      <c r="Z1114" s="25" t="str">
        <f t="shared" si="1228"/>
        <v>#NAME?</v>
      </c>
      <c r="AA1114" s="25" t="str">
        <f t="shared" si="1229"/>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26"/>
        <v>2</v>
      </c>
      <c r="B1115" s="10">
        <f t="shared" si="880"/>
        <v>7</v>
      </c>
      <c r="C1115" s="12" t="s">
        <v>3171</v>
      </c>
      <c r="D1115" s="21" t="str">
        <f t="shared" si="1232"/>
        <v>ind</v>
      </c>
      <c r="E1115" s="21" t="str">
        <f t="shared" si="1233"/>
        <v>excl</v>
      </c>
      <c r="F1115" s="21" t="str">
        <f t="shared" si="1234"/>
        <v/>
      </c>
      <c r="G1115" s="21"/>
      <c r="H1115" s="21" t="str">
        <f t="shared" si="1235"/>
        <v>certainly, indeed (or) because; for</v>
      </c>
      <c r="I1115" s="21" t="str">
        <f t="shared" si="1236"/>
        <v/>
      </c>
      <c r="J1115" s="21" t="str">
        <f t="shared" si="1237"/>
        <v/>
      </c>
      <c r="K1115" s="21" t="str">
        <f t="shared" si="1238"/>
        <v/>
      </c>
      <c r="L1115" s="21" t="str">
        <f t="shared" si="1239"/>
        <v/>
      </c>
      <c r="M1115" s="21" t="str">
        <f t="shared" si="1240"/>
        <v/>
      </c>
      <c r="N1115" s="21" t="str">
        <f t="shared" si="1241"/>
        <v/>
      </c>
      <c r="O1115" s="21" t="str">
        <f t="shared" si="1230"/>
        <v/>
      </c>
      <c r="P1115" s="21" t="str">
        <f t="shared" si="1231"/>
        <v/>
      </c>
      <c r="Q1115" s="21"/>
      <c r="R1115" s="21" t="s">
        <v>3301</v>
      </c>
      <c r="S1115" s="21" t="s">
        <v>3305</v>
      </c>
      <c r="T1115" s="21" t="s">
        <v>3583</v>
      </c>
      <c r="U1115" s="23"/>
      <c r="V1115" s="23"/>
      <c r="W1115" s="15">
        <f t="shared" si="2"/>
        <v>45635</v>
      </c>
      <c r="X1115" s="24">
        <v>1114.0</v>
      </c>
      <c r="Y1115" s="17" t="str">
        <f t="shared" si="1227"/>
        <v>=COUNTIFS(C$3:C1115,C1115)</v>
      </c>
      <c r="Z1115" s="25" t="str">
        <f t="shared" si="1228"/>
        <v>#NAME?</v>
      </c>
      <c r="AA1115" s="25" t="str">
        <f t="shared" si="1229"/>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26"/>
        <v>4</v>
      </c>
      <c r="B1116" s="10">
        <f t="shared" si="880"/>
        <v>4</v>
      </c>
      <c r="C1116" s="12" t="s">
        <v>109</v>
      </c>
      <c r="D1116" s="21" t="str">
        <f t="shared" si="1232"/>
        <v>noun</v>
      </c>
      <c r="E1116" s="21" t="str">
        <f t="shared" si="1233"/>
        <v>masc nom sg of saṅgha</v>
      </c>
      <c r="F1116" s="21" t="str">
        <f t="shared" si="1234"/>
        <v/>
      </c>
      <c r="G1116" s="21"/>
      <c r="H1116" s="21" t="str">
        <f t="shared" si="1235"/>
        <v>community, assembly, group</v>
      </c>
      <c r="I1116" s="21" t="str">
        <f t="shared" si="1236"/>
        <v>joined together</v>
      </c>
      <c r="J1116" s="21" t="str">
        <f t="shared" si="1237"/>
        <v>√ghaṭ (join together)</v>
      </c>
      <c r="K1116" s="21">
        <f t="shared" si="1238"/>
        <v>1</v>
      </c>
      <c r="L1116" s="21" t="str">
        <f t="shared" si="1239"/>
        <v>a</v>
      </c>
      <c r="M1116" s="21" t="str">
        <f t="shared" si="1240"/>
        <v/>
      </c>
      <c r="N1116" s="21" t="str">
        <f t="shared" si="1241"/>
        <v>saṃ + √ghaṭ + a</v>
      </c>
      <c r="O1116" s="21" t="str">
        <f t="shared" si="1230"/>
        <v/>
      </c>
      <c r="P1116" s="21" t="str">
        <f t="shared" si="1231"/>
        <v/>
      </c>
      <c r="Q1116" s="21"/>
      <c r="R1116" s="21" t="s">
        <v>3301</v>
      </c>
      <c r="S1116" s="21" t="s">
        <v>3305</v>
      </c>
      <c r="T1116" s="21" t="s">
        <v>3584</v>
      </c>
      <c r="U1116" s="23"/>
      <c r="V1116" s="23"/>
      <c r="W1116" s="15">
        <f t="shared" si="2"/>
        <v>45635</v>
      </c>
      <c r="X1116" s="24">
        <v>1115.0</v>
      </c>
      <c r="Y1116" s="17" t="str">
        <f t="shared" si="1227"/>
        <v>=COUNTIFS(C$3:C1116,C1116)</v>
      </c>
      <c r="Z1116" s="25" t="str">
        <f t="shared" si="1228"/>
        <v>#NAME?</v>
      </c>
      <c r="AA1116" s="25" t="str">
        <f t="shared" si="1229"/>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26"/>
        <v>2</v>
      </c>
      <c r="B1117" s="10">
        <f t="shared" si="880"/>
        <v>2</v>
      </c>
      <c r="C1117" s="12" t="s">
        <v>3175</v>
      </c>
      <c r="D1117" s="21" t="str">
        <f t="shared" si="1232"/>
        <v>prp</v>
      </c>
      <c r="E1117" s="21" t="str">
        <f t="shared" si="1233"/>
        <v>masc nom sg of sammodamāna, prp of sammodati</v>
      </c>
      <c r="F1117" s="21" t="str">
        <f t="shared" si="1234"/>
        <v/>
      </c>
      <c r="G1117" s="21"/>
      <c r="H1117" s="21" t="str">
        <f t="shared" si="1235"/>
        <v>being friendly, being on good terms</v>
      </c>
      <c r="I1117" s="21" t="str">
        <f t="shared" si="1236"/>
        <v>happy together</v>
      </c>
      <c r="J1117" s="21" t="str">
        <f t="shared" si="1237"/>
        <v>√mud (be soft, happy)</v>
      </c>
      <c r="K1117" s="21">
        <f t="shared" si="1238"/>
        <v>1</v>
      </c>
      <c r="L1117" s="21" t="str">
        <f t="shared" si="1239"/>
        <v>a</v>
      </c>
      <c r="M1117" s="21" t="str">
        <f t="shared" si="1240"/>
        <v>√mud + *a &gt; moda</v>
      </c>
      <c r="N1117" s="21" t="str">
        <f t="shared" si="1241"/>
        <v>saṃ + moda + māna</v>
      </c>
      <c r="O1117" s="21" t="str">
        <f t="shared" si="1230"/>
        <v/>
      </c>
      <c r="P1117" s="21" t="str">
        <f t="shared" si="1231"/>
        <v/>
      </c>
      <c r="Q1117" s="21"/>
      <c r="R1117" s="21" t="s">
        <v>3301</v>
      </c>
      <c r="S1117" s="21" t="s">
        <v>3305</v>
      </c>
      <c r="T1117" s="21" t="s">
        <v>3585</v>
      </c>
      <c r="U1117" s="23"/>
      <c r="V1117" s="23"/>
      <c r="W1117" s="15">
        <f t="shared" si="2"/>
        <v>45635</v>
      </c>
      <c r="X1117" s="24">
        <v>1116.0</v>
      </c>
      <c r="Y1117" s="17" t="str">
        <f t="shared" si="1227"/>
        <v>=COUNTIFS(C$3:C1117,C1117)</v>
      </c>
      <c r="Z1117" s="25" t="str">
        <f t="shared" si="1228"/>
        <v>#NAME?</v>
      </c>
      <c r="AA1117" s="25" t="str">
        <f t="shared" si="1229"/>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26"/>
        <v>2</v>
      </c>
      <c r="B1118" s="10">
        <f t="shared" si="880"/>
        <v>2</v>
      </c>
      <c r="C1118" s="12" t="s">
        <v>3183</v>
      </c>
      <c r="D1118" s="21" t="str">
        <f t="shared" si="1232"/>
        <v>prp</v>
      </c>
      <c r="E1118" s="21" t="str">
        <f t="shared" si="1233"/>
        <v>masc nom sg of avivadamāna, prp of vivadati</v>
      </c>
      <c r="F1118" s="21" t="str">
        <f t="shared" si="1234"/>
        <v/>
      </c>
      <c r="G1118" s="21"/>
      <c r="H1118" s="21" t="str">
        <f t="shared" si="1235"/>
        <v>not arguing, disputing</v>
      </c>
      <c r="I1118" s="21" t="str">
        <f t="shared" si="1236"/>
        <v/>
      </c>
      <c r="J1118" s="21" t="str">
        <f t="shared" si="1237"/>
        <v>√vad (speak)</v>
      </c>
      <c r="K1118" s="21">
        <f t="shared" si="1238"/>
        <v>1</v>
      </c>
      <c r="L1118" s="21" t="str">
        <f t="shared" si="1239"/>
        <v>a</v>
      </c>
      <c r="M1118" s="21" t="str">
        <f t="shared" si="1240"/>
        <v>√vad + a &gt; vada</v>
      </c>
      <c r="N1118" s="21" t="str">
        <f t="shared" si="1241"/>
        <v>vi + vada + māna</v>
      </c>
      <c r="O1118" s="21" t="str">
        <f t="shared" si="1230"/>
        <v/>
      </c>
      <c r="P1118" s="21" t="str">
        <f t="shared" si="1231"/>
        <v/>
      </c>
      <c r="Q1118" s="21"/>
      <c r="R1118" s="21" t="s">
        <v>3301</v>
      </c>
      <c r="S1118" s="21" t="s">
        <v>3305</v>
      </c>
      <c r="T1118" s="21" t="s">
        <v>3586</v>
      </c>
      <c r="U1118" s="23"/>
      <c r="V1118" s="23"/>
      <c r="W1118" s="15">
        <f t="shared" si="2"/>
        <v>45635</v>
      </c>
      <c r="X1118" s="24">
        <v>1117.0</v>
      </c>
      <c r="Y1118" s="17" t="str">
        <f t="shared" si="1227"/>
        <v>=COUNTIFS(C$3:C1118,C1118)</v>
      </c>
      <c r="Z1118" s="25" t="str">
        <f t="shared" si="1228"/>
        <v>#NAME?</v>
      </c>
      <c r="AA1118" s="25" t="str">
        <f t="shared" si="1229"/>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26"/>
        <v>2</v>
      </c>
      <c r="B1119" s="10">
        <f t="shared" si="880"/>
        <v>2</v>
      </c>
      <c r="C1119" s="12" t="s">
        <v>3188</v>
      </c>
      <c r="D1119" s="21" t="str">
        <f t="shared" si="1232"/>
        <v>adj</v>
      </c>
      <c r="E1119" s="21" t="str">
        <f t="shared" si="1233"/>
        <v>masc nom sg of ekuddesa, comp</v>
      </c>
      <c r="F1119" s="21" t="str">
        <f t="shared" si="1234"/>
        <v/>
      </c>
      <c r="G1119" s="21"/>
      <c r="H1119" s="21" t="str">
        <f t="shared" si="1235"/>
        <v>following one Patimokkha</v>
      </c>
      <c r="I1119" s="21" t="str">
        <f t="shared" si="1236"/>
        <v>with one recitation</v>
      </c>
      <c r="J1119" s="21" t="str">
        <f t="shared" si="1237"/>
        <v/>
      </c>
      <c r="K1119" s="21" t="str">
        <f t="shared" si="1238"/>
        <v/>
      </c>
      <c r="L1119" s="21" t="str">
        <f t="shared" si="1239"/>
        <v/>
      </c>
      <c r="M1119" s="21" t="str">
        <f t="shared" si="1240"/>
        <v/>
      </c>
      <c r="N1119" s="21" t="str">
        <f t="shared" si="1241"/>
        <v>eka + uddesa</v>
      </c>
      <c r="O1119" s="21" t="str">
        <f t="shared" si="1230"/>
        <v>digu</v>
      </c>
      <c r="P1119" s="21" t="str">
        <f t="shared" si="1231"/>
        <v>eko + uddeso</v>
      </c>
      <c r="Q1119" s="21"/>
      <c r="R1119" s="21" t="s">
        <v>3301</v>
      </c>
      <c r="S1119" s="21" t="s">
        <v>3305</v>
      </c>
      <c r="T1119" s="21" t="s">
        <v>3587</v>
      </c>
      <c r="U1119" s="23"/>
      <c r="V1119" s="23"/>
      <c r="W1119" s="15">
        <f t="shared" si="2"/>
        <v>45635</v>
      </c>
      <c r="X1119" s="24">
        <v>1118.0</v>
      </c>
      <c r="Y1119" s="17" t="str">
        <f t="shared" si="1227"/>
        <v>=COUNTIFS(C$3:C1119,C1119)</v>
      </c>
      <c r="Z1119" s="25" t="str">
        <f t="shared" si="1228"/>
        <v>#NAME?</v>
      </c>
      <c r="AA1119" s="25" t="str">
        <f t="shared" si="1229"/>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26"/>
        <v>3</v>
      </c>
      <c r="B1120" s="10">
        <f t="shared" si="880"/>
        <v>5</v>
      </c>
      <c r="C1120" s="12" t="s">
        <v>772</v>
      </c>
      <c r="D1120" s="21" t="str">
        <f t="shared" si="1232"/>
        <v>noun</v>
      </c>
      <c r="E1120" s="21" t="str">
        <f t="shared" si="1233"/>
        <v>masc nom sg, from phusati</v>
      </c>
      <c r="F1120" s="21" t="str">
        <f t="shared" si="1234"/>
        <v/>
      </c>
      <c r="G1120" s="21"/>
      <c r="H1120" s="21" t="str">
        <f t="shared" si="1235"/>
        <v>ease, comfort</v>
      </c>
      <c r="I1120" s="21" t="str">
        <f t="shared" si="1236"/>
        <v>touch, contact</v>
      </c>
      <c r="J1120" s="21" t="str">
        <f t="shared" si="1237"/>
        <v>√phus (touch)</v>
      </c>
      <c r="K1120" s="21">
        <f t="shared" si="1238"/>
        <v>1</v>
      </c>
      <c r="L1120" s="21" t="str">
        <f t="shared" si="1239"/>
        <v>a</v>
      </c>
      <c r="M1120" s="21" t="str">
        <f t="shared" si="1240"/>
        <v/>
      </c>
      <c r="N1120" s="21" t="str">
        <f t="shared" si="1241"/>
        <v>√phus &gt; phās + *u</v>
      </c>
      <c r="O1120" s="21" t="str">
        <f t="shared" si="1230"/>
        <v/>
      </c>
      <c r="P1120" s="21" t="str">
        <f t="shared" si="1231"/>
        <v/>
      </c>
      <c r="Q1120" s="21"/>
      <c r="R1120" s="21" t="s">
        <v>3301</v>
      </c>
      <c r="S1120" s="21" t="s">
        <v>3305</v>
      </c>
      <c r="T1120" s="21" t="s">
        <v>3588</v>
      </c>
      <c r="U1120" s="23"/>
      <c r="V1120" s="23"/>
      <c r="W1120" s="15">
        <f t="shared" si="2"/>
        <v>45635</v>
      </c>
      <c r="X1120" s="24">
        <v>1119.0</v>
      </c>
      <c r="Y1120" s="17" t="str">
        <f t="shared" si="1227"/>
        <v>=COUNTIFS(C$3:C1120,C1120)</v>
      </c>
      <c r="Z1120" s="25" t="str">
        <f t="shared" si="1228"/>
        <v>#NAME?</v>
      </c>
      <c r="AA1120" s="25" t="str">
        <f t="shared" si="1229"/>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26"/>
        <v>2</v>
      </c>
      <c r="B1121" s="10">
        <f t="shared" si="880"/>
        <v>2</v>
      </c>
      <c r="C1121" s="12" t="s">
        <v>3201</v>
      </c>
      <c r="D1121" s="21" t="str">
        <f t="shared" si="1232"/>
        <v>comp</v>
      </c>
      <c r="E1121" s="21" t="str">
        <f t="shared" si="1233"/>
        <v>sandhi, pr + ind</v>
      </c>
      <c r="F1121" s="21" t="str">
        <f t="shared" si="1234"/>
        <v/>
      </c>
      <c r="G1121" s="21"/>
      <c r="H1121" s="21" t="str">
        <f t="shared" si="1235"/>
        <v/>
      </c>
      <c r="I1121" s="21" t="str">
        <f t="shared" si="1236"/>
        <v/>
      </c>
      <c r="J1121" s="21" t="str">
        <f t="shared" si="1237"/>
        <v/>
      </c>
      <c r="K1121" s="21" t="str">
        <f t="shared" si="1238"/>
        <v/>
      </c>
      <c r="L1121" s="21" t="str">
        <f t="shared" si="1239"/>
        <v/>
      </c>
      <c r="M1121" s="21" t="str">
        <f t="shared" si="1240"/>
        <v/>
      </c>
      <c r="N1121" s="21" t="str">
        <f t="shared" si="1241"/>
        <v>viharati + iti</v>
      </c>
      <c r="O1121" s="21" t="str">
        <f t="shared" si="1230"/>
        <v/>
      </c>
      <c r="P1121" s="21" t="str">
        <f t="shared" si="1231"/>
        <v/>
      </c>
      <c r="Q1121" s="21"/>
      <c r="R1121" s="21" t="s">
        <v>3301</v>
      </c>
      <c r="S1121" s="21" t="s">
        <v>3305</v>
      </c>
      <c r="T1121" s="21" t="s">
        <v>3589</v>
      </c>
      <c r="U1121" s="23"/>
      <c r="V1121" s="23"/>
      <c r="W1121" s="15">
        <f t="shared" si="2"/>
        <v>45635</v>
      </c>
      <c r="X1121" s="24">
        <v>1120.0</v>
      </c>
      <c r="Y1121" s="17" t="str">
        <f t="shared" si="1227"/>
        <v>=COUNTIFS(C$3:C1121,C1121)</v>
      </c>
      <c r="Z1121" s="25" t="str">
        <f t="shared" si="1228"/>
        <v>#NAME?</v>
      </c>
      <c r="AA1121" s="25" t="str">
        <f t="shared" si="1229"/>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26"/>
        <v>2</v>
      </c>
      <c r="B1122" s="10">
        <f t="shared" si="880"/>
        <v>2</v>
      </c>
      <c r="C1122" s="12" t="s">
        <v>3204</v>
      </c>
      <c r="D1122" s="21" t="str">
        <f t="shared" si="1232"/>
        <v>verb</v>
      </c>
      <c r="E1122" s="21" t="str">
        <f t="shared" si="1233"/>
        <v>pr 3rd sg</v>
      </c>
      <c r="F1122" s="21" t="str">
        <f t="shared" si="1234"/>
        <v/>
      </c>
      <c r="G1122" s="21"/>
      <c r="H1122" s="21" t="str">
        <f t="shared" si="1235"/>
        <v>it lives</v>
      </c>
      <c r="I1122" s="21" t="str">
        <f t="shared" si="1236"/>
        <v/>
      </c>
      <c r="J1122" s="21" t="str">
        <f t="shared" si="1237"/>
        <v>√har (live)</v>
      </c>
      <c r="K1122" s="21">
        <f t="shared" si="1238"/>
        <v>1</v>
      </c>
      <c r="L1122" s="21" t="str">
        <f t="shared" si="1239"/>
        <v>a</v>
      </c>
      <c r="M1122" s="21" t="str">
        <f t="shared" si="1240"/>
        <v>√har + a &gt; hara</v>
      </c>
      <c r="N1122" s="21" t="str">
        <f t="shared" si="1241"/>
        <v>vi + hara + ti</v>
      </c>
      <c r="O1122" s="21" t="str">
        <f t="shared" si="1230"/>
        <v/>
      </c>
      <c r="P1122" s="21" t="str">
        <f t="shared" si="1231"/>
        <v/>
      </c>
      <c r="Q1122" s="21"/>
      <c r="R1122" s="21" t="s">
        <v>3301</v>
      </c>
      <c r="S1122" s="21" t="s">
        <v>3305</v>
      </c>
      <c r="T1122" s="21" t="s">
        <v>3590</v>
      </c>
      <c r="U1122" s="23"/>
      <c r="V1122" s="23"/>
      <c r="W1122" s="15">
        <f t="shared" si="2"/>
        <v>45635</v>
      </c>
      <c r="X1122" s="24">
        <v>1121.0</v>
      </c>
      <c r="Y1122" s="17" t="str">
        <f t="shared" si="1227"/>
        <v>=COUNTIFS(C$3:C1122,C1122)</v>
      </c>
      <c r="Z1122" s="25" t="str">
        <f t="shared" si="1228"/>
        <v>#NAME?</v>
      </c>
      <c r="AA1122" s="25" t="str">
        <f t="shared" si="1229"/>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26"/>
        <v>12</v>
      </c>
      <c r="B1123" s="10">
        <f t="shared" si="880"/>
        <v>63</v>
      </c>
      <c r="C1123" s="12" t="s">
        <v>449</v>
      </c>
      <c r="D1123" s="21" t="str">
        <f t="shared" si="1232"/>
        <v>ind</v>
      </c>
      <c r="E1123" s="21" t="str">
        <f t="shared" si="1233"/>
        <v/>
      </c>
      <c r="F1123" s="21" t="str">
        <f t="shared" si="1234"/>
        <v/>
      </c>
      <c r="G1123" s="21"/>
      <c r="H1123" s="21" t="str">
        <f t="shared" si="1235"/>
        <v>“”</v>
      </c>
      <c r="I1123" s="21" t="str">
        <f t="shared" si="1236"/>
        <v>thus</v>
      </c>
      <c r="J1123" s="21" t="str">
        <f t="shared" si="1237"/>
        <v/>
      </c>
      <c r="K1123" s="21" t="str">
        <f t="shared" si="1238"/>
        <v/>
      </c>
      <c r="L1123" s="21" t="str">
        <f t="shared" si="1239"/>
        <v/>
      </c>
      <c r="M1123" s="21" t="str">
        <f t="shared" si="1240"/>
        <v/>
      </c>
      <c r="N1123" s="21" t="str">
        <f t="shared" si="1241"/>
        <v/>
      </c>
      <c r="O1123" s="21" t="str">
        <f t="shared" si="1230"/>
        <v/>
      </c>
      <c r="P1123" s="21" t="str">
        <f t="shared" si="1231"/>
        <v/>
      </c>
      <c r="Q1123" s="21"/>
      <c r="R1123" s="21" t="s">
        <v>3301</v>
      </c>
      <c r="S1123" s="21" t="s">
        <v>3305</v>
      </c>
      <c r="T1123" s="21" t="s">
        <v>3590</v>
      </c>
      <c r="U1123" s="23"/>
      <c r="V1123" s="23"/>
      <c r="W1123" s="15">
        <f t="shared" si="2"/>
        <v>45635</v>
      </c>
      <c r="X1123" s="24">
        <v>1122.0</v>
      </c>
      <c r="Y1123" s="17" t="str">
        <f t="shared" si="1227"/>
        <v>=COUNTIFS(C$3:C1123,C1123)</v>
      </c>
      <c r="Z1123" s="25" t="str">
        <f t="shared" si="1228"/>
        <v>#NAME?</v>
      </c>
      <c r="AA1123" s="25" t="str">
        <f t="shared" si="1229"/>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80"/>
        <v>1</v>
      </c>
      <c r="C1124" s="52" t="s">
        <v>3591</v>
      </c>
      <c r="D1124" s="40"/>
      <c r="E1124" s="40"/>
      <c r="F1124" s="40"/>
      <c r="G1124" s="40"/>
      <c r="H1124" s="40"/>
      <c r="I1124" s="40"/>
      <c r="J1124" s="40"/>
      <c r="K1124" s="40"/>
      <c r="L1124" s="40"/>
      <c r="M1124" s="40"/>
      <c r="N1124" s="40"/>
      <c r="O1124" s="40"/>
      <c r="P1124" s="40"/>
      <c r="Q1124" s="40"/>
      <c r="R1124" s="40" t="s">
        <v>3301</v>
      </c>
      <c r="S1124" s="40" t="s">
        <v>3305</v>
      </c>
      <c r="T1124" s="40" t="s">
        <v>3590</v>
      </c>
      <c r="U1124" s="41"/>
      <c r="V1124" s="41"/>
      <c r="W1124" s="15">
        <f t="shared" si="2"/>
        <v>45635</v>
      </c>
      <c r="X1124" s="24">
        <v>1123.0</v>
      </c>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80"/>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2"/>
        <v>45635</v>
      </c>
      <c r="X1125" s="24">
        <v>1124.0</v>
      </c>
      <c r="Y1125" s="17" t="str">
        <f t="shared" ref="Y1125:Y1139" si="1242">formulatext(A1125)</f>
        <v>#N/A</v>
      </c>
      <c r="Z1125" s="25" t="str">
        <f t="shared" ref="Z1125:Z1139" si="1243">org.libreoffice.regex(Y1125,"(\= COUNTIFS\(C\$\d{1,3}:)(C\d{1,3})(,)(C\d{1,3})(\))","$2")</f>
        <v>#NAME?</v>
      </c>
      <c r="AA1125" s="25" t="str">
        <f t="shared" ref="AA1125:AA1139" si="1244">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45">COUNTIFS(C$3:C1126,C1126)</f>
        <v>2</v>
      </c>
      <c r="B1126" s="10">
        <f t="shared" si="880"/>
        <v>8</v>
      </c>
      <c r="C1126" s="12" t="s">
        <v>3213</v>
      </c>
      <c r="D1126" s="21" t="str">
        <f t="shared" ref="D1126:D1129" si="1246">VLOOKUP($C1126,$C$1:$P$7320,2,0)</f>
        <v>comp</v>
      </c>
      <c r="E1126" s="21" t="str">
        <f t="shared" ref="E1126:E1129" si="1247">VLOOKUP($C1126,$C$1:$P$7320,3,0)</f>
        <v>sandhi, adv + ind</v>
      </c>
      <c r="F1126" s="21" t="str">
        <f t="shared" ref="F1126:F1129" si="1248">VLOOKUP($C1126,$C$1:$P$7320,4,0)</f>
        <v/>
      </c>
      <c r="G1126" s="21"/>
      <c r="H1126" s="21" t="str">
        <f t="shared" ref="H1126:H1129" si="1249">VLOOKUP($C1126,$C$1:$P$7320,6,0)</f>
        <v>and thus, and like this</v>
      </c>
      <c r="I1126" s="21" t="str">
        <f t="shared" ref="I1126:I1129" si="1250">VLOOKUP($C1126,$C$1:$P$7320,7,0)</f>
        <v/>
      </c>
      <c r="J1126" s="21" t="str">
        <f t="shared" ref="J1126:J1129" si="1251">VLOOKUP($C1126,$C$1:$P$7320,8,0)</f>
        <v/>
      </c>
      <c r="K1126" s="21" t="str">
        <f t="shared" ref="K1126:K1129" si="1252">VLOOKUP($C1126,$C$1:$P$7320,9,0)</f>
        <v/>
      </c>
      <c r="L1126" s="21" t="str">
        <f t="shared" ref="L1126:L1129" si="1253">VLOOKUP($C1126,$C$1:$P$7320,10,0)</f>
        <v/>
      </c>
      <c r="M1126" s="21" t="str">
        <f t="shared" ref="M1126:M1129" si="1254">VLOOKUP($C1126,$C$1:$P$7320,11,0)</f>
        <v/>
      </c>
      <c r="N1126" s="21" t="str">
        <f t="shared" ref="N1126:N1129" si="1255">VLOOKUP($C1126,$C$1:$P$7320,12,0)</f>
        <v>evaṃ + ca</v>
      </c>
      <c r="O1126" s="21" t="str">
        <f t="shared" ref="O1126:O1129" si="1256">VLOOKUP($C1126,$C$1:$P$7320,13,0)</f>
        <v/>
      </c>
      <c r="P1126" s="21" t="str">
        <f t="shared" ref="P1126:P1129" si="1257">VLOOKUP($C1126,$C$1:$P$7320,14,0)</f>
        <v/>
      </c>
      <c r="Q1126" s="21"/>
      <c r="R1126" s="21" t="s">
        <v>3301</v>
      </c>
      <c r="S1126" s="21" t="s">
        <v>3305</v>
      </c>
      <c r="T1126" s="22" t="s">
        <v>3592</v>
      </c>
      <c r="U1126" s="23"/>
      <c r="V1126" s="23"/>
      <c r="W1126" s="15">
        <f t="shared" si="2"/>
        <v>45635</v>
      </c>
      <c r="X1126" s="24">
        <v>1125.0</v>
      </c>
      <c r="Y1126" s="17" t="str">
        <f t="shared" si="1242"/>
        <v>=COUNTIFS(C$3:C1126,C1126)</v>
      </c>
      <c r="Z1126" s="25" t="str">
        <f t="shared" si="1243"/>
        <v>#NAME?</v>
      </c>
      <c r="AA1126" s="25" t="str">
        <f t="shared" si="1244"/>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45"/>
        <v>4</v>
      </c>
      <c r="B1127" s="10">
        <f t="shared" si="880"/>
        <v>19</v>
      </c>
      <c r="C1127" s="12" t="s">
        <v>1499</v>
      </c>
      <c r="D1127" s="21" t="str">
        <f t="shared" si="1246"/>
        <v>pron</v>
      </c>
      <c r="E1127" s="21" t="str">
        <f t="shared" si="1247"/>
        <v>dat sg of tvaṃ</v>
      </c>
      <c r="F1127" s="21" t="str">
        <f t="shared" si="1248"/>
        <v/>
      </c>
      <c r="G1127" s="21"/>
      <c r="H1127" s="21" t="str">
        <f t="shared" si="1249"/>
        <v>for you</v>
      </c>
      <c r="I1127" s="21" t="str">
        <f t="shared" si="1250"/>
        <v/>
      </c>
      <c r="J1127" s="21" t="str">
        <f t="shared" si="1251"/>
        <v/>
      </c>
      <c r="K1127" s="21" t="str">
        <f t="shared" si="1252"/>
        <v/>
      </c>
      <c r="L1127" s="21" t="str">
        <f t="shared" si="1253"/>
        <v/>
      </c>
      <c r="M1127" s="21" t="str">
        <f t="shared" si="1254"/>
        <v/>
      </c>
      <c r="N1127" s="21" t="str">
        <f t="shared" si="1255"/>
        <v/>
      </c>
      <c r="O1127" s="21" t="str">
        <f t="shared" si="1256"/>
        <v/>
      </c>
      <c r="P1127" s="21" t="str">
        <f t="shared" si="1257"/>
        <v/>
      </c>
      <c r="Q1127" s="21"/>
      <c r="R1127" s="21" t="s">
        <v>3301</v>
      </c>
      <c r="S1127" s="21" t="s">
        <v>3305</v>
      </c>
      <c r="T1127" s="21" t="s">
        <v>3593</v>
      </c>
      <c r="U1127" s="23"/>
      <c r="V1127" s="23"/>
      <c r="W1127" s="15">
        <f t="shared" si="2"/>
        <v>45635</v>
      </c>
      <c r="X1127" s="24">
        <v>1126.0</v>
      </c>
      <c r="Y1127" s="17" t="str">
        <f t="shared" si="1242"/>
        <v>=COUNTIFS(C$3:C1127,C1127)</v>
      </c>
      <c r="Z1127" s="25" t="str">
        <f t="shared" si="1243"/>
        <v>#NAME?</v>
      </c>
      <c r="AA1127" s="25" t="str">
        <f t="shared" si="1244"/>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45"/>
        <v>7</v>
      </c>
      <c r="B1128" s="10">
        <f t="shared" si="880"/>
        <v>26</v>
      </c>
      <c r="C1128" s="12" t="s">
        <v>2606</v>
      </c>
      <c r="D1128" s="21" t="str">
        <f t="shared" si="1246"/>
        <v>noun</v>
      </c>
      <c r="E1128" s="21" t="str">
        <f t="shared" si="1247"/>
        <v>masc nom pl, from bhikkhati</v>
      </c>
      <c r="F1128" s="21" t="str">
        <f t="shared" si="1248"/>
        <v/>
      </c>
      <c r="G1128" s="21"/>
      <c r="H1128" s="21" t="str">
        <f t="shared" si="1249"/>
        <v>monks, monastics</v>
      </c>
      <c r="I1128" s="21" t="str">
        <f t="shared" si="1250"/>
        <v>beggars, mendicants</v>
      </c>
      <c r="J1128" s="21" t="str">
        <f t="shared" si="1251"/>
        <v>√bhikkh (beg)</v>
      </c>
      <c r="K1128" s="21">
        <f t="shared" si="1252"/>
        <v>1</v>
      </c>
      <c r="L1128" s="21" t="str">
        <f t="shared" si="1253"/>
        <v>a</v>
      </c>
      <c r="M1128" s="21" t="str">
        <f t="shared" si="1254"/>
        <v/>
      </c>
      <c r="N1128" s="21" t="str">
        <f t="shared" si="1255"/>
        <v>√bhikkh + u</v>
      </c>
      <c r="O1128" s="21" t="str">
        <f t="shared" si="1256"/>
        <v/>
      </c>
      <c r="P1128" s="21" t="str">
        <f t="shared" si="1257"/>
        <v/>
      </c>
      <c r="Q1128" s="21"/>
      <c r="R1128" s="21" t="s">
        <v>3301</v>
      </c>
      <c r="S1128" s="21" t="s">
        <v>3305</v>
      </c>
      <c r="T1128" s="21" t="s">
        <v>3594</v>
      </c>
      <c r="U1128" s="23"/>
      <c r="V1128" s="23"/>
      <c r="W1128" s="15">
        <f t="shared" si="2"/>
        <v>45635</v>
      </c>
      <c r="X1128" s="24">
        <v>1127.0</v>
      </c>
      <c r="Y1128" s="17" t="str">
        <f t="shared" si="1242"/>
        <v>=COUNTIFS(C$3:C1128,C1128)</v>
      </c>
      <c r="Z1128" s="25" t="str">
        <f t="shared" si="1243"/>
        <v>#NAME?</v>
      </c>
      <c r="AA1128" s="25" t="str">
        <f t="shared" si="1244"/>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45"/>
        <v>8</v>
      </c>
      <c r="B1129" s="10">
        <f t="shared" si="880"/>
        <v>29</v>
      </c>
      <c r="C1129" s="12" t="s">
        <v>1865</v>
      </c>
      <c r="D1129" s="21" t="str">
        <f t="shared" si="1246"/>
        <v>noun</v>
      </c>
      <c r="E1129" s="21" t="str">
        <f t="shared" si="1247"/>
        <v>masc instr pl of bhikkhu</v>
      </c>
      <c r="F1129" s="21" t="str">
        <f t="shared" si="1248"/>
        <v/>
      </c>
      <c r="G1129" s="21"/>
      <c r="H1129" s="21" t="str">
        <f t="shared" si="1249"/>
        <v>with monks</v>
      </c>
      <c r="I1129" s="21" t="str">
        <f t="shared" si="1250"/>
        <v/>
      </c>
      <c r="J1129" s="21" t="str">
        <f t="shared" si="1251"/>
        <v>√bhikkh (beg)</v>
      </c>
      <c r="K1129" s="21">
        <f t="shared" si="1252"/>
        <v>1</v>
      </c>
      <c r="L1129" s="21" t="str">
        <f t="shared" si="1253"/>
        <v>a</v>
      </c>
      <c r="M1129" s="21" t="str">
        <f t="shared" si="1254"/>
        <v/>
      </c>
      <c r="N1129" s="21" t="str">
        <f t="shared" si="1255"/>
        <v>√bhikkh + u</v>
      </c>
      <c r="O1129" s="21" t="str">
        <f t="shared" si="1256"/>
        <v/>
      </c>
      <c r="P1129" s="21" t="str">
        <f t="shared" si="1257"/>
        <v/>
      </c>
      <c r="Q1129" s="21"/>
      <c r="R1129" s="21" t="s">
        <v>3301</v>
      </c>
      <c r="S1129" s="21" t="s">
        <v>3305</v>
      </c>
      <c r="T1129" s="21" t="s">
        <v>3595</v>
      </c>
      <c r="U1129" s="23"/>
      <c r="V1129" s="23"/>
      <c r="W1129" s="15">
        <f t="shared" si="2"/>
        <v>45635</v>
      </c>
      <c r="X1129" s="24">
        <v>1128.0</v>
      </c>
      <c r="Y1129" s="17" t="str">
        <f t="shared" si="1242"/>
        <v>=COUNTIFS(C$3:C1129,C1129)</v>
      </c>
      <c r="Z1129" s="25" t="str">
        <f t="shared" si="1243"/>
        <v>#NAME?</v>
      </c>
      <c r="AA1129" s="25" t="str">
        <f t="shared" si="1244"/>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45"/>
        <v>1</v>
      </c>
      <c r="B1130" s="10">
        <f t="shared" si="880"/>
        <v>1</v>
      </c>
      <c r="C1130" s="12" t="s">
        <v>3596</v>
      </c>
      <c r="D1130" s="21" t="s">
        <v>307</v>
      </c>
      <c r="E1130" s="21" t="s">
        <v>3597</v>
      </c>
      <c r="F1130" s="21" t="s">
        <v>1870</v>
      </c>
      <c r="G1130" s="21"/>
      <c r="H1130" s="21" t="s">
        <v>3225</v>
      </c>
      <c r="I1130" s="21"/>
      <c r="J1130" s="21" t="s">
        <v>683</v>
      </c>
      <c r="K1130" s="21">
        <v>1.0</v>
      </c>
      <c r="L1130" s="21" t="s">
        <v>76</v>
      </c>
      <c r="M1130" s="27" t="s">
        <v>3226</v>
      </c>
      <c r="N1130" s="21" t="s">
        <v>3227</v>
      </c>
      <c r="O1130" s="21"/>
      <c r="P1130" s="21"/>
      <c r="Q1130" s="21"/>
      <c r="R1130" s="21" t="s">
        <v>3301</v>
      </c>
      <c r="S1130" s="21" t="s">
        <v>3305</v>
      </c>
      <c r="T1130" s="21" t="s">
        <v>3598</v>
      </c>
      <c r="U1130" s="23"/>
      <c r="V1130" s="23"/>
      <c r="W1130" s="15">
        <f t="shared" si="2"/>
        <v>45635</v>
      </c>
      <c r="X1130" s="24">
        <v>1129.0</v>
      </c>
      <c r="Y1130" s="17" t="str">
        <f t="shared" si="1242"/>
        <v>=COUNTIFS(C$3:C1130,C1130)</v>
      </c>
      <c r="Z1130" s="25" t="str">
        <f t="shared" si="1243"/>
        <v>#NAME?</v>
      </c>
      <c r="AA1130" s="25" t="str">
        <f t="shared" si="1244"/>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45"/>
        <v>2</v>
      </c>
      <c r="B1131" s="10">
        <f t="shared" si="880"/>
        <v>6</v>
      </c>
      <c r="C1131" s="12" t="s">
        <v>3229</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3301</v>
      </c>
      <c r="S1131" s="21" t="s">
        <v>3305</v>
      </c>
      <c r="T1131" s="21" t="s">
        <v>3599</v>
      </c>
      <c r="U1131" s="23"/>
      <c r="V1131" s="23"/>
      <c r="W1131" s="15">
        <f t="shared" si="2"/>
        <v>45635</v>
      </c>
      <c r="X1131" s="24">
        <v>1130.0</v>
      </c>
      <c r="Y1131" s="17" t="str">
        <f t="shared" si="1242"/>
        <v>=COUNTIFS(C$3:C1131,C1131)</v>
      </c>
      <c r="Z1131" s="25" t="str">
        <f t="shared" si="1243"/>
        <v>#NAME?</v>
      </c>
      <c r="AA1131" s="25" t="str">
        <f t="shared" si="1244"/>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45"/>
        <v>1</v>
      </c>
      <c r="B1132" s="10">
        <f t="shared" si="880"/>
        <v>1</v>
      </c>
      <c r="C1132" s="12" t="s">
        <v>3600</v>
      </c>
      <c r="D1132" s="21" t="s">
        <v>84</v>
      </c>
      <c r="E1132" s="21" t="s">
        <v>3601</v>
      </c>
      <c r="F1132" s="21"/>
      <c r="G1132" s="21"/>
      <c r="H1132" s="21" t="s">
        <v>3602</v>
      </c>
      <c r="I1132" s="21" t="s">
        <v>3238</v>
      </c>
      <c r="J1132" s="21" t="s">
        <v>1223</v>
      </c>
      <c r="K1132" s="21">
        <v>6.0</v>
      </c>
      <c r="L1132" s="21" t="s">
        <v>1224</v>
      </c>
      <c r="M1132" s="21" t="s">
        <v>3603</v>
      </c>
      <c r="N1132" s="21" t="s">
        <v>3239</v>
      </c>
      <c r="O1132" s="21"/>
      <c r="P1132" s="21"/>
      <c r="Q1132" s="21"/>
      <c r="R1132" s="21" t="s">
        <v>3301</v>
      </c>
      <c r="S1132" s="21" t="s">
        <v>3305</v>
      </c>
      <c r="T1132" s="21" t="s">
        <v>3604</v>
      </c>
      <c r="U1132" s="23"/>
      <c r="V1132" s="23"/>
      <c r="W1132" s="15">
        <f t="shared" si="2"/>
        <v>45635</v>
      </c>
      <c r="X1132" s="24">
        <v>1131.0</v>
      </c>
      <c r="Y1132" s="17" t="str">
        <f t="shared" si="1242"/>
        <v>=COUNTIFS(C$3:C1132,C1132)</v>
      </c>
      <c r="Z1132" s="25" t="str">
        <f t="shared" si="1243"/>
        <v>#NAME?</v>
      </c>
      <c r="AA1132" s="25" t="str">
        <f t="shared" si="1244"/>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45"/>
        <v>5</v>
      </c>
      <c r="B1133" s="10">
        <f t="shared" si="880"/>
        <v>19</v>
      </c>
      <c r="C1133" s="12" t="s">
        <v>1499</v>
      </c>
      <c r="D1133" s="21" t="str">
        <f t="shared" ref="D1133:D1136" si="1258">VLOOKUP($C1133,$C$1:$P$7320,2,0)</f>
        <v>pron</v>
      </c>
      <c r="E1133" s="21" t="str">
        <f t="shared" ref="E1133:E1136" si="1259">VLOOKUP($C1133,$C$1:$P$7320,3,0)</f>
        <v>dat sg of tvaṃ</v>
      </c>
      <c r="F1133" s="21" t="str">
        <f t="shared" ref="F1133:F1136" si="1260">VLOOKUP($C1133,$C$1:$P$7320,4,0)</f>
        <v/>
      </c>
      <c r="G1133" s="21"/>
      <c r="H1133" s="21" t="str">
        <f t="shared" ref="H1133:H1136" si="1261">VLOOKUP($C1133,$C$1:$P$7320,6,0)</f>
        <v>for you</v>
      </c>
      <c r="I1133" s="21" t="str">
        <f t="shared" ref="I1133:I1136" si="1262">VLOOKUP($C1133,$C$1:$P$7320,7,0)</f>
        <v/>
      </c>
      <c r="J1133" s="21" t="str">
        <f t="shared" ref="J1133:J1136" si="1263">VLOOKUP($C1133,$C$1:$P$7320,8,0)</f>
        <v/>
      </c>
      <c r="K1133" s="21" t="str">
        <f t="shared" ref="K1133:K1136" si="1264">VLOOKUP($C1133,$C$1:$P$7320,9,0)</f>
        <v/>
      </c>
      <c r="L1133" s="21" t="str">
        <f t="shared" ref="L1133:L1136" si="1265">VLOOKUP($C1133,$C$1:$P$7320,10,0)</f>
        <v/>
      </c>
      <c r="M1133" s="21" t="str">
        <f t="shared" ref="M1133:M1136" si="1266">VLOOKUP($C1133,$C$1:$P$7320,11,0)</f>
        <v/>
      </c>
      <c r="N1133" s="21" t="str">
        <f t="shared" ref="N1133:N1136" si="1267">VLOOKUP($C1133,$C$1:$P$7320,12,0)</f>
        <v/>
      </c>
      <c r="O1133" s="21" t="str">
        <f t="shared" ref="O1133:O1136" si="1268">VLOOKUP($C1133,$C$1:$P$7320,13,0)</f>
        <v/>
      </c>
      <c r="P1133" s="21" t="str">
        <f t="shared" ref="P1133:P1136" si="1269">VLOOKUP($C1133,$C$1:$P$7320,14,0)</f>
        <v/>
      </c>
      <c r="Q1133" s="21"/>
      <c r="R1133" s="21" t="s">
        <v>3301</v>
      </c>
      <c r="S1133" s="21" t="s">
        <v>3305</v>
      </c>
      <c r="T1133" s="21" t="s">
        <v>3605</v>
      </c>
      <c r="U1133" s="23"/>
      <c r="V1133" s="23"/>
      <c r="W1133" s="15">
        <f t="shared" si="2"/>
        <v>45635</v>
      </c>
      <c r="X1133" s="24">
        <v>1132.0</v>
      </c>
      <c r="Y1133" s="17" t="str">
        <f t="shared" si="1242"/>
        <v>=COUNTIFS(C$3:C1133,C1133)</v>
      </c>
      <c r="Z1133" s="25" t="str">
        <f t="shared" si="1243"/>
        <v>#NAME?</v>
      </c>
      <c r="AA1133" s="25" t="str">
        <f t="shared" si="1244"/>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45"/>
        <v>8</v>
      </c>
      <c r="B1134" s="10">
        <f t="shared" si="880"/>
        <v>26</v>
      </c>
      <c r="C1134" s="12" t="s">
        <v>2606</v>
      </c>
      <c r="D1134" s="21" t="str">
        <f t="shared" si="1258"/>
        <v>noun</v>
      </c>
      <c r="E1134" s="21" t="str">
        <f t="shared" si="1259"/>
        <v>masc nom pl, from bhikkhati</v>
      </c>
      <c r="F1134" s="21" t="str">
        <f t="shared" si="1260"/>
        <v/>
      </c>
      <c r="G1134" s="21"/>
      <c r="H1134" s="21" t="str">
        <f t="shared" si="1261"/>
        <v>monks, monastics</v>
      </c>
      <c r="I1134" s="21" t="str">
        <f t="shared" si="1262"/>
        <v>beggars, mendicants</v>
      </c>
      <c r="J1134" s="21" t="str">
        <f t="shared" si="1263"/>
        <v>√bhikkh (beg)</v>
      </c>
      <c r="K1134" s="21">
        <f t="shared" si="1264"/>
        <v>1</v>
      </c>
      <c r="L1134" s="21" t="str">
        <f t="shared" si="1265"/>
        <v>a</v>
      </c>
      <c r="M1134" s="21" t="str">
        <f t="shared" si="1266"/>
        <v/>
      </c>
      <c r="N1134" s="21" t="str">
        <f t="shared" si="1267"/>
        <v>√bhikkh + u</v>
      </c>
      <c r="O1134" s="21" t="str">
        <f t="shared" si="1268"/>
        <v/>
      </c>
      <c r="P1134" s="21" t="str">
        <f t="shared" si="1269"/>
        <v/>
      </c>
      <c r="Q1134" s="21"/>
      <c r="R1134" s="21" t="s">
        <v>3301</v>
      </c>
      <c r="S1134" s="21" t="s">
        <v>3305</v>
      </c>
      <c r="T1134" s="21" t="s">
        <v>3606</v>
      </c>
      <c r="U1134" s="23"/>
      <c r="V1134" s="23"/>
      <c r="W1134" s="15">
        <f t="shared" si="2"/>
        <v>45635</v>
      </c>
      <c r="X1134" s="24">
        <v>1133.0</v>
      </c>
      <c r="Y1134" s="17" t="str">
        <f t="shared" si="1242"/>
        <v>=COUNTIFS(C$3:C1134,C1134)</v>
      </c>
      <c r="Z1134" s="25" t="str">
        <f t="shared" si="1243"/>
        <v>#NAME?</v>
      </c>
      <c r="AA1134" s="25" t="str">
        <f t="shared" si="1244"/>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45"/>
        <v>9</v>
      </c>
      <c r="B1135" s="10">
        <f t="shared" si="880"/>
        <v>29</v>
      </c>
      <c r="C1135" s="12" t="s">
        <v>1865</v>
      </c>
      <c r="D1135" s="21" t="str">
        <f t="shared" si="1258"/>
        <v>noun</v>
      </c>
      <c r="E1135" s="21" t="str">
        <f t="shared" si="1259"/>
        <v>masc instr pl of bhikkhu</v>
      </c>
      <c r="F1135" s="21" t="str">
        <f t="shared" si="1260"/>
        <v/>
      </c>
      <c r="G1135" s="21"/>
      <c r="H1135" s="21" t="str">
        <f t="shared" si="1261"/>
        <v>with monks</v>
      </c>
      <c r="I1135" s="21" t="str">
        <f t="shared" si="1262"/>
        <v/>
      </c>
      <c r="J1135" s="21" t="str">
        <f t="shared" si="1263"/>
        <v>√bhikkh (beg)</v>
      </c>
      <c r="K1135" s="21">
        <f t="shared" si="1264"/>
        <v>1</v>
      </c>
      <c r="L1135" s="21" t="str">
        <f t="shared" si="1265"/>
        <v>a</v>
      </c>
      <c r="M1135" s="21" t="str">
        <f t="shared" si="1266"/>
        <v/>
      </c>
      <c r="N1135" s="21" t="str">
        <f t="shared" si="1267"/>
        <v>√bhikkh + u</v>
      </c>
      <c r="O1135" s="21" t="str">
        <f t="shared" si="1268"/>
        <v/>
      </c>
      <c r="P1135" s="21" t="str">
        <f t="shared" si="1269"/>
        <v/>
      </c>
      <c r="Q1135" s="21"/>
      <c r="R1135" s="21" t="s">
        <v>3301</v>
      </c>
      <c r="S1135" s="21" t="s">
        <v>3305</v>
      </c>
      <c r="T1135" s="21" t="s">
        <v>3607</v>
      </c>
      <c r="U1135" s="23"/>
      <c r="V1135" s="23"/>
      <c r="W1135" s="15">
        <f t="shared" si="2"/>
        <v>45635</v>
      </c>
      <c r="X1135" s="24">
        <v>1134.0</v>
      </c>
      <c r="Y1135" s="17" t="str">
        <f t="shared" si="1242"/>
        <v>=COUNTIFS(C$3:C1135,C1135)</v>
      </c>
      <c r="Z1135" s="25" t="str">
        <f t="shared" si="1243"/>
        <v>#NAME?</v>
      </c>
      <c r="AA1135" s="25" t="str">
        <f t="shared" si="1244"/>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45"/>
        <v>4</v>
      </c>
      <c r="B1136" s="10">
        <f t="shared" si="880"/>
        <v>7</v>
      </c>
      <c r="C1136" s="12" t="s">
        <v>531</v>
      </c>
      <c r="D1136" s="21" t="str">
        <f t="shared" si="1258"/>
        <v>ind</v>
      </c>
      <c r="E1136" s="21" t="str">
        <f t="shared" si="1259"/>
        <v>adv, comp</v>
      </c>
      <c r="F1136" s="21" t="str">
        <f t="shared" si="1260"/>
        <v/>
      </c>
      <c r="G1136" s="21"/>
      <c r="H1136" s="21" t="str">
        <f t="shared" si="1261"/>
        <v>up to the third time</v>
      </c>
      <c r="I1136" s="21" t="str">
        <f t="shared" si="1262"/>
        <v/>
      </c>
      <c r="J1136" s="21" t="str">
        <f t="shared" si="1263"/>
        <v/>
      </c>
      <c r="K1136" s="21" t="str">
        <f t="shared" si="1264"/>
        <v/>
      </c>
      <c r="L1136" s="21" t="str">
        <f t="shared" si="1265"/>
        <v/>
      </c>
      <c r="M1136" s="21" t="str">
        <f t="shared" si="1266"/>
        <v/>
      </c>
      <c r="N1136" s="21" t="str">
        <f t="shared" si="1267"/>
        <v>yāva + tatiyaṃ</v>
      </c>
      <c r="O1136" s="21" t="str">
        <f t="shared" si="1268"/>
        <v>abyayībhāva</v>
      </c>
      <c r="P1136" s="21" t="str">
        <f t="shared" si="1269"/>
        <v>yāva + tatiyaṃ</v>
      </c>
      <c r="Q1136" s="21"/>
      <c r="R1136" s="21" t="s">
        <v>3301</v>
      </c>
      <c r="S1136" s="21" t="s">
        <v>3305</v>
      </c>
      <c r="T1136" s="21" t="s">
        <v>3608</v>
      </c>
      <c r="U1136" s="23"/>
      <c r="V1136" s="23"/>
      <c r="W1136" s="15">
        <f t="shared" si="2"/>
        <v>45635</v>
      </c>
      <c r="X1136" s="24">
        <v>1135.0</v>
      </c>
      <c r="Y1136" s="17" t="str">
        <f t="shared" si="1242"/>
        <v>=COUNTIFS(C$3:C1136,C1136)</v>
      </c>
      <c r="Z1136" s="25" t="str">
        <f t="shared" si="1243"/>
        <v>#NAME?</v>
      </c>
      <c r="AA1136" s="25" t="str">
        <f t="shared" si="1244"/>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45"/>
        <v>1</v>
      </c>
      <c r="B1137" s="10">
        <f t="shared" si="880"/>
        <v>1</v>
      </c>
      <c r="C1137" s="12" t="s">
        <v>3609</v>
      </c>
      <c r="D1137" s="21" t="s">
        <v>401</v>
      </c>
      <c r="E1137" s="21" t="s">
        <v>3610</v>
      </c>
      <c r="F1137" s="21" t="s">
        <v>1870</v>
      </c>
      <c r="G1137" s="21"/>
      <c r="H1137" s="21" t="s">
        <v>3249</v>
      </c>
      <c r="I1137" s="21"/>
      <c r="J1137" s="21" t="s">
        <v>2184</v>
      </c>
      <c r="K1137" s="21">
        <v>1.0</v>
      </c>
      <c r="L1137" s="21" t="s">
        <v>35</v>
      </c>
      <c r="M1137" s="21"/>
      <c r="N1137" s="21" t="s">
        <v>3250</v>
      </c>
      <c r="O1137" s="21"/>
      <c r="P1137" s="21"/>
      <c r="Q1137" s="21"/>
      <c r="R1137" s="21" t="s">
        <v>3301</v>
      </c>
      <c r="S1137" s="21" t="s">
        <v>3305</v>
      </c>
      <c r="T1137" s="21" t="s">
        <v>3611</v>
      </c>
      <c r="U1137" s="23"/>
      <c r="V1137" s="23"/>
      <c r="W1137" s="15">
        <f t="shared" si="2"/>
        <v>45635</v>
      </c>
      <c r="X1137" s="24">
        <v>1136.0</v>
      </c>
      <c r="Y1137" s="17" t="str">
        <f t="shared" si="1242"/>
        <v>=COUNTIFS(C$3:C1137,C1137)</v>
      </c>
      <c r="Z1137" s="25" t="str">
        <f t="shared" si="1243"/>
        <v>#NAME?</v>
      </c>
      <c r="AA1137" s="25" t="str">
        <f t="shared" si="1244"/>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45"/>
        <v>3</v>
      </c>
      <c r="B1138" s="10">
        <f t="shared" si="880"/>
        <v>17</v>
      </c>
      <c r="C1138" s="12" t="s">
        <v>41</v>
      </c>
      <c r="D1138" s="21" t="str">
        <f t="shared" ref="D1138:D1139" si="1270">VLOOKUP($C1138,$C$1:$P$7320,2,0)</f>
        <v>pron</v>
      </c>
      <c r="E1138" s="21" t="str">
        <f t="shared" ref="E1138:E1139" si="1271">VLOOKUP($C1138,$C$1:$P$7320,3,0)</f>
        <v>masc dat sg of ta</v>
      </c>
      <c r="F1138" s="21" t="str">
        <f t="shared" ref="F1138:F1139" si="1272">VLOOKUP($C1138,$C$1:$P$7320,4,0)</f>
        <v/>
      </c>
      <c r="G1138" s="21"/>
      <c r="H1138" s="21" t="str">
        <f t="shared" ref="H1138:H1139" si="1273">VLOOKUP($C1138,$C$1:$P$7320,6,0)</f>
        <v>to him</v>
      </c>
      <c r="I1138" s="21" t="str">
        <f t="shared" ref="I1138:I1139" si="1274">VLOOKUP($C1138,$C$1:$P$7320,7,0)</f>
        <v/>
      </c>
      <c r="J1138" s="21" t="str">
        <f t="shared" ref="J1138:J1139" si="1275">VLOOKUP($C1138,$C$1:$P$7320,8,0)</f>
        <v/>
      </c>
      <c r="K1138" s="21" t="str">
        <f t="shared" ref="K1138:K1139" si="1276">VLOOKUP($C1138,$C$1:$P$7320,9,0)</f>
        <v/>
      </c>
      <c r="L1138" s="21" t="str">
        <f t="shared" ref="L1138:L1139" si="1277">VLOOKUP($C1138,$C$1:$P$7320,10,0)</f>
        <v/>
      </c>
      <c r="M1138" s="21" t="str">
        <f t="shared" ref="M1138:M1139" si="1278">VLOOKUP($C1138,$C$1:$P$7320,11,0)</f>
        <v/>
      </c>
      <c r="N1138" s="21" t="str">
        <f t="shared" ref="N1138:N1139" si="1279">VLOOKUP($C1138,$C$1:$P$7320,12,0)</f>
        <v/>
      </c>
      <c r="O1138" s="21" t="str">
        <f t="shared" ref="O1138:O1139" si="1280">VLOOKUP($C1138,$C$1:$P$7320,13,0)</f>
        <v/>
      </c>
      <c r="P1138" s="21" t="str">
        <f t="shared" ref="P1138:P1139" si="1281">VLOOKUP($C1138,$C$1:$P$7320,14,0)</f>
        <v/>
      </c>
      <c r="Q1138" s="21"/>
      <c r="R1138" s="21" t="s">
        <v>3301</v>
      </c>
      <c r="S1138" s="21" t="s">
        <v>3305</v>
      </c>
      <c r="T1138" s="21" t="s">
        <v>3612</v>
      </c>
      <c r="U1138" s="23"/>
      <c r="V1138" s="23"/>
      <c r="W1138" s="15">
        <f t="shared" si="2"/>
        <v>45635</v>
      </c>
      <c r="X1138" s="24">
        <v>1137.0</v>
      </c>
      <c r="Y1138" s="17" t="str">
        <f t="shared" si="1242"/>
        <v>=COUNTIFS(C$3:C1138,C1138)</v>
      </c>
      <c r="Z1138" s="25" t="str">
        <f t="shared" si="1243"/>
        <v>#NAME?</v>
      </c>
      <c r="AA1138" s="25" t="str">
        <f t="shared" si="1244"/>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45"/>
        <v>2</v>
      </c>
      <c r="B1139" s="10">
        <f t="shared" si="880"/>
        <v>5</v>
      </c>
      <c r="C1139" s="12" t="s">
        <v>3253</v>
      </c>
      <c r="D1139" s="21" t="str">
        <f t="shared" si="1270"/>
        <v>noun</v>
      </c>
      <c r="E1139" s="21" t="str">
        <f t="shared" si="1271"/>
        <v>masc dat sg paṭinissagga, from paṭinissajjati</v>
      </c>
      <c r="F1139" s="21" t="str">
        <f t="shared" si="1272"/>
        <v>+gen</v>
      </c>
      <c r="G1139" s="21"/>
      <c r="H1139" s="21" t="str">
        <f t="shared" si="1273"/>
        <v>for the giving up (of), relinquishing (of)</v>
      </c>
      <c r="I1139" s="21" t="str">
        <f t="shared" si="1274"/>
        <v/>
      </c>
      <c r="J1139" s="21" t="str">
        <f t="shared" si="1275"/>
        <v>√sajj (relinquish, let loose)</v>
      </c>
      <c r="K1139" s="21">
        <f t="shared" si="1276"/>
        <v>1</v>
      </c>
      <c r="L1139" s="21" t="str">
        <f t="shared" si="1277"/>
        <v>a</v>
      </c>
      <c r="M1139" s="21" t="str">
        <f t="shared" si="1278"/>
        <v/>
      </c>
      <c r="N1139" s="21" t="str">
        <f t="shared" si="1279"/>
        <v>pati + nī + √sajj &gt; sagg + a</v>
      </c>
      <c r="O1139" s="21" t="str">
        <f t="shared" si="1280"/>
        <v/>
      </c>
      <c r="P1139" s="21" t="str">
        <f t="shared" si="1281"/>
        <v/>
      </c>
      <c r="Q1139" s="21"/>
      <c r="R1139" s="21" t="s">
        <v>3301</v>
      </c>
      <c r="S1139" s="21" t="s">
        <v>3305</v>
      </c>
      <c r="T1139" s="21" t="s">
        <v>3613</v>
      </c>
      <c r="U1139" s="23"/>
      <c r="V1139" s="23"/>
      <c r="W1139" s="15">
        <f t="shared" si="2"/>
        <v>45635</v>
      </c>
      <c r="X1139" s="24">
        <v>1138.0</v>
      </c>
      <c r="Y1139" s="17" t="str">
        <f t="shared" si="1242"/>
        <v>=COUNTIFS(C$3:C1139,C1139)</v>
      </c>
      <c r="Z1139" s="25" t="str">
        <f t="shared" si="1243"/>
        <v>#NAME?</v>
      </c>
      <c r="AA1139" s="25" t="str">
        <f t="shared" si="1244"/>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80"/>
        <v>1</v>
      </c>
      <c r="C1140" s="52" t="s">
        <v>3614</v>
      </c>
      <c r="D1140" s="40"/>
      <c r="E1140" s="40"/>
      <c r="F1140" s="40"/>
      <c r="G1140" s="40"/>
      <c r="H1140" s="40"/>
      <c r="I1140" s="40"/>
      <c r="J1140" s="40"/>
      <c r="K1140" s="40"/>
      <c r="L1140" s="40"/>
      <c r="M1140" s="40"/>
      <c r="N1140" s="40"/>
      <c r="O1140" s="40"/>
      <c r="P1140" s="40"/>
      <c r="Q1140" s="40"/>
      <c r="R1140" s="40" t="s">
        <v>3301</v>
      </c>
      <c r="S1140" s="40" t="s">
        <v>3305</v>
      </c>
      <c r="T1140" s="40" t="s">
        <v>3615</v>
      </c>
      <c r="U1140" s="41"/>
      <c r="V1140" s="41"/>
      <c r="W1140" s="15">
        <f t="shared" si="2"/>
        <v>45635</v>
      </c>
      <c r="X1140" s="24">
        <v>1139.0</v>
      </c>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80"/>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2"/>
        <v>45635</v>
      </c>
      <c r="X1141" s="24">
        <v>1140.0</v>
      </c>
      <c r="Y1141" s="17" t="str">
        <f t="shared" ref="Y1141:Y1151" si="1282">formulatext(A1141)</f>
        <v>#N/A</v>
      </c>
      <c r="Z1141" s="25" t="str">
        <f t="shared" ref="Z1141:Z1151" si="1283">org.libreoffice.regex(Y1141,"(\= COUNTIFS\(C\$\d{1,3}:)(C\d{1,3})(,)(C\d{1,3})(\))","$2")</f>
        <v>#NAME?</v>
      </c>
      <c r="AA1141" s="25" t="str">
        <f t="shared" ref="AA1141:AA1151" si="1284">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85">COUNTIFS(C$3:C1142,C1142)</f>
        <v>2</v>
      </c>
      <c r="B1142" s="10">
        <f t="shared" si="880"/>
        <v>5</v>
      </c>
      <c r="C1142" s="12" t="s">
        <v>3260</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yāvatatiyaṃ + ce</v>
      </c>
      <c r="O1142" s="21" t="str">
        <f>VLOOKUP($C1142,$C$1:$P$7320,13,0)</f>
        <v/>
      </c>
      <c r="P1142" s="21" t="str">
        <f>VLOOKUP($C1142,$C$1:$P$7320,14,0)</f>
        <v/>
      </c>
      <c r="Q1142" s="21"/>
      <c r="R1142" s="21" t="s">
        <v>3301</v>
      </c>
      <c r="S1142" s="21" t="s">
        <v>3305</v>
      </c>
      <c r="T1142" s="22" t="s">
        <v>3616</v>
      </c>
      <c r="U1142" s="23"/>
      <c r="V1142" s="23"/>
      <c r="W1142" s="15">
        <f t="shared" si="2"/>
        <v>45635</v>
      </c>
      <c r="X1142" s="24">
        <v>1141.0</v>
      </c>
      <c r="Y1142" s="17" t="str">
        <f t="shared" si="1282"/>
        <v>=COUNTIFS(C$3:C1142,C1142)</v>
      </c>
      <c r="Z1142" s="25" t="str">
        <f t="shared" si="1283"/>
        <v>#NAME?</v>
      </c>
      <c r="AA1142" s="25" t="str">
        <f t="shared" si="1284"/>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85"/>
        <v>1</v>
      </c>
      <c r="B1143" s="10">
        <f t="shared" si="880"/>
        <v>1</v>
      </c>
      <c r="C1143" s="12" t="s">
        <v>3617</v>
      </c>
      <c r="D1143" s="21" t="s">
        <v>307</v>
      </c>
      <c r="E1143" s="21" t="s">
        <v>3618</v>
      </c>
      <c r="F1143" s="21" t="s">
        <v>1870</v>
      </c>
      <c r="G1143" s="21"/>
      <c r="H1143" s="21" t="s">
        <v>3269</v>
      </c>
      <c r="I1143" s="21"/>
      <c r="J1143" s="21" t="s">
        <v>2184</v>
      </c>
      <c r="K1143" s="21">
        <v>1.0</v>
      </c>
      <c r="L1143" s="21" t="s">
        <v>3270</v>
      </c>
      <c r="M1143" s="27" t="s">
        <v>3271</v>
      </c>
      <c r="N1143" s="21" t="s">
        <v>3272</v>
      </c>
      <c r="O1143" s="21"/>
      <c r="P1143" s="21"/>
      <c r="Q1143" s="21"/>
      <c r="R1143" s="21" t="s">
        <v>3301</v>
      </c>
      <c r="S1143" s="21" t="s">
        <v>3305</v>
      </c>
      <c r="T1143" s="21" t="s">
        <v>3619</v>
      </c>
      <c r="U1143" s="23"/>
      <c r="V1143" s="23"/>
      <c r="W1143" s="15">
        <f t="shared" si="2"/>
        <v>45635</v>
      </c>
      <c r="X1143" s="24">
        <v>1142.0</v>
      </c>
      <c r="Y1143" s="17" t="str">
        <f t="shared" si="1282"/>
        <v>=COUNTIFS(C$3:C1143,C1143)</v>
      </c>
      <c r="Z1143" s="25" t="str">
        <f t="shared" si="1283"/>
        <v>#NAME?</v>
      </c>
      <c r="AA1143" s="25" t="str">
        <f t="shared" si="1284"/>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85"/>
        <v>6</v>
      </c>
      <c r="B1144" s="10">
        <f t="shared" si="880"/>
        <v>36</v>
      </c>
      <c r="C1144" s="12" t="s">
        <v>288</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3301</v>
      </c>
      <c r="S1144" s="21" t="s">
        <v>3305</v>
      </c>
      <c r="T1144" s="21" t="s">
        <v>3620</v>
      </c>
      <c r="U1144" s="23"/>
      <c r="V1144" s="23"/>
      <c r="W1144" s="15">
        <f t="shared" si="2"/>
        <v>45635</v>
      </c>
      <c r="X1144" s="24">
        <v>1143.0</v>
      </c>
      <c r="Y1144" s="17" t="str">
        <f t="shared" si="1282"/>
        <v>=COUNTIFS(C$3:C1144,C1144)</v>
      </c>
      <c r="Z1144" s="25" t="str">
        <f t="shared" si="1283"/>
        <v>#NAME?</v>
      </c>
      <c r="AA1144" s="25" t="str">
        <f t="shared" si="1284"/>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85"/>
        <v>1</v>
      </c>
      <c r="B1145" s="10">
        <f t="shared" si="880"/>
        <v>2</v>
      </c>
      <c r="C1145" s="12" t="s">
        <v>3621</v>
      </c>
      <c r="D1145" s="21" t="s">
        <v>84</v>
      </c>
      <c r="E1145" s="21" t="s">
        <v>3622</v>
      </c>
      <c r="F1145" s="21" t="s">
        <v>185</v>
      </c>
      <c r="G1145" s="21"/>
      <c r="H1145" s="21" t="s">
        <v>3623</v>
      </c>
      <c r="I1145" s="21"/>
      <c r="J1145" s="21" t="s">
        <v>2004</v>
      </c>
      <c r="K1145" s="21">
        <v>1.0</v>
      </c>
      <c r="L1145" s="21" t="s">
        <v>35</v>
      </c>
      <c r="M1145" s="21" t="s">
        <v>3278</v>
      </c>
      <c r="N1145" s="21" t="s">
        <v>3279</v>
      </c>
      <c r="O1145" s="21"/>
      <c r="P1145" s="21"/>
      <c r="Q1145" s="21" t="s">
        <v>3624</v>
      </c>
      <c r="R1145" s="21" t="s">
        <v>3301</v>
      </c>
      <c r="S1145" s="21" t="s">
        <v>3305</v>
      </c>
      <c r="T1145" s="21" t="s">
        <v>3625</v>
      </c>
      <c r="U1145" s="23"/>
      <c r="V1145" s="23"/>
      <c r="W1145" s="15">
        <f t="shared" si="2"/>
        <v>45635</v>
      </c>
      <c r="X1145" s="24">
        <v>1144.0</v>
      </c>
      <c r="Y1145" s="17" t="str">
        <f t="shared" si="1282"/>
        <v>=COUNTIFS(C$3:C1145,C1145)</v>
      </c>
      <c r="Z1145" s="25" t="str">
        <f t="shared" si="1283"/>
        <v>#NAME?</v>
      </c>
      <c r="AA1145" s="25" t="str">
        <f t="shared" si="1284"/>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85"/>
        <v>2</v>
      </c>
      <c r="B1146" s="10">
        <f t="shared" si="880"/>
        <v>7</v>
      </c>
      <c r="C1146" s="12" t="s">
        <v>3281</v>
      </c>
      <c r="D1146" s="21" t="str">
        <f t="shared" ref="D1146:D1151" si="1286">VLOOKUP($C1146,$C$1:$P$7320,2,0)</f>
        <v>comp</v>
      </c>
      <c r="E1146" s="21" t="str">
        <f t="shared" ref="E1146:E1151" si="1287">VLOOKUP($C1146,$C$1:$P$7320,3,0)</f>
        <v>sandhi, ind + pron</v>
      </c>
      <c r="F1146" s="21" t="str">
        <f t="shared" ref="F1146:F1151" si="1288">VLOOKUP($C1146,$C$1:$P$7320,4,0)</f>
        <v/>
      </c>
      <c r="G1146" s="21"/>
      <c r="H1146" s="21" t="str">
        <f t="shared" ref="H1146:H1151" si="1289">VLOOKUP($C1146,$C$1:$P$7320,6,0)</f>
        <v>that is</v>
      </c>
      <c r="I1146" s="21" t="str">
        <f t="shared" ref="I1146:I1151" si="1290">VLOOKUP($C1146,$C$1:$P$7320,7,0)</f>
        <v>thus this</v>
      </c>
      <c r="J1146" s="21" t="str">
        <f t="shared" ref="J1146:J1151" si="1291">VLOOKUP($C1146,$C$1:$P$7320,8,0)</f>
        <v/>
      </c>
      <c r="K1146" s="21" t="str">
        <f t="shared" ref="K1146:K1151" si="1292">VLOOKUP($C1146,$C$1:$P$7320,9,0)</f>
        <v/>
      </c>
      <c r="L1146" s="21" t="str">
        <f t="shared" ref="L1146:L1151" si="1293">VLOOKUP($C1146,$C$1:$P$7320,10,0)</f>
        <v/>
      </c>
      <c r="M1146" s="21" t="str">
        <f t="shared" ref="M1146:M1151" si="1294">VLOOKUP($C1146,$C$1:$P$7320,11,0)</f>
        <v/>
      </c>
      <c r="N1146" s="21" t="str">
        <f t="shared" ref="N1146:N1151" si="1295">VLOOKUP($C1146,$C$1:$P$7320,12,0)</f>
        <v>iti + etaṃ</v>
      </c>
      <c r="O1146" s="21" t="str">
        <f t="shared" ref="O1146:O1151" si="1296">VLOOKUP($C1146,$C$1:$P$7320,13,0)</f>
        <v/>
      </c>
      <c r="P1146" s="21" t="str">
        <f t="shared" ref="P1146:P1151" si="1297">VLOOKUP($C1146,$C$1:$P$7320,14,0)</f>
        <v/>
      </c>
      <c r="Q1146" s="21"/>
      <c r="R1146" s="21" t="s">
        <v>3301</v>
      </c>
      <c r="S1146" s="21" t="s">
        <v>3305</v>
      </c>
      <c r="T1146" s="21" t="s">
        <v>3626</v>
      </c>
      <c r="U1146" s="23"/>
      <c r="V1146" s="23"/>
      <c r="W1146" s="15">
        <f t="shared" si="2"/>
        <v>45635</v>
      </c>
      <c r="X1146" s="24">
        <v>1145.0</v>
      </c>
      <c r="Y1146" s="17" t="str">
        <f t="shared" si="1282"/>
        <v>=COUNTIFS(C$3:C1146,C1146)</v>
      </c>
      <c r="Z1146" s="25" t="str">
        <f t="shared" si="1283"/>
        <v>#NAME?</v>
      </c>
      <c r="AA1146" s="25" t="str">
        <f t="shared" si="1284"/>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85"/>
        <v>2</v>
      </c>
      <c r="B1147" s="10">
        <f t="shared" si="880"/>
        <v>7</v>
      </c>
      <c r="C1147" s="12" t="s">
        <v>3287</v>
      </c>
      <c r="D1147" s="21" t="str">
        <f t="shared" si="1286"/>
        <v>noun</v>
      </c>
      <c r="E1147" s="21" t="str">
        <f t="shared" si="1287"/>
        <v>nt nom sg of kusala</v>
      </c>
      <c r="F1147" s="21" t="str">
        <f t="shared" si="1288"/>
        <v/>
      </c>
      <c r="G1147" s="21"/>
      <c r="H1147" s="21" t="str">
        <f t="shared" si="1289"/>
        <v>something proper, good deed; doing good</v>
      </c>
      <c r="I1147" s="21" t="str">
        <f t="shared" si="1290"/>
        <v/>
      </c>
      <c r="J1147" s="21" t="str">
        <f t="shared" si="1291"/>
        <v/>
      </c>
      <c r="K1147" s="21" t="str">
        <f t="shared" si="1292"/>
        <v/>
      </c>
      <c r="L1147" s="21" t="str">
        <f t="shared" si="1293"/>
        <v/>
      </c>
      <c r="M1147" s="21" t="str">
        <f t="shared" si="1294"/>
        <v/>
      </c>
      <c r="N1147" s="21" t="str">
        <f t="shared" si="1295"/>
        <v/>
      </c>
      <c r="O1147" s="21" t="str">
        <f t="shared" si="1296"/>
        <v/>
      </c>
      <c r="P1147" s="21" t="str">
        <f t="shared" si="1297"/>
        <v/>
      </c>
      <c r="Q1147" s="21"/>
      <c r="R1147" s="21" t="s">
        <v>3301</v>
      </c>
      <c r="S1147" s="21" t="s">
        <v>3305</v>
      </c>
      <c r="T1147" s="21" t="s">
        <v>3627</v>
      </c>
      <c r="U1147" s="23"/>
      <c r="V1147" s="23"/>
      <c r="W1147" s="15">
        <f t="shared" si="2"/>
        <v>45635</v>
      </c>
      <c r="X1147" s="24">
        <v>1146.0</v>
      </c>
      <c r="Y1147" s="17" t="str">
        <f t="shared" si="1282"/>
        <v>=COUNTIFS(C$3:C1147,C1147)</v>
      </c>
      <c r="Z1147" s="25" t="str">
        <f t="shared" si="1283"/>
        <v>#NAME?</v>
      </c>
      <c r="AA1147" s="25" t="str">
        <f t="shared" si="1284"/>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85"/>
        <v>2</v>
      </c>
      <c r="B1148" s="10">
        <f t="shared" si="880"/>
        <v>8</v>
      </c>
      <c r="C1148" s="12" t="s">
        <v>3291</v>
      </c>
      <c r="D1148" s="21" t="str">
        <f t="shared" si="1286"/>
        <v>ind</v>
      </c>
      <c r="E1148" s="21" t="str">
        <f t="shared" si="1287"/>
        <v>neg</v>
      </c>
      <c r="F1148" s="21" t="str">
        <f t="shared" si="1288"/>
        <v/>
      </c>
      <c r="G1148" s="21"/>
      <c r="H1148" s="21" t="str">
        <f t="shared" si="1289"/>
        <v>not</v>
      </c>
      <c r="I1148" s="21" t="str">
        <f t="shared" si="1290"/>
        <v/>
      </c>
      <c r="J1148" s="21" t="str">
        <f t="shared" si="1291"/>
        <v/>
      </c>
      <c r="K1148" s="21" t="str">
        <f t="shared" si="1292"/>
        <v/>
      </c>
      <c r="L1148" s="21" t="str">
        <f t="shared" si="1293"/>
        <v/>
      </c>
      <c r="M1148" s="21" t="str">
        <f t="shared" si="1294"/>
        <v/>
      </c>
      <c r="N1148" s="21" t="str">
        <f t="shared" si="1295"/>
        <v/>
      </c>
      <c r="O1148" s="21" t="str">
        <f t="shared" si="1296"/>
        <v/>
      </c>
      <c r="P1148" s="21" t="str">
        <f t="shared" si="1297"/>
        <v/>
      </c>
      <c r="Q1148" s="21"/>
      <c r="R1148" s="21" t="s">
        <v>3301</v>
      </c>
      <c r="S1148" s="21" t="s">
        <v>3305</v>
      </c>
      <c r="T1148" s="21" t="s">
        <v>3628</v>
      </c>
      <c r="U1148" s="23"/>
      <c r="V1148" s="23"/>
      <c r="W1148" s="15">
        <f t="shared" si="2"/>
        <v>45635</v>
      </c>
      <c r="X1148" s="24">
        <v>1147.0</v>
      </c>
      <c r="Y1148" s="17" t="str">
        <f t="shared" si="1282"/>
        <v>=COUNTIFS(C$3:C1148,C1148)</v>
      </c>
      <c r="Z1148" s="25" t="str">
        <f t="shared" si="1283"/>
        <v>#NAME?</v>
      </c>
      <c r="AA1148" s="25" t="str">
        <f t="shared" si="1284"/>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85"/>
        <v>4</v>
      </c>
      <c r="B1149" s="10">
        <f t="shared" si="880"/>
        <v>38</v>
      </c>
      <c r="C1149" s="12" t="s">
        <v>2672</v>
      </c>
      <c r="D1149" s="21" t="str">
        <f t="shared" si="1286"/>
        <v>ind</v>
      </c>
      <c r="E1149" s="21" t="str">
        <f t="shared" si="1287"/>
        <v>cond</v>
      </c>
      <c r="F1149" s="21" t="str">
        <f t="shared" si="1288"/>
        <v/>
      </c>
      <c r="G1149" s="21"/>
      <c r="H1149" s="21" t="str">
        <f t="shared" si="1289"/>
        <v>if</v>
      </c>
      <c r="I1149" s="21" t="str">
        <f t="shared" si="1290"/>
        <v/>
      </c>
      <c r="J1149" s="21" t="str">
        <f t="shared" si="1291"/>
        <v/>
      </c>
      <c r="K1149" s="21" t="str">
        <f t="shared" si="1292"/>
        <v/>
      </c>
      <c r="L1149" s="21" t="str">
        <f t="shared" si="1293"/>
        <v/>
      </c>
      <c r="M1149" s="21" t="str">
        <f t="shared" si="1294"/>
        <v/>
      </c>
      <c r="N1149" s="21" t="str">
        <f t="shared" si="1295"/>
        <v/>
      </c>
      <c r="O1149" s="21" t="str">
        <f t="shared" si="1296"/>
        <v/>
      </c>
      <c r="P1149" s="21" t="str">
        <f t="shared" si="1297"/>
        <v/>
      </c>
      <c r="Q1149" s="21"/>
      <c r="R1149" s="21" t="s">
        <v>3301</v>
      </c>
      <c r="S1149" s="21" t="s">
        <v>3305</v>
      </c>
      <c r="T1149" s="21" t="s">
        <v>3629</v>
      </c>
      <c r="U1149" s="23"/>
      <c r="V1149" s="23"/>
      <c r="W1149" s="15">
        <f t="shared" si="2"/>
        <v>45635</v>
      </c>
      <c r="X1149" s="24">
        <v>1148.0</v>
      </c>
      <c r="Y1149" s="17" t="str">
        <f t="shared" si="1282"/>
        <v>=COUNTIFS(C$3:C1149,C1149)</v>
      </c>
      <c r="Z1149" s="25" t="str">
        <f t="shared" si="1283"/>
        <v>#NAME?</v>
      </c>
      <c r="AA1149" s="25" t="str">
        <f t="shared" si="1284"/>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85"/>
        <v>2</v>
      </c>
      <c r="B1150" s="10">
        <f t="shared" si="880"/>
        <v>2</v>
      </c>
      <c r="C1150" s="12" t="s">
        <v>3621</v>
      </c>
      <c r="D1150" s="21" t="str">
        <f t="shared" si="1286"/>
        <v>verb</v>
      </c>
      <c r="E1150" s="21" t="str">
        <f t="shared" si="1287"/>
        <v>opt 3rd pl of paṭinissajjati</v>
      </c>
      <c r="F1150" s="21" t="str">
        <f t="shared" si="1288"/>
        <v>+acc</v>
      </c>
      <c r="G1150" s="21"/>
      <c r="H1150" s="21" t="str">
        <f t="shared" si="1289"/>
        <v>they would give up, relinquish</v>
      </c>
      <c r="I1150" s="21" t="str">
        <f t="shared" si="1290"/>
        <v/>
      </c>
      <c r="J1150" s="21" t="str">
        <f t="shared" si="1291"/>
        <v>√sajj (relinquish, let loose)</v>
      </c>
      <c r="K1150" s="21">
        <f t="shared" si="1292"/>
        <v>1</v>
      </c>
      <c r="L1150" s="21" t="str">
        <f t="shared" si="1293"/>
        <v>a</v>
      </c>
      <c r="M1150" s="21" t="str">
        <f t="shared" si="1294"/>
        <v>√sajj + a &gt; sajja</v>
      </c>
      <c r="N1150" s="21" t="str">
        <f t="shared" si="1295"/>
        <v>pati + nī + sajja + ti</v>
      </c>
      <c r="O1150" s="21" t="str">
        <f t="shared" si="1296"/>
        <v/>
      </c>
      <c r="P1150" s="21" t="str">
        <f t="shared" si="1297"/>
        <v/>
      </c>
      <c r="Q1150" s="21" t="s">
        <v>3624</v>
      </c>
      <c r="R1150" s="21" t="s">
        <v>3301</v>
      </c>
      <c r="S1150" s="21" t="s">
        <v>3305</v>
      </c>
      <c r="T1150" s="21" t="s">
        <v>3630</v>
      </c>
      <c r="U1150" s="23"/>
      <c r="V1150" s="23"/>
      <c r="W1150" s="15">
        <f t="shared" si="2"/>
        <v>45635</v>
      </c>
      <c r="X1150" s="24">
        <v>1149.0</v>
      </c>
      <c r="Y1150" s="17" t="str">
        <f t="shared" si="1282"/>
        <v>=COUNTIFS(C$3:C1150,C1150)</v>
      </c>
      <c r="Z1150" s="25" t="str">
        <f t="shared" si="1283"/>
        <v>#NAME?</v>
      </c>
      <c r="AA1150" s="25" t="str">
        <f t="shared" si="1284"/>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85"/>
        <v>11</v>
      </c>
      <c r="B1151" s="10">
        <f t="shared" si="880"/>
        <v>13</v>
      </c>
      <c r="C1151" s="12" t="s">
        <v>2027</v>
      </c>
      <c r="D1151" s="21" t="str">
        <f t="shared" si="1286"/>
        <v>noun</v>
      </c>
      <c r="E1151" s="21" t="str">
        <f t="shared" si="1287"/>
        <v>masc nom sg of saṅghādisesa, comp</v>
      </c>
      <c r="F1151" s="21" t="str">
        <f t="shared" si="1288"/>
        <v/>
      </c>
      <c r="G1151" s="21"/>
      <c r="H1151" s="21" t="str">
        <f t="shared" si="1289"/>
        <v>offence requiring suspension</v>
      </c>
      <c r="I1151" s="21" t="str">
        <f t="shared" si="1290"/>
        <v>offence requiring involvement of the community from start to finish</v>
      </c>
      <c r="J1151" s="21" t="str">
        <f t="shared" si="1291"/>
        <v/>
      </c>
      <c r="K1151" s="21" t="str">
        <f t="shared" si="1292"/>
        <v/>
      </c>
      <c r="L1151" s="21" t="str">
        <f t="shared" si="1293"/>
        <v/>
      </c>
      <c r="M1151" s="21" t="str">
        <f t="shared" si="1294"/>
        <v/>
      </c>
      <c r="N1151" s="21" t="str">
        <f t="shared" si="1295"/>
        <v>saṅgha + ādi + sesa</v>
      </c>
      <c r="O1151" s="21" t="str">
        <f t="shared" si="1296"/>
        <v>sattamī tappurisa</v>
      </c>
      <c r="P1151" s="21" t="str">
        <f t="shared" si="1297"/>
        <v>saṅgha + ādisese</v>
      </c>
      <c r="Q1151" s="21"/>
      <c r="R1151" s="21" t="s">
        <v>3301</v>
      </c>
      <c r="S1151" s="21" t="s">
        <v>3305</v>
      </c>
      <c r="T1151" s="21" t="s">
        <v>3631</v>
      </c>
      <c r="U1151" s="23"/>
      <c r="V1151" s="23"/>
      <c r="W1151" s="15">
        <f t="shared" si="2"/>
        <v>45635</v>
      </c>
      <c r="X1151" s="24">
        <v>1150.0</v>
      </c>
      <c r="Y1151" s="17" t="str">
        <f t="shared" si="1282"/>
        <v>=COUNTIFS(C$3:C1151,C1151)</v>
      </c>
      <c r="Z1151" s="25" t="str">
        <f t="shared" si="1283"/>
        <v>#NAME?</v>
      </c>
      <c r="AA1151" s="25" t="str">
        <f t="shared" si="1284"/>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80"/>
        <v>1</v>
      </c>
      <c r="C1152" s="52" t="s">
        <v>3632</v>
      </c>
      <c r="D1152" s="40"/>
      <c r="E1152" s="40"/>
      <c r="F1152" s="40"/>
      <c r="G1152" s="40"/>
      <c r="H1152" s="40"/>
      <c r="I1152" s="40"/>
      <c r="J1152" s="40"/>
      <c r="K1152" s="40"/>
      <c r="L1152" s="40"/>
      <c r="M1152" s="40"/>
      <c r="N1152" s="40"/>
      <c r="O1152" s="40"/>
      <c r="P1152" s="40"/>
      <c r="Q1152" s="40"/>
      <c r="R1152" s="40" t="s">
        <v>3301</v>
      </c>
      <c r="S1152" s="40" t="s">
        <v>3305</v>
      </c>
      <c r="T1152" s="40" t="s">
        <v>3633</v>
      </c>
      <c r="U1152" s="41"/>
      <c r="V1152" s="41"/>
      <c r="W1152" s="15">
        <f t="shared" si="2"/>
        <v>45635</v>
      </c>
      <c r="X1152" s="24">
        <v>1151.0</v>
      </c>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80"/>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2"/>
        <v>45635</v>
      </c>
      <c r="X1153" s="24">
        <v>1152.0</v>
      </c>
      <c r="Y1153" s="17" t="str">
        <f t="shared" ref="Y1153:Y1176" si="1298">formulatext(A1153)</f>
        <v>#N/A</v>
      </c>
      <c r="Z1153" s="25" t="str">
        <f t="shared" ref="Z1153:Z1176" si="1299">org.libreoffice.regex(Y1153,"(\= COUNTIFS\(C\$\d{1,3}:)(C\d{1,3})(,)(C\d{1,3})(\))","$2")</f>
        <v>#NAME?</v>
      </c>
      <c r="AA1153" s="25" t="str">
        <f t="shared" ref="AA1153:AA1176" si="1300">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80"/>
        <v>1</v>
      </c>
      <c r="C1154" s="12" t="s">
        <v>3634</v>
      </c>
      <c r="D1154" s="21"/>
      <c r="E1154" s="21"/>
      <c r="F1154" s="21"/>
      <c r="G1154" s="21"/>
      <c r="H1154" s="21"/>
      <c r="I1154" s="21"/>
      <c r="J1154" s="21"/>
      <c r="K1154" s="21"/>
      <c r="L1154" s="21"/>
      <c r="M1154" s="21"/>
      <c r="N1154" s="21"/>
      <c r="O1154" s="21"/>
      <c r="P1154" s="21"/>
      <c r="Q1154" s="21"/>
      <c r="R1154" s="21"/>
      <c r="S1154" s="21"/>
      <c r="T1154" s="21"/>
      <c r="U1154" s="23"/>
      <c r="V1154" s="23"/>
      <c r="W1154" s="15">
        <f t="shared" si="2"/>
        <v>45635</v>
      </c>
      <c r="X1154" s="24">
        <v>1153.0</v>
      </c>
      <c r="Y1154" s="17" t="str">
        <f t="shared" si="1298"/>
        <v>#N/A</v>
      </c>
      <c r="Z1154" s="25" t="str">
        <f t="shared" si="1299"/>
        <v>#NAME?</v>
      </c>
      <c r="AA1154" s="25" t="str">
        <f t="shared" si="1300"/>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01">COUNTIFS(C$3:C1155,C1155)</f>
        <v>27</v>
      </c>
      <c r="B1155" s="10">
        <f t="shared" si="880"/>
        <v>147</v>
      </c>
      <c r="C1155" s="12" t="s">
        <v>560</v>
      </c>
      <c r="D1155" s="21" t="str">
        <f>VLOOKUP($C1155,$C$1:$P$7320,2,0)</f>
        <v>noun</v>
      </c>
      <c r="E1155" s="21" t="s">
        <v>3635</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3634</v>
      </c>
      <c r="S1155" s="21" t="s">
        <v>3636</v>
      </c>
      <c r="T1155" s="22" t="s">
        <v>3637</v>
      </c>
      <c r="U1155" s="23"/>
      <c r="V1155" s="23"/>
      <c r="W1155" s="15">
        <f t="shared" si="2"/>
        <v>45635</v>
      </c>
      <c r="X1155" s="24">
        <v>1154.0</v>
      </c>
      <c r="Y1155" s="17" t="str">
        <f t="shared" si="1298"/>
        <v>=COUNTIFS(C$3:C1155,C1155)</v>
      </c>
      <c r="Z1155" s="25" t="str">
        <f t="shared" si="1299"/>
        <v>#NAME?</v>
      </c>
      <c r="AA1155" s="25" t="str">
        <f t="shared" si="1300"/>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01"/>
        <v>1</v>
      </c>
      <c r="B1156" s="10">
        <f t="shared" si="880"/>
        <v>11</v>
      </c>
      <c r="C1156" s="12" t="s">
        <v>3638</v>
      </c>
      <c r="D1156" s="21" t="s">
        <v>118</v>
      </c>
      <c r="E1156" s="27" t="s">
        <v>1505</v>
      </c>
      <c r="F1156" s="21"/>
      <c r="G1156" s="21"/>
      <c r="H1156" s="21" t="s">
        <v>3639</v>
      </c>
      <c r="I1156" s="21"/>
      <c r="J1156" s="21"/>
      <c r="K1156" s="21"/>
      <c r="L1156" s="21"/>
      <c r="M1156" s="21"/>
      <c r="N1156" s="21" t="s">
        <v>3640</v>
      </c>
      <c r="O1156" s="21"/>
      <c r="P1156" s="21"/>
      <c r="Q1156" s="21"/>
      <c r="R1156" s="21" t="s">
        <v>3634</v>
      </c>
      <c r="S1156" s="21" t="s">
        <v>3636</v>
      </c>
      <c r="T1156" s="21" t="s">
        <v>3641</v>
      </c>
      <c r="U1156" s="23"/>
      <c r="V1156" s="23"/>
      <c r="W1156" s="15">
        <f t="shared" si="2"/>
        <v>45635</v>
      </c>
      <c r="X1156" s="24">
        <v>1155.0</v>
      </c>
      <c r="Y1156" s="17" t="str">
        <f t="shared" si="1298"/>
        <v>=COUNTIFS(C$3:C1156,C1156)</v>
      </c>
      <c r="Z1156" s="25" t="str">
        <f t="shared" si="1299"/>
        <v>#NAME?</v>
      </c>
      <c r="AA1156" s="25" t="str">
        <f t="shared" si="1300"/>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1"/>
        <v>3</v>
      </c>
      <c r="B1157" s="10">
        <f t="shared" si="880"/>
        <v>4</v>
      </c>
      <c r="C1157" s="12" t="s">
        <v>431</v>
      </c>
      <c r="D1157" s="21" t="str">
        <f t="shared" ref="D1157:D1158" si="1302">VLOOKUP($C1157,$C$1:$P$7320,2,0)</f>
        <v>ind</v>
      </c>
      <c r="E1157" s="21" t="str">
        <f t="shared" ref="E1157:E1158" si="1303">VLOOKUP($C1157,$C$1:$P$7320,3,0)</f>
        <v/>
      </c>
      <c r="F1157" s="21" t="str">
        <f t="shared" ref="F1157:F1158" si="1304">VLOOKUP($C1157,$C$1:$P$7320,4,0)</f>
        <v/>
      </c>
      <c r="G1157" s="21"/>
      <c r="H1157" s="21" t="str">
        <f t="shared" ref="H1157:H1158" si="1305">VLOOKUP($C1157,$C$1:$P$7320,6,0)</f>
        <v>then, now, so, but</v>
      </c>
      <c r="I1157" s="21" t="str">
        <f t="shared" ref="I1157:I1158" si="1306">VLOOKUP($C1157,$C$1:$P$7320,7,0)</f>
        <v/>
      </c>
      <c r="J1157" s="21" t="str">
        <f t="shared" ref="J1157:J1158" si="1307">VLOOKUP($C1157,$C$1:$P$7320,8,0)</f>
        <v/>
      </c>
      <c r="K1157" s="21" t="str">
        <f t="shared" ref="K1157:K1158" si="1308">VLOOKUP($C1157,$C$1:$P$7320,9,0)</f>
        <v/>
      </c>
      <c r="L1157" s="21" t="str">
        <f t="shared" ref="L1157:L1158" si="1309">VLOOKUP($C1157,$C$1:$P$7320,10,0)</f>
        <v/>
      </c>
      <c r="M1157" s="21" t="str">
        <f t="shared" ref="M1157:M1158" si="1310">VLOOKUP($C1157,$C$1:$P$7320,11,0)</f>
        <v/>
      </c>
      <c r="N1157" s="21" t="str">
        <f t="shared" ref="N1157:N1158" si="1311">VLOOKUP($C1157,$C$1:$P$7320,12,0)</f>
        <v/>
      </c>
      <c r="O1157" s="21" t="str">
        <f t="shared" ref="O1157:O1158" si="1312">VLOOKUP($C1157,$C$1:$P$7320,13,0)</f>
        <v/>
      </c>
      <c r="P1157" s="21" t="str">
        <f t="shared" ref="P1157:P1158" si="1313">VLOOKUP($C1157,$C$1:$P$7320,14,0)</f>
        <v/>
      </c>
      <c r="Q1157" s="21"/>
      <c r="R1157" s="21" t="s">
        <v>3634</v>
      </c>
      <c r="S1157" s="21" t="s">
        <v>3636</v>
      </c>
      <c r="T1157" s="21" t="s">
        <v>3642</v>
      </c>
      <c r="U1157" s="23"/>
      <c r="V1157" s="23"/>
      <c r="W1157" s="15">
        <f t="shared" si="2"/>
        <v>45635</v>
      </c>
      <c r="X1157" s="24">
        <v>1156.0</v>
      </c>
      <c r="Y1157" s="17" t="str">
        <f t="shared" si="1298"/>
        <v>=COUNTIFS(C$3:C1157,C1157)</v>
      </c>
      <c r="Z1157" s="25" t="str">
        <f t="shared" si="1299"/>
        <v>#NAME?</v>
      </c>
      <c r="AA1157" s="25" t="str">
        <f t="shared" si="1300"/>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1"/>
        <v>7</v>
      </c>
      <c r="B1158" s="10">
        <f t="shared" si="880"/>
        <v>21</v>
      </c>
      <c r="C1158" s="12" t="s">
        <v>302</v>
      </c>
      <c r="D1158" s="21" t="str">
        <f t="shared" si="1302"/>
        <v>ind</v>
      </c>
      <c r="E1158" s="21" t="str">
        <f t="shared" si="1303"/>
        <v>emph</v>
      </c>
      <c r="F1158" s="21" t="str">
        <f t="shared" si="1304"/>
        <v/>
      </c>
      <c r="G1158" s="21"/>
      <c r="H1158" s="21" t="str">
        <f t="shared" si="1305"/>
        <v>just, only</v>
      </c>
      <c r="I1158" s="21" t="str">
        <f t="shared" si="1306"/>
        <v/>
      </c>
      <c r="J1158" s="21" t="str">
        <f t="shared" si="1307"/>
        <v/>
      </c>
      <c r="K1158" s="21" t="str">
        <f t="shared" si="1308"/>
        <v/>
      </c>
      <c r="L1158" s="21" t="str">
        <f t="shared" si="1309"/>
        <v/>
      </c>
      <c r="M1158" s="21" t="str">
        <f t="shared" si="1310"/>
        <v/>
      </c>
      <c r="N1158" s="21" t="str">
        <f t="shared" si="1311"/>
        <v/>
      </c>
      <c r="O1158" s="21" t="str">
        <f t="shared" si="1312"/>
        <v/>
      </c>
      <c r="P1158" s="21" t="str">
        <f t="shared" si="1313"/>
        <v/>
      </c>
      <c r="Q1158" s="21"/>
      <c r="R1158" s="21" t="s">
        <v>3634</v>
      </c>
      <c r="S1158" s="21" t="s">
        <v>3636</v>
      </c>
      <c r="T1158" s="21" t="s">
        <v>3643</v>
      </c>
      <c r="U1158" s="23"/>
      <c r="V1158" s="23"/>
      <c r="W1158" s="15">
        <f t="shared" si="2"/>
        <v>45635</v>
      </c>
      <c r="X1158" s="24">
        <v>1157.0</v>
      </c>
      <c r="Y1158" s="17" t="str">
        <f t="shared" si="1298"/>
        <v>=COUNTIFS(C$3:C1158,C1158)</v>
      </c>
      <c r="Z1158" s="25" t="str">
        <f t="shared" si="1299"/>
        <v>#NAME?</v>
      </c>
      <c r="AA1158" s="25" t="str">
        <f t="shared" si="1300"/>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1"/>
        <v>1</v>
      </c>
      <c r="B1159" s="10">
        <f t="shared" si="880"/>
        <v>1</v>
      </c>
      <c r="C1159" s="12" t="s">
        <v>3644</v>
      </c>
      <c r="D1159" s="21" t="s">
        <v>250</v>
      </c>
      <c r="E1159" s="21" t="s">
        <v>3645</v>
      </c>
      <c r="F1159" s="21"/>
      <c r="G1159" s="21"/>
      <c r="H1159" s="21" t="s">
        <v>3646</v>
      </c>
      <c r="I1159" s="21" t="s">
        <v>3647</v>
      </c>
      <c r="J1159" s="21"/>
      <c r="K1159" s="21"/>
      <c r="L1159" s="21"/>
      <c r="M1159" s="21"/>
      <c r="N1159" s="21" t="s">
        <v>3648</v>
      </c>
      <c r="O1159" s="21" t="s">
        <v>65</v>
      </c>
      <c r="P1159" s="21" t="s">
        <v>3648</v>
      </c>
      <c r="Q1159" s="21"/>
      <c r="R1159" s="21" t="s">
        <v>3634</v>
      </c>
      <c r="S1159" s="21" t="s">
        <v>3636</v>
      </c>
      <c r="T1159" s="21" t="s">
        <v>3649</v>
      </c>
      <c r="U1159" s="23"/>
      <c r="V1159" s="23"/>
      <c r="W1159" s="15">
        <f t="shared" si="2"/>
        <v>45635</v>
      </c>
      <c r="X1159" s="24">
        <v>1158.0</v>
      </c>
      <c r="Y1159" s="17" t="str">
        <f t="shared" si="1298"/>
        <v>=COUNTIFS(C$3:C1159,C1159)</v>
      </c>
      <c r="Z1159" s="25" t="str">
        <f t="shared" si="1299"/>
        <v>#NAME?</v>
      </c>
      <c r="AA1159" s="25" t="str">
        <f t="shared" si="1300"/>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1"/>
        <v>1</v>
      </c>
      <c r="B1160" s="10">
        <f t="shared" si="880"/>
        <v>1</v>
      </c>
      <c r="C1160" s="12" t="s">
        <v>3650</v>
      </c>
      <c r="D1160" s="21" t="s">
        <v>250</v>
      </c>
      <c r="E1160" s="21" t="s">
        <v>3651</v>
      </c>
      <c r="F1160" s="21"/>
      <c r="G1160" s="21"/>
      <c r="H1160" s="21" t="s">
        <v>3652</v>
      </c>
      <c r="I1160" s="21" t="s">
        <v>3653</v>
      </c>
      <c r="J1160" s="21" t="s">
        <v>683</v>
      </c>
      <c r="K1160" s="21">
        <v>1.0</v>
      </c>
      <c r="L1160" s="21" t="s">
        <v>35</v>
      </c>
      <c r="M1160" s="21"/>
      <c r="N1160" s="21" t="s">
        <v>3654</v>
      </c>
      <c r="O1160" s="21"/>
      <c r="P1160" s="21"/>
      <c r="Q1160" s="21"/>
      <c r="R1160" s="21" t="s">
        <v>3634</v>
      </c>
      <c r="S1160" s="21" t="s">
        <v>3636</v>
      </c>
      <c r="T1160" s="21" t="s">
        <v>3655</v>
      </c>
      <c r="U1160" s="23"/>
      <c r="V1160" s="23"/>
      <c r="W1160" s="15">
        <f t="shared" si="2"/>
        <v>45635</v>
      </c>
      <c r="X1160" s="24">
        <v>1159.0</v>
      </c>
      <c r="Y1160" s="17" t="str">
        <f t="shared" si="1298"/>
        <v>=COUNTIFS(C$3:C1160,C1160)</v>
      </c>
      <c r="Z1160" s="25" t="str">
        <f t="shared" si="1299"/>
        <v>#NAME?</v>
      </c>
      <c r="AA1160" s="25" t="str">
        <f t="shared" si="1300"/>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1"/>
        <v>1</v>
      </c>
      <c r="B1161" s="10">
        <f t="shared" si="880"/>
        <v>1</v>
      </c>
      <c r="C1161" s="12" t="s">
        <v>3656</v>
      </c>
      <c r="D1161" s="21" t="s">
        <v>250</v>
      </c>
      <c r="E1161" s="21" t="s">
        <v>3657</v>
      </c>
      <c r="F1161" s="21"/>
      <c r="G1161" s="21"/>
      <c r="H1161" s="21" t="s">
        <v>3658</v>
      </c>
      <c r="I1161" s="21" t="s">
        <v>3659</v>
      </c>
      <c r="J1161" s="21" t="s">
        <v>2439</v>
      </c>
      <c r="K1161" s="21">
        <v>3.0</v>
      </c>
      <c r="L1161" s="21" t="s">
        <v>76</v>
      </c>
      <c r="M1161" s="21"/>
      <c r="N1161" s="21" t="s">
        <v>3660</v>
      </c>
      <c r="O1161" s="21"/>
      <c r="P1161" s="21"/>
      <c r="Q1161" s="21"/>
      <c r="R1161" s="21" t="s">
        <v>3634</v>
      </c>
      <c r="S1161" s="21" t="s">
        <v>3636</v>
      </c>
      <c r="T1161" s="21" t="s">
        <v>3661</v>
      </c>
      <c r="U1161" s="23"/>
      <c r="V1161" s="23"/>
      <c r="W1161" s="15">
        <f t="shared" si="2"/>
        <v>45635</v>
      </c>
      <c r="X1161" s="24">
        <v>1160.0</v>
      </c>
      <c r="Y1161" s="17" t="str">
        <f t="shared" si="1298"/>
        <v>=COUNTIFS(C$3:C1161,C1161)</v>
      </c>
      <c r="Z1161" s="25" t="str">
        <f t="shared" si="1299"/>
        <v>#NAME?</v>
      </c>
      <c r="AA1161" s="25" t="str">
        <f t="shared" si="1300"/>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1"/>
        <v>12</v>
      </c>
      <c r="B1162" s="10">
        <f t="shared" si="880"/>
        <v>20</v>
      </c>
      <c r="C1162" s="12" t="s">
        <v>493</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3634</v>
      </c>
      <c r="S1162" s="21" t="s">
        <v>3636</v>
      </c>
      <c r="T1162" s="21" t="s">
        <v>3662</v>
      </c>
      <c r="U1162" s="23"/>
      <c r="V1162" s="23"/>
      <c r="W1162" s="15">
        <f t="shared" si="2"/>
        <v>45635</v>
      </c>
      <c r="X1162" s="24">
        <v>1161.0</v>
      </c>
      <c r="Y1162" s="17" t="str">
        <f t="shared" si="1298"/>
        <v>=COUNTIFS(C$3:C1162,C1162)</v>
      </c>
      <c r="Z1162" s="25" t="str">
        <f t="shared" si="1299"/>
        <v>#NAME?</v>
      </c>
      <c r="AA1162" s="25" t="str">
        <f t="shared" si="1300"/>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1"/>
        <v>1</v>
      </c>
      <c r="B1163" s="10">
        <f t="shared" si="880"/>
        <v>1</v>
      </c>
      <c r="C1163" s="12" t="s">
        <v>3663</v>
      </c>
      <c r="D1163" s="21" t="s">
        <v>250</v>
      </c>
      <c r="E1163" s="21" t="s">
        <v>3664</v>
      </c>
      <c r="F1163" s="21"/>
      <c r="G1163" s="21"/>
      <c r="H1163" s="21" t="s">
        <v>3665</v>
      </c>
      <c r="I1163" s="21"/>
      <c r="J1163" s="21"/>
      <c r="K1163" s="21"/>
      <c r="L1163" s="21"/>
      <c r="M1163" s="21"/>
      <c r="N1163" s="21" t="s">
        <v>3666</v>
      </c>
      <c r="O1163" s="21" t="s">
        <v>1425</v>
      </c>
      <c r="P1163" s="21" t="s">
        <v>3667</v>
      </c>
      <c r="Q1163" s="21"/>
      <c r="R1163" s="21" t="s">
        <v>3634</v>
      </c>
      <c r="S1163" s="21" t="s">
        <v>3636</v>
      </c>
      <c r="T1163" s="21" t="s">
        <v>3668</v>
      </c>
      <c r="U1163" s="23"/>
      <c r="V1163" s="23"/>
      <c r="W1163" s="15">
        <f t="shared" si="2"/>
        <v>45635</v>
      </c>
      <c r="X1163" s="24">
        <v>1162.0</v>
      </c>
      <c r="Y1163" s="17" t="str">
        <f t="shared" si="1298"/>
        <v>=COUNTIFS(C$3:C1163,C1163)</v>
      </c>
      <c r="Z1163" s="25" t="str">
        <f t="shared" si="1299"/>
        <v>#NAME?</v>
      </c>
      <c r="AA1163" s="25" t="str">
        <f t="shared" si="1300"/>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1"/>
        <v>1</v>
      </c>
      <c r="B1164" s="10">
        <f t="shared" si="880"/>
        <v>2</v>
      </c>
      <c r="C1164" s="12" t="s">
        <v>3669</v>
      </c>
      <c r="D1164" s="21" t="s">
        <v>47</v>
      </c>
      <c r="E1164" s="21" t="s">
        <v>3670</v>
      </c>
      <c r="F1164" s="21"/>
      <c r="G1164" s="21"/>
      <c r="H1164" s="21" t="s">
        <v>3671</v>
      </c>
      <c r="I1164" s="21" t="s">
        <v>926</v>
      </c>
      <c r="J1164" s="21" t="s">
        <v>232</v>
      </c>
      <c r="K1164" s="21">
        <v>1.0</v>
      </c>
      <c r="L1164" s="21" t="s">
        <v>35</v>
      </c>
      <c r="M1164" s="21"/>
      <c r="N1164" s="21" t="s">
        <v>927</v>
      </c>
      <c r="O1164" s="21"/>
      <c r="P1164" s="21"/>
      <c r="Q1164" s="21"/>
      <c r="R1164" s="21" t="s">
        <v>3634</v>
      </c>
      <c r="S1164" s="21" t="s">
        <v>3636</v>
      </c>
      <c r="T1164" s="21" t="s">
        <v>3672</v>
      </c>
      <c r="U1164" s="23"/>
      <c r="V1164" s="23"/>
      <c r="W1164" s="15">
        <f t="shared" si="2"/>
        <v>45635</v>
      </c>
      <c r="X1164" s="24">
        <v>1163.0</v>
      </c>
      <c r="Y1164" s="17" t="str">
        <f t="shared" si="1298"/>
        <v>=COUNTIFS(C$3:C1164,C1164)</v>
      </c>
      <c r="Z1164" s="25" t="str">
        <f t="shared" si="1299"/>
        <v>#NAME?</v>
      </c>
      <c r="AA1164" s="25" t="str">
        <f t="shared" si="1300"/>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1"/>
        <v>1</v>
      </c>
      <c r="B1165" s="10">
        <f t="shared" si="880"/>
        <v>1</v>
      </c>
      <c r="C1165" s="12" t="s">
        <v>3673</v>
      </c>
      <c r="D1165" s="21" t="s">
        <v>250</v>
      </c>
      <c r="E1165" s="21" t="s">
        <v>3674</v>
      </c>
      <c r="F1165" s="21"/>
      <c r="G1165" s="21"/>
      <c r="H1165" s="21" t="s">
        <v>3675</v>
      </c>
      <c r="I1165" s="21"/>
      <c r="J1165" s="21" t="s">
        <v>360</v>
      </c>
      <c r="K1165" s="21">
        <v>3.0</v>
      </c>
      <c r="L1165" s="21" t="s">
        <v>76</v>
      </c>
      <c r="M1165" s="21"/>
      <c r="N1165" s="21" t="s">
        <v>3676</v>
      </c>
      <c r="O1165" s="21"/>
      <c r="P1165" s="21"/>
      <c r="Q1165" s="21"/>
      <c r="R1165" s="21" t="s">
        <v>3634</v>
      </c>
      <c r="S1165" s="21" t="s">
        <v>3636</v>
      </c>
      <c r="T1165" s="21" t="s">
        <v>3677</v>
      </c>
      <c r="U1165" s="23"/>
      <c r="V1165" s="23"/>
      <c r="W1165" s="15">
        <f t="shared" si="2"/>
        <v>45635</v>
      </c>
      <c r="X1165" s="24">
        <v>1164.0</v>
      </c>
      <c r="Y1165" s="17" t="str">
        <f t="shared" si="1298"/>
        <v>=COUNTIFS(C$3:C1165,C1165)</v>
      </c>
      <c r="Z1165" s="25" t="str">
        <f t="shared" si="1299"/>
        <v>#NAME?</v>
      </c>
      <c r="AA1165" s="25" t="str">
        <f t="shared" si="1300"/>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1"/>
        <v>1</v>
      </c>
      <c r="B1166" s="10">
        <f t="shared" si="880"/>
        <v>1</v>
      </c>
      <c r="C1166" s="12" t="s">
        <v>3678</v>
      </c>
      <c r="D1166" s="21" t="s">
        <v>47</v>
      </c>
      <c r="E1166" s="21" t="s">
        <v>3679</v>
      </c>
      <c r="F1166" s="21"/>
      <c r="G1166" s="21"/>
      <c r="H1166" s="21" t="s">
        <v>3680</v>
      </c>
      <c r="I1166" s="21" t="s">
        <v>3681</v>
      </c>
      <c r="J1166" s="21"/>
      <c r="K1166" s="21"/>
      <c r="L1166" s="21"/>
      <c r="M1166" s="21"/>
      <c r="N1166" s="21" t="s">
        <v>3682</v>
      </c>
      <c r="O1166" s="21" t="s">
        <v>916</v>
      </c>
      <c r="P1166" s="21" t="s">
        <v>3683</v>
      </c>
      <c r="Q1166" s="21"/>
      <c r="R1166" s="21" t="s">
        <v>3634</v>
      </c>
      <c r="S1166" s="21" t="s">
        <v>3636</v>
      </c>
      <c r="T1166" s="27" t="s">
        <v>3684</v>
      </c>
      <c r="U1166" s="23"/>
      <c r="V1166" s="23"/>
      <c r="W1166" s="15">
        <f t="shared" si="2"/>
        <v>45635</v>
      </c>
      <c r="X1166" s="24">
        <v>1165.0</v>
      </c>
      <c r="Y1166" s="17" t="str">
        <f t="shared" si="1298"/>
        <v>=COUNTIFS(C$3:C1166,C1166)</v>
      </c>
      <c r="Z1166" s="25" t="str">
        <f t="shared" si="1299"/>
        <v>#NAME?</v>
      </c>
      <c r="AA1166" s="25" t="str">
        <f t="shared" si="1300"/>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1"/>
        <v>1</v>
      </c>
      <c r="B1167" s="10">
        <f t="shared" si="880"/>
        <v>2</v>
      </c>
      <c r="C1167" s="12" t="s">
        <v>3685</v>
      </c>
      <c r="D1167" s="21" t="s">
        <v>47</v>
      </c>
      <c r="E1167" s="21" t="s">
        <v>1003</v>
      </c>
      <c r="F1167" s="21"/>
      <c r="G1167" s="21"/>
      <c r="H1167" s="21" t="s">
        <v>1004</v>
      </c>
      <c r="I1167" s="21"/>
      <c r="J1167" s="21" t="s">
        <v>1005</v>
      </c>
      <c r="K1167" s="21">
        <v>1.0</v>
      </c>
      <c r="L1167" s="21" t="s">
        <v>35</v>
      </c>
      <c r="M1167" s="21"/>
      <c r="N1167" s="21" t="s">
        <v>1006</v>
      </c>
      <c r="O1167" s="21"/>
      <c r="P1167" s="21"/>
      <c r="Q1167" s="21"/>
      <c r="R1167" s="21" t="s">
        <v>3634</v>
      </c>
      <c r="S1167" s="21" t="s">
        <v>3636</v>
      </c>
      <c r="T1167" s="27" t="s">
        <v>3686</v>
      </c>
      <c r="U1167" s="23"/>
      <c r="V1167" s="23"/>
      <c r="W1167" s="15">
        <f t="shared" si="2"/>
        <v>45635</v>
      </c>
      <c r="X1167" s="24">
        <v>1166.0</v>
      </c>
      <c r="Y1167" s="17" t="str">
        <f t="shared" si="1298"/>
        <v>=COUNTIFS(C$3:C1167,C1167)</v>
      </c>
      <c r="Z1167" s="25" t="str">
        <f t="shared" si="1299"/>
        <v>#NAME?</v>
      </c>
      <c r="AA1167" s="25" t="str">
        <f t="shared" si="1300"/>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1"/>
        <v>1</v>
      </c>
      <c r="B1168" s="10">
        <f t="shared" si="880"/>
        <v>1</v>
      </c>
      <c r="C1168" s="12" t="s">
        <v>3687</v>
      </c>
      <c r="D1168" s="21" t="s">
        <v>47</v>
      </c>
      <c r="E1168" s="21" t="s">
        <v>3688</v>
      </c>
      <c r="F1168" s="21"/>
      <c r="G1168" s="21"/>
      <c r="H1168" s="21" t="s">
        <v>3689</v>
      </c>
      <c r="I1168" s="21" t="s">
        <v>3690</v>
      </c>
      <c r="J1168" s="21" t="s">
        <v>360</v>
      </c>
      <c r="K1168" s="21">
        <v>3.0</v>
      </c>
      <c r="L1168" s="21" t="s">
        <v>76</v>
      </c>
      <c r="M1168" s="21"/>
      <c r="N1168" s="21" t="s">
        <v>3691</v>
      </c>
      <c r="O1168" s="21"/>
      <c r="P1168" s="21"/>
      <c r="Q1168" s="21"/>
      <c r="R1168" s="21" t="s">
        <v>3634</v>
      </c>
      <c r="S1168" s="21" t="s">
        <v>3636</v>
      </c>
      <c r="T1168" s="21" t="s">
        <v>3692</v>
      </c>
      <c r="U1168" s="23"/>
      <c r="V1168" s="23"/>
      <c r="W1168" s="15">
        <f t="shared" si="2"/>
        <v>45635</v>
      </c>
      <c r="X1168" s="24">
        <v>1167.0</v>
      </c>
      <c r="Y1168" s="17" t="str">
        <f t="shared" si="1298"/>
        <v>=COUNTIFS(C$3:C1168,C1168)</v>
      </c>
      <c r="Z1168" s="25" t="str">
        <f t="shared" si="1299"/>
        <v>#NAME?</v>
      </c>
      <c r="AA1168" s="25" t="str">
        <f t="shared" si="1300"/>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1"/>
        <v>10</v>
      </c>
      <c r="B1169" s="10">
        <f t="shared" si="880"/>
        <v>29</v>
      </c>
      <c r="C1169" s="12" t="s">
        <v>1865</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3634</v>
      </c>
      <c r="S1169" s="21" t="s">
        <v>3636</v>
      </c>
      <c r="T1169" s="21" t="s">
        <v>3693</v>
      </c>
      <c r="U1169" s="23"/>
      <c r="V1169" s="23"/>
      <c r="W1169" s="15">
        <f t="shared" si="2"/>
        <v>45635</v>
      </c>
      <c r="X1169" s="24">
        <v>1168.0</v>
      </c>
      <c r="Y1169" s="17" t="str">
        <f t="shared" si="1298"/>
        <v>=COUNTIFS(C$3:C1169,C1169)</v>
      </c>
      <c r="Z1169" s="25" t="str">
        <f t="shared" si="1299"/>
        <v>#NAME?</v>
      </c>
      <c r="AA1169" s="25" t="str">
        <f t="shared" si="1300"/>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1"/>
        <v>1</v>
      </c>
      <c r="B1170" s="10">
        <f t="shared" si="880"/>
        <v>2</v>
      </c>
      <c r="C1170" s="12" t="s">
        <v>3694</v>
      </c>
      <c r="D1170" s="21" t="s">
        <v>29</v>
      </c>
      <c r="E1170" s="21" t="s">
        <v>3695</v>
      </c>
      <c r="F1170" s="21"/>
      <c r="G1170" s="21"/>
      <c r="H1170" s="21" t="s">
        <v>3696</v>
      </c>
      <c r="I1170" s="21"/>
      <c r="J1170" s="21"/>
      <c r="K1170" s="21"/>
      <c r="L1170" s="21"/>
      <c r="M1170" s="21"/>
      <c r="N1170" s="21" t="s">
        <v>3697</v>
      </c>
      <c r="O1170" s="21"/>
      <c r="P1170" s="21"/>
      <c r="Q1170" s="21"/>
      <c r="R1170" s="21" t="s">
        <v>3634</v>
      </c>
      <c r="S1170" s="21" t="s">
        <v>3636</v>
      </c>
      <c r="T1170" s="21" t="s">
        <v>3698</v>
      </c>
      <c r="U1170" s="23"/>
      <c r="V1170" s="23"/>
      <c r="W1170" s="15">
        <f t="shared" si="2"/>
        <v>45635</v>
      </c>
      <c r="X1170" s="24">
        <v>1169.0</v>
      </c>
      <c r="Y1170" s="17" t="str">
        <f t="shared" si="1298"/>
        <v>=COUNTIFS(C$3:C1170,C1170)</v>
      </c>
      <c r="Z1170" s="25" t="str">
        <f t="shared" si="1299"/>
        <v>#NAME?</v>
      </c>
      <c r="AA1170" s="25" t="str">
        <f t="shared" si="1300"/>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1"/>
        <v>1</v>
      </c>
      <c r="B1171" s="10">
        <f t="shared" si="880"/>
        <v>2</v>
      </c>
      <c r="C1171" s="12" t="s">
        <v>3699</v>
      </c>
      <c r="D1171" s="21" t="s">
        <v>29</v>
      </c>
      <c r="E1171" s="21" t="s">
        <v>538</v>
      </c>
      <c r="F1171" s="21"/>
      <c r="G1171" s="21"/>
      <c r="H1171" s="21" t="s">
        <v>3700</v>
      </c>
      <c r="I1171" s="21"/>
      <c r="J1171" s="21"/>
      <c r="K1171" s="21"/>
      <c r="L1171" s="21"/>
      <c r="M1171" s="21"/>
      <c r="N1171" s="21"/>
      <c r="O1171" s="21"/>
      <c r="P1171" s="21"/>
      <c r="Q1171" s="21"/>
      <c r="R1171" s="21" t="s">
        <v>3634</v>
      </c>
      <c r="S1171" s="21" t="s">
        <v>3636</v>
      </c>
      <c r="T1171" s="21" t="s">
        <v>3701</v>
      </c>
      <c r="U1171" s="23"/>
      <c r="V1171" s="23"/>
      <c r="W1171" s="15">
        <f t="shared" si="2"/>
        <v>45635</v>
      </c>
      <c r="X1171" s="24">
        <v>1170.0</v>
      </c>
      <c r="Y1171" s="17" t="str">
        <f t="shared" si="1298"/>
        <v>=COUNTIFS(C$3:C1171,C1171)</v>
      </c>
      <c r="Z1171" s="25" t="str">
        <f t="shared" si="1299"/>
        <v>#NAME?</v>
      </c>
      <c r="AA1171" s="25" t="str">
        <f t="shared" si="1300"/>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1"/>
        <v>1</v>
      </c>
      <c r="B1172" s="10">
        <f t="shared" si="880"/>
        <v>1</v>
      </c>
      <c r="C1172" s="12" t="s">
        <v>3702</v>
      </c>
      <c r="D1172" s="21" t="s">
        <v>250</v>
      </c>
      <c r="E1172" s="21" t="s">
        <v>3703</v>
      </c>
      <c r="F1172" s="21"/>
      <c r="G1172" s="21"/>
      <c r="H1172" s="21" t="s">
        <v>3704</v>
      </c>
      <c r="I1172" s="21" t="s">
        <v>3705</v>
      </c>
      <c r="J1172" s="21" t="s">
        <v>677</v>
      </c>
      <c r="K1172" s="21">
        <v>1.0</v>
      </c>
      <c r="L1172" s="21" t="s">
        <v>35</v>
      </c>
      <c r="M1172" s="21"/>
      <c r="N1172" s="21" t="s">
        <v>3706</v>
      </c>
      <c r="O1172" s="21"/>
      <c r="P1172" s="21"/>
      <c r="Q1172" s="21"/>
      <c r="R1172" s="21" t="s">
        <v>3634</v>
      </c>
      <c r="S1172" s="21" t="s">
        <v>3636</v>
      </c>
      <c r="T1172" s="21" t="s">
        <v>3707</v>
      </c>
      <c r="U1172" s="23"/>
      <c r="V1172" s="23"/>
      <c r="W1172" s="15">
        <f t="shared" si="2"/>
        <v>45635</v>
      </c>
      <c r="X1172" s="24">
        <v>1171.0</v>
      </c>
      <c r="Y1172" s="17" t="str">
        <f t="shared" si="1298"/>
        <v>=COUNTIFS(C$3:C1172,C1172)</v>
      </c>
      <c r="Z1172" s="25" t="str">
        <f t="shared" si="1299"/>
        <v>#NAME?</v>
      </c>
      <c r="AA1172" s="25" t="str">
        <f t="shared" si="1300"/>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1"/>
        <v>2</v>
      </c>
      <c r="B1173" s="10">
        <f t="shared" si="880"/>
        <v>8</v>
      </c>
      <c r="C1173" s="12" t="s">
        <v>3223</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 (pass)</v>
      </c>
      <c r="N1173" s="21" t="str">
        <f>VLOOKUP($C1173,$C$1:$P$7320,12,0)</f>
        <v>vucca + māna</v>
      </c>
      <c r="O1173" s="21" t="str">
        <f>VLOOKUP($C1173,$C$1:$P$7320,13,0)</f>
        <v/>
      </c>
      <c r="P1173" s="21" t="str">
        <f>VLOOKUP($C1173,$C$1:$P$7320,14,0)</f>
        <v/>
      </c>
      <c r="Q1173" s="21"/>
      <c r="R1173" s="21" t="s">
        <v>3634</v>
      </c>
      <c r="S1173" s="21" t="s">
        <v>3636</v>
      </c>
      <c r="T1173" s="21" t="s">
        <v>3708</v>
      </c>
      <c r="U1173" s="23"/>
      <c r="V1173" s="23"/>
      <c r="W1173" s="15">
        <f t="shared" si="2"/>
        <v>45635</v>
      </c>
      <c r="X1173" s="24">
        <v>1172.0</v>
      </c>
      <c r="Y1173" s="17" t="str">
        <f t="shared" si="1298"/>
        <v>=COUNTIFS(C$3:C1173,C1173)</v>
      </c>
      <c r="Z1173" s="25" t="str">
        <f t="shared" si="1299"/>
        <v>#NAME?</v>
      </c>
      <c r="AA1173" s="25" t="str">
        <f t="shared" si="1300"/>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1"/>
        <v>1</v>
      </c>
      <c r="B1174" s="10">
        <f t="shared" si="880"/>
        <v>3</v>
      </c>
      <c r="C1174" s="12" t="s">
        <v>3709</v>
      </c>
      <c r="D1174" s="21" t="s">
        <v>47</v>
      </c>
      <c r="E1174" s="21" t="s">
        <v>3710</v>
      </c>
      <c r="F1174" s="21"/>
      <c r="G1174" s="21"/>
      <c r="H1174" s="21" t="s">
        <v>3711</v>
      </c>
      <c r="I1174" s="21"/>
      <c r="J1174" s="21"/>
      <c r="K1174" s="21"/>
      <c r="L1174" s="21"/>
      <c r="M1174" s="21"/>
      <c r="N1174" s="21"/>
      <c r="O1174" s="21"/>
      <c r="P1174" s="21"/>
      <c r="Q1174" s="21"/>
      <c r="R1174" s="21" t="s">
        <v>3634</v>
      </c>
      <c r="S1174" s="21" t="s">
        <v>3636</v>
      </c>
      <c r="T1174" s="21" t="s">
        <v>3712</v>
      </c>
      <c r="U1174" s="23"/>
      <c r="V1174" s="23"/>
      <c r="W1174" s="15">
        <f t="shared" si="2"/>
        <v>45635</v>
      </c>
      <c r="X1174" s="24">
        <v>1173.0</v>
      </c>
      <c r="Y1174" s="17" t="str">
        <f t="shared" si="1298"/>
        <v>=COUNTIFS(C$3:C1174,C1174)</v>
      </c>
      <c r="Z1174" s="25" t="str">
        <f t="shared" si="1299"/>
        <v>#NAME?</v>
      </c>
      <c r="AA1174" s="25" t="str">
        <f t="shared" si="1300"/>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1"/>
        <v>1</v>
      </c>
      <c r="B1175" s="10">
        <f t="shared" si="880"/>
        <v>2</v>
      </c>
      <c r="C1175" s="12" t="s">
        <v>3713</v>
      </c>
      <c r="D1175" s="21" t="s">
        <v>401</v>
      </c>
      <c r="E1175" s="21" t="s">
        <v>3714</v>
      </c>
      <c r="F1175" s="21"/>
      <c r="G1175" s="21"/>
      <c r="H1175" s="21" t="s">
        <v>3715</v>
      </c>
      <c r="I1175" s="21" t="s">
        <v>3716</v>
      </c>
      <c r="J1175" s="21" t="s">
        <v>683</v>
      </c>
      <c r="K1175" s="21">
        <v>1.0</v>
      </c>
      <c r="L1175" s="21" t="s">
        <v>35</v>
      </c>
      <c r="M1175" s="21"/>
      <c r="N1175" s="21" t="s">
        <v>3717</v>
      </c>
      <c r="O1175" s="21"/>
      <c r="P1175" s="21"/>
      <c r="Q1175" s="21"/>
      <c r="R1175" s="21" t="s">
        <v>3634</v>
      </c>
      <c r="S1175" s="21" t="s">
        <v>3636</v>
      </c>
      <c r="T1175" s="21" t="s">
        <v>3718</v>
      </c>
      <c r="U1175" s="23"/>
      <c r="V1175" s="23"/>
      <c r="W1175" s="15">
        <f t="shared" si="2"/>
        <v>45635</v>
      </c>
      <c r="X1175" s="24">
        <v>1174.0</v>
      </c>
      <c r="Y1175" s="17" t="str">
        <f t="shared" si="1298"/>
        <v>=COUNTIFS(C$3:C1175,C1175)</v>
      </c>
      <c r="Z1175" s="25" t="str">
        <f t="shared" si="1299"/>
        <v>#NAME?</v>
      </c>
      <c r="AA1175" s="25" t="str">
        <f t="shared" si="1300"/>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1"/>
        <v>1</v>
      </c>
      <c r="B1176" s="10">
        <f t="shared" si="880"/>
        <v>1</v>
      </c>
      <c r="C1176" s="12" t="s">
        <v>3719</v>
      </c>
      <c r="D1176" s="21" t="s">
        <v>84</v>
      </c>
      <c r="E1176" s="21" t="s">
        <v>3720</v>
      </c>
      <c r="F1176" s="21"/>
      <c r="G1176" s="21"/>
      <c r="H1176" s="21" t="s">
        <v>3721</v>
      </c>
      <c r="I1176" s="21" t="s">
        <v>3722</v>
      </c>
      <c r="J1176" s="21" t="s">
        <v>214</v>
      </c>
      <c r="K1176" s="21">
        <v>7.0</v>
      </c>
      <c r="L1176" s="21" t="s">
        <v>215</v>
      </c>
      <c r="M1176" s="21" t="s">
        <v>216</v>
      </c>
      <c r="N1176" s="21" t="s">
        <v>217</v>
      </c>
      <c r="O1176" s="21"/>
      <c r="P1176" s="21"/>
      <c r="Q1176" s="21"/>
      <c r="R1176" s="21" t="s">
        <v>3634</v>
      </c>
      <c r="S1176" s="21" t="s">
        <v>3636</v>
      </c>
      <c r="T1176" s="21" t="s">
        <v>3723</v>
      </c>
      <c r="U1176" s="23"/>
      <c r="V1176" s="23"/>
      <c r="W1176" s="15">
        <f t="shared" si="2"/>
        <v>45635</v>
      </c>
      <c r="X1176" s="24">
        <v>1175.0</v>
      </c>
      <c r="Y1176" s="17" t="str">
        <f t="shared" si="1298"/>
        <v>=COUNTIFS(C$3:C1176,C1176)</v>
      </c>
      <c r="Z1176" s="25" t="str">
        <f t="shared" si="1299"/>
        <v>#NAME?</v>
      </c>
      <c r="AA1176" s="25" t="str">
        <f t="shared" si="1300"/>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80"/>
        <v>1</v>
      </c>
      <c r="C1177" s="52" t="s">
        <v>3724</v>
      </c>
      <c r="D1177" s="40"/>
      <c r="E1177" s="40"/>
      <c r="F1177" s="40"/>
      <c r="G1177" s="40"/>
      <c r="H1177" s="40"/>
      <c r="I1177" s="40"/>
      <c r="J1177" s="40"/>
      <c r="K1177" s="40"/>
      <c r="L1177" s="40"/>
      <c r="M1177" s="40"/>
      <c r="N1177" s="40"/>
      <c r="O1177" s="40"/>
      <c r="P1177" s="40"/>
      <c r="Q1177" s="40"/>
      <c r="R1177" s="40" t="s">
        <v>3634</v>
      </c>
      <c r="S1177" s="40" t="s">
        <v>3636</v>
      </c>
      <c r="T1177" s="40" t="s">
        <v>3725</v>
      </c>
      <c r="U1177" s="41"/>
      <c r="V1177" s="41"/>
      <c r="W1177" s="15">
        <f t="shared" si="2"/>
        <v>45635</v>
      </c>
      <c r="X1177" s="24">
        <v>1176.0</v>
      </c>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80"/>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2"/>
        <v>45635</v>
      </c>
      <c r="X1178" s="24">
        <v>1177.0</v>
      </c>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14">COUNTIFS(C$3:C1179,C1179)</f>
        <v>1</v>
      </c>
      <c r="B1179" s="10">
        <f t="shared" si="880"/>
        <v>7</v>
      </c>
      <c r="C1179" s="12" t="s">
        <v>3726</v>
      </c>
      <c r="D1179" s="21" t="s">
        <v>29</v>
      </c>
      <c r="E1179" s="21" t="s">
        <v>599</v>
      </c>
      <c r="F1179" s="21"/>
      <c r="G1179" s="21"/>
      <c r="H1179" s="21" t="s">
        <v>3727</v>
      </c>
      <c r="I1179" s="21"/>
      <c r="J1179" s="21"/>
      <c r="K1179" s="21"/>
      <c r="L1179" s="21"/>
      <c r="M1179" s="21"/>
      <c r="N1179" s="21"/>
      <c r="O1179" s="21"/>
      <c r="P1179" s="21"/>
      <c r="Q1179" s="21"/>
      <c r="R1179" s="21" t="s">
        <v>3634</v>
      </c>
      <c r="S1179" s="21" t="s">
        <v>3636</v>
      </c>
      <c r="T1179" s="22" t="s">
        <v>3728</v>
      </c>
      <c r="U1179" s="23"/>
      <c r="V1179" s="23"/>
      <c r="W1179" s="15">
        <f t="shared" si="2"/>
        <v>45635</v>
      </c>
      <c r="X1179" s="24">
        <v>1178.0</v>
      </c>
      <c r="Y1179" s="17" t="str">
        <f t="shared" ref="Y1179:Y1198" si="1315">formulatext(A1179)</f>
        <v>=COUNTIFS(C$3:C1179,C1179)</v>
      </c>
      <c r="Z1179" s="25" t="str">
        <f t="shared" ref="Z1179:Z1198" si="1316">org.libreoffice.regex(Y1179,"(\= COUNTIFS\(C\$\d{1,3}:)(C\d{1,3})(,)(C\d{1,3})(\))","$2")</f>
        <v>#NAME?</v>
      </c>
      <c r="AA1179" s="25" t="str">
        <f t="shared" ref="AA1179:AA1198" si="1317">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14"/>
        <v>1</v>
      </c>
      <c r="B1180" s="10">
        <f t="shared" si="880"/>
        <v>4</v>
      </c>
      <c r="C1180" s="12" t="s">
        <v>3729</v>
      </c>
      <c r="D1180" s="21" t="s">
        <v>42</v>
      </c>
      <c r="E1180" s="21" t="s">
        <v>3730</v>
      </c>
      <c r="F1180" s="21"/>
      <c r="G1180" s="21"/>
      <c r="H1180" s="21" t="s">
        <v>3731</v>
      </c>
      <c r="I1180" s="21" t="s">
        <v>92</v>
      </c>
      <c r="J1180" s="21"/>
      <c r="K1180" s="21"/>
      <c r="L1180" s="21"/>
      <c r="M1180" s="21"/>
      <c r="N1180" s="21"/>
      <c r="O1180" s="21"/>
      <c r="P1180" s="21"/>
      <c r="Q1180" s="21"/>
      <c r="R1180" s="21" t="s">
        <v>3634</v>
      </c>
      <c r="S1180" s="21" t="s">
        <v>3636</v>
      </c>
      <c r="T1180" s="21" t="s">
        <v>3732</v>
      </c>
      <c r="U1180" s="23"/>
      <c r="V1180" s="23"/>
      <c r="W1180" s="15">
        <f t="shared" si="2"/>
        <v>45635</v>
      </c>
      <c r="X1180" s="24">
        <v>1179.0</v>
      </c>
      <c r="Y1180" s="17" t="str">
        <f t="shared" si="1315"/>
        <v>=COUNTIFS(C$3:C1180,C1180)</v>
      </c>
      <c r="Z1180" s="25" t="str">
        <f t="shared" si="1316"/>
        <v>#NAME?</v>
      </c>
      <c r="AA1180" s="25" t="str">
        <f t="shared" si="1317"/>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4"/>
        <v>4</v>
      </c>
      <c r="B1181" s="10">
        <f t="shared" si="880"/>
        <v>14</v>
      </c>
      <c r="C1181" s="12" t="s">
        <v>269</v>
      </c>
      <c r="D1181" s="21" t="str">
        <f t="shared" ref="D1181:D1183" si="1318">VLOOKUP($C1181,$C$1:$P$7320,2,0)</f>
        <v>noun</v>
      </c>
      <c r="E1181" s="21" t="str">
        <f t="shared" ref="E1181:E1183" si="1319">VLOOKUP($C1181,$C$1:$P$7320,3,0)</f>
        <v>masc voc pl of āyasmant</v>
      </c>
      <c r="F1181" s="21" t="str">
        <f t="shared" ref="F1181:F1183" si="1320">VLOOKUP($C1181,$C$1:$P$7320,4,0)</f>
        <v/>
      </c>
      <c r="G1181" s="21"/>
      <c r="H1181" s="21" t="str">
        <f t="shared" ref="H1181:H1183" si="1321">VLOOKUP($C1181,$C$1:$P$7320,6,0)</f>
        <v>venerables</v>
      </c>
      <c r="I1181" s="21" t="str">
        <f t="shared" ref="I1181:I1183" si="1322">VLOOKUP($C1181,$C$1:$P$7320,7,0)</f>
        <v>having long life</v>
      </c>
      <c r="J1181" s="21" t="str">
        <f t="shared" ref="J1181:J1183" si="1323">VLOOKUP($C1181,$C$1:$P$7320,8,0)</f>
        <v/>
      </c>
      <c r="K1181" s="21" t="str">
        <f t="shared" ref="K1181:K1183" si="1324">VLOOKUP($C1181,$C$1:$P$7320,9,0)</f>
        <v/>
      </c>
      <c r="L1181" s="21" t="str">
        <f t="shared" ref="L1181:L1183" si="1325">VLOOKUP($C1181,$C$1:$P$7320,10,0)</f>
        <v/>
      </c>
      <c r="M1181" s="21" t="str">
        <f t="shared" ref="M1181:M1183" si="1326">VLOOKUP($C1181,$C$1:$P$7320,11,0)</f>
        <v/>
      </c>
      <c r="N1181" s="21" t="str">
        <f t="shared" ref="N1181:N1183" si="1327">VLOOKUP($C1181,$C$1:$P$7320,12,0)</f>
        <v>āyas + mant</v>
      </c>
      <c r="O1181" s="21" t="str">
        <f t="shared" ref="O1181:O1183" si="1328">VLOOKUP($C1181,$C$1:$P$7320,13,0)</f>
        <v/>
      </c>
      <c r="P1181" s="21" t="str">
        <f t="shared" ref="P1181:P1183" si="1329">VLOOKUP($C1181,$C$1:$P$7320,14,0)</f>
        <v/>
      </c>
      <c r="Q1181" s="21"/>
      <c r="R1181" s="21" t="s">
        <v>3634</v>
      </c>
      <c r="S1181" s="21" t="s">
        <v>3636</v>
      </c>
      <c r="T1181" s="21" t="s">
        <v>3733</v>
      </c>
      <c r="U1181" s="23"/>
      <c r="V1181" s="23"/>
      <c r="W1181" s="15">
        <f t="shared" si="2"/>
        <v>45635</v>
      </c>
      <c r="X1181" s="24">
        <v>1180.0</v>
      </c>
      <c r="Y1181" s="17" t="str">
        <f t="shared" si="1315"/>
        <v>=COUNTIFS(C$3:C1181,C1181)</v>
      </c>
      <c r="Z1181" s="25" t="str">
        <f t="shared" si="1316"/>
        <v>#NAME?</v>
      </c>
      <c r="AA1181" s="25" t="str">
        <f t="shared" si="1317"/>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4"/>
        <v>3</v>
      </c>
      <c r="B1182" s="10">
        <f t="shared" si="880"/>
        <v>5</v>
      </c>
      <c r="C1182" s="12" t="s">
        <v>2938</v>
      </c>
      <c r="D1182" s="21" t="str">
        <f t="shared" si="1318"/>
        <v>pron</v>
      </c>
      <c r="E1182" s="21" t="str">
        <f t="shared" si="1319"/>
        <v>masc acc sg of kaci</v>
      </c>
      <c r="F1182" s="21" t="str">
        <f t="shared" si="1320"/>
        <v/>
      </c>
      <c r="G1182" s="21"/>
      <c r="H1182" s="21" t="str">
        <f t="shared" si="1321"/>
        <v>some, any</v>
      </c>
      <c r="I1182" s="21" t="str">
        <f t="shared" si="1322"/>
        <v/>
      </c>
      <c r="J1182" s="21" t="str">
        <f t="shared" si="1323"/>
        <v/>
      </c>
      <c r="K1182" s="21" t="str">
        <f t="shared" si="1324"/>
        <v/>
      </c>
      <c r="L1182" s="21" t="str">
        <f t="shared" si="1325"/>
        <v/>
      </c>
      <c r="M1182" s="21" t="str">
        <f t="shared" si="1326"/>
        <v/>
      </c>
      <c r="N1182" s="21" t="str">
        <f t="shared" si="1327"/>
        <v>ka + ci</v>
      </c>
      <c r="O1182" s="21" t="str">
        <f t="shared" si="1328"/>
        <v/>
      </c>
      <c r="P1182" s="21" t="str">
        <f t="shared" si="1329"/>
        <v/>
      </c>
      <c r="Q1182" s="21"/>
      <c r="R1182" s="21" t="s">
        <v>3634</v>
      </c>
      <c r="S1182" s="21" t="s">
        <v>3636</v>
      </c>
      <c r="T1182" s="21" t="s">
        <v>3734</v>
      </c>
      <c r="U1182" s="23"/>
      <c r="V1182" s="23"/>
      <c r="W1182" s="15">
        <f t="shared" si="2"/>
        <v>45635</v>
      </c>
      <c r="X1182" s="24">
        <v>1181.0</v>
      </c>
      <c r="Y1182" s="17" t="str">
        <f t="shared" si="1315"/>
        <v>=COUNTIFS(C$3:C1182,C1182)</v>
      </c>
      <c r="Z1182" s="25" t="str">
        <f t="shared" si="1316"/>
        <v>#NAME?</v>
      </c>
      <c r="AA1182" s="25" t="str">
        <f t="shared" si="1317"/>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4"/>
        <v>3</v>
      </c>
      <c r="B1183" s="10">
        <f t="shared" si="880"/>
        <v>3</v>
      </c>
      <c r="C1183" s="12" t="s">
        <v>3377</v>
      </c>
      <c r="D1183" s="21" t="str">
        <f t="shared" si="1318"/>
        <v>verb</v>
      </c>
      <c r="E1183" s="21" t="str">
        <f t="shared" si="1319"/>
        <v>aor 2nd pl of vacati</v>
      </c>
      <c r="F1183" s="21" t="str">
        <f t="shared" si="1320"/>
        <v>+acc</v>
      </c>
      <c r="G1183" s="21"/>
      <c r="H1183" s="21" t="str">
        <f t="shared" si="1321"/>
        <v>you all say</v>
      </c>
      <c r="I1183" s="21" t="str">
        <f t="shared" si="1322"/>
        <v>you all said</v>
      </c>
      <c r="J1183" s="21" t="str">
        <f t="shared" si="1323"/>
        <v>√vac (speak)</v>
      </c>
      <c r="K1183" s="21">
        <f t="shared" si="1324"/>
        <v>1</v>
      </c>
      <c r="L1183" s="21" t="str">
        <f t="shared" si="1325"/>
        <v>a</v>
      </c>
      <c r="M1183" s="21" t="str">
        <f t="shared" si="1326"/>
        <v/>
      </c>
      <c r="N1183" s="21" t="str">
        <f t="shared" si="1327"/>
        <v>a + √vac + uttha</v>
      </c>
      <c r="O1183" s="21" t="str">
        <f t="shared" si="1328"/>
        <v/>
      </c>
      <c r="P1183" s="21" t="str">
        <f t="shared" si="1329"/>
        <v/>
      </c>
      <c r="Q1183" s="21"/>
      <c r="R1183" s="21" t="s">
        <v>3634</v>
      </c>
      <c r="S1183" s="21" t="s">
        <v>3636</v>
      </c>
      <c r="T1183" s="21" t="s">
        <v>3735</v>
      </c>
      <c r="U1183" s="23"/>
      <c r="V1183" s="23"/>
      <c r="W1183" s="15">
        <f t="shared" si="2"/>
        <v>45635</v>
      </c>
      <c r="X1183" s="24">
        <v>1182.0</v>
      </c>
      <c r="Y1183" s="17" t="str">
        <f t="shared" si="1315"/>
        <v>=COUNTIFS(C$3:C1183,C1183)</v>
      </c>
      <c r="Z1183" s="25" t="str">
        <f t="shared" si="1316"/>
        <v>#NAME?</v>
      </c>
      <c r="AA1183" s="25" t="str">
        <f t="shared" si="1317"/>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4"/>
        <v>1</v>
      </c>
      <c r="B1184" s="10">
        <f t="shared" si="880"/>
        <v>2</v>
      </c>
      <c r="C1184" s="12" t="s">
        <v>3736</v>
      </c>
      <c r="D1184" s="21" t="s">
        <v>250</v>
      </c>
      <c r="E1184" s="21" t="s">
        <v>3737</v>
      </c>
      <c r="F1184" s="21"/>
      <c r="G1184" s="21"/>
      <c r="H1184" s="21" t="s">
        <v>3738</v>
      </c>
      <c r="I1184" s="21"/>
      <c r="J1184" s="21"/>
      <c r="K1184" s="21"/>
      <c r="L1184" s="21"/>
      <c r="M1184" s="21"/>
      <c r="N1184" s="21"/>
      <c r="O1184" s="21"/>
      <c r="P1184" s="21"/>
      <c r="Q1184" s="21"/>
      <c r="R1184" s="21" t="s">
        <v>3634</v>
      </c>
      <c r="S1184" s="21" t="s">
        <v>3636</v>
      </c>
      <c r="T1184" s="21" t="s">
        <v>3739</v>
      </c>
      <c r="U1184" s="23"/>
      <c r="V1184" s="23"/>
      <c r="W1184" s="15">
        <f t="shared" si="2"/>
        <v>45635</v>
      </c>
      <c r="X1184" s="24">
        <v>1183.0</v>
      </c>
      <c r="Y1184" s="17" t="str">
        <f t="shared" si="1315"/>
        <v>=COUNTIFS(C$3:C1184,C1184)</v>
      </c>
      <c r="Z1184" s="25" t="str">
        <f t="shared" si="1316"/>
        <v>#NAME?</v>
      </c>
      <c r="AA1184" s="25" t="str">
        <f t="shared" si="1317"/>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4"/>
        <v>34</v>
      </c>
      <c r="B1185" s="10">
        <f t="shared" si="880"/>
        <v>220</v>
      </c>
      <c r="C1185" s="12" t="s">
        <v>1131</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3634</v>
      </c>
      <c r="S1185" s="21" t="s">
        <v>3636</v>
      </c>
      <c r="T1185" s="21" t="s">
        <v>3740</v>
      </c>
      <c r="U1185" s="23"/>
      <c r="V1185" s="23"/>
      <c r="W1185" s="15">
        <f t="shared" si="2"/>
        <v>45635</v>
      </c>
      <c r="X1185" s="24">
        <v>1184.0</v>
      </c>
      <c r="Y1185" s="17" t="str">
        <f t="shared" si="1315"/>
        <v>=COUNTIFS(C$3:C1185,C1185)</v>
      </c>
      <c r="Z1185" s="25" t="str">
        <f t="shared" si="1316"/>
        <v>#NAME?</v>
      </c>
      <c r="AA1185" s="25" t="str">
        <f t="shared" si="1317"/>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4"/>
        <v>1</v>
      </c>
      <c r="B1186" s="10">
        <f t="shared" si="880"/>
        <v>2</v>
      </c>
      <c r="C1186" s="12" t="s">
        <v>3741</v>
      </c>
      <c r="D1186" s="21" t="s">
        <v>250</v>
      </c>
      <c r="E1186" s="21" t="s">
        <v>3742</v>
      </c>
      <c r="F1186" s="21"/>
      <c r="G1186" s="21"/>
      <c r="H1186" s="21" t="s">
        <v>3743</v>
      </c>
      <c r="I1186" s="21"/>
      <c r="J1186" s="21"/>
      <c r="K1186" s="21"/>
      <c r="L1186" s="21"/>
      <c r="M1186" s="21"/>
      <c r="N1186" s="21"/>
      <c r="O1186" s="21"/>
      <c r="P1186" s="21"/>
      <c r="Q1186" s="21"/>
      <c r="R1186" s="21" t="s">
        <v>3634</v>
      </c>
      <c r="S1186" s="21" t="s">
        <v>3636</v>
      </c>
      <c r="T1186" s="21" t="s">
        <v>3744</v>
      </c>
      <c r="U1186" s="23"/>
      <c r="V1186" s="23"/>
      <c r="W1186" s="15">
        <f t="shared" si="2"/>
        <v>45635</v>
      </c>
      <c r="X1186" s="24">
        <v>1185.0</v>
      </c>
      <c r="Y1186" s="17" t="str">
        <f t="shared" si="1315"/>
        <v>=COUNTIFS(C$3:C1186,C1186)</v>
      </c>
      <c r="Z1186" s="25" t="str">
        <f t="shared" si="1316"/>
        <v>#NAME?</v>
      </c>
      <c r="AA1186" s="25" t="str">
        <f t="shared" si="1317"/>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4"/>
        <v>35</v>
      </c>
      <c r="B1187" s="10">
        <f t="shared" si="880"/>
        <v>220</v>
      </c>
      <c r="C1187" s="12" t="s">
        <v>1131</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3634</v>
      </c>
      <c r="S1187" s="21" t="s">
        <v>3636</v>
      </c>
      <c r="T1187" s="21" t="s">
        <v>3745</v>
      </c>
      <c r="U1187" s="23"/>
      <c r="V1187" s="23"/>
      <c r="W1187" s="15">
        <f t="shared" si="2"/>
        <v>45635</v>
      </c>
      <c r="X1187" s="24">
        <v>1186.0</v>
      </c>
      <c r="Y1187" s="17" t="str">
        <f t="shared" si="1315"/>
        <v>=COUNTIFS(C$3:C1187,C1187)</v>
      </c>
      <c r="Z1187" s="25" t="str">
        <f t="shared" si="1316"/>
        <v>#NAME?</v>
      </c>
      <c r="AA1187" s="25" t="str">
        <f t="shared" si="1317"/>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4"/>
        <v>1</v>
      </c>
      <c r="B1188" s="10">
        <f t="shared" si="880"/>
        <v>1</v>
      </c>
      <c r="C1188" s="12" t="s">
        <v>3746</v>
      </c>
      <c r="D1188" s="21" t="s">
        <v>118</v>
      </c>
      <c r="E1188" s="27" t="s">
        <v>3747</v>
      </c>
      <c r="F1188" s="21"/>
      <c r="G1188" s="21"/>
      <c r="H1188" s="21" t="s">
        <v>3748</v>
      </c>
      <c r="I1188" s="21" t="s">
        <v>3749</v>
      </c>
      <c r="J1188" s="21"/>
      <c r="K1188" s="21"/>
      <c r="L1188" s="21"/>
      <c r="M1188" s="21"/>
      <c r="N1188" s="21" t="s">
        <v>3750</v>
      </c>
      <c r="O1188" s="21"/>
      <c r="P1188" s="21"/>
      <c r="Q1188" s="21"/>
      <c r="R1188" s="21" t="s">
        <v>3634</v>
      </c>
      <c r="S1188" s="21" t="s">
        <v>3636</v>
      </c>
      <c r="T1188" s="21" t="s">
        <v>3751</v>
      </c>
      <c r="U1188" s="23"/>
      <c r="V1188" s="23"/>
      <c r="W1188" s="15">
        <f t="shared" si="2"/>
        <v>45635</v>
      </c>
      <c r="X1188" s="24">
        <v>1187.0</v>
      </c>
      <c r="Y1188" s="17" t="str">
        <f t="shared" si="1315"/>
        <v>=COUNTIFS(C$3:C1188,C1188)</v>
      </c>
      <c r="Z1188" s="25" t="str">
        <f t="shared" si="1316"/>
        <v>#NAME?</v>
      </c>
      <c r="AA1188" s="25" t="str">
        <f t="shared" si="1317"/>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4"/>
        <v>1</v>
      </c>
      <c r="B1189" s="10">
        <f t="shared" si="880"/>
        <v>5</v>
      </c>
      <c r="C1189" s="12" t="s">
        <v>3752</v>
      </c>
      <c r="D1189" s="21" t="s">
        <v>42</v>
      </c>
      <c r="E1189" s="21" t="s">
        <v>3753</v>
      </c>
      <c r="F1189" s="21"/>
      <c r="G1189" s="21"/>
      <c r="H1189" s="21" t="s">
        <v>3754</v>
      </c>
      <c r="I1189" s="21"/>
      <c r="J1189" s="21"/>
      <c r="K1189" s="21"/>
      <c r="L1189" s="21"/>
      <c r="M1189" s="21"/>
      <c r="N1189" s="21"/>
      <c r="O1189" s="21"/>
      <c r="P1189" s="21"/>
      <c r="Q1189" s="21"/>
      <c r="R1189" s="21" t="s">
        <v>3634</v>
      </c>
      <c r="S1189" s="21" t="s">
        <v>3636</v>
      </c>
      <c r="T1189" s="21" t="s">
        <v>3755</v>
      </c>
      <c r="U1189" s="23"/>
      <c r="V1189" s="23"/>
      <c r="W1189" s="15">
        <f t="shared" si="2"/>
        <v>45635</v>
      </c>
      <c r="X1189" s="24">
        <v>1188.0</v>
      </c>
      <c r="Y1189" s="17" t="str">
        <f t="shared" si="1315"/>
        <v>=COUNTIFS(C$3:C1189,C1189)</v>
      </c>
      <c r="Z1189" s="25" t="str">
        <f t="shared" si="1316"/>
        <v>#NAME?</v>
      </c>
      <c r="AA1189" s="25" t="str">
        <f t="shared" si="1317"/>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4"/>
        <v>9</v>
      </c>
      <c r="B1190" s="10">
        <f t="shared" si="880"/>
        <v>27</v>
      </c>
      <c r="C1190" s="12" t="s">
        <v>851</v>
      </c>
      <c r="D1190" s="21" t="str">
        <f t="shared" ref="D1190:D1193" si="1330">VLOOKUP($C1190,$C$1:$P$7320,2,0)</f>
        <v>ind</v>
      </c>
      <c r="E1190" s="21" t="str">
        <f t="shared" ref="E1190:E1193" si="1331">VLOOKUP($C1190,$C$1:$P$7320,3,0)</f>
        <v>conj</v>
      </c>
      <c r="F1190" s="21" t="str">
        <f t="shared" ref="F1190:F1193" si="1332">VLOOKUP($C1190,$C$1:$P$7320,4,0)</f>
        <v/>
      </c>
      <c r="G1190" s="21"/>
      <c r="H1190" s="21" t="str">
        <f t="shared" ref="H1190:H1193" si="1333">VLOOKUP($C1190,$C$1:$P$7320,6,0)</f>
        <v>then, and, now, even</v>
      </c>
      <c r="I1190" s="21" t="str">
        <f t="shared" ref="I1190:I1193" si="1334">VLOOKUP($C1190,$C$1:$P$7320,7,0)</f>
        <v/>
      </c>
      <c r="J1190" s="21" t="str">
        <f t="shared" ref="J1190:J1193" si="1335">VLOOKUP($C1190,$C$1:$P$7320,8,0)</f>
        <v/>
      </c>
      <c r="K1190" s="21" t="str">
        <f t="shared" ref="K1190:K1193" si="1336">VLOOKUP($C1190,$C$1:$P$7320,9,0)</f>
        <v/>
      </c>
      <c r="L1190" s="21" t="str">
        <f t="shared" ref="L1190:L1193" si="1337">VLOOKUP($C1190,$C$1:$P$7320,10,0)</f>
        <v/>
      </c>
      <c r="M1190" s="21" t="str">
        <f t="shared" ref="M1190:M1193" si="1338">VLOOKUP($C1190,$C$1:$P$7320,11,0)</f>
        <v/>
      </c>
      <c r="N1190" s="21" t="str">
        <f t="shared" ref="N1190:N1193" si="1339">VLOOKUP($C1190,$C$1:$P$7320,12,0)</f>
        <v>(a)pi</v>
      </c>
      <c r="O1190" s="21" t="str">
        <f t="shared" ref="O1190:O1193" si="1340">VLOOKUP($C1190,$C$1:$P$7320,13,0)</f>
        <v/>
      </c>
      <c r="P1190" s="21" t="str">
        <f t="shared" ref="P1190:P1193" si="1341">VLOOKUP($C1190,$C$1:$P$7320,14,0)</f>
        <v/>
      </c>
      <c r="Q1190" s="21"/>
      <c r="R1190" s="21" t="s">
        <v>3634</v>
      </c>
      <c r="S1190" s="21" t="s">
        <v>3636</v>
      </c>
      <c r="T1190" s="21" t="s">
        <v>3756</v>
      </c>
      <c r="U1190" s="23"/>
      <c r="V1190" s="23"/>
      <c r="W1190" s="15">
        <f t="shared" si="2"/>
        <v>45635</v>
      </c>
      <c r="X1190" s="24">
        <v>1189.0</v>
      </c>
      <c r="Y1190" s="17" t="str">
        <f t="shared" si="1315"/>
        <v>=COUNTIFS(C$3:C1190,C1190)</v>
      </c>
      <c r="Z1190" s="25" t="str">
        <f t="shared" si="1316"/>
        <v>#NAME?</v>
      </c>
      <c r="AA1190" s="25" t="str">
        <f t="shared" si="1317"/>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4"/>
        <v>3</v>
      </c>
      <c r="B1191" s="10">
        <f t="shared" si="880"/>
        <v>3</v>
      </c>
      <c r="C1191" s="12" t="s">
        <v>434</v>
      </c>
      <c r="D1191" s="21" t="str">
        <f t="shared" si="1330"/>
        <v>noun</v>
      </c>
      <c r="E1191" s="21" t="str">
        <f t="shared" si="1331"/>
        <v>masc acc pl of āyasmant</v>
      </c>
      <c r="F1191" s="21" t="str">
        <f t="shared" si="1332"/>
        <v/>
      </c>
      <c r="G1191" s="21"/>
      <c r="H1191" s="21" t="str">
        <f t="shared" si="1333"/>
        <v>venerables (object)</v>
      </c>
      <c r="I1191" s="21" t="str">
        <f t="shared" si="1334"/>
        <v>having long life</v>
      </c>
      <c r="J1191" s="21" t="str">
        <f t="shared" si="1335"/>
        <v/>
      </c>
      <c r="K1191" s="21" t="str">
        <f t="shared" si="1336"/>
        <v/>
      </c>
      <c r="L1191" s="21" t="str">
        <f t="shared" si="1337"/>
        <v/>
      </c>
      <c r="M1191" s="21" t="str">
        <f t="shared" si="1338"/>
        <v/>
      </c>
      <c r="N1191" s="21" t="str">
        <f t="shared" si="1339"/>
        <v>āyas + mant</v>
      </c>
      <c r="O1191" s="21" t="str">
        <f t="shared" si="1340"/>
        <v/>
      </c>
      <c r="P1191" s="21" t="str">
        <f t="shared" si="1341"/>
        <v/>
      </c>
      <c r="Q1191" s="21"/>
      <c r="R1191" s="21" t="s">
        <v>3634</v>
      </c>
      <c r="S1191" s="21" t="s">
        <v>3636</v>
      </c>
      <c r="T1191" s="21" t="s">
        <v>3757</v>
      </c>
      <c r="U1191" s="23"/>
      <c r="V1191" s="23"/>
      <c r="W1191" s="15">
        <f t="shared" si="2"/>
        <v>45635</v>
      </c>
      <c r="X1191" s="24">
        <v>1190.0</v>
      </c>
      <c r="Y1191" s="17" t="str">
        <f t="shared" si="1315"/>
        <v>=COUNTIFS(C$3:C1191,C1191)</v>
      </c>
      <c r="Z1191" s="25" t="str">
        <f t="shared" si="1316"/>
        <v>#NAME?</v>
      </c>
      <c r="AA1191" s="25" t="str">
        <f t="shared" si="1317"/>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4"/>
        <v>4</v>
      </c>
      <c r="B1192" s="10">
        <f t="shared" si="880"/>
        <v>80</v>
      </c>
      <c r="C1192" s="12" t="s">
        <v>1856</v>
      </c>
      <c r="D1192" s="21" t="str">
        <f t="shared" si="1330"/>
        <v>ind</v>
      </c>
      <c r="E1192" s="21" t="str">
        <f t="shared" si="1331"/>
        <v>neg</v>
      </c>
      <c r="F1192" s="21" t="str">
        <f t="shared" si="1332"/>
        <v/>
      </c>
      <c r="G1192" s="21"/>
      <c r="H1192" s="21" t="str">
        <f t="shared" si="1333"/>
        <v>not</v>
      </c>
      <c r="I1192" s="21" t="str">
        <f t="shared" si="1334"/>
        <v/>
      </c>
      <c r="J1192" s="21" t="str">
        <f t="shared" si="1335"/>
        <v/>
      </c>
      <c r="K1192" s="21" t="str">
        <f t="shared" si="1336"/>
        <v/>
      </c>
      <c r="L1192" s="21" t="str">
        <f t="shared" si="1337"/>
        <v/>
      </c>
      <c r="M1192" s="21" t="str">
        <f t="shared" si="1338"/>
        <v/>
      </c>
      <c r="N1192" s="21" t="str">
        <f t="shared" si="1339"/>
        <v/>
      </c>
      <c r="O1192" s="21" t="str">
        <f t="shared" si="1340"/>
        <v/>
      </c>
      <c r="P1192" s="21" t="str">
        <f t="shared" si="1341"/>
        <v/>
      </c>
      <c r="Q1192" s="21"/>
      <c r="R1192" s="21" t="s">
        <v>3634</v>
      </c>
      <c r="S1192" s="21" t="s">
        <v>3636</v>
      </c>
      <c r="T1192" s="21" t="s">
        <v>3758</v>
      </c>
      <c r="U1192" s="23"/>
      <c r="V1192" s="23"/>
      <c r="W1192" s="15">
        <f t="shared" si="2"/>
        <v>45635</v>
      </c>
      <c r="X1192" s="24">
        <v>1191.0</v>
      </c>
      <c r="Y1192" s="17" t="str">
        <f t="shared" si="1315"/>
        <v>=COUNTIFS(C$3:C1192,C1192)</v>
      </c>
      <c r="Z1192" s="25" t="str">
        <f t="shared" si="1316"/>
        <v>#NAME?</v>
      </c>
      <c r="AA1192" s="25" t="str">
        <f t="shared" si="1317"/>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4"/>
        <v>4</v>
      </c>
      <c r="B1193" s="10">
        <f t="shared" si="880"/>
        <v>5</v>
      </c>
      <c r="C1193" s="12" t="s">
        <v>2938</v>
      </c>
      <c r="D1193" s="21" t="str">
        <f t="shared" si="1330"/>
        <v>pron</v>
      </c>
      <c r="E1193" s="21" t="str">
        <f t="shared" si="1331"/>
        <v>masc acc sg of kaci</v>
      </c>
      <c r="F1193" s="21" t="str">
        <f t="shared" si="1332"/>
        <v/>
      </c>
      <c r="G1193" s="21"/>
      <c r="H1193" s="21" t="str">
        <f t="shared" si="1333"/>
        <v>some, any</v>
      </c>
      <c r="I1193" s="21" t="str">
        <f t="shared" si="1334"/>
        <v/>
      </c>
      <c r="J1193" s="21" t="str">
        <f t="shared" si="1335"/>
        <v/>
      </c>
      <c r="K1193" s="21" t="str">
        <f t="shared" si="1336"/>
        <v/>
      </c>
      <c r="L1193" s="21" t="str">
        <f t="shared" si="1337"/>
        <v/>
      </c>
      <c r="M1193" s="21" t="str">
        <f t="shared" si="1338"/>
        <v/>
      </c>
      <c r="N1193" s="21" t="str">
        <f t="shared" si="1339"/>
        <v>ka + ci</v>
      </c>
      <c r="O1193" s="21" t="str">
        <f t="shared" si="1340"/>
        <v/>
      </c>
      <c r="P1193" s="21" t="str">
        <f t="shared" si="1341"/>
        <v/>
      </c>
      <c r="Q1193" s="21"/>
      <c r="R1193" s="21" t="s">
        <v>3634</v>
      </c>
      <c r="S1193" s="21" t="s">
        <v>3636</v>
      </c>
      <c r="T1193" s="21" t="s">
        <v>3759</v>
      </c>
      <c r="U1193" s="23"/>
      <c r="V1193" s="23"/>
      <c r="W1193" s="15">
        <f t="shared" si="2"/>
        <v>45635</v>
      </c>
      <c r="X1193" s="24">
        <v>1192.0</v>
      </c>
      <c r="Y1193" s="17" t="str">
        <f t="shared" si="1315"/>
        <v>=COUNTIFS(C$3:C1193,C1193)</v>
      </c>
      <c r="Z1193" s="25" t="str">
        <f t="shared" si="1316"/>
        <v>#NAME?</v>
      </c>
      <c r="AA1193" s="25" t="str">
        <f t="shared" si="1317"/>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4"/>
        <v>1</v>
      </c>
      <c r="B1194" s="10">
        <f t="shared" si="880"/>
        <v>1</v>
      </c>
      <c r="C1194" s="12" t="s">
        <v>3760</v>
      </c>
      <c r="D1194" s="21" t="s">
        <v>84</v>
      </c>
      <c r="E1194" s="21" t="s">
        <v>3761</v>
      </c>
      <c r="F1194" s="21" t="s">
        <v>185</v>
      </c>
      <c r="G1194" s="21"/>
      <c r="H1194" s="21" t="s">
        <v>3762</v>
      </c>
      <c r="I1194" s="21"/>
      <c r="J1194" s="21" t="s">
        <v>683</v>
      </c>
      <c r="K1194" s="21">
        <v>1.0</v>
      </c>
      <c r="L1194" s="21" t="s">
        <v>35</v>
      </c>
      <c r="M1194" s="21" t="s">
        <v>3763</v>
      </c>
      <c r="N1194" s="21" t="s">
        <v>3764</v>
      </c>
      <c r="O1194" s="21"/>
      <c r="P1194" s="21"/>
      <c r="Q1194" s="21"/>
      <c r="R1194" s="21" t="s">
        <v>3634</v>
      </c>
      <c r="S1194" s="21" t="s">
        <v>3636</v>
      </c>
      <c r="T1194" s="21" t="s">
        <v>3765</v>
      </c>
      <c r="U1194" s="23"/>
      <c r="V1194" s="23"/>
      <c r="W1194" s="15">
        <f t="shared" si="2"/>
        <v>45635</v>
      </c>
      <c r="X1194" s="24">
        <v>1193.0</v>
      </c>
      <c r="Y1194" s="17" t="str">
        <f t="shared" si="1315"/>
        <v>=COUNTIFS(C$3:C1194,C1194)</v>
      </c>
      <c r="Z1194" s="25" t="str">
        <f t="shared" si="1316"/>
        <v>#NAME?</v>
      </c>
      <c r="AA1194" s="25" t="str">
        <f t="shared" si="1317"/>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4"/>
        <v>2</v>
      </c>
      <c r="B1195" s="10">
        <f t="shared" si="880"/>
        <v>2</v>
      </c>
      <c r="C1195" s="12" t="s">
        <v>3736</v>
      </c>
      <c r="D1195" s="21" t="str">
        <f t="shared" ref="D1195:D1198" si="1342">VLOOKUP($C1195,$C$1:$P$7320,2,0)</f>
        <v>adj</v>
      </c>
      <c r="E1195" s="21" t="str">
        <f t="shared" ref="E1195:E1198" si="1343">VLOOKUP($C1195,$C$1:$P$7320,3,0)</f>
        <v>nt acc sg of kalyāṇa</v>
      </c>
      <c r="F1195" s="21" t="str">
        <f t="shared" ref="F1195:F1198" si="1344">VLOOKUP($C1195,$C$1:$P$7320,4,0)</f>
        <v/>
      </c>
      <c r="G1195" s="21"/>
      <c r="H1195" s="21" t="str">
        <f t="shared" ref="H1195:H1198" si="1345">VLOOKUP($C1195,$C$1:$P$7320,6,0)</f>
        <v>good, beneficial</v>
      </c>
      <c r="I1195" s="21" t="str">
        <f t="shared" ref="I1195:I1198" si="1346">VLOOKUP($C1195,$C$1:$P$7320,7,0)</f>
        <v/>
      </c>
      <c r="J1195" s="21" t="str">
        <f t="shared" ref="J1195:J1198" si="1347">VLOOKUP($C1195,$C$1:$P$7320,8,0)</f>
        <v/>
      </c>
      <c r="K1195" s="21" t="str">
        <f t="shared" ref="K1195:K1198" si="1348">VLOOKUP($C1195,$C$1:$P$7320,9,0)</f>
        <v/>
      </c>
      <c r="L1195" s="21" t="str">
        <f t="shared" ref="L1195:L1198" si="1349">VLOOKUP($C1195,$C$1:$P$7320,10,0)</f>
        <v/>
      </c>
      <c r="M1195" s="21" t="str">
        <f t="shared" ref="M1195:M1198" si="1350">VLOOKUP($C1195,$C$1:$P$7320,11,0)</f>
        <v/>
      </c>
      <c r="N1195" s="21" t="str">
        <f t="shared" ref="N1195:N1198" si="1351">VLOOKUP($C1195,$C$1:$P$7320,12,0)</f>
        <v/>
      </c>
      <c r="O1195" s="21" t="str">
        <f t="shared" ref="O1195:O1198" si="1352">VLOOKUP($C1195,$C$1:$P$7320,13,0)</f>
        <v/>
      </c>
      <c r="P1195" s="21" t="str">
        <f t="shared" ref="P1195:P1198" si="1353">VLOOKUP($C1195,$C$1:$P$7320,14,0)</f>
        <v/>
      </c>
      <c r="Q1195" s="21"/>
      <c r="R1195" s="21" t="s">
        <v>3634</v>
      </c>
      <c r="S1195" s="21" t="s">
        <v>3636</v>
      </c>
      <c r="T1195" s="21" t="s">
        <v>3766</v>
      </c>
      <c r="U1195" s="23"/>
      <c r="V1195" s="23"/>
      <c r="W1195" s="15">
        <f t="shared" si="2"/>
        <v>45635</v>
      </c>
      <c r="X1195" s="24">
        <v>1194.0</v>
      </c>
      <c r="Y1195" s="17" t="str">
        <f t="shared" si="1315"/>
        <v>=COUNTIFS(C$3:C1195,C1195)</v>
      </c>
      <c r="Z1195" s="25" t="str">
        <f t="shared" si="1316"/>
        <v>#NAME?</v>
      </c>
      <c r="AA1195" s="25" t="str">
        <f t="shared" si="1317"/>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4"/>
        <v>36</v>
      </c>
      <c r="B1196" s="10">
        <f t="shared" si="880"/>
        <v>220</v>
      </c>
      <c r="C1196" s="12" t="s">
        <v>1131</v>
      </c>
      <c r="D1196" s="21" t="str">
        <f t="shared" si="1342"/>
        <v>ind</v>
      </c>
      <c r="E1196" s="21" t="str">
        <f t="shared" si="1343"/>
        <v>conj</v>
      </c>
      <c r="F1196" s="21" t="str">
        <f t="shared" si="1344"/>
        <v/>
      </c>
      <c r="G1196" s="21"/>
      <c r="H1196" s="21" t="str">
        <f t="shared" si="1345"/>
        <v>or, either or</v>
      </c>
      <c r="I1196" s="21" t="str">
        <f t="shared" si="1346"/>
        <v/>
      </c>
      <c r="J1196" s="21" t="str">
        <f t="shared" si="1347"/>
        <v/>
      </c>
      <c r="K1196" s="21" t="str">
        <f t="shared" si="1348"/>
        <v/>
      </c>
      <c r="L1196" s="21" t="str">
        <f t="shared" si="1349"/>
        <v/>
      </c>
      <c r="M1196" s="21" t="str">
        <f t="shared" si="1350"/>
        <v/>
      </c>
      <c r="N1196" s="21" t="str">
        <f t="shared" si="1351"/>
        <v/>
      </c>
      <c r="O1196" s="21" t="str">
        <f t="shared" si="1352"/>
        <v/>
      </c>
      <c r="P1196" s="21" t="str">
        <f t="shared" si="1353"/>
        <v/>
      </c>
      <c r="Q1196" s="21"/>
      <c r="R1196" s="21" t="s">
        <v>3634</v>
      </c>
      <c r="S1196" s="21" t="s">
        <v>3636</v>
      </c>
      <c r="T1196" s="21" t="s">
        <v>3767</v>
      </c>
      <c r="U1196" s="23"/>
      <c r="V1196" s="23"/>
      <c r="W1196" s="15">
        <f t="shared" si="2"/>
        <v>45635</v>
      </c>
      <c r="X1196" s="24">
        <v>1195.0</v>
      </c>
      <c r="Y1196" s="17" t="str">
        <f t="shared" si="1315"/>
        <v>=COUNTIFS(C$3:C1196,C1196)</v>
      </c>
      <c r="Z1196" s="25" t="str">
        <f t="shared" si="1316"/>
        <v>#NAME?</v>
      </c>
      <c r="AA1196" s="25" t="str">
        <f t="shared" si="1317"/>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4"/>
        <v>2</v>
      </c>
      <c r="B1197" s="10">
        <f t="shared" si="880"/>
        <v>2</v>
      </c>
      <c r="C1197" s="12" t="s">
        <v>3741</v>
      </c>
      <c r="D1197" s="21" t="str">
        <f t="shared" si="1342"/>
        <v>adj</v>
      </c>
      <c r="E1197" s="21" t="str">
        <f t="shared" si="1343"/>
        <v>nt acc sg of pāpaka</v>
      </c>
      <c r="F1197" s="21" t="str">
        <f t="shared" si="1344"/>
        <v/>
      </c>
      <c r="G1197" s="21"/>
      <c r="H1197" s="21" t="str">
        <f t="shared" si="1345"/>
        <v>bad, unbeneficial</v>
      </c>
      <c r="I1197" s="21" t="str">
        <f t="shared" si="1346"/>
        <v/>
      </c>
      <c r="J1197" s="21" t="str">
        <f t="shared" si="1347"/>
        <v/>
      </c>
      <c r="K1197" s="21" t="str">
        <f t="shared" si="1348"/>
        <v/>
      </c>
      <c r="L1197" s="21" t="str">
        <f t="shared" si="1349"/>
        <v/>
      </c>
      <c r="M1197" s="21" t="str">
        <f t="shared" si="1350"/>
        <v/>
      </c>
      <c r="N1197" s="21" t="str">
        <f t="shared" si="1351"/>
        <v/>
      </c>
      <c r="O1197" s="21" t="str">
        <f t="shared" si="1352"/>
        <v/>
      </c>
      <c r="P1197" s="21" t="str">
        <f t="shared" si="1353"/>
        <v/>
      </c>
      <c r="Q1197" s="21"/>
      <c r="R1197" s="21" t="s">
        <v>3634</v>
      </c>
      <c r="S1197" s="21" t="s">
        <v>3636</v>
      </c>
      <c r="T1197" s="21" t="s">
        <v>3768</v>
      </c>
      <c r="U1197" s="23"/>
      <c r="V1197" s="23"/>
      <c r="W1197" s="15">
        <f t="shared" si="2"/>
        <v>45635</v>
      </c>
      <c r="X1197" s="24">
        <v>1196.0</v>
      </c>
      <c r="Y1197" s="17" t="str">
        <f t="shared" si="1315"/>
        <v>=COUNTIFS(C$3:C1197,C1197)</v>
      </c>
      <c r="Z1197" s="25" t="str">
        <f t="shared" si="1316"/>
        <v>#NAME?</v>
      </c>
      <c r="AA1197" s="25" t="str">
        <f t="shared" si="1317"/>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4"/>
        <v>37</v>
      </c>
      <c r="B1198" s="10">
        <f t="shared" si="880"/>
        <v>220</v>
      </c>
      <c r="C1198" s="12" t="s">
        <v>1131</v>
      </c>
      <c r="D1198" s="21" t="str">
        <f t="shared" si="1342"/>
        <v>ind</v>
      </c>
      <c r="E1198" s="21" t="str">
        <f t="shared" si="1343"/>
        <v>conj</v>
      </c>
      <c r="F1198" s="21" t="str">
        <f t="shared" si="1344"/>
        <v/>
      </c>
      <c r="G1198" s="21"/>
      <c r="H1198" s="21" t="str">
        <f t="shared" si="1345"/>
        <v>or, either or</v>
      </c>
      <c r="I1198" s="21" t="str">
        <f t="shared" si="1346"/>
        <v/>
      </c>
      <c r="J1198" s="21" t="str">
        <f t="shared" si="1347"/>
        <v/>
      </c>
      <c r="K1198" s="21" t="str">
        <f t="shared" si="1348"/>
        <v/>
      </c>
      <c r="L1198" s="21" t="str">
        <f t="shared" si="1349"/>
        <v/>
      </c>
      <c r="M1198" s="21" t="str">
        <f t="shared" si="1350"/>
        <v/>
      </c>
      <c r="N1198" s="21" t="str">
        <f t="shared" si="1351"/>
        <v/>
      </c>
      <c r="O1198" s="21" t="str">
        <f t="shared" si="1352"/>
        <v/>
      </c>
      <c r="P1198" s="21" t="str">
        <f t="shared" si="1353"/>
        <v/>
      </c>
      <c r="Q1198" s="21"/>
      <c r="R1198" s="21" t="s">
        <v>3634</v>
      </c>
      <c r="S1198" s="21" t="s">
        <v>3636</v>
      </c>
      <c r="T1198" s="21" t="s">
        <v>3769</v>
      </c>
      <c r="U1198" s="23"/>
      <c r="V1198" s="23"/>
      <c r="W1198" s="15">
        <f t="shared" si="2"/>
        <v>45635</v>
      </c>
      <c r="X1198" s="24">
        <v>1197.0</v>
      </c>
      <c r="Y1198" s="17" t="str">
        <f t="shared" si="1315"/>
        <v>=COUNTIFS(C$3:C1198,C1198)</v>
      </c>
      <c r="Z1198" s="25" t="str">
        <f t="shared" si="1316"/>
        <v>#NAME?</v>
      </c>
      <c r="AA1198" s="25" t="str">
        <f t="shared" si="1317"/>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80"/>
        <v>1</v>
      </c>
      <c r="C1199" s="52" t="s">
        <v>3770</v>
      </c>
      <c r="D1199" s="40"/>
      <c r="E1199" s="40"/>
      <c r="F1199" s="40"/>
      <c r="G1199" s="40"/>
      <c r="H1199" s="40"/>
      <c r="I1199" s="40"/>
      <c r="J1199" s="40"/>
      <c r="K1199" s="40"/>
      <c r="L1199" s="40"/>
      <c r="M1199" s="40"/>
      <c r="N1199" s="40"/>
      <c r="O1199" s="40"/>
      <c r="P1199" s="40"/>
      <c r="Q1199" s="40"/>
      <c r="R1199" s="40" t="s">
        <v>3634</v>
      </c>
      <c r="S1199" s="40" t="s">
        <v>3636</v>
      </c>
      <c r="T1199" s="40" t="s">
        <v>3771</v>
      </c>
      <c r="U1199" s="41"/>
      <c r="V1199" s="41"/>
      <c r="W1199" s="15">
        <f t="shared" si="2"/>
        <v>45635</v>
      </c>
      <c r="X1199" s="24">
        <v>1198.0</v>
      </c>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80"/>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2"/>
        <v>45635</v>
      </c>
      <c r="X1200" s="24">
        <v>1199.0</v>
      </c>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54">COUNTIFS(C$3:C1201,C1201)</f>
        <v>1</v>
      </c>
      <c r="B1201" s="10">
        <f t="shared" si="880"/>
        <v>1</v>
      </c>
      <c r="C1201" s="12" t="s">
        <v>3772</v>
      </c>
      <c r="D1201" s="21" t="s">
        <v>118</v>
      </c>
      <c r="E1201" s="27" t="s">
        <v>3571</v>
      </c>
      <c r="F1201" s="21"/>
      <c r="G1201" s="21"/>
      <c r="H1201" s="21" t="s">
        <v>3773</v>
      </c>
      <c r="I1201" s="21"/>
      <c r="J1201" s="21"/>
      <c r="K1201" s="21"/>
      <c r="L1201" s="21"/>
      <c r="M1201" s="21"/>
      <c r="N1201" s="21" t="s">
        <v>3774</v>
      </c>
      <c r="O1201" s="21"/>
      <c r="P1201" s="21"/>
      <c r="Q1201" s="21"/>
      <c r="R1201" s="21" t="s">
        <v>3634</v>
      </c>
      <c r="S1201" s="21" t="s">
        <v>3636</v>
      </c>
      <c r="T1201" s="22" t="s">
        <v>3775</v>
      </c>
      <c r="U1201" s="23"/>
      <c r="V1201" s="23"/>
      <c r="W1201" s="15">
        <f t="shared" si="2"/>
        <v>45635</v>
      </c>
      <c r="X1201" s="24">
        <v>1200.0</v>
      </c>
      <c r="Y1201" s="17" t="str">
        <f t="shared" ref="Y1201:Y1207" si="1355">formulatext(A1201)</f>
        <v>=COUNTIFS(C$3:C1201,C1201)</v>
      </c>
      <c r="Z1201" s="25" t="str">
        <f t="shared" ref="Z1201:Z1207" si="1356">org.libreoffice.regex(Y1201,"(\= COUNTIFS\(C\$\d{1,3}:)(C\d{1,3})(,)(C\d{1,3})(\))","$2")</f>
        <v>#NAME?</v>
      </c>
      <c r="AA1201" s="25" t="str">
        <f t="shared" ref="AA1201:AA1207" si="1357">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54"/>
        <v>1</v>
      </c>
      <c r="B1202" s="10">
        <f t="shared" si="880"/>
        <v>1</v>
      </c>
      <c r="C1202" s="12" t="s">
        <v>3776</v>
      </c>
      <c r="D1202" s="21" t="s">
        <v>84</v>
      </c>
      <c r="E1202" s="21" t="s">
        <v>3777</v>
      </c>
      <c r="F1202" s="21" t="s">
        <v>31</v>
      </c>
      <c r="G1202" s="21"/>
      <c r="H1202" s="21" t="s">
        <v>3778</v>
      </c>
      <c r="I1202" s="21"/>
      <c r="J1202" s="21" t="s">
        <v>3779</v>
      </c>
      <c r="K1202" s="21">
        <v>1.0</v>
      </c>
      <c r="L1202" s="21" t="s">
        <v>35</v>
      </c>
      <c r="M1202" s="21" t="s">
        <v>3780</v>
      </c>
      <c r="N1202" s="21" t="s">
        <v>3781</v>
      </c>
      <c r="O1202" s="21"/>
      <c r="P1202" s="21"/>
      <c r="Q1202" s="21"/>
      <c r="R1202" s="21" t="s">
        <v>3634</v>
      </c>
      <c r="S1202" s="21" t="s">
        <v>3636</v>
      </c>
      <c r="T1202" s="22" t="s">
        <v>3782</v>
      </c>
      <c r="U1202" s="23"/>
      <c r="V1202" s="23"/>
      <c r="W1202" s="15">
        <f t="shared" si="2"/>
        <v>45635</v>
      </c>
      <c r="X1202" s="24">
        <v>1201.0</v>
      </c>
      <c r="Y1202" s="17" t="str">
        <f t="shared" si="1355"/>
        <v>=COUNTIFS(C$3:C1202,C1202)</v>
      </c>
      <c r="Z1202" s="25" t="str">
        <f t="shared" si="1356"/>
        <v>#NAME?</v>
      </c>
      <c r="AA1202" s="25" t="str">
        <f t="shared" si="1357"/>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4"/>
        <v>3</v>
      </c>
      <c r="B1203" s="10">
        <f t="shared" si="880"/>
        <v>4</v>
      </c>
      <c r="C1203" s="12" t="s">
        <v>666</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3634</v>
      </c>
      <c r="S1203" s="21" t="s">
        <v>3636</v>
      </c>
      <c r="T1203" s="21" t="s">
        <v>3783</v>
      </c>
      <c r="U1203" s="23"/>
      <c r="V1203" s="23"/>
      <c r="W1203" s="15">
        <f t="shared" si="2"/>
        <v>45635</v>
      </c>
      <c r="X1203" s="24">
        <v>1202.0</v>
      </c>
      <c r="Y1203" s="17" t="str">
        <f t="shared" si="1355"/>
        <v>=COUNTIFS(C$3:C1203,C1203)</v>
      </c>
      <c r="Z1203" s="25" t="str">
        <f t="shared" si="1356"/>
        <v>#NAME?</v>
      </c>
      <c r="AA1203" s="25" t="str">
        <f t="shared" si="1357"/>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4"/>
        <v>1</v>
      </c>
      <c r="B1204" s="10">
        <f t="shared" si="880"/>
        <v>1</v>
      </c>
      <c r="C1204" s="12" t="s">
        <v>3784</v>
      </c>
      <c r="D1204" s="21" t="s">
        <v>42</v>
      </c>
      <c r="E1204" s="21" t="s">
        <v>3785</v>
      </c>
      <c r="F1204" s="21"/>
      <c r="G1204" s="21"/>
      <c r="H1204" s="21" t="s">
        <v>94</v>
      </c>
      <c r="I1204" s="21"/>
      <c r="J1204" s="21"/>
      <c r="K1204" s="21"/>
      <c r="L1204" s="21"/>
      <c r="M1204" s="21"/>
      <c r="N1204" s="21"/>
      <c r="O1204" s="21"/>
      <c r="P1204" s="21"/>
      <c r="Q1204" s="21"/>
      <c r="R1204" s="21" t="s">
        <v>3634</v>
      </c>
      <c r="S1204" s="21" t="s">
        <v>3636</v>
      </c>
      <c r="T1204" s="21" t="s">
        <v>3786</v>
      </c>
      <c r="U1204" s="23"/>
      <c r="V1204" s="23"/>
      <c r="W1204" s="15">
        <f t="shared" si="2"/>
        <v>45635</v>
      </c>
      <c r="X1204" s="24">
        <v>1203.0</v>
      </c>
      <c r="Y1204" s="17" t="str">
        <f t="shared" si="1355"/>
        <v>=COUNTIFS(C$3:C1204,C1204)</v>
      </c>
      <c r="Z1204" s="25" t="str">
        <f t="shared" si="1356"/>
        <v>#NAME?</v>
      </c>
      <c r="AA1204" s="25" t="str">
        <f t="shared" si="1357"/>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4"/>
        <v>1</v>
      </c>
      <c r="B1205" s="10">
        <f t="shared" si="880"/>
        <v>1</v>
      </c>
      <c r="C1205" s="12" t="s">
        <v>3787</v>
      </c>
      <c r="D1205" s="21" t="s">
        <v>118</v>
      </c>
      <c r="E1205" s="27" t="s">
        <v>3788</v>
      </c>
      <c r="F1205" s="21"/>
      <c r="G1205" s="21"/>
      <c r="H1205" s="21"/>
      <c r="I1205" s="21"/>
      <c r="J1205" s="21"/>
      <c r="K1205" s="21"/>
      <c r="L1205" s="21"/>
      <c r="M1205" s="21"/>
      <c r="N1205" s="21" t="s">
        <v>3789</v>
      </c>
      <c r="O1205" s="21"/>
      <c r="P1205" s="21"/>
      <c r="Q1205" s="21"/>
      <c r="R1205" s="21" t="s">
        <v>3634</v>
      </c>
      <c r="S1205" s="21" t="s">
        <v>3636</v>
      </c>
      <c r="T1205" s="21" t="s">
        <v>3790</v>
      </c>
      <c r="U1205" s="23"/>
      <c r="V1205" s="23"/>
      <c r="W1205" s="15">
        <f t="shared" si="2"/>
        <v>45635</v>
      </c>
      <c r="X1205" s="24">
        <v>1204.0</v>
      </c>
      <c r="Y1205" s="17" t="str">
        <f t="shared" si="1355"/>
        <v>=COUNTIFS(C$3:C1205,C1205)</v>
      </c>
      <c r="Z1205" s="25" t="str">
        <f t="shared" si="1356"/>
        <v>#NAME?</v>
      </c>
      <c r="AA1205" s="25" t="str">
        <f t="shared" si="1357"/>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4"/>
        <v>1</v>
      </c>
      <c r="B1206" s="10">
        <f t="shared" si="880"/>
        <v>1</v>
      </c>
      <c r="C1206" s="12" t="s">
        <v>3791</v>
      </c>
      <c r="D1206" s="21" t="s">
        <v>47</v>
      </c>
      <c r="E1206" s="21" t="s">
        <v>3792</v>
      </c>
      <c r="F1206" s="21" t="s">
        <v>31</v>
      </c>
      <c r="G1206" s="21"/>
      <c r="H1206" s="21" t="s">
        <v>3793</v>
      </c>
      <c r="I1206" s="21" t="s">
        <v>3794</v>
      </c>
      <c r="J1206" s="21" t="s">
        <v>683</v>
      </c>
      <c r="K1206" s="21">
        <v>1.0</v>
      </c>
      <c r="L1206" s="21" t="s">
        <v>35</v>
      </c>
      <c r="M1206" s="21"/>
      <c r="N1206" s="21" t="s">
        <v>3795</v>
      </c>
      <c r="O1206" s="21"/>
      <c r="P1206" s="21"/>
      <c r="Q1206" s="21"/>
      <c r="R1206" s="21" t="s">
        <v>3634</v>
      </c>
      <c r="S1206" s="21" t="s">
        <v>3636</v>
      </c>
      <c r="T1206" s="21" t="s">
        <v>3796</v>
      </c>
      <c r="U1206" s="23"/>
      <c r="V1206" s="23"/>
      <c r="W1206" s="15">
        <f t="shared" si="2"/>
        <v>45635</v>
      </c>
      <c r="X1206" s="24">
        <v>1205.0</v>
      </c>
      <c r="Y1206" s="17" t="str">
        <f t="shared" si="1355"/>
        <v>=COUNTIFS(C$3:C1206,C1206)</v>
      </c>
      <c r="Z1206" s="25" t="str">
        <f t="shared" si="1356"/>
        <v>#NAME?</v>
      </c>
      <c r="AA1206" s="25" t="str">
        <f t="shared" si="1357"/>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4"/>
        <v>13</v>
      </c>
      <c r="B1207" s="10">
        <f t="shared" si="880"/>
        <v>63</v>
      </c>
      <c r="C1207" s="12" t="s">
        <v>449</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3634</v>
      </c>
      <c r="S1207" s="21" t="s">
        <v>3636</v>
      </c>
      <c r="T1207" s="21" t="s">
        <v>3797</v>
      </c>
      <c r="U1207" s="23"/>
      <c r="V1207" s="23"/>
      <c r="W1207" s="15">
        <f t="shared" si="2"/>
        <v>45635</v>
      </c>
      <c r="X1207" s="24">
        <v>1206.0</v>
      </c>
      <c r="Y1207" s="17" t="str">
        <f t="shared" si="1355"/>
        <v>=COUNTIFS(C$3:C1207,C1207)</v>
      </c>
      <c r="Z1207" s="25" t="str">
        <f t="shared" si="1356"/>
        <v>#NAME?</v>
      </c>
      <c r="AA1207" s="25" t="str">
        <f t="shared" si="1357"/>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80"/>
        <v>1</v>
      </c>
      <c r="C1208" s="52" t="s">
        <v>3798</v>
      </c>
      <c r="D1208" s="40"/>
      <c r="E1208" s="40"/>
      <c r="F1208" s="40"/>
      <c r="G1208" s="40"/>
      <c r="H1208" s="40"/>
      <c r="I1208" s="40"/>
      <c r="J1208" s="40"/>
      <c r="K1208" s="40"/>
      <c r="L1208" s="40"/>
      <c r="M1208" s="40"/>
      <c r="N1208" s="40"/>
      <c r="O1208" s="40"/>
      <c r="P1208" s="40"/>
      <c r="Q1208" s="40"/>
      <c r="R1208" s="40" t="s">
        <v>3634</v>
      </c>
      <c r="S1208" s="40" t="s">
        <v>3636</v>
      </c>
      <c r="T1208" s="40" t="s">
        <v>3799</v>
      </c>
      <c r="U1208" s="41"/>
      <c r="V1208" s="41"/>
      <c r="W1208" s="15">
        <f t="shared" si="2"/>
        <v>45635</v>
      </c>
      <c r="X1208" s="24">
        <v>1207.0</v>
      </c>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80"/>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2"/>
        <v>45635</v>
      </c>
      <c r="X1209" s="24">
        <v>1208.0</v>
      </c>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58">COUNTIFS(C$3:C1210,C1210)</f>
        <v>5</v>
      </c>
      <c r="B1210" s="10">
        <f t="shared" si="880"/>
        <v>37</v>
      </c>
      <c r="C1210" s="12" t="s">
        <v>368</v>
      </c>
      <c r="D1210" s="21" t="str">
        <f t="shared" ref="D1210:D1217" si="1359">VLOOKUP($C1210,$C$1:$P$7320,2,0)</f>
        <v>pron</v>
      </c>
      <c r="E1210" s="21" t="str">
        <f>VLOOKUP($C1210,$C$1:$P$7320,3,0)</f>
        <v>masc nom sg of ta</v>
      </c>
      <c r="F1210" s="21" t="str">
        <f t="shared" ref="F1210:F1217" si="1360">VLOOKUP($C1210,$C$1:$P$7320,4,0)</f>
        <v/>
      </c>
      <c r="G1210" s="21"/>
      <c r="H1210" s="21" t="str">
        <f t="shared" ref="H1210:H1217" si="1361">VLOOKUP($C1210,$C$1:$P$7320,6,0)</f>
        <v>he, that</v>
      </c>
      <c r="I1210" s="21" t="str">
        <f t="shared" ref="I1210:I1217" si="1362">VLOOKUP($C1210,$C$1:$P$7320,7,0)</f>
        <v/>
      </c>
      <c r="J1210" s="21" t="str">
        <f t="shared" ref="J1210:J1217" si="1363">VLOOKUP($C1210,$C$1:$P$7320,8,0)</f>
        <v/>
      </c>
      <c r="K1210" s="21" t="str">
        <f t="shared" ref="K1210:K1217" si="1364">VLOOKUP($C1210,$C$1:$P$7320,9,0)</f>
        <v/>
      </c>
      <c r="L1210" s="21" t="str">
        <f t="shared" ref="L1210:L1217" si="1365">VLOOKUP($C1210,$C$1:$P$7320,10,0)</f>
        <v/>
      </c>
      <c r="M1210" s="21" t="str">
        <f t="shared" ref="M1210:M1217" si="1366">VLOOKUP($C1210,$C$1:$P$7320,11,0)</f>
        <v/>
      </c>
      <c r="N1210" s="21" t="str">
        <f t="shared" ref="N1210:N1217" si="1367">VLOOKUP($C1210,$C$1:$P$7320,12,0)</f>
        <v/>
      </c>
      <c r="O1210" s="21" t="str">
        <f t="shared" ref="O1210:O1217" si="1368">VLOOKUP($C1210,$C$1:$P$7320,13,0)</f>
        <v/>
      </c>
      <c r="P1210" s="21" t="str">
        <f t="shared" ref="P1210:P1217" si="1369">VLOOKUP($C1210,$C$1:$P$7320,14,0)</f>
        <v/>
      </c>
      <c r="Q1210" s="21"/>
      <c r="R1210" s="21" t="s">
        <v>3634</v>
      </c>
      <c r="S1210" s="21" t="s">
        <v>3636</v>
      </c>
      <c r="T1210" s="43" t="s">
        <v>3800</v>
      </c>
      <c r="U1210" s="23"/>
      <c r="V1210" s="23"/>
      <c r="W1210" s="15">
        <f t="shared" si="2"/>
        <v>45635</v>
      </c>
      <c r="X1210" s="24">
        <v>1209.0</v>
      </c>
      <c r="Y1210" s="17" t="str">
        <f t="shared" ref="Y1210:Y1224" si="1370">formulatext(A1210)</f>
        <v>=COUNTIFS(C$3:C1210,C1210)</v>
      </c>
      <c r="Z1210" s="25" t="str">
        <f t="shared" ref="Z1210:Z1224" si="1371">org.libreoffice.regex(Y1210,"(\= COUNTIFS\(C\$\d{1,3}:)(C\d{1,3})(,)(C\d{1,3})(\))","$2")</f>
        <v>#NAME?</v>
      </c>
      <c r="AA1210" s="25" t="str">
        <f t="shared" ref="AA1210:AA1224" si="1372">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58"/>
        <v>28</v>
      </c>
      <c r="B1211" s="10">
        <f t="shared" si="880"/>
        <v>147</v>
      </c>
      <c r="C1211" s="12" t="s">
        <v>560</v>
      </c>
      <c r="D1211" s="21" t="str">
        <f t="shared" si="1359"/>
        <v>noun</v>
      </c>
      <c r="E1211" s="21" t="s">
        <v>3635</v>
      </c>
      <c r="F1211" s="21" t="str">
        <f t="shared" si="1360"/>
        <v/>
      </c>
      <c r="G1211" s="21"/>
      <c r="H1211" s="21" t="str">
        <f t="shared" si="1361"/>
        <v>monk, monastic</v>
      </c>
      <c r="I1211" s="21" t="str">
        <f t="shared" si="1362"/>
        <v>beggar, mendicant</v>
      </c>
      <c r="J1211" s="21" t="str">
        <f t="shared" si="1363"/>
        <v>√bhikkh (beg)</v>
      </c>
      <c r="K1211" s="21">
        <f t="shared" si="1364"/>
        <v>1</v>
      </c>
      <c r="L1211" s="21" t="str">
        <f t="shared" si="1365"/>
        <v>a</v>
      </c>
      <c r="M1211" s="21" t="str">
        <f t="shared" si="1366"/>
        <v/>
      </c>
      <c r="N1211" s="21" t="str">
        <f t="shared" si="1367"/>
        <v>√bhikkh + u</v>
      </c>
      <c r="O1211" s="21" t="str">
        <f t="shared" si="1368"/>
        <v/>
      </c>
      <c r="P1211" s="21" t="str">
        <f t="shared" si="1369"/>
        <v/>
      </c>
      <c r="Q1211" s="21"/>
      <c r="R1211" s="21" t="s">
        <v>3634</v>
      </c>
      <c r="S1211" s="21" t="s">
        <v>3636</v>
      </c>
      <c r="T1211" s="27" t="s">
        <v>3801</v>
      </c>
      <c r="U1211" s="23"/>
      <c r="V1211" s="23"/>
      <c r="W1211" s="15">
        <f t="shared" si="2"/>
        <v>45635</v>
      </c>
      <c r="X1211" s="24">
        <v>1210.0</v>
      </c>
      <c r="Y1211" s="17" t="str">
        <f t="shared" si="1370"/>
        <v>=COUNTIFS(C$3:C1211,C1211)</v>
      </c>
      <c r="Z1211" s="25" t="str">
        <f t="shared" si="1371"/>
        <v>#NAME?</v>
      </c>
      <c r="AA1211" s="25" t="str">
        <f t="shared" si="1372"/>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58"/>
        <v>11</v>
      </c>
      <c r="B1212" s="10">
        <f t="shared" si="880"/>
        <v>29</v>
      </c>
      <c r="C1212" s="12" t="s">
        <v>1865</v>
      </c>
      <c r="D1212" s="21" t="str">
        <f t="shared" si="1359"/>
        <v>noun</v>
      </c>
      <c r="E1212" s="21" t="str">
        <f t="shared" ref="E1212:E1217" si="1373">VLOOKUP($C1212,$C$1:$P$7320,3,0)</f>
        <v>masc instr pl of bhikkhu</v>
      </c>
      <c r="F1212" s="21" t="str">
        <f t="shared" si="1360"/>
        <v/>
      </c>
      <c r="G1212" s="21"/>
      <c r="H1212" s="21" t="str">
        <f t="shared" si="1361"/>
        <v>with monks</v>
      </c>
      <c r="I1212" s="21" t="str">
        <f t="shared" si="1362"/>
        <v/>
      </c>
      <c r="J1212" s="21" t="str">
        <f t="shared" si="1363"/>
        <v>√bhikkh (beg)</v>
      </c>
      <c r="K1212" s="21">
        <f t="shared" si="1364"/>
        <v>1</v>
      </c>
      <c r="L1212" s="21" t="str">
        <f t="shared" si="1365"/>
        <v>a</v>
      </c>
      <c r="M1212" s="21" t="str">
        <f t="shared" si="1366"/>
        <v/>
      </c>
      <c r="N1212" s="21" t="str">
        <f t="shared" si="1367"/>
        <v>√bhikkh + u</v>
      </c>
      <c r="O1212" s="21" t="str">
        <f t="shared" si="1368"/>
        <v/>
      </c>
      <c r="P1212" s="21" t="str">
        <f t="shared" si="1369"/>
        <v/>
      </c>
      <c r="Q1212" s="21"/>
      <c r="R1212" s="21" t="s">
        <v>3634</v>
      </c>
      <c r="S1212" s="21" t="s">
        <v>3636</v>
      </c>
      <c r="T1212" s="27" t="s">
        <v>3802</v>
      </c>
      <c r="U1212" s="23"/>
      <c r="V1212" s="23"/>
      <c r="W1212" s="15">
        <f t="shared" si="2"/>
        <v>45635</v>
      </c>
      <c r="X1212" s="24">
        <v>1211.0</v>
      </c>
      <c r="Y1212" s="17" t="str">
        <f t="shared" si="1370"/>
        <v>=COUNTIFS(C$3:C1212,C1212)</v>
      </c>
      <c r="Z1212" s="25" t="str">
        <f t="shared" si="1371"/>
        <v>#NAME?</v>
      </c>
      <c r="AA1212" s="25" t="str">
        <f t="shared" si="1372"/>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58"/>
        <v>2</v>
      </c>
      <c r="B1213" s="10">
        <f t="shared" si="880"/>
        <v>8</v>
      </c>
      <c r="C1213" s="12" t="s">
        <v>3098</v>
      </c>
      <c r="D1213" s="21" t="str">
        <f t="shared" si="1359"/>
        <v>comp</v>
      </c>
      <c r="E1213" s="21" t="str">
        <f t="shared" si="1373"/>
        <v>sandhi, adv + opt</v>
      </c>
      <c r="F1213" s="21" t="str">
        <f t="shared" si="1360"/>
        <v/>
      </c>
      <c r="G1213" s="21"/>
      <c r="H1213" s="21" t="str">
        <f t="shared" si="1361"/>
        <v>thus it should be</v>
      </c>
      <c r="I1213" s="21" t="str">
        <f t="shared" si="1362"/>
        <v/>
      </c>
      <c r="J1213" s="21" t="str">
        <f t="shared" si="1363"/>
        <v/>
      </c>
      <c r="K1213" s="21" t="str">
        <f t="shared" si="1364"/>
        <v/>
      </c>
      <c r="L1213" s="21" t="str">
        <f t="shared" si="1365"/>
        <v/>
      </c>
      <c r="M1213" s="21" t="str">
        <f t="shared" si="1366"/>
        <v/>
      </c>
      <c r="N1213" s="21" t="str">
        <f t="shared" si="1367"/>
        <v>evaṃ + assa</v>
      </c>
      <c r="O1213" s="21" t="str">
        <f t="shared" si="1368"/>
        <v/>
      </c>
      <c r="P1213" s="21" t="str">
        <f t="shared" si="1369"/>
        <v/>
      </c>
      <c r="Q1213" s="21"/>
      <c r="R1213" s="21" t="s">
        <v>3634</v>
      </c>
      <c r="S1213" s="21" t="s">
        <v>3636</v>
      </c>
      <c r="T1213" s="27" t="s">
        <v>3803</v>
      </c>
      <c r="U1213" s="23"/>
      <c r="V1213" s="23"/>
      <c r="W1213" s="15">
        <f t="shared" si="2"/>
        <v>45635</v>
      </c>
      <c r="X1213" s="24">
        <v>1212.0</v>
      </c>
      <c r="Y1213" s="17" t="str">
        <f t="shared" si="1370"/>
        <v>=COUNTIFS(C$3:C1213,C1213)</v>
      </c>
      <c r="Z1213" s="25" t="str">
        <f t="shared" si="1371"/>
        <v>#NAME?</v>
      </c>
      <c r="AA1213" s="25" t="str">
        <f t="shared" si="1372"/>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58"/>
        <v>2</v>
      </c>
      <c r="B1214" s="10">
        <f t="shared" si="880"/>
        <v>8</v>
      </c>
      <c r="C1214" s="12" t="s">
        <v>3106</v>
      </c>
      <c r="D1214" s="21" t="str">
        <f t="shared" si="1359"/>
        <v>ptp</v>
      </c>
      <c r="E1214" s="21" t="str">
        <f t="shared" si="1373"/>
        <v>masc nom sg of vacanīya</v>
      </c>
      <c r="F1214" s="21" t="str">
        <f t="shared" si="1360"/>
        <v/>
      </c>
      <c r="G1214" s="21"/>
      <c r="H1214" s="21" t="str">
        <f t="shared" si="1361"/>
        <v>should be said, spoken, told</v>
      </c>
      <c r="I1214" s="21" t="str">
        <f t="shared" si="1362"/>
        <v/>
      </c>
      <c r="J1214" s="21" t="str">
        <f t="shared" si="1363"/>
        <v>√vac (speak)</v>
      </c>
      <c r="K1214" s="21">
        <f t="shared" si="1364"/>
        <v>1</v>
      </c>
      <c r="L1214" s="21" t="str">
        <f t="shared" si="1365"/>
        <v>a</v>
      </c>
      <c r="M1214" s="21" t="str">
        <f t="shared" si="1366"/>
        <v/>
      </c>
      <c r="N1214" s="21" t="str">
        <f t="shared" si="1367"/>
        <v>√vac + anīya</v>
      </c>
      <c r="O1214" s="21" t="str">
        <f t="shared" si="1368"/>
        <v/>
      </c>
      <c r="P1214" s="21" t="str">
        <f t="shared" si="1369"/>
        <v/>
      </c>
      <c r="Q1214" s="21"/>
      <c r="R1214" s="21" t="s">
        <v>3634</v>
      </c>
      <c r="S1214" s="21" t="s">
        <v>3636</v>
      </c>
      <c r="T1214" s="27" t="s">
        <v>3804</v>
      </c>
      <c r="U1214" s="23"/>
      <c r="V1214" s="23"/>
      <c r="W1214" s="15">
        <f t="shared" si="2"/>
        <v>45635</v>
      </c>
      <c r="X1214" s="24">
        <v>1213.0</v>
      </c>
      <c r="Y1214" s="17" t="str">
        <f t="shared" si="1370"/>
        <v>=COUNTIFS(C$3:C1214,C1214)</v>
      </c>
      <c r="Z1214" s="25" t="str">
        <f t="shared" si="1371"/>
        <v>#NAME?</v>
      </c>
      <c r="AA1214" s="25" t="str">
        <f t="shared" si="1372"/>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58"/>
        <v>2</v>
      </c>
      <c r="B1215" s="10">
        <f t="shared" si="880"/>
        <v>2</v>
      </c>
      <c r="C1215" s="12" t="s">
        <v>3113</v>
      </c>
      <c r="D1215" s="21" t="str">
        <f t="shared" si="1359"/>
        <v>comp</v>
      </c>
      <c r="E1215" s="21" t="str">
        <f t="shared" si="1373"/>
        <v>sandhi, ind + masc</v>
      </c>
      <c r="F1215" s="21" t="str">
        <f t="shared" si="1360"/>
        <v/>
      </c>
      <c r="G1215" s="21"/>
      <c r="H1215" s="21" t="str">
        <f t="shared" si="1361"/>
        <v>venerable don't!</v>
      </c>
      <c r="I1215" s="21" t="str">
        <f t="shared" si="1362"/>
        <v/>
      </c>
      <c r="J1215" s="21" t="str">
        <f t="shared" si="1363"/>
        <v/>
      </c>
      <c r="K1215" s="21" t="str">
        <f t="shared" si="1364"/>
        <v/>
      </c>
      <c r="L1215" s="21" t="str">
        <f t="shared" si="1365"/>
        <v/>
      </c>
      <c r="M1215" s="21" t="str">
        <f t="shared" si="1366"/>
        <v/>
      </c>
      <c r="N1215" s="21" t="str">
        <f t="shared" si="1367"/>
        <v>mā + āyasmā</v>
      </c>
      <c r="O1215" s="21" t="str">
        <f t="shared" si="1368"/>
        <v/>
      </c>
      <c r="P1215" s="21" t="str">
        <f t="shared" si="1369"/>
        <v/>
      </c>
      <c r="Q1215" s="21" t="s">
        <v>3116</v>
      </c>
      <c r="R1215" s="21" t="s">
        <v>3634</v>
      </c>
      <c r="S1215" s="21" t="s">
        <v>3636</v>
      </c>
      <c r="T1215" s="27" t="s">
        <v>3805</v>
      </c>
      <c r="U1215" s="23"/>
      <c r="V1215" s="23"/>
      <c r="W1215" s="15">
        <f t="shared" si="2"/>
        <v>45635</v>
      </c>
      <c r="X1215" s="24">
        <v>1214.0</v>
      </c>
      <c r="Y1215" s="17" t="str">
        <f t="shared" si="1370"/>
        <v>=COUNTIFS(C$3:C1215,C1215)</v>
      </c>
      <c r="Z1215" s="25" t="str">
        <f t="shared" si="1371"/>
        <v>#NAME?</v>
      </c>
      <c r="AA1215" s="25" t="str">
        <f t="shared" si="1372"/>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58"/>
        <v>2</v>
      </c>
      <c r="B1216" s="10">
        <f t="shared" si="880"/>
        <v>3</v>
      </c>
      <c r="C1216" s="12" t="s">
        <v>3709</v>
      </c>
      <c r="D1216" s="21" t="str">
        <f t="shared" si="1359"/>
        <v>noun</v>
      </c>
      <c r="E1216" s="21" t="str">
        <f t="shared" si="1373"/>
        <v>masc acc sg of atta</v>
      </c>
      <c r="F1216" s="21" t="str">
        <f t="shared" si="1360"/>
        <v/>
      </c>
      <c r="G1216" s="21"/>
      <c r="H1216" s="21" t="str">
        <f t="shared" si="1361"/>
        <v>oneself</v>
      </c>
      <c r="I1216" s="21" t="str">
        <f t="shared" si="1362"/>
        <v/>
      </c>
      <c r="J1216" s="21" t="str">
        <f t="shared" si="1363"/>
        <v/>
      </c>
      <c r="K1216" s="21" t="str">
        <f t="shared" si="1364"/>
        <v/>
      </c>
      <c r="L1216" s="21" t="str">
        <f t="shared" si="1365"/>
        <v/>
      </c>
      <c r="M1216" s="21" t="str">
        <f t="shared" si="1366"/>
        <v/>
      </c>
      <c r="N1216" s="21" t="str">
        <f t="shared" si="1367"/>
        <v/>
      </c>
      <c r="O1216" s="21" t="str">
        <f t="shared" si="1368"/>
        <v/>
      </c>
      <c r="P1216" s="21" t="str">
        <f t="shared" si="1369"/>
        <v/>
      </c>
      <c r="Q1216" s="21"/>
      <c r="R1216" s="21" t="s">
        <v>3634</v>
      </c>
      <c r="S1216" s="21" t="s">
        <v>3636</v>
      </c>
      <c r="T1216" s="27" t="s">
        <v>3806</v>
      </c>
      <c r="U1216" s="23"/>
      <c r="V1216" s="23"/>
      <c r="W1216" s="15">
        <f t="shared" si="2"/>
        <v>45635</v>
      </c>
      <c r="X1216" s="24">
        <v>1215.0</v>
      </c>
      <c r="Y1216" s="17" t="str">
        <f t="shared" si="1370"/>
        <v>=COUNTIFS(C$3:C1216,C1216)</v>
      </c>
      <c r="Z1216" s="25" t="str">
        <f t="shared" si="1371"/>
        <v>#NAME?</v>
      </c>
      <c r="AA1216" s="25" t="str">
        <f t="shared" si="1372"/>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80"/>
        <v>2</v>
      </c>
      <c r="C1217" s="12" t="s">
        <v>3713</v>
      </c>
      <c r="D1217" s="21" t="str">
        <f t="shared" si="1359"/>
        <v>ptp</v>
      </c>
      <c r="E1217" s="21" t="str">
        <f t="shared" si="1373"/>
        <v>masc acc sg of avacanīya</v>
      </c>
      <c r="F1217" s="21" t="str">
        <f t="shared" si="1360"/>
        <v/>
      </c>
      <c r="G1217" s="21"/>
      <c r="H1217" s="21" t="str">
        <f t="shared" si="1361"/>
        <v>unadmonishable</v>
      </c>
      <c r="I1217" s="21" t="str">
        <f t="shared" si="1362"/>
        <v>cannot be spoken to</v>
      </c>
      <c r="J1217" s="21" t="str">
        <f t="shared" si="1363"/>
        <v>√vac (speak)</v>
      </c>
      <c r="K1217" s="21">
        <f t="shared" si="1364"/>
        <v>1</v>
      </c>
      <c r="L1217" s="21" t="str">
        <f t="shared" si="1365"/>
        <v>a</v>
      </c>
      <c r="M1217" s="21" t="str">
        <f t="shared" si="1366"/>
        <v/>
      </c>
      <c r="N1217" s="21" t="str">
        <f t="shared" si="1367"/>
        <v>a + √vac + anīya</v>
      </c>
      <c r="O1217" s="21" t="str">
        <f t="shared" si="1368"/>
        <v/>
      </c>
      <c r="P1217" s="21" t="str">
        <f t="shared" si="1369"/>
        <v/>
      </c>
      <c r="Q1217" s="21"/>
      <c r="R1217" s="21" t="s">
        <v>3634</v>
      </c>
      <c r="S1217" s="21" t="s">
        <v>3636</v>
      </c>
      <c r="T1217" s="27" t="s">
        <v>3807</v>
      </c>
      <c r="U1217" s="23"/>
      <c r="V1217" s="23"/>
      <c r="W1217" s="15">
        <f t="shared" si="2"/>
        <v>45635</v>
      </c>
      <c r="X1217" s="24">
        <v>1216.0</v>
      </c>
      <c r="Y1217" s="17" t="str">
        <f t="shared" si="1370"/>
        <v>=COUNTIFS(C$3:C1218,C1217)</v>
      </c>
      <c r="Z1217" s="25" t="str">
        <f t="shared" si="1371"/>
        <v>#NAME?</v>
      </c>
      <c r="AA1217" s="25" t="str">
        <f t="shared" si="1372"/>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74">COUNTIFS(C$3:C1222,C1218)</f>
        <v>1</v>
      </c>
      <c r="B1218" s="10">
        <f t="shared" si="880"/>
        <v>1</v>
      </c>
      <c r="C1218" s="12" t="s">
        <v>3808</v>
      </c>
      <c r="D1218" s="21" t="s">
        <v>84</v>
      </c>
      <c r="E1218" s="21" t="s">
        <v>3809</v>
      </c>
      <c r="F1218" s="21"/>
      <c r="G1218" s="21"/>
      <c r="H1218" s="21" t="s">
        <v>3810</v>
      </c>
      <c r="I1218" s="21" t="s">
        <v>3811</v>
      </c>
      <c r="J1218" s="21" t="s">
        <v>214</v>
      </c>
      <c r="K1218" s="21">
        <v>7.0</v>
      </c>
      <c r="L1218" s="21" t="s">
        <v>215</v>
      </c>
      <c r="M1218" s="21" t="s">
        <v>3812</v>
      </c>
      <c r="N1218" s="21" t="s">
        <v>3813</v>
      </c>
      <c r="O1218" s="21"/>
      <c r="P1218" s="21"/>
      <c r="Q1218" s="21"/>
      <c r="R1218" s="21" t="s">
        <v>3634</v>
      </c>
      <c r="S1218" s="21" t="s">
        <v>3636</v>
      </c>
      <c r="T1218" s="27" t="s">
        <v>3814</v>
      </c>
      <c r="U1218" s="23"/>
      <c r="V1218" s="23"/>
      <c r="W1218" s="15">
        <f t="shared" si="2"/>
        <v>45635</v>
      </c>
      <c r="X1218" s="24">
        <v>1217.0</v>
      </c>
      <c r="Y1218" s="17" t="str">
        <f t="shared" si="1370"/>
        <v>=COUNTIFS(C$3:C1222,C1218)</v>
      </c>
      <c r="Z1218" s="25" t="str">
        <f t="shared" si="1371"/>
        <v>#NAME?</v>
      </c>
      <c r="AA1218" s="25" t="str">
        <f t="shared" si="1372"/>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74"/>
        <v>1</v>
      </c>
      <c r="B1219" s="10">
        <f t="shared" si="880"/>
        <v>1</v>
      </c>
      <c r="C1219" s="12" t="s">
        <v>3815</v>
      </c>
      <c r="D1219" s="21" t="s">
        <v>118</v>
      </c>
      <c r="E1219" s="27" t="s">
        <v>3816</v>
      </c>
      <c r="F1219" s="21"/>
      <c r="G1219" s="21"/>
      <c r="H1219" s="21" t="s">
        <v>3817</v>
      </c>
      <c r="I1219" s="21"/>
      <c r="J1219" s="21"/>
      <c r="K1219" s="21"/>
      <c r="L1219" s="21"/>
      <c r="M1219" s="21"/>
      <c r="N1219" s="21" t="s">
        <v>3818</v>
      </c>
      <c r="O1219" s="21"/>
      <c r="P1219" s="21"/>
      <c r="Q1219" s="21" t="s">
        <v>3819</v>
      </c>
      <c r="R1219" s="21" t="s">
        <v>3634</v>
      </c>
      <c r="S1219" s="21" t="s">
        <v>3636</v>
      </c>
      <c r="T1219" s="27" t="s">
        <v>3820</v>
      </c>
      <c r="U1219" s="23"/>
      <c r="V1219" s="23"/>
      <c r="W1219" s="15">
        <f t="shared" si="2"/>
        <v>45635</v>
      </c>
      <c r="X1219" s="24">
        <v>1218.0</v>
      </c>
      <c r="Y1219" s="17" t="str">
        <f t="shared" si="1370"/>
        <v>=COUNTIFS(C$3:C1223,C1219)</v>
      </c>
      <c r="Z1219" s="25" t="str">
        <f t="shared" si="1371"/>
        <v>#NAME?</v>
      </c>
      <c r="AA1219" s="25" t="str">
        <f t="shared" si="1372"/>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4"/>
        <v>1</v>
      </c>
      <c r="B1220" s="10">
        <f t="shared" si="880"/>
        <v>1</v>
      </c>
      <c r="C1220" s="12" t="s">
        <v>3821</v>
      </c>
      <c r="D1220" s="21" t="s">
        <v>401</v>
      </c>
      <c r="E1220" s="21" t="s">
        <v>3822</v>
      </c>
      <c r="F1220" s="21"/>
      <c r="G1220" s="21"/>
      <c r="H1220" s="21" t="s">
        <v>3823</v>
      </c>
      <c r="I1220" s="21" t="s">
        <v>3824</v>
      </c>
      <c r="J1220" s="21" t="s">
        <v>683</v>
      </c>
      <c r="K1220" s="21">
        <v>1.0</v>
      </c>
      <c r="L1220" s="21" t="s">
        <v>35</v>
      </c>
      <c r="M1220" s="21"/>
      <c r="N1220" s="21" t="s">
        <v>3109</v>
      </c>
      <c r="O1220" s="21"/>
      <c r="P1220" s="21"/>
      <c r="Q1220" s="21"/>
      <c r="R1220" s="21" t="s">
        <v>3634</v>
      </c>
      <c r="S1220" s="21" t="s">
        <v>3636</v>
      </c>
      <c r="T1220" s="27" t="s">
        <v>3825</v>
      </c>
      <c r="U1220" s="23"/>
      <c r="V1220" s="23"/>
      <c r="W1220" s="15">
        <f t="shared" si="2"/>
        <v>45635</v>
      </c>
      <c r="X1220" s="24">
        <v>1219.0</v>
      </c>
      <c r="Y1220" s="17" t="str">
        <f t="shared" si="1370"/>
        <v>=COUNTIFS(C$3:C1224,C1220)</v>
      </c>
      <c r="Z1220" s="25" t="str">
        <f t="shared" si="1371"/>
        <v>#NAME?</v>
      </c>
      <c r="AA1220" s="25" t="str">
        <f t="shared" si="1372"/>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4"/>
        <v>8</v>
      </c>
      <c r="B1221" s="10">
        <f t="shared" si="880"/>
        <v>21</v>
      </c>
      <c r="C1221" s="12" t="s">
        <v>302</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3634</v>
      </c>
      <c r="S1221" s="21" t="s">
        <v>3636</v>
      </c>
      <c r="T1221" s="27" t="s">
        <v>3826</v>
      </c>
      <c r="U1221" s="23"/>
      <c r="V1221" s="23"/>
      <c r="W1221" s="15">
        <f t="shared" si="2"/>
        <v>45635</v>
      </c>
      <c r="X1221" s="24">
        <v>1220.0</v>
      </c>
      <c r="Y1221" s="17" t="str">
        <f t="shared" si="1370"/>
        <v>=COUNTIFS(C$3:C1225,C1221)</v>
      </c>
      <c r="Z1221" s="25" t="str">
        <f t="shared" si="1371"/>
        <v>#NAME?</v>
      </c>
      <c r="AA1221" s="25" t="str">
        <f t="shared" si="1372"/>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75">COUNTIFS(C$3:C1222,C1222)</f>
        <v>2</v>
      </c>
      <c r="B1222" s="10">
        <f t="shared" si="880"/>
        <v>4</v>
      </c>
      <c r="C1222" s="44" t="s">
        <v>3159</v>
      </c>
      <c r="D1222" s="21" t="s">
        <v>47</v>
      </c>
      <c r="E1222" s="27" t="s">
        <v>3160</v>
      </c>
      <c r="F1222" s="21"/>
      <c r="G1222" s="21"/>
      <c r="H1222" s="27" t="s">
        <v>3161</v>
      </c>
      <c r="I1222" s="21"/>
      <c r="J1222" s="21"/>
      <c r="K1222" s="21"/>
      <c r="L1222" s="21"/>
      <c r="M1222" s="21"/>
      <c r="N1222" s="27" t="s">
        <v>107</v>
      </c>
      <c r="O1222" s="21"/>
      <c r="P1222" s="21"/>
      <c r="Q1222" s="21"/>
      <c r="R1222" s="21" t="s">
        <v>3634</v>
      </c>
      <c r="S1222" s="21" t="s">
        <v>3636</v>
      </c>
      <c r="T1222" s="27" t="s">
        <v>3827</v>
      </c>
      <c r="U1222" s="23"/>
      <c r="V1222" s="23"/>
      <c r="W1222" s="15">
        <f t="shared" si="2"/>
        <v>45635</v>
      </c>
      <c r="X1222" s="24">
        <v>1221.0</v>
      </c>
      <c r="Y1222" s="17" t="str">
        <f t="shared" si="1370"/>
        <v>=COUNTIFS(C$3:C1222,C1222)</v>
      </c>
      <c r="Z1222" s="25" t="str">
        <f t="shared" si="1371"/>
        <v>#NAME?</v>
      </c>
      <c r="AA1222" s="25" t="str">
        <f t="shared" si="1372"/>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75"/>
        <v>3</v>
      </c>
      <c r="B1223" s="10">
        <f t="shared" si="880"/>
        <v>3</v>
      </c>
      <c r="C1223" s="12" t="s">
        <v>3709</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3634</v>
      </c>
      <c r="S1223" s="21" t="s">
        <v>3636</v>
      </c>
      <c r="T1223" s="27" t="s">
        <v>3828</v>
      </c>
      <c r="U1223" s="23"/>
      <c r="V1223" s="23"/>
      <c r="W1223" s="15">
        <f t="shared" si="2"/>
        <v>45635</v>
      </c>
      <c r="X1223" s="24">
        <v>1222.0</v>
      </c>
      <c r="Y1223" s="17" t="str">
        <f t="shared" si="1370"/>
        <v>=COUNTIFS(C$3:C1223,C1223)</v>
      </c>
      <c r="Z1223" s="25" t="str">
        <f t="shared" si="1371"/>
        <v>#NAME?</v>
      </c>
      <c r="AA1223" s="25" t="str">
        <f t="shared" si="1372"/>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75"/>
        <v>1</v>
      </c>
      <c r="B1224" s="10">
        <f t="shared" si="880"/>
        <v>1</v>
      </c>
      <c r="C1224" s="12" t="s">
        <v>3829</v>
      </c>
      <c r="D1224" s="21" t="s">
        <v>84</v>
      </c>
      <c r="E1224" s="21" t="s">
        <v>3830</v>
      </c>
      <c r="F1224" s="21"/>
      <c r="G1224" s="21"/>
      <c r="H1224" s="21" t="s">
        <v>3831</v>
      </c>
      <c r="I1224" s="21"/>
      <c r="J1224" s="21" t="s">
        <v>214</v>
      </c>
      <c r="K1224" s="21">
        <v>7.0</v>
      </c>
      <c r="L1224" s="21" t="s">
        <v>215</v>
      </c>
      <c r="M1224" s="21" t="s">
        <v>216</v>
      </c>
      <c r="N1224" s="21" t="s">
        <v>3832</v>
      </c>
      <c r="O1224" s="21"/>
      <c r="P1224" s="21"/>
      <c r="Q1224" s="21"/>
      <c r="R1224" s="21" t="s">
        <v>3634</v>
      </c>
      <c r="S1224" s="21" t="s">
        <v>3636</v>
      </c>
      <c r="T1224" s="27" t="s">
        <v>3833</v>
      </c>
      <c r="U1224" s="23"/>
      <c r="V1224" s="23"/>
      <c r="W1224" s="15">
        <f t="shared" si="2"/>
        <v>45635</v>
      </c>
      <c r="X1224" s="24">
        <v>1223.0</v>
      </c>
      <c r="Y1224" s="17" t="str">
        <f t="shared" si="1370"/>
        <v>=COUNTIFS(C$3:C1224,C1224)</v>
      </c>
      <c r="Z1224" s="25" t="str">
        <f t="shared" si="1371"/>
        <v>#NAME?</v>
      </c>
      <c r="AA1224" s="25" t="str">
        <f t="shared" si="1372"/>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80"/>
        <v>1</v>
      </c>
      <c r="C1225" s="52" t="s">
        <v>3834</v>
      </c>
      <c r="D1225" s="40"/>
      <c r="E1225" s="40"/>
      <c r="F1225" s="40"/>
      <c r="G1225" s="40"/>
      <c r="H1225" s="40"/>
      <c r="I1225" s="40"/>
      <c r="J1225" s="40"/>
      <c r="K1225" s="40"/>
      <c r="L1225" s="40"/>
      <c r="M1225" s="40"/>
      <c r="N1225" s="40"/>
      <c r="O1225" s="40"/>
      <c r="P1225" s="40"/>
      <c r="Q1225" s="40"/>
      <c r="R1225" s="40" t="s">
        <v>3634</v>
      </c>
      <c r="S1225" s="40" t="s">
        <v>3636</v>
      </c>
      <c r="T1225" s="62" t="s">
        <v>3835</v>
      </c>
      <c r="U1225" s="41"/>
      <c r="V1225" s="41"/>
      <c r="W1225" s="15">
        <f t="shared" si="2"/>
        <v>45635</v>
      </c>
      <c r="X1225" s="24">
        <v>1224.0</v>
      </c>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80"/>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2"/>
        <v>45635</v>
      </c>
      <c r="X1226" s="24">
        <v>1225.0</v>
      </c>
      <c r="Y1226" s="17" t="str">
        <f t="shared" ref="Y1226:Y1238" si="1376">formulatext(A1226)</f>
        <v>#N/A</v>
      </c>
      <c r="Z1226" s="25" t="str">
        <f t="shared" ref="Z1226:Z1238" si="1377">org.libreoffice.regex(Y1226,"(\= COUNTIFS\(C\$\d{1,3}:)(C\d{1,3})(,)(C\d{1,3})(\))","$2")</f>
        <v>#NAME?</v>
      </c>
      <c r="AA1226" s="25" t="str">
        <f t="shared" ref="AA1226:AA1238" si="1378">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79">COUNTIFS(C$3:C1227,C1227)</f>
        <v>1</v>
      </c>
      <c r="B1227" s="10">
        <f t="shared" si="880"/>
        <v>1</v>
      </c>
      <c r="C1227" s="12" t="s">
        <v>3836</v>
      </c>
      <c r="D1227" s="21" t="s">
        <v>118</v>
      </c>
      <c r="E1227" s="27" t="s">
        <v>3434</v>
      </c>
      <c r="F1227" s="21"/>
      <c r="G1227" s="21"/>
      <c r="H1227" s="21" t="s">
        <v>3837</v>
      </c>
      <c r="I1227" s="21"/>
      <c r="J1227" s="21"/>
      <c r="K1227" s="21"/>
      <c r="L1227" s="21"/>
      <c r="M1227" s="21"/>
      <c r="N1227" s="21" t="s">
        <v>3838</v>
      </c>
      <c r="O1227" s="21"/>
      <c r="P1227" s="21"/>
      <c r="Q1227" s="21"/>
      <c r="R1227" s="21" t="s">
        <v>3634</v>
      </c>
      <c r="S1227" s="21" t="s">
        <v>3636</v>
      </c>
      <c r="T1227" s="22" t="s">
        <v>3839</v>
      </c>
      <c r="U1227" s="23"/>
      <c r="V1227" s="23"/>
      <c r="W1227" s="15">
        <f t="shared" si="2"/>
        <v>45635</v>
      </c>
      <c r="X1227" s="24">
        <v>1226.0</v>
      </c>
      <c r="Y1227" s="17" t="str">
        <f t="shared" si="1376"/>
        <v>=COUNTIFS(C$3:C1227,C1227)</v>
      </c>
      <c r="Z1227" s="25" t="str">
        <f t="shared" si="1377"/>
        <v>#NAME?</v>
      </c>
      <c r="AA1227" s="25" t="str">
        <f t="shared" si="1378"/>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79"/>
        <v>3</v>
      </c>
      <c r="B1228" s="10">
        <f t="shared" si="880"/>
        <v>4</v>
      </c>
      <c r="C1228" s="44" t="s">
        <v>3159</v>
      </c>
      <c r="D1228" s="21" t="str">
        <f t="shared" ref="D1228:D1230" si="1380">VLOOKUP($C1228,$C$1:$P$7320,2,0)</f>
        <v>noun</v>
      </c>
      <c r="E1228" s="21" t="str">
        <f t="shared" ref="E1228:E1230" si="1381">VLOOKUP($C1228,$C$1:$P$7320,3,0)</f>
        <v>masc nom sg of āyasmant</v>
      </c>
      <c r="F1228" s="21" t="str">
        <f t="shared" ref="F1228:F1230" si="1382">VLOOKUP($C1228,$C$1:$P$7320,4,0)</f>
        <v/>
      </c>
      <c r="G1228" s="21"/>
      <c r="H1228" s="21" t="str">
        <f t="shared" ref="H1228:H1230" si="1383">VLOOKUP($C1228,$C$1:$P$7320,6,0)</f>
        <v>venerable</v>
      </c>
      <c r="I1228" s="21" t="str">
        <f t="shared" ref="I1228:I1230" si="1384">VLOOKUP($C1228,$C$1:$P$7320,7,0)</f>
        <v/>
      </c>
      <c r="J1228" s="21" t="str">
        <f t="shared" ref="J1228:J1230" si="1385">VLOOKUP($C1228,$C$1:$P$7320,8,0)</f>
        <v/>
      </c>
      <c r="K1228" s="21" t="str">
        <f t="shared" ref="K1228:K1230" si="1386">VLOOKUP($C1228,$C$1:$P$7320,9,0)</f>
        <v/>
      </c>
      <c r="L1228" s="21" t="str">
        <f t="shared" ref="L1228:L1230" si="1387">VLOOKUP($C1228,$C$1:$P$7320,10,0)</f>
        <v/>
      </c>
      <c r="M1228" s="21" t="str">
        <f t="shared" ref="M1228:M1230" si="1388">VLOOKUP($C1228,$C$1:$P$7320,11,0)</f>
        <v/>
      </c>
      <c r="N1228" s="21" t="str">
        <f t="shared" ref="N1228:N1230" si="1389">VLOOKUP($C1228,$C$1:$P$7320,12,0)</f>
        <v>āyas + mant</v>
      </c>
      <c r="O1228" s="21" t="str">
        <f t="shared" ref="O1228:O1230" si="1390">VLOOKUP($C1228,$C$1:$P$7320,13,0)</f>
        <v/>
      </c>
      <c r="P1228" s="21" t="str">
        <f t="shared" ref="P1228:P1230" si="1391">VLOOKUP($C1228,$C$1:$P$7320,14,0)</f>
        <v/>
      </c>
      <c r="Q1228" s="21"/>
      <c r="R1228" s="21" t="s">
        <v>3634</v>
      </c>
      <c r="S1228" s="21" t="s">
        <v>3636</v>
      </c>
      <c r="T1228" s="22" t="s">
        <v>3840</v>
      </c>
      <c r="U1228" s="23"/>
      <c r="V1228" s="23"/>
      <c r="W1228" s="15">
        <f t="shared" si="2"/>
        <v>45635</v>
      </c>
      <c r="X1228" s="24">
        <v>1227.0</v>
      </c>
      <c r="Y1228" s="17" t="str">
        <f t="shared" si="1376"/>
        <v>=COUNTIFS(C$3:C1228,C1228)</v>
      </c>
      <c r="Z1228" s="25" t="str">
        <f t="shared" si="1377"/>
        <v>#NAME?</v>
      </c>
      <c r="AA1228" s="25" t="str">
        <f t="shared" si="1378"/>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79"/>
        <v>10</v>
      </c>
      <c r="B1229" s="10">
        <f t="shared" si="880"/>
        <v>27</v>
      </c>
      <c r="C1229" s="12" t="s">
        <v>851</v>
      </c>
      <c r="D1229" s="21" t="str">
        <f t="shared" si="1380"/>
        <v>ind</v>
      </c>
      <c r="E1229" s="21" t="str">
        <f t="shared" si="1381"/>
        <v>conj</v>
      </c>
      <c r="F1229" s="21" t="str">
        <f t="shared" si="1382"/>
        <v/>
      </c>
      <c r="G1229" s="21"/>
      <c r="H1229" s="21" t="str">
        <f t="shared" si="1383"/>
        <v>then, and, now, even</v>
      </c>
      <c r="I1229" s="21" t="str">
        <f t="shared" si="1384"/>
        <v/>
      </c>
      <c r="J1229" s="21" t="str">
        <f t="shared" si="1385"/>
        <v/>
      </c>
      <c r="K1229" s="21" t="str">
        <f t="shared" si="1386"/>
        <v/>
      </c>
      <c r="L1229" s="21" t="str">
        <f t="shared" si="1387"/>
        <v/>
      </c>
      <c r="M1229" s="21" t="str">
        <f t="shared" si="1388"/>
        <v/>
      </c>
      <c r="N1229" s="21" t="str">
        <f t="shared" si="1389"/>
        <v>(a)pi</v>
      </c>
      <c r="O1229" s="21" t="str">
        <f t="shared" si="1390"/>
        <v/>
      </c>
      <c r="P1229" s="21" t="str">
        <f t="shared" si="1391"/>
        <v/>
      </c>
      <c r="Q1229" s="21"/>
      <c r="R1229" s="21" t="s">
        <v>3634</v>
      </c>
      <c r="S1229" s="21" t="s">
        <v>3636</v>
      </c>
      <c r="T1229" s="21" t="s">
        <v>3841</v>
      </c>
      <c r="U1229" s="23"/>
      <c r="V1229" s="23"/>
      <c r="W1229" s="15">
        <f t="shared" si="2"/>
        <v>45635</v>
      </c>
      <c r="X1229" s="24">
        <v>1228.0</v>
      </c>
      <c r="Y1229" s="17" t="str">
        <f t="shared" si="1376"/>
        <v>=COUNTIFS(C$3:C1229,C1229)</v>
      </c>
      <c r="Z1229" s="25" t="str">
        <f t="shared" si="1377"/>
        <v>#NAME?</v>
      </c>
      <c r="AA1229" s="25" t="str">
        <f t="shared" si="1378"/>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79"/>
        <v>9</v>
      </c>
      <c r="B1230" s="10">
        <f t="shared" si="880"/>
        <v>26</v>
      </c>
      <c r="C1230" s="12" t="s">
        <v>2606</v>
      </c>
      <c r="D1230" s="21" t="str">
        <f t="shared" si="1380"/>
        <v>noun</v>
      </c>
      <c r="E1230" s="21" t="str">
        <f t="shared" si="1381"/>
        <v>masc nom pl, from bhikkhati</v>
      </c>
      <c r="F1230" s="21" t="str">
        <f t="shared" si="1382"/>
        <v/>
      </c>
      <c r="G1230" s="21"/>
      <c r="H1230" s="21" t="str">
        <f t="shared" si="1383"/>
        <v>monks, monastics</v>
      </c>
      <c r="I1230" s="21" t="str">
        <f t="shared" si="1384"/>
        <v>beggars, mendicants</v>
      </c>
      <c r="J1230" s="21" t="str">
        <f t="shared" si="1385"/>
        <v>√bhikkh (beg)</v>
      </c>
      <c r="K1230" s="21">
        <f t="shared" si="1386"/>
        <v>1</v>
      </c>
      <c r="L1230" s="21" t="str">
        <f t="shared" si="1387"/>
        <v>a</v>
      </c>
      <c r="M1230" s="21" t="str">
        <f t="shared" si="1388"/>
        <v/>
      </c>
      <c r="N1230" s="21" t="str">
        <f t="shared" si="1389"/>
        <v>√bhikkh + u</v>
      </c>
      <c r="O1230" s="21" t="str">
        <f t="shared" si="1390"/>
        <v/>
      </c>
      <c r="P1230" s="21" t="str">
        <f t="shared" si="1391"/>
        <v/>
      </c>
      <c r="Q1230" s="21"/>
      <c r="R1230" s="21" t="s">
        <v>3634</v>
      </c>
      <c r="S1230" s="21" t="s">
        <v>3636</v>
      </c>
      <c r="T1230" s="21" t="s">
        <v>3842</v>
      </c>
      <c r="U1230" s="23"/>
      <c r="V1230" s="23"/>
      <c r="W1230" s="15">
        <f t="shared" si="2"/>
        <v>45635</v>
      </c>
      <c r="X1230" s="24">
        <v>1229.0</v>
      </c>
      <c r="Y1230" s="17" t="str">
        <f t="shared" si="1376"/>
        <v>=COUNTIFS(C$3:C1230,C1230)</v>
      </c>
      <c r="Z1230" s="25" t="str">
        <f t="shared" si="1377"/>
        <v>#NAME?</v>
      </c>
      <c r="AA1230" s="25" t="str">
        <f t="shared" si="1378"/>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79"/>
        <v>1</v>
      </c>
      <c r="B1231" s="10">
        <f t="shared" si="880"/>
        <v>1</v>
      </c>
      <c r="C1231" s="12" t="s">
        <v>3843</v>
      </c>
      <c r="D1231" s="21" t="s">
        <v>84</v>
      </c>
      <c r="E1231" s="21" t="s">
        <v>3844</v>
      </c>
      <c r="F1231" s="21"/>
      <c r="G1231" s="21"/>
      <c r="H1231" s="21" t="s">
        <v>3845</v>
      </c>
      <c r="I1231" s="21"/>
      <c r="J1231" s="21" t="s">
        <v>640</v>
      </c>
      <c r="K1231" s="21">
        <v>1.0</v>
      </c>
      <c r="L1231" s="21" t="s">
        <v>35</v>
      </c>
      <c r="M1231" s="21" t="s">
        <v>1752</v>
      </c>
      <c r="N1231" s="21" t="s">
        <v>3363</v>
      </c>
      <c r="O1231" s="21"/>
      <c r="P1231" s="21"/>
      <c r="Q1231" s="21" t="s">
        <v>3846</v>
      </c>
      <c r="R1231" s="21" t="s">
        <v>3634</v>
      </c>
      <c r="S1231" s="21" t="s">
        <v>3636</v>
      </c>
      <c r="T1231" s="21" t="s">
        <v>3847</v>
      </c>
      <c r="U1231" s="23"/>
      <c r="V1231" s="23"/>
      <c r="W1231" s="15">
        <f t="shared" si="2"/>
        <v>45635</v>
      </c>
      <c r="X1231" s="24">
        <v>1230.0</v>
      </c>
      <c r="Y1231" s="17" t="str">
        <f t="shared" si="1376"/>
        <v>=COUNTIFS(C$3:C1231,C1231)</v>
      </c>
      <c r="Z1231" s="25" t="str">
        <f t="shared" si="1377"/>
        <v>#NAME?</v>
      </c>
      <c r="AA1231" s="25" t="str">
        <f t="shared" si="1378"/>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79"/>
        <v>1</v>
      </c>
      <c r="B1232" s="10">
        <f t="shared" si="880"/>
        <v>2</v>
      </c>
      <c r="C1232" s="12" t="s">
        <v>3848</v>
      </c>
      <c r="D1232" s="21" t="s">
        <v>29</v>
      </c>
      <c r="E1232" s="21" t="s">
        <v>3849</v>
      </c>
      <c r="F1232" s="21"/>
      <c r="G1232" s="21"/>
      <c r="H1232" s="21" t="s">
        <v>3696</v>
      </c>
      <c r="I1232" s="21" t="s">
        <v>3850</v>
      </c>
      <c r="J1232" s="21"/>
      <c r="K1232" s="21"/>
      <c r="L1232" s="21"/>
      <c r="M1232" s="21"/>
      <c r="N1232" s="21" t="s">
        <v>3851</v>
      </c>
      <c r="O1232" s="21"/>
      <c r="P1232" s="21"/>
      <c r="Q1232" s="21"/>
      <c r="R1232" s="21" t="s">
        <v>3634</v>
      </c>
      <c r="S1232" s="21" t="s">
        <v>3636</v>
      </c>
      <c r="T1232" s="21" t="s">
        <v>3852</v>
      </c>
      <c r="U1232" s="23"/>
      <c r="V1232" s="23"/>
      <c r="W1232" s="15">
        <f t="shared" si="2"/>
        <v>45635</v>
      </c>
      <c r="X1232" s="24">
        <v>1231.0</v>
      </c>
      <c r="Y1232" s="17" t="str">
        <f t="shared" si="1376"/>
        <v>=COUNTIFS(C$3:C1232,C1232)</v>
      </c>
      <c r="Z1232" s="25" t="str">
        <f t="shared" si="1377"/>
        <v>#NAME?</v>
      </c>
      <c r="AA1232" s="25" t="str">
        <f t="shared" si="1378"/>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79"/>
        <v>1</v>
      </c>
      <c r="B1233" s="10">
        <f t="shared" si="880"/>
        <v>1</v>
      </c>
      <c r="C1233" s="12" t="s">
        <v>3853</v>
      </c>
      <c r="D1233" s="21" t="s">
        <v>118</v>
      </c>
      <c r="E1233" s="27" t="s">
        <v>3434</v>
      </c>
      <c r="F1233" s="21"/>
      <c r="G1233" s="21"/>
      <c r="H1233" s="21" t="s">
        <v>3854</v>
      </c>
      <c r="I1233" s="21"/>
      <c r="J1233" s="21"/>
      <c r="K1233" s="21"/>
      <c r="L1233" s="21"/>
      <c r="M1233" s="21"/>
      <c r="N1233" s="21" t="s">
        <v>3855</v>
      </c>
      <c r="O1233" s="21"/>
      <c r="P1233" s="21"/>
      <c r="Q1233" s="21"/>
      <c r="R1233" s="21" t="s">
        <v>3634</v>
      </c>
      <c r="S1233" s="21" t="s">
        <v>3636</v>
      </c>
      <c r="T1233" s="21" t="s">
        <v>3856</v>
      </c>
      <c r="U1233" s="23"/>
      <c r="V1233" s="23"/>
      <c r="W1233" s="15">
        <f t="shared" si="2"/>
        <v>45635</v>
      </c>
      <c r="X1233" s="24">
        <v>1232.0</v>
      </c>
      <c r="Y1233" s="17" t="str">
        <f t="shared" si="1376"/>
        <v>=COUNTIFS(C$3:C1233,C1233)</v>
      </c>
      <c r="Z1233" s="25" t="str">
        <f t="shared" si="1377"/>
        <v>#NAME?</v>
      </c>
      <c r="AA1233" s="25" t="str">
        <f t="shared" si="1378"/>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79"/>
        <v>1</v>
      </c>
      <c r="B1234" s="10">
        <f t="shared" si="880"/>
        <v>1</v>
      </c>
      <c r="C1234" s="12" t="s">
        <v>3857</v>
      </c>
      <c r="D1234" s="21" t="s">
        <v>47</v>
      </c>
      <c r="E1234" s="21" t="s">
        <v>2607</v>
      </c>
      <c r="F1234" s="21"/>
      <c r="G1234" s="21"/>
      <c r="H1234" s="21" t="s">
        <v>2608</v>
      </c>
      <c r="I1234" s="21" t="s">
        <v>563</v>
      </c>
      <c r="J1234" s="21" t="s">
        <v>564</v>
      </c>
      <c r="K1234" s="21">
        <v>1.0</v>
      </c>
      <c r="L1234" s="21" t="s">
        <v>35</v>
      </c>
      <c r="M1234" s="21"/>
      <c r="N1234" s="21" t="s">
        <v>565</v>
      </c>
      <c r="O1234" s="21"/>
      <c r="P1234" s="21"/>
      <c r="Q1234" s="21"/>
      <c r="R1234" s="21" t="s">
        <v>3634</v>
      </c>
      <c r="S1234" s="21" t="s">
        <v>3636</v>
      </c>
      <c r="T1234" s="21" t="s">
        <v>3858</v>
      </c>
      <c r="U1234" s="23"/>
      <c r="V1234" s="23"/>
      <c r="W1234" s="15">
        <f t="shared" si="2"/>
        <v>45635</v>
      </c>
      <c r="X1234" s="24">
        <v>1233.0</v>
      </c>
      <c r="Y1234" s="17" t="str">
        <f t="shared" si="1376"/>
        <v>=COUNTIFS(C$3:C1234,C1234)</v>
      </c>
      <c r="Z1234" s="25" t="str">
        <f t="shared" si="1377"/>
        <v>#NAME?</v>
      </c>
      <c r="AA1234" s="25" t="str">
        <f t="shared" si="1378"/>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79"/>
        <v>11</v>
      </c>
      <c r="B1235" s="10">
        <f t="shared" si="880"/>
        <v>27</v>
      </c>
      <c r="C1235" s="12" t="s">
        <v>851</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3634</v>
      </c>
      <c r="S1235" s="21" t="s">
        <v>3636</v>
      </c>
      <c r="T1235" s="21" t="s">
        <v>3859</v>
      </c>
      <c r="U1235" s="23"/>
      <c r="V1235" s="23"/>
      <c r="W1235" s="15">
        <f t="shared" si="2"/>
        <v>45635</v>
      </c>
      <c r="X1235" s="24">
        <v>1234.0</v>
      </c>
      <c r="Y1235" s="17" t="str">
        <f t="shared" si="1376"/>
        <v>=COUNTIFS(C$3:C1235,C1235)</v>
      </c>
      <c r="Z1235" s="25" t="str">
        <f t="shared" si="1377"/>
        <v>#NAME?</v>
      </c>
      <c r="AA1235" s="25" t="str">
        <f t="shared" si="1378"/>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79"/>
        <v>1</v>
      </c>
      <c r="B1236" s="10">
        <f t="shared" si="880"/>
        <v>2</v>
      </c>
      <c r="C1236" s="12" t="s">
        <v>3860</v>
      </c>
      <c r="D1236" s="21" t="s">
        <v>47</v>
      </c>
      <c r="E1236" s="21" t="s">
        <v>3861</v>
      </c>
      <c r="F1236" s="21"/>
      <c r="G1236" s="21"/>
      <c r="H1236" s="21" t="s">
        <v>3161</v>
      </c>
      <c r="I1236" s="21"/>
      <c r="J1236" s="21"/>
      <c r="K1236" s="21"/>
      <c r="L1236" s="21"/>
      <c r="M1236" s="21"/>
      <c r="N1236" s="27" t="s">
        <v>107</v>
      </c>
      <c r="O1236" s="21"/>
      <c r="P1236" s="21"/>
      <c r="Q1236" s="21"/>
      <c r="R1236" s="21" t="s">
        <v>3634</v>
      </c>
      <c r="S1236" s="21" t="s">
        <v>3636</v>
      </c>
      <c r="T1236" s="21" t="s">
        <v>3862</v>
      </c>
      <c r="U1236" s="23"/>
      <c r="V1236" s="23"/>
      <c r="W1236" s="15">
        <f t="shared" si="2"/>
        <v>45635</v>
      </c>
      <c r="X1236" s="24">
        <v>1235.0</v>
      </c>
      <c r="Y1236" s="17" t="str">
        <f t="shared" si="1376"/>
        <v>=COUNTIFS(C$3:C1236,C1236)</v>
      </c>
      <c r="Z1236" s="25" t="str">
        <f t="shared" si="1377"/>
        <v>#NAME?</v>
      </c>
      <c r="AA1236" s="25" t="str">
        <f t="shared" si="1378"/>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79"/>
        <v>1</v>
      </c>
      <c r="B1237" s="10">
        <f t="shared" si="880"/>
        <v>1</v>
      </c>
      <c r="C1237" s="12" t="s">
        <v>3863</v>
      </c>
      <c r="D1237" s="21" t="s">
        <v>84</v>
      </c>
      <c r="E1237" s="21" t="s">
        <v>3864</v>
      </c>
      <c r="F1237" s="21" t="s">
        <v>185</v>
      </c>
      <c r="G1237" s="21"/>
      <c r="H1237" s="21" t="s">
        <v>3865</v>
      </c>
      <c r="I1237" s="21"/>
      <c r="J1237" s="21" t="s">
        <v>683</v>
      </c>
      <c r="K1237" s="21">
        <v>1.0</v>
      </c>
      <c r="L1237" s="21" t="s">
        <v>35</v>
      </c>
      <c r="M1237" s="21" t="s">
        <v>3763</v>
      </c>
      <c r="N1237" s="21" t="s">
        <v>3764</v>
      </c>
      <c r="O1237" s="21"/>
      <c r="P1237" s="21"/>
      <c r="Q1237" s="21"/>
      <c r="R1237" s="21" t="s">
        <v>3634</v>
      </c>
      <c r="S1237" s="21" t="s">
        <v>3636</v>
      </c>
      <c r="T1237" s="21" t="s">
        <v>3866</v>
      </c>
      <c r="U1237" s="23"/>
      <c r="V1237" s="23"/>
      <c r="W1237" s="15">
        <f t="shared" si="2"/>
        <v>45635</v>
      </c>
      <c r="X1237" s="24">
        <v>1236.0</v>
      </c>
      <c r="Y1237" s="17" t="str">
        <f t="shared" si="1376"/>
        <v>=COUNTIFS(C$3:C1237,C1237)</v>
      </c>
      <c r="Z1237" s="25" t="str">
        <f t="shared" si="1377"/>
        <v>#NAME?</v>
      </c>
      <c r="AA1237" s="25" t="str">
        <f t="shared" si="1378"/>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79"/>
        <v>2</v>
      </c>
      <c r="B1238" s="10">
        <f t="shared" si="880"/>
        <v>2</v>
      </c>
      <c r="C1238" s="12" t="s">
        <v>3848</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3634</v>
      </c>
      <c r="S1238" s="21" t="s">
        <v>3636</v>
      </c>
      <c r="T1238" s="21" t="s">
        <v>3867</v>
      </c>
      <c r="U1238" s="23"/>
      <c r="V1238" s="23"/>
      <c r="W1238" s="15">
        <f t="shared" si="2"/>
        <v>45635</v>
      </c>
      <c r="X1238" s="24">
        <v>1237.0</v>
      </c>
      <c r="Y1238" s="17" t="str">
        <f t="shared" si="1376"/>
        <v>=COUNTIFS(C$3:C1238,C1238)</v>
      </c>
      <c r="Z1238" s="25" t="str">
        <f t="shared" si="1377"/>
        <v>#NAME?</v>
      </c>
      <c r="AA1238" s="25" t="str">
        <f t="shared" si="1378"/>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80"/>
        <v>1</v>
      </c>
      <c r="C1239" s="52" t="s">
        <v>3868</v>
      </c>
      <c r="D1239" s="40"/>
      <c r="E1239" s="40"/>
      <c r="F1239" s="40"/>
      <c r="G1239" s="40"/>
      <c r="H1239" s="40"/>
      <c r="I1239" s="40"/>
      <c r="J1239" s="40"/>
      <c r="K1239" s="40"/>
      <c r="L1239" s="40"/>
      <c r="M1239" s="40"/>
      <c r="N1239" s="40"/>
      <c r="O1239" s="40"/>
      <c r="P1239" s="40"/>
      <c r="Q1239" s="40"/>
      <c r="R1239" s="40" t="s">
        <v>3634</v>
      </c>
      <c r="S1239" s="40" t="s">
        <v>3636</v>
      </c>
      <c r="T1239" s="40" t="s">
        <v>3869</v>
      </c>
      <c r="U1239" s="41"/>
      <c r="V1239" s="41"/>
      <c r="W1239" s="15">
        <f t="shared" si="2"/>
        <v>45635</v>
      </c>
      <c r="X1239" s="24">
        <v>1238.0</v>
      </c>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80"/>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2"/>
        <v>45635</v>
      </c>
      <c r="X1240" s="24">
        <v>1239.0</v>
      </c>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392">COUNTIFS(C$3:C1241,C1241)</f>
        <v>4</v>
      </c>
      <c r="B1241" s="10">
        <f t="shared" si="880"/>
        <v>20</v>
      </c>
      <c r="C1241" s="12" t="s">
        <v>1746</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3634</v>
      </c>
      <c r="S1241" s="21" t="s">
        <v>3636</v>
      </c>
      <c r="T1241" s="22" t="s">
        <v>3870</v>
      </c>
      <c r="U1241" s="23"/>
      <c r="V1241" s="23"/>
      <c r="W1241" s="15">
        <f t="shared" si="2"/>
        <v>45635</v>
      </c>
      <c r="X1241" s="24">
        <v>1240.0</v>
      </c>
      <c r="Y1241" s="17" t="str">
        <f t="shared" ref="Y1241:Y1258" si="1393">formulatext(A1241)</f>
        <v>=COUNTIFS(C$3:C1241,C1241)</v>
      </c>
      <c r="Z1241" s="25" t="str">
        <f t="shared" ref="Z1241:Z1258" si="1394">org.libreoffice.regex(Y1241,"(\= COUNTIFS\(C\$\d{1,3}:)(C\d{1,3})(,)(C\d{1,3})(\))","$2")</f>
        <v>#NAME?</v>
      </c>
      <c r="AA1241" s="25" t="str">
        <f t="shared" ref="AA1241:AA1258" si="1395">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92"/>
        <v>1</v>
      </c>
      <c r="B1242" s="10">
        <f t="shared" si="880"/>
        <v>1</v>
      </c>
      <c r="C1242" s="12" t="s">
        <v>3871</v>
      </c>
      <c r="D1242" s="21" t="s">
        <v>183</v>
      </c>
      <c r="E1242" s="21" t="s">
        <v>3872</v>
      </c>
      <c r="F1242" s="21"/>
      <c r="G1242" s="21"/>
      <c r="H1242" s="21" t="s">
        <v>3873</v>
      </c>
      <c r="I1242" s="21"/>
      <c r="J1242" s="21" t="s">
        <v>3874</v>
      </c>
      <c r="K1242" s="21">
        <v>1.0</v>
      </c>
      <c r="L1242" s="21" t="s">
        <v>35</v>
      </c>
      <c r="M1242" s="21"/>
      <c r="N1242" s="21" t="s">
        <v>3875</v>
      </c>
      <c r="O1242" s="21"/>
      <c r="P1242" s="21"/>
      <c r="Q1242" s="21" t="s">
        <v>3876</v>
      </c>
      <c r="R1242" s="21" t="s">
        <v>3634</v>
      </c>
      <c r="S1242" s="21" t="s">
        <v>3636</v>
      </c>
      <c r="T1242" s="21" t="s">
        <v>3877</v>
      </c>
      <c r="U1242" s="23"/>
      <c r="V1242" s="23"/>
      <c r="W1242" s="15">
        <f t="shared" si="2"/>
        <v>45635</v>
      </c>
      <c r="X1242" s="24">
        <v>1241.0</v>
      </c>
      <c r="Y1242" s="17" t="str">
        <f t="shared" si="1393"/>
        <v>=COUNTIFS(C$3:C1242,C1242)</v>
      </c>
      <c r="Z1242" s="25" t="str">
        <f t="shared" si="1394"/>
        <v>#NAME?</v>
      </c>
      <c r="AA1242" s="25" t="str">
        <f t="shared" si="1395"/>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2"/>
        <v>3</v>
      </c>
      <c r="B1243" s="10">
        <f t="shared" si="880"/>
        <v>7</v>
      </c>
      <c r="C1243" s="12" t="s">
        <v>3171</v>
      </c>
      <c r="D1243" s="21" t="str">
        <f t="shared" ref="D1243:D1245" si="1396">VLOOKUP($C1243,$C$1:$P$7320,2,0)</f>
        <v>ind</v>
      </c>
      <c r="E1243" s="21" t="str">
        <f t="shared" ref="E1243:E1245" si="1397">VLOOKUP($C1243,$C$1:$P$7320,3,0)</f>
        <v>excl</v>
      </c>
      <c r="F1243" s="21" t="str">
        <f t="shared" ref="F1243:F1245" si="1398">VLOOKUP($C1243,$C$1:$P$7320,4,0)</f>
        <v/>
      </c>
      <c r="G1243" s="21"/>
      <c r="H1243" s="21" t="str">
        <f t="shared" ref="H1243:H1245" si="1399">VLOOKUP($C1243,$C$1:$P$7320,6,0)</f>
        <v>certainly, indeed (or) because; for</v>
      </c>
      <c r="I1243" s="21" t="str">
        <f t="shared" ref="I1243:I1245" si="1400">VLOOKUP($C1243,$C$1:$P$7320,7,0)</f>
        <v/>
      </c>
      <c r="J1243" s="21" t="str">
        <f t="shared" ref="J1243:J1245" si="1401">VLOOKUP($C1243,$C$1:$P$7320,8,0)</f>
        <v/>
      </c>
      <c r="K1243" s="21" t="str">
        <f t="shared" ref="K1243:K1245" si="1402">VLOOKUP($C1243,$C$1:$P$7320,9,0)</f>
        <v/>
      </c>
      <c r="L1243" s="21" t="str">
        <f t="shared" ref="L1243:L1245" si="1403">VLOOKUP($C1243,$C$1:$P$7320,10,0)</f>
        <v/>
      </c>
      <c r="M1243" s="21" t="str">
        <f t="shared" ref="M1243:M1245" si="1404">VLOOKUP($C1243,$C$1:$P$7320,11,0)</f>
        <v/>
      </c>
      <c r="N1243" s="21" t="str">
        <f t="shared" ref="N1243:N1245" si="1405">VLOOKUP($C1243,$C$1:$P$7320,12,0)</f>
        <v/>
      </c>
      <c r="O1243" s="21" t="str">
        <f t="shared" ref="O1243:O1245" si="1406">VLOOKUP($C1243,$C$1:$P$7320,13,0)</f>
        <v/>
      </c>
      <c r="P1243" s="21" t="str">
        <f t="shared" ref="P1243:P1245" si="1407">VLOOKUP($C1243,$C$1:$P$7320,14,0)</f>
        <v/>
      </c>
      <c r="Q1243" s="21"/>
      <c r="R1243" s="21" t="s">
        <v>3634</v>
      </c>
      <c r="S1243" s="21" t="s">
        <v>3636</v>
      </c>
      <c r="T1243" s="21" t="s">
        <v>3878</v>
      </c>
      <c r="U1243" s="23"/>
      <c r="V1243" s="23"/>
      <c r="W1243" s="15">
        <f t="shared" si="2"/>
        <v>45635</v>
      </c>
      <c r="X1243" s="24">
        <v>1242.0</v>
      </c>
      <c r="Y1243" s="17" t="str">
        <f t="shared" si="1393"/>
        <v>=COUNTIFS(C$3:C1243,C1243)</v>
      </c>
      <c r="Z1243" s="25" t="str">
        <f t="shared" si="1394"/>
        <v>#NAME?</v>
      </c>
      <c r="AA1243" s="25" t="str">
        <f t="shared" si="1395"/>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2"/>
        <v>4</v>
      </c>
      <c r="B1244" s="10">
        <f t="shared" si="880"/>
        <v>17</v>
      </c>
      <c r="C1244" s="12" t="s">
        <v>41</v>
      </c>
      <c r="D1244" s="21" t="str">
        <f t="shared" si="1396"/>
        <v>pron</v>
      </c>
      <c r="E1244" s="21" t="str">
        <f t="shared" si="1397"/>
        <v>masc dat sg of ta</v>
      </c>
      <c r="F1244" s="21" t="str">
        <f t="shared" si="1398"/>
        <v/>
      </c>
      <c r="G1244" s="21"/>
      <c r="H1244" s="21" t="str">
        <f t="shared" si="1399"/>
        <v>to him</v>
      </c>
      <c r="I1244" s="21" t="str">
        <f t="shared" si="1400"/>
        <v/>
      </c>
      <c r="J1244" s="21" t="str">
        <f t="shared" si="1401"/>
        <v/>
      </c>
      <c r="K1244" s="21" t="str">
        <f t="shared" si="1402"/>
        <v/>
      </c>
      <c r="L1244" s="21" t="str">
        <f t="shared" si="1403"/>
        <v/>
      </c>
      <c r="M1244" s="21" t="str">
        <f t="shared" si="1404"/>
        <v/>
      </c>
      <c r="N1244" s="21" t="str">
        <f t="shared" si="1405"/>
        <v/>
      </c>
      <c r="O1244" s="21" t="str">
        <f t="shared" si="1406"/>
        <v/>
      </c>
      <c r="P1244" s="21" t="str">
        <f t="shared" si="1407"/>
        <v/>
      </c>
      <c r="Q1244" s="21"/>
      <c r="R1244" s="21" t="s">
        <v>3634</v>
      </c>
      <c r="S1244" s="21" t="s">
        <v>3636</v>
      </c>
      <c r="T1244" s="21" t="s">
        <v>3879</v>
      </c>
      <c r="U1244" s="23"/>
      <c r="V1244" s="23"/>
      <c r="W1244" s="15">
        <f t="shared" si="2"/>
        <v>45635</v>
      </c>
      <c r="X1244" s="24">
        <v>1243.0</v>
      </c>
      <c r="Y1244" s="17" t="str">
        <f t="shared" si="1393"/>
        <v>=COUNTIFS(C$3:C1244,C1244)</v>
      </c>
      <c r="Z1244" s="25" t="str">
        <f t="shared" si="1394"/>
        <v>#NAME?</v>
      </c>
      <c r="AA1244" s="25" t="str">
        <f t="shared" si="1395"/>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2"/>
        <v>2</v>
      </c>
      <c r="B1245" s="10">
        <f t="shared" si="880"/>
        <v>5</v>
      </c>
      <c r="C1245" s="12" t="s">
        <v>46</v>
      </c>
      <c r="D1245" s="21" t="str">
        <f t="shared" si="1396"/>
        <v>noun</v>
      </c>
      <c r="E1245" s="21" t="str">
        <f t="shared" si="1397"/>
        <v>masc dat sg of bhagavant</v>
      </c>
      <c r="F1245" s="21" t="str">
        <f t="shared" si="1398"/>
        <v/>
      </c>
      <c r="G1245" s="21"/>
      <c r="H1245" s="21" t="str">
        <f t="shared" si="1399"/>
        <v>to the Blessed One, Fortunate one</v>
      </c>
      <c r="I1245" s="21" t="str">
        <f t="shared" si="1400"/>
        <v>having quality of fortune</v>
      </c>
      <c r="J1245" s="21" t="str">
        <f t="shared" si="1401"/>
        <v>√bhaj (divide)</v>
      </c>
      <c r="K1245" s="21">
        <f t="shared" si="1402"/>
        <v>1</v>
      </c>
      <c r="L1245" s="21" t="str">
        <f t="shared" si="1403"/>
        <v>a</v>
      </c>
      <c r="M1245" s="21" t="str">
        <f t="shared" si="1404"/>
        <v/>
      </c>
      <c r="N1245" s="21" t="str">
        <f t="shared" si="1405"/>
        <v>√bhaj + a + vant</v>
      </c>
      <c r="O1245" s="21" t="str">
        <f t="shared" si="1406"/>
        <v/>
      </c>
      <c r="P1245" s="21" t="str">
        <f t="shared" si="1407"/>
        <v/>
      </c>
      <c r="Q1245" s="21"/>
      <c r="R1245" s="21" t="s">
        <v>3634</v>
      </c>
      <c r="S1245" s="21" t="s">
        <v>3636</v>
      </c>
      <c r="T1245" s="21" t="s">
        <v>3880</v>
      </c>
      <c r="U1245" s="23"/>
      <c r="V1245" s="23"/>
      <c r="W1245" s="15">
        <f t="shared" si="2"/>
        <v>45635</v>
      </c>
      <c r="X1245" s="24">
        <v>1244.0</v>
      </c>
      <c r="Y1245" s="17" t="str">
        <f t="shared" si="1393"/>
        <v>=COUNTIFS(C$3:C1245,C1245)</v>
      </c>
      <c r="Z1245" s="25" t="str">
        <f t="shared" si="1394"/>
        <v>#NAME?</v>
      </c>
      <c r="AA1245" s="25" t="str">
        <f t="shared" si="1395"/>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2"/>
        <v>1</v>
      </c>
      <c r="B1246" s="10">
        <f t="shared" si="880"/>
        <v>1</v>
      </c>
      <c r="C1246" s="12" t="s">
        <v>3881</v>
      </c>
      <c r="D1246" s="21" t="s">
        <v>47</v>
      </c>
      <c r="E1246" s="21" t="s">
        <v>2521</v>
      </c>
      <c r="F1246" s="21"/>
      <c r="G1246" s="21"/>
      <c r="H1246" s="21" t="s">
        <v>3882</v>
      </c>
      <c r="I1246" s="21" t="s">
        <v>3883</v>
      </c>
      <c r="J1246" s="21" t="s">
        <v>528</v>
      </c>
      <c r="K1246" s="21">
        <v>1.0</v>
      </c>
      <c r="L1246" s="21" t="s">
        <v>35</v>
      </c>
      <c r="M1246" s="21"/>
      <c r="N1246" s="21" t="s">
        <v>3884</v>
      </c>
      <c r="O1246" s="21"/>
      <c r="P1246" s="21"/>
      <c r="Q1246" s="21"/>
      <c r="R1246" s="21" t="s">
        <v>3634</v>
      </c>
      <c r="S1246" s="21" t="s">
        <v>3636</v>
      </c>
      <c r="T1246" s="21" t="s">
        <v>3885</v>
      </c>
      <c r="U1246" s="23"/>
      <c r="V1246" s="23"/>
      <c r="W1246" s="15">
        <f t="shared" si="2"/>
        <v>45635</v>
      </c>
      <c r="X1246" s="24">
        <v>1245.0</v>
      </c>
      <c r="Y1246" s="17" t="str">
        <f t="shared" si="1393"/>
        <v>=COUNTIFS(C$3:C1246,C1246)</v>
      </c>
      <c r="Z1246" s="25" t="str">
        <f t="shared" si="1394"/>
        <v>#NAME?</v>
      </c>
      <c r="AA1246" s="25" t="str">
        <f t="shared" si="1395"/>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2"/>
        <v>1</v>
      </c>
      <c r="B1247" s="10">
        <f t="shared" si="880"/>
        <v>1</v>
      </c>
      <c r="C1247" s="12" t="s">
        <v>3886</v>
      </c>
      <c r="D1247" s="21" t="s">
        <v>118</v>
      </c>
      <c r="E1247" s="27" t="s">
        <v>3887</v>
      </c>
      <c r="F1247" s="21"/>
      <c r="G1247" s="21"/>
      <c r="H1247" s="21" t="s">
        <v>3888</v>
      </c>
      <c r="I1247" s="21" t="s">
        <v>3889</v>
      </c>
      <c r="J1247" s="21"/>
      <c r="K1247" s="21"/>
      <c r="L1247" s="21"/>
      <c r="M1247" s="21"/>
      <c r="N1247" s="21" t="s">
        <v>3890</v>
      </c>
      <c r="O1247" s="21"/>
      <c r="P1247" s="21"/>
      <c r="Q1247" s="21"/>
      <c r="R1247" s="21" t="s">
        <v>3634</v>
      </c>
      <c r="S1247" s="21" t="s">
        <v>3636</v>
      </c>
      <c r="T1247" s="21" t="s">
        <v>3891</v>
      </c>
      <c r="U1247" s="23"/>
      <c r="V1247" s="23"/>
      <c r="W1247" s="15">
        <f t="shared" si="2"/>
        <v>45635</v>
      </c>
      <c r="X1247" s="24">
        <v>1246.0</v>
      </c>
      <c r="Y1247" s="17" t="str">
        <f t="shared" si="1393"/>
        <v>=COUNTIFS(C$3:C1247,C1247)</v>
      </c>
      <c r="Z1247" s="25" t="str">
        <f t="shared" si="1394"/>
        <v>#NAME?</v>
      </c>
      <c r="AA1247" s="25" t="str">
        <f t="shared" si="1395"/>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2"/>
        <v>1</v>
      </c>
      <c r="B1248" s="10">
        <f t="shared" si="880"/>
        <v>1</v>
      </c>
      <c r="C1248" s="12" t="s">
        <v>3892</v>
      </c>
      <c r="D1248" s="21" t="s">
        <v>42</v>
      </c>
      <c r="E1248" s="21" t="s">
        <v>2541</v>
      </c>
      <c r="F1248" s="21"/>
      <c r="G1248" s="21"/>
      <c r="H1248" s="21" t="s">
        <v>3893</v>
      </c>
      <c r="I1248" s="21"/>
      <c r="J1248" s="21"/>
      <c r="K1248" s="21"/>
      <c r="L1248" s="21"/>
      <c r="M1248" s="21"/>
      <c r="N1248" s="21"/>
      <c r="O1248" s="21"/>
      <c r="P1248" s="21"/>
      <c r="Q1248" s="21"/>
      <c r="R1248" s="21" t="s">
        <v>3634</v>
      </c>
      <c r="S1248" s="21" t="s">
        <v>3636</v>
      </c>
      <c r="T1248" s="21" t="s">
        <v>3894</v>
      </c>
      <c r="U1248" s="23"/>
      <c r="V1248" s="23"/>
      <c r="W1248" s="15">
        <f t="shared" si="2"/>
        <v>45635</v>
      </c>
      <c r="X1248" s="24">
        <v>1247.0</v>
      </c>
      <c r="Y1248" s="17" t="str">
        <f t="shared" si="1393"/>
        <v>=COUNTIFS(C$3:C1248,C1248)</v>
      </c>
      <c r="Z1248" s="25" t="str">
        <f t="shared" si="1394"/>
        <v>#NAME?</v>
      </c>
      <c r="AA1248" s="25" t="str">
        <f t="shared" si="1395"/>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2"/>
        <v>2</v>
      </c>
      <c r="B1249" s="10">
        <f t="shared" si="880"/>
        <v>2</v>
      </c>
      <c r="C1249" s="12" t="s">
        <v>2540</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3634</v>
      </c>
      <c r="S1249" s="21" t="s">
        <v>3636</v>
      </c>
      <c r="T1249" s="21" t="s">
        <v>3895</v>
      </c>
      <c r="U1249" s="23"/>
      <c r="V1249" s="23"/>
      <c r="W1249" s="15">
        <f t="shared" si="2"/>
        <v>45635</v>
      </c>
      <c r="X1249" s="24">
        <v>1248.0</v>
      </c>
      <c r="Y1249" s="17" t="str">
        <f t="shared" si="1393"/>
        <v>=COUNTIFS(C$3:C1249,C1249)</v>
      </c>
      <c r="Z1249" s="25" t="str">
        <f t="shared" si="1394"/>
        <v>#NAME?</v>
      </c>
      <c r="AA1249" s="25" t="str">
        <f t="shared" si="1395"/>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2"/>
        <v>1</v>
      </c>
      <c r="B1250" s="10">
        <f t="shared" si="880"/>
        <v>1</v>
      </c>
      <c r="C1250" s="12" t="s">
        <v>3896</v>
      </c>
      <c r="D1250" s="21" t="s">
        <v>118</v>
      </c>
      <c r="E1250" s="27" t="s">
        <v>3897</v>
      </c>
      <c r="F1250" s="21"/>
      <c r="G1250" s="21"/>
      <c r="H1250" s="21" t="s">
        <v>3898</v>
      </c>
      <c r="I1250" s="21"/>
      <c r="J1250" s="21"/>
      <c r="K1250" s="21"/>
      <c r="L1250" s="21"/>
      <c r="M1250" s="21"/>
      <c r="N1250" s="21" t="s">
        <v>3899</v>
      </c>
      <c r="O1250" s="21"/>
      <c r="P1250" s="21"/>
      <c r="Q1250" s="21"/>
      <c r="R1250" s="21" t="s">
        <v>3634</v>
      </c>
      <c r="S1250" s="21" t="s">
        <v>3636</v>
      </c>
      <c r="T1250" s="21" t="s">
        <v>3900</v>
      </c>
      <c r="U1250" s="23"/>
      <c r="V1250" s="23"/>
      <c r="W1250" s="15">
        <f t="shared" si="2"/>
        <v>45635</v>
      </c>
      <c r="X1250" s="24">
        <v>1249.0</v>
      </c>
      <c r="Y1250" s="17" t="str">
        <f t="shared" si="1393"/>
        <v>=COUNTIFS(C$3:C1250,C1250)</v>
      </c>
      <c r="Z1250" s="25" t="str">
        <f t="shared" si="1394"/>
        <v>#NAME?</v>
      </c>
      <c r="AA1250" s="25" t="str">
        <f t="shared" si="1395"/>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2"/>
        <v>1</v>
      </c>
      <c r="B1251" s="10">
        <f t="shared" si="880"/>
        <v>2</v>
      </c>
      <c r="C1251" s="12" t="s">
        <v>3901</v>
      </c>
      <c r="D1251" s="21" t="s">
        <v>250</v>
      </c>
      <c r="E1251" s="21" t="s">
        <v>3902</v>
      </c>
      <c r="F1251" s="21"/>
      <c r="G1251" s="21"/>
      <c r="H1251" s="21" t="s">
        <v>3903</v>
      </c>
      <c r="I1251" s="21"/>
      <c r="J1251" s="21"/>
      <c r="K1251" s="21"/>
      <c r="L1251" s="21"/>
      <c r="M1251" s="21"/>
      <c r="N1251" s="21" t="s">
        <v>3904</v>
      </c>
      <c r="O1251" s="21"/>
      <c r="P1251" s="21"/>
      <c r="Q1251" s="21"/>
      <c r="R1251" s="21" t="s">
        <v>3634</v>
      </c>
      <c r="S1251" s="21" t="s">
        <v>3636</v>
      </c>
      <c r="T1251" s="21" t="s">
        <v>3905</v>
      </c>
      <c r="U1251" s="23"/>
      <c r="V1251" s="23"/>
      <c r="W1251" s="15">
        <f t="shared" si="2"/>
        <v>45635</v>
      </c>
      <c r="X1251" s="24">
        <v>1250.0</v>
      </c>
      <c r="Y1251" s="17" t="str">
        <f t="shared" si="1393"/>
        <v>=COUNTIFS(C$3:C1251,C1251)</v>
      </c>
      <c r="Z1251" s="25" t="str">
        <f t="shared" si="1394"/>
        <v>#NAME?</v>
      </c>
      <c r="AA1251" s="25" t="str">
        <f t="shared" si="1395"/>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2"/>
        <v>1</v>
      </c>
      <c r="B1252" s="10">
        <f t="shared" si="880"/>
        <v>1</v>
      </c>
      <c r="C1252" s="12" t="s">
        <v>3906</v>
      </c>
      <c r="D1252" s="21" t="s">
        <v>42</v>
      </c>
      <c r="E1252" s="21" t="s">
        <v>3907</v>
      </c>
      <c r="F1252" s="21"/>
      <c r="G1252" s="21"/>
      <c r="H1252" s="21" t="s">
        <v>3908</v>
      </c>
      <c r="I1252" s="21"/>
      <c r="J1252" s="21"/>
      <c r="K1252" s="21"/>
      <c r="L1252" s="21"/>
      <c r="M1252" s="21"/>
      <c r="N1252" s="21"/>
      <c r="O1252" s="21"/>
      <c r="P1252" s="21"/>
      <c r="Q1252" s="21"/>
      <c r="R1252" s="21" t="s">
        <v>3634</v>
      </c>
      <c r="S1252" s="21" t="s">
        <v>3636</v>
      </c>
      <c r="T1252" s="21" t="s">
        <v>3909</v>
      </c>
      <c r="U1252" s="23"/>
      <c r="V1252" s="23"/>
      <c r="W1252" s="15">
        <f t="shared" si="2"/>
        <v>45635</v>
      </c>
      <c r="X1252" s="24">
        <v>1251.0</v>
      </c>
      <c r="Y1252" s="17" t="str">
        <f t="shared" si="1393"/>
        <v>=COUNTIFS(C$3:C1252,C1252)</v>
      </c>
      <c r="Z1252" s="25" t="str">
        <f t="shared" si="1394"/>
        <v>#NAME?</v>
      </c>
      <c r="AA1252" s="25" t="str">
        <f t="shared" si="1395"/>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2"/>
        <v>2</v>
      </c>
      <c r="B1253" s="10">
        <f t="shared" si="880"/>
        <v>2</v>
      </c>
      <c r="C1253" s="12" t="s">
        <v>2993</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3634</v>
      </c>
      <c r="S1253" s="21" t="s">
        <v>3636</v>
      </c>
      <c r="T1253" s="21" t="s">
        <v>3910</v>
      </c>
      <c r="U1253" s="23"/>
      <c r="V1253" s="23"/>
      <c r="W1253" s="15">
        <f t="shared" si="2"/>
        <v>45635</v>
      </c>
      <c r="X1253" s="24">
        <v>1252.0</v>
      </c>
      <c r="Y1253" s="17" t="str">
        <f t="shared" si="1393"/>
        <v>=COUNTIFS(C$3:C1253,C1253)</v>
      </c>
      <c r="Z1253" s="25" t="str">
        <f t="shared" si="1394"/>
        <v>#NAME?</v>
      </c>
      <c r="AA1253" s="25" t="str">
        <f t="shared" si="1395"/>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2"/>
        <v>1</v>
      </c>
      <c r="B1254" s="10">
        <f t="shared" si="880"/>
        <v>1</v>
      </c>
      <c r="C1254" s="12" t="s">
        <v>3911</v>
      </c>
      <c r="D1254" s="21" t="s">
        <v>47</v>
      </c>
      <c r="E1254" s="21" t="s">
        <v>3912</v>
      </c>
      <c r="F1254" s="21"/>
      <c r="G1254" s="21"/>
      <c r="H1254" s="21" t="s">
        <v>3913</v>
      </c>
      <c r="I1254" s="21"/>
      <c r="J1254" s="21" t="s">
        <v>683</v>
      </c>
      <c r="K1254" s="21">
        <v>1.0</v>
      </c>
      <c r="L1254" s="21" t="s">
        <v>35</v>
      </c>
      <c r="M1254" s="21"/>
      <c r="N1254" s="21" t="s">
        <v>3795</v>
      </c>
      <c r="O1254" s="21"/>
      <c r="P1254" s="21"/>
      <c r="Q1254" s="21"/>
      <c r="R1254" s="21" t="s">
        <v>3634</v>
      </c>
      <c r="S1254" s="21" t="s">
        <v>3636</v>
      </c>
      <c r="T1254" s="21" t="s">
        <v>3914</v>
      </c>
      <c r="U1254" s="23"/>
      <c r="V1254" s="23"/>
      <c r="W1254" s="15">
        <f t="shared" si="2"/>
        <v>45635</v>
      </c>
      <c r="X1254" s="24">
        <v>1253.0</v>
      </c>
      <c r="Y1254" s="17" t="str">
        <f t="shared" si="1393"/>
        <v>=COUNTIFS(C$3:C1254,C1254)</v>
      </c>
      <c r="Z1254" s="25" t="str">
        <f t="shared" si="1394"/>
        <v>#NAME?</v>
      </c>
      <c r="AA1254" s="25" t="str">
        <f t="shared" si="1395"/>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2"/>
        <v>1</v>
      </c>
      <c r="B1255" s="10">
        <f t="shared" si="880"/>
        <v>1</v>
      </c>
      <c r="C1255" s="12" t="s">
        <v>3915</v>
      </c>
      <c r="D1255" s="21" t="s">
        <v>118</v>
      </c>
      <c r="E1255" s="27" t="s">
        <v>3897</v>
      </c>
      <c r="F1255" s="21"/>
      <c r="G1255" s="21"/>
      <c r="H1255" s="21" t="s">
        <v>3916</v>
      </c>
      <c r="I1255" s="21"/>
      <c r="J1255" s="21"/>
      <c r="K1255" s="21"/>
      <c r="L1255" s="21"/>
      <c r="M1255" s="21"/>
      <c r="N1255" s="21" t="s">
        <v>3917</v>
      </c>
      <c r="O1255" s="21"/>
      <c r="P1255" s="21"/>
      <c r="Q1255" s="21"/>
      <c r="R1255" s="21" t="s">
        <v>3634</v>
      </c>
      <c r="S1255" s="21" t="s">
        <v>3636</v>
      </c>
      <c r="T1255" s="21" t="s">
        <v>3918</v>
      </c>
      <c r="U1255" s="23"/>
      <c r="V1255" s="23"/>
      <c r="W1255" s="15">
        <f t="shared" si="2"/>
        <v>45635</v>
      </c>
      <c r="X1255" s="24">
        <v>1254.0</v>
      </c>
      <c r="Y1255" s="17" t="str">
        <f t="shared" si="1393"/>
        <v>=COUNTIFS(C$3:C1255,C1255)</v>
      </c>
      <c r="Z1255" s="25" t="str">
        <f t="shared" si="1394"/>
        <v>#NAME?</v>
      </c>
      <c r="AA1255" s="25" t="str">
        <f t="shared" si="1395"/>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2"/>
        <v>2</v>
      </c>
      <c r="B1256" s="10">
        <f t="shared" si="880"/>
        <v>2</v>
      </c>
      <c r="C1256" s="12" t="s">
        <v>3901</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3634</v>
      </c>
      <c r="S1256" s="21" t="s">
        <v>3636</v>
      </c>
      <c r="T1256" s="21" t="s">
        <v>3919</v>
      </c>
      <c r="U1256" s="23"/>
      <c r="V1256" s="23"/>
      <c r="W1256" s="15">
        <f t="shared" si="2"/>
        <v>45635</v>
      </c>
      <c r="X1256" s="24">
        <v>1255.0</v>
      </c>
      <c r="Y1256" s="17" t="str">
        <f t="shared" si="1393"/>
        <v>=COUNTIFS(C$3:C1256,C1256)</v>
      </c>
      <c r="Z1256" s="25" t="str">
        <f t="shared" si="1394"/>
        <v>#NAME?</v>
      </c>
      <c r="AA1256" s="25" t="str">
        <f t="shared" si="1395"/>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2"/>
        <v>1</v>
      </c>
      <c r="B1257" s="10">
        <f t="shared" si="880"/>
        <v>1</v>
      </c>
      <c r="C1257" s="12" t="s">
        <v>3920</v>
      </c>
      <c r="D1257" s="21" t="s">
        <v>47</v>
      </c>
      <c r="E1257" s="21" t="s">
        <v>3921</v>
      </c>
      <c r="F1257" s="21"/>
      <c r="G1257" s="21"/>
      <c r="H1257" s="21" t="s">
        <v>3922</v>
      </c>
      <c r="I1257" s="21" t="s">
        <v>3923</v>
      </c>
      <c r="J1257" s="21" t="s">
        <v>2905</v>
      </c>
      <c r="K1257" s="21">
        <v>1.0</v>
      </c>
      <c r="L1257" s="27" t="s">
        <v>1456</v>
      </c>
      <c r="M1257" s="21" t="s">
        <v>3924</v>
      </c>
      <c r="N1257" s="21" t="s">
        <v>3925</v>
      </c>
      <c r="O1257" s="21"/>
      <c r="P1257" s="21"/>
      <c r="Q1257" s="21"/>
      <c r="R1257" s="21" t="s">
        <v>3634</v>
      </c>
      <c r="S1257" s="21" t="s">
        <v>3636</v>
      </c>
      <c r="T1257" s="21" t="s">
        <v>3926</v>
      </c>
      <c r="U1257" s="23"/>
      <c r="V1257" s="23"/>
      <c r="W1257" s="15">
        <f t="shared" si="2"/>
        <v>45635</v>
      </c>
      <c r="X1257" s="24">
        <v>1256.0</v>
      </c>
      <c r="Y1257" s="17" t="str">
        <f t="shared" si="1393"/>
        <v>=COUNTIFS(C$3:C1257,C1257)</v>
      </c>
      <c r="Z1257" s="25" t="str">
        <f t="shared" si="1394"/>
        <v>#NAME?</v>
      </c>
      <c r="AA1257" s="25" t="str">
        <f t="shared" si="1395"/>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2"/>
        <v>14</v>
      </c>
      <c r="B1258" s="10">
        <f t="shared" si="880"/>
        <v>63</v>
      </c>
      <c r="C1258" s="12" t="s">
        <v>449</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3634</v>
      </c>
      <c r="S1258" s="21" t="s">
        <v>3636</v>
      </c>
      <c r="T1258" s="21" t="s">
        <v>3927</v>
      </c>
      <c r="U1258" s="23"/>
      <c r="V1258" s="23"/>
      <c r="W1258" s="15">
        <f t="shared" si="2"/>
        <v>45635</v>
      </c>
      <c r="X1258" s="24">
        <v>1257.0</v>
      </c>
      <c r="Y1258" s="17" t="str">
        <f t="shared" si="1393"/>
        <v>=COUNTIFS(C$3:C1258,C1258)</v>
      </c>
      <c r="Z1258" s="25" t="str">
        <f t="shared" si="1394"/>
        <v>#NAME?</v>
      </c>
      <c r="AA1258" s="25" t="str">
        <f t="shared" si="1395"/>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80"/>
        <v>1</v>
      </c>
      <c r="C1259" s="52" t="s">
        <v>3928</v>
      </c>
      <c r="D1259" s="40"/>
      <c r="E1259" s="40"/>
      <c r="F1259" s="40"/>
      <c r="G1259" s="40"/>
      <c r="H1259" s="40"/>
      <c r="I1259" s="40"/>
      <c r="J1259" s="40"/>
      <c r="K1259" s="40"/>
      <c r="L1259" s="40"/>
      <c r="M1259" s="40"/>
      <c r="N1259" s="40"/>
      <c r="O1259" s="40"/>
      <c r="P1259" s="40"/>
      <c r="Q1259" s="40"/>
      <c r="R1259" s="40" t="s">
        <v>3634</v>
      </c>
      <c r="S1259" s="40" t="s">
        <v>3636</v>
      </c>
      <c r="T1259" s="40" t="s">
        <v>3910</v>
      </c>
      <c r="U1259" s="41"/>
      <c r="V1259" s="41"/>
      <c r="W1259" s="15">
        <f t="shared" si="2"/>
        <v>45635</v>
      </c>
      <c r="X1259" s="24">
        <v>1258.0</v>
      </c>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80"/>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2"/>
        <v>45635</v>
      </c>
      <c r="X1260" s="24">
        <v>1259.0</v>
      </c>
      <c r="Y1260" s="17" t="str">
        <f t="shared" ref="Y1260:Y1274" si="1408">formulatext(A1260)</f>
        <v>#N/A</v>
      </c>
      <c r="Z1260" s="25" t="str">
        <f t="shared" ref="Z1260:Z1274" si="1409">org.libreoffice.regex(Y1260,"(\= COUNTIFS\(C\$\d{1,3}:)(C\d{1,3})(,)(C\d{1,3})(\))","$2")</f>
        <v>#NAME?</v>
      </c>
      <c r="AA1260" s="25" t="str">
        <f t="shared" ref="AA1260:AA1274" si="1410">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11">COUNTIFS(C$3:C1261,C1261)</f>
        <v>3</v>
      </c>
      <c r="B1261" s="10">
        <f t="shared" si="880"/>
        <v>8</v>
      </c>
      <c r="C1261" s="12" t="s">
        <v>3213</v>
      </c>
      <c r="D1261" s="21" t="str">
        <f t="shared" ref="D1261:D1274" si="1412">VLOOKUP($C1261,$C$1:$P$7320,2,0)</f>
        <v>comp</v>
      </c>
      <c r="E1261" s="21" t="str">
        <f t="shared" ref="E1261:E1262" si="1413">VLOOKUP($C1261,$C$1:$P$7320,3,0)</f>
        <v>sandhi, adv + ind</v>
      </c>
      <c r="F1261" s="21" t="str">
        <f t="shared" ref="F1261:F1274" si="1414">VLOOKUP($C1261,$C$1:$P$7320,4,0)</f>
        <v/>
      </c>
      <c r="G1261" s="21"/>
      <c r="H1261" s="21" t="str">
        <f t="shared" ref="H1261:H1274" si="1415">VLOOKUP($C1261,$C$1:$P$7320,6,0)</f>
        <v>and thus, and like this</v>
      </c>
      <c r="I1261" s="21" t="str">
        <f t="shared" ref="I1261:I1274" si="1416">VLOOKUP($C1261,$C$1:$P$7320,7,0)</f>
        <v/>
      </c>
      <c r="J1261" s="21" t="str">
        <f t="shared" ref="J1261:J1271" si="1417">VLOOKUP($C1261,$C$1:$P$7320,8,0)</f>
        <v/>
      </c>
      <c r="K1261" s="21" t="str">
        <f t="shared" ref="K1261:K1274" si="1418">VLOOKUP($C1261,$C$1:$P$7320,9,0)</f>
        <v/>
      </c>
      <c r="L1261" s="21" t="str">
        <f t="shared" ref="L1261:L1274" si="1419">VLOOKUP($C1261,$C$1:$P$7320,10,0)</f>
        <v/>
      </c>
      <c r="M1261" s="21" t="str">
        <f t="shared" ref="M1261:M1274" si="1420">VLOOKUP($C1261,$C$1:$P$7320,11,0)</f>
        <v/>
      </c>
      <c r="N1261" s="21" t="str">
        <f t="shared" ref="N1261:N1274" si="1421">VLOOKUP($C1261,$C$1:$P$7320,12,0)</f>
        <v>evaṃ + ca</v>
      </c>
      <c r="O1261" s="21" t="str">
        <f t="shared" ref="O1261:O1274" si="1422">VLOOKUP($C1261,$C$1:$P$7320,13,0)</f>
        <v/>
      </c>
      <c r="P1261" s="21" t="str">
        <f t="shared" ref="P1261:P1274" si="1423">VLOOKUP($C1261,$C$1:$P$7320,14,0)</f>
        <v/>
      </c>
      <c r="Q1261" s="21"/>
      <c r="R1261" s="21" t="s">
        <v>3634</v>
      </c>
      <c r="S1261" s="21" t="s">
        <v>3636</v>
      </c>
      <c r="T1261" s="22" t="s">
        <v>3929</v>
      </c>
      <c r="U1261" s="23"/>
      <c r="V1261" s="23"/>
      <c r="W1261" s="15">
        <f t="shared" si="2"/>
        <v>45635</v>
      </c>
      <c r="X1261" s="24">
        <v>1260.0</v>
      </c>
      <c r="Y1261" s="17" t="str">
        <f t="shared" si="1408"/>
        <v>=COUNTIFS(C$3:C1261,C1261)</v>
      </c>
      <c r="Z1261" s="25" t="str">
        <f t="shared" si="1409"/>
        <v>#NAME?</v>
      </c>
      <c r="AA1261" s="25" t="str">
        <f t="shared" si="1410"/>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11"/>
        <v>6</v>
      </c>
      <c r="B1262" s="10">
        <f t="shared" si="880"/>
        <v>37</v>
      </c>
      <c r="C1262" s="12" t="s">
        <v>368</v>
      </c>
      <c r="D1262" s="21" t="str">
        <f t="shared" si="1412"/>
        <v>pron</v>
      </c>
      <c r="E1262" s="21" t="str">
        <f t="shared" si="1413"/>
        <v>masc nom sg of ta</v>
      </c>
      <c r="F1262" s="21" t="str">
        <f t="shared" si="1414"/>
        <v/>
      </c>
      <c r="G1262" s="21"/>
      <c r="H1262" s="21" t="str">
        <f t="shared" si="1415"/>
        <v>he, that</v>
      </c>
      <c r="I1262" s="21" t="str">
        <f t="shared" si="1416"/>
        <v/>
      </c>
      <c r="J1262" s="21" t="str">
        <f t="shared" si="1417"/>
        <v/>
      </c>
      <c r="K1262" s="21" t="str">
        <f t="shared" si="1418"/>
        <v/>
      </c>
      <c r="L1262" s="21" t="str">
        <f t="shared" si="1419"/>
        <v/>
      </c>
      <c r="M1262" s="21" t="str">
        <f t="shared" si="1420"/>
        <v/>
      </c>
      <c r="N1262" s="21" t="str">
        <f t="shared" si="1421"/>
        <v/>
      </c>
      <c r="O1262" s="21" t="str">
        <f t="shared" si="1422"/>
        <v/>
      </c>
      <c r="P1262" s="21" t="str">
        <f t="shared" si="1423"/>
        <v/>
      </c>
      <c r="Q1262" s="21"/>
      <c r="R1262" s="21" t="s">
        <v>3634</v>
      </c>
      <c r="S1262" s="21" t="s">
        <v>3636</v>
      </c>
      <c r="T1262" s="21" t="s">
        <v>3930</v>
      </c>
      <c r="U1262" s="23"/>
      <c r="V1262" s="23"/>
      <c r="W1262" s="15">
        <f t="shared" si="2"/>
        <v>45635</v>
      </c>
      <c r="X1262" s="24">
        <v>1261.0</v>
      </c>
      <c r="Y1262" s="17" t="str">
        <f t="shared" si="1408"/>
        <v>=COUNTIFS(C$3:C1262,C1262)</v>
      </c>
      <c r="Z1262" s="25" t="str">
        <f t="shared" si="1409"/>
        <v>#NAME?</v>
      </c>
      <c r="AA1262" s="25" t="str">
        <f t="shared" si="1410"/>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1"/>
        <v>29</v>
      </c>
      <c r="B1263" s="10">
        <f t="shared" si="880"/>
        <v>147</v>
      </c>
      <c r="C1263" s="12" t="s">
        <v>560</v>
      </c>
      <c r="D1263" s="21" t="str">
        <f t="shared" si="1412"/>
        <v>noun</v>
      </c>
      <c r="E1263" s="21" t="s">
        <v>3635</v>
      </c>
      <c r="F1263" s="21" t="str">
        <f t="shared" si="1414"/>
        <v/>
      </c>
      <c r="G1263" s="21"/>
      <c r="H1263" s="21" t="str">
        <f t="shared" si="1415"/>
        <v>monk, monastic</v>
      </c>
      <c r="I1263" s="21" t="str">
        <f t="shared" si="1416"/>
        <v>beggar, mendicant</v>
      </c>
      <c r="J1263" s="21" t="str">
        <f t="shared" si="1417"/>
        <v>√bhikkh (beg)</v>
      </c>
      <c r="K1263" s="21">
        <f t="shared" si="1418"/>
        <v>1</v>
      </c>
      <c r="L1263" s="21" t="str">
        <f t="shared" si="1419"/>
        <v>a</v>
      </c>
      <c r="M1263" s="21" t="str">
        <f t="shared" si="1420"/>
        <v/>
      </c>
      <c r="N1263" s="21" t="str">
        <f t="shared" si="1421"/>
        <v>√bhikkh + u</v>
      </c>
      <c r="O1263" s="21" t="str">
        <f t="shared" si="1422"/>
        <v/>
      </c>
      <c r="P1263" s="21" t="str">
        <f t="shared" si="1423"/>
        <v/>
      </c>
      <c r="Q1263" s="21"/>
      <c r="R1263" s="21" t="s">
        <v>3634</v>
      </c>
      <c r="S1263" s="21" t="s">
        <v>3636</v>
      </c>
      <c r="T1263" s="21" t="s">
        <v>3930</v>
      </c>
      <c r="U1263" s="23"/>
      <c r="V1263" s="23"/>
      <c r="W1263" s="15">
        <f t="shared" si="2"/>
        <v>45635</v>
      </c>
      <c r="X1263" s="24">
        <v>1262.0</v>
      </c>
      <c r="Y1263" s="17" t="str">
        <f t="shared" si="1408"/>
        <v>=COUNTIFS(C$3:C1263,C1263)</v>
      </c>
      <c r="Z1263" s="25" t="str">
        <f t="shared" si="1409"/>
        <v>#NAME?</v>
      </c>
      <c r="AA1263" s="25" t="str">
        <f t="shared" si="1410"/>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1"/>
        <v>12</v>
      </c>
      <c r="B1264" s="10">
        <f t="shared" si="880"/>
        <v>29</v>
      </c>
      <c r="C1264" s="12" t="s">
        <v>1865</v>
      </c>
      <c r="D1264" s="21" t="str">
        <f t="shared" si="1412"/>
        <v>noun</v>
      </c>
      <c r="E1264" s="21" t="str">
        <f t="shared" ref="E1264:E1268" si="1424">VLOOKUP($C1264,$C$1:$P$7320,3,0)</f>
        <v>masc instr pl of bhikkhu</v>
      </c>
      <c r="F1264" s="21" t="str">
        <f t="shared" si="1414"/>
        <v/>
      </c>
      <c r="G1264" s="21"/>
      <c r="H1264" s="21" t="str">
        <f t="shared" si="1415"/>
        <v>with monks</v>
      </c>
      <c r="I1264" s="21" t="str">
        <f t="shared" si="1416"/>
        <v/>
      </c>
      <c r="J1264" s="21" t="str">
        <f t="shared" si="1417"/>
        <v>√bhikkh (beg)</v>
      </c>
      <c r="K1264" s="21">
        <f t="shared" si="1418"/>
        <v>1</v>
      </c>
      <c r="L1264" s="21" t="str">
        <f t="shared" si="1419"/>
        <v>a</v>
      </c>
      <c r="M1264" s="21" t="str">
        <f t="shared" si="1420"/>
        <v/>
      </c>
      <c r="N1264" s="21" t="str">
        <f t="shared" si="1421"/>
        <v>√bhikkh + u</v>
      </c>
      <c r="O1264" s="21" t="str">
        <f t="shared" si="1422"/>
        <v/>
      </c>
      <c r="P1264" s="21" t="str">
        <f t="shared" si="1423"/>
        <v/>
      </c>
      <c r="Q1264" s="21"/>
      <c r="R1264" s="21" t="s">
        <v>3634</v>
      </c>
      <c r="S1264" s="21" t="s">
        <v>3636</v>
      </c>
      <c r="T1264" s="21" t="s">
        <v>3930</v>
      </c>
      <c r="U1264" s="23"/>
      <c r="V1264" s="23"/>
      <c r="W1264" s="15">
        <f t="shared" si="2"/>
        <v>45635</v>
      </c>
      <c r="X1264" s="24">
        <v>1263.0</v>
      </c>
      <c r="Y1264" s="17" t="str">
        <f t="shared" si="1408"/>
        <v>=COUNTIFS(C$3:C1264,C1264)</v>
      </c>
      <c r="Z1264" s="25" t="str">
        <f t="shared" si="1409"/>
        <v>#NAME?</v>
      </c>
      <c r="AA1264" s="25" t="str">
        <f t="shared" si="1410"/>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1"/>
        <v>3</v>
      </c>
      <c r="B1265" s="10">
        <f t="shared" si="880"/>
        <v>8</v>
      </c>
      <c r="C1265" s="12" t="s">
        <v>3223</v>
      </c>
      <c r="D1265" s="21" t="str">
        <f t="shared" si="1412"/>
        <v>prp</v>
      </c>
      <c r="E1265" s="21" t="str">
        <f t="shared" si="1424"/>
        <v>masc nom sg of vuccamāna, prp of vuccati</v>
      </c>
      <c r="F1265" s="21" t="str">
        <f t="shared" si="1414"/>
        <v>+instr</v>
      </c>
      <c r="G1265" s="21"/>
      <c r="H1265" s="21" t="str">
        <f t="shared" si="1415"/>
        <v>being told, spoken to</v>
      </c>
      <c r="I1265" s="21" t="str">
        <f t="shared" si="1416"/>
        <v/>
      </c>
      <c r="J1265" s="21" t="str">
        <f t="shared" si="1417"/>
        <v>√vac (speak)</v>
      </c>
      <c r="K1265" s="21">
        <f t="shared" si="1418"/>
        <v>1</v>
      </c>
      <c r="L1265" s="21" t="str">
        <f t="shared" si="1419"/>
        <v>ya</v>
      </c>
      <c r="M1265" s="21" t="str">
        <f t="shared" si="1420"/>
        <v>√vac + ya &gt; vucca (pass)</v>
      </c>
      <c r="N1265" s="21" t="str">
        <f t="shared" si="1421"/>
        <v>vucca + māna</v>
      </c>
      <c r="O1265" s="21" t="str">
        <f t="shared" si="1422"/>
        <v/>
      </c>
      <c r="P1265" s="21" t="str">
        <f t="shared" si="1423"/>
        <v/>
      </c>
      <c r="Q1265" s="21"/>
      <c r="R1265" s="21" t="s">
        <v>3634</v>
      </c>
      <c r="S1265" s="21" t="s">
        <v>3636</v>
      </c>
      <c r="T1265" s="21" t="s">
        <v>3930</v>
      </c>
      <c r="U1265" s="23"/>
      <c r="V1265" s="23"/>
      <c r="W1265" s="15">
        <f t="shared" si="2"/>
        <v>45635</v>
      </c>
      <c r="X1265" s="24">
        <v>1264.0</v>
      </c>
      <c r="Y1265" s="17" t="str">
        <f t="shared" si="1408"/>
        <v>=COUNTIFS(C$3:C1265,C1265)</v>
      </c>
      <c r="Z1265" s="25" t="str">
        <f t="shared" si="1409"/>
        <v>#NAME?</v>
      </c>
      <c r="AA1265" s="25" t="str">
        <f t="shared" si="1410"/>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1"/>
        <v>3</v>
      </c>
      <c r="B1266" s="10">
        <f t="shared" si="880"/>
        <v>6</v>
      </c>
      <c r="C1266" s="12" t="s">
        <v>3229</v>
      </c>
      <c r="D1266" s="21" t="str">
        <f t="shared" si="1412"/>
        <v>comp</v>
      </c>
      <c r="E1266" s="21" t="str">
        <f t="shared" si="1424"/>
        <v>sandhi, adv + ind</v>
      </c>
      <c r="F1266" s="21" t="str">
        <f t="shared" si="1414"/>
        <v/>
      </c>
      <c r="G1266" s="21"/>
      <c r="H1266" s="21" t="str">
        <f t="shared" si="1415"/>
        <v>just like that, in that way</v>
      </c>
      <c r="I1266" s="21" t="str">
        <f t="shared" si="1416"/>
        <v/>
      </c>
      <c r="J1266" s="21" t="str">
        <f t="shared" si="1417"/>
        <v/>
      </c>
      <c r="K1266" s="21" t="str">
        <f t="shared" si="1418"/>
        <v/>
      </c>
      <c r="L1266" s="21" t="str">
        <f t="shared" si="1419"/>
        <v/>
      </c>
      <c r="M1266" s="21" t="str">
        <f t="shared" si="1420"/>
        <v/>
      </c>
      <c r="N1266" s="21" t="str">
        <f t="shared" si="1421"/>
        <v>tathā + eva</v>
      </c>
      <c r="O1266" s="21" t="str">
        <f t="shared" si="1422"/>
        <v/>
      </c>
      <c r="P1266" s="21" t="str">
        <f t="shared" si="1423"/>
        <v/>
      </c>
      <c r="Q1266" s="21"/>
      <c r="R1266" s="21" t="s">
        <v>3634</v>
      </c>
      <c r="S1266" s="21" t="s">
        <v>3636</v>
      </c>
      <c r="T1266" s="21" t="s">
        <v>3930</v>
      </c>
      <c r="U1266" s="23"/>
      <c r="V1266" s="23"/>
      <c r="W1266" s="15">
        <f t="shared" si="2"/>
        <v>45635</v>
      </c>
      <c r="X1266" s="24">
        <v>1265.0</v>
      </c>
      <c r="Y1266" s="17" t="str">
        <f t="shared" si="1408"/>
        <v>=COUNTIFS(C$3:C1266,C1266)</v>
      </c>
      <c r="Z1266" s="25" t="str">
        <f t="shared" si="1409"/>
        <v>#NAME?</v>
      </c>
      <c r="AA1266" s="25" t="str">
        <f t="shared" si="1410"/>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1"/>
        <v>2</v>
      </c>
      <c r="B1267" s="10">
        <f t="shared" si="880"/>
        <v>5</v>
      </c>
      <c r="C1267" s="12" t="s">
        <v>3235</v>
      </c>
      <c r="D1267" s="21" t="str">
        <f t="shared" si="1412"/>
        <v>verb</v>
      </c>
      <c r="E1267" s="21" t="str">
        <f t="shared" si="1424"/>
        <v>opt 3rd sg of paggaṇhāti</v>
      </c>
      <c r="F1267" s="21" t="str">
        <f t="shared" si="1414"/>
        <v/>
      </c>
      <c r="G1267" s="21"/>
      <c r="H1267" s="21" t="str">
        <f t="shared" si="1415"/>
        <v>he would support, uphold</v>
      </c>
      <c r="I1267" s="21" t="str">
        <f t="shared" si="1416"/>
        <v>hold forward</v>
      </c>
      <c r="J1267" s="21" t="str">
        <f t="shared" si="1417"/>
        <v>√gah (grasp)</v>
      </c>
      <c r="K1267" s="21">
        <f t="shared" si="1418"/>
        <v>6</v>
      </c>
      <c r="L1267" s="21" t="str">
        <f t="shared" si="1419"/>
        <v>ṇhā</v>
      </c>
      <c r="M1267" s="21" t="str">
        <f t="shared" si="1420"/>
        <v/>
      </c>
      <c r="N1267" s="21" t="str">
        <f t="shared" si="1421"/>
        <v>pa + gaṇhā + ti</v>
      </c>
      <c r="O1267" s="21" t="str">
        <f t="shared" si="1422"/>
        <v/>
      </c>
      <c r="P1267" s="21" t="str">
        <f t="shared" si="1423"/>
        <v/>
      </c>
      <c r="Q1267" s="21"/>
      <c r="R1267" s="21" t="s">
        <v>3634</v>
      </c>
      <c r="S1267" s="21" t="s">
        <v>3636</v>
      </c>
      <c r="T1267" s="21" t="s">
        <v>3930</v>
      </c>
      <c r="U1267" s="23"/>
      <c r="V1267" s="23"/>
      <c r="W1267" s="15">
        <f t="shared" si="2"/>
        <v>45635</v>
      </c>
      <c r="X1267" s="24">
        <v>1266.0</v>
      </c>
      <c r="Y1267" s="17" t="str">
        <f t="shared" si="1408"/>
        <v>=COUNTIFS(C$3:C1267,C1267)</v>
      </c>
      <c r="Z1267" s="25" t="str">
        <f t="shared" si="1409"/>
        <v>#NAME?</v>
      </c>
      <c r="AA1267" s="25" t="str">
        <f t="shared" si="1410"/>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1"/>
        <v>7</v>
      </c>
      <c r="B1268" s="10">
        <f t="shared" si="880"/>
        <v>37</v>
      </c>
      <c r="C1268" s="12" t="s">
        <v>368</v>
      </c>
      <c r="D1268" s="21" t="str">
        <f t="shared" si="1412"/>
        <v>pron</v>
      </c>
      <c r="E1268" s="21" t="str">
        <f t="shared" si="1424"/>
        <v>masc nom sg of ta</v>
      </c>
      <c r="F1268" s="21" t="str">
        <f t="shared" si="1414"/>
        <v/>
      </c>
      <c r="G1268" s="21"/>
      <c r="H1268" s="21" t="str">
        <f t="shared" si="1415"/>
        <v>he, that</v>
      </c>
      <c r="I1268" s="21" t="str">
        <f t="shared" si="1416"/>
        <v/>
      </c>
      <c r="J1268" s="21" t="str">
        <f t="shared" si="1417"/>
        <v/>
      </c>
      <c r="K1268" s="21" t="str">
        <f t="shared" si="1418"/>
        <v/>
      </c>
      <c r="L1268" s="21" t="str">
        <f t="shared" si="1419"/>
        <v/>
      </c>
      <c r="M1268" s="21" t="str">
        <f t="shared" si="1420"/>
        <v/>
      </c>
      <c r="N1268" s="21" t="str">
        <f t="shared" si="1421"/>
        <v/>
      </c>
      <c r="O1268" s="21" t="str">
        <f t="shared" si="1422"/>
        <v/>
      </c>
      <c r="P1268" s="21" t="str">
        <f t="shared" si="1423"/>
        <v/>
      </c>
      <c r="Q1268" s="21"/>
      <c r="R1268" s="21" t="s">
        <v>3634</v>
      </c>
      <c r="S1268" s="21" t="s">
        <v>3636</v>
      </c>
      <c r="T1268" s="21" t="s">
        <v>3930</v>
      </c>
      <c r="U1268" s="23"/>
      <c r="V1268" s="23"/>
      <c r="W1268" s="15">
        <f t="shared" si="2"/>
        <v>45635</v>
      </c>
      <c r="X1268" s="24">
        <v>1267.0</v>
      </c>
      <c r="Y1268" s="17" t="str">
        <f t="shared" si="1408"/>
        <v>=COUNTIFS(C$3:C1268,C1268)</v>
      </c>
      <c r="Z1268" s="25" t="str">
        <f t="shared" si="1409"/>
        <v>#NAME?</v>
      </c>
      <c r="AA1268" s="25" t="str">
        <f t="shared" si="1410"/>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1"/>
        <v>30</v>
      </c>
      <c r="B1269" s="10">
        <f t="shared" si="880"/>
        <v>147</v>
      </c>
      <c r="C1269" s="12" t="s">
        <v>560</v>
      </c>
      <c r="D1269" s="21" t="str">
        <f t="shared" si="1412"/>
        <v>noun</v>
      </c>
      <c r="E1269" s="21" t="s">
        <v>3635</v>
      </c>
      <c r="F1269" s="21" t="str">
        <f t="shared" si="1414"/>
        <v/>
      </c>
      <c r="G1269" s="21"/>
      <c r="H1269" s="21" t="str">
        <f t="shared" si="1415"/>
        <v>monk, monastic</v>
      </c>
      <c r="I1269" s="21" t="str">
        <f t="shared" si="1416"/>
        <v>beggar, mendicant</v>
      </c>
      <c r="J1269" s="21" t="str">
        <f t="shared" si="1417"/>
        <v>√bhikkh (beg)</v>
      </c>
      <c r="K1269" s="21">
        <f t="shared" si="1418"/>
        <v>1</v>
      </c>
      <c r="L1269" s="21" t="str">
        <f t="shared" si="1419"/>
        <v>a</v>
      </c>
      <c r="M1269" s="21" t="str">
        <f t="shared" si="1420"/>
        <v/>
      </c>
      <c r="N1269" s="21" t="str">
        <f t="shared" si="1421"/>
        <v>√bhikkh + u</v>
      </c>
      <c r="O1269" s="21" t="str">
        <f t="shared" si="1422"/>
        <v/>
      </c>
      <c r="P1269" s="21" t="str">
        <f t="shared" si="1423"/>
        <v/>
      </c>
      <c r="Q1269" s="21"/>
      <c r="R1269" s="21" t="s">
        <v>3634</v>
      </c>
      <c r="S1269" s="21" t="s">
        <v>3636</v>
      </c>
      <c r="T1269" s="21" t="s">
        <v>3930</v>
      </c>
      <c r="U1269" s="23"/>
      <c r="V1269" s="23"/>
      <c r="W1269" s="15">
        <f t="shared" si="2"/>
        <v>45635</v>
      </c>
      <c r="X1269" s="24">
        <v>1268.0</v>
      </c>
      <c r="Y1269" s="17" t="str">
        <f t="shared" si="1408"/>
        <v>=COUNTIFS(C$3:C1269,C1269)</v>
      </c>
      <c r="Z1269" s="25" t="str">
        <f t="shared" si="1409"/>
        <v>#NAME?</v>
      </c>
      <c r="AA1269" s="25" t="str">
        <f t="shared" si="1410"/>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1"/>
        <v>13</v>
      </c>
      <c r="B1270" s="10">
        <f t="shared" si="880"/>
        <v>29</v>
      </c>
      <c r="C1270" s="12" t="s">
        <v>1865</v>
      </c>
      <c r="D1270" s="21" t="str">
        <f t="shared" si="1412"/>
        <v>noun</v>
      </c>
      <c r="E1270" s="21" t="str">
        <f t="shared" ref="E1270:E1274" si="1425">VLOOKUP($C1270,$C$1:$P$7320,3,0)</f>
        <v>masc instr pl of bhikkhu</v>
      </c>
      <c r="F1270" s="21" t="str">
        <f t="shared" si="1414"/>
        <v/>
      </c>
      <c r="G1270" s="21"/>
      <c r="H1270" s="21" t="str">
        <f t="shared" si="1415"/>
        <v>with monks</v>
      </c>
      <c r="I1270" s="21" t="str">
        <f t="shared" si="1416"/>
        <v/>
      </c>
      <c r="J1270" s="21" t="str">
        <f t="shared" si="1417"/>
        <v>√bhikkh (beg)</v>
      </c>
      <c r="K1270" s="21">
        <f t="shared" si="1418"/>
        <v>1</v>
      </c>
      <c r="L1270" s="21" t="str">
        <f t="shared" si="1419"/>
        <v>a</v>
      </c>
      <c r="M1270" s="21" t="str">
        <f t="shared" si="1420"/>
        <v/>
      </c>
      <c r="N1270" s="21" t="str">
        <f t="shared" si="1421"/>
        <v>√bhikkh + u</v>
      </c>
      <c r="O1270" s="21" t="str">
        <f t="shared" si="1422"/>
        <v/>
      </c>
      <c r="P1270" s="21" t="str">
        <f t="shared" si="1423"/>
        <v/>
      </c>
      <c r="Q1270" s="21"/>
      <c r="R1270" s="21" t="s">
        <v>3634</v>
      </c>
      <c r="S1270" s="21" t="s">
        <v>3636</v>
      </c>
      <c r="T1270" s="21" t="s">
        <v>3930</v>
      </c>
      <c r="U1270" s="23"/>
      <c r="V1270" s="23"/>
      <c r="W1270" s="15">
        <f t="shared" si="2"/>
        <v>45635</v>
      </c>
      <c r="X1270" s="24">
        <v>1269.0</v>
      </c>
      <c r="Y1270" s="17" t="str">
        <f t="shared" si="1408"/>
        <v>=COUNTIFS(C$3:C1270,C1270)</v>
      </c>
      <c r="Z1270" s="25" t="str">
        <f t="shared" si="1409"/>
        <v>#NAME?</v>
      </c>
      <c r="AA1270" s="25" t="str">
        <f t="shared" si="1410"/>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1"/>
        <v>5</v>
      </c>
      <c r="B1271" s="10">
        <f t="shared" si="880"/>
        <v>7</v>
      </c>
      <c r="C1271" s="12" t="s">
        <v>531</v>
      </c>
      <c r="D1271" s="21" t="str">
        <f t="shared" si="1412"/>
        <v>ind</v>
      </c>
      <c r="E1271" s="21" t="str">
        <f t="shared" si="1425"/>
        <v>adv, comp</v>
      </c>
      <c r="F1271" s="21" t="str">
        <f t="shared" si="1414"/>
        <v/>
      </c>
      <c r="G1271" s="21"/>
      <c r="H1271" s="21" t="str">
        <f t="shared" si="1415"/>
        <v>up to the third time</v>
      </c>
      <c r="I1271" s="21" t="str">
        <f t="shared" si="1416"/>
        <v/>
      </c>
      <c r="J1271" s="21" t="str">
        <f t="shared" si="1417"/>
        <v/>
      </c>
      <c r="K1271" s="21" t="str">
        <f t="shared" si="1418"/>
        <v/>
      </c>
      <c r="L1271" s="21" t="str">
        <f t="shared" si="1419"/>
        <v/>
      </c>
      <c r="M1271" s="21" t="str">
        <f t="shared" si="1420"/>
        <v/>
      </c>
      <c r="N1271" s="21" t="str">
        <f t="shared" si="1421"/>
        <v>yāva + tatiyaṃ</v>
      </c>
      <c r="O1271" s="21" t="str">
        <f t="shared" si="1422"/>
        <v>abyayībhāva</v>
      </c>
      <c r="P1271" s="21" t="str">
        <f t="shared" si="1423"/>
        <v>yāva + tatiyaṃ</v>
      </c>
      <c r="Q1271" s="21"/>
      <c r="R1271" s="21" t="s">
        <v>3634</v>
      </c>
      <c r="S1271" s="21" t="s">
        <v>3636</v>
      </c>
      <c r="T1271" s="21" t="s">
        <v>3930</v>
      </c>
      <c r="U1271" s="23"/>
      <c r="V1271" s="23"/>
      <c r="W1271" s="15">
        <f t="shared" si="2"/>
        <v>45635</v>
      </c>
      <c r="X1271" s="24">
        <v>1270.0</v>
      </c>
      <c r="Y1271" s="17" t="str">
        <f t="shared" si="1408"/>
        <v>=COUNTIFS(C$3:C1271,C1271)</v>
      </c>
      <c r="Z1271" s="25" t="str">
        <f t="shared" si="1409"/>
        <v>#NAME?</v>
      </c>
      <c r="AA1271" s="25" t="str">
        <f t="shared" si="1410"/>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1"/>
        <v>2</v>
      </c>
      <c r="B1272" s="10">
        <f t="shared" si="880"/>
        <v>4</v>
      </c>
      <c r="C1272" s="12" t="s">
        <v>3247</v>
      </c>
      <c r="D1272" s="21" t="str">
        <f t="shared" si="1412"/>
        <v>ptp</v>
      </c>
      <c r="E1272" s="21" t="str">
        <f t="shared" si="1425"/>
        <v>masc nom sg of samanubhāsitabba</v>
      </c>
      <c r="F1272" s="21" t="str">
        <f t="shared" si="1414"/>
        <v>+instr</v>
      </c>
      <c r="G1272" s="21"/>
      <c r="H1272" s="21" t="str">
        <f t="shared" si="1415"/>
        <v>should be admonished (by), should be sternly advised (by)</v>
      </c>
      <c r="I1272" s="21" t="str">
        <f t="shared" si="1416"/>
        <v/>
      </c>
      <c r="J1272" s="21" t="s">
        <v>2184</v>
      </c>
      <c r="K1272" s="21">
        <f t="shared" si="1418"/>
        <v>1</v>
      </c>
      <c r="L1272" s="21" t="str">
        <f t="shared" si="1419"/>
        <v>a</v>
      </c>
      <c r="M1272" s="21" t="str">
        <f t="shared" si="1420"/>
        <v/>
      </c>
      <c r="N1272" s="21" t="str">
        <f t="shared" si="1421"/>
        <v>saṃ + anu + √bhās + itabba</v>
      </c>
      <c r="O1272" s="21" t="str">
        <f t="shared" si="1422"/>
        <v/>
      </c>
      <c r="P1272" s="21" t="str">
        <f t="shared" si="1423"/>
        <v/>
      </c>
      <c r="Q1272" s="21"/>
      <c r="R1272" s="21" t="s">
        <v>3634</v>
      </c>
      <c r="S1272" s="21" t="s">
        <v>3636</v>
      </c>
      <c r="T1272" s="21" t="s">
        <v>3930</v>
      </c>
      <c r="U1272" s="23"/>
      <c r="V1272" s="23"/>
      <c r="W1272" s="15">
        <f t="shared" si="2"/>
        <v>45635</v>
      </c>
      <c r="X1272" s="24">
        <v>1271.0</v>
      </c>
      <c r="Y1272" s="17" t="str">
        <f t="shared" si="1408"/>
        <v>=COUNTIFS(C$3:C1272,C1272)</v>
      </c>
      <c r="Z1272" s="25" t="str">
        <f t="shared" si="1409"/>
        <v>#NAME?</v>
      </c>
      <c r="AA1272" s="25" t="str">
        <f t="shared" si="1410"/>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1"/>
        <v>5</v>
      </c>
      <c r="B1273" s="10">
        <f t="shared" si="880"/>
        <v>17</v>
      </c>
      <c r="C1273" s="12" t="s">
        <v>41</v>
      </c>
      <c r="D1273" s="21" t="str">
        <f t="shared" si="1412"/>
        <v>pron</v>
      </c>
      <c r="E1273" s="21" t="str">
        <f t="shared" si="1425"/>
        <v>masc dat sg of ta</v>
      </c>
      <c r="F1273" s="21" t="str">
        <f t="shared" si="1414"/>
        <v/>
      </c>
      <c r="G1273" s="21"/>
      <c r="H1273" s="21" t="str">
        <f t="shared" si="1415"/>
        <v>to him</v>
      </c>
      <c r="I1273" s="21" t="str">
        <f t="shared" si="1416"/>
        <v/>
      </c>
      <c r="J1273" s="21" t="str">
        <f t="shared" ref="J1273:J1274" si="1426">VLOOKUP($C1273,$C$1:$P$7320,8,0)</f>
        <v/>
      </c>
      <c r="K1273" s="21" t="str">
        <f t="shared" si="1418"/>
        <v/>
      </c>
      <c r="L1273" s="21" t="str">
        <f t="shared" si="1419"/>
        <v/>
      </c>
      <c r="M1273" s="21" t="str">
        <f t="shared" si="1420"/>
        <v/>
      </c>
      <c r="N1273" s="21" t="str">
        <f t="shared" si="1421"/>
        <v/>
      </c>
      <c r="O1273" s="21" t="str">
        <f t="shared" si="1422"/>
        <v/>
      </c>
      <c r="P1273" s="21" t="str">
        <f t="shared" si="1423"/>
        <v/>
      </c>
      <c r="Q1273" s="21"/>
      <c r="R1273" s="21" t="s">
        <v>3634</v>
      </c>
      <c r="S1273" s="21" t="s">
        <v>3636</v>
      </c>
      <c r="T1273" s="21" t="s">
        <v>3930</v>
      </c>
      <c r="U1273" s="23"/>
      <c r="V1273" s="23"/>
      <c r="W1273" s="15">
        <f t="shared" si="2"/>
        <v>45635</v>
      </c>
      <c r="X1273" s="24">
        <v>1272.0</v>
      </c>
      <c r="Y1273" s="17" t="str">
        <f t="shared" si="1408"/>
        <v>=COUNTIFS(C$3:C1273,C1273)</v>
      </c>
      <c r="Z1273" s="25" t="str">
        <f t="shared" si="1409"/>
        <v>#NAME?</v>
      </c>
      <c r="AA1273" s="25" t="str">
        <f t="shared" si="1410"/>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1"/>
        <v>3</v>
      </c>
      <c r="B1274" s="10">
        <f t="shared" si="880"/>
        <v>5</v>
      </c>
      <c r="C1274" s="12" t="s">
        <v>3253</v>
      </c>
      <c r="D1274" s="21" t="str">
        <f t="shared" si="1412"/>
        <v>noun</v>
      </c>
      <c r="E1274" s="21" t="str">
        <f t="shared" si="1425"/>
        <v>masc dat sg paṭinissagga, from paṭinissajjati</v>
      </c>
      <c r="F1274" s="21" t="str">
        <f t="shared" si="1414"/>
        <v>+gen</v>
      </c>
      <c r="G1274" s="21"/>
      <c r="H1274" s="21" t="str">
        <f t="shared" si="1415"/>
        <v>for the giving up (of), relinquishing (of)</v>
      </c>
      <c r="I1274" s="21" t="str">
        <f t="shared" si="1416"/>
        <v/>
      </c>
      <c r="J1274" s="21" t="str">
        <f t="shared" si="1426"/>
        <v>√sajj (relinquish, let loose)</v>
      </c>
      <c r="K1274" s="21">
        <f t="shared" si="1418"/>
        <v>1</v>
      </c>
      <c r="L1274" s="21" t="str">
        <f t="shared" si="1419"/>
        <v>a</v>
      </c>
      <c r="M1274" s="21" t="str">
        <f t="shared" si="1420"/>
        <v/>
      </c>
      <c r="N1274" s="21" t="str">
        <f t="shared" si="1421"/>
        <v>pati + nī + √sajj &gt; sagg + a</v>
      </c>
      <c r="O1274" s="21" t="str">
        <f t="shared" si="1422"/>
        <v/>
      </c>
      <c r="P1274" s="21" t="str">
        <f t="shared" si="1423"/>
        <v/>
      </c>
      <c r="Q1274" s="21"/>
      <c r="R1274" s="21" t="s">
        <v>3634</v>
      </c>
      <c r="S1274" s="21" t="s">
        <v>3636</v>
      </c>
      <c r="T1274" s="21" t="s">
        <v>3930</v>
      </c>
      <c r="U1274" s="23"/>
      <c r="V1274" s="23"/>
      <c r="W1274" s="15">
        <f t="shared" si="2"/>
        <v>45635</v>
      </c>
      <c r="X1274" s="24">
        <v>1273.0</v>
      </c>
      <c r="Y1274" s="17" t="str">
        <f t="shared" si="1408"/>
        <v>=COUNTIFS(C$3:C1274,C1274)</v>
      </c>
      <c r="Z1274" s="25" t="str">
        <f t="shared" si="1409"/>
        <v>#NAME?</v>
      </c>
      <c r="AA1274" s="25" t="str">
        <f t="shared" si="1410"/>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80"/>
        <v>1</v>
      </c>
      <c r="C1275" s="52" t="s">
        <v>3931</v>
      </c>
      <c r="D1275" s="40"/>
      <c r="E1275" s="40"/>
      <c r="F1275" s="40"/>
      <c r="G1275" s="40"/>
      <c r="H1275" s="40"/>
      <c r="I1275" s="40"/>
      <c r="J1275" s="40"/>
      <c r="K1275" s="40"/>
      <c r="L1275" s="40"/>
      <c r="M1275" s="40"/>
      <c r="N1275" s="40"/>
      <c r="O1275" s="40"/>
      <c r="P1275" s="40"/>
      <c r="Q1275" s="40"/>
      <c r="R1275" s="40" t="s">
        <v>3634</v>
      </c>
      <c r="S1275" s="40" t="s">
        <v>3636</v>
      </c>
      <c r="T1275" s="40" t="s">
        <v>3930</v>
      </c>
      <c r="U1275" s="41"/>
      <c r="V1275" s="41"/>
      <c r="W1275" s="15">
        <f t="shared" si="2"/>
        <v>45635</v>
      </c>
      <c r="X1275" s="24">
        <v>1274.0</v>
      </c>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80"/>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2"/>
        <v>45635</v>
      </c>
      <c r="X1276" s="24">
        <v>1275.0</v>
      </c>
      <c r="Y1276" s="17" t="str">
        <f t="shared" ref="Y1276:Y1286" si="1427">formulatext(A1276)</f>
        <v>#N/A</v>
      </c>
      <c r="Z1276" s="25" t="str">
        <f t="shared" ref="Z1276:Z1286" si="1428">org.libreoffice.regex(Y1276,"(\= COUNTIFS\(C\$\d{1,3}:)(C\d{1,3})(,)(C\d{1,3})(\))","$2")</f>
        <v>#NAME?</v>
      </c>
      <c r="AA1276" s="25" t="str">
        <f t="shared" ref="AA1276:AA1286" si="1429">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30">COUNTIFS(C$3:C1277,C1277)</f>
        <v>3</v>
      </c>
      <c r="B1277" s="10">
        <f t="shared" si="880"/>
        <v>5</v>
      </c>
      <c r="C1277" s="12" t="s">
        <v>3260</v>
      </c>
      <c r="D1277" s="21" t="str">
        <f t="shared" ref="D1277:D1286" si="1431">VLOOKUP($C1277,$C$1:$P$7320,2,0)</f>
        <v>comp</v>
      </c>
      <c r="E1277" s="21" t="str">
        <f t="shared" ref="E1277:E1286" si="1432">VLOOKUP($C1277,$C$1:$P$7320,3,0)</f>
        <v>sandhi, adv + ind</v>
      </c>
      <c r="F1277" s="21" t="str">
        <f t="shared" ref="F1277:F1286" si="1433">VLOOKUP($C1277,$C$1:$P$7320,4,0)</f>
        <v/>
      </c>
      <c r="G1277" s="21"/>
      <c r="H1277" s="21" t="str">
        <f t="shared" ref="H1277:H1286" si="1434">VLOOKUP($C1277,$C$1:$P$7320,6,0)</f>
        <v>if up to the third time</v>
      </c>
      <c r="I1277" s="21" t="str">
        <f t="shared" ref="I1277:I1286" si="1435">VLOOKUP($C1277,$C$1:$P$7320,7,0)</f>
        <v/>
      </c>
      <c r="J1277" s="21" t="str">
        <f>VLOOKUP($C1277,$C$1:$P$7320,8,0)</f>
        <v/>
      </c>
      <c r="K1277" s="21" t="str">
        <f t="shared" ref="K1277:K1286" si="1436">VLOOKUP($C1277,$C$1:$P$7320,9,0)</f>
        <v/>
      </c>
      <c r="L1277" s="21" t="str">
        <f t="shared" ref="L1277:L1286" si="1437">VLOOKUP($C1277,$C$1:$P$7320,10,0)</f>
        <v/>
      </c>
      <c r="M1277" s="21" t="str">
        <f t="shared" ref="M1277:M1286" si="1438">VLOOKUP($C1277,$C$1:$P$7320,11,0)</f>
        <v/>
      </c>
      <c r="N1277" s="21" t="str">
        <f t="shared" ref="N1277:N1286" si="1439">VLOOKUP($C1277,$C$1:$P$7320,12,0)</f>
        <v>yāvatatiyaṃ + ce</v>
      </c>
      <c r="O1277" s="21" t="str">
        <f t="shared" ref="O1277:O1286" si="1440">VLOOKUP($C1277,$C$1:$P$7320,13,0)</f>
        <v/>
      </c>
      <c r="P1277" s="21" t="str">
        <f t="shared" ref="P1277:P1286" si="1441">VLOOKUP($C1277,$C$1:$P$7320,14,0)</f>
        <v/>
      </c>
      <c r="Q1277" s="21"/>
      <c r="R1277" s="21" t="s">
        <v>3634</v>
      </c>
      <c r="S1277" s="21" t="s">
        <v>3636</v>
      </c>
      <c r="T1277" s="21" t="s">
        <v>3932</v>
      </c>
      <c r="U1277" s="23"/>
      <c r="V1277" s="23"/>
      <c r="W1277" s="15">
        <f t="shared" si="2"/>
        <v>45635</v>
      </c>
      <c r="X1277" s="24">
        <v>1276.0</v>
      </c>
      <c r="Y1277" s="17" t="str">
        <f t="shared" si="1427"/>
        <v>=COUNTIFS(C$3:C1277,C1277)</v>
      </c>
      <c r="Z1277" s="25" t="str">
        <f t="shared" si="1428"/>
        <v>#NAME?</v>
      </c>
      <c r="AA1277" s="25" t="str">
        <f t="shared" si="1429"/>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30"/>
        <v>2</v>
      </c>
      <c r="B1278" s="10">
        <f t="shared" si="880"/>
        <v>4</v>
      </c>
      <c r="C1278" s="12" t="s">
        <v>3267</v>
      </c>
      <c r="D1278" s="21" t="str">
        <f t="shared" si="1431"/>
        <v>prp</v>
      </c>
      <c r="E1278" s="21" t="str">
        <f t="shared" si="1432"/>
        <v>masc nom sg of samanubhāsiyamāna, prp of samanubhāsiyati</v>
      </c>
      <c r="F1278" s="21" t="str">
        <f t="shared" si="1433"/>
        <v>+instr</v>
      </c>
      <c r="G1278" s="21"/>
      <c r="H1278" s="21" t="str">
        <f t="shared" si="1434"/>
        <v>being admonished (by), being sternly advised (by)</v>
      </c>
      <c r="I1278" s="21" t="str">
        <f t="shared" si="1435"/>
        <v/>
      </c>
      <c r="J1278" s="21" t="s">
        <v>2184</v>
      </c>
      <c r="K1278" s="21">
        <f t="shared" si="1436"/>
        <v>1</v>
      </c>
      <c r="L1278" s="21" t="str">
        <f t="shared" si="1437"/>
        <v>iya</v>
      </c>
      <c r="M1278" s="21" t="str">
        <f t="shared" si="1438"/>
        <v>√bhās + iya &gt; bhāsiya (pass)</v>
      </c>
      <c r="N1278" s="21" t="str">
        <f t="shared" si="1439"/>
        <v>saṃ + anu + bhāsiya + māna</v>
      </c>
      <c r="O1278" s="21" t="str">
        <f t="shared" si="1440"/>
        <v/>
      </c>
      <c r="P1278" s="21" t="str">
        <f t="shared" si="1441"/>
        <v/>
      </c>
      <c r="Q1278" s="21"/>
      <c r="R1278" s="21" t="s">
        <v>3634</v>
      </c>
      <c r="S1278" s="21" t="s">
        <v>3636</v>
      </c>
      <c r="T1278" s="21" t="s">
        <v>3932</v>
      </c>
      <c r="U1278" s="23"/>
      <c r="V1278" s="23"/>
      <c r="W1278" s="15">
        <f t="shared" si="2"/>
        <v>45635</v>
      </c>
      <c r="X1278" s="24">
        <v>1277.0</v>
      </c>
      <c r="Y1278" s="17" t="str">
        <f t="shared" si="1427"/>
        <v>=COUNTIFS(C$3:C1278,C1278)</v>
      </c>
      <c r="Z1278" s="25" t="str">
        <f t="shared" si="1428"/>
        <v>#NAME?</v>
      </c>
      <c r="AA1278" s="25" t="str">
        <f t="shared" si="1429"/>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0"/>
        <v>7</v>
      </c>
      <c r="B1279" s="10">
        <f t="shared" si="880"/>
        <v>36</v>
      </c>
      <c r="C1279" s="12" t="s">
        <v>288</v>
      </c>
      <c r="D1279" s="21" t="str">
        <f t="shared" si="1431"/>
        <v>pron</v>
      </c>
      <c r="E1279" s="21" t="str">
        <f t="shared" si="1432"/>
        <v>masc acc sg of ta</v>
      </c>
      <c r="F1279" s="21" t="str">
        <f t="shared" si="1433"/>
        <v/>
      </c>
      <c r="G1279" s="21"/>
      <c r="H1279" s="21" t="str">
        <f t="shared" si="1434"/>
        <v>that</v>
      </c>
      <c r="I1279" s="21" t="str">
        <f t="shared" si="1435"/>
        <v/>
      </c>
      <c r="J1279" s="21" t="str">
        <f t="shared" ref="J1279:J1286" si="1442">VLOOKUP($C1279,$C$1:$P$7320,8,0)</f>
        <v/>
      </c>
      <c r="K1279" s="21" t="str">
        <f t="shared" si="1436"/>
        <v/>
      </c>
      <c r="L1279" s="21" t="str">
        <f t="shared" si="1437"/>
        <v/>
      </c>
      <c r="M1279" s="21" t="str">
        <f t="shared" si="1438"/>
        <v/>
      </c>
      <c r="N1279" s="21" t="str">
        <f t="shared" si="1439"/>
        <v/>
      </c>
      <c r="O1279" s="21" t="str">
        <f t="shared" si="1440"/>
        <v/>
      </c>
      <c r="P1279" s="21" t="str">
        <f t="shared" si="1441"/>
        <v/>
      </c>
      <c r="Q1279" s="21"/>
      <c r="R1279" s="21" t="s">
        <v>3634</v>
      </c>
      <c r="S1279" s="21" t="s">
        <v>3636</v>
      </c>
      <c r="T1279" s="21" t="s">
        <v>3932</v>
      </c>
      <c r="U1279" s="23"/>
      <c r="V1279" s="23"/>
      <c r="W1279" s="15">
        <f t="shared" si="2"/>
        <v>45635</v>
      </c>
      <c r="X1279" s="24">
        <v>1278.0</v>
      </c>
      <c r="Y1279" s="17" t="str">
        <f t="shared" si="1427"/>
        <v>=COUNTIFS(C$3:C1279,C1279)</v>
      </c>
      <c r="Z1279" s="25" t="str">
        <f t="shared" si="1428"/>
        <v>#NAME?</v>
      </c>
      <c r="AA1279" s="25" t="str">
        <f t="shared" si="1429"/>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0"/>
        <v>2</v>
      </c>
      <c r="B1280" s="10">
        <f t="shared" si="880"/>
        <v>7</v>
      </c>
      <c r="C1280" s="12" t="s">
        <v>3294</v>
      </c>
      <c r="D1280" s="21" t="str">
        <f t="shared" si="1431"/>
        <v>verb</v>
      </c>
      <c r="E1280" s="21" t="str">
        <f t="shared" si="1432"/>
        <v>opt 3rd sg of paṭinissajjati</v>
      </c>
      <c r="F1280" s="21" t="str">
        <f t="shared" si="1433"/>
        <v>+acc</v>
      </c>
      <c r="G1280" s="21"/>
      <c r="H1280" s="21" t="str">
        <f t="shared" si="1434"/>
        <v>could give up; should abandon</v>
      </c>
      <c r="I1280" s="21" t="str">
        <f t="shared" si="1435"/>
        <v/>
      </c>
      <c r="J1280" s="21" t="str">
        <f t="shared" si="1442"/>
        <v>√sajj (relinquish, let loose)</v>
      </c>
      <c r="K1280" s="21">
        <f t="shared" si="1436"/>
        <v>1</v>
      </c>
      <c r="L1280" s="21" t="str">
        <f t="shared" si="1437"/>
        <v>a</v>
      </c>
      <c r="M1280" s="21" t="str">
        <f t="shared" si="1438"/>
        <v>√sajj + a &gt; sajja</v>
      </c>
      <c r="N1280" s="21" t="str">
        <f t="shared" si="1439"/>
        <v>pati + nī + sajja + ti</v>
      </c>
      <c r="O1280" s="21" t="str">
        <f t="shared" si="1440"/>
        <v/>
      </c>
      <c r="P1280" s="21" t="str">
        <f t="shared" si="1441"/>
        <v/>
      </c>
      <c r="Q1280" s="21" t="s">
        <v>3275</v>
      </c>
      <c r="R1280" s="21" t="s">
        <v>3634</v>
      </c>
      <c r="S1280" s="21" t="s">
        <v>3636</v>
      </c>
      <c r="T1280" s="21" t="s">
        <v>3932</v>
      </c>
      <c r="U1280" s="23"/>
      <c r="V1280" s="23"/>
      <c r="W1280" s="15">
        <f t="shared" si="2"/>
        <v>45635</v>
      </c>
      <c r="X1280" s="24">
        <v>1279.0</v>
      </c>
      <c r="Y1280" s="17" t="str">
        <f t="shared" si="1427"/>
        <v>=COUNTIFS(C$3:C1280,C1280)</v>
      </c>
      <c r="Z1280" s="25" t="str">
        <f t="shared" si="1428"/>
        <v>#NAME?</v>
      </c>
      <c r="AA1280" s="25" t="str">
        <f t="shared" si="1429"/>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0"/>
        <v>3</v>
      </c>
      <c r="B1281" s="10">
        <f t="shared" si="880"/>
        <v>7</v>
      </c>
      <c r="C1281" s="12" t="s">
        <v>3281</v>
      </c>
      <c r="D1281" s="21" t="str">
        <f t="shared" si="1431"/>
        <v>comp</v>
      </c>
      <c r="E1281" s="21" t="str">
        <f t="shared" si="1432"/>
        <v>sandhi, ind + pron</v>
      </c>
      <c r="F1281" s="21" t="str">
        <f t="shared" si="1433"/>
        <v/>
      </c>
      <c r="G1281" s="21"/>
      <c r="H1281" s="21" t="str">
        <f t="shared" si="1434"/>
        <v>that is</v>
      </c>
      <c r="I1281" s="21" t="str">
        <f t="shared" si="1435"/>
        <v>thus this</v>
      </c>
      <c r="J1281" s="21" t="str">
        <f t="shared" si="1442"/>
        <v/>
      </c>
      <c r="K1281" s="21" t="str">
        <f t="shared" si="1436"/>
        <v/>
      </c>
      <c r="L1281" s="21" t="str">
        <f t="shared" si="1437"/>
        <v/>
      </c>
      <c r="M1281" s="21" t="str">
        <f t="shared" si="1438"/>
        <v/>
      </c>
      <c r="N1281" s="21" t="str">
        <f t="shared" si="1439"/>
        <v>iti + etaṃ</v>
      </c>
      <c r="O1281" s="21" t="str">
        <f t="shared" si="1440"/>
        <v/>
      </c>
      <c r="P1281" s="21" t="str">
        <f t="shared" si="1441"/>
        <v/>
      </c>
      <c r="Q1281" s="21"/>
      <c r="R1281" s="21" t="s">
        <v>3634</v>
      </c>
      <c r="S1281" s="21" t="s">
        <v>3636</v>
      </c>
      <c r="T1281" s="21" t="s">
        <v>3932</v>
      </c>
      <c r="U1281" s="23"/>
      <c r="V1281" s="23"/>
      <c r="W1281" s="15">
        <f t="shared" si="2"/>
        <v>45635</v>
      </c>
      <c r="X1281" s="24">
        <v>1280.0</v>
      </c>
      <c r="Y1281" s="17" t="str">
        <f t="shared" si="1427"/>
        <v>=COUNTIFS(C$3:C1281,C1281)</v>
      </c>
      <c r="Z1281" s="25" t="str">
        <f t="shared" si="1428"/>
        <v>#NAME?</v>
      </c>
      <c r="AA1281" s="25" t="str">
        <f t="shared" si="1429"/>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0"/>
        <v>3</v>
      </c>
      <c r="B1282" s="10">
        <f t="shared" si="880"/>
        <v>7</v>
      </c>
      <c r="C1282" s="12" t="s">
        <v>3287</v>
      </c>
      <c r="D1282" s="21" t="str">
        <f t="shared" si="1431"/>
        <v>noun</v>
      </c>
      <c r="E1282" s="21" t="str">
        <f t="shared" si="1432"/>
        <v>nt nom sg of kusala</v>
      </c>
      <c r="F1282" s="21" t="str">
        <f t="shared" si="1433"/>
        <v/>
      </c>
      <c r="G1282" s="21"/>
      <c r="H1282" s="21" t="str">
        <f t="shared" si="1434"/>
        <v>something proper, good deed; doing good</v>
      </c>
      <c r="I1282" s="21" t="str">
        <f t="shared" si="1435"/>
        <v/>
      </c>
      <c r="J1282" s="21" t="str">
        <f t="shared" si="1442"/>
        <v/>
      </c>
      <c r="K1282" s="21" t="str">
        <f t="shared" si="1436"/>
        <v/>
      </c>
      <c r="L1282" s="21" t="str">
        <f t="shared" si="1437"/>
        <v/>
      </c>
      <c r="M1282" s="21" t="str">
        <f t="shared" si="1438"/>
        <v/>
      </c>
      <c r="N1282" s="21" t="str">
        <f t="shared" si="1439"/>
        <v/>
      </c>
      <c r="O1282" s="21" t="str">
        <f t="shared" si="1440"/>
        <v/>
      </c>
      <c r="P1282" s="21" t="str">
        <f t="shared" si="1441"/>
        <v/>
      </c>
      <c r="Q1282" s="21"/>
      <c r="R1282" s="21" t="s">
        <v>3634</v>
      </c>
      <c r="S1282" s="21" t="s">
        <v>3636</v>
      </c>
      <c r="T1282" s="21" t="s">
        <v>3932</v>
      </c>
      <c r="U1282" s="23"/>
      <c r="V1282" s="23"/>
      <c r="W1282" s="15">
        <f t="shared" si="2"/>
        <v>45635</v>
      </c>
      <c r="X1282" s="24">
        <v>1281.0</v>
      </c>
      <c r="Y1282" s="17" t="str">
        <f t="shared" si="1427"/>
        <v>=COUNTIFS(C$3:C1282,C1282)</v>
      </c>
      <c r="Z1282" s="25" t="str">
        <f t="shared" si="1428"/>
        <v>#NAME?</v>
      </c>
      <c r="AA1282" s="25" t="str">
        <f t="shared" si="1429"/>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0"/>
        <v>3</v>
      </c>
      <c r="B1283" s="10">
        <f t="shared" si="880"/>
        <v>8</v>
      </c>
      <c r="C1283" s="12" t="s">
        <v>3291</v>
      </c>
      <c r="D1283" s="21" t="str">
        <f t="shared" si="1431"/>
        <v>ind</v>
      </c>
      <c r="E1283" s="21" t="str">
        <f t="shared" si="1432"/>
        <v>neg</v>
      </c>
      <c r="F1283" s="21" t="str">
        <f t="shared" si="1433"/>
        <v/>
      </c>
      <c r="G1283" s="21"/>
      <c r="H1283" s="21" t="str">
        <f t="shared" si="1434"/>
        <v>not</v>
      </c>
      <c r="I1283" s="21" t="str">
        <f t="shared" si="1435"/>
        <v/>
      </c>
      <c r="J1283" s="21" t="str">
        <f t="shared" si="1442"/>
        <v/>
      </c>
      <c r="K1283" s="21" t="str">
        <f t="shared" si="1436"/>
        <v/>
      </c>
      <c r="L1283" s="21" t="str">
        <f t="shared" si="1437"/>
        <v/>
      </c>
      <c r="M1283" s="21" t="str">
        <f t="shared" si="1438"/>
        <v/>
      </c>
      <c r="N1283" s="21" t="str">
        <f t="shared" si="1439"/>
        <v/>
      </c>
      <c r="O1283" s="21" t="str">
        <f t="shared" si="1440"/>
        <v/>
      </c>
      <c r="P1283" s="21" t="str">
        <f t="shared" si="1441"/>
        <v/>
      </c>
      <c r="Q1283" s="21"/>
      <c r="R1283" s="21" t="s">
        <v>3634</v>
      </c>
      <c r="S1283" s="21" t="s">
        <v>3636</v>
      </c>
      <c r="T1283" s="21" t="s">
        <v>3932</v>
      </c>
      <c r="U1283" s="23"/>
      <c r="V1283" s="23"/>
      <c r="W1283" s="15">
        <f t="shared" si="2"/>
        <v>45635</v>
      </c>
      <c r="X1283" s="24">
        <v>1282.0</v>
      </c>
      <c r="Y1283" s="17" t="str">
        <f t="shared" si="1427"/>
        <v>=COUNTIFS(C$3:C1283,C1283)</v>
      </c>
      <c r="Z1283" s="25" t="str">
        <f t="shared" si="1428"/>
        <v>#NAME?</v>
      </c>
      <c r="AA1283" s="25" t="str">
        <f t="shared" si="1429"/>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0"/>
        <v>5</v>
      </c>
      <c r="B1284" s="10">
        <f t="shared" si="880"/>
        <v>38</v>
      </c>
      <c r="C1284" s="12" t="s">
        <v>2672</v>
      </c>
      <c r="D1284" s="21" t="str">
        <f t="shared" si="1431"/>
        <v>ind</v>
      </c>
      <c r="E1284" s="21" t="str">
        <f t="shared" si="1432"/>
        <v>cond</v>
      </c>
      <c r="F1284" s="21" t="str">
        <f t="shared" si="1433"/>
        <v/>
      </c>
      <c r="G1284" s="21"/>
      <c r="H1284" s="21" t="str">
        <f t="shared" si="1434"/>
        <v>if</v>
      </c>
      <c r="I1284" s="21" t="str">
        <f t="shared" si="1435"/>
        <v/>
      </c>
      <c r="J1284" s="21" t="str">
        <f t="shared" si="1442"/>
        <v/>
      </c>
      <c r="K1284" s="21" t="str">
        <f t="shared" si="1436"/>
        <v/>
      </c>
      <c r="L1284" s="21" t="str">
        <f t="shared" si="1437"/>
        <v/>
      </c>
      <c r="M1284" s="21" t="str">
        <f t="shared" si="1438"/>
        <v/>
      </c>
      <c r="N1284" s="21" t="str">
        <f t="shared" si="1439"/>
        <v/>
      </c>
      <c r="O1284" s="21" t="str">
        <f t="shared" si="1440"/>
        <v/>
      </c>
      <c r="P1284" s="21" t="str">
        <f t="shared" si="1441"/>
        <v/>
      </c>
      <c r="Q1284" s="21"/>
      <c r="R1284" s="21" t="s">
        <v>3634</v>
      </c>
      <c r="S1284" s="21" t="s">
        <v>3636</v>
      </c>
      <c r="T1284" s="21" t="s">
        <v>3932</v>
      </c>
      <c r="U1284" s="23"/>
      <c r="V1284" s="23"/>
      <c r="W1284" s="15">
        <f t="shared" si="2"/>
        <v>45635</v>
      </c>
      <c r="X1284" s="24">
        <v>1283.0</v>
      </c>
      <c r="Y1284" s="17" t="str">
        <f t="shared" si="1427"/>
        <v>=COUNTIFS(C$3:C1284,C1284)</v>
      </c>
      <c r="Z1284" s="25" t="str">
        <f t="shared" si="1428"/>
        <v>#NAME?</v>
      </c>
      <c r="AA1284" s="25" t="str">
        <f t="shared" si="1429"/>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0"/>
        <v>3</v>
      </c>
      <c r="B1285" s="10">
        <f t="shared" si="880"/>
        <v>7</v>
      </c>
      <c r="C1285" s="12" t="s">
        <v>3294</v>
      </c>
      <c r="D1285" s="21" t="str">
        <f t="shared" si="1431"/>
        <v>verb</v>
      </c>
      <c r="E1285" s="21" t="str">
        <f t="shared" si="1432"/>
        <v>opt 3rd sg of paṭinissajjati</v>
      </c>
      <c r="F1285" s="21" t="str">
        <f t="shared" si="1433"/>
        <v>+acc</v>
      </c>
      <c r="G1285" s="21"/>
      <c r="H1285" s="21" t="str">
        <f t="shared" si="1434"/>
        <v>could give up; should abandon</v>
      </c>
      <c r="I1285" s="21" t="str">
        <f t="shared" si="1435"/>
        <v/>
      </c>
      <c r="J1285" s="21" t="str">
        <f t="shared" si="1442"/>
        <v>√sajj (relinquish, let loose)</v>
      </c>
      <c r="K1285" s="21">
        <f t="shared" si="1436"/>
        <v>1</v>
      </c>
      <c r="L1285" s="21" t="str">
        <f t="shared" si="1437"/>
        <v>a</v>
      </c>
      <c r="M1285" s="21" t="str">
        <f t="shared" si="1438"/>
        <v>√sajj + a &gt; sajja</v>
      </c>
      <c r="N1285" s="21" t="str">
        <f t="shared" si="1439"/>
        <v>pati + nī + sajja + ti</v>
      </c>
      <c r="O1285" s="21" t="str">
        <f t="shared" si="1440"/>
        <v/>
      </c>
      <c r="P1285" s="21" t="str">
        <f t="shared" si="1441"/>
        <v/>
      </c>
      <c r="Q1285" s="21" t="s">
        <v>3275</v>
      </c>
      <c r="R1285" s="21" t="s">
        <v>3634</v>
      </c>
      <c r="S1285" s="21" t="s">
        <v>3636</v>
      </c>
      <c r="T1285" s="21" t="s">
        <v>3932</v>
      </c>
      <c r="U1285" s="23"/>
      <c r="V1285" s="23"/>
      <c r="W1285" s="15">
        <f t="shared" si="2"/>
        <v>45635</v>
      </c>
      <c r="X1285" s="24">
        <v>1284.0</v>
      </c>
      <c r="Y1285" s="17" t="str">
        <f t="shared" si="1427"/>
        <v>=COUNTIFS(C$3:C1285,C1285)</v>
      </c>
      <c r="Z1285" s="25" t="str">
        <f t="shared" si="1428"/>
        <v>#NAME?</v>
      </c>
      <c r="AA1285" s="25" t="str">
        <f t="shared" si="1429"/>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0"/>
        <v>12</v>
      </c>
      <c r="B1286" s="10">
        <f t="shared" si="880"/>
        <v>13</v>
      </c>
      <c r="C1286" s="12" t="s">
        <v>2027</v>
      </c>
      <c r="D1286" s="21" t="str">
        <f t="shared" si="1431"/>
        <v>noun</v>
      </c>
      <c r="E1286" s="21" t="str">
        <f t="shared" si="1432"/>
        <v>masc nom sg of saṅghādisesa, comp</v>
      </c>
      <c r="F1286" s="21" t="str">
        <f t="shared" si="1433"/>
        <v/>
      </c>
      <c r="G1286" s="21"/>
      <c r="H1286" s="21" t="str">
        <f t="shared" si="1434"/>
        <v>offence requiring suspension</v>
      </c>
      <c r="I1286" s="21" t="str">
        <f t="shared" si="1435"/>
        <v>offence requiring involvement of the community from start to finish</v>
      </c>
      <c r="J1286" s="21" t="str">
        <f t="shared" si="1442"/>
        <v/>
      </c>
      <c r="K1286" s="21" t="str">
        <f t="shared" si="1436"/>
        <v/>
      </c>
      <c r="L1286" s="21" t="str">
        <f t="shared" si="1437"/>
        <v/>
      </c>
      <c r="M1286" s="21" t="str">
        <f t="shared" si="1438"/>
        <v/>
      </c>
      <c r="N1286" s="21" t="str">
        <f t="shared" si="1439"/>
        <v>saṅgha + ādi + sesa</v>
      </c>
      <c r="O1286" s="21" t="str">
        <f t="shared" si="1440"/>
        <v>sattamī tappurisa</v>
      </c>
      <c r="P1286" s="21" t="str">
        <f t="shared" si="1441"/>
        <v>saṅgha + ādisese</v>
      </c>
      <c r="Q1286" s="21"/>
      <c r="R1286" s="21" t="s">
        <v>3634</v>
      </c>
      <c r="S1286" s="21" t="s">
        <v>3636</v>
      </c>
      <c r="T1286" s="21" t="s">
        <v>3932</v>
      </c>
      <c r="U1286" s="23"/>
      <c r="V1286" s="23"/>
      <c r="W1286" s="15">
        <f t="shared" si="2"/>
        <v>45635</v>
      </c>
      <c r="X1286" s="24">
        <v>1285.0</v>
      </c>
      <c r="Y1286" s="17" t="str">
        <f t="shared" si="1427"/>
        <v>=COUNTIFS(C$3:C1286,C1286)</v>
      </c>
      <c r="Z1286" s="25" t="str">
        <f t="shared" si="1428"/>
        <v>#NAME?</v>
      </c>
      <c r="AA1286" s="25" t="str">
        <f t="shared" si="1429"/>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80"/>
        <v>2</v>
      </c>
      <c r="C1287" s="52" t="s">
        <v>3299</v>
      </c>
      <c r="D1287" s="40"/>
      <c r="E1287" s="40"/>
      <c r="F1287" s="40"/>
      <c r="G1287" s="40"/>
      <c r="H1287" s="40"/>
      <c r="I1287" s="40"/>
      <c r="J1287" s="40"/>
      <c r="K1287" s="40"/>
      <c r="L1287" s="40"/>
      <c r="M1287" s="40"/>
      <c r="N1287" s="40"/>
      <c r="O1287" s="40"/>
      <c r="P1287" s="40"/>
      <c r="Q1287" s="40"/>
      <c r="R1287" s="40" t="s">
        <v>3634</v>
      </c>
      <c r="S1287" s="40" t="s">
        <v>3636</v>
      </c>
      <c r="T1287" s="40" t="s">
        <v>3932</v>
      </c>
      <c r="U1287" s="41"/>
      <c r="V1287" s="41"/>
      <c r="W1287" s="15">
        <f t="shared" si="2"/>
        <v>45635</v>
      </c>
      <c r="X1287" s="24">
        <v>1286.0</v>
      </c>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80"/>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2"/>
        <v>45635</v>
      </c>
      <c r="X1288" s="24">
        <v>1287.0</v>
      </c>
      <c r="Y1288" s="17" t="str">
        <f t="shared" ref="Y1288:Y1304" si="1443">formulatext(A1288)</f>
        <v>#N/A</v>
      </c>
      <c r="Z1288" s="25" t="str">
        <f t="shared" ref="Z1288:Z1304" si="1444">org.libreoffice.regex(Y1288,"(\= COUNTIFS\(C\$\d{1,3}:)(C\d{1,3})(,)(C\d{1,3})(\))","$2")</f>
        <v>#NAME?</v>
      </c>
      <c r="AA1288" s="25" t="str">
        <f t="shared" ref="AA1288:AA1304" si="1445">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80"/>
        <v>1</v>
      </c>
      <c r="C1289" s="12" t="s">
        <v>3933</v>
      </c>
      <c r="D1289" s="21"/>
      <c r="E1289" s="21"/>
      <c r="F1289" s="21"/>
      <c r="G1289" s="21"/>
      <c r="H1289" s="21"/>
      <c r="I1289" s="21"/>
      <c r="J1289" s="21"/>
      <c r="K1289" s="21"/>
      <c r="L1289" s="21"/>
      <c r="M1289" s="21"/>
      <c r="N1289" s="21"/>
      <c r="O1289" s="21"/>
      <c r="P1289" s="21"/>
      <c r="Q1289" s="21"/>
      <c r="R1289" s="21"/>
      <c r="S1289" s="21"/>
      <c r="T1289" s="21"/>
      <c r="U1289" s="23"/>
      <c r="V1289" s="23"/>
      <c r="W1289" s="15">
        <f t="shared" si="2"/>
        <v>45635</v>
      </c>
      <c r="X1289" s="24">
        <v>1288.0</v>
      </c>
      <c r="Y1289" s="17" t="str">
        <f t="shared" si="1443"/>
        <v>#N/A</v>
      </c>
      <c r="Z1289" s="25" t="str">
        <f t="shared" si="1444"/>
        <v>#NAME?</v>
      </c>
      <c r="AA1289" s="25" t="str">
        <f t="shared" si="1445"/>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46">COUNTIFS(C$3:C1290,C1290)</f>
        <v>31</v>
      </c>
      <c r="B1290" s="10">
        <f t="shared" si="880"/>
        <v>147</v>
      </c>
      <c r="C1290" s="12" t="s">
        <v>560</v>
      </c>
      <c r="D1290" s="21" t="str">
        <f t="shared" ref="D1290:D1292" si="1447">VLOOKUP($C1290,$C$1:$P$7320,2,0)</f>
        <v>noun</v>
      </c>
      <c r="E1290" s="21" t="s">
        <v>3635</v>
      </c>
      <c r="F1290" s="21" t="str">
        <f t="shared" ref="F1290:F1292" si="1448">VLOOKUP($C1290,$C$1:$P$7320,4,0)</f>
        <v/>
      </c>
      <c r="G1290" s="21"/>
      <c r="H1290" s="21" t="str">
        <f t="shared" ref="H1290:H1292" si="1449">VLOOKUP($C1290,$C$1:$P$7320,6,0)</f>
        <v>monk, monastic</v>
      </c>
      <c r="I1290" s="21" t="str">
        <f t="shared" ref="I1290:I1292" si="1450">VLOOKUP($C1290,$C$1:$P$7320,7,0)</f>
        <v>beggar, mendicant</v>
      </c>
      <c r="J1290" s="21" t="str">
        <f t="shared" ref="J1290:J1292" si="1451">VLOOKUP($C1290,$C$1:$P$7320,8,0)</f>
        <v>√bhikkh (beg)</v>
      </c>
      <c r="K1290" s="21">
        <f t="shared" ref="K1290:K1292" si="1452">VLOOKUP($C1290,$C$1:$P$7320,9,0)</f>
        <v>1</v>
      </c>
      <c r="L1290" s="21" t="str">
        <f t="shared" ref="L1290:L1292" si="1453">VLOOKUP($C1290,$C$1:$P$7320,10,0)</f>
        <v>a</v>
      </c>
      <c r="M1290" s="21" t="str">
        <f t="shared" ref="M1290:M1292" si="1454">VLOOKUP($C1290,$C$1:$P$7320,11,0)</f>
        <v/>
      </c>
      <c r="N1290" s="21" t="str">
        <f t="shared" ref="N1290:N1292" si="1455">VLOOKUP($C1290,$C$1:$P$7320,12,0)</f>
        <v>√bhikkh + u</v>
      </c>
      <c r="O1290" s="21" t="str">
        <f t="shared" ref="O1290:O1292" si="1456">VLOOKUP($C1290,$C$1:$P$7320,13,0)</f>
        <v/>
      </c>
      <c r="P1290" s="21" t="str">
        <f t="shared" ref="P1290:P1292" si="1457">VLOOKUP($C1290,$C$1:$P$7320,14,0)</f>
        <v/>
      </c>
      <c r="Q1290" s="21"/>
      <c r="R1290" s="21" t="s">
        <v>3933</v>
      </c>
      <c r="S1290" s="21" t="s">
        <v>3934</v>
      </c>
      <c r="T1290" s="21" t="s">
        <v>3935</v>
      </c>
      <c r="U1290" s="23"/>
      <c r="V1290" s="23"/>
      <c r="W1290" s="15">
        <f t="shared" si="2"/>
        <v>45635</v>
      </c>
      <c r="X1290" s="24">
        <v>1289.0</v>
      </c>
      <c r="Y1290" s="17" t="str">
        <f t="shared" si="1443"/>
        <v>=COUNTIFS(C$3:C1290,C1290)</v>
      </c>
      <c r="Z1290" s="25" t="str">
        <f t="shared" si="1444"/>
        <v>#NAME?</v>
      </c>
      <c r="AA1290" s="25" t="str">
        <f t="shared" si="1445"/>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46"/>
        <v>2</v>
      </c>
      <c r="B1291" s="10">
        <f t="shared" si="880"/>
        <v>11</v>
      </c>
      <c r="C1291" s="12" t="s">
        <v>3638</v>
      </c>
      <c r="D1291" s="21" t="str">
        <f t="shared" si="1447"/>
        <v>comp</v>
      </c>
      <c r="E1291" s="21" t="str">
        <f t="shared" ref="E1291:E1292" si="1458">VLOOKUP($C1291,$C$1:$P$7320,3,0)</f>
        <v>sandhi, ind + ind</v>
      </c>
      <c r="F1291" s="21" t="str">
        <f t="shared" si="1448"/>
        <v/>
      </c>
      <c r="G1291" s="21"/>
      <c r="H1291" s="21" t="str">
        <f t="shared" si="1449"/>
        <v>and just, and now</v>
      </c>
      <c r="I1291" s="21" t="str">
        <f t="shared" si="1450"/>
        <v/>
      </c>
      <c r="J1291" s="21" t="str">
        <f t="shared" si="1451"/>
        <v/>
      </c>
      <c r="K1291" s="21" t="str">
        <f t="shared" si="1452"/>
        <v/>
      </c>
      <c r="L1291" s="21" t="str">
        <f t="shared" si="1453"/>
        <v/>
      </c>
      <c r="M1291" s="21" t="str">
        <f t="shared" si="1454"/>
        <v/>
      </c>
      <c r="N1291" s="21" t="str">
        <f t="shared" si="1455"/>
        <v>pana + eva</v>
      </c>
      <c r="O1291" s="21" t="str">
        <f t="shared" si="1456"/>
        <v/>
      </c>
      <c r="P1291" s="21" t="str">
        <f t="shared" si="1457"/>
        <v/>
      </c>
      <c r="Q1291" s="21"/>
      <c r="R1291" s="21" t="s">
        <v>3933</v>
      </c>
      <c r="S1291" s="21" t="s">
        <v>3934</v>
      </c>
      <c r="T1291" s="21" t="s">
        <v>3935</v>
      </c>
      <c r="U1291" s="23"/>
      <c r="V1291" s="23"/>
      <c r="W1291" s="15">
        <f t="shared" si="2"/>
        <v>45635</v>
      </c>
      <c r="X1291" s="24">
        <v>1290.0</v>
      </c>
      <c r="Y1291" s="17" t="str">
        <f t="shared" si="1443"/>
        <v>=COUNTIFS(C$3:C1291,C1291)</v>
      </c>
      <c r="Z1291" s="25" t="str">
        <f t="shared" si="1444"/>
        <v>#NAME?</v>
      </c>
      <c r="AA1291" s="25" t="str">
        <f t="shared" si="1445"/>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46"/>
        <v>3</v>
      </c>
      <c r="B1292" s="10">
        <f t="shared" si="880"/>
        <v>8</v>
      </c>
      <c r="C1292" s="12" t="s">
        <v>1839</v>
      </c>
      <c r="D1292" s="21" t="str">
        <f t="shared" si="1447"/>
        <v>adj</v>
      </c>
      <c r="E1292" s="21" t="str">
        <f t="shared" si="1458"/>
        <v>masc acc sg of aññatara</v>
      </c>
      <c r="F1292" s="21" t="str">
        <f t="shared" si="1448"/>
        <v>+gen</v>
      </c>
      <c r="G1292" s="21"/>
      <c r="H1292" s="21" t="str">
        <f t="shared" si="1449"/>
        <v>one (of); either one (of)</v>
      </c>
      <c r="I1292" s="21" t="str">
        <f t="shared" si="1450"/>
        <v>more than another</v>
      </c>
      <c r="J1292" s="21" t="str">
        <f t="shared" si="1451"/>
        <v/>
      </c>
      <c r="K1292" s="21" t="str">
        <f t="shared" si="1452"/>
        <v/>
      </c>
      <c r="L1292" s="21" t="str">
        <f t="shared" si="1453"/>
        <v/>
      </c>
      <c r="M1292" s="21" t="str">
        <f t="shared" si="1454"/>
        <v/>
      </c>
      <c r="N1292" s="21" t="str">
        <f t="shared" si="1455"/>
        <v>añña + tara</v>
      </c>
      <c r="O1292" s="21" t="str">
        <f t="shared" si="1456"/>
        <v/>
      </c>
      <c r="P1292" s="21" t="str">
        <f t="shared" si="1457"/>
        <v/>
      </c>
      <c r="Q1292" s="21"/>
      <c r="R1292" s="21" t="s">
        <v>3933</v>
      </c>
      <c r="S1292" s="21" t="s">
        <v>3934</v>
      </c>
      <c r="T1292" s="21" t="s">
        <v>3935</v>
      </c>
      <c r="U1292" s="23"/>
      <c r="V1292" s="23"/>
      <c r="W1292" s="15">
        <f t="shared" si="2"/>
        <v>45635</v>
      </c>
      <c r="X1292" s="24">
        <v>1291.0</v>
      </c>
      <c r="Y1292" s="17" t="str">
        <f t="shared" si="1443"/>
        <v>=COUNTIFS(C$3:C1292,C1292)</v>
      </c>
      <c r="Z1292" s="25" t="str">
        <f t="shared" si="1444"/>
        <v>#NAME?</v>
      </c>
      <c r="AA1292" s="25" t="str">
        <f t="shared" si="1445"/>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46"/>
        <v>1</v>
      </c>
      <c r="B1293" s="10">
        <f t="shared" si="880"/>
        <v>3</v>
      </c>
      <c r="C1293" s="12" t="s">
        <v>3936</v>
      </c>
      <c r="D1293" s="21" t="s">
        <v>47</v>
      </c>
      <c r="E1293" s="21" t="s">
        <v>3937</v>
      </c>
      <c r="F1293" s="21"/>
      <c r="G1293" s="21"/>
      <c r="H1293" s="21" t="s">
        <v>3938</v>
      </c>
      <c r="I1293" s="21" t="s">
        <v>1129</v>
      </c>
      <c r="J1293" s="21"/>
      <c r="K1293" s="21"/>
      <c r="L1293" s="21"/>
      <c r="M1293" s="21"/>
      <c r="N1293" s="21"/>
      <c r="O1293" s="21"/>
      <c r="P1293" s="21"/>
      <c r="Q1293" s="21"/>
      <c r="R1293" s="21" t="s">
        <v>3933</v>
      </c>
      <c r="S1293" s="21" t="s">
        <v>3934</v>
      </c>
      <c r="T1293" s="21" t="s">
        <v>3939</v>
      </c>
      <c r="U1293" s="23"/>
      <c r="V1293" s="23"/>
      <c r="W1293" s="15">
        <f t="shared" si="2"/>
        <v>45635</v>
      </c>
      <c r="X1293" s="24">
        <v>1292.0</v>
      </c>
      <c r="Y1293" s="17" t="str">
        <f t="shared" si="1443"/>
        <v>=COUNTIFS(C$3:C1293,C1293)</v>
      </c>
      <c r="Z1293" s="25" t="str">
        <f t="shared" si="1444"/>
        <v>#NAME?</v>
      </c>
      <c r="AA1293" s="25" t="str">
        <f t="shared" si="1445"/>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46"/>
        <v>38</v>
      </c>
      <c r="B1294" s="10">
        <f t="shared" si="880"/>
        <v>220</v>
      </c>
      <c r="C1294" s="12" t="s">
        <v>1131</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3933</v>
      </c>
      <c r="S1294" s="21" t="s">
        <v>3934</v>
      </c>
      <c r="T1294" s="21" t="s">
        <v>3935</v>
      </c>
      <c r="U1294" s="23"/>
      <c r="V1294" s="23"/>
      <c r="W1294" s="15">
        <f t="shared" si="2"/>
        <v>45635</v>
      </c>
      <c r="X1294" s="24">
        <v>1293.0</v>
      </c>
      <c r="Y1294" s="17" t="str">
        <f t="shared" si="1443"/>
        <v>=COUNTIFS(C$3:C1294,C1294)</v>
      </c>
      <c r="Z1294" s="25" t="str">
        <f t="shared" si="1444"/>
        <v>#NAME?</v>
      </c>
      <c r="AA1294" s="25" t="str">
        <f t="shared" si="1445"/>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46"/>
        <v>1</v>
      </c>
      <c r="B1295" s="10">
        <f t="shared" si="880"/>
        <v>2</v>
      </c>
      <c r="C1295" s="12" t="s">
        <v>3940</v>
      </c>
      <c r="D1295" s="21" t="s">
        <v>47</v>
      </c>
      <c r="E1295" s="21" t="s">
        <v>3941</v>
      </c>
      <c r="F1295" s="21"/>
      <c r="G1295" s="21"/>
      <c r="H1295" s="21" t="s">
        <v>3942</v>
      </c>
      <c r="I1295" s="21" t="s">
        <v>3943</v>
      </c>
      <c r="J1295" s="21" t="s">
        <v>975</v>
      </c>
      <c r="K1295" s="21">
        <v>1.0</v>
      </c>
      <c r="L1295" s="21" t="s">
        <v>35</v>
      </c>
      <c r="M1295" s="21"/>
      <c r="N1295" s="21" t="s">
        <v>3944</v>
      </c>
      <c r="O1295" s="21"/>
      <c r="P1295" s="21"/>
      <c r="Q1295" s="21"/>
      <c r="R1295" s="21" t="s">
        <v>3933</v>
      </c>
      <c r="S1295" s="21" t="s">
        <v>3934</v>
      </c>
      <c r="T1295" s="21" t="s">
        <v>3945</v>
      </c>
      <c r="U1295" s="23"/>
      <c r="V1295" s="23"/>
      <c r="W1295" s="15">
        <f t="shared" si="2"/>
        <v>45635</v>
      </c>
      <c r="X1295" s="24">
        <v>1294.0</v>
      </c>
      <c r="Y1295" s="17" t="str">
        <f t="shared" si="1443"/>
        <v>=COUNTIFS(C$3:C1295,C1295)</v>
      </c>
      <c r="Z1295" s="25" t="str">
        <f t="shared" si="1444"/>
        <v>#NAME?</v>
      </c>
      <c r="AA1295" s="25" t="str">
        <f t="shared" si="1445"/>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46"/>
        <v>39</v>
      </c>
      <c r="B1296" s="10">
        <f t="shared" si="880"/>
        <v>220</v>
      </c>
      <c r="C1296" s="12" t="s">
        <v>1131</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3933</v>
      </c>
      <c r="S1296" s="21" t="s">
        <v>3934</v>
      </c>
      <c r="T1296" s="21" t="s">
        <v>3935</v>
      </c>
      <c r="U1296" s="23"/>
      <c r="V1296" s="23"/>
      <c r="W1296" s="15">
        <f t="shared" si="2"/>
        <v>45635</v>
      </c>
      <c r="X1296" s="24">
        <v>1295.0</v>
      </c>
      <c r="Y1296" s="17" t="str">
        <f t="shared" si="1443"/>
        <v>=COUNTIFS(C$3:C1296,C1296)</v>
      </c>
      <c r="Z1296" s="25" t="str">
        <f t="shared" si="1444"/>
        <v>#NAME?</v>
      </c>
      <c r="AA1296" s="25" t="str">
        <f t="shared" si="1445"/>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46"/>
        <v>1</v>
      </c>
      <c r="B1297" s="10">
        <f t="shared" si="880"/>
        <v>1</v>
      </c>
      <c r="C1297" s="12" t="s">
        <v>3946</v>
      </c>
      <c r="D1297" s="21" t="s">
        <v>3457</v>
      </c>
      <c r="E1297" s="21" t="s">
        <v>3947</v>
      </c>
      <c r="F1297" s="21"/>
      <c r="G1297" s="21"/>
      <c r="H1297" s="21" t="s">
        <v>3948</v>
      </c>
      <c r="I1297" s="21" t="s">
        <v>3949</v>
      </c>
      <c r="J1297" s="21" t="s">
        <v>3950</v>
      </c>
      <c r="K1297" s="21">
        <v>1.0</v>
      </c>
      <c r="L1297" s="21" t="s">
        <v>35</v>
      </c>
      <c r="M1297" s="21"/>
      <c r="N1297" s="21" t="s">
        <v>3951</v>
      </c>
      <c r="O1297" s="21"/>
      <c r="P1297" s="21"/>
      <c r="Q1297" s="21"/>
      <c r="R1297" s="21" t="s">
        <v>3933</v>
      </c>
      <c r="S1297" s="21" t="s">
        <v>3934</v>
      </c>
      <c r="T1297" s="21" t="s">
        <v>3952</v>
      </c>
      <c r="U1297" s="23"/>
      <c r="V1297" s="23"/>
      <c r="W1297" s="15">
        <f t="shared" si="2"/>
        <v>45635</v>
      </c>
      <c r="X1297" s="24">
        <v>1296.0</v>
      </c>
      <c r="Y1297" s="17" t="str">
        <f t="shared" si="1443"/>
        <v>=COUNTIFS(C$3:C1297,C1297)</v>
      </c>
      <c r="Z1297" s="25" t="str">
        <f t="shared" si="1444"/>
        <v>#NAME?</v>
      </c>
      <c r="AA1297" s="25" t="str">
        <f t="shared" si="1445"/>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46"/>
        <v>1</v>
      </c>
      <c r="B1298" s="10">
        <f t="shared" si="880"/>
        <v>1</v>
      </c>
      <c r="C1298" s="12" t="s">
        <v>3953</v>
      </c>
      <c r="D1298" s="21" t="s">
        <v>84</v>
      </c>
      <c r="E1298" s="21" t="s">
        <v>3954</v>
      </c>
      <c r="F1298" s="21"/>
      <c r="G1298" s="21"/>
      <c r="H1298" s="21" t="s">
        <v>3955</v>
      </c>
      <c r="I1298" s="21"/>
      <c r="J1298" s="21" t="s">
        <v>2731</v>
      </c>
      <c r="K1298" s="21">
        <v>1.0</v>
      </c>
      <c r="L1298" s="21" t="s">
        <v>35</v>
      </c>
      <c r="M1298" s="21" t="s">
        <v>3207</v>
      </c>
      <c r="N1298" s="21" t="s">
        <v>3208</v>
      </c>
      <c r="O1298" s="21"/>
      <c r="P1298" s="21"/>
      <c r="Q1298" s="21"/>
      <c r="R1298" s="21" t="s">
        <v>3933</v>
      </c>
      <c r="S1298" s="21" t="s">
        <v>3934</v>
      </c>
      <c r="T1298" s="21" t="s">
        <v>3956</v>
      </c>
      <c r="U1298" s="23"/>
      <c r="V1298" s="23"/>
      <c r="W1298" s="15">
        <f t="shared" si="2"/>
        <v>45635</v>
      </c>
      <c r="X1298" s="24">
        <v>1297.0</v>
      </c>
      <c r="Y1298" s="17" t="str">
        <f t="shared" si="1443"/>
        <v>=COUNTIFS(C$3:C1298,C1298)</v>
      </c>
      <c r="Z1298" s="25" t="str">
        <f t="shared" si="1444"/>
        <v>#NAME?</v>
      </c>
      <c r="AA1298" s="25" t="str">
        <f t="shared" si="1445"/>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46"/>
        <v>1</v>
      </c>
      <c r="B1299" s="10">
        <f t="shared" si="880"/>
        <v>3</v>
      </c>
      <c r="C1299" s="12" t="s">
        <v>3957</v>
      </c>
      <c r="D1299" s="21" t="s">
        <v>47</v>
      </c>
      <c r="E1299" s="21" t="s">
        <v>3958</v>
      </c>
      <c r="F1299" s="21"/>
      <c r="G1299" s="21"/>
      <c r="H1299" s="27" t="s">
        <v>3959</v>
      </c>
      <c r="I1299" s="21"/>
      <c r="J1299" s="21"/>
      <c r="K1299" s="21"/>
      <c r="L1299" s="21"/>
      <c r="M1299" s="21"/>
      <c r="N1299" s="21" t="s">
        <v>3960</v>
      </c>
      <c r="O1299" s="21" t="s">
        <v>916</v>
      </c>
      <c r="P1299" s="21" t="s">
        <v>3961</v>
      </c>
      <c r="Q1299" s="21"/>
      <c r="R1299" s="21" t="s">
        <v>3933</v>
      </c>
      <c r="S1299" s="21" t="s">
        <v>3934</v>
      </c>
      <c r="T1299" s="21" t="s">
        <v>3962</v>
      </c>
      <c r="U1299" s="23"/>
      <c r="V1299" s="23"/>
      <c r="W1299" s="15">
        <f t="shared" si="2"/>
        <v>45635</v>
      </c>
      <c r="X1299" s="24">
        <v>1298.0</v>
      </c>
      <c r="Y1299" s="17" t="str">
        <f t="shared" si="1443"/>
        <v>=COUNTIFS(C$3:C1299,C1299)</v>
      </c>
      <c r="Z1299" s="25" t="str">
        <f t="shared" si="1444"/>
        <v>#NAME?</v>
      </c>
      <c r="AA1299" s="25" t="str">
        <f t="shared" si="1445"/>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46"/>
        <v>1</v>
      </c>
      <c r="B1300" s="10">
        <f t="shared" si="880"/>
        <v>1</v>
      </c>
      <c r="C1300" s="12" t="s">
        <v>3963</v>
      </c>
      <c r="D1300" s="21" t="s">
        <v>47</v>
      </c>
      <c r="E1300" s="21" t="s">
        <v>921</v>
      </c>
      <c r="F1300" s="21"/>
      <c r="G1300" s="21"/>
      <c r="H1300" s="27" t="s">
        <v>3964</v>
      </c>
      <c r="I1300" s="21"/>
      <c r="J1300" s="21" t="s">
        <v>3965</v>
      </c>
      <c r="K1300" s="21">
        <v>1.0</v>
      </c>
      <c r="L1300" s="21" t="s">
        <v>35</v>
      </c>
      <c r="M1300" s="21"/>
      <c r="N1300" s="21" t="s">
        <v>3966</v>
      </c>
      <c r="O1300" s="21"/>
      <c r="P1300" s="21"/>
      <c r="Q1300" s="21"/>
      <c r="R1300" s="21" t="s">
        <v>3933</v>
      </c>
      <c r="S1300" s="21" t="s">
        <v>3934</v>
      </c>
      <c r="T1300" s="21" t="s">
        <v>3967</v>
      </c>
      <c r="U1300" s="23"/>
      <c r="V1300" s="23"/>
      <c r="W1300" s="15">
        <f t="shared" si="2"/>
        <v>45635</v>
      </c>
      <c r="X1300" s="24">
        <v>1299.0</v>
      </c>
      <c r="Y1300" s="17" t="str">
        <f t="shared" si="1443"/>
        <v>=COUNTIFS(C$3:C1300,C1300)</v>
      </c>
      <c r="Z1300" s="25" t="str">
        <f t="shared" si="1444"/>
        <v>#NAME?</v>
      </c>
      <c r="AA1300" s="25" t="str">
        <f t="shared" si="1445"/>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46"/>
        <v>1</v>
      </c>
      <c r="B1301" s="10">
        <f t="shared" si="880"/>
        <v>1</v>
      </c>
      <c r="C1301" s="12" t="s">
        <v>3968</v>
      </c>
      <c r="D1301" s="21" t="s">
        <v>47</v>
      </c>
      <c r="E1301" s="21" t="s">
        <v>3969</v>
      </c>
      <c r="F1301" s="21"/>
      <c r="G1301" s="21"/>
      <c r="H1301" s="21" t="s">
        <v>3970</v>
      </c>
      <c r="I1301" s="21"/>
      <c r="J1301" s="21" t="s">
        <v>2784</v>
      </c>
      <c r="K1301" s="21">
        <v>3.0</v>
      </c>
      <c r="L1301" s="21" t="s">
        <v>76</v>
      </c>
      <c r="M1301" s="21"/>
      <c r="N1301" s="21" t="s">
        <v>3971</v>
      </c>
      <c r="O1301" s="21"/>
      <c r="P1301" s="21"/>
      <c r="Q1301" s="21"/>
      <c r="R1301" s="21" t="s">
        <v>3933</v>
      </c>
      <c r="S1301" s="21" t="s">
        <v>3934</v>
      </c>
      <c r="T1301" s="21" t="s">
        <v>3972</v>
      </c>
      <c r="U1301" s="23"/>
      <c r="V1301" s="23"/>
      <c r="W1301" s="15">
        <f t="shared" si="2"/>
        <v>45635</v>
      </c>
      <c r="X1301" s="24">
        <v>1300.0</v>
      </c>
      <c r="Y1301" s="17" t="str">
        <f t="shared" si="1443"/>
        <v>=COUNTIFS(C$3:C1301,C1301)</v>
      </c>
      <c r="Z1301" s="25" t="str">
        <f t="shared" si="1444"/>
        <v>#NAME?</v>
      </c>
      <c r="AA1301" s="25" t="str">
        <f t="shared" si="1445"/>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46"/>
        <v>1</v>
      </c>
      <c r="B1302" s="10">
        <f t="shared" si="880"/>
        <v>3</v>
      </c>
      <c r="C1302" s="12" t="s">
        <v>3973</v>
      </c>
      <c r="D1302" s="21" t="s">
        <v>250</v>
      </c>
      <c r="E1302" s="21" t="s">
        <v>3974</v>
      </c>
      <c r="F1302" s="21"/>
      <c r="G1302" s="21"/>
      <c r="H1302" s="21" t="s">
        <v>3975</v>
      </c>
      <c r="I1302" s="21"/>
      <c r="J1302" s="21"/>
      <c r="K1302" s="21"/>
      <c r="L1302" s="21"/>
      <c r="M1302" s="21"/>
      <c r="N1302" s="21" t="s">
        <v>3976</v>
      </c>
      <c r="O1302" s="21" t="s">
        <v>65</v>
      </c>
      <c r="P1302" s="21" t="s">
        <v>3976</v>
      </c>
      <c r="Q1302" s="21"/>
      <c r="R1302" s="21" t="s">
        <v>3933</v>
      </c>
      <c r="S1302" s="21" t="s">
        <v>3934</v>
      </c>
      <c r="T1302" s="21" t="s">
        <v>3977</v>
      </c>
      <c r="U1302" s="23"/>
      <c r="V1302" s="23"/>
      <c r="W1302" s="15">
        <f t="shared" si="2"/>
        <v>45635</v>
      </c>
      <c r="X1302" s="24">
        <v>1301.0</v>
      </c>
      <c r="Y1302" s="17" t="str">
        <f t="shared" si="1443"/>
        <v>=COUNTIFS(C$3:C1302,C1302)</v>
      </c>
      <c r="Z1302" s="25" t="str">
        <f t="shared" si="1444"/>
        <v>#NAME?</v>
      </c>
      <c r="AA1302" s="25" t="str">
        <f t="shared" si="1445"/>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46"/>
        <v>1</v>
      </c>
      <c r="B1303" s="10">
        <f t="shared" si="880"/>
        <v>1</v>
      </c>
      <c r="C1303" s="12" t="s">
        <v>3978</v>
      </c>
      <c r="D1303" s="21" t="s">
        <v>250</v>
      </c>
      <c r="E1303" s="21"/>
      <c r="F1303" s="21"/>
      <c r="G1303" s="21"/>
      <c r="H1303" s="21" t="s">
        <v>3979</v>
      </c>
      <c r="I1303" s="21"/>
      <c r="J1303" s="21"/>
      <c r="K1303" s="21"/>
      <c r="L1303" s="21"/>
      <c r="M1303" s="21"/>
      <c r="N1303" s="21"/>
      <c r="O1303" s="21"/>
      <c r="P1303" s="21"/>
      <c r="Q1303" s="21"/>
      <c r="R1303" s="21" t="s">
        <v>3933</v>
      </c>
      <c r="S1303" s="21" t="s">
        <v>3934</v>
      </c>
      <c r="T1303" s="21" t="s">
        <v>3980</v>
      </c>
      <c r="U1303" s="23"/>
      <c r="V1303" s="23"/>
      <c r="W1303" s="15">
        <f t="shared" si="2"/>
        <v>45635</v>
      </c>
      <c r="X1303" s="24">
        <v>1302.0</v>
      </c>
      <c r="Y1303" s="17" t="str">
        <f t="shared" si="1443"/>
        <v>=COUNTIFS(C$3:C1303,C1303)</v>
      </c>
      <c r="Z1303" s="25" t="str">
        <f t="shared" si="1444"/>
        <v>#NAME?</v>
      </c>
      <c r="AA1303" s="25" t="str">
        <f t="shared" si="1445"/>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46"/>
        <v>1</v>
      </c>
      <c r="B1304" s="10">
        <f t="shared" si="880"/>
        <v>1</v>
      </c>
      <c r="C1304" s="12" t="s">
        <v>3981</v>
      </c>
      <c r="D1304" s="21" t="s">
        <v>47</v>
      </c>
      <c r="E1304" s="21" t="s">
        <v>3982</v>
      </c>
      <c r="F1304" s="21"/>
      <c r="G1304" s="21"/>
      <c r="H1304" s="21" t="s">
        <v>3983</v>
      </c>
      <c r="I1304" s="21"/>
      <c r="J1304" s="21" t="s">
        <v>1673</v>
      </c>
      <c r="K1304" s="21">
        <v>1.0</v>
      </c>
      <c r="L1304" s="21" t="s">
        <v>35</v>
      </c>
      <c r="M1304" s="21"/>
      <c r="N1304" s="21" t="s">
        <v>3984</v>
      </c>
      <c r="O1304" s="21"/>
      <c r="P1304" s="21"/>
      <c r="Q1304" s="21"/>
      <c r="R1304" s="21" t="s">
        <v>3933</v>
      </c>
      <c r="S1304" s="21" t="s">
        <v>3934</v>
      </c>
      <c r="T1304" s="21" t="s">
        <v>3985</v>
      </c>
      <c r="U1304" s="23"/>
      <c r="V1304" s="23"/>
      <c r="W1304" s="15">
        <f t="shared" si="2"/>
        <v>45635</v>
      </c>
      <c r="X1304" s="24">
        <v>1303.0</v>
      </c>
      <c r="Y1304" s="17" t="str">
        <f t="shared" si="1443"/>
        <v>=COUNTIFS(C$3:C1304,C1304)</v>
      </c>
      <c r="Z1304" s="25" t="str">
        <f t="shared" si="1444"/>
        <v>#NAME?</v>
      </c>
      <c r="AA1304" s="25" t="str">
        <f t="shared" si="1445"/>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80"/>
        <v>1</v>
      </c>
      <c r="C1305" s="52" t="s">
        <v>3986</v>
      </c>
      <c r="D1305" s="40"/>
      <c r="E1305" s="40"/>
      <c r="F1305" s="40"/>
      <c r="G1305" s="40"/>
      <c r="H1305" s="40"/>
      <c r="I1305" s="40"/>
      <c r="J1305" s="40"/>
      <c r="K1305" s="40"/>
      <c r="L1305" s="40"/>
      <c r="M1305" s="40"/>
      <c r="N1305" s="40"/>
      <c r="O1305" s="40"/>
      <c r="P1305" s="40"/>
      <c r="Q1305" s="40"/>
      <c r="R1305" s="40" t="s">
        <v>3933</v>
      </c>
      <c r="S1305" s="40" t="s">
        <v>3934</v>
      </c>
      <c r="T1305" s="40" t="s">
        <v>3935</v>
      </c>
      <c r="U1305" s="41"/>
      <c r="V1305" s="41"/>
      <c r="W1305" s="15">
        <f t="shared" si="2"/>
        <v>45635</v>
      </c>
      <c r="X1305" s="24">
        <v>1304.0</v>
      </c>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80"/>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2"/>
        <v>45635</v>
      </c>
      <c r="X1306" s="24">
        <v>1305.0</v>
      </c>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59">COUNTIFS(C$3:C1307,C1307)</f>
        <v>6</v>
      </c>
      <c r="B1307" s="10">
        <f t="shared" si="880"/>
        <v>17</v>
      </c>
      <c r="C1307" s="12" t="s">
        <v>41</v>
      </c>
      <c r="D1307" s="21" t="str">
        <f t="shared" ref="D1307:D1308" si="1460">VLOOKUP($C1307,$C$1:$P$7320,2,0)</f>
        <v>pron</v>
      </c>
      <c r="E1307" s="21" t="s">
        <v>3308</v>
      </c>
      <c r="F1307" s="21" t="str">
        <f t="shared" ref="F1307:F1308" si="1461">VLOOKUP($C1307,$C$1:$P$7320,4,0)</f>
        <v/>
      </c>
      <c r="G1307" s="21"/>
      <c r="H1307" s="21" t="str">
        <f t="shared" ref="H1307:H1308" si="1462">VLOOKUP($C1307,$C$1:$P$7320,6,0)</f>
        <v>to him</v>
      </c>
      <c r="I1307" s="21" t="str">
        <f t="shared" ref="I1307:I1308" si="1463">VLOOKUP($C1307,$C$1:$P$7320,7,0)</f>
        <v/>
      </c>
      <c r="J1307" s="21" t="str">
        <f t="shared" ref="J1307:J1308" si="1464">VLOOKUP($C1307,$C$1:$P$7320,8,0)</f>
        <v/>
      </c>
      <c r="K1307" s="21" t="str">
        <f t="shared" ref="K1307:K1308" si="1465">VLOOKUP($C1307,$C$1:$P$7320,9,0)</f>
        <v/>
      </c>
      <c r="L1307" s="21" t="str">
        <f t="shared" ref="L1307:L1308" si="1466">VLOOKUP($C1307,$C$1:$P$7320,10,0)</f>
        <v/>
      </c>
      <c r="M1307" s="21" t="str">
        <f t="shared" ref="M1307:M1308" si="1467">VLOOKUP($C1307,$C$1:$P$7320,11,0)</f>
        <v/>
      </c>
      <c r="N1307" s="21" t="str">
        <f t="shared" ref="N1307:N1308" si="1468">VLOOKUP($C1307,$C$1:$P$7320,12,0)</f>
        <v/>
      </c>
      <c r="O1307" s="21" t="str">
        <f t="shared" ref="O1307:O1308" si="1469">VLOOKUP($C1307,$C$1:$P$7320,13,0)</f>
        <v/>
      </c>
      <c r="P1307" s="21" t="str">
        <f t="shared" ref="P1307:P1308" si="1470">VLOOKUP($C1307,$C$1:$P$7320,14,0)</f>
        <v/>
      </c>
      <c r="Q1307" s="21"/>
      <c r="R1307" s="21" t="s">
        <v>3933</v>
      </c>
      <c r="S1307" s="21" t="s">
        <v>3934</v>
      </c>
      <c r="T1307" s="21" t="s">
        <v>3987</v>
      </c>
      <c r="U1307" s="23"/>
      <c r="V1307" s="23"/>
      <c r="W1307" s="15">
        <f t="shared" si="2"/>
        <v>45635</v>
      </c>
      <c r="X1307" s="24">
        <v>1306.0</v>
      </c>
      <c r="Y1307" s="17" t="str">
        <f t="shared" ref="Y1307:Y1324" si="1471">formulatext(A1307)</f>
        <v>=COUNTIFS(C$3:C1307,C1307)</v>
      </c>
      <c r="Z1307" s="25" t="str">
        <f t="shared" ref="Z1307:Z1324" si="1472">org.libreoffice.regex(Y1307,"(\= COUNTIFS\(C\$\d{1,3}:)(C\d{1,3})(,)(C\d{1,3})(\))","$2")</f>
        <v>#NAME?</v>
      </c>
      <c r="AA1307" s="25" t="str">
        <f t="shared" ref="AA1307:AA1324" si="1473">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59"/>
        <v>8</v>
      </c>
      <c r="B1308" s="10">
        <f t="shared" si="880"/>
        <v>42</v>
      </c>
      <c r="C1308" s="12" t="s">
        <v>423</v>
      </c>
      <c r="D1308" s="21" t="str">
        <f t="shared" si="1460"/>
        <v>ind</v>
      </c>
      <c r="E1308" s="21" t="str">
        <f>VLOOKUP($C1308,$C$1:$P$7320,3,0)</f>
        <v>emph</v>
      </c>
      <c r="F1308" s="21" t="str">
        <f t="shared" si="1461"/>
        <v/>
      </c>
      <c r="G1308" s="21"/>
      <c r="H1308" s="21" t="str">
        <f t="shared" si="1462"/>
        <v>truly, indeed, then</v>
      </c>
      <c r="I1308" s="21" t="str">
        <f t="shared" si="1463"/>
        <v/>
      </c>
      <c r="J1308" s="21" t="str">
        <f t="shared" si="1464"/>
        <v/>
      </c>
      <c r="K1308" s="21" t="str">
        <f t="shared" si="1465"/>
        <v/>
      </c>
      <c r="L1308" s="21" t="str">
        <f t="shared" si="1466"/>
        <v/>
      </c>
      <c r="M1308" s="21" t="str">
        <f t="shared" si="1467"/>
        <v/>
      </c>
      <c r="N1308" s="21" t="str">
        <f t="shared" si="1468"/>
        <v/>
      </c>
      <c r="O1308" s="21" t="str">
        <f t="shared" si="1469"/>
        <v/>
      </c>
      <c r="P1308" s="21" t="str">
        <f t="shared" si="1470"/>
        <v/>
      </c>
      <c r="Q1308" s="21"/>
      <c r="R1308" s="21" t="s">
        <v>3933</v>
      </c>
      <c r="S1308" s="21" t="s">
        <v>3934</v>
      </c>
      <c r="T1308" s="21" t="s">
        <v>3987</v>
      </c>
      <c r="U1308" s="23"/>
      <c r="V1308" s="23"/>
      <c r="W1308" s="15">
        <f t="shared" si="2"/>
        <v>45635</v>
      </c>
      <c r="X1308" s="24">
        <v>1307.0</v>
      </c>
      <c r="Y1308" s="17" t="str">
        <f t="shared" si="1471"/>
        <v>=COUNTIFS(C$3:C1308,C1308)</v>
      </c>
      <c r="Z1308" s="25" t="str">
        <f t="shared" si="1472"/>
        <v>#NAME?</v>
      </c>
      <c r="AA1308" s="25" t="str">
        <f t="shared" si="1473"/>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59"/>
        <v>1</v>
      </c>
      <c r="B1309" s="10">
        <f t="shared" si="880"/>
        <v>3</v>
      </c>
      <c r="C1309" s="12" t="s">
        <v>3988</v>
      </c>
      <c r="D1309" s="21" t="s">
        <v>250</v>
      </c>
      <c r="E1309" s="21" t="s">
        <v>3989</v>
      </c>
      <c r="F1309" s="21"/>
      <c r="G1309" s="21"/>
      <c r="H1309" s="21" t="s">
        <v>3979</v>
      </c>
      <c r="I1309" s="21"/>
      <c r="J1309" s="21"/>
      <c r="K1309" s="21"/>
      <c r="L1309" s="21"/>
      <c r="M1309" s="21"/>
      <c r="N1309" s="21" t="s">
        <v>1487</v>
      </c>
      <c r="O1309" s="21"/>
      <c r="P1309" s="21"/>
      <c r="Q1309" s="21"/>
      <c r="R1309" s="21" t="s">
        <v>3933</v>
      </c>
      <c r="S1309" s="21" t="s">
        <v>3934</v>
      </c>
      <c r="T1309" s="21" t="s">
        <v>3990</v>
      </c>
      <c r="U1309" s="23"/>
      <c r="V1309" s="23"/>
      <c r="W1309" s="15">
        <f t="shared" si="2"/>
        <v>45635</v>
      </c>
      <c r="X1309" s="24">
        <v>1308.0</v>
      </c>
      <c r="Y1309" s="17" t="str">
        <f t="shared" si="1471"/>
        <v>=COUNTIFS(C$3:C1309,C1309)</v>
      </c>
      <c r="Z1309" s="25" t="str">
        <f t="shared" si="1472"/>
        <v>#NAME?</v>
      </c>
      <c r="AA1309" s="25" t="str">
        <f t="shared" si="1473"/>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59"/>
        <v>1</v>
      </c>
      <c r="B1310" s="10">
        <f t="shared" si="880"/>
        <v>3</v>
      </c>
      <c r="C1310" s="12" t="s">
        <v>3991</v>
      </c>
      <c r="D1310" s="21" t="s">
        <v>47</v>
      </c>
      <c r="E1310" s="21" t="s">
        <v>3992</v>
      </c>
      <c r="F1310" s="21"/>
      <c r="G1310" s="21"/>
      <c r="H1310" s="21" t="s">
        <v>3993</v>
      </c>
      <c r="I1310" s="21"/>
      <c r="J1310" s="21" t="s">
        <v>1673</v>
      </c>
      <c r="K1310" s="21">
        <v>1.0</v>
      </c>
      <c r="L1310" s="21" t="s">
        <v>35</v>
      </c>
      <c r="M1310" s="21"/>
      <c r="N1310" s="21" t="s">
        <v>3984</v>
      </c>
      <c r="O1310" s="21"/>
      <c r="P1310" s="21"/>
      <c r="Q1310" s="21"/>
      <c r="R1310" s="21" t="s">
        <v>3933</v>
      </c>
      <c r="S1310" s="21" t="s">
        <v>3934</v>
      </c>
      <c r="T1310" s="21" t="s">
        <v>3994</v>
      </c>
      <c r="U1310" s="23"/>
      <c r="V1310" s="23"/>
      <c r="W1310" s="15">
        <f t="shared" si="2"/>
        <v>45635</v>
      </c>
      <c r="X1310" s="24">
        <v>1309.0</v>
      </c>
      <c r="Y1310" s="17" t="str">
        <f t="shared" si="1471"/>
        <v>=COUNTIFS(C$3:C1310,C1310)</v>
      </c>
      <c r="Z1310" s="25" t="str">
        <f t="shared" si="1472"/>
        <v>#NAME?</v>
      </c>
      <c r="AA1310" s="25" t="str">
        <f t="shared" si="1473"/>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59"/>
        <v>1</v>
      </c>
      <c r="B1311" s="10">
        <f t="shared" si="880"/>
        <v>6</v>
      </c>
      <c r="C1311" s="12" t="s">
        <v>3995</v>
      </c>
      <c r="D1311" s="21" t="s">
        <v>84</v>
      </c>
      <c r="E1311" s="21" t="s">
        <v>3996</v>
      </c>
      <c r="F1311" s="21"/>
      <c r="G1311" s="21"/>
      <c r="H1311" s="21" t="s">
        <v>3997</v>
      </c>
      <c r="I1311" s="21"/>
      <c r="J1311" s="21" t="s">
        <v>1665</v>
      </c>
      <c r="K1311" s="21">
        <v>1.0</v>
      </c>
      <c r="L1311" s="21" t="s">
        <v>76</v>
      </c>
      <c r="M1311" s="27" t="s">
        <v>3998</v>
      </c>
      <c r="N1311" s="21" t="s">
        <v>3999</v>
      </c>
      <c r="O1311" s="21"/>
      <c r="P1311" s="21"/>
      <c r="Q1311" s="21"/>
      <c r="R1311" s="21" t="s">
        <v>3933</v>
      </c>
      <c r="S1311" s="21" t="s">
        <v>3934</v>
      </c>
      <c r="T1311" s="21" t="s">
        <v>4000</v>
      </c>
      <c r="U1311" s="23"/>
      <c r="V1311" s="23"/>
      <c r="W1311" s="15">
        <f t="shared" si="2"/>
        <v>45635</v>
      </c>
      <c r="X1311" s="24">
        <v>1310.0</v>
      </c>
      <c r="Y1311" s="17" t="str">
        <f t="shared" si="1471"/>
        <v>=COUNTIFS(C$3:C1311,C1311)</v>
      </c>
      <c r="Z1311" s="25" t="str">
        <f t="shared" si="1472"/>
        <v>#NAME?</v>
      </c>
      <c r="AA1311" s="25" t="str">
        <f t="shared" si="1473"/>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59"/>
        <v>1</v>
      </c>
      <c r="B1312" s="10">
        <f t="shared" si="880"/>
        <v>7</v>
      </c>
      <c r="C1312" s="12" t="s">
        <v>4001</v>
      </c>
      <c r="D1312" s="21" t="s">
        <v>118</v>
      </c>
      <c r="E1312" s="27" t="s">
        <v>1505</v>
      </c>
      <c r="F1312" s="21"/>
      <c r="G1312" s="21"/>
      <c r="H1312" s="21" t="s">
        <v>4002</v>
      </c>
      <c r="I1312" s="21"/>
      <c r="J1312" s="21"/>
      <c r="K1312" s="21"/>
      <c r="L1312" s="21"/>
      <c r="M1312" s="21"/>
      <c r="N1312" s="21" t="s">
        <v>4003</v>
      </c>
      <c r="O1312" s="21"/>
      <c r="P1312" s="21"/>
      <c r="Q1312" s="21"/>
      <c r="R1312" s="21" t="s">
        <v>3933</v>
      </c>
      <c r="S1312" s="21" t="s">
        <v>3934</v>
      </c>
      <c r="T1312" s="21" t="s">
        <v>4004</v>
      </c>
      <c r="U1312" s="23"/>
      <c r="V1312" s="23"/>
      <c r="W1312" s="15">
        <f t="shared" si="2"/>
        <v>45635</v>
      </c>
      <c r="X1312" s="24">
        <v>1311.0</v>
      </c>
      <c r="Y1312" s="17" t="str">
        <f t="shared" si="1471"/>
        <v>=COUNTIFS(C$3:C1312,C1312)</v>
      </c>
      <c r="Z1312" s="25" t="str">
        <f t="shared" si="1472"/>
        <v>#NAME?</v>
      </c>
      <c r="AA1312" s="25" t="str">
        <f t="shared" si="1473"/>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59"/>
        <v>6</v>
      </c>
      <c r="B1313" s="10">
        <f t="shared" si="880"/>
        <v>19</v>
      </c>
      <c r="C1313" s="12" t="s">
        <v>3218</v>
      </c>
      <c r="D1313" s="21" t="str">
        <f t="shared" ref="D1313:D1314" si="1474">VLOOKUP($C1313,$C$1:$P$7320,2,0)</f>
        <v>ind</v>
      </c>
      <c r="E1313" s="21" t="str">
        <f t="shared" ref="E1313:E1314" si="1475">VLOOKUP($C1313,$C$1:$P$7320,3,0)</f>
        <v>conj</v>
      </c>
      <c r="F1313" s="21" t="str">
        <f t="shared" ref="F1313:F1314" si="1476">VLOOKUP($C1313,$C$1:$P$7320,4,0)</f>
        <v/>
      </c>
      <c r="G1313" s="21"/>
      <c r="H1313" s="21" t="str">
        <f t="shared" ref="H1313:H1314" si="1477">VLOOKUP($C1313,$C$1:$P$7320,6,0)</f>
        <v>and</v>
      </c>
      <c r="I1313" s="21" t="str">
        <f t="shared" ref="I1313:I1314" si="1478">VLOOKUP($C1313,$C$1:$P$7320,7,0)</f>
        <v/>
      </c>
      <c r="J1313" s="21" t="str">
        <f t="shared" ref="J1313:J1314" si="1479">VLOOKUP($C1313,$C$1:$P$7320,8,0)</f>
        <v/>
      </c>
      <c r="K1313" s="21" t="str">
        <f t="shared" ref="K1313:K1314" si="1480">VLOOKUP($C1313,$C$1:$P$7320,9,0)</f>
        <v/>
      </c>
      <c r="L1313" s="21" t="str">
        <f t="shared" ref="L1313:L1314" si="1481">VLOOKUP($C1313,$C$1:$P$7320,10,0)</f>
        <v/>
      </c>
      <c r="M1313" s="21" t="str">
        <f t="shared" ref="M1313:M1314" si="1482">VLOOKUP($C1313,$C$1:$P$7320,11,0)</f>
        <v/>
      </c>
      <c r="N1313" s="21" t="str">
        <f t="shared" ref="N1313:N1314" si="1483">VLOOKUP($C1313,$C$1:$P$7320,12,0)</f>
        <v/>
      </c>
      <c r="O1313" s="21" t="str">
        <f t="shared" ref="O1313:O1314" si="1484">VLOOKUP($C1313,$C$1:$P$7320,13,0)</f>
        <v/>
      </c>
      <c r="P1313" s="21" t="str">
        <f t="shared" ref="P1313:P1314" si="1485">VLOOKUP($C1313,$C$1:$P$7320,14,0)</f>
        <v/>
      </c>
      <c r="Q1313" s="21"/>
      <c r="R1313" s="21" t="s">
        <v>3933</v>
      </c>
      <c r="S1313" s="21" t="s">
        <v>3934</v>
      </c>
      <c r="T1313" s="21" t="s">
        <v>3987</v>
      </c>
      <c r="U1313" s="23"/>
      <c r="V1313" s="23"/>
      <c r="W1313" s="15">
        <f t="shared" si="2"/>
        <v>45635</v>
      </c>
      <c r="X1313" s="24">
        <v>1312.0</v>
      </c>
      <c r="Y1313" s="17" t="str">
        <f t="shared" si="1471"/>
        <v>=COUNTIFS(C$3:C1313,C1313)</v>
      </c>
      <c r="Z1313" s="25" t="str">
        <f t="shared" si="1472"/>
        <v>#NAME?</v>
      </c>
      <c r="AA1313" s="25" t="str">
        <f t="shared" si="1473"/>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59"/>
        <v>9</v>
      </c>
      <c r="B1314" s="10">
        <f t="shared" si="880"/>
        <v>21</v>
      </c>
      <c r="C1314" s="12" t="s">
        <v>302</v>
      </c>
      <c r="D1314" s="21" t="str">
        <f t="shared" si="1474"/>
        <v>ind</v>
      </c>
      <c r="E1314" s="21" t="str">
        <f t="shared" si="1475"/>
        <v>emph</v>
      </c>
      <c r="F1314" s="21" t="str">
        <f t="shared" si="1476"/>
        <v/>
      </c>
      <c r="G1314" s="21"/>
      <c r="H1314" s="21" t="str">
        <f t="shared" si="1477"/>
        <v>just, only</v>
      </c>
      <c r="I1314" s="21" t="str">
        <f t="shared" si="1478"/>
        <v/>
      </c>
      <c r="J1314" s="21" t="str">
        <f t="shared" si="1479"/>
        <v/>
      </c>
      <c r="K1314" s="21" t="str">
        <f t="shared" si="1480"/>
        <v/>
      </c>
      <c r="L1314" s="21" t="str">
        <f t="shared" si="1481"/>
        <v/>
      </c>
      <c r="M1314" s="21" t="str">
        <f t="shared" si="1482"/>
        <v/>
      </c>
      <c r="N1314" s="21" t="str">
        <f t="shared" si="1483"/>
        <v/>
      </c>
      <c r="O1314" s="21" t="str">
        <f t="shared" si="1484"/>
        <v/>
      </c>
      <c r="P1314" s="21" t="str">
        <f t="shared" si="1485"/>
        <v/>
      </c>
      <c r="Q1314" s="21"/>
      <c r="R1314" s="21" t="s">
        <v>3933</v>
      </c>
      <c r="S1314" s="21" t="s">
        <v>3934</v>
      </c>
      <c r="T1314" s="21" t="s">
        <v>3987</v>
      </c>
      <c r="U1314" s="23"/>
      <c r="V1314" s="23"/>
      <c r="W1314" s="15">
        <f t="shared" si="2"/>
        <v>45635</v>
      </c>
      <c r="X1314" s="24">
        <v>1313.0</v>
      </c>
      <c r="Y1314" s="17" t="str">
        <f t="shared" si="1471"/>
        <v>=COUNTIFS(C$3:C1314,C1314)</v>
      </c>
      <c r="Z1314" s="25" t="str">
        <f t="shared" si="1472"/>
        <v>#NAME?</v>
      </c>
      <c r="AA1314" s="25" t="str">
        <f t="shared" si="1473"/>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59"/>
        <v>1</v>
      </c>
      <c r="B1315" s="10">
        <f t="shared" si="880"/>
        <v>6</v>
      </c>
      <c r="C1315" s="12" t="s">
        <v>4005</v>
      </c>
      <c r="D1315" s="21" t="s">
        <v>84</v>
      </c>
      <c r="E1315" s="21" t="s">
        <v>4006</v>
      </c>
      <c r="F1315" s="21"/>
      <c r="G1315" s="21"/>
      <c r="H1315" s="21" t="s">
        <v>4007</v>
      </c>
      <c r="I1315" s="21"/>
      <c r="J1315" s="21" t="s">
        <v>87</v>
      </c>
      <c r="K1315" s="21">
        <v>4.0</v>
      </c>
      <c r="L1315" s="21" t="s">
        <v>76</v>
      </c>
      <c r="M1315" s="27" t="s">
        <v>4008</v>
      </c>
      <c r="N1315" s="21" t="s">
        <v>4009</v>
      </c>
      <c r="O1315" s="21"/>
      <c r="P1315" s="21"/>
      <c r="Q1315" s="21"/>
      <c r="R1315" s="21" t="s">
        <v>3933</v>
      </c>
      <c r="S1315" s="21" t="s">
        <v>3934</v>
      </c>
      <c r="T1315" s="21" t="s">
        <v>4010</v>
      </c>
      <c r="U1315" s="23"/>
      <c r="V1315" s="23"/>
      <c r="W1315" s="15">
        <f t="shared" si="2"/>
        <v>45635</v>
      </c>
      <c r="X1315" s="24">
        <v>1314.0</v>
      </c>
      <c r="Y1315" s="17" t="str">
        <f t="shared" si="1471"/>
        <v>=COUNTIFS(C$3:C1315,C1315)</v>
      </c>
      <c r="Z1315" s="25" t="str">
        <f t="shared" si="1472"/>
        <v>#NAME?</v>
      </c>
      <c r="AA1315" s="25" t="str">
        <f t="shared" si="1473"/>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59"/>
        <v>3</v>
      </c>
      <c r="B1316" s="10">
        <f t="shared" si="880"/>
        <v>25</v>
      </c>
      <c r="C1316" s="12" t="s">
        <v>2894</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3933</v>
      </c>
      <c r="S1316" s="21" t="s">
        <v>3934</v>
      </c>
      <c r="T1316" s="21" t="s">
        <v>3987</v>
      </c>
      <c r="U1316" s="23"/>
      <c r="V1316" s="23"/>
      <c r="W1316" s="15">
        <f t="shared" si="2"/>
        <v>45635</v>
      </c>
      <c r="X1316" s="24">
        <v>1315.0</v>
      </c>
      <c r="Y1316" s="17" t="str">
        <f t="shared" si="1471"/>
        <v>=COUNTIFS(C$3:C1316,C1316)</v>
      </c>
      <c r="Z1316" s="25" t="str">
        <f t="shared" si="1472"/>
        <v>#NAME?</v>
      </c>
      <c r="AA1316" s="25" t="str">
        <f t="shared" si="1473"/>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59"/>
        <v>1</v>
      </c>
      <c r="B1317" s="10">
        <f t="shared" si="880"/>
        <v>4</v>
      </c>
      <c r="C1317" s="12" t="s">
        <v>4011</v>
      </c>
      <c r="D1317" s="21" t="s">
        <v>47</v>
      </c>
      <c r="E1317" s="21" t="s">
        <v>4012</v>
      </c>
      <c r="F1317" s="21"/>
      <c r="G1317" s="21"/>
      <c r="H1317" s="21" t="s">
        <v>4013</v>
      </c>
      <c r="I1317" s="21"/>
      <c r="J1317" s="21" t="s">
        <v>3965</v>
      </c>
      <c r="K1317" s="21">
        <v>1.0</v>
      </c>
      <c r="L1317" s="21" t="s">
        <v>35</v>
      </c>
      <c r="M1317" s="21"/>
      <c r="N1317" s="21" t="s">
        <v>3966</v>
      </c>
      <c r="O1317" s="21"/>
      <c r="P1317" s="21"/>
      <c r="Q1317" s="21"/>
      <c r="R1317" s="21" t="s">
        <v>3933</v>
      </c>
      <c r="S1317" s="21" t="s">
        <v>3934</v>
      </c>
      <c r="T1317" s="21" t="s">
        <v>4014</v>
      </c>
      <c r="U1317" s="23"/>
      <c r="V1317" s="23"/>
      <c r="W1317" s="15">
        <f t="shared" si="2"/>
        <v>45635</v>
      </c>
      <c r="X1317" s="24">
        <v>1316.0</v>
      </c>
      <c r="Y1317" s="17" t="str">
        <f t="shared" si="1471"/>
        <v>=COUNTIFS(C$3:C1317,C1317)</v>
      </c>
      <c r="Z1317" s="25" t="str">
        <f t="shared" si="1472"/>
        <v>#NAME?</v>
      </c>
      <c r="AA1317" s="25" t="str">
        <f t="shared" si="1473"/>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59"/>
        <v>4</v>
      </c>
      <c r="B1318" s="10">
        <f t="shared" si="880"/>
        <v>25</v>
      </c>
      <c r="C1318" s="12" t="s">
        <v>2894</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3933</v>
      </c>
      <c r="S1318" s="21" t="s">
        <v>3934</v>
      </c>
      <c r="T1318" s="21" t="s">
        <v>3987</v>
      </c>
      <c r="U1318" s="23"/>
      <c r="V1318" s="23"/>
      <c r="W1318" s="15">
        <f t="shared" si="2"/>
        <v>45635</v>
      </c>
      <c r="X1318" s="24">
        <v>1317.0</v>
      </c>
      <c r="Y1318" s="17" t="str">
        <f t="shared" si="1471"/>
        <v>=COUNTIFS(C$3:C1318,C1318)</v>
      </c>
      <c r="Z1318" s="25" t="str">
        <f t="shared" si="1472"/>
        <v>#NAME?</v>
      </c>
      <c r="AA1318" s="25" t="str">
        <f t="shared" si="1473"/>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59"/>
        <v>1</v>
      </c>
      <c r="B1319" s="10">
        <f t="shared" si="880"/>
        <v>15</v>
      </c>
      <c r="C1319" s="12" t="s">
        <v>4015</v>
      </c>
      <c r="D1319" s="21" t="s">
        <v>42</v>
      </c>
      <c r="E1319" s="21" t="s">
        <v>4016</v>
      </c>
      <c r="F1319" s="21"/>
      <c r="G1319" s="21"/>
      <c r="H1319" s="21" t="s">
        <v>4017</v>
      </c>
      <c r="I1319" s="21"/>
      <c r="J1319" s="21"/>
      <c r="K1319" s="21"/>
      <c r="L1319" s="21"/>
      <c r="M1319" s="21"/>
      <c r="N1319" s="21"/>
      <c r="O1319" s="21"/>
      <c r="P1319" s="21"/>
      <c r="Q1319" s="21"/>
      <c r="R1319" s="21" t="s">
        <v>3933</v>
      </c>
      <c r="S1319" s="21" t="s">
        <v>3934</v>
      </c>
      <c r="T1319" s="21" t="s">
        <v>4018</v>
      </c>
      <c r="U1319" s="23"/>
      <c r="V1319" s="23"/>
      <c r="W1319" s="15">
        <f t="shared" si="2"/>
        <v>45635</v>
      </c>
      <c r="X1319" s="24">
        <v>1318.0</v>
      </c>
      <c r="Y1319" s="17" t="str">
        <f t="shared" si="1471"/>
        <v>=COUNTIFS(C$3:C1319,C1319)</v>
      </c>
      <c r="Z1319" s="25" t="str">
        <f t="shared" si="1472"/>
        <v>#NAME?</v>
      </c>
      <c r="AA1319" s="25" t="str">
        <f t="shared" si="1473"/>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59"/>
        <v>1</v>
      </c>
      <c r="B1320" s="10">
        <f t="shared" si="880"/>
        <v>3</v>
      </c>
      <c r="C1320" s="12" t="s">
        <v>4019</v>
      </c>
      <c r="D1320" s="21" t="s">
        <v>250</v>
      </c>
      <c r="E1320" s="21" t="s">
        <v>4020</v>
      </c>
      <c r="F1320" s="21"/>
      <c r="G1320" s="21"/>
      <c r="H1320" s="21" t="s">
        <v>4021</v>
      </c>
      <c r="I1320" s="21"/>
      <c r="J1320" s="21" t="s">
        <v>2784</v>
      </c>
      <c r="K1320" s="21">
        <v>3.0</v>
      </c>
      <c r="L1320" s="21" t="s">
        <v>76</v>
      </c>
      <c r="M1320" s="21"/>
      <c r="N1320" s="21" t="s">
        <v>2785</v>
      </c>
      <c r="O1320" s="21"/>
      <c r="P1320" s="21"/>
      <c r="Q1320" s="21"/>
      <c r="R1320" s="21" t="s">
        <v>3933</v>
      </c>
      <c r="S1320" s="21" t="s">
        <v>3934</v>
      </c>
      <c r="T1320" s="21" t="s">
        <v>4022</v>
      </c>
      <c r="U1320" s="23"/>
      <c r="V1320" s="23"/>
      <c r="W1320" s="15">
        <f t="shared" si="2"/>
        <v>45635</v>
      </c>
      <c r="X1320" s="24">
        <v>1319.0</v>
      </c>
      <c r="Y1320" s="17" t="str">
        <f t="shared" si="1471"/>
        <v>=COUNTIFS(C$3:C1320,C1320)</v>
      </c>
      <c r="Z1320" s="25" t="str">
        <f t="shared" si="1472"/>
        <v>#NAME?</v>
      </c>
      <c r="AA1320" s="25" t="str">
        <f t="shared" si="1473"/>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59"/>
        <v>2</v>
      </c>
      <c r="B1321" s="10">
        <f t="shared" si="880"/>
        <v>6</v>
      </c>
      <c r="C1321" s="12" t="s">
        <v>3995</v>
      </c>
      <c r="D1321" s="21" t="str">
        <f t="shared" ref="D1321:D1324" si="1486">VLOOKUP($C1321,$C$1:$P$7320,2,0)</f>
        <v>verb</v>
      </c>
      <c r="E1321" s="21" t="str">
        <f t="shared" ref="E1321:E1324" si="1487">VLOOKUP($C1321,$C$1:$P$7320,3,0)</f>
        <v>pr 3rd pl of dissati, pass of passati</v>
      </c>
      <c r="F1321" s="21" t="str">
        <f t="shared" ref="F1321:F1324" si="1488">VLOOKUP($C1321,$C$1:$P$7320,4,0)</f>
        <v/>
      </c>
      <c r="G1321" s="21"/>
      <c r="H1321" s="21" t="str">
        <f t="shared" ref="H1321:H1324" si="1489">VLOOKUP($C1321,$C$1:$P$7320,6,0)</f>
        <v>they are seen</v>
      </c>
      <c r="I1321" s="21" t="str">
        <f t="shared" ref="I1321:I1324" si="1490">VLOOKUP($C1321,$C$1:$P$7320,7,0)</f>
        <v/>
      </c>
      <c r="J1321" s="21" t="str">
        <f t="shared" ref="J1321:J1324" si="1491">VLOOKUP($C1321,$C$1:$P$7320,8,0)</f>
        <v>√dis (see)</v>
      </c>
      <c r="K1321" s="21">
        <f t="shared" ref="K1321:K1324" si="1492">VLOOKUP($C1321,$C$1:$P$7320,9,0)</f>
        <v>1</v>
      </c>
      <c r="L1321" s="21" t="str">
        <f t="shared" ref="L1321:L1324" si="1493">VLOOKUP($C1321,$C$1:$P$7320,10,0)</f>
        <v>ya</v>
      </c>
      <c r="M1321" s="21" t="str">
        <f t="shared" ref="M1321:M1324" si="1494">VLOOKUP($C1321,$C$1:$P$7320,11,0)</f>
        <v>√dis + ya &gt; dissa (pass)</v>
      </c>
      <c r="N1321" s="21" t="str">
        <f t="shared" ref="N1321:N1324" si="1495">VLOOKUP($C1321,$C$1:$P$7320,12,0)</f>
        <v>dissa + ti</v>
      </c>
      <c r="O1321" s="21" t="str">
        <f t="shared" ref="O1321:O1324" si="1496">VLOOKUP($C1321,$C$1:$P$7320,13,0)</f>
        <v/>
      </c>
      <c r="P1321" s="21" t="str">
        <f t="shared" ref="P1321:P1324" si="1497">VLOOKUP($C1321,$C$1:$P$7320,14,0)</f>
        <v/>
      </c>
      <c r="Q1321" s="21"/>
      <c r="R1321" s="21" t="s">
        <v>3933</v>
      </c>
      <c r="S1321" s="21" t="s">
        <v>3934</v>
      </c>
      <c r="T1321" s="21" t="s">
        <v>3987</v>
      </c>
      <c r="U1321" s="23"/>
      <c r="V1321" s="23"/>
      <c r="W1321" s="15">
        <f t="shared" si="2"/>
        <v>45635</v>
      </c>
      <c r="X1321" s="24">
        <v>1320.0</v>
      </c>
      <c r="Y1321" s="17" t="str">
        <f t="shared" si="1471"/>
        <v>=COUNTIFS(C$3:C1321,C1321)</v>
      </c>
      <c r="Z1321" s="25" t="str">
        <f t="shared" si="1472"/>
        <v>#NAME?</v>
      </c>
      <c r="AA1321" s="25" t="str">
        <f t="shared" si="1473"/>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59"/>
        <v>2</v>
      </c>
      <c r="B1322" s="10">
        <f t="shared" si="880"/>
        <v>7</v>
      </c>
      <c r="C1322" s="12" t="s">
        <v>4001</v>
      </c>
      <c r="D1322" s="21" t="str">
        <f t="shared" si="1486"/>
        <v>comp</v>
      </c>
      <c r="E1322" s="21" t="str">
        <f t="shared" si="1487"/>
        <v>sandhi, ind + ind</v>
      </c>
      <c r="F1322" s="21" t="str">
        <f t="shared" si="1488"/>
        <v/>
      </c>
      <c r="G1322" s="21"/>
      <c r="H1322" s="21" t="str">
        <f t="shared" si="1489"/>
        <v>and just</v>
      </c>
      <c r="I1322" s="21" t="str">
        <f t="shared" si="1490"/>
        <v/>
      </c>
      <c r="J1322" s="21" t="str">
        <f t="shared" si="1491"/>
        <v/>
      </c>
      <c r="K1322" s="21" t="str">
        <f t="shared" si="1492"/>
        <v/>
      </c>
      <c r="L1322" s="21" t="str">
        <f t="shared" si="1493"/>
        <v/>
      </c>
      <c r="M1322" s="21" t="str">
        <f t="shared" si="1494"/>
        <v/>
      </c>
      <c r="N1322" s="21" t="str">
        <f t="shared" si="1495"/>
        <v>ca + eva</v>
      </c>
      <c r="O1322" s="21" t="str">
        <f t="shared" si="1496"/>
        <v/>
      </c>
      <c r="P1322" s="21" t="str">
        <f t="shared" si="1497"/>
        <v/>
      </c>
      <c r="Q1322" s="21"/>
      <c r="R1322" s="21" t="s">
        <v>3933</v>
      </c>
      <c r="S1322" s="21" t="s">
        <v>3934</v>
      </c>
      <c r="T1322" s="21" t="s">
        <v>3987</v>
      </c>
      <c r="U1322" s="23"/>
      <c r="V1322" s="23"/>
      <c r="W1322" s="15">
        <f t="shared" si="2"/>
        <v>45635</v>
      </c>
      <c r="X1322" s="24">
        <v>1321.0</v>
      </c>
      <c r="Y1322" s="17" t="str">
        <f t="shared" si="1471"/>
        <v>=COUNTIFS(C$3:C1322,C1322)</v>
      </c>
      <c r="Z1322" s="25" t="str">
        <f t="shared" si="1472"/>
        <v>#NAME?</v>
      </c>
      <c r="AA1322" s="25" t="str">
        <f t="shared" si="1473"/>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59"/>
        <v>2</v>
      </c>
      <c r="B1323" s="10">
        <f t="shared" si="880"/>
        <v>6</v>
      </c>
      <c r="C1323" s="12" t="s">
        <v>4005</v>
      </c>
      <c r="D1323" s="21" t="str">
        <f t="shared" si="1486"/>
        <v>verb</v>
      </c>
      <c r="E1323" s="21" t="str">
        <f t="shared" si="1487"/>
        <v>pr 3rd pl of suyyati, pass of suṇāti</v>
      </c>
      <c r="F1323" s="21" t="str">
        <f t="shared" si="1488"/>
        <v/>
      </c>
      <c r="G1323" s="21"/>
      <c r="H1323" s="21" t="str">
        <f t="shared" si="1489"/>
        <v>they are heard</v>
      </c>
      <c r="I1323" s="21" t="str">
        <f t="shared" si="1490"/>
        <v/>
      </c>
      <c r="J1323" s="21" t="str">
        <f t="shared" si="1491"/>
        <v>√su (hear)</v>
      </c>
      <c r="K1323" s="21">
        <f t="shared" si="1492"/>
        <v>4</v>
      </c>
      <c r="L1323" s="21" t="str">
        <f t="shared" si="1493"/>
        <v>ya</v>
      </c>
      <c r="M1323" s="21" t="str">
        <f t="shared" si="1494"/>
        <v>√su + ya &gt; suyya (pass)</v>
      </c>
      <c r="N1323" s="21" t="str">
        <f t="shared" si="1495"/>
        <v>suyya + ti</v>
      </c>
      <c r="O1323" s="21" t="str">
        <f t="shared" si="1496"/>
        <v/>
      </c>
      <c r="P1323" s="21" t="str">
        <f t="shared" si="1497"/>
        <v/>
      </c>
      <c r="Q1323" s="21"/>
      <c r="R1323" s="21" t="s">
        <v>3933</v>
      </c>
      <c r="S1323" s="21" t="s">
        <v>3934</v>
      </c>
      <c r="T1323" s="21" t="s">
        <v>3987</v>
      </c>
      <c r="U1323" s="23"/>
      <c r="V1323" s="23"/>
      <c r="W1323" s="15">
        <f t="shared" si="2"/>
        <v>45635</v>
      </c>
      <c r="X1323" s="24">
        <v>1322.0</v>
      </c>
      <c r="Y1323" s="17" t="str">
        <f t="shared" si="1471"/>
        <v>=COUNTIFS(C$3:C1323,C1323)</v>
      </c>
      <c r="Z1323" s="25" t="str">
        <f t="shared" si="1472"/>
        <v>#NAME?</v>
      </c>
      <c r="AA1323" s="25" t="str">
        <f t="shared" si="1473"/>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59"/>
        <v>5</v>
      </c>
      <c r="B1324" s="10">
        <f t="shared" si="880"/>
        <v>25</v>
      </c>
      <c r="C1324" s="12" t="s">
        <v>2894</v>
      </c>
      <c r="D1324" s="21" t="str">
        <f t="shared" si="1486"/>
        <v>ind</v>
      </c>
      <c r="E1324" s="21" t="str">
        <f t="shared" si="1487"/>
        <v>conj</v>
      </c>
      <c r="F1324" s="21" t="str">
        <f t="shared" si="1488"/>
        <v/>
      </c>
      <c r="G1324" s="21"/>
      <c r="H1324" s="21" t="str">
        <f t="shared" si="1489"/>
        <v>and</v>
      </c>
      <c r="I1324" s="21" t="str">
        <f t="shared" si="1490"/>
        <v/>
      </c>
      <c r="J1324" s="21" t="str">
        <f t="shared" si="1491"/>
        <v/>
      </c>
      <c r="K1324" s="21" t="str">
        <f t="shared" si="1492"/>
        <v/>
      </c>
      <c r="L1324" s="21" t="str">
        <f t="shared" si="1493"/>
        <v/>
      </c>
      <c r="M1324" s="21" t="str">
        <f t="shared" si="1494"/>
        <v/>
      </c>
      <c r="N1324" s="21" t="str">
        <f t="shared" si="1495"/>
        <v/>
      </c>
      <c r="O1324" s="21" t="str">
        <f t="shared" si="1496"/>
        <v/>
      </c>
      <c r="P1324" s="21" t="str">
        <f t="shared" si="1497"/>
        <v/>
      </c>
      <c r="Q1324" s="21"/>
      <c r="R1324" s="21" t="s">
        <v>3933</v>
      </c>
      <c r="S1324" s="21" t="s">
        <v>3934</v>
      </c>
      <c r="T1324" s="21" t="s">
        <v>3987</v>
      </c>
      <c r="U1324" s="23"/>
      <c r="V1324" s="23"/>
      <c r="W1324" s="15">
        <f t="shared" si="2"/>
        <v>45635</v>
      </c>
      <c r="X1324" s="24">
        <v>1323.0</v>
      </c>
      <c r="Y1324" s="17" t="str">
        <f t="shared" si="1471"/>
        <v>=COUNTIFS(C$3:C1324,C1324)</v>
      </c>
      <c r="Z1324" s="25" t="str">
        <f t="shared" si="1472"/>
        <v>#NAME?</v>
      </c>
      <c r="AA1324" s="25" t="str">
        <f t="shared" si="1473"/>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80"/>
        <v>1</v>
      </c>
      <c r="C1325" s="52" t="s">
        <v>4023</v>
      </c>
      <c r="D1325" s="40"/>
      <c r="E1325" s="40"/>
      <c r="F1325" s="40"/>
      <c r="G1325" s="40"/>
      <c r="H1325" s="40"/>
      <c r="I1325" s="40"/>
      <c r="J1325" s="40"/>
      <c r="K1325" s="40"/>
      <c r="L1325" s="40"/>
      <c r="M1325" s="40"/>
      <c r="N1325" s="40"/>
      <c r="O1325" s="40"/>
      <c r="P1325" s="40"/>
      <c r="Q1325" s="40"/>
      <c r="R1325" s="40" t="s">
        <v>3933</v>
      </c>
      <c r="S1325" s="40" t="s">
        <v>3934</v>
      </c>
      <c r="T1325" s="40" t="s">
        <v>3987</v>
      </c>
      <c r="U1325" s="41"/>
      <c r="V1325" s="41"/>
      <c r="W1325" s="15">
        <f t="shared" si="2"/>
        <v>45635</v>
      </c>
      <c r="X1325" s="24">
        <v>1324.0</v>
      </c>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80"/>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2"/>
        <v>45635</v>
      </c>
      <c r="X1326" s="24">
        <v>1325.0</v>
      </c>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498">COUNTIFS(C$3:C1327,C1327)</f>
        <v>8</v>
      </c>
      <c r="B1327" s="10">
        <f t="shared" si="880"/>
        <v>37</v>
      </c>
      <c r="C1327" s="12" t="s">
        <v>368</v>
      </c>
      <c r="D1327" s="21" t="str">
        <f t="shared" ref="D1327:D1331" si="1499">VLOOKUP($C1327,$C$1:$P$7320,2,0)</f>
        <v>pron</v>
      </c>
      <c r="E1327" s="21" t="str">
        <f>VLOOKUP($C1327,$C$1:$P$7320,3,0)</f>
        <v>masc nom sg of ta</v>
      </c>
      <c r="F1327" s="21" t="str">
        <f t="shared" ref="F1327:F1331" si="1500">VLOOKUP($C1327,$C$1:$P$7320,4,0)</f>
        <v/>
      </c>
      <c r="G1327" s="21"/>
      <c r="H1327" s="21" t="str">
        <f t="shared" ref="H1327:H1331" si="1501">VLOOKUP($C1327,$C$1:$P$7320,6,0)</f>
        <v>he, that</v>
      </c>
      <c r="I1327" s="21" t="str">
        <f t="shared" ref="I1327:I1331" si="1502">VLOOKUP($C1327,$C$1:$P$7320,7,0)</f>
        <v/>
      </c>
      <c r="J1327" s="21" t="str">
        <f t="shared" ref="J1327:J1331" si="1503">VLOOKUP($C1327,$C$1:$P$7320,8,0)</f>
        <v/>
      </c>
      <c r="K1327" s="21" t="str">
        <f t="shared" ref="K1327:K1331" si="1504">VLOOKUP($C1327,$C$1:$P$7320,9,0)</f>
        <v/>
      </c>
      <c r="L1327" s="21" t="str">
        <f t="shared" ref="L1327:L1331" si="1505">VLOOKUP($C1327,$C$1:$P$7320,10,0)</f>
        <v/>
      </c>
      <c r="M1327" s="21" t="str">
        <f t="shared" ref="M1327:M1331" si="1506">VLOOKUP($C1327,$C$1:$P$7320,11,0)</f>
        <v/>
      </c>
      <c r="N1327" s="21" t="str">
        <f t="shared" ref="N1327:N1331" si="1507">VLOOKUP($C1327,$C$1:$P$7320,12,0)</f>
        <v/>
      </c>
      <c r="O1327" s="21" t="str">
        <f t="shared" ref="O1327:O1331" si="1508">VLOOKUP($C1327,$C$1:$P$7320,13,0)</f>
        <v/>
      </c>
      <c r="P1327" s="21" t="str">
        <f t="shared" ref="P1327:P1331" si="1509">VLOOKUP($C1327,$C$1:$P$7320,14,0)</f>
        <v/>
      </c>
      <c r="Q1327" s="21"/>
      <c r="R1327" s="21" t="s">
        <v>3933</v>
      </c>
      <c r="S1327" s="21" t="s">
        <v>3934</v>
      </c>
      <c r="T1327" s="21" t="s">
        <v>3112</v>
      </c>
      <c r="U1327" s="23"/>
      <c r="V1327" s="23"/>
      <c r="W1327" s="15">
        <f t="shared" si="2"/>
        <v>45635</v>
      </c>
      <c r="X1327" s="24">
        <v>1326.0</v>
      </c>
      <c r="Y1327" s="17" t="str">
        <f t="shared" ref="Y1327:Y1331" si="1510">formulatext(A1327)</f>
        <v>=COUNTIFS(C$3:C1327,C1327)</v>
      </c>
      <c r="Z1327" s="25" t="str">
        <f t="shared" ref="Z1327:Z1331" si="1511">org.libreoffice.regex(Y1327,"(\= COUNTIFS\(C\$\d{1,3}:)(C\d{1,3})(,)(C\d{1,3})(\))","$2")</f>
        <v>#NAME?</v>
      </c>
      <c r="AA1327" s="25" t="str">
        <f t="shared" ref="AA1327:AA1331" si="1512">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98"/>
        <v>32</v>
      </c>
      <c r="B1328" s="10">
        <f t="shared" si="880"/>
        <v>147</v>
      </c>
      <c r="C1328" s="12" t="s">
        <v>560</v>
      </c>
      <c r="D1328" s="21" t="str">
        <f t="shared" si="1499"/>
        <v>noun</v>
      </c>
      <c r="E1328" s="21" t="s">
        <v>3635</v>
      </c>
      <c r="F1328" s="21" t="str">
        <f t="shared" si="1500"/>
        <v/>
      </c>
      <c r="G1328" s="21"/>
      <c r="H1328" s="21" t="str">
        <f t="shared" si="1501"/>
        <v>monk, monastic</v>
      </c>
      <c r="I1328" s="21" t="str">
        <f t="shared" si="1502"/>
        <v>beggar, mendicant</v>
      </c>
      <c r="J1328" s="21" t="str">
        <f t="shared" si="1503"/>
        <v>√bhikkh (beg)</v>
      </c>
      <c r="K1328" s="21">
        <f t="shared" si="1504"/>
        <v>1</v>
      </c>
      <c r="L1328" s="21" t="str">
        <f t="shared" si="1505"/>
        <v>a</v>
      </c>
      <c r="M1328" s="21" t="str">
        <f t="shared" si="1506"/>
        <v/>
      </c>
      <c r="N1328" s="21" t="str">
        <f t="shared" si="1507"/>
        <v>√bhikkh + u</v>
      </c>
      <c r="O1328" s="21" t="str">
        <f t="shared" si="1508"/>
        <v/>
      </c>
      <c r="P1328" s="21" t="str">
        <f t="shared" si="1509"/>
        <v/>
      </c>
      <c r="Q1328" s="21"/>
      <c r="R1328" s="21" t="s">
        <v>3933</v>
      </c>
      <c r="S1328" s="21" t="s">
        <v>3934</v>
      </c>
      <c r="T1328" s="21" t="s">
        <v>3112</v>
      </c>
      <c r="U1328" s="23"/>
      <c r="V1328" s="23"/>
      <c r="W1328" s="15">
        <f t="shared" si="2"/>
        <v>45635</v>
      </c>
      <c r="X1328" s="24">
        <v>1327.0</v>
      </c>
      <c r="Y1328" s="17" t="str">
        <f t="shared" si="1510"/>
        <v>=COUNTIFS(C$3:C1328,C1328)</v>
      </c>
      <c r="Z1328" s="25" t="str">
        <f t="shared" si="1511"/>
        <v>#NAME?</v>
      </c>
      <c r="AA1328" s="25" t="str">
        <f t="shared" si="1512"/>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98"/>
        <v>14</v>
      </c>
      <c r="B1329" s="10">
        <f t="shared" si="880"/>
        <v>29</v>
      </c>
      <c r="C1329" s="12" t="s">
        <v>1865</v>
      </c>
      <c r="D1329" s="21" t="str">
        <f t="shared" si="1499"/>
        <v>noun</v>
      </c>
      <c r="E1329" s="21" t="str">
        <f t="shared" ref="E1329:E1331" si="1513">VLOOKUP($C1329,$C$1:$P$7320,3,0)</f>
        <v>masc instr pl of bhikkhu</v>
      </c>
      <c r="F1329" s="21" t="str">
        <f t="shared" si="1500"/>
        <v/>
      </c>
      <c r="G1329" s="21"/>
      <c r="H1329" s="21" t="str">
        <f t="shared" si="1501"/>
        <v>with monks</v>
      </c>
      <c r="I1329" s="21" t="str">
        <f t="shared" si="1502"/>
        <v/>
      </c>
      <c r="J1329" s="21" t="str">
        <f t="shared" si="1503"/>
        <v>√bhikkh (beg)</v>
      </c>
      <c r="K1329" s="21">
        <f t="shared" si="1504"/>
        <v>1</v>
      </c>
      <c r="L1329" s="21" t="str">
        <f t="shared" si="1505"/>
        <v>a</v>
      </c>
      <c r="M1329" s="21" t="str">
        <f t="shared" si="1506"/>
        <v/>
      </c>
      <c r="N1329" s="21" t="str">
        <f t="shared" si="1507"/>
        <v>√bhikkh + u</v>
      </c>
      <c r="O1329" s="21" t="str">
        <f t="shared" si="1508"/>
        <v/>
      </c>
      <c r="P1329" s="21" t="str">
        <f t="shared" si="1509"/>
        <v/>
      </c>
      <c r="Q1329" s="21"/>
      <c r="R1329" s="21" t="s">
        <v>3933</v>
      </c>
      <c r="S1329" s="21" t="s">
        <v>3934</v>
      </c>
      <c r="T1329" s="21" t="s">
        <v>3112</v>
      </c>
      <c r="U1329" s="23"/>
      <c r="V1329" s="23"/>
      <c r="W1329" s="15">
        <f t="shared" si="2"/>
        <v>45635</v>
      </c>
      <c r="X1329" s="24">
        <v>1328.0</v>
      </c>
      <c r="Y1329" s="17" t="str">
        <f t="shared" si="1510"/>
        <v>=COUNTIFS(C$3:C1329,C1329)</v>
      </c>
      <c r="Z1329" s="25" t="str">
        <f t="shared" si="1511"/>
        <v>#NAME?</v>
      </c>
      <c r="AA1329" s="25" t="str">
        <f t="shared" si="1512"/>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98"/>
        <v>3</v>
      </c>
      <c r="B1330" s="10">
        <f t="shared" si="880"/>
        <v>8</v>
      </c>
      <c r="C1330" s="12" t="s">
        <v>3098</v>
      </c>
      <c r="D1330" s="21" t="str">
        <f t="shared" si="1499"/>
        <v>comp</v>
      </c>
      <c r="E1330" s="21" t="str">
        <f t="shared" si="1513"/>
        <v>sandhi, adv + opt</v>
      </c>
      <c r="F1330" s="21" t="str">
        <f t="shared" si="1500"/>
        <v/>
      </c>
      <c r="G1330" s="21"/>
      <c r="H1330" s="21" t="str">
        <f t="shared" si="1501"/>
        <v>thus it should be</v>
      </c>
      <c r="I1330" s="21" t="str">
        <f t="shared" si="1502"/>
        <v/>
      </c>
      <c r="J1330" s="21" t="str">
        <f t="shared" si="1503"/>
        <v/>
      </c>
      <c r="K1330" s="21" t="str">
        <f t="shared" si="1504"/>
        <v/>
      </c>
      <c r="L1330" s="21" t="str">
        <f t="shared" si="1505"/>
        <v/>
      </c>
      <c r="M1330" s="21" t="str">
        <f t="shared" si="1506"/>
        <v/>
      </c>
      <c r="N1330" s="21" t="str">
        <f t="shared" si="1507"/>
        <v>evaṃ + assa</v>
      </c>
      <c r="O1330" s="21" t="str">
        <f t="shared" si="1508"/>
        <v/>
      </c>
      <c r="P1330" s="21" t="str">
        <f t="shared" si="1509"/>
        <v/>
      </c>
      <c r="Q1330" s="21"/>
      <c r="R1330" s="21" t="s">
        <v>3933</v>
      </c>
      <c r="S1330" s="21" t="s">
        <v>3934</v>
      </c>
      <c r="T1330" s="21" t="s">
        <v>3112</v>
      </c>
      <c r="U1330" s="23"/>
      <c r="V1330" s="23"/>
      <c r="W1330" s="15">
        <f t="shared" si="2"/>
        <v>45635</v>
      </c>
      <c r="X1330" s="24">
        <v>1329.0</v>
      </c>
      <c r="Y1330" s="17" t="str">
        <f t="shared" si="1510"/>
        <v>=COUNTIFS(C$3:C1330,C1330)</v>
      </c>
      <c r="Z1330" s="25" t="str">
        <f t="shared" si="1511"/>
        <v>#NAME?</v>
      </c>
      <c r="AA1330" s="25" t="str">
        <f t="shared" si="1512"/>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498"/>
        <v>3</v>
      </c>
      <c r="B1331" s="10">
        <f t="shared" si="880"/>
        <v>8</v>
      </c>
      <c r="C1331" s="12" t="s">
        <v>3106</v>
      </c>
      <c r="D1331" s="21" t="str">
        <f t="shared" si="1499"/>
        <v>ptp</v>
      </c>
      <c r="E1331" s="21" t="str">
        <f t="shared" si="1513"/>
        <v>masc nom sg of vacanīya</v>
      </c>
      <c r="F1331" s="21" t="str">
        <f t="shared" si="1500"/>
        <v/>
      </c>
      <c r="G1331" s="21"/>
      <c r="H1331" s="21" t="str">
        <f t="shared" si="1501"/>
        <v>should be said, spoken, told</v>
      </c>
      <c r="I1331" s="21" t="str">
        <f t="shared" si="1502"/>
        <v/>
      </c>
      <c r="J1331" s="21" t="str">
        <f t="shared" si="1503"/>
        <v>√vac (speak)</v>
      </c>
      <c r="K1331" s="21">
        <f t="shared" si="1504"/>
        <v>1</v>
      </c>
      <c r="L1331" s="21" t="str">
        <f t="shared" si="1505"/>
        <v>a</v>
      </c>
      <c r="M1331" s="21" t="str">
        <f t="shared" si="1506"/>
        <v/>
      </c>
      <c r="N1331" s="21" t="str">
        <f t="shared" si="1507"/>
        <v>√vac + anīya</v>
      </c>
      <c r="O1331" s="21" t="str">
        <f t="shared" si="1508"/>
        <v/>
      </c>
      <c r="P1331" s="21" t="str">
        <f t="shared" si="1509"/>
        <v/>
      </c>
      <c r="Q1331" s="21"/>
      <c r="R1331" s="21" t="s">
        <v>3933</v>
      </c>
      <c r="S1331" s="21" t="s">
        <v>3934</v>
      </c>
      <c r="T1331" s="21" t="s">
        <v>3112</v>
      </c>
      <c r="U1331" s="23"/>
      <c r="V1331" s="23"/>
      <c r="W1331" s="15">
        <f t="shared" si="2"/>
        <v>45635</v>
      </c>
      <c r="X1331" s="24">
        <v>1330.0</v>
      </c>
      <c r="Y1331" s="17" t="str">
        <f t="shared" si="1510"/>
        <v>=COUNTIFS(C$3:C1331,C1331)</v>
      </c>
      <c r="Z1331" s="25" t="str">
        <f t="shared" si="1511"/>
        <v>#NAME?</v>
      </c>
      <c r="AA1331" s="25" t="str">
        <f t="shared" si="1512"/>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80"/>
        <v>1</v>
      </c>
      <c r="C1332" s="52" t="s">
        <v>4024</v>
      </c>
      <c r="D1332" s="40"/>
      <c r="E1332" s="40"/>
      <c r="F1332" s="40"/>
      <c r="G1332" s="40"/>
      <c r="H1332" s="40"/>
      <c r="I1332" s="40"/>
      <c r="J1332" s="40"/>
      <c r="K1332" s="40"/>
      <c r="L1332" s="40"/>
      <c r="M1332" s="40"/>
      <c r="N1332" s="40"/>
      <c r="O1332" s="40"/>
      <c r="P1332" s="40"/>
      <c r="Q1332" s="40"/>
      <c r="R1332" s="40" t="s">
        <v>3933</v>
      </c>
      <c r="S1332" s="40" t="s">
        <v>3934</v>
      </c>
      <c r="T1332" s="40" t="s">
        <v>3112</v>
      </c>
      <c r="U1332" s="41"/>
      <c r="V1332" s="41"/>
      <c r="W1332" s="15">
        <f t="shared" si="2"/>
        <v>45635</v>
      </c>
      <c r="X1332" s="24">
        <v>1331.0</v>
      </c>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80"/>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2"/>
        <v>45635</v>
      </c>
      <c r="X1333" s="24">
        <v>1332.0</v>
      </c>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14">COUNTIFS(C$3:C1334,C1334)</f>
        <v>1</v>
      </c>
      <c r="B1334" s="10">
        <f t="shared" si="880"/>
        <v>8</v>
      </c>
      <c r="C1334" s="12" t="s">
        <v>4025</v>
      </c>
      <c r="D1334" s="21" t="s">
        <v>47</v>
      </c>
      <c r="E1334" s="21" t="s">
        <v>3160</v>
      </c>
      <c r="F1334" s="21"/>
      <c r="G1334" s="21"/>
      <c r="H1334" s="21" t="s">
        <v>3161</v>
      </c>
      <c r="I1334" s="21"/>
      <c r="J1334" s="21"/>
      <c r="K1334" s="21"/>
      <c r="L1334" s="21"/>
      <c r="M1334" s="21"/>
      <c r="N1334" s="27" t="s">
        <v>107</v>
      </c>
      <c r="O1334" s="21"/>
      <c r="P1334" s="21"/>
      <c r="Q1334" s="21"/>
      <c r="R1334" s="21" t="s">
        <v>3933</v>
      </c>
      <c r="S1334" s="21" t="s">
        <v>3934</v>
      </c>
      <c r="T1334" s="22" t="s">
        <v>4026</v>
      </c>
      <c r="U1334" s="23"/>
      <c r="V1334" s="23"/>
      <c r="W1334" s="15">
        <f t="shared" si="2"/>
        <v>45635</v>
      </c>
      <c r="X1334" s="24">
        <v>1333.0</v>
      </c>
      <c r="Y1334" s="17" t="str">
        <f t="shared" ref="Y1334:Y1354" si="1515">formulatext(A1334)</f>
        <v>=COUNTIFS(C$3:C1334,C1334)</v>
      </c>
      <c r="Z1334" s="25" t="str">
        <f t="shared" ref="Z1334:Z1354" si="1516">org.libreoffice.regex(Y1334,"(\= COUNTIFS\(C\$\d{1,3}:)(C\d{1,3})(,)(C\d{1,3})(\))","$2")</f>
        <v>#NAME?</v>
      </c>
      <c r="AA1334" s="25" t="str">
        <f t="shared" ref="AA1334:AA1354" si="1517">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14"/>
        <v>9</v>
      </c>
      <c r="B1335" s="10">
        <f t="shared" si="880"/>
        <v>42</v>
      </c>
      <c r="C1335" s="12" t="s">
        <v>423</v>
      </c>
      <c r="D1335" s="21" t="str">
        <f t="shared" ref="D1335:D1337" si="1518">VLOOKUP($C1335,$C$1:$P$7320,2,0)</f>
        <v>ind</v>
      </c>
      <c r="E1335" s="21" t="str">
        <f t="shared" ref="E1335:E1337" si="1519">VLOOKUP($C1335,$C$1:$P$7320,3,0)</f>
        <v>emph</v>
      </c>
      <c r="F1335" s="21" t="str">
        <f t="shared" ref="F1335:F1337" si="1520">VLOOKUP($C1335,$C$1:$P$7320,4,0)</f>
        <v/>
      </c>
      <c r="G1335" s="21"/>
      <c r="H1335" s="21" t="str">
        <f t="shared" ref="H1335:H1337" si="1521">VLOOKUP($C1335,$C$1:$P$7320,6,0)</f>
        <v>truly, indeed, then</v>
      </c>
      <c r="I1335" s="21" t="str">
        <f t="shared" ref="I1335:I1337" si="1522">VLOOKUP($C1335,$C$1:$P$7320,7,0)</f>
        <v/>
      </c>
      <c r="J1335" s="21" t="str">
        <f t="shared" ref="J1335:J1337" si="1523">VLOOKUP($C1335,$C$1:$P$7320,8,0)</f>
        <v/>
      </c>
      <c r="K1335" s="21" t="str">
        <f t="shared" ref="K1335:K1337" si="1524">VLOOKUP($C1335,$C$1:$P$7320,9,0)</f>
        <v/>
      </c>
      <c r="L1335" s="21" t="str">
        <f t="shared" ref="L1335:L1337" si="1525">VLOOKUP($C1335,$C$1:$P$7320,10,0)</f>
        <v/>
      </c>
      <c r="M1335" s="21" t="str">
        <f t="shared" ref="M1335:M1337" si="1526">VLOOKUP($C1335,$C$1:$P$7320,11,0)</f>
        <v/>
      </c>
      <c r="N1335" s="21" t="str">
        <f t="shared" ref="N1335:N1337" si="1527">VLOOKUP($C1335,$C$1:$P$7320,12,0)</f>
        <v/>
      </c>
      <c r="O1335" s="21" t="str">
        <f t="shared" ref="O1335:O1337" si="1528">VLOOKUP($C1335,$C$1:$P$7320,13,0)</f>
        <v/>
      </c>
      <c r="P1335" s="21" t="str">
        <f t="shared" ref="P1335:P1337" si="1529">VLOOKUP($C1335,$C$1:$P$7320,14,0)</f>
        <v/>
      </c>
      <c r="Q1335" s="21"/>
      <c r="R1335" s="21" t="s">
        <v>3933</v>
      </c>
      <c r="S1335" s="21" t="s">
        <v>3934</v>
      </c>
      <c r="T1335" s="21" t="s">
        <v>4027</v>
      </c>
      <c r="U1335" s="23"/>
      <c r="V1335" s="23"/>
      <c r="W1335" s="15">
        <f t="shared" si="2"/>
        <v>45635</v>
      </c>
      <c r="X1335" s="24">
        <v>1334.0</v>
      </c>
      <c r="Y1335" s="17" t="str">
        <f t="shared" si="1515"/>
        <v>=COUNTIFS(C$3:C1335,C1335)</v>
      </c>
      <c r="Z1335" s="25" t="str">
        <f t="shared" si="1516"/>
        <v>#NAME?</v>
      </c>
      <c r="AA1335" s="25" t="str">
        <f t="shared" si="1517"/>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4"/>
        <v>2</v>
      </c>
      <c r="B1336" s="10">
        <f t="shared" si="880"/>
        <v>3</v>
      </c>
      <c r="C1336" s="12" t="s">
        <v>3957</v>
      </c>
      <c r="D1336" s="21" t="str">
        <f t="shared" si="1518"/>
        <v>noun</v>
      </c>
      <c r="E1336" s="21" t="str">
        <f t="shared" si="1519"/>
        <v>masc nom sg of kuladūsaka, comp</v>
      </c>
      <c r="F1336" s="21" t="str">
        <f t="shared" si="1520"/>
        <v/>
      </c>
      <c r="G1336" s="21"/>
      <c r="H1336" s="21" t="str">
        <f t="shared" si="1521"/>
        <v>who corrupts families; who subverts households</v>
      </c>
      <c r="I1336" s="21" t="str">
        <f t="shared" si="1522"/>
        <v/>
      </c>
      <c r="J1336" s="21" t="str">
        <f t="shared" si="1523"/>
        <v/>
      </c>
      <c r="K1336" s="21" t="str">
        <f t="shared" si="1524"/>
        <v/>
      </c>
      <c r="L1336" s="21" t="str">
        <f t="shared" si="1525"/>
        <v/>
      </c>
      <c r="M1336" s="21" t="str">
        <f t="shared" si="1526"/>
        <v/>
      </c>
      <c r="N1336" s="21" t="str">
        <f t="shared" si="1527"/>
        <v>kula + dūsaka</v>
      </c>
      <c r="O1336" s="21" t="str">
        <f t="shared" si="1528"/>
        <v>genitive tappurisa</v>
      </c>
      <c r="P1336" s="21" t="str">
        <f t="shared" si="1529"/>
        <v>kulānaṃ + dūsaka</v>
      </c>
      <c r="Q1336" s="21"/>
      <c r="R1336" s="21" t="s">
        <v>3933</v>
      </c>
      <c r="S1336" s="21" t="s">
        <v>3934</v>
      </c>
      <c r="T1336" s="21" t="s">
        <v>4027</v>
      </c>
      <c r="U1336" s="23"/>
      <c r="V1336" s="23"/>
      <c r="W1336" s="15">
        <f t="shared" si="2"/>
        <v>45635</v>
      </c>
      <c r="X1336" s="24">
        <v>1335.0</v>
      </c>
      <c r="Y1336" s="17" t="str">
        <f t="shared" si="1515"/>
        <v>=COUNTIFS(C$3:C1336,C1336)</v>
      </c>
      <c r="Z1336" s="25" t="str">
        <f t="shared" si="1516"/>
        <v>#NAME?</v>
      </c>
      <c r="AA1336" s="25" t="str">
        <f t="shared" si="1517"/>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4"/>
        <v>2</v>
      </c>
      <c r="B1337" s="10">
        <f t="shared" si="880"/>
        <v>3</v>
      </c>
      <c r="C1337" s="12" t="s">
        <v>3973</v>
      </c>
      <c r="D1337" s="21" t="str">
        <f t="shared" si="1518"/>
        <v>adj</v>
      </c>
      <c r="E1337" s="21" t="str">
        <f t="shared" si="1519"/>
        <v>masc nom sg of pāpasamācāra, comp</v>
      </c>
      <c r="F1337" s="21" t="str">
        <f t="shared" si="1520"/>
        <v/>
      </c>
      <c r="G1337" s="21"/>
      <c r="H1337" s="21" t="str">
        <f t="shared" si="1521"/>
        <v>of bad conduct, badly behaved</v>
      </c>
      <c r="I1337" s="21" t="str">
        <f t="shared" si="1522"/>
        <v/>
      </c>
      <c r="J1337" s="21" t="str">
        <f t="shared" si="1523"/>
        <v/>
      </c>
      <c r="K1337" s="21" t="str">
        <f t="shared" si="1524"/>
        <v/>
      </c>
      <c r="L1337" s="21" t="str">
        <f t="shared" si="1525"/>
        <v/>
      </c>
      <c r="M1337" s="21" t="str">
        <f t="shared" si="1526"/>
        <v/>
      </c>
      <c r="N1337" s="21" t="str">
        <f t="shared" si="1527"/>
        <v>pāpa + samācāra</v>
      </c>
      <c r="O1337" s="21" t="str">
        <f t="shared" si="1528"/>
        <v>kammadhāraya</v>
      </c>
      <c r="P1337" s="21" t="str">
        <f t="shared" si="1529"/>
        <v>pāpa + samācāra</v>
      </c>
      <c r="Q1337" s="21"/>
      <c r="R1337" s="21" t="s">
        <v>3933</v>
      </c>
      <c r="S1337" s="21" t="s">
        <v>3934</v>
      </c>
      <c r="T1337" s="21" t="s">
        <v>4027</v>
      </c>
      <c r="U1337" s="23"/>
      <c r="V1337" s="23"/>
      <c r="W1337" s="15">
        <f t="shared" si="2"/>
        <v>45635</v>
      </c>
      <c r="X1337" s="24">
        <v>1336.0</v>
      </c>
      <c r="Y1337" s="17" t="str">
        <f t="shared" si="1515"/>
        <v>=COUNTIFS(C$3:C1337,C1337)</v>
      </c>
      <c r="Z1337" s="25" t="str">
        <f t="shared" si="1516"/>
        <v>#NAME?</v>
      </c>
      <c r="AA1337" s="25" t="str">
        <f t="shared" si="1517"/>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4"/>
        <v>1</v>
      </c>
      <c r="B1338" s="10">
        <f t="shared" si="880"/>
        <v>2</v>
      </c>
      <c r="C1338" s="12" t="s">
        <v>4028</v>
      </c>
      <c r="D1338" s="21" t="s">
        <v>47</v>
      </c>
      <c r="E1338" s="21" t="s">
        <v>4029</v>
      </c>
      <c r="F1338" s="21"/>
      <c r="G1338" s="21"/>
      <c r="H1338" s="21" t="s">
        <v>4030</v>
      </c>
      <c r="I1338" s="21"/>
      <c r="J1338" s="21"/>
      <c r="K1338" s="21"/>
      <c r="L1338" s="21"/>
      <c r="M1338" s="21"/>
      <c r="N1338" s="27" t="s">
        <v>107</v>
      </c>
      <c r="O1338" s="21"/>
      <c r="P1338" s="21"/>
      <c r="Q1338" s="21"/>
      <c r="R1338" s="21" t="s">
        <v>3933</v>
      </c>
      <c r="S1338" s="21" t="s">
        <v>3934</v>
      </c>
      <c r="T1338" s="21" t="s">
        <v>4031</v>
      </c>
      <c r="U1338" s="23"/>
      <c r="V1338" s="23"/>
      <c r="W1338" s="15">
        <f t="shared" si="2"/>
        <v>45635</v>
      </c>
      <c r="X1338" s="24">
        <v>1337.0</v>
      </c>
      <c r="Y1338" s="17" t="str">
        <f t="shared" si="1515"/>
        <v>=COUNTIFS(C$3:C1338,C1338)</v>
      </c>
      <c r="Z1338" s="25" t="str">
        <f t="shared" si="1516"/>
        <v>#NAME?</v>
      </c>
      <c r="AA1338" s="25" t="str">
        <f t="shared" si="1517"/>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4"/>
        <v>10</v>
      </c>
      <c r="B1339" s="10">
        <f t="shared" si="880"/>
        <v>42</v>
      </c>
      <c r="C1339" s="12" t="s">
        <v>423</v>
      </c>
      <c r="D1339" s="21" t="str">
        <f t="shared" ref="D1339:D1346" si="1530">VLOOKUP($C1339,$C$1:$P$7320,2,0)</f>
        <v>ind</v>
      </c>
      <c r="E1339" s="21" t="str">
        <f t="shared" ref="E1339:E1346" si="1531">VLOOKUP($C1339,$C$1:$P$7320,3,0)</f>
        <v>emph</v>
      </c>
      <c r="F1339" s="21" t="str">
        <f t="shared" ref="F1339:F1346" si="1532">VLOOKUP($C1339,$C$1:$P$7320,4,0)</f>
        <v/>
      </c>
      <c r="G1339" s="21"/>
      <c r="H1339" s="21" t="str">
        <f t="shared" ref="H1339:H1346" si="1533">VLOOKUP($C1339,$C$1:$P$7320,6,0)</f>
        <v>truly, indeed, then</v>
      </c>
      <c r="I1339" s="21" t="str">
        <f t="shared" ref="I1339:I1346" si="1534">VLOOKUP($C1339,$C$1:$P$7320,7,0)</f>
        <v/>
      </c>
      <c r="J1339" s="21" t="str">
        <f t="shared" ref="J1339:J1346" si="1535">VLOOKUP($C1339,$C$1:$P$7320,8,0)</f>
        <v/>
      </c>
      <c r="K1339" s="21" t="str">
        <f t="shared" ref="K1339:K1346" si="1536">VLOOKUP($C1339,$C$1:$P$7320,9,0)</f>
        <v/>
      </c>
      <c r="L1339" s="21" t="str">
        <f t="shared" ref="L1339:L1346" si="1537">VLOOKUP($C1339,$C$1:$P$7320,10,0)</f>
        <v/>
      </c>
      <c r="M1339" s="21" t="str">
        <f t="shared" ref="M1339:M1346" si="1538">VLOOKUP($C1339,$C$1:$P$7320,11,0)</f>
        <v/>
      </c>
      <c r="N1339" s="21" t="str">
        <f t="shared" ref="N1339:N1346" si="1539">VLOOKUP($C1339,$C$1:$P$7320,12,0)</f>
        <v/>
      </c>
      <c r="O1339" s="21" t="str">
        <f t="shared" ref="O1339:O1346" si="1540">VLOOKUP($C1339,$C$1:$P$7320,13,0)</f>
        <v/>
      </c>
      <c r="P1339" s="21" t="str">
        <f t="shared" ref="P1339:P1346" si="1541">VLOOKUP($C1339,$C$1:$P$7320,14,0)</f>
        <v/>
      </c>
      <c r="Q1339" s="21"/>
      <c r="R1339" s="21" t="s">
        <v>3933</v>
      </c>
      <c r="S1339" s="21" t="s">
        <v>3934</v>
      </c>
      <c r="T1339" s="21" t="s">
        <v>4027</v>
      </c>
      <c r="U1339" s="23"/>
      <c r="V1339" s="23"/>
      <c r="W1339" s="15">
        <f t="shared" si="2"/>
        <v>45635</v>
      </c>
      <c r="X1339" s="24">
        <v>1338.0</v>
      </c>
      <c r="Y1339" s="17" t="str">
        <f t="shared" si="1515"/>
        <v>=COUNTIFS(C$3:C1339,C1339)</v>
      </c>
      <c r="Z1339" s="25" t="str">
        <f t="shared" si="1516"/>
        <v>#NAME?</v>
      </c>
      <c r="AA1339" s="25" t="str">
        <f t="shared" si="1517"/>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4"/>
        <v>2</v>
      </c>
      <c r="B1340" s="10">
        <f t="shared" si="880"/>
        <v>3</v>
      </c>
      <c r="C1340" s="12" t="s">
        <v>3988</v>
      </c>
      <c r="D1340" s="21" t="str">
        <f t="shared" si="1530"/>
        <v>adj</v>
      </c>
      <c r="E1340" s="21" t="str">
        <f t="shared" si="1531"/>
        <v>masc nom pl of pāpaka</v>
      </c>
      <c r="F1340" s="21" t="str">
        <f t="shared" si="1532"/>
        <v/>
      </c>
      <c r="G1340" s="21"/>
      <c r="H1340" s="21" t="str">
        <f t="shared" si="1533"/>
        <v>evil, bad, wicked</v>
      </c>
      <c r="I1340" s="21" t="str">
        <f t="shared" si="1534"/>
        <v/>
      </c>
      <c r="J1340" s="21" t="str">
        <f t="shared" si="1535"/>
        <v/>
      </c>
      <c r="K1340" s="21" t="str">
        <f t="shared" si="1536"/>
        <v/>
      </c>
      <c r="L1340" s="21" t="str">
        <f t="shared" si="1537"/>
        <v/>
      </c>
      <c r="M1340" s="21" t="str">
        <f t="shared" si="1538"/>
        <v/>
      </c>
      <c r="N1340" s="21" t="str">
        <f t="shared" si="1539"/>
        <v>pāpa + ka</v>
      </c>
      <c r="O1340" s="21" t="str">
        <f t="shared" si="1540"/>
        <v/>
      </c>
      <c r="P1340" s="21" t="str">
        <f t="shared" si="1541"/>
        <v/>
      </c>
      <c r="Q1340" s="21"/>
      <c r="R1340" s="21" t="s">
        <v>3933</v>
      </c>
      <c r="S1340" s="21" t="s">
        <v>3934</v>
      </c>
      <c r="T1340" s="21" t="s">
        <v>4027</v>
      </c>
      <c r="U1340" s="23"/>
      <c r="V1340" s="23"/>
      <c r="W1340" s="15">
        <f t="shared" si="2"/>
        <v>45635</v>
      </c>
      <c r="X1340" s="24">
        <v>1339.0</v>
      </c>
      <c r="Y1340" s="17" t="str">
        <f t="shared" si="1515"/>
        <v>=COUNTIFS(C$3:C1340,C1340)</v>
      </c>
      <c r="Z1340" s="25" t="str">
        <f t="shared" si="1516"/>
        <v>#NAME?</v>
      </c>
      <c r="AA1340" s="25" t="str">
        <f t="shared" si="1517"/>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4"/>
        <v>2</v>
      </c>
      <c r="B1341" s="10">
        <f t="shared" si="880"/>
        <v>3</v>
      </c>
      <c r="C1341" s="12" t="s">
        <v>3991</v>
      </c>
      <c r="D1341" s="21" t="str">
        <f t="shared" si="1530"/>
        <v>noun</v>
      </c>
      <c r="E1341" s="21" t="str">
        <f t="shared" si="1531"/>
        <v>masc nom pl of samācāra, from samācarati</v>
      </c>
      <c r="F1341" s="21" t="str">
        <f t="shared" si="1532"/>
        <v/>
      </c>
      <c r="G1341" s="21"/>
      <c r="H1341" s="21" t="str">
        <f t="shared" si="1533"/>
        <v>behaviours, actions</v>
      </c>
      <c r="I1341" s="21" t="str">
        <f t="shared" si="1534"/>
        <v/>
      </c>
      <c r="J1341" s="21" t="str">
        <f t="shared" si="1535"/>
        <v>√car (walk, behave)</v>
      </c>
      <c r="K1341" s="21">
        <f t="shared" si="1536"/>
        <v>1</v>
      </c>
      <c r="L1341" s="21" t="str">
        <f t="shared" si="1537"/>
        <v>a</v>
      </c>
      <c r="M1341" s="21" t="str">
        <f t="shared" si="1538"/>
        <v/>
      </c>
      <c r="N1341" s="21" t="str">
        <f t="shared" si="1539"/>
        <v>saṃ + ā + √car + *a</v>
      </c>
      <c r="O1341" s="21" t="str">
        <f t="shared" si="1540"/>
        <v/>
      </c>
      <c r="P1341" s="21" t="str">
        <f t="shared" si="1541"/>
        <v/>
      </c>
      <c r="Q1341" s="21"/>
      <c r="R1341" s="21" t="s">
        <v>3933</v>
      </c>
      <c r="S1341" s="21" t="s">
        <v>3934</v>
      </c>
      <c r="T1341" s="21" t="s">
        <v>4027</v>
      </c>
      <c r="U1341" s="23"/>
      <c r="V1341" s="23"/>
      <c r="W1341" s="15">
        <f t="shared" si="2"/>
        <v>45635</v>
      </c>
      <c r="X1341" s="24">
        <v>1340.0</v>
      </c>
      <c r="Y1341" s="17" t="str">
        <f t="shared" si="1515"/>
        <v>=COUNTIFS(C$3:C1341,C1341)</v>
      </c>
      <c r="Z1341" s="25" t="str">
        <f t="shared" si="1516"/>
        <v>#NAME?</v>
      </c>
      <c r="AA1341" s="25" t="str">
        <f t="shared" si="1517"/>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4"/>
        <v>3</v>
      </c>
      <c r="B1342" s="10">
        <f t="shared" si="880"/>
        <v>6</v>
      </c>
      <c r="C1342" s="12" t="s">
        <v>3995</v>
      </c>
      <c r="D1342" s="21" t="str">
        <f t="shared" si="1530"/>
        <v>verb</v>
      </c>
      <c r="E1342" s="21" t="str">
        <f t="shared" si="1531"/>
        <v>pr 3rd pl of dissati, pass of passati</v>
      </c>
      <c r="F1342" s="21" t="str">
        <f t="shared" si="1532"/>
        <v/>
      </c>
      <c r="G1342" s="21"/>
      <c r="H1342" s="21" t="str">
        <f t="shared" si="1533"/>
        <v>they are seen</v>
      </c>
      <c r="I1342" s="21" t="str">
        <f t="shared" si="1534"/>
        <v/>
      </c>
      <c r="J1342" s="21" t="str">
        <f t="shared" si="1535"/>
        <v>√dis (see)</v>
      </c>
      <c r="K1342" s="21">
        <f t="shared" si="1536"/>
        <v>1</v>
      </c>
      <c r="L1342" s="21" t="str">
        <f t="shared" si="1537"/>
        <v>ya</v>
      </c>
      <c r="M1342" s="21" t="str">
        <f t="shared" si="1538"/>
        <v>√dis + ya &gt; dissa (pass)</v>
      </c>
      <c r="N1342" s="21" t="str">
        <f t="shared" si="1539"/>
        <v>dissa + ti</v>
      </c>
      <c r="O1342" s="21" t="str">
        <f t="shared" si="1540"/>
        <v/>
      </c>
      <c r="P1342" s="21" t="str">
        <f t="shared" si="1541"/>
        <v/>
      </c>
      <c r="Q1342" s="21"/>
      <c r="R1342" s="21" t="s">
        <v>3933</v>
      </c>
      <c r="S1342" s="21" t="s">
        <v>3934</v>
      </c>
      <c r="T1342" s="21" t="s">
        <v>4027</v>
      </c>
      <c r="U1342" s="23"/>
      <c r="V1342" s="23"/>
      <c r="W1342" s="15">
        <f t="shared" si="2"/>
        <v>45635</v>
      </c>
      <c r="X1342" s="24">
        <v>1341.0</v>
      </c>
      <c r="Y1342" s="17" t="str">
        <f t="shared" si="1515"/>
        <v>=COUNTIFS(C$3:C1342,C1342)</v>
      </c>
      <c r="Z1342" s="25" t="str">
        <f t="shared" si="1516"/>
        <v>#NAME?</v>
      </c>
      <c r="AA1342" s="25" t="str">
        <f t="shared" si="1517"/>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4"/>
        <v>3</v>
      </c>
      <c r="B1343" s="10">
        <f t="shared" si="880"/>
        <v>7</v>
      </c>
      <c r="C1343" s="12" t="s">
        <v>4001</v>
      </c>
      <c r="D1343" s="21" t="str">
        <f t="shared" si="1530"/>
        <v>comp</v>
      </c>
      <c r="E1343" s="21" t="str">
        <f t="shared" si="1531"/>
        <v>sandhi, ind + ind</v>
      </c>
      <c r="F1343" s="21" t="str">
        <f t="shared" si="1532"/>
        <v/>
      </c>
      <c r="G1343" s="21"/>
      <c r="H1343" s="21" t="str">
        <f t="shared" si="1533"/>
        <v>and just</v>
      </c>
      <c r="I1343" s="21" t="str">
        <f t="shared" si="1534"/>
        <v/>
      </c>
      <c r="J1343" s="21" t="str">
        <f t="shared" si="1535"/>
        <v/>
      </c>
      <c r="K1343" s="21" t="str">
        <f t="shared" si="1536"/>
        <v/>
      </c>
      <c r="L1343" s="21" t="str">
        <f t="shared" si="1537"/>
        <v/>
      </c>
      <c r="M1343" s="21" t="str">
        <f t="shared" si="1538"/>
        <v/>
      </c>
      <c r="N1343" s="21" t="str">
        <f t="shared" si="1539"/>
        <v>ca + eva</v>
      </c>
      <c r="O1343" s="21" t="str">
        <f t="shared" si="1540"/>
        <v/>
      </c>
      <c r="P1343" s="21" t="str">
        <f t="shared" si="1541"/>
        <v/>
      </c>
      <c r="Q1343" s="21"/>
      <c r="R1343" s="21" t="s">
        <v>3933</v>
      </c>
      <c r="S1343" s="21" t="s">
        <v>3934</v>
      </c>
      <c r="T1343" s="21" t="s">
        <v>4027</v>
      </c>
      <c r="U1343" s="23"/>
      <c r="V1343" s="23"/>
      <c r="W1343" s="15">
        <f t="shared" si="2"/>
        <v>45635</v>
      </c>
      <c r="X1343" s="24">
        <v>1342.0</v>
      </c>
      <c r="Y1343" s="17" t="str">
        <f t="shared" si="1515"/>
        <v>=COUNTIFS(C$3:C1343,C1343)</v>
      </c>
      <c r="Z1343" s="25" t="str">
        <f t="shared" si="1516"/>
        <v>#NAME?</v>
      </c>
      <c r="AA1343" s="25" t="str">
        <f t="shared" si="1517"/>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4"/>
        <v>3</v>
      </c>
      <c r="B1344" s="10">
        <f t="shared" si="880"/>
        <v>6</v>
      </c>
      <c r="C1344" s="12" t="s">
        <v>4005</v>
      </c>
      <c r="D1344" s="21" t="str">
        <f t="shared" si="1530"/>
        <v>verb</v>
      </c>
      <c r="E1344" s="21" t="str">
        <f t="shared" si="1531"/>
        <v>pr 3rd pl of suyyati, pass of suṇāti</v>
      </c>
      <c r="F1344" s="21" t="str">
        <f t="shared" si="1532"/>
        <v/>
      </c>
      <c r="G1344" s="21"/>
      <c r="H1344" s="21" t="str">
        <f t="shared" si="1533"/>
        <v>they are heard</v>
      </c>
      <c r="I1344" s="21" t="str">
        <f t="shared" si="1534"/>
        <v/>
      </c>
      <c r="J1344" s="21" t="str">
        <f t="shared" si="1535"/>
        <v>√su (hear)</v>
      </c>
      <c r="K1344" s="21">
        <f t="shared" si="1536"/>
        <v>4</v>
      </c>
      <c r="L1344" s="21" t="str">
        <f t="shared" si="1537"/>
        <v>ya</v>
      </c>
      <c r="M1344" s="21" t="str">
        <f t="shared" si="1538"/>
        <v>√su + ya &gt; suyya (pass)</v>
      </c>
      <c r="N1344" s="21" t="str">
        <f t="shared" si="1539"/>
        <v>suyya + ti</v>
      </c>
      <c r="O1344" s="21" t="str">
        <f t="shared" si="1540"/>
        <v/>
      </c>
      <c r="P1344" s="21" t="str">
        <f t="shared" si="1541"/>
        <v/>
      </c>
      <c r="Q1344" s="21"/>
      <c r="R1344" s="21" t="s">
        <v>3933</v>
      </c>
      <c r="S1344" s="21" t="s">
        <v>3934</v>
      </c>
      <c r="T1344" s="21" t="s">
        <v>4027</v>
      </c>
      <c r="U1344" s="23"/>
      <c r="V1344" s="23"/>
      <c r="W1344" s="15">
        <f t="shared" si="2"/>
        <v>45635</v>
      </c>
      <c r="X1344" s="24">
        <v>1343.0</v>
      </c>
      <c r="Y1344" s="17" t="str">
        <f t="shared" si="1515"/>
        <v>=COUNTIFS(C$3:C1344,C1344)</v>
      </c>
      <c r="Z1344" s="25" t="str">
        <f t="shared" si="1516"/>
        <v>#NAME?</v>
      </c>
      <c r="AA1344" s="25" t="str">
        <f t="shared" si="1517"/>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4"/>
        <v>6</v>
      </c>
      <c r="B1345" s="10">
        <f t="shared" si="880"/>
        <v>25</v>
      </c>
      <c r="C1345" s="12" t="s">
        <v>2894</v>
      </c>
      <c r="D1345" s="21" t="str">
        <f t="shared" si="1530"/>
        <v>ind</v>
      </c>
      <c r="E1345" s="21" t="str">
        <f t="shared" si="1531"/>
        <v>conj</v>
      </c>
      <c r="F1345" s="21" t="str">
        <f t="shared" si="1532"/>
        <v/>
      </c>
      <c r="G1345" s="21"/>
      <c r="H1345" s="21" t="str">
        <f t="shared" si="1533"/>
        <v>and</v>
      </c>
      <c r="I1345" s="21" t="str">
        <f t="shared" si="1534"/>
        <v/>
      </c>
      <c r="J1345" s="21" t="str">
        <f t="shared" si="1535"/>
        <v/>
      </c>
      <c r="K1345" s="21" t="str">
        <f t="shared" si="1536"/>
        <v/>
      </c>
      <c r="L1345" s="21" t="str">
        <f t="shared" si="1537"/>
        <v/>
      </c>
      <c r="M1345" s="21" t="str">
        <f t="shared" si="1538"/>
        <v/>
      </c>
      <c r="N1345" s="21" t="str">
        <f t="shared" si="1539"/>
        <v/>
      </c>
      <c r="O1345" s="21" t="str">
        <f t="shared" si="1540"/>
        <v/>
      </c>
      <c r="P1345" s="21" t="str">
        <f t="shared" si="1541"/>
        <v/>
      </c>
      <c r="Q1345" s="21"/>
      <c r="R1345" s="21" t="s">
        <v>3933</v>
      </c>
      <c r="S1345" s="21" t="s">
        <v>3934</v>
      </c>
      <c r="T1345" s="21" t="s">
        <v>4027</v>
      </c>
      <c r="U1345" s="23"/>
      <c r="V1345" s="23"/>
      <c r="W1345" s="15">
        <f t="shared" si="2"/>
        <v>45635</v>
      </c>
      <c r="X1345" s="24">
        <v>1344.0</v>
      </c>
      <c r="Y1345" s="17" t="str">
        <f t="shared" si="1515"/>
        <v>=COUNTIFS(C$3:C1345,C1345)</v>
      </c>
      <c r="Z1345" s="25" t="str">
        <f t="shared" si="1516"/>
        <v>#NAME?</v>
      </c>
      <c r="AA1345" s="25" t="str">
        <f t="shared" si="1517"/>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4"/>
        <v>2</v>
      </c>
      <c r="B1346" s="10">
        <f t="shared" si="880"/>
        <v>4</v>
      </c>
      <c r="C1346" s="12" t="s">
        <v>4011</v>
      </c>
      <c r="D1346" s="21" t="str">
        <f t="shared" si="1530"/>
        <v>noun</v>
      </c>
      <c r="E1346" s="21" t="str">
        <f t="shared" si="1531"/>
        <v>nt nom pl of kula</v>
      </c>
      <c r="F1346" s="21" t="str">
        <f t="shared" si="1532"/>
        <v/>
      </c>
      <c r="G1346" s="21"/>
      <c r="H1346" s="21" t="str">
        <f t="shared" si="1533"/>
        <v>families</v>
      </c>
      <c r="I1346" s="21" t="str">
        <f t="shared" si="1534"/>
        <v/>
      </c>
      <c r="J1346" s="21" t="str">
        <f t="shared" si="1535"/>
        <v>√kul (be close)</v>
      </c>
      <c r="K1346" s="21">
        <f t="shared" si="1536"/>
        <v>1</v>
      </c>
      <c r="L1346" s="21" t="str">
        <f t="shared" si="1537"/>
        <v>a</v>
      </c>
      <c r="M1346" s="21" t="str">
        <f t="shared" si="1538"/>
        <v/>
      </c>
      <c r="N1346" s="21" t="str">
        <f t="shared" si="1539"/>
        <v>√kul + a</v>
      </c>
      <c r="O1346" s="21" t="str">
        <f t="shared" si="1540"/>
        <v/>
      </c>
      <c r="P1346" s="21" t="str">
        <f t="shared" si="1541"/>
        <v/>
      </c>
      <c r="Q1346" s="21"/>
      <c r="R1346" s="21" t="s">
        <v>3933</v>
      </c>
      <c r="S1346" s="21" t="s">
        <v>3934</v>
      </c>
      <c r="T1346" s="21" t="s">
        <v>4027</v>
      </c>
      <c r="U1346" s="23"/>
      <c r="V1346" s="23"/>
      <c r="W1346" s="15">
        <f t="shared" si="2"/>
        <v>45635</v>
      </c>
      <c r="X1346" s="24">
        <v>1345.0</v>
      </c>
      <c r="Y1346" s="17" t="str">
        <f t="shared" si="1515"/>
        <v>=COUNTIFS(C$3:C1346,C1346)</v>
      </c>
      <c r="Z1346" s="25" t="str">
        <f t="shared" si="1516"/>
        <v>#NAME?</v>
      </c>
      <c r="AA1346" s="25" t="str">
        <f t="shared" si="1517"/>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4"/>
        <v>1</v>
      </c>
      <c r="B1347" s="10">
        <f t="shared" si="880"/>
        <v>2</v>
      </c>
      <c r="C1347" s="12" t="s">
        <v>4032</v>
      </c>
      <c r="D1347" s="21" t="s">
        <v>118</v>
      </c>
      <c r="E1347" s="27" t="s">
        <v>427</v>
      </c>
      <c r="F1347" s="21"/>
      <c r="G1347" s="21"/>
      <c r="H1347" s="21" t="s">
        <v>4033</v>
      </c>
      <c r="I1347" s="21"/>
      <c r="J1347" s="21"/>
      <c r="K1347" s="21"/>
      <c r="L1347" s="21"/>
      <c r="M1347" s="21"/>
      <c r="N1347" s="21" t="s">
        <v>4034</v>
      </c>
      <c r="O1347" s="21"/>
      <c r="P1347" s="21"/>
      <c r="Q1347" s="21"/>
      <c r="R1347" s="21" t="s">
        <v>3933</v>
      </c>
      <c r="S1347" s="21" t="s">
        <v>3934</v>
      </c>
      <c r="T1347" s="21" t="s">
        <v>4035</v>
      </c>
      <c r="U1347" s="23"/>
      <c r="V1347" s="23"/>
      <c r="W1347" s="15">
        <f t="shared" si="2"/>
        <v>45635</v>
      </c>
      <c r="X1347" s="24">
        <v>1346.0</v>
      </c>
      <c r="Y1347" s="17" t="str">
        <f t="shared" si="1515"/>
        <v>=COUNTIFS(C$3:C1347,C1347)</v>
      </c>
      <c r="Z1347" s="25" t="str">
        <f t="shared" si="1516"/>
        <v>#NAME?</v>
      </c>
      <c r="AA1347" s="25" t="str">
        <f t="shared" si="1517"/>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4"/>
        <v>7</v>
      </c>
      <c r="B1348" s="10">
        <f t="shared" si="880"/>
        <v>19</v>
      </c>
      <c r="C1348" s="12" t="s">
        <v>3218</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3933</v>
      </c>
      <c r="S1348" s="21" t="s">
        <v>3934</v>
      </c>
      <c r="T1348" s="21" t="s">
        <v>4027</v>
      </c>
      <c r="U1348" s="23"/>
      <c r="V1348" s="23"/>
      <c r="W1348" s="15">
        <f t="shared" si="2"/>
        <v>45635</v>
      </c>
      <c r="X1348" s="24">
        <v>1347.0</v>
      </c>
      <c r="Y1348" s="17" t="str">
        <f t="shared" si="1515"/>
        <v>=COUNTIFS(C$3:C1348,C1348)</v>
      </c>
      <c r="Z1348" s="25" t="str">
        <f t="shared" si="1516"/>
        <v>#NAME?</v>
      </c>
      <c r="AA1348" s="25" t="str">
        <f t="shared" si="1517"/>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4"/>
        <v>1</v>
      </c>
      <c r="B1349" s="10">
        <f t="shared" si="880"/>
        <v>1</v>
      </c>
      <c r="C1349" s="12" t="s">
        <v>4036</v>
      </c>
      <c r="D1349" s="21" t="s">
        <v>47</v>
      </c>
      <c r="E1349" s="21" t="s">
        <v>4037</v>
      </c>
      <c r="F1349" s="21"/>
      <c r="G1349" s="21"/>
      <c r="H1349" s="21" t="s">
        <v>4038</v>
      </c>
      <c r="I1349" s="21"/>
      <c r="J1349" s="21"/>
      <c r="K1349" s="21"/>
      <c r="L1349" s="21"/>
      <c r="M1349" s="21"/>
      <c r="N1349" s="27" t="s">
        <v>107</v>
      </c>
      <c r="O1349" s="21"/>
      <c r="P1349" s="21"/>
      <c r="Q1349" s="21"/>
      <c r="R1349" s="21" t="s">
        <v>3933</v>
      </c>
      <c r="S1349" s="21" t="s">
        <v>3934</v>
      </c>
      <c r="T1349" s="21" t="s">
        <v>4039</v>
      </c>
      <c r="U1349" s="23"/>
      <c r="V1349" s="23"/>
      <c r="W1349" s="15">
        <f t="shared" si="2"/>
        <v>45635</v>
      </c>
      <c r="X1349" s="24">
        <v>1348.0</v>
      </c>
      <c r="Y1349" s="17" t="str">
        <f t="shared" si="1515"/>
        <v>=COUNTIFS(C$3:C1349,C1349)</v>
      </c>
      <c r="Z1349" s="25" t="str">
        <f t="shared" si="1516"/>
        <v>#NAME?</v>
      </c>
      <c r="AA1349" s="25" t="str">
        <f t="shared" si="1517"/>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4"/>
        <v>2</v>
      </c>
      <c r="B1350" s="10">
        <f t="shared" si="880"/>
        <v>3</v>
      </c>
      <c r="C1350" s="12" t="s">
        <v>4019</v>
      </c>
      <c r="D1350" s="21" t="str">
        <f t="shared" ref="D1350:D1354" si="1542">VLOOKUP($C1350,$C$1:$P$7320,2,0)</f>
        <v>adj</v>
      </c>
      <c r="E1350" s="21" t="str">
        <f t="shared" ref="E1350:E1354" si="1543">VLOOKUP($C1350,$C$1:$P$7320,3,0)</f>
        <v>nt nom pl of duṭṭha, pp of dussati</v>
      </c>
      <c r="F1350" s="21" t="str">
        <f t="shared" ref="F1350:F1354" si="1544">VLOOKUP($C1350,$C$1:$P$7320,4,0)</f>
        <v/>
      </c>
      <c r="G1350" s="21"/>
      <c r="H1350" s="21" t="str">
        <f t="shared" ref="H1350:H1354" si="1545">VLOOKUP($C1350,$C$1:$P$7320,6,0)</f>
        <v>corrupted, spoiled</v>
      </c>
      <c r="I1350" s="21" t="str">
        <f t="shared" ref="I1350:I1354" si="1546">VLOOKUP($C1350,$C$1:$P$7320,7,0)</f>
        <v/>
      </c>
      <c r="J1350" s="21" t="str">
        <f t="shared" ref="J1350:J1354" si="1547">VLOOKUP($C1350,$C$1:$P$7320,8,0)</f>
        <v>√dus (be angry, corrupt)</v>
      </c>
      <c r="K1350" s="21">
        <f t="shared" ref="K1350:K1354" si="1548">VLOOKUP($C1350,$C$1:$P$7320,9,0)</f>
        <v>3</v>
      </c>
      <c r="L1350" s="21" t="str">
        <f t="shared" ref="L1350:L1354" si="1549">VLOOKUP($C1350,$C$1:$P$7320,10,0)</f>
        <v>ya</v>
      </c>
      <c r="M1350" s="21" t="str">
        <f t="shared" ref="M1350:M1354" si="1550">VLOOKUP($C1350,$C$1:$P$7320,11,0)</f>
        <v/>
      </c>
      <c r="N1350" s="21" t="str">
        <f t="shared" ref="N1350:N1354" si="1551">VLOOKUP($C1350,$C$1:$P$7320,12,0)</f>
        <v>√dus + ta</v>
      </c>
      <c r="O1350" s="21" t="str">
        <f t="shared" ref="O1350:O1354" si="1552">VLOOKUP($C1350,$C$1:$P$7320,13,0)</f>
        <v/>
      </c>
      <c r="P1350" s="21" t="str">
        <f t="shared" ref="P1350:P1354" si="1553">VLOOKUP($C1350,$C$1:$P$7320,14,0)</f>
        <v/>
      </c>
      <c r="Q1350" s="21"/>
      <c r="R1350" s="21" t="s">
        <v>3933</v>
      </c>
      <c r="S1350" s="21" t="s">
        <v>3934</v>
      </c>
      <c r="T1350" s="21" t="s">
        <v>4027</v>
      </c>
      <c r="U1350" s="23"/>
      <c r="V1350" s="23"/>
      <c r="W1350" s="15">
        <f t="shared" si="2"/>
        <v>45635</v>
      </c>
      <c r="X1350" s="24">
        <v>1349.0</v>
      </c>
      <c r="Y1350" s="17" t="str">
        <f t="shared" si="1515"/>
        <v>=COUNTIFS(C$3:C1350,C1350)</v>
      </c>
      <c r="Z1350" s="25" t="str">
        <f t="shared" si="1516"/>
        <v>#NAME?</v>
      </c>
      <c r="AA1350" s="25" t="str">
        <f t="shared" si="1517"/>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4"/>
        <v>4</v>
      </c>
      <c r="B1351" s="10">
        <f t="shared" si="880"/>
        <v>6</v>
      </c>
      <c r="C1351" s="12" t="s">
        <v>3995</v>
      </c>
      <c r="D1351" s="21" t="str">
        <f t="shared" si="1542"/>
        <v>verb</v>
      </c>
      <c r="E1351" s="21" t="str">
        <f t="shared" si="1543"/>
        <v>pr 3rd pl of dissati, pass of passati</v>
      </c>
      <c r="F1351" s="21" t="str">
        <f t="shared" si="1544"/>
        <v/>
      </c>
      <c r="G1351" s="21"/>
      <c r="H1351" s="21" t="str">
        <f t="shared" si="1545"/>
        <v>they are seen</v>
      </c>
      <c r="I1351" s="21" t="str">
        <f t="shared" si="1546"/>
        <v/>
      </c>
      <c r="J1351" s="21" t="str">
        <f t="shared" si="1547"/>
        <v>√dis (see)</v>
      </c>
      <c r="K1351" s="21">
        <f t="shared" si="1548"/>
        <v>1</v>
      </c>
      <c r="L1351" s="21" t="str">
        <f t="shared" si="1549"/>
        <v>ya</v>
      </c>
      <c r="M1351" s="21" t="str">
        <f t="shared" si="1550"/>
        <v>√dis + ya &gt; dissa (pass)</v>
      </c>
      <c r="N1351" s="21" t="str">
        <f t="shared" si="1551"/>
        <v>dissa + ti</v>
      </c>
      <c r="O1351" s="21" t="str">
        <f t="shared" si="1552"/>
        <v/>
      </c>
      <c r="P1351" s="21" t="str">
        <f t="shared" si="1553"/>
        <v/>
      </c>
      <c r="Q1351" s="21"/>
      <c r="R1351" s="21" t="s">
        <v>3933</v>
      </c>
      <c r="S1351" s="21" t="s">
        <v>3934</v>
      </c>
      <c r="T1351" s="21" t="s">
        <v>4027</v>
      </c>
      <c r="U1351" s="23"/>
      <c r="V1351" s="23"/>
      <c r="W1351" s="15">
        <f t="shared" si="2"/>
        <v>45635</v>
      </c>
      <c r="X1351" s="24">
        <v>1350.0</v>
      </c>
      <c r="Y1351" s="17" t="str">
        <f t="shared" si="1515"/>
        <v>=COUNTIFS(C$3:C1351,C1351)</v>
      </c>
      <c r="Z1351" s="25" t="str">
        <f t="shared" si="1516"/>
        <v>#NAME?</v>
      </c>
      <c r="AA1351" s="25" t="str">
        <f t="shared" si="1517"/>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4"/>
        <v>4</v>
      </c>
      <c r="B1352" s="10">
        <f t="shared" si="880"/>
        <v>7</v>
      </c>
      <c r="C1352" s="12" t="s">
        <v>4001</v>
      </c>
      <c r="D1352" s="21" t="str">
        <f t="shared" si="1542"/>
        <v>comp</v>
      </c>
      <c r="E1352" s="21" t="str">
        <f t="shared" si="1543"/>
        <v>sandhi, ind + ind</v>
      </c>
      <c r="F1352" s="21" t="str">
        <f t="shared" si="1544"/>
        <v/>
      </c>
      <c r="G1352" s="21"/>
      <c r="H1352" s="21" t="str">
        <f t="shared" si="1545"/>
        <v>and just</v>
      </c>
      <c r="I1352" s="21" t="str">
        <f t="shared" si="1546"/>
        <v/>
      </c>
      <c r="J1352" s="21" t="str">
        <f t="shared" si="1547"/>
        <v/>
      </c>
      <c r="K1352" s="21" t="str">
        <f t="shared" si="1548"/>
        <v/>
      </c>
      <c r="L1352" s="21" t="str">
        <f t="shared" si="1549"/>
        <v/>
      </c>
      <c r="M1352" s="21" t="str">
        <f t="shared" si="1550"/>
        <v/>
      </c>
      <c r="N1352" s="21" t="str">
        <f t="shared" si="1551"/>
        <v>ca + eva</v>
      </c>
      <c r="O1352" s="21" t="str">
        <f t="shared" si="1552"/>
        <v/>
      </c>
      <c r="P1352" s="21" t="str">
        <f t="shared" si="1553"/>
        <v/>
      </c>
      <c r="Q1352" s="21"/>
      <c r="R1352" s="21" t="s">
        <v>3933</v>
      </c>
      <c r="S1352" s="21" t="s">
        <v>3934</v>
      </c>
      <c r="T1352" s="21" t="s">
        <v>4027</v>
      </c>
      <c r="U1352" s="23"/>
      <c r="V1352" s="23"/>
      <c r="W1352" s="15">
        <f t="shared" si="2"/>
        <v>45635</v>
      </c>
      <c r="X1352" s="24">
        <v>1351.0</v>
      </c>
      <c r="Y1352" s="17" t="str">
        <f t="shared" si="1515"/>
        <v>=COUNTIFS(C$3:C1352,C1352)</v>
      </c>
      <c r="Z1352" s="25" t="str">
        <f t="shared" si="1516"/>
        <v>#NAME?</v>
      </c>
      <c r="AA1352" s="25" t="str">
        <f t="shared" si="1517"/>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4"/>
        <v>4</v>
      </c>
      <c r="B1353" s="10">
        <f t="shared" si="880"/>
        <v>6</v>
      </c>
      <c r="C1353" s="12" t="s">
        <v>4005</v>
      </c>
      <c r="D1353" s="21" t="str">
        <f t="shared" si="1542"/>
        <v>verb</v>
      </c>
      <c r="E1353" s="21" t="str">
        <f t="shared" si="1543"/>
        <v>pr 3rd pl of suyyati, pass of suṇāti</v>
      </c>
      <c r="F1353" s="21" t="str">
        <f t="shared" si="1544"/>
        <v/>
      </c>
      <c r="G1353" s="21"/>
      <c r="H1353" s="21" t="str">
        <f t="shared" si="1545"/>
        <v>they are heard</v>
      </c>
      <c r="I1353" s="21" t="str">
        <f t="shared" si="1546"/>
        <v/>
      </c>
      <c r="J1353" s="21" t="str">
        <f t="shared" si="1547"/>
        <v>√su (hear)</v>
      </c>
      <c r="K1353" s="21">
        <f t="shared" si="1548"/>
        <v>4</v>
      </c>
      <c r="L1353" s="21" t="str">
        <f t="shared" si="1549"/>
        <v>ya</v>
      </c>
      <c r="M1353" s="21" t="str">
        <f t="shared" si="1550"/>
        <v>√su + ya &gt; suyya (pass)</v>
      </c>
      <c r="N1353" s="21" t="str">
        <f t="shared" si="1551"/>
        <v>suyya + ti</v>
      </c>
      <c r="O1353" s="21" t="str">
        <f t="shared" si="1552"/>
        <v/>
      </c>
      <c r="P1353" s="21" t="str">
        <f t="shared" si="1553"/>
        <v/>
      </c>
      <c r="Q1353" s="21"/>
      <c r="R1353" s="21" t="s">
        <v>3933</v>
      </c>
      <c r="S1353" s="21" t="s">
        <v>3934</v>
      </c>
      <c r="T1353" s="21" t="s">
        <v>4027</v>
      </c>
      <c r="U1353" s="23"/>
      <c r="V1353" s="23"/>
      <c r="W1353" s="15">
        <f t="shared" si="2"/>
        <v>45635</v>
      </c>
      <c r="X1353" s="24">
        <v>1352.0</v>
      </c>
      <c r="Y1353" s="17" t="str">
        <f t="shared" si="1515"/>
        <v>=COUNTIFS(C$3:C1353,C1353)</v>
      </c>
      <c r="Z1353" s="25" t="str">
        <f t="shared" si="1516"/>
        <v>#NAME?</v>
      </c>
      <c r="AA1353" s="25" t="str">
        <f t="shared" si="1517"/>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4"/>
        <v>7</v>
      </c>
      <c r="B1354" s="10">
        <f t="shared" si="880"/>
        <v>25</v>
      </c>
      <c r="C1354" s="12" t="s">
        <v>2894</v>
      </c>
      <c r="D1354" s="21" t="str">
        <f t="shared" si="1542"/>
        <v>ind</v>
      </c>
      <c r="E1354" s="21" t="str">
        <f t="shared" si="1543"/>
        <v>conj</v>
      </c>
      <c r="F1354" s="21" t="str">
        <f t="shared" si="1544"/>
        <v/>
      </c>
      <c r="G1354" s="21"/>
      <c r="H1354" s="21" t="str">
        <f t="shared" si="1545"/>
        <v>and</v>
      </c>
      <c r="I1354" s="21" t="str">
        <f t="shared" si="1546"/>
        <v/>
      </c>
      <c r="J1354" s="21" t="str">
        <f t="shared" si="1547"/>
        <v/>
      </c>
      <c r="K1354" s="21" t="str">
        <f t="shared" si="1548"/>
        <v/>
      </c>
      <c r="L1354" s="21" t="str">
        <f t="shared" si="1549"/>
        <v/>
      </c>
      <c r="M1354" s="21" t="str">
        <f t="shared" si="1550"/>
        <v/>
      </c>
      <c r="N1354" s="21" t="str">
        <f t="shared" si="1551"/>
        <v/>
      </c>
      <c r="O1354" s="21" t="str">
        <f t="shared" si="1552"/>
        <v/>
      </c>
      <c r="P1354" s="21" t="str">
        <f t="shared" si="1553"/>
        <v/>
      </c>
      <c r="Q1354" s="21"/>
      <c r="R1354" s="21" t="s">
        <v>3933</v>
      </c>
      <c r="S1354" s="21" t="s">
        <v>3934</v>
      </c>
      <c r="T1354" s="21" t="s">
        <v>4027</v>
      </c>
      <c r="U1354" s="23"/>
      <c r="V1354" s="23"/>
      <c r="W1354" s="15">
        <f t="shared" si="2"/>
        <v>45635</v>
      </c>
      <c r="X1354" s="24">
        <v>1353.0</v>
      </c>
      <c r="Y1354" s="17" t="str">
        <f t="shared" si="1515"/>
        <v>=COUNTIFS(C$3:C1354,C1354)</v>
      </c>
      <c r="Z1354" s="25" t="str">
        <f t="shared" si="1516"/>
        <v>#NAME?</v>
      </c>
      <c r="AA1354" s="25" t="str">
        <f t="shared" si="1517"/>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80"/>
        <v>1</v>
      </c>
      <c r="C1355" s="52" t="s">
        <v>4040</v>
      </c>
      <c r="D1355" s="40"/>
      <c r="E1355" s="40"/>
      <c r="F1355" s="40"/>
      <c r="G1355" s="40"/>
      <c r="H1355" s="40"/>
      <c r="I1355" s="40"/>
      <c r="J1355" s="40"/>
      <c r="K1355" s="40"/>
      <c r="L1355" s="40"/>
      <c r="M1355" s="40"/>
      <c r="N1355" s="40"/>
      <c r="O1355" s="40"/>
      <c r="P1355" s="40"/>
      <c r="Q1355" s="40"/>
      <c r="R1355" s="40" t="s">
        <v>3933</v>
      </c>
      <c r="S1355" s="40" t="s">
        <v>3934</v>
      </c>
      <c r="T1355" s="40" t="s">
        <v>4027</v>
      </c>
      <c r="U1355" s="41"/>
      <c r="V1355" s="41"/>
      <c r="W1355" s="15">
        <f t="shared" si="2"/>
        <v>45635</v>
      </c>
      <c r="X1355" s="24">
        <v>1354.0</v>
      </c>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80"/>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2"/>
        <v>45635</v>
      </c>
      <c r="X1356" s="24">
        <v>1355.0</v>
      </c>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54">COUNTIFS(C$3:C1357,C1357)</f>
        <v>1</v>
      </c>
      <c r="B1357" s="10">
        <f t="shared" si="880"/>
        <v>2</v>
      </c>
      <c r="C1357" s="12" t="s">
        <v>4041</v>
      </c>
      <c r="D1357" s="21" t="s">
        <v>118</v>
      </c>
      <c r="E1357" s="27" t="s">
        <v>3571</v>
      </c>
      <c r="F1357" s="21"/>
      <c r="G1357" s="21"/>
      <c r="H1357" s="21" t="s">
        <v>4042</v>
      </c>
      <c r="I1357" s="21"/>
      <c r="J1357" s="21"/>
      <c r="K1357" s="21"/>
      <c r="L1357" s="21"/>
      <c r="M1357" s="21"/>
      <c r="N1357" s="21" t="s">
        <v>4043</v>
      </c>
      <c r="O1357" s="21"/>
      <c r="P1357" s="21"/>
      <c r="Q1357" s="21"/>
      <c r="R1357" s="21" t="s">
        <v>3933</v>
      </c>
      <c r="S1357" s="21" t="s">
        <v>3934</v>
      </c>
      <c r="T1357" s="22" t="s">
        <v>4044</v>
      </c>
      <c r="U1357" s="23"/>
      <c r="V1357" s="23"/>
      <c r="W1357" s="15">
        <f t="shared" si="2"/>
        <v>45635</v>
      </c>
      <c r="X1357" s="24">
        <v>1356.0</v>
      </c>
      <c r="Y1357" s="17" t="str">
        <f t="shared" ref="Y1357:Y1367" si="1555">formulatext(A1357)</f>
        <v>=COUNTIFS(C$3:C1357,C1357)</v>
      </c>
      <c r="Z1357" s="25" t="str">
        <f t="shared" ref="Z1357:Z1367" si="1556">org.libreoffice.regex(Y1357,"(\= COUNTIFS\(C\$\d{1,3}:)(C\d{1,3})(,)(C\d{1,3})(\))","$2")</f>
        <v>#NAME?</v>
      </c>
      <c r="AA1357" s="25" t="str">
        <f t="shared" ref="AA1357:AA1367" si="1557">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54"/>
        <v>1</v>
      </c>
      <c r="B1358" s="10">
        <f t="shared" si="880"/>
        <v>1</v>
      </c>
      <c r="C1358" s="12" t="s">
        <v>4045</v>
      </c>
      <c r="D1358" s="21" t="s">
        <v>84</v>
      </c>
      <c r="E1358" s="21" t="s">
        <v>4046</v>
      </c>
      <c r="F1358" s="21"/>
      <c r="G1358" s="21"/>
      <c r="H1358" s="21" t="s">
        <v>4047</v>
      </c>
      <c r="I1358" s="21" t="s">
        <v>4048</v>
      </c>
      <c r="J1358" s="21" t="s">
        <v>2661</v>
      </c>
      <c r="K1358" s="21">
        <v>1.0</v>
      </c>
      <c r="L1358" s="21" t="s">
        <v>35</v>
      </c>
      <c r="M1358" s="21" t="s">
        <v>3052</v>
      </c>
      <c r="N1358" s="21" t="s">
        <v>4049</v>
      </c>
      <c r="O1358" s="21"/>
      <c r="P1358" s="21"/>
      <c r="Q1358" s="21"/>
      <c r="R1358" s="21" t="s">
        <v>3933</v>
      </c>
      <c r="S1358" s="21" t="s">
        <v>3934</v>
      </c>
      <c r="T1358" s="22" t="s">
        <v>4050</v>
      </c>
      <c r="U1358" s="23"/>
      <c r="V1358" s="23"/>
      <c r="W1358" s="15">
        <f t="shared" si="2"/>
        <v>45635</v>
      </c>
      <c r="X1358" s="24">
        <v>1357.0</v>
      </c>
      <c r="Y1358" s="17" t="str">
        <f t="shared" si="1555"/>
        <v>=COUNTIFS(C$3:C1358,C1358)</v>
      </c>
      <c r="Z1358" s="25" t="str">
        <f t="shared" si="1556"/>
        <v>#NAME?</v>
      </c>
      <c r="AA1358" s="25" t="str">
        <f t="shared" si="1557"/>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4"/>
        <v>4</v>
      </c>
      <c r="B1359" s="10">
        <f t="shared" si="880"/>
        <v>4</v>
      </c>
      <c r="C1359" s="44" t="s">
        <v>3159</v>
      </c>
      <c r="D1359" s="21" t="str">
        <f t="shared" ref="D1359:D1360" si="1558">VLOOKUP($C1359,$C$1:$P$7320,2,0)</f>
        <v>noun</v>
      </c>
      <c r="E1359" s="21" t="s">
        <v>3160</v>
      </c>
      <c r="F1359" s="21" t="str">
        <f t="shared" ref="F1359:F1360" si="1559">VLOOKUP($C1359,$C$1:$P$7320,4,0)</f>
        <v/>
      </c>
      <c r="G1359" s="21"/>
      <c r="H1359" s="21" t="str">
        <f t="shared" ref="H1359:H1360" si="1560">VLOOKUP($C1359,$C$1:$P$7320,6,0)</f>
        <v>venerable</v>
      </c>
      <c r="I1359" s="21" t="str">
        <f t="shared" ref="I1359:I1360" si="1561">VLOOKUP($C1359,$C$1:$P$7320,7,0)</f>
        <v/>
      </c>
      <c r="J1359" s="21" t="str">
        <f t="shared" ref="J1359:J1360" si="1562">VLOOKUP($C1359,$C$1:$P$7320,8,0)</f>
        <v/>
      </c>
      <c r="K1359" s="21" t="str">
        <f t="shared" ref="K1359:K1360" si="1563">VLOOKUP($C1359,$C$1:$P$7320,9,0)</f>
        <v/>
      </c>
      <c r="L1359" s="21" t="str">
        <f t="shared" ref="L1359:L1360" si="1564">VLOOKUP($C1359,$C$1:$P$7320,10,0)</f>
        <v/>
      </c>
      <c r="M1359" s="21" t="str">
        <f t="shared" ref="M1359:M1360" si="1565">VLOOKUP($C1359,$C$1:$P$7320,11,0)</f>
        <v/>
      </c>
      <c r="N1359" s="21" t="str">
        <f t="shared" ref="N1359:N1360" si="1566">VLOOKUP($C1359,$C$1:$P$7320,12,0)</f>
        <v>āyas + mant</v>
      </c>
      <c r="O1359" s="21" t="str">
        <f t="shared" ref="O1359:O1360" si="1567">VLOOKUP($C1359,$C$1:$P$7320,13,0)</f>
        <v/>
      </c>
      <c r="P1359" s="21" t="str">
        <f t="shared" ref="P1359:P1360" si="1568">VLOOKUP($C1359,$C$1:$P$7320,14,0)</f>
        <v/>
      </c>
      <c r="Q1359" s="21"/>
      <c r="R1359" s="21" t="s">
        <v>3933</v>
      </c>
      <c r="S1359" s="21" t="s">
        <v>3934</v>
      </c>
      <c r="T1359" s="21" t="s">
        <v>4051</v>
      </c>
      <c r="U1359" s="23"/>
      <c r="V1359" s="23"/>
      <c r="W1359" s="15">
        <f t="shared" si="2"/>
        <v>45635</v>
      </c>
      <c r="X1359" s="24">
        <v>1358.0</v>
      </c>
      <c r="Y1359" s="17" t="str">
        <f t="shared" si="1555"/>
        <v>=COUNTIFS(C$3:C1359,C1359)</v>
      </c>
      <c r="Z1359" s="25" t="str">
        <f t="shared" si="1556"/>
        <v>#NAME?</v>
      </c>
      <c r="AA1359" s="25" t="str">
        <f t="shared" si="1557"/>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4"/>
        <v>3</v>
      </c>
      <c r="B1360" s="10">
        <f t="shared" si="880"/>
        <v>4</v>
      </c>
      <c r="C1360" s="12" t="s">
        <v>2834</v>
      </c>
      <c r="D1360" s="21" t="str">
        <f t="shared" si="1558"/>
        <v>pron</v>
      </c>
      <c r="E1360" s="21" t="str">
        <f>VLOOKUP($C1360,$C$1:$P$7320,3,0)</f>
        <v>nt abl sg of ima</v>
      </c>
      <c r="F1360" s="21" t="str">
        <f t="shared" si="1559"/>
        <v/>
      </c>
      <c r="G1360" s="21"/>
      <c r="H1360" s="21" t="str">
        <f t="shared" si="1560"/>
        <v>from this</v>
      </c>
      <c r="I1360" s="21" t="str">
        <f t="shared" si="1561"/>
        <v/>
      </c>
      <c r="J1360" s="21" t="str">
        <f t="shared" si="1562"/>
        <v/>
      </c>
      <c r="K1360" s="21" t="str">
        <f t="shared" si="1563"/>
        <v/>
      </c>
      <c r="L1360" s="21" t="str">
        <f t="shared" si="1564"/>
        <v/>
      </c>
      <c r="M1360" s="21" t="str">
        <f t="shared" si="1565"/>
        <v/>
      </c>
      <c r="N1360" s="21" t="str">
        <f t="shared" si="1566"/>
        <v>ima + mhā</v>
      </c>
      <c r="O1360" s="21" t="str">
        <f t="shared" si="1567"/>
        <v/>
      </c>
      <c r="P1360" s="21" t="str">
        <f t="shared" si="1568"/>
        <v/>
      </c>
      <c r="Q1360" s="21"/>
      <c r="R1360" s="21" t="s">
        <v>3933</v>
      </c>
      <c r="S1360" s="21" t="s">
        <v>3934</v>
      </c>
      <c r="T1360" s="21" t="s">
        <v>4051</v>
      </c>
      <c r="U1360" s="23"/>
      <c r="V1360" s="23"/>
      <c r="W1360" s="15">
        <f t="shared" si="2"/>
        <v>45635</v>
      </c>
      <c r="X1360" s="24">
        <v>1359.0</v>
      </c>
      <c r="Y1360" s="17" t="str">
        <f t="shared" si="1555"/>
        <v>=COUNTIFS(C$3:C1360,C1360)</v>
      </c>
      <c r="Z1360" s="25" t="str">
        <f t="shared" si="1556"/>
        <v>#NAME?</v>
      </c>
      <c r="AA1360" s="25" t="str">
        <f t="shared" si="1557"/>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4"/>
        <v>1</v>
      </c>
      <c r="B1361" s="10">
        <f t="shared" si="880"/>
        <v>2</v>
      </c>
      <c r="C1361" s="12" t="s">
        <v>4052</v>
      </c>
      <c r="D1361" s="21" t="s">
        <v>47</v>
      </c>
      <c r="E1361" s="21" t="s">
        <v>4053</v>
      </c>
      <c r="F1361" s="21"/>
      <c r="G1361" s="21"/>
      <c r="H1361" s="21" t="s">
        <v>4054</v>
      </c>
      <c r="I1361" s="21"/>
      <c r="J1361" s="21" t="s">
        <v>130</v>
      </c>
      <c r="K1361" s="21">
        <v>1.0</v>
      </c>
      <c r="L1361" s="21" t="s">
        <v>35</v>
      </c>
      <c r="M1361" s="21"/>
      <c r="N1361" s="21" t="s">
        <v>4055</v>
      </c>
      <c r="O1361" s="21"/>
      <c r="P1361" s="21"/>
      <c r="Q1361" s="21"/>
      <c r="R1361" s="21" t="s">
        <v>3933</v>
      </c>
      <c r="S1361" s="21" t="s">
        <v>3934</v>
      </c>
      <c r="T1361" s="21" t="s">
        <v>4056</v>
      </c>
      <c r="U1361" s="23"/>
      <c r="V1361" s="23"/>
      <c r="W1361" s="15">
        <f t="shared" si="2"/>
        <v>45635</v>
      </c>
      <c r="X1361" s="24">
        <v>1360.0</v>
      </c>
      <c r="Y1361" s="17" t="str">
        <f t="shared" si="1555"/>
        <v>=COUNTIFS(C$3:C1361,C1361)</v>
      </c>
      <c r="Z1361" s="25" t="str">
        <f t="shared" si="1556"/>
        <v>#NAME?</v>
      </c>
      <c r="AA1361" s="25" t="str">
        <f t="shared" si="1557"/>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4"/>
        <v>1</v>
      </c>
      <c r="B1362" s="10">
        <f t="shared" si="880"/>
        <v>2</v>
      </c>
      <c r="C1362" s="12" t="s">
        <v>4057</v>
      </c>
      <c r="D1362" s="21" t="s">
        <v>29</v>
      </c>
      <c r="E1362" s="21" t="s">
        <v>68</v>
      </c>
      <c r="F1362" s="21" t="s">
        <v>1870</v>
      </c>
      <c r="G1362" s="21"/>
      <c r="H1362" s="21" t="s">
        <v>4058</v>
      </c>
      <c r="I1362" s="21"/>
      <c r="J1362" s="21"/>
      <c r="K1362" s="21"/>
      <c r="L1362" s="21"/>
      <c r="M1362" s="21"/>
      <c r="N1362" s="21"/>
      <c r="O1362" s="21"/>
      <c r="P1362" s="21"/>
      <c r="Q1362" s="21" t="s">
        <v>4059</v>
      </c>
      <c r="R1362" s="21" t="s">
        <v>3933</v>
      </c>
      <c r="S1362" s="21" t="s">
        <v>3934</v>
      </c>
      <c r="T1362" s="21" t="s">
        <v>4060</v>
      </c>
      <c r="U1362" s="23"/>
      <c r="V1362" s="23"/>
      <c r="W1362" s="15">
        <f t="shared" si="2"/>
        <v>45635</v>
      </c>
      <c r="X1362" s="24">
        <v>1361.0</v>
      </c>
      <c r="Y1362" s="17" t="str">
        <f t="shared" si="1555"/>
        <v>=COUNTIFS(C$3:C1362,C1362)</v>
      </c>
      <c r="Z1362" s="25" t="str">
        <f t="shared" si="1556"/>
        <v>#NAME?</v>
      </c>
      <c r="AA1362" s="25" t="str">
        <f t="shared" si="1557"/>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4"/>
        <v>6</v>
      </c>
      <c r="B1363" s="10">
        <f t="shared" si="880"/>
        <v>19</v>
      </c>
      <c r="C1363" s="12" t="s">
        <v>1499</v>
      </c>
      <c r="D1363" s="21" t="s">
        <v>42</v>
      </c>
      <c r="E1363" s="21" t="s">
        <v>4061</v>
      </c>
      <c r="F1363" s="21"/>
      <c r="G1363" s="21"/>
      <c r="H1363" s="21" t="s">
        <v>4062</v>
      </c>
      <c r="I1363" s="21" t="s">
        <v>1478</v>
      </c>
      <c r="J1363" s="21"/>
      <c r="K1363" s="21"/>
      <c r="L1363" s="21"/>
      <c r="M1363" s="21"/>
      <c r="N1363" s="21"/>
      <c r="O1363" s="21"/>
      <c r="P1363" s="21"/>
      <c r="Q1363" s="21"/>
      <c r="R1363" s="21" t="s">
        <v>3933</v>
      </c>
      <c r="S1363" s="21" t="s">
        <v>3934</v>
      </c>
      <c r="T1363" s="21" t="s">
        <v>4063</v>
      </c>
      <c r="U1363" s="23"/>
      <c r="V1363" s="23"/>
      <c r="W1363" s="15">
        <f t="shared" si="2"/>
        <v>45635</v>
      </c>
      <c r="X1363" s="24">
        <v>1362.0</v>
      </c>
      <c r="Y1363" s="17" t="str">
        <f t="shared" si="1555"/>
        <v>=COUNTIFS(C$3:C1363,C1363)</v>
      </c>
      <c r="Z1363" s="25" t="str">
        <f t="shared" si="1556"/>
        <v>#NAME?</v>
      </c>
      <c r="AA1363" s="25" t="str">
        <f t="shared" si="1557"/>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4"/>
        <v>1</v>
      </c>
      <c r="B1364" s="10">
        <f t="shared" si="880"/>
        <v>4</v>
      </c>
      <c r="C1364" s="12" t="s">
        <v>4064</v>
      </c>
      <c r="D1364" s="21" t="s">
        <v>29</v>
      </c>
      <c r="E1364" s="21" t="s">
        <v>68</v>
      </c>
      <c r="F1364" s="21"/>
      <c r="G1364" s="21"/>
      <c r="H1364" s="21" t="s">
        <v>4065</v>
      </c>
      <c r="I1364" s="21"/>
      <c r="J1364" s="21"/>
      <c r="K1364" s="21"/>
      <c r="L1364" s="21"/>
      <c r="M1364" s="21"/>
      <c r="N1364" s="21" t="s">
        <v>4066</v>
      </c>
      <c r="O1364" s="21"/>
      <c r="P1364" s="21"/>
      <c r="Q1364" s="21"/>
      <c r="R1364" s="21" t="s">
        <v>3933</v>
      </c>
      <c r="S1364" s="21" t="s">
        <v>3934</v>
      </c>
      <c r="T1364" s="21" t="s">
        <v>4067</v>
      </c>
      <c r="U1364" s="23"/>
      <c r="V1364" s="23"/>
      <c r="W1364" s="15">
        <f t="shared" si="2"/>
        <v>45635</v>
      </c>
      <c r="X1364" s="24">
        <v>1363.0</v>
      </c>
      <c r="Y1364" s="17" t="str">
        <f t="shared" si="1555"/>
        <v>=COUNTIFS(C$3:C1364,C1364)</v>
      </c>
      <c r="Z1364" s="25" t="str">
        <f t="shared" si="1556"/>
        <v>#NAME?</v>
      </c>
      <c r="AA1364" s="25" t="str">
        <f t="shared" si="1557"/>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4"/>
        <v>1</v>
      </c>
      <c r="B1365" s="10">
        <f t="shared" si="880"/>
        <v>2</v>
      </c>
      <c r="C1365" s="12" t="s">
        <v>4068</v>
      </c>
      <c r="D1365" s="21" t="s">
        <v>118</v>
      </c>
      <c r="E1365" s="27" t="s">
        <v>3434</v>
      </c>
      <c r="F1365" s="21"/>
      <c r="G1365" s="21"/>
      <c r="H1365" s="21"/>
      <c r="I1365" s="21"/>
      <c r="J1365" s="21"/>
      <c r="K1365" s="21"/>
      <c r="L1365" s="21"/>
      <c r="M1365" s="21"/>
      <c r="N1365" s="21" t="s">
        <v>4069</v>
      </c>
      <c r="O1365" s="21"/>
      <c r="P1365" s="21"/>
      <c r="Q1365" s="21"/>
      <c r="R1365" s="21" t="s">
        <v>3933</v>
      </c>
      <c r="S1365" s="21" t="s">
        <v>3934</v>
      </c>
      <c r="T1365" s="21" t="s">
        <v>4070</v>
      </c>
      <c r="U1365" s="23"/>
      <c r="V1365" s="23"/>
      <c r="W1365" s="15">
        <f t="shared" si="2"/>
        <v>45635</v>
      </c>
      <c r="X1365" s="24">
        <v>1364.0</v>
      </c>
      <c r="Y1365" s="17" t="str">
        <f t="shared" si="1555"/>
        <v>=COUNTIFS(C$3:C1365,C1365)</v>
      </c>
      <c r="Z1365" s="25" t="str">
        <f t="shared" si="1556"/>
        <v>#NAME?</v>
      </c>
      <c r="AA1365" s="25" t="str">
        <f t="shared" si="1557"/>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4"/>
        <v>1</v>
      </c>
      <c r="B1366" s="10">
        <f t="shared" si="880"/>
        <v>1</v>
      </c>
      <c r="C1366" s="12" t="s">
        <v>4071</v>
      </c>
      <c r="D1366" s="21" t="s">
        <v>47</v>
      </c>
      <c r="E1366" s="21" t="s">
        <v>4072</v>
      </c>
      <c r="F1366" s="21"/>
      <c r="G1366" s="21"/>
      <c r="H1366" s="21" t="s">
        <v>4073</v>
      </c>
      <c r="I1366" s="21"/>
      <c r="J1366" s="21" t="s">
        <v>130</v>
      </c>
      <c r="K1366" s="21">
        <v>1.0</v>
      </c>
      <c r="L1366" s="21" t="s">
        <v>35</v>
      </c>
      <c r="M1366" s="21"/>
      <c r="N1366" s="21" t="s">
        <v>4074</v>
      </c>
      <c r="O1366" s="21"/>
      <c r="P1366" s="21"/>
      <c r="Q1366" s="21"/>
      <c r="R1366" s="21" t="s">
        <v>3933</v>
      </c>
      <c r="S1366" s="21" t="s">
        <v>3934</v>
      </c>
      <c r="T1366" s="21" t="s">
        <v>4075</v>
      </c>
      <c r="U1366" s="23"/>
      <c r="V1366" s="23"/>
      <c r="W1366" s="15">
        <f t="shared" si="2"/>
        <v>45635</v>
      </c>
      <c r="X1366" s="24">
        <v>1365.0</v>
      </c>
      <c r="Y1366" s="17" t="str">
        <f t="shared" si="1555"/>
        <v>=COUNTIFS(C$3:C1366,C1366)</v>
      </c>
      <c r="Z1366" s="25" t="str">
        <f t="shared" si="1556"/>
        <v>#NAME?</v>
      </c>
      <c r="AA1366" s="25" t="str">
        <f t="shared" si="1557"/>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4"/>
        <v>15</v>
      </c>
      <c r="B1367" s="10">
        <f t="shared" si="880"/>
        <v>63</v>
      </c>
      <c r="C1367" s="12" t="s">
        <v>449</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3933</v>
      </c>
      <c r="S1367" s="21" t="s">
        <v>3934</v>
      </c>
      <c r="T1367" s="21" t="s">
        <v>4051</v>
      </c>
      <c r="U1367" s="23"/>
      <c r="V1367" s="23"/>
      <c r="W1367" s="15">
        <f t="shared" si="2"/>
        <v>45635</v>
      </c>
      <c r="X1367" s="24">
        <v>1366.0</v>
      </c>
      <c r="Y1367" s="17" t="str">
        <f t="shared" si="1555"/>
        <v>=COUNTIFS(C$3:C1367,C1367)</v>
      </c>
      <c r="Z1367" s="25" t="str">
        <f t="shared" si="1556"/>
        <v>#NAME?</v>
      </c>
      <c r="AA1367" s="25" t="str">
        <f t="shared" si="1557"/>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80"/>
        <v>1</v>
      </c>
      <c r="C1368" s="52" t="s">
        <v>4076</v>
      </c>
      <c r="D1368" s="40"/>
      <c r="E1368" s="40"/>
      <c r="F1368" s="40"/>
      <c r="G1368" s="40"/>
      <c r="H1368" s="40"/>
      <c r="I1368" s="40"/>
      <c r="J1368" s="40"/>
      <c r="K1368" s="40"/>
      <c r="L1368" s="40"/>
      <c r="M1368" s="40"/>
      <c r="N1368" s="40"/>
      <c r="O1368" s="40"/>
      <c r="P1368" s="40"/>
      <c r="Q1368" s="40"/>
      <c r="R1368" s="40" t="s">
        <v>3933</v>
      </c>
      <c r="S1368" s="40" t="s">
        <v>3934</v>
      </c>
      <c r="T1368" s="40" t="s">
        <v>4051</v>
      </c>
      <c r="U1368" s="41"/>
      <c r="V1368" s="41"/>
      <c r="W1368" s="15">
        <f t="shared" si="2"/>
        <v>45635</v>
      </c>
      <c r="X1368" s="24">
        <v>1367.0</v>
      </c>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80"/>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2"/>
        <v>45635</v>
      </c>
      <c r="X1369" s="24">
        <v>1368.0</v>
      </c>
      <c r="Y1369" s="17" t="str">
        <f t="shared" ref="Y1369:Y1378" si="1569">formulatext(A1369)</f>
        <v>#N/A</v>
      </c>
      <c r="Z1369" s="25" t="str">
        <f t="shared" ref="Z1369:Z1378" si="1570">org.libreoffice.regex(Y1369,"(\= COUNTIFS\(C\$\d{1,3}:)(C\d{1,3})(,)(C\d{1,3})(\))","$2")</f>
        <v>#NAME?</v>
      </c>
      <c r="AA1369" s="25" t="str">
        <f t="shared" ref="AA1369:AA1378" si="1571">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72">COUNTIFS(C$3:C1370,C1370)</f>
        <v>4</v>
      </c>
      <c r="B1370" s="10">
        <f t="shared" si="880"/>
        <v>8</v>
      </c>
      <c r="C1370" s="12" t="s">
        <v>3213</v>
      </c>
      <c r="D1370" s="21" t="str">
        <f t="shared" ref="D1370:D1378" si="1573">VLOOKUP($C1370,$C$1:$P$7320,2,0)</f>
        <v>comp</v>
      </c>
      <c r="E1370" s="21" t="str">
        <f t="shared" ref="E1370:E1371" si="1574">VLOOKUP($C1370,$C$1:$P$7320,3,0)</f>
        <v>sandhi, adv + ind</v>
      </c>
      <c r="F1370" s="21" t="str">
        <f t="shared" ref="F1370:F1378" si="1575">VLOOKUP($C1370,$C$1:$P$7320,4,0)</f>
        <v/>
      </c>
      <c r="G1370" s="21"/>
      <c r="H1370" s="21" t="str">
        <f t="shared" ref="H1370:H1378" si="1576">VLOOKUP($C1370,$C$1:$P$7320,6,0)</f>
        <v>and thus, and like this</v>
      </c>
      <c r="I1370" s="21" t="str">
        <f t="shared" ref="I1370:I1378" si="1577">VLOOKUP($C1370,$C$1:$P$7320,7,0)</f>
        <v/>
      </c>
      <c r="J1370" s="21" t="str">
        <f t="shared" ref="J1370:J1378" si="1578">VLOOKUP($C1370,$C$1:$P$7320,8,0)</f>
        <v/>
      </c>
      <c r="K1370" s="21" t="str">
        <f t="shared" ref="K1370:K1378" si="1579">VLOOKUP($C1370,$C$1:$P$7320,9,0)</f>
        <v/>
      </c>
      <c r="L1370" s="21" t="str">
        <f t="shared" ref="L1370:L1378" si="1580">VLOOKUP($C1370,$C$1:$P$7320,10,0)</f>
        <v/>
      </c>
      <c r="M1370" s="21" t="str">
        <f t="shared" ref="M1370:M1378" si="1581">VLOOKUP($C1370,$C$1:$P$7320,11,0)</f>
        <v/>
      </c>
      <c r="N1370" s="21" t="str">
        <f t="shared" ref="N1370:N1378" si="1582">VLOOKUP($C1370,$C$1:$P$7320,12,0)</f>
        <v>evaṃ + ca</v>
      </c>
      <c r="O1370" s="21" t="str">
        <f t="shared" ref="O1370:O1378" si="1583">VLOOKUP($C1370,$C$1:$P$7320,13,0)</f>
        <v/>
      </c>
      <c r="P1370" s="21" t="str">
        <f t="shared" ref="P1370:P1378" si="1584">VLOOKUP($C1370,$C$1:$P$7320,14,0)</f>
        <v/>
      </c>
      <c r="Q1370" s="21"/>
      <c r="R1370" s="21" t="s">
        <v>3933</v>
      </c>
      <c r="S1370" s="21" t="s">
        <v>3934</v>
      </c>
      <c r="T1370" s="21" t="s">
        <v>4077</v>
      </c>
      <c r="U1370" s="23"/>
      <c r="V1370" s="23"/>
      <c r="W1370" s="15">
        <f t="shared" si="2"/>
        <v>45635</v>
      </c>
      <c r="X1370" s="24">
        <v>1369.0</v>
      </c>
      <c r="Y1370" s="17" t="str">
        <f t="shared" si="1569"/>
        <v>=COUNTIFS(C$3:C1370,C1370)</v>
      </c>
      <c r="Z1370" s="25" t="str">
        <f t="shared" si="1570"/>
        <v>#NAME?</v>
      </c>
      <c r="AA1370" s="25" t="str">
        <f t="shared" si="1571"/>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72"/>
        <v>9</v>
      </c>
      <c r="B1371" s="10">
        <f t="shared" si="880"/>
        <v>37</v>
      </c>
      <c r="C1371" s="12" t="s">
        <v>368</v>
      </c>
      <c r="D1371" s="21" t="str">
        <f t="shared" si="1573"/>
        <v>pron</v>
      </c>
      <c r="E1371" s="21" t="str">
        <f t="shared" si="1574"/>
        <v>masc nom sg of ta</v>
      </c>
      <c r="F1371" s="21" t="str">
        <f t="shared" si="1575"/>
        <v/>
      </c>
      <c r="G1371" s="21"/>
      <c r="H1371" s="21" t="str">
        <f t="shared" si="1576"/>
        <v>he, that</v>
      </c>
      <c r="I1371" s="21" t="str">
        <f t="shared" si="1577"/>
        <v/>
      </c>
      <c r="J1371" s="21" t="str">
        <f t="shared" si="1578"/>
        <v/>
      </c>
      <c r="K1371" s="21" t="str">
        <f t="shared" si="1579"/>
        <v/>
      </c>
      <c r="L1371" s="21" t="str">
        <f t="shared" si="1580"/>
        <v/>
      </c>
      <c r="M1371" s="21" t="str">
        <f t="shared" si="1581"/>
        <v/>
      </c>
      <c r="N1371" s="21" t="str">
        <f t="shared" si="1582"/>
        <v/>
      </c>
      <c r="O1371" s="21" t="str">
        <f t="shared" si="1583"/>
        <v/>
      </c>
      <c r="P1371" s="21" t="str">
        <f t="shared" si="1584"/>
        <v/>
      </c>
      <c r="Q1371" s="21"/>
      <c r="R1371" s="21" t="s">
        <v>3933</v>
      </c>
      <c r="S1371" s="21" t="s">
        <v>3934</v>
      </c>
      <c r="T1371" s="21" t="s">
        <v>4077</v>
      </c>
      <c r="U1371" s="23"/>
      <c r="V1371" s="23"/>
      <c r="W1371" s="15">
        <f t="shared" si="2"/>
        <v>45635</v>
      </c>
      <c r="X1371" s="24">
        <v>1370.0</v>
      </c>
      <c r="Y1371" s="17" t="str">
        <f t="shared" si="1569"/>
        <v>=COUNTIFS(C$3:C1371,C1371)</v>
      </c>
      <c r="Z1371" s="25" t="str">
        <f t="shared" si="1570"/>
        <v>#NAME?</v>
      </c>
      <c r="AA1371" s="25" t="str">
        <f t="shared" si="1571"/>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2"/>
        <v>33</v>
      </c>
      <c r="B1372" s="10">
        <f t="shared" si="880"/>
        <v>147</v>
      </c>
      <c r="C1372" s="12" t="s">
        <v>560</v>
      </c>
      <c r="D1372" s="21" t="str">
        <f t="shared" si="1573"/>
        <v>noun</v>
      </c>
      <c r="E1372" s="21" t="s">
        <v>3635</v>
      </c>
      <c r="F1372" s="21" t="str">
        <f t="shared" si="1575"/>
        <v/>
      </c>
      <c r="G1372" s="21"/>
      <c r="H1372" s="21" t="str">
        <f t="shared" si="1576"/>
        <v>monk, monastic</v>
      </c>
      <c r="I1372" s="21" t="str">
        <f t="shared" si="1577"/>
        <v>beggar, mendicant</v>
      </c>
      <c r="J1372" s="21" t="str">
        <f t="shared" si="1578"/>
        <v>√bhikkh (beg)</v>
      </c>
      <c r="K1372" s="21">
        <f t="shared" si="1579"/>
        <v>1</v>
      </c>
      <c r="L1372" s="21" t="str">
        <f t="shared" si="1580"/>
        <v>a</v>
      </c>
      <c r="M1372" s="21" t="str">
        <f t="shared" si="1581"/>
        <v/>
      </c>
      <c r="N1372" s="21" t="str">
        <f t="shared" si="1582"/>
        <v>√bhikkh + u</v>
      </c>
      <c r="O1372" s="21" t="str">
        <f t="shared" si="1583"/>
        <v/>
      </c>
      <c r="P1372" s="21" t="str">
        <f t="shared" si="1584"/>
        <v/>
      </c>
      <c r="Q1372" s="21"/>
      <c r="R1372" s="21" t="s">
        <v>3933</v>
      </c>
      <c r="S1372" s="21" t="s">
        <v>3934</v>
      </c>
      <c r="T1372" s="21" t="s">
        <v>4077</v>
      </c>
      <c r="U1372" s="23"/>
      <c r="V1372" s="23"/>
      <c r="W1372" s="15">
        <f t="shared" si="2"/>
        <v>45635</v>
      </c>
      <c r="X1372" s="24">
        <v>1371.0</v>
      </c>
      <c r="Y1372" s="17" t="str">
        <f t="shared" si="1569"/>
        <v>=COUNTIFS(C$3:C1372,C1372)</v>
      </c>
      <c r="Z1372" s="25" t="str">
        <f t="shared" si="1570"/>
        <v>#NAME?</v>
      </c>
      <c r="AA1372" s="25" t="str">
        <f t="shared" si="1571"/>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2"/>
        <v>15</v>
      </c>
      <c r="B1373" s="10">
        <f t="shared" si="880"/>
        <v>29</v>
      </c>
      <c r="C1373" s="12" t="s">
        <v>1865</v>
      </c>
      <c r="D1373" s="21" t="str">
        <f t="shared" si="1573"/>
        <v>noun</v>
      </c>
      <c r="E1373" s="21" t="str">
        <f t="shared" ref="E1373:E1374" si="1585">VLOOKUP($C1373,$C$1:$P$7320,3,0)</f>
        <v>masc instr pl of bhikkhu</v>
      </c>
      <c r="F1373" s="21" t="str">
        <f t="shared" si="1575"/>
        <v/>
      </c>
      <c r="G1373" s="21"/>
      <c r="H1373" s="21" t="str">
        <f t="shared" si="1576"/>
        <v>with monks</v>
      </c>
      <c r="I1373" s="21" t="str">
        <f t="shared" si="1577"/>
        <v/>
      </c>
      <c r="J1373" s="21" t="str">
        <f t="shared" si="1578"/>
        <v>√bhikkh (beg)</v>
      </c>
      <c r="K1373" s="21">
        <f t="shared" si="1579"/>
        <v>1</v>
      </c>
      <c r="L1373" s="21" t="str">
        <f t="shared" si="1580"/>
        <v>a</v>
      </c>
      <c r="M1373" s="21" t="str">
        <f t="shared" si="1581"/>
        <v/>
      </c>
      <c r="N1373" s="21" t="str">
        <f t="shared" si="1582"/>
        <v>√bhikkh + u</v>
      </c>
      <c r="O1373" s="21" t="str">
        <f t="shared" si="1583"/>
        <v/>
      </c>
      <c r="P1373" s="21" t="str">
        <f t="shared" si="1584"/>
        <v/>
      </c>
      <c r="Q1373" s="21"/>
      <c r="R1373" s="21" t="s">
        <v>3933</v>
      </c>
      <c r="S1373" s="21" t="s">
        <v>3934</v>
      </c>
      <c r="T1373" s="21" t="s">
        <v>4077</v>
      </c>
      <c r="U1373" s="23"/>
      <c r="V1373" s="23"/>
      <c r="W1373" s="15">
        <f t="shared" si="2"/>
        <v>45635</v>
      </c>
      <c r="X1373" s="24">
        <v>1372.0</v>
      </c>
      <c r="Y1373" s="17" t="str">
        <f t="shared" si="1569"/>
        <v>=COUNTIFS(C$3:C1373,C1373)</v>
      </c>
      <c r="Z1373" s="25" t="str">
        <f t="shared" si="1570"/>
        <v>#NAME?</v>
      </c>
      <c r="AA1373" s="25" t="str">
        <f t="shared" si="1571"/>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2"/>
        <v>4</v>
      </c>
      <c r="B1374" s="10">
        <f t="shared" si="880"/>
        <v>8</v>
      </c>
      <c r="C1374" s="12" t="s">
        <v>3223</v>
      </c>
      <c r="D1374" s="21" t="str">
        <f t="shared" si="1573"/>
        <v>prp</v>
      </c>
      <c r="E1374" s="21" t="str">
        <f t="shared" si="1585"/>
        <v>masc nom sg of vuccamāna, prp of vuccati</v>
      </c>
      <c r="F1374" s="21" t="str">
        <f t="shared" si="1575"/>
        <v>+instr</v>
      </c>
      <c r="G1374" s="21"/>
      <c r="H1374" s="21" t="str">
        <f t="shared" si="1576"/>
        <v>being told, spoken to</v>
      </c>
      <c r="I1374" s="21" t="str">
        <f t="shared" si="1577"/>
        <v/>
      </c>
      <c r="J1374" s="21" t="str">
        <f t="shared" si="1578"/>
        <v>√vac (speak)</v>
      </c>
      <c r="K1374" s="21">
        <f t="shared" si="1579"/>
        <v>1</v>
      </c>
      <c r="L1374" s="21" t="str">
        <f t="shared" si="1580"/>
        <v>ya</v>
      </c>
      <c r="M1374" s="21" t="str">
        <f t="shared" si="1581"/>
        <v>√vac + ya &gt; vucca (pass)</v>
      </c>
      <c r="N1374" s="21" t="str">
        <f t="shared" si="1582"/>
        <v>vucca + māna</v>
      </c>
      <c r="O1374" s="21" t="str">
        <f t="shared" si="1583"/>
        <v/>
      </c>
      <c r="P1374" s="21" t="str">
        <f t="shared" si="1584"/>
        <v/>
      </c>
      <c r="Q1374" s="21"/>
      <c r="R1374" s="21" t="s">
        <v>3933</v>
      </c>
      <c r="S1374" s="21" t="s">
        <v>3934</v>
      </c>
      <c r="T1374" s="21" t="s">
        <v>4077</v>
      </c>
      <c r="U1374" s="23"/>
      <c r="V1374" s="23"/>
      <c r="W1374" s="15">
        <f t="shared" si="2"/>
        <v>45635</v>
      </c>
      <c r="X1374" s="24">
        <v>1373.0</v>
      </c>
      <c r="Y1374" s="17" t="str">
        <f t="shared" si="1569"/>
        <v>=COUNTIFS(C$3:C1374,C1374)</v>
      </c>
      <c r="Z1374" s="25" t="str">
        <f t="shared" si="1570"/>
        <v>#NAME?</v>
      </c>
      <c r="AA1374" s="25" t="str">
        <f t="shared" si="1571"/>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2"/>
        <v>7</v>
      </c>
      <c r="B1375" s="10">
        <f t="shared" si="880"/>
        <v>19</v>
      </c>
      <c r="C1375" s="12" t="s">
        <v>1499</v>
      </c>
      <c r="D1375" s="21" t="str">
        <f t="shared" si="1573"/>
        <v>pron</v>
      </c>
      <c r="E1375" s="21" t="s">
        <v>4078</v>
      </c>
      <c r="F1375" s="21" t="str">
        <f t="shared" si="1575"/>
        <v/>
      </c>
      <c r="G1375" s="21"/>
      <c r="H1375" s="21" t="str">
        <f t="shared" si="1576"/>
        <v>for you</v>
      </c>
      <c r="I1375" s="21" t="str">
        <f t="shared" si="1577"/>
        <v/>
      </c>
      <c r="J1375" s="21" t="str">
        <f t="shared" si="1578"/>
        <v/>
      </c>
      <c r="K1375" s="21" t="str">
        <f t="shared" si="1579"/>
        <v/>
      </c>
      <c r="L1375" s="21" t="str">
        <f t="shared" si="1580"/>
        <v/>
      </c>
      <c r="M1375" s="21" t="str">
        <f t="shared" si="1581"/>
        <v/>
      </c>
      <c r="N1375" s="21" t="str">
        <f t="shared" si="1582"/>
        <v/>
      </c>
      <c r="O1375" s="21" t="str">
        <f t="shared" si="1583"/>
        <v/>
      </c>
      <c r="P1375" s="21" t="str">
        <f t="shared" si="1584"/>
        <v/>
      </c>
      <c r="Q1375" s="21"/>
      <c r="R1375" s="21" t="s">
        <v>3933</v>
      </c>
      <c r="S1375" s="21" t="s">
        <v>3934</v>
      </c>
      <c r="T1375" s="21" t="s">
        <v>4077</v>
      </c>
      <c r="U1375" s="23"/>
      <c r="V1375" s="23"/>
      <c r="W1375" s="15">
        <f t="shared" si="2"/>
        <v>45635</v>
      </c>
      <c r="X1375" s="24">
        <v>1374.0</v>
      </c>
      <c r="Y1375" s="17" t="str">
        <f t="shared" si="1569"/>
        <v>=COUNTIFS(C$3:C1375,C1375)</v>
      </c>
      <c r="Z1375" s="25" t="str">
        <f t="shared" si="1570"/>
        <v>#NAME?</v>
      </c>
      <c r="AA1375" s="25" t="str">
        <f t="shared" si="1571"/>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2"/>
        <v>10</v>
      </c>
      <c r="B1376" s="10">
        <f t="shared" si="880"/>
        <v>26</v>
      </c>
      <c r="C1376" s="12" t="s">
        <v>2606</v>
      </c>
      <c r="D1376" s="21" t="str">
        <f t="shared" si="1573"/>
        <v>noun</v>
      </c>
      <c r="E1376" s="21" t="str">
        <f t="shared" ref="E1376:E1378" si="1586">VLOOKUP($C1376,$C$1:$P$7320,3,0)</f>
        <v>masc nom pl, from bhikkhati</v>
      </c>
      <c r="F1376" s="21" t="str">
        <f t="shared" si="1575"/>
        <v/>
      </c>
      <c r="G1376" s="21"/>
      <c r="H1376" s="21" t="str">
        <f t="shared" si="1576"/>
        <v>monks, monastics</v>
      </c>
      <c r="I1376" s="21" t="str">
        <f t="shared" si="1577"/>
        <v>beggars, mendicants</v>
      </c>
      <c r="J1376" s="21" t="str">
        <f t="shared" si="1578"/>
        <v>√bhikkh (beg)</v>
      </c>
      <c r="K1376" s="21">
        <f t="shared" si="1579"/>
        <v>1</v>
      </c>
      <c r="L1376" s="21" t="str">
        <f t="shared" si="1580"/>
        <v>a</v>
      </c>
      <c r="M1376" s="21" t="str">
        <f t="shared" si="1581"/>
        <v/>
      </c>
      <c r="N1376" s="21" t="str">
        <f t="shared" si="1582"/>
        <v>√bhikkh + u</v>
      </c>
      <c r="O1376" s="21" t="str">
        <f t="shared" si="1583"/>
        <v/>
      </c>
      <c r="P1376" s="21" t="str">
        <f t="shared" si="1584"/>
        <v/>
      </c>
      <c r="Q1376" s="21"/>
      <c r="R1376" s="21" t="s">
        <v>3933</v>
      </c>
      <c r="S1376" s="21" t="s">
        <v>3934</v>
      </c>
      <c r="T1376" s="21" t="s">
        <v>4077</v>
      </c>
      <c r="U1376" s="23"/>
      <c r="V1376" s="23"/>
      <c r="W1376" s="15">
        <f t="shared" si="2"/>
        <v>45635</v>
      </c>
      <c r="X1376" s="24">
        <v>1375.0</v>
      </c>
      <c r="Y1376" s="17" t="str">
        <f t="shared" si="1569"/>
        <v>=COUNTIFS(C$3:C1376,C1376)</v>
      </c>
      <c r="Z1376" s="25" t="str">
        <f t="shared" si="1570"/>
        <v>#NAME?</v>
      </c>
      <c r="AA1376" s="25" t="str">
        <f t="shared" si="1571"/>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2"/>
        <v>5</v>
      </c>
      <c r="B1377" s="10">
        <f t="shared" si="880"/>
        <v>20</v>
      </c>
      <c r="C1377" s="12" t="s">
        <v>1746</v>
      </c>
      <c r="D1377" s="21" t="str">
        <f t="shared" si="1573"/>
        <v>ind</v>
      </c>
      <c r="E1377" s="21" t="str">
        <f t="shared" si="1586"/>
        <v>ind, adv</v>
      </c>
      <c r="F1377" s="21" t="str">
        <f t="shared" si="1575"/>
        <v/>
      </c>
      <c r="G1377" s="21"/>
      <c r="H1377" s="21" t="str">
        <f t="shared" si="1576"/>
        <v>thus, like this</v>
      </c>
      <c r="I1377" s="21" t="str">
        <f t="shared" si="1577"/>
        <v/>
      </c>
      <c r="J1377" s="21" t="str">
        <f t="shared" si="1578"/>
        <v/>
      </c>
      <c r="K1377" s="21" t="str">
        <f t="shared" si="1579"/>
        <v/>
      </c>
      <c r="L1377" s="21" t="str">
        <f t="shared" si="1580"/>
        <v/>
      </c>
      <c r="M1377" s="21" t="str">
        <f t="shared" si="1581"/>
        <v/>
      </c>
      <c r="N1377" s="21" t="str">
        <f t="shared" si="1582"/>
        <v/>
      </c>
      <c r="O1377" s="21" t="str">
        <f t="shared" si="1583"/>
        <v/>
      </c>
      <c r="P1377" s="21" t="str">
        <f t="shared" si="1584"/>
        <v/>
      </c>
      <c r="Q1377" s="21"/>
      <c r="R1377" s="21" t="s">
        <v>3933</v>
      </c>
      <c r="S1377" s="21" t="s">
        <v>3934</v>
      </c>
      <c r="T1377" s="21" t="s">
        <v>4077</v>
      </c>
      <c r="U1377" s="23"/>
      <c r="V1377" s="23"/>
      <c r="W1377" s="15">
        <f t="shared" si="2"/>
        <v>45635</v>
      </c>
      <c r="X1377" s="24">
        <v>1376.0</v>
      </c>
      <c r="Y1377" s="17" t="str">
        <f t="shared" si="1569"/>
        <v>=COUNTIFS(C$3:C1377,C1377)</v>
      </c>
      <c r="Z1377" s="25" t="str">
        <f t="shared" si="1570"/>
        <v>#NAME?</v>
      </c>
      <c r="AA1377" s="25" t="str">
        <f t="shared" si="1571"/>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2"/>
        <v>2</v>
      </c>
      <c r="B1378" s="10">
        <f t="shared" si="880"/>
        <v>18</v>
      </c>
      <c r="C1378" s="12" t="s">
        <v>1749</v>
      </c>
      <c r="D1378" s="21" t="str">
        <f t="shared" si="1573"/>
        <v>verb</v>
      </c>
      <c r="E1378" s="21" t="str">
        <f t="shared" si="1586"/>
        <v>opt 3rd sg of vadati</v>
      </c>
      <c r="F1378" s="21" t="str">
        <f t="shared" si="1575"/>
        <v/>
      </c>
      <c r="G1378" s="21"/>
      <c r="H1378" s="21" t="str">
        <f t="shared" si="1576"/>
        <v>he would say, speak, tell</v>
      </c>
      <c r="I1378" s="21" t="str">
        <f t="shared" si="1577"/>
        <v/>
      </c>
      <c r="J1378" s="21" t="str">
        <f t="shared" si="1578"/>
        <v>√vad (speak)</v>
      </c>
      <c r="K1378" s="21">
        <f t="shared" si="1579"/>
        <v>1</v>
      </c>
      <c r="L1378" s="21" t="str">
        <f t="shared" si="1580"/>
        <v>a</v>
      </c>
      <c r="M1378" s="21" t="str">
        <f t="shared" si="1581"/>
        <v>√vad + a &gt; vada</v>
      </c>
      <c r="N1378" s="21" t="str">
        <f t="shared" si="1582"/>
        <v>vada + eyya</v>
      </c>
      <c r="O1378" s="21" t="str">
        <f t="shared" si="1583"/>
        <v/>
      </c>
      <c r="P1378" s="21" t="str">
        <f t="shared" si="1584"/>
        <v/>
      </c>
      <c r="Q1378" s="21"/>
      <c r="R1378" s="21" t="s">
        <v>3933</v>
      </c>
      <c r="S1378" s="21" t="s">
        <v>3934</v>
      </c>
      <c r="T1378" s="21" t="s">
        <v>4077</v>
      </c>
      <c r="U1378" s="23"/>
      <c r="V1378" s="23"/>
      <c r="W1378" s="15">
        <f t="shared" si="2"/>
        <v>45635</v>
      </c>
      <c r="X1378" s="24">
        <v>1377.0</v>
      </c>
      <c r="Y1378" s="17" t="str">
        <f t="shared" si="1569"/>
        <v>=COUNTIFS(C$3:C1378,C1378)</v>
      </c>
      <c r="Z1378" s="25" t="str">
        <f t="shared" si="1570"/>
        <v>#NAME?</v>
      </c>
      <c r="AA1378" s="25" t="str">
        <f t="shared" si="1571"/>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80"/>
        <v>1</v>
      </c>
      <c r="C1379" s="52" t="s">
        <v>4079</v>
      </c>
      <c r="D1379" s="40"/>
      <c r="E1379" s="40"/>
      <c r="F1379" s="40"/>
      <c r="G1379" s="40"/>
      <c r="H1379" s="40"/>
      <c r="I1379" s="40"/>
      <c r="J1379" s="40"/>
      <c r="K1379" s="40"/>
      <c r="L1379" s="40"/>
      <c r="M1379" s="40"/>
      <c r="N1379" s="40"/>
      <c r="O1379" s="40"/>
      <c r="P1379" s="40"/>
      <c r="Q1379" s="40"/>
      <c r="R1379" s="40" t="s">
        <v>3933</v>
      </c>
      <c r="S1379" s="40" t="s">
        <v>3934</v>
      </c>
      <c r="T1379" s="40" t="s">
        <v>4077</v>
      </c>
      <c r="U1379" s="41"/>
      <c r="V1379" s="41"/>
      <c r="W1379" s="15">
        <f t="shared" si="2"/>
        <v>45635</v>
      </c>
      <c r="X1379" s="24">
        <v>1378.0</v>
      </c>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80"/>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2"/>
        <v>45635</v>
      </c>
      <c r="X1380" s="24">
        <v>1379.0</v>
      </c>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87">COUNTIFS(C$3:C1381,C1381)</f>
        <v>1</v>
      </c>
      <c r="B1381" s="10">
        <f t="shared" si="880"/>
        <v>2</v>
      </c>
      <c r="C1381" s="12" t="s">
        <v>4080</v>
      </c>
      <c r="D1381" s="21" t="s">
        <v>250</v>
      </c>
      <c r="E1381" s="21" t="s">
        <v>4081</v>
      </c>
      <c r="F1381" s="21"/>
      <c r="G1381" s="21"/>
      <c r="H1381" s="21" t="s">
        <v>4082</v>
      </c>
      <c r="I1381" s="21"/>
      <c r="J1381" s="21"/>
      <c r="K1381" s="21"/>
      <c r="L1381" s="21"/>
      <c r="M1381" s="21"/>
      <c r="N1381" s="21" t="s">
        <v>4083</v>
      </c>
      <c r="O1381" s="21" t="s">
        <v>1153</v>
      </c>
      <c r="P1381" s="21" t="s">
        <v>4084</v>
      </c>
      <c r="Q1381" s="21"/>
      <c r="R1381" s="21" t="s">
        <v>3933</v>
      </c>
      <c r="S1381" s="21" t="s">
        <v>3934</v>
      </c>
      <c r="T1381" s="22" t="s">
        <v>4085</v>
      </c>
      <c r="U1381" s="23"/>
      <c r="V1381" s="23"/>
      <c r="W1381" s="15">
        <f t="shared" si="2"/>
        <v>45635</v>
      </c>
      <c r="X1381" s="24">
        <v>1380.0</v>
      </c>
      <c r="Y1381" s="17" t="str">
        <f t="shared" ref="Y1381:Y1400" si="1588">formulatext(A1381)</f>
        <v>=COUNTIFS(C$3:C1381,C1381)</v>
      </c>
      <c r="Z1381" s="25" t="str">
        <f t="shared" ref="Z1381:Z1400" si="1589">org.libreoffice.regex(Y1381,"(\= COUNTIFS\(C\$\d{1,3}:)(C\d{1,3})(,)(C\d{1,3})(\))","$2")</f>
        <v>#NAME?</v>
      </c>
      <c r="AA1381" s="25" t="str">
        <f t="shared" ref="AA1381:AA1400" si="1590">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87"/>
        <v>1</v>
      </c>
      <c r="B1382" s="10">
        <f t="shared" si="880"/>
        <v>1</v>
      </c>
      <c r="C1382" s="12" t="s">
        <v>4086</v>
      </c>
      <c r="D1382" s="21" t="s">
        <v>47</v>
      </c>
      <c r="E1382" s="21" t="s">
        <v>612</v>
      </c>
      <c r="F1382" s="21"/>
      <c r="G1382" s="21"/>
      <c r="H1382" s="21" t="s">
        <v>4087</v>
      </c>
      <c r="I1382" s="21"/>
      <c r="J1382" s="21" t="s">
        <v>3442</v>
      </c>
      <c r="K1382" s="21">
        <v>8.0</v>
      </c>
      <c r="L1382" s="21" t="s">
        <v>196</v>
      </c>
      <c r="M1382" s="21"/>
      <c r="N1382" s="21" t="s">
        <v>3443</v>
      </c>
      <c r="O1382" s="21"/>
      <c r="P1382" s="21"/>
      <c r="Q1382" s="21"/>
      <c r="R1382" s="21" t="s">
        <v>3933</v>
      </c>
      <c r="S1382" s="21" t="s">
        <v>3934</v>
      </c>
      <c r="T1382" s="22" t="s">
        <v>4088</v>
      </c>
      <c r="U1382" s="23"/>
      <c r="V1382" s="23"/>
      <c r="W1382" s="15">
        <f t="shared" si="2"/>
        <v>45635</v>
      </c>
      <c r="X1382" s="24">
        <v>1381.0</v>
      </c>
      <c r="Y1382" s="17" t="str">
        <f t="shared" si="1588"/>
        <v>=COUNTIFS(C$3:C1382,C1382)</v>
      </c>
      <c r="Z1382" s="25" t="str">
        <f t="shared" si="1589"/>
        <v>#NAME?</v>
      </c>
      <c r="AA1382" s="25" t="str">
        <f t="shared" si="1590"/>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87"/>
        <v>1</v>
      </c>
      <c r="B1383" s="10">
        <f t="shared" si="880"/>
        <v>4</v>
      </c>
      <c r="C1383" s="12" t="s">
        <v>4089</v>
      </c>
      <c r="D1383" s="21" t="s">
        <v>250</v>
      </c>
      <c r="E1383" s="21" t="s">
        <v>4090</v>
      </c>
      <c r="F1383" s="21"/>
      <c r="G1383" s="21"/>
      <c r="H1383" s="21" t="s">
        <v>4091</v>
      </c>
      <c r="I1383" s="21" t="s">
        <v>4092</v>
      </c>
      <c r="J1383" s="21" t="s">
        <v>975</v>
      </c>
      <c r="K1383" s="21">
        <v>1.0</v>
      </c>
      <c r="L1383" s="21" t="s">
        <v>35</v>
      </c>
      <c r="M1383" s="21"/>
      <c r="N1383" s="21" t="s">
        <v>4093</v>
      </c>
      <c r="O1383" s="21"/>
      <c r="P1383" s="21"/>
      <c r="Q1383" s="21"/>
      <c r="R1383" s="21" t="s">
        <v>3933</v>
      </c>
      <c r="S1383" s="21" t="s">
        <v>3934</v>
      </c>
      <c r="T1383" s="21" t="s">
        <v>4094</v>
      </c>
      <c r="U1383" s="23"/>
      <c r="V1383" s="23"/>
      <c r="W1383" s="15">
        <f t="shared" si="2"/>
        <v>45635</v>
      </c>
      <c r="X1383" s="24">
        <v>1382.0</v>
      </c>
      <c r="Y1383" s="17" t="str">
        <f t="shared" si="1588"/>
        <v>=COUNTIFS(C$3:C1383,C1383)</v>
      </c>
      <c r="Z1383" s="25" t="str">
        <f t="shared" si="1589"/>
        <v>#NAME?</v>
      </c>
      <c r="AA1383" s="25" t="str">
        <f t="shared" si="1590"/>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87"/>
        <v>8</v>
      </c>
      <c r="B1384" s="10">
        <f t="shared" si="880"/>
        <v>25</v>
      </c>
      <c r="C1384" s="12" t="s">
        <v>2894</v>
      </c>
      <c r="D1384" s="21" t="str">
        <f t="shared" ref="D1384:D1385" si="1591">VLOOKUP($C1384,$C$1:$P$7320,2,0)</f>
        <v>ind</v>
      </c>
      <c r="E1384" s="21" t="str">
        <f t="shared" ref="E1384:E1385" si="1592">VLOOKUP($C1384,$C$1:$P$7320,3,0)</f>
        <v>conj</v>
      </c>
      <c r="F1384" s="21" t="str">
        <f t="shared" ref="F1384:F1385" si="1593">VLOOKUP($C1384,$C$1:$P$7320,4,0)</f>
        <v/>
      </c>
      <c r="G1384" s="21"/>
      <c r="H1384" s="21" t="str">
        <f t="shared" ref="H1384:H1385" si="1594">VLOOKUP($C1384,$C$1:$P$7320,6,0)</f>
        <v>and</v>
      </c>
      <c r="I1384" s="21" t="str">
        <f t="shared" ref="I1384:I1385" si="1595">VLOOKUP($C1384,$C$1:$P$7320,7,0)</f>
        <v/>
      </c>
      <c r="J1384" s="21" t="str">
        <f t="shared" ref="J1384:J1385" si="1596">VLOOKUP($C1384,$C$1:$P$7320,8,0)</f>
        <v/>
      </c>
      <c r="K1384" s="21" t="str">
        <f t="shared" ref="K1384:K1385" si="1597">VLOOKUP($C1384,$C$1:$P$7320,9,0)</f>
        <v/>
      </c>
      <c r="L1384" s="21" t="str">
        <f t="shared" ref="L1384:L1385" si="1598">VLOOKUP($C1384,$C$1:$P$7320,10,0)</f>
        <v/>
      </c>
      <c r="M1384" s="21" t="str">
        <f t="shared" ref="M1384:M1385" si="1599">VLOOKUP($C1384,$C$1:$P$7320,11,0)</f>
        <v/>
      </c>
      <c r="N1384" s="21" t="str">
        <f t="shared" ref="N1384:N1385" si="1600">VLOOKUP($C1384,$C$1:$P$7320,12,0)</f>
        <v/>
      </c>
      <c r="O1384" s="21" t="str">
        <f t="shared" ref="O1384:O1385" si="1601">VLOOKUP($C1384,$C$1:$P$7320,13,0)</f>
        <v/>
      </c>
      <c r="P1384" s="21" t="str">
        <f t="shared" ref="P1384:P1385" si="1602">VLOOKUP($C1384,$C$1:$P$7320,14,0)</f>
        <v/>
      </c>
      <c r="Q1384" s="21"/>
      <c r="R1384" s="21" t="s">
        <v>3933</v>
      </c>
      <c r="S1384" s="21" t="s">
        <v>3934</v>
      </c>
      <c r="T1384" s="21" t="s">
        <v>4095</v>
      </c>
      <c r="U1384" s="23"/>
      <c r="V1384" s="23"/>
      <c r="W1384" s="15">
        <f t="shared" si="2"/>
        <v>45635</v>
      </c>
      <c r="X1384" s="24">
        <v>1383.0</v>
      </c>
      <c r="Y1384" s="17" t="str">
        <f t="shared" si="1588"/>
        <v>=COUNTIFS(C$3:C1384,C1384)</v>
      </c>
      <c r="Z1384" s="25" t="str">
        <f t="shared" si="1589"/>
        <v>#NAME?</v>
      </c>
      <c r="AA1384" s="25" t="str">
        <f t="shared" si="1590"/>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87"/>
        <v>11</v>
      </c>
      <c r="B1385" s="10">
        <f t="shared" si="880"/>
        <v>26</v>
      </c>
      <c r="C1385" s="12" t="s">
        <v>2606</v>
      </c>
      <c r="D1385" s="21" t="str">
        <f t="shared" si="1591"/>
        <v>noun</v>
      </c>
      <c r="E1385" s="21" t="str">
        <f t="shared" si="1592"/>
        <v>masc nom pl, from bhikkhati</v>
      </c>
      <c r="F1385" s="21" t="str">
        <f t="shared" si="1593"/>
        <v/>
      </c>
      <c r="G1385" s="21"/>
      <c r="H1385" s="21" t="str">
        <f t="shared" si="1594"/>
        <v>monks, monastics</v>
      </c>
      <c r="I1385" s="21" t="str">
        <f t="shared" si="1595"/>
        <v>beggars, mendicants</v>
      </c>
      <c r="J1385" s="21" t="str">
        <f t="shared" si="1596"/>
        <v>√bhikkh (beg)</v>
      </c>
      <c r="K1385" s="21">
        <f t="shared" si="1597"/>
        <v>1</v>
      </c>
      <c r="L1385" s="21" t="str">
        <f t="shared" si="1598"/>
        <v>a</v>
      </c>
      <c r="M1385" s="21" t="str">
        <f t="shared" si="1599"/>
        <v/>
      </c>
      <c r="N1385" s="21" t="str">
        <f t="shared" si="1600"/>
        <v>√bhikkh + u</v>
      </c>
      <c r="O1385" s="21" t="str">
        <f t="shared" si="1601"/>
        <v/>
      </c>
      <c r="P1385" s="21" t="str">
        <f t="shared" si="1602"/>
        <v/>
      </c>
      <c r="Q1385" s="21"/>
      <c r="R1385" s="21" t="s">
        <v>3933</v>
      </c>
      <c r="S1385" s="21" t="s">
        <v>3934</v>
      </c>
      <c r="T1385" s="21" t="s">
        <v>4095</v>
      </c>
      <c r="U1385" s="23"/>
      <c r="V1385" s="23"/>
      <c r="W1385" s="15">
        <f t="shared" si="2"/>
        <v>45635</v>
      </c>
      <c r="X1385" s="24">
        <v>1384.0</v>
      </c>
      <c r="Y1385" s="17" t="str">
        <f t="shared" si="1588"/>
        <v>=COUNTIFS(C$3:C1385,C1385)</v>
      </c>
      <c r="Z1385" s="25" t="str">
        <f t="shared" si="1589"/>
        <v>#NAME?</v>
      </c>
      <c r="AA1385" s="25" t="str">
        <f t="shared" si="1590"/>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87"/>
        <v>1</v>
      </c>
      <c r="B1386" s="10">
        <f t="shared" si="880"/>
        <v>2</v>
      </c>
      <c r="C1386" s="12" t="s">
        <v>4096</v>
      </c>
      <c r="D1386" s="21" t="s">
        <v>250</v>
      </c>
      <c r="E1386" s="21" t="s">
        <v>4097</v>
      </c>
      <c r="F1386" s="21"/>
      <c r="G1386" s="21"/>
      <c r="H1386" s="21" t="s">
        <v>4098</v>
      </c>
      <c r="I1386" s="21"/>
      <c r="J1386" s="21"/>
      <c r="K1386" s="21"/>
      <c r="L1386" s="21"/>
      <c r="M1386" s="21"/>
      <c r="N1386" s="21" t="s">
        <v>4099</v>
      </c>
      <c r="O1386" s="21" t="s">
        <v>1153</v>
      </c>
      <c r="P1386" s="21" t="s">
        <v>4100</v>
      </c>
      <c r="Q1386" s="21"/>
      <c r="R1386" s="21" t="s">
        <v>3933</v>
      </c>
      <c r="S1386" s="21" t="s">
        <v>3934</v>
      </c>
      <c r="T1386" s="21" t="s">
        <v>4101</v>
      </c>
      <c r="U1386" s="23"/>
      <c r="V1386" s="23"/>
      <c r="W1386" s="15">
        <f t="shared" si="2"/>
        <v>45635</v>
      </c>
      <c r="X1386" s="24">
        <v>1385.0</v>
      </c>
      <c r="Y1386" s="17" t="str">
        <f t="shared" si="1588"/>
        <v>=COUNTIFS(C$3:C1386,C1386)</v>
      </c>
      <c r="Z1386" s="25" t="str">
        <f t="shared" si="1589"/>
        <v>#NAME?</v>
      </c>
      <c r="AA1386" s="25" t="str">
        <f t="shared" si="1590"/>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87"/>
        <v>1</v>
      </c>
      <c r="B1387" s="10">
        <f t="shared" si="880"/>
        <v>1</v>
      </c>
      <c r="C1387" s="12" t="s">
        <v>4102</v>
      </c>
      <c r="D1387" s="21" t="s">
        <v>47</v>
      </c>
      <c r="E1387" s="21" t="s">
        <v>4103</v>
      </c>
      <c r="F1387" s="21"/>
      <c r="G1387" s="21"/>
      <c r="H1387" s="21" t="s">
        <v>4104</v>
      </c>
      <c r="I1387" s="21" t="s">
        <v>2789</v>
      </c>
      <c r="J1387" s="21" t="s">
        <v>2790</v>
      </c>
      <c r="K1387" s="21">
        <v>3.0</v>
      </c>
      <c r="L1387" s="21" t="s">
        <v>76</v>
      </c>
      <c r="M1387" s="21"/>
      <c r="N1387" s="21" t="s">
        <v>2791</v>
      </c>
      <c r="O1387" s="21"/>
      <c r="P1387" s="21"/>
      <c r="Q1387" s="21"/>
      <c r="R1387" s="21" t="s">
        <v>3933</v>
      </c>
      <c r="S1387" s="21" t="s">
        <v>3934</v>
      </c>
      <c r="T1387" s="21" t="s">
        <v>4105</v>
      </c>
      <c r="U1387" s="23"/>
      <c r="V1387" s="23"/>
      <c r="W1387" s="15">
        <f t="shared" si="2"/>
        <v>45635</v>
      </c>
      <c r="X1387" s="24">
        <v>1386.0</v>
      </c>
      <c r="Y1387" s="17" t="str">
        <f t="shared" si="1588"/>
        <v>=COUNTIFS(C$3:C1387,C1387)</v>
      </c>
      <c r="Z1387" s="25" t="str">
        <f t="shared" si="1589"/>
        <v>#NAME?</v>
      </c>
      <c r="AA1387" s="25" t="str">
        <f t="shared" si="1590"/>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87"/>
        <v>2</v>
      </c>
      <c r="B1388" s="10">
        <f t="shared" si="880"/>
        <v>4</v>
      </c>
      <c r="C1388" s="12" t="s">
        <v>4089</v>
      </c>
      <c r="D1388" s="21" t="str">
        <f t="shared" ref="D1388:D1390" si="1603">VLOOKUP($C1388,$C$1:$P$7320,2,0)</f>
        <v>adj</v>
      </c>
      <c r="E1388" s="21" t="str">
        <f t="shared" ref="E1388:E1390" si="1604">VLOOKUP($C1388,$C$1:$P$7320,3,0)</f>
        <v>masc nom pl of gāmī</v>
      </c>
      <c r="F1388" s="21" t="str">
        <f t="shared" ref="F1388:F1390" si="1605">VLOOKUP($C1388,$C$1:$P$7320,4,0)</f>
        <v/>
      </c>
      <c r="G1388" s="21"/>
      <c r="H1388" s="21" t="str">
        <f t="shared" ref="H1388:H1390" si="1606">VLOOKUP($C1388,$C$1:$P$7320,6,0)</f>
        <v>motivated by</v>
      </c>
      <c r="I1388" s="21" t="str">
        <f t="shared" ref="I1388:I1390" si="1607">VLOOKUP($C1388,$C$1:$P$7320,7,0)</f>
        <v>going by</v>
      </c>
      <c r="J1388" s="21" t="str">
        <f t="shared" ref="J1388:J1390" si="1608">VLOOKUP($C1388,$C$1:$P$7320,8,0)</f>
        <v>√gam (go)</v>
      </c>
      <c r="K1388" s="21">
        <f t="shared" ref="K1388:K1390" si="1609">VLOOKUP($C1388,$C$1:$P$7320,9,0)</f>
        <v>1</v>
      </c>
      <c r="L1388" s="21" t="str">
        <f t="shared" ref="L1388:L1390" si="1610">VLOOKUP($C1388,$C$1:$P$7320,10,0)</f>
        <v>a</v>
      </c>
      <c r="M1388" s="21" t="str">
        <f t="shared" ref="M1388:M1390" si="1611">VLOOKUP($C1388,$C$1:$P$7320,11,0)</f>
        <v/>
      </c>
      <c r="N1388" s="21" t="str">
        <f t="shared" ref="N1388:N1390" si="1612">VLOOKUP($C1388,$C$1:$P$7320,12,0)</f>
        <v>√gam + *ī</v>
      </c>
      <c r="O1388" s="21" t="str">
        <f t="shared" ref="O1388:O1390" si="1613">VLOOKUP($C1388,$C$1:$P$7320,13,0)</f>
        <v/>
      </c>
      <c r="P1388" s="21" t="str">
        <f t="shared" ref="P1388:P1390" si="1614">VLOOKUP($C1388,$C$1:$P$7320,14,0)</f>
        <v/>
      </c>
      <c r="Q1388" s="21"/>
      <c r="R1388" s="21" t="s">
        <v>3933</v>
      </c>
      <c r="S1388" s="21" t="s">
        <v>3934</v>
      </c>
      <c r="T1388" s="21" t="s">
        <v>4095</v>
      </c>
      <c r="U1388" s="23"/>
      <c r="V1388" s="23"/>
      <c r="W1388" s="15">
        <f t="shared" si="2"/>
        <v>45635</v>
      </c>
      <c r="X1388" s="24">
        <v>1387.0</v>
      </c>
      <c r="Y1388" s="17" t="str">
        <f t="shared" si="1588"/>
        <v>=COUNTIFS(C$3:C1388,C1388)</v>
      </c>
      <c r="Z1388" s="25" t="str">
        <f t="shared" si="1589"/>
        <v>#NAME?</v>
      </c>
      <c r="AA1388" s="25" t="str">
        <f t="shared" si="1590"/>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87"/>
        <v>9</v>
      </c>
      <c r="B1389" s="10">
        <f t="shared" si="880"/>
        <v>25</v>
      </c>
      <c r="C1389" s="12" t="s">
        <v>2894</v>
      </c>
      <c r="D1389" s="21" t="str">
        <f t="shared" si="1603"/>
        <v>ind</v>
      </c>
      <c r="E1389" s="21" t="str">
        <f t="shared" si="1604"/>
        <v>conj</v>
      </c>
      <c r="F1389" s="21" t="str">
        <f t="shared" si="1605"/>
        <v/>
      </c>
      <c r="G1389" s="21"/>
      <c r="H1389" s="21" t="str">
        <f t="shared" si="1606"/>
        <v>and</v>
      </c>
      <c r="I1389" s="21" t="str">
        <f t="shared" si="1607"/>
        <v/>
      </c>
      <c r="J1389" s="21" t="str">
        <f t="shared" si="1608"/>
        <v/>
      </c>
      <c r="K1389" s="21" t="str">
        <f t="shared" si="1609"/>
        <v/>
      </c>
      <c r="L1389" s="21" t="str">
        <f t="shared" si="1610"/>
        <v/>
      </c>
      <c r="M1389" s="21" t="str">
        <f t="shared" si="1611"/>
        <v/>
      </c>
      <c r="N1389" s="21" t="str">
        <f t="shared" si="1612"/>
        <v/>
      </c>
      <c r="O1389" s="21" t="str">
        <f t="shared" si="1613"/>
        <v/>
      </c>
      <c r="P1389" s="21" t="str">
        <f t="shared" si="1614"/>
        <v/>
      </c>
      <c r="Q1389" s="21"/>
      <c r="R1389" s="21" t="s">
        <v>3933</v>
      </c>
      <c r="S1389" s="21" t="s">
        <v>3934</v>
      </c>
      <c r="T1389" s="21" t="s">
        <v>4095</v>
      </c>
      <c r="U1389" s="23"/>
      <c r="V1389" s="23"/>
      <c r="W1389" s="15">
        <f t="shared" si="2"/>
        <v>45635</v>
      </c>
      <c r="X1389" s="24">
        <v>1388.0</v>
      </c>
      <c r="Y1389" s="17" t="str">
        <f t="shared" si="1588"/>
        <v>=COUNTIFS(C$3:C1389,C1389)</v>
      </c>
      <c r="Z1389" s="25" t="str">
        <f t="shared" si="1589"/>
        <v>#NAME?</v>
      </c>
      <c r="AA1389" s="25" t="str">
        <f t="shared" si="1590"/>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87"/>
        <v>12</v>
      </c>
      <c r="B1390" s="10">
        <f t="shared" si="880"/>
        <v>26</v>
      </c>
      <c r="C1390" s="12" t="s">
        <v>2606</v>
      </c>
      <c r="D1390" s="21" t="str">
        <f t="shared" si="1603"/>
        <v>noun</v>
      </c>
      <c r="E1390" s="21" t="str">
        <f t="shared" si="1604"/>
        <v>masc nom pl, from bhikkhati</v>
      </c>
      <c r="F1390" s="21" t="str">
        <f t="shared" si="1605"/>
        <v/>
      </c>
      <c r="G1390" s="21"/>
      <c r="H1390" s="21" t="str">
        <f t="shared" si="1606"/>
        <v>monks, monastics</v>
      </c>
      <c r="I1390" s="21" t="str">
        <f t="shared" si="1607"/>
        <v>beggars, mendicants</v>
      </c>
      <c r="J1390" s="21" t="str">
        <f t="shared" si="1608"/>
        <v>√bhikkh (beg)</v>
      </c>
      <c r="K1390" s="21">
        <f t="shared" si="1609"/>
        <v>1</v>
      </c>
      <c r="L1390" s="21" t="str">
        <f t="shared" si="1610"/>
        <v>a</v>
      </c>
      <c r="M1390" s="21" t="str">
        <f t="shared" si="1611"/>
        <v/>
      </c>
      <c r="N1390" s="21" t="str">
        <f t="shared" si="1612"/>
        <v>√bhikkh + u</v>
      </c>
      <c r="O1390" s="21" t="str">
        <f t="shared" si="1613"/>
        <v/>
      </c>
      <c r="P1390" s="21" t="str">
        <f t="shared" si="1614"/>
        <v/>
      </c>
      <c r="Q1390" s="21"/>
      <c r="R1390" s="21" t="s">
        <v>3933</v>
      </c>
      <c r="S1390" s="21" t="s">
        <v>3934</v>
      </c>
      <c r="T1390" s="21" t="s">
        <v>4095</v>
      </c>
      <c r="U1390" s="23"/>
      <c r="V1390" s="23"/>
      <c r="W1390" s="15">
        <f t="shared" si="2"/>
        <v>45635</v>
      </c>
      <c r="X1390" s="24">
        <v>1389.0</v>
      </c>
      <c r="Y1390" s="17" t="str">
        <f t="shared" si="1588"/>
        <v>=COUNTIFS(C$3:C1390,C1390)</v>
      </c>
      <c r="Z1390" s="25" t="str">
        <f t="shared" si="1589"/>
        <v>#NAME?</v>
      </c>
      <c r="AA1390" s="25" t="str">
        <f t="shared" si="1590"/>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87"/>
        <v>1</v>
      </c>
      <c r="B1391" s="10">
        <f t="shared" si="880"/>
        <v>2</v>
      </c>
      <c r="C1391" s="12" t="s">
        <v>4106</v>
      </c>
      <c r="D1391" s="21" t="s">
        <v>250</v>
      </c>
      <c r="E1391" s="21" t="s">
        <v>4107</v>
      </c>
      <c r="F1391" s="21"/>
      <c r="G1391" s="21"/>
      <c r="H1391" s="21" t="s">
        <v>4108</v>
      </c>
      <c r="I1391" s="21"/>
      <c r="J1391" s="21"/>
      <c r="K1391" s="21"/>
      <c r="L1391" s="21"/>
      <c r="M1391" s="21"/>
      <c r="N1391" s="21" t="s">
        <v>4109</v>
      </c>
      <c r="O1391" s="21" t="s">
        <v>1153</v>
      </c>
      <c r="P1391" s="21" t="s">
        <v>4110</v>
      </c>
      <c r="Q1391" s="21"/>
      <c r="R1391" s="21" t="s">
        <v>3933</v>
      </c>
      <c r="S1391" s="21" t="s">
        <v>3934</v>
      </c>
      <c r="T1391" s="21" t="s">
        <v>4111</v>
      </c>
      <c r="U1391" s="23"/>
      <c r="V1391" s="23"/>
      <c r="W1391" s="15">
        <f t="shared" si="2"/>
        <v>45635</v>
      </c>
      <c r="X1391" s="24">
        <v>1390.0</v>
      </c>
      <c r="Y1391" s="17" t="str">
        <f t="shared" si="1588"/>
        <v>=COUNTIFS(C$3:C1391,C1391)</v>
      </c>
      <c r="Z1391" s="25" t="str">
        <f t="shared" si="1589"/>
        <v>#NAME?</v>
      </c>
      <c r="AA1391" s="25" t="str">
        <f t="shared" si="1590"/>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87"/>
        <v>1</v>
      </c>
      <c r="B1392" s="10">
        <f t="shared" si="880"/>
        <v>1</v>
      </c>
      <c r="C1392" s="12" t="s">
        <v>4112</v>
      </c>
      <c r="D1392" s="21" t="s">
        <v>47</v>
      </c>
      <c r="E1392" s="21" t="s">
        <v>4113</v>
      </c>
      <c r="F1392" s="21"/>
      <c r="G1392" s="21"/>
      <c r="H1392" s="21" t="s">
        <v>4114</v>
      </c>
      <c r="I1392" s="21"/>
      <c r="J1392" s="21" t="s">
        <v>1288</v>
      </c>
      <c r="K1392" s="21">
        <v>3.0</v>
      </c>
      <c r="L1392" s="21" t="s">
        <v>76</v>
      </c>
      <c r="M1392" s="21"/>
      <c r="N1392" s="21" t="s">
        <v>4115</v>
      </c>
      <c r="O1392" s="21"/>
      <c r="P1392" s="21"/>
      <c r="Q1392" s="21"/>
      <c r="R1392" s="21" t="s">
        <v>3933</v>
      </c>
      <c r="S1392" s="21" t="s">
        <v>3934</v>
      </c>
      <c r="T1392" s="21" t="s">
        <v>4116</v>
      </c>
      <c r="U1392" s="23"/>
      <c r="V1392" s="23"/>
      <c r="W1392" s="15">
        <f t="shared" si="2"/>
        <v>45635</v>
      </c>
      <c r="X1392" s="24">
        <v>1391.0</v>
      </c>
      <c r="Y1392" s="17" t="str">
        <f t="shared" si="1588"/>
        <v>=COUNTIFS(C$3:C1392,C1392)</v>
      </c>
      <c r="Z1392" s="25" t="str">
        <f t="shared" si="1589"/>
        <v>#NAME?</v>
      </c>
      <c r="AA1392" s="25" t="str">
        <f t="shared" si="1590"/>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87"/>
        <v>3</v>
      </c>
      <c r="B1393" s="10">
        <f t="shared" si="880"/>
        <v>4</v>
      </c>
      <c r="C1393" s="12" t="s">
        <v>4089</v>
      </c>
      <c r="D1393" s="21" t="str">
        <f t="shared" ref="D1393:D1395" si="1615">VLOOKUP($C1393,$C$1:$P$7320,2,0)</f>
        <v>adj</v>
      </c>
      <c r="E1393" s="21" t="str">
        <f t="shared" ref="E1393:E1395" si="1616">VLOOKUP($C1393,$C$1:$P$7320,3,0)</f>
        <v>masc nom pl of gāmī</v>
      </c>
      <c r="F1393" s="21" t="str">
        <f t="shared" ref="F1393:F1395" si="1617">VLOOKUP($C1393,$C$1:$P$7320,4,0)</f>
        <v/>
      </c>
      <c r="G1393" s="21"/>
      <c r="H1393" s="21" t="str">
        <f t="shared" ref="H1393:H1395" si="1618">VLOOKUP($C1393,$C$1:$P$7320,6,0)</f>
        <v>motivated by</v>
      </c>
      <c r="I1393" s="21" t="str">
        <f t="shared" ref="I1393:I1395" si="1619">VLOOKUP($C1393,$C$1:$P$7320,7,0)</f>
        <v>going by</v>
      </c>
      <c r="J1393" s="21" t="str">
        <f t="shared" ref="J1393:J1395" si="1620">VLOOKUP($C1393,$C$1:$P$7320,8,0)</f>
        <v>√gam (go)</v>
      </c>
      <c r="K1393" s="21">
        <f t="shared" ref="K1393:K1395" si="1621">VLOOKUP($C1393,$C$1:$P$7320,9,0)</f>
        <v>1</v>
      </c>
      <c r="L1393" s="21" t="str">
        <f t="shared" ref="L1393:L1395" si="1622">VLOOKUP($C1393,$C$1:$P$7320,10,0)</f>
        <v>a</v>
      </c>
      <c r="M1393" s="21" t="str">
        <f t="shared" ref="M1393:M1395" si="1623">VLOOKUP($C1393,$C$1:$P$7320,11,0)</f>
        <v/>
      </c>
      <c r="N1393" s="21" t="str">
        <f t="shared" ref="N1393:N1395" si="1624">VLOOKUP($C1393,$C$1:$P$7320,12,0)</f>
        <v>√gam + *ī</v>
      </c>
      <c r="O1393" s="21" t="str">
        <f t="shared" ref="O1393:O1395" si="1625">VLOOKUP($C1393,$C$1:$P$7320,13,0)</f>
        <v/>
      </c>
      <c r="P1393" s="21" t="str">
        <f t="shared" ref="P1393:P1395" si="1626">VLOOKUP($C1393,$C$1:$P$7320,14,0)</f>
        <v/>
      </c>
      <c r="Q1393" s="21"/>
      <c r="R1393" s="21" t="s">
        <v>3933</v>
      </c>
      <c r="S1393" s="21" t="s">
        <v>3934</v>
      </c>
      <c r="T1393" s="21" t="s">
        <v>4095</v>
      </c>
      <c r="U1393" s="23"/>
      <c r="V1393" s="23"/>
      <c r="W1393" s="15">
        <f t="shared" si="2"/>
        <v>45635</v>
      </c>
      <c r="X1393" s="24">
        <v>1392.0</v>
      </c>
      <c r="Y1393" s="17" t="str">
        <f t="shared" si="1588"/>
        <v>=COUNTIFS(C$3:C1393,C1393)</v>
      </c>
      <c r="Z1393" s="25" t="str">
        <f t="shared" si="1589"/>
        <v>#NAME?</v>
      </c>
      <c r="AA1393" s="25" t="str">
        <f t="shared" si="1590"/>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87"/>
        <v>10</v>
      </c>
      <c r="B1394" s="10">
        <f t="shared" si="880"/>
        <v>25</v>
      </c>
      <c r="C1394" s="12" t="s">
        <v>2894</v>
      </c>
      <c r="D1394" s="21" t="str">
        <f t="shared" si="1615"/>
        <v>ind</v>
      </c>
      <c r="E1394" s="21" t="str">
        <f t="shared" si="1616"/>
        <v>conj</v>
      </c>
      <c r="F1394" s="21" t="str">
        <f t="shared" si="1617"/>
        <v/>
      </c>
      <c r="G1394" s="21"/>
      <c r="H1394" s="21" t="str">
        <f t="shared" si="1618"/>
        <v>and</v>
      </c>
      <c r="I1394" s="21" t="str">
        <f t="shared" si="1619"/>
        <v/>
      </c>
      <c r="J1394" s="21" t="str">
        <f t="shared" si="1620"/>
        <v/>
      </c>
      <c r="K1394" s="21" t="str">
        <f t="shared" si="1621"/>
        <v/>
      </c>
      <c r="L1394" s="21" t="str">
        <f t="shared" si="1622"/>
        <v/>
      </c>
      <c r="M1394" s="21" t="str">
        <f t="shared" si="1623"/>
        <v/>
      </c>
      <c r="N1394" s="21" t="str">
        <f t="shared" si="1624"/>
        <v/>
      </c>
      <c r="O1394" s="21" t="str">
        <f t="shared" si="1625"/>
        <v/>
      </c>
      <c r="P1394" s="21" t="str">
        <f t="shared" si="1626"/>
        <v/>
      </c>
      <c r="Q1394" s="21"/>
      <c r="R1394" s="21" t="s">
        <v>3933</v>
      </c>
      <c r="S1394" s="21" t="s">
        <v>3934</v>
      </c>
      <c r="T1394" s="21" t="s">
        <v>4095</v>
      </c>
      <c r="U1394" s="23"/>
      <c r="V1394" s="23"/>
      <c r="W1394" s="15">
        <f t="shared" si="2"/>
        <v>45635</v>
      </c>
      <c r="X1394" s="24">
        <v>1393.0</v>
      </c>
      <c r="Y1394" s="17" t="str">
        <f t="shared" si="1588"/>
        <v>=COUNTIFS(C$3:C1394,C1394)</v>
      </c>
      <c r="Z1394" s="25" t="str">
        <f t="shared" si="1589"/>
        <v>#NAME?</v>
      </c>
      <c r="AA1394" s="25" t="str">
        <f t="shared" si="1590"/>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87"/>
        <v>13</v>
      </c>
      <c r="B1395" s="10">
        <f t="shared" si="880"/>
        <v>26</v>
      </c>
      <c r="C1395" s="12" t="s">
        <v>2606</v>
      </c>
      <c r="D1395" s="21" t="str">
        <f t="shared" si="1615"/>
        <v>noun</v>
      </c>
      <c r="E1395" s="21" t="str">
        <f t="shared" si="1616"/>
        <v>masc nom pl, from bhikkhati</v>
      </c>
      <c r="F1395" s="21" t="str">
        <f t="shared" si="1617"/>
        <v/>
      </c>
      <c r="G1395" s="21"/>
      <c r="H1395" s="21" t="str">
        <f t="shared" si="1618"/>
        <v>monks, monastics</v>
      </c>
      <c r="I1395" s="21" t="str">
        <f t="shared" si="1619"/>
        <v>beggars, mendicants</v>
      </c>
      <c r="J1395" s="21" t="str">
        <f t="shared" si="1620"/>
        <v>√bhikkh (beg)</v>
      </c>
      <c r="K1395" s="21">
        <f t="shared" si="1621"/>
        <v>1</v>
      </c>
      <c r="L1395" s="21" t="str">
        <f t="shared" si="1622"/>
        <v>a</v>
      </c>
      <c r="M1395" s="21" t="str">
        <f t="shared" si="1623"/>
        <v/>
      </c>
      <c r="N1395" s="21" t="str">
        <f t="shared" si="1624"/>
        <v>√bhikkh + u</v>
      </c>
      <c r="O1395" s="21" t="str">
        <f t="shared" si="1625"/>
        <v/>
      </c>
      <c r="P1395" s="21" t="str">
        <f t="shared" si="1626"/>
        <v/>
      </c>
      <c r="Q1395" s="21"/>
      <c r="R1395" s="21" t="s">
        <v>3933</v>
      </c>
      <c r="S1395" s="21" t="s">
        <v>3934</v>
      </c>
      <c r="T1395" s="21" t="s">
        <v>4095</v>
      </c>
      <c r="U1395" s="23"/>
      <c r="V1395" s="23"/>
      <c r="W1395" s="15">
        <f t="shared" si="2"/>
        <v>45635</v>
      </c>
      <c r="X1395" s="24">
        <v>1394.0</v>
      </c>
      <c r="Y1395" s="17" t="str">
        <f t="shared" si="1588"/>
        <v>=COUNTIFS(C$3:C1395,C1395)</v>
      </c>
      <c r="Z1395" s="25" t="str">
        <f t="shared" si="1589"/>
        <v>#NAME?</v>
      </c>
      <c r="AA1395" s="25" t="str">
        <f t="shared" si="1590"/>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87"/>
        <v>1</v>
      </c>
      <c r="B1396" s="10">
        <f t="shared" si="880"/>
        <v>2</v>
      </c>
      <c r="C1396" s="12" t="s">
        <v>4117</v>
      </c>
      <c r="D1396" s="21" t="s">
        <v>250</v>
      </c>
      <c r="E1396" s="21" t="s">
        <v>4118</v>
      </c>
      <c r="F1396" s="21"/>
      <c r="G1396" s="21"/>
      <c r="H1396" s="21" t="s">
        <v>4119</v>
      </c>
      <c r="I1396" s="21"/>
      <c r="J1396" s="21"/>
      <c r="K1396" s="21"/>
      <c r="L1396" s="21"/>
      <c r="M1396" s="21"/>
      <c r="N1396" s="21" t="s">
        <v>4120</v>
      </c>
      <c r="O1396" s="21" t="s">
        <v>1153</v>
      </c>
      <c r="P1396" s="21" t="s">
        <v>4121</v>
      </c>
      <c r="Q1396" s="21"/>
      <c r="R1396" s="21" t="s">
        <v>3933</v>
      </c>
      <c r="S1396" s="21" t="s">
        <v>3934</v>
      </c>
      <c r="T1396" s="21" t="s">
        <v>4122</v>
      </c>
      <c r="U1396" s="23"/>
      <c r="V1396" s="23"/>
      <c r="W1396" s="15">
        <f t="shared" si="2"/>
        <v>45635</v>
      </c>
      <c r="X1396" s="24">
        <v>1395.0</v>
      </c>
      <c r="Y1396" s="17" t="str">
        <f t="shared" si="1588"/>
        <v>=COUNTIFS(C$3:C1396,C1396)</v>
      </c>
      <c r="Z1396" s="25" t="str">
        <f t="shared" si="1589"/>
        <v>#NAME?</v>
      </c>
      <c r="AA1396" s="25" t="str">
        <f t="shared" si="1590"/>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87"/>
        <v>1</v>
      </c>
      <c r="B1397" s="10">
        <f t="shared" si="880"/>
        <v>1</v>
      </c>
      <c r="C1397" s="12" t="s">
        <v>4123</v>
      </c>
      <c r="D1397" s="21" t="s">
        <v>47</v>
      </c>
      <c r="E1397" s="21" t="s">
        <v>4124</v>
      </c>
      <c r="F1397" s="21"/>
      <c r="G1397" s="21"/>
      <c r="H1397" s="21" t="s">
        <v>4125</v>
      </c>
      <c r="I1397" s="21"/>
      <c r="J1397" s="21" t="s">
        <v>4126</v>
      </c>
      <c r="K1397" s="21">
        <v>1.0</v>
      </c>
      <c r="L1397" s="21" t="s">
        <v>35</v>
      </c>
      <c r="M1397" s="21"/>
      <c r="N1397" s="21" t="s">
        <v>4127</v>
      </c>
      <c r="O1397" s="21"/>
      <c r="P1397" s="21"/>
      <c r="Q1397" s="21"/>
      <c r="R1397" s="21" t="s">
        <v>3933</v>
      </c>
      <c r="S1397" s="21" t="s">
        <v>3934</v>
      </c>
      <c r="T1397" s="21" t="s">
        <v>4128</v>
      </c>
      <c r="U1397" s="23"/>
      <c r="V1397" s="23"/>
      <c r="W1397" s="15">
        <f t="shared" si="2"/>
        <v>45635</v>
      </c>
      <c r="X1397" s="24">
        <v>1396.0</v>
      </c>
      <c r="Y1397" s="17" t="str">
        <f t="shared" si="1588"/>
        <v>=COUNTIFS(C$3:C1397,C1397)</v>
      </c>
      <c r="Z1397" s="25" t="str">
        <f t="shared" si="1589"/>
        <v>#NAME?</v>
      </c>
      <c r="AA1397" s="25" t="str">
        <f t="shared" si="1590"/>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87"/>
        <v>4</v>
      </c>
      <c r="B1398" s="10">
        <f t="shared" si="880"/>
        <v>4</v>
      </c>
      <c r="C1398" s="12" t="s">
        <v>4089</v>
      </c>
      <c r="D1398" s="21" t="str">
        <f t="shared" ref="D1398:D1400" si="1627">VLOOKUP($C1398,$C$1:$P$7320,2,0)</f>
        <v>adj</v>
      </c>
      <c r="E1398" s="21" t="str">
        <f t="shared" ref="E1398:E1400" si="1628">VLOOKUP($C1398,$C$1:$P$7320,3,0)</f>
        <v>masc nom pl of gāmī</v>
      </c>
      <c r="F1398" s="21" t="str">
        <f t="shared" ref="F1398:F1400" si="1629">VLOOKUP($C1398,$C$1:$P$7320,4,0)</f>
        <v/>
      </c>
      <c r="G1398" s="21"/>
      <c r="H1398" s="21" t="str">
        <f t="shared" ref="H1398:H1400" si="1630">VLOOKUP($C1398,$C$1:$P$7320,6,0)</f>
        <v>motivated by</v>
      </c>
      <c r="I1398" s="21" t="str">
        <f t="shared" ref="I1398:I1400" si="1631">VLOOKUP($C1398,$C$1:$P$7320,7,0)</f>
        <v>going by</v>
      </c>
      <c r="J1398" s="21" t="str">
        <f t="shared" ref="J1398:J1400" si="1632">VLOOKUP($C1398,$C$1:$P$7320,8,0)</f>
        <v>√gam (go)</v>
      </c>
      <c r="K1398" s="21">
        <f t="shared" ref="K1398:K1400" si="1633">VLOOKUP($C1398,$C$1:$P$7320,9,0)</f>
        <v>1</v>
      </c>
      <c r="L1398" s="21" t="str">
        <f t="shared" ref="L1398:L1400" si="1634">VLOOKUP($C1398,$C$1:$P$7320,10,0)</f>
        <v>a</v>
      </c>
      <c r="M1398" s="21" t="str">
        <f t="shared" ref="M1398:M1400" si="1635">VLOOKUP($C1398,$C$1:$P$7320,11,0)</f>
        <v/>
      </c>
      <c r="N1398" s="21" t="str">
        <f t="shared" ref="N1398:N1400" si="1636">VLOOKUP($C1398,$C$1:$P$7320,12,0)</f>
        <v>√gam + *ī</v>
      </c>
      <c r="O1398" s="21" t="str">
        <f t="shared" ref="O1398:O1400" si="1637">VLOOKUP($C1398,$C$1:$P$7320,13,0)</f>
        <v/>
      </c>
      <c r="P1398" s="21" t="str">
        <f t="shared" ref="P1398:P1400" si="1638">VLOOKUP($C1398,$C$1:$P$7320,14,0)</f>
        <v/>
      </c>
      <c r="Q1398" s="21"/>
      <c r="R1398" s="21" t="s">
        <v>3933</v>
      </c>
      <c r="S1398" s="21" t="s">
        <v>3934</v>
      </c>
      <c r="T1398" s="21" t="s">
        <v>4095</v>
      </c>
      <c r="U1398" s="23"/>
      <c r="V1398" s="23"/>
      <c r="W1398" s="15">
        <f t="shared" si="2"/>
        <v>45635</v>
      </c>
      <c r="X1398" s="24">
        <v>1397.0</v>
      </c>
      <c r="Y1398" s="17" t="str">
        <f t="shared" si="1588"/>
        <v>=COUNTIFS(C$3:C1398,C1398)</v>
      </c>
      <c r="Z1398" s="25" t="str">
        <f t="shared" si="1589"/>
        <v>#NAME?</v>
      </c>
      <c r="AA1398" s="25" t="str">
        <f t="shared" si="1590"/>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87"/>
        <v>11</v>
      </c>
      <c r="B1399" s="10">
        <f t="shared" si="880"/>
        <v>25</v>
      </c>
      <c r="C1399" s="12" t="s">
        <v>2894</v>
      </c>
      <c r="D1399" s="21" t="str">
        <f t="shared" si="1627"/>
        <v>ind</v>
      </c>
      <c r="E1399" s="21" t="str">
        <f t="shared" si="1628"/>
        <v>conj</v>
      </c>
      <c r="F1399" s="21" t="str">
        <f t="shared" si="1629"/>
        <v/>
      </c>
      <c r="G1399" s="21"/>
      <c r="H1399" s="21" t="str">
        <f t="shared" si="1630"/>
        <v>and</v>
      </c>
      <c r="I1399" s="21" t="str">
        <f t="shared" si="1631"/>
        <v/>
      </c>
      <c r="J1399" s="21" t="str">
        <f t="shared" si="1632"/>
        <v/>
      </c>
      <c r="K1399" s="21" t="str">
        <f t="shared" si="1633"/>
        <v/>
      </c>
      <c r="L1399" s="21" t="str">
        <f t="shared" si="1634"/>
        <v/>
      </c>
      <c r="M1399" s="21" t="str">
        <f t="shared" si="1635"/>
        <v/>
      </c>
      <c r="N1399" s="21" t="str">
        <f t="shared" si="1636"/>
        <v/>
      </c>
      <c r="O1399" s="21" t="str">
        <f t="shared" si="1637"/>
        <v/>
      </c>
      <c r="P1399" s="21" t="str">
        <f t="shared" si="1638"/>
        <v/>
      </c>
      <c r="Q1399" s="21"/>
      <c r="R1399" s="21" t="s">
        <v>3933</v>
      </c>
      <c r="S1399" s="21" t="s">
        <v>3934</v>
      </c>
      <c r="T1399" s="21" t="s">
        <v>4095</v>
      </c>
      <c r="U1399" s="23"/>
      <c r="V1399" s="23"/>
      <c r="W1399" s="15">
        <f t="shared" si="2"/>
        <v>45635</v>
      </c>
      <c r="X1399" s="24">
        <v>1398.0</v>
      </c>
      <c r="Y1399" s="17" t="str">
        <f t="shared" si="1588"/>
        <v>=COUNTIFS(C$3:C1399,C1399)</v>
      </c>
      <c r="Z1399" s="25" t="str">
        <f t="shared" si="1589"/>
        <v>#NAME?</v>
      </c>
      <c r="AA1399" s="25" t="str">
        <f t="shared" si="1590"/>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87"/>
        <v>14</v>
      </c>
      <c r="B1400" s="10">
        <f t="shared" si="880"/>
        <v>26</v>
      </c>
      <c r="C1400" s="12" t="s">
        <v>2606</v>
      </c>
      <c r="D1400" s="21" t="str">
        <f t="shared" si="1627"/>
        <v>noun</v>
      </c>
      <c r="E1400" s="21" t="str">
        <f t="shared" si="1628"/>
        <v>masc nom pl, from bhikkhati</v>
      </c>
      <c r="F1400" s="21" t="str">
        <f t="shared" si="1629"/>
        <v/>
      </c>
      <c r="G1400" s="21"/>
      <c r="H1400" s="21" t="str">
        <f t="shared" si="1630"/>
        <v>monks, monastics</v>
      </c>
      <c r="I1400" s="21" t="str">
        <f t="shared" si="1631"/>
        <v>beggars, mendicants</v>
      </c>
      <c r="J1400" s="21" t="str">
        <f t="shared" si="1632"/>
        <v>√bhikkh (beg)</v>
      </c>
      <c r="K1400" s="21">
        <f t="shared" si="1633"/>
        <v>1</v>
      </c>
      <c r="L1400" s="21" t="str">
        <f t="shared" si="1634"/>
        <v>a</v>
      </c>
      <c r="M1400" s="21" t="str">
        <f t="shared" si="1635"/>
        <v/>
      </c>
      <c r="N1400" s="21" t="str">
        <f t="shared" si="1636"/>
        <v>√bhikkh + u</v>
      </c>
      <c r="O1400" s="21" t="str">
        <f t="shared" si="1637"/>
        <v/>
      </c>
      <c r="P1400" s="21" t="str">
        <f t="shared" si="1638"/>
        <v/>
      </c>
      <c r="Q1400" s="21"/>
      <c r="R1400" s="21" t="s">
        <v>3933</v>
      </c>
      <c r="S1400" s="21" t="s">
        <v>3934</v>
      </c>
      <c r="T1400" s="21" t="s">
        <v>4095</v>
      </c>
      <c r="U1400" s="23"/>
      <c r="V1400" s="23"/>
      <c r="W1400" s="15">
        <f t="shared" si="2"/>
        <v>45635</v>
      </c>
      <c r="X1400" s="24">
        <v>1399.0</v>
      </c>
      <c r="Y1400" s="17" t="str">
        <f t="shared" si="1588"/>
        <v>=COUNTIFS(C$3:C1400,C1400)</v>
      </c>
      <c r="Z1400" s="25" t="str">
        <f t="shared" si="1589"/>
        <v>#NAME?</v>
      </c>
      <c r="AA1400" s="25" t="str">
        <f t="shared" si="1590"/>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80"/>
        <v>1</v>
      </c>
      <c r="C1401" s="52" t="s">
        <v>4129</v>
      </c>
      <c r="D1401" s="40"/>
      <c r="E1401" s="40"/>
      <c r="F1401" s="40"/>
      <c r="G1401" s="40"/>
      <c r="H1401" s="40"/>
      <c r="I1401" s="40"/>
      <c r="J1401" s="40"/>
      <c r="K1401" s="40"/>
      <c r="L1401" s="40"/>
      <c r="M1401" s="40"/>
      <c r="N1401" s="40"/>
      <c r="O1401" s="40"/>
      <c r="P1401" s="40"/>
      <c r="Q1401" s="40"/>
      <c r="R1401" s="40" t="s">
        <v>3933</v>
      </c>
      <c r="S1401" s="40" t="s">
        <v>3934</v>
      </c>
      <c r="T1401" s="40" t="s">
        <v>4095</v>
      </c>
      <c r="U1401" s="41"/>
      <c r="V1401" s="41"/>
      <c r="W1401" s="15">
        <f t="shared" si="2"/>
        <v>45635</v>
      </c>
      <c r="X1401" s="24">
        <v>1400.0</v>
      </c>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80"/>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2"/>
        <v>45635</v>
      </c>
      <c r="X1402" s="24">
        <v>1401.0</v>
      </c>
      <c r="Y1402" s="17" t="str">
        <f t="shared" ref="Y1402:Y1411" si="1639">formulatext(A1402)</f>
        <v>#N/A</v>
      </c>
      <c r="Z1402" s="25" t="str">
        <f t="shared" ref="Z1402:Z1411" si="1640">org.libreoffice.regex(Y1402,"(\= COUNTIFS\(C\$\d{1,3}:)(C\d{1,3})(,)(C\d{1,3})(\))","$2")</f>
        <v>#NAME?</v>
      </c>
      <c r="AA1402" s="25" t="str">
        <f t="shared" ref="AA1402:AA1411" si="1641">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42">COUNTIFS(C$3:C1403,C1403)</f>
        <v>1</v>
      </c>
      <c r="B1403" s="10">
        <f t="shared" si="880"/>
        <v>1</v>
      </c>
      <c r="C1403" s="12" t="s">
        <v>4130</v>
      </c>
      <c r="D1403" s="21" t="s">
        <v>250</v>
      </c>
      <c r="E1403" s="21" t="s">
        <v>4131</v>
      </c>
      <c r="F1403" s="21"/>
      <c r="G1403" s="21"/>
      <c r="H1403" s="21" t="s">
        <v>4132</v>
      </c>
      <c r="I1403" s="21"/>
      <c r="J1403" s="21"/>
      <c r="K1403" s="21"/>
      <c r="L1403" s="21"/>
      <c r="M1403" s="21"/>
      <c r="N1403" s="21" t="s">
        <v>4133</v>
      </c>
      <c r="O1403" s="21"/>
      <c r="P1403" s="21"/>
      <c r="Q1403" s="21"/>
      <c r="R1403" s="21" t="s">
        <v>3933</v>
      </c>
      <c r="S1403" s="21" t="s">
        <v>3934</v>
      </c>
      <c r="T1403" s="22" t="s">
        <v>4134</v>
      </c>
      <c r="U1403" s="23"/>
      <c r="V1403" s="23"/>
      <c r="W1403" s="15">
        <f t="shared" si="2"/>
        <v>45635</v>
      </c>
      <c r="X1403" s="24">
        <v>1402.0</v>
      </c>
      <c r="Y1403" s="17" t="str">
        <f t="shared" si="1639"/>
        <v>=COUNTIFS(C$3:C1403,C1403)</v>
      </c>
      <c r="Z1403" s="25" t="str">
        <f t="shared" si="1640"/>
        <v>#NAME?</v>
      </c>
      <c r="AA1403" s="25" t="str">
        <f t="shared" si="1641"/>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42"/>
        <v>2</v>
      </c>
      <c r="B1404" s="10">
        <f t="shared" si="880"/>
        <v>2</v>
      </c>
      <c r="C1404" s="12" t="s">
        <v>392</v>
      </c>
      <c r="D1404" s="21" t="str">
        <f>VLOOKUP($C1404,$C$1:$P$7320,2,0)</f>
        <v>noun</v>
      </c>
      <c r="E1404" s="21" t="s">
        <v>4135</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3933</v>
      </c>
      <c r="S1404" s="21" t="s">
        <v>3934</v>
      </c>
      <c r="T1404" s="21" t="s">
        <v>4136</v>
      </c>
      <c r="U1404" s="23"/>
      <c r="V1404" s="23"/>
      <c r="W1404" s="15">
        <f t="shared" si="2"/>
        <v>45635</v>
      </c>
      <c r="X1404" s="24">
        <v>1403.0</v>
      </c>
      <c r="Y1404" s="17" t="str">
        <f t="shared" si="1639"/>
        <v>=COUNTIFS(C$3:C1404,C1404)</v>
      </c>
      <c r="Z1404" s="25" t="str">
        <f t="shared" si="1640"/>
        <v>#NAME?</v>
      </c>
      <c r="AA1404" s="25" t="str">
        <f t="shared" si="1641"/>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2"/>
        <v>1</v>
      </c>
      <c r="B1405" s="10">
        <f t="shared" si="880"/>
        <v>2</v>
      </c>
      <c r="C1405" s="12" t="s">
        <v>4137</v>
      </c>
      <c r="D1405" s="21" t="s">
        <v>42</v>
      </c>
      <c r="E1405" s="21" t="s">
        <v>4138</v>
      </c>
      <c r="F1405" s="21"/>
      <c r="G1405" s="21"/>
      <c r="H1405" s="21" t="s">
        <v>4139</v>
      </c>
      <c r="I1405" s="21"/>
      <c r="J1405" s="21"/>
      <c r="K1405" s="21"/>
      <c r="L1405" s="21"/>
      <c r="M1405" s="21"/>
      <c r="N1405" s="21" t="s">
        <v>4140</v>
      </c>
      <c r="O1405" s="21"/>
      <c r="P1405" s="21"/>
      <c r="Q1405" s="21"/>
      <c r="R1405" s="21" t="s">
        <v>3933</v>
      </c>
      <c r="S1405" s="21" t="s">
        <v>3934</v>
      </c>
      <c r="T1405" s="21" t="s">
        <v>4141</v>
      </c>
      <c r="U1405" s="23"/>
      <c r="V1405" s="23"/>
      <c r="W1405" s="15">
        <f t="shared" si="2"/>
        <v>45635</v>
      </c>
      <c r="X1405" s="24">
        <v>1404.0</v>
      </c>
      <c r="Y1405" s="17" t="str">
        <f t="shared" si="1639"/>
        <v>=COUNTIFS(C$3:C1405,C1405)</v>
      </c>
      <c r="Z1405" s="25" t="str">
        <f t="shared" si="1640"/>
        <v>#NAME?</v>
      </c>
      <c r="AA1405" s="25" t="str">
        <f t="shared" si="1641"/>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2"/>
        <v>1</v>
      </c>
      <c r="B1406" s="10">
        <f t="shared" si="880"/>
        <v>1</v>
      </c>
      <c r="C1406" s="12" t="s">
        <v>4142</v>
      </c>
      <c r="D1406" s="21" t="s">
        <v>84</v>
      </c>
      <c r="E1406" s="21" t="s">
        <v>4143</v>
      </c>
      <c r="F1406" s="21"/>
      <c r="G1406" s="21"/>
      <c r="H1406" s="21" t="s">
        <v>4144</v>
      </c>
      <c r="I1406" s="21" t="s">
        <v>1249</v>
      </c>
      <c r="J1406" s="21" t="s">
        <v>1250</v>
      </c>
      <c r="K1406" s="21">
        <v>1.0</v>
      </c>
      <c r="L1406" s="21" t="s">
        <v>196</v>
      </c>
      <c r="M1406" s="21" t="s">
        <v>1251</v>
      </c>
      <c r="N1406" s="21" t="s">
        <v>1252</v>
      </c>
      <c r="O1406" s="21"/>
      <c r="P1406" s="21"/>
      <c r="Q1406" s="21"/>
      <c r="R1406" s="21" t="s">
        <v>3933</v>
      </c>
      <c r="S1406" s="21" t="s">
        <v>3934</v>
      </c>
      <c r="T1406" s="21" t="s">
        <v>4145</v>
      </c>
      <c r="U1406" s="23"/>
      <c r="V1406" s="23"/>
      <c r="W1406" s="15">
        <f t="shared" si="2"/>
        <v>45635</v>
      </c>
      <c r="X1406" s="24">
        <v>1405.0</v>
      </c>
      <c r="Y1406" s="17" t="str">
        <f t="shared" si="1639"/>
        <v>=COUNTIFS(C$3:C1406,C1406)</v>
      </c>
      <c r="Z1406" s="25" t="str">
        <f t="shared" si="1640"/>
        <v>#NAME?</v>
      </c>
      <c r="AA1406" s="25" t="str">
        <f t="shared" si="1641"/>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2"/>
        <v>2</v>
      </c>
      <c r="B1407" s="10">
        <f t="shared" si="880"/>
        <v>2</v>
      </c>
      <c r="C1407" s="12" t="s">
        <v>4137</v>
      </c>
      <c r="D1407" s="21" t="str">
        <f t="shared" ref="D1407:D1408" si="1643">VLOOKUP($C1407,$C$1:$P$7320,2,0)</f>
        <v>pron</v>
      </c>
      <c r="E1407" s="21" t="str">
        <f t="shared" ref="E1407:E1408" si="1644">VLOOKUP($C1407,$C$1:$P$7320,3,0)</f>
        <v>masc acc sg of ekacca</v>
      </c>
      <c r="F1407" s="21" t="str">
        <f t="shared" ref="F1407:F1408" si="1645">VLOOKUP($C1407,$C$1:$P$7320,4,0)</f>
        <v/>
      </c>
      <c r="G1407" s="21"/>
      <c r="H1407" s="21" t="str">
        <f t="shared" ref="H1407:H1408" si="1646">VLOOKUP($C1407,$C$1:$P$7320,6,0)</f>
        <v>some person</v>
      </c>
      <c r="I1407" s="21" t="str">
        <f t="shared" ref="I1407:I1408" si="1647">VLOOKUP($C1407,$C$1:$P$7320,7,0)</f>
        <v/>
      </c>
      <c r="J1407" s="21" t="str">
        <f t="shared" ref="J1407:J1408" si="1648">VLOOKUP($C1407,$C$1:$P$7320,8,0)</f>
        <v/>
      </c>
      <c r="K1407" s="21" t="str">
        <f t="shared" ref="K1407:K1408" si="1649">VLOOKUP($C1407,$C$1:$P$7320,9,0)</f>
        <v/>
      </c>
      <c r="L1407" s="21" t="str">
        <f t="shared" ref="L1407:L1408" si="1650">VLOOKUP($C1407,$C$1:$P$7320,10,0)</f>
        <v/>
      </c>
      <c r="M1407" s="21" t="str">
        <f t="shared" ref="M1407:M1408" si="1651">VLOOKUP($C1407,$C$1:$P$7320,11,0)</f>
        <v/>
      </c>
      <c r="N1407" s="21" t="str">
        <f t="shared" ref="N1407:N1408" si="1652">VLOOKUP($C1407,$C$1:$P$7320,12,0)</f>
        <v>eka + tya</v>
      </c>
      <c r="O1407" s="21" t="str">
        <f t="shared" ref="O1407:O1408" si="1653">VLOOKUP($C1407,$C$1:$P$7320,13,0)</f>
        <v/>
      </c>
      <c r="P1407" s="21" t="str">
        <f t="shared" ref="P1407:P1408" si="1654">VLOOKUP($C1407,$C$1:$P$7320,14,0)</f>
        <v/>
      </c>
      <c r="Q1407" s="21"/>
      <c r="R1407" s="21" t="s">
        <v>3933</v>
      </c>
      <c r="S1407" s="21" t="s">
        <v>3934</v>
      </c>
      <c r="T1407" s="21" t="s">
        <v>4136</v>
      </c>
      <c r="U1407" s="23"/>
      <c r="V1407" s="23"/>
      <c r="W1407" s="15">
        <f t="shared" si="2"/>
        <v>45635</v>
      </c>
      <c r="X1407" s="24">
        <v>1406.0</v>
      </c>
      <c r="Y1407" s="17" t="str">
        <f t="shared" si="1639"/>
        <v>=COUNTIFS(C$3:C1407,C1407)</v>
      </c>
      <c r="Z1407" s="25" t="str">
        <f t="shared" si="1640"/>
        <v>#NAME?</v>
      </c>
      <c r="AA1407" s="25" t="str">
        <f t="shared" si="1641"/>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2"/>
        <v>5</v>
      </c>
      <c r="B1408" s="10">
        <f t="shared" si="880"/>
        <v>80</v>
      </c>
      <c r="C1408" s="12" t="s">
        <v>1856</v>
      </c>
      <c r="D1408" s="21" t="str">
        <f t="shared" si="1643"/>
        <v>ind</v>
      </c>
      <c r="E1408" s="21" t="str">
        <f t="shared" si="1644"/>
        <v>neg</v>
      </c>
      <c r="F1408" s="21" t="str">
        <f t="shared" si="1645"/>
        <v/>
      </c>
      <c r="G1408" s="21"/>
      <c r="H1408" s="21" t="str">
        <f t="shared" si="1646"/>
        <v>not</v>
      </c>
      <c r="I1408" s="21" t="str">
        <f t="shared" si="1647"/>
        <v/>
      </c>
      <c r="J1408" s="21" t="str">
        <f t="shared" si="1648"/>
        <v/>
      </c>
      <c r="K1408" s="21" t="str">
        <f t="shared" si="1649"/>
        <v/>
      </c>
      <c r="L1408" s="21" t="str">
        <f t="shared" si="1650"/>
        <v/>
      </c>
      <c r="M1408" s="21" t="str">
        <f t="shared" si="1651"/>
        <v/>
      </c>
      <c r="N1408" s="21" t="str">
        <f t="shared" si="1652"/>
        <v/>
      </c>
      <c r="O1408" s="21" t="str">
        <f t="shared" si="1653"/>
        <v/>
      </c>
      <c r="P1408" s="21" t="str">
        <f t="shared" si="1654"/>
        <v/>
      </c>
      <c r="Q1408" s="21"/>
      <c r="R1408" s="21" t="s">
        <v>3933</v>
      </c>
      <c r="S1408" s="21" t="s">
        <v>3934</v>
      </c>
      <c r="T1408" s="21" t="s">
        <v>4136</v>
      </c>
      <c r="U1408" s="23"/>
      <c r="V1408" s="23"/>
      <c r="W1408" s="15">
        <f t="shared" si="2"/>
        <v>45635</v>
      </c>
      <c r="X1408" s="24">
        <v>1407.0</v>
      </c>
      <c r="Y1408" s="17" t="str">
        <f t="shared" si="1639"/>
        <v>=COUNTIFS(C$3:C1408,C1408)</v>
      </c>
      <c r="Z1408" s="25" t="str">
        <f t="shared" si="1640"/>
        <v>#NAME?</v>
      </c>
      <c r="AA1408" s="25" t="str">
        <f t="shared" si="1641"/>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2"/>
        <v>1</v>
      </c>
      <c r="B1409" s="10">
        <f t="shared" si="880"/>
        <v>1</v>
      </c>
      <c r="C1409" s="12" t="s">
        <v>4146</v>
      </c>
      <c r="D1409" s="21" t="s">
        <v>118</v>
      </c>
      <c r="E1409" s="21" t="s">
        <v>897</v>
      </c>
      <c r="F1409" s="21"/>
      <c r="G1409" s="21"/>
      <c r="H1409" s="21"/>
      <c r="I1409" s="21"/>
      <c r="J1409" s="21"/>
      <c r="K1409" s="21"/>
      <c r="L1409" s="21"/>
      <c r="M1409" s="21"/>
      <c r="N1409" s="21" t="s">
        <v>4147</v>
      </c>
      <c r="O1409" s="21"/>
      <c r="P1409" s="21"/>
      <c r="Q1409" s="21"/>
      <c r="R1409" s="21" t="s">
        <v>3933</v>
      </c>
      <c r="S1409" s="21" t="s">
        <v>3934</v>
      </c>
      <c r="T1409" s="21" t="s">
        <v>4148</v>
      </c>
      <c r="U1409" s="23"/>
      <c r="V1409" s="23"/>
      <c r="W1409" s="15">
        <f t="shared" si="2"/>
        <v>45635</v>
      </c>
      <c r="X1409" s="24">
        <v>1408.0</v>
      </c>
      <c r="Y1409" s="17" t="str">
        <f t="shared" si="1639"/>
        <v>=COUNTIFS(C$3:C1409,C1409)</v>
      </c>
      <c r="Z1409" s="25" t="str">
        <f t="shared" si="1640"/>
        <v>#NAME?</v>
      </c>
      <c r="AA1409" s="25" t="str">
        <f t="shared" si="1641"/>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2"/>
        <v>1</v>
      </c>
      <c r="B1410" s="10">
        <f t="shared" si="880"/>
        <v>1</v>
      </c>
      <c r="C1410" s="12" t="s">
        <v>4149</v>
      </c>
      <c r="D1410" s="21" t="s">
        <v>84</v>
      </c>
      <c r="E1410" s="21" t="s">
        <v>4150</v>
      </c>
      <c r="F1410" s="21"/>
      <c r="G1410" s="21"/>
      <c r="H1410" s="21" t="s">
        <v>4144</v>
      </c>
      <c r="I1410" s="21" t="s">
        <v>1249</v>
      </c>
      <c r="J1410" s="21" t="s">
        <v>1250</v>
      </c>
      <c r="K1410" s="21">
        <v>1.0</v>
      </c>
      <c r="L1410" s="21" t="s">
        <v>196</v>
      </c>
      <c r="M1410" s="21" t="s">
        <v>1251</v>
      </c>
      <c r="N1410" s="21" t="s">
        <v>1252</v>
      </c>
      <c r="O1410" s="21"/>
      <c r="P1410" s="21"/>
      <c r="Q1410" s="21"/>
      <c r="R1410" s="21" t="s">
        <v>3933</v>
      </c>
      <c r="S1410" s="21" t="s">
        <v>3934</v>
      </c>
      <c r="T1410" s="21" t="s">
        <v>4151</v>
      </c>
      <c r="U1410" s="23"/>
      <c r="V1410" s="23"/>
      <c r="W1410" s="15">
        <f t="shared" si="2"/>
        <v>45635</v>
      </c>
      <c r="X1410" s="24">
        <v>1409.0</v>
      </c>
      <c r="Y1410" s="17" t="str">
        <f t="shared" si="1639"/>
        <v>=COUNTIFS(C$3:C1410,C1410)</v>
      </c>
      <c r="Z1410" s="25" t="str">
        <f t="shared" si="1640"/>
        <v>#NAME?</v>
      </c>
      <c r="AA1410" s="25" t="str">
        <f t="shared" si="1641"/>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2"/>
        <v>16</v>
      </c>
      <c r="B1411" s="10">
        <f t="shared" si="880"/>
        <v>63</v>
      </c>
      <c r="C1411" s="12" t="s">
        <v>449</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3933</v>
      </c>
      <c r="S1411" s="21" t="s">
        <v>3934</v>
      </c>
      <c r="T1411" s="21" t="s">
        <v>4136</v>
      </c>
      <c r="U1411" s="23"/>
      <c r="V1411" s="23"/>
      <c r="W1411" s="15">
        <f t="shared" si="2"/>
        <v>45635</v>
      </c>
      <c r="X1411" s="24">
        <v>1410.0</v>
      </c>
      <c r="Y1411" s="17" t="str">
        <f t="shared" si="1639"/>
        <v>=COUNTIFS(C$3:C1411,C1411)</v>
      </c>
      <c r="Z1411" s="25" t="str">
        <f t="shared" si="1640"/>
        <v>#NAME?</v>
      </c>
      <c r="AA1411" s="25" t="str">
        <f t="shared" si="1641"/>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80"/>
        <v>1</v>
      </c>
      <c r="C1412" s="52" t="s">
        <v>4152</v>
      </c>
      <c r="D1412" s="40"/>
      <c r="E1412" s="40"/>
      <c r="F1412" s="40"/>
      <c r="G1412" s="40"/>
      <c r="H1412" s="40"/>
      <c r="I1412" s="40"/>
      <c r="J1412" s="40"/>
      <c r="K1412" s="40"/>
      <c r="L1412" s="40"/>
      <c r="M1412" s="40"/>
      <c r="N1412" s="40"/>
      <c r="O1412" s="40"/>
      <c r="P1412" s="40"/>
      <c r="Q1412" s="40"/>
      <c r="R1412" s="40" t="s">
        <v>3933</v>
      </c>
      <c r="S1412" s="40" t="s">
        <v>3934</v>
      </c>
      <c r="T1412" s="40" t="s">
        <v>4136</v>
      </c>
      <c r="U1412" s="41"/>
      <c r="V1412" s="41"/>
      <c r="W1412" s="15">
        <f t="shared" si="2"/>
        <v>45635</v>
      </c>
      <c r="X1412" s="24">
        <v>1411.0</v>
      </c>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80"/>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2"/>
        <v>45635</v>
      </c>
      <c r="X1413" s="24">
        <v>1412.0</v>
      </c>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55">COUNTIFS(C$3:C1414,C1414)</f>
        <v>10</v>
      </c>
      <c r="B1414" s="10">
        <f t="shared" si="880"/>
        <v>37</v>
      </c>
      <c r="C1414" s="12" t="s">
        <v>368</v>
      </c>
      <c r="D1414" s="21" t="str">
        <f t="shared" ref="D1414:D1418" si="1656">VLOOKUP($C1414,$C$1:$P$7320,2,0)</f>
        <v>pron</v>
      </c>
      <c r="E1414" s="21" t="str">
        <f>VLOOKUP($C1414,$C$1:$P$7320,3,0)</f>
        <v>masc nom sg of ta</v>
      </c>
      <c r="F1414" s="21" t="str">
        <f t="shared" ref="F1414:F1418" si="1657">VLOOKUP($C1414,$C$1:$P$7320,4,0)</f>
        <v/>
      </c>
      <c r="G1414" s="21"/>
      <c r="H1414" s="21" t="str">
        <f t="shared" ref="H1414:H1418" si="1658">VLOOKUP($C1414,$C$1:$P$7320,6,0)</f>
        <v>he, that</v>
      </c>
      <c r="I1414" s="21" t="str">
        <f t="shared" ref="I1414:I1418" si="1659">VLOOKUP($C1414,$C$1:$P$7320,7,0)</f>
        <v/>
      </c>
      <c r="J1414" s="21" t="str">
        <f t="shared" ref="J1414:J1418" si="1660">VLOOKUP($C1414,$C$1:$P$7320,8,0)</f>
        <v/>
      </c>
      <c r="K1414" s="21" t="str">
        <f t="shared" ref="K1414:K1418" si="1661">VLOOKUP($C1414,$C$1:$P$7320,9,0)</f>
        <v/>
      </c>
      <c r="L1414" s="21" t="str">
        <f t="shared" ref="L1414:L1418" si="1662">VLOOKUP($C1414,$C$1:$P$7320,10,0)</f>
        <v/>
      </c>
      <c r="M1414" s="21" t="str">
        <f t="shared" ref="M1414:M1418" si="1663">VLOOKUP($C1414,$C$1:$P$7320,11,0)</f>
        <v/>
      </c>
      <c r="N1414" s="21" t="str">
        <f t="shared" ref="N1414:N1418" si="1664">VLOOKUP($C1414,$C$1:$P$7320,12,0)</f>
        <v/>
      </c>
      <c r="O1414" s="21" t="str">
        <f t="shared" ref="O1414:O1418" si="1665">VLOOKUP($C1414,$C$1:$P$7320,13,0)</f>
        <v/>
      </c>
      <c r="P1414" s="21" t="str">
        <f t="shared" ref="P1414:P1418" si="1666">VLOOKUP($C1414,$C$1:$P$7320,14,0)</f>
        <v/>
      </c>
      <c r="Q1414" s="21"/>
      <c r="R1414" s="21" t="s">
        <v>3933</v>
      </c>
      <c r="S1414" s="21" t="s">
        <v>3934</v>
      </c>
      <c r="T1414" s="21" t="s">
        <v>3112</v>
      </c>
      <c r="U1414" s="23"/>
      <c r="V1414" s="23"/>
      <c r="W1414" s="15">
        <f t="shared" si="2"/>
        <v>45635</v>
      </c>
      <c r="X1414" s="24">
        <v>1413.0</v>
      </c>
      <c r="Y1414" s="17" t="str">
        <f t="shared" ref="Y1414:Y1418" si="1667">formulatext(A1414)</f>
        <v>=COUNTIFS(C$3:C1414,C1414)</v>
      </c>
      <c r="Z1414" s="25" t="str">
        <f t="shared" ref="Z1414:Z1418" si="1668">org.libreoffice.regex(Y1414,"(\= COUNTIFS\(C\$\d{1,3}:)(C\d{1,3})(,)(C\d{1,3})(\))","$2")</f>
        <v>#NAME?</v>
      </c>
      <c r="AA1414" s="25" t="str">
        <f t="shared" ref="AA1414:AA1418" si="1669">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55"/>
        <v>34</v>
      </c>
      <c r="B1415" s="10">
        <f t="shared" si="880"/>
        <v>147</v>
      </c>
      <c r="C1415" s="12" t="s">
        <v>560</v>
      </c>
      <c r="D1415" s="21" t="str">
        <f t="shared" si="1656"/>
        <v>noun</v>
      </c>
      <c r="E1415" s="21" t="s">
        <v>3635</v>
      </c>
      <c r="F1415" s="21" t="str">
        <f t="shared" si="1657"/>
        <v/>
      </c>
      <c r="G1415" s="21"/>
      <c r="H1415" s="21" t="str">
        <f t="shared" si="1658"/>
        <v>monk, monastic</v>
      </c>
      <c r="I1415" s="21" t="str">
        <f t="shared" si="1659"/>
        <v>beggar, mendicant</v>
      </c>
      <c r="J1415" s="21" t="str">
        <f t="shared" si="1660"/>
        <v>√bhikkh (beg)</v>
      </c>
      <c r="K1415" s="21">
        <f t="shared" si="1661"/>
        <v>1</v>
      </c>
      <c r="L1415" s="21" t="str">
        <f t="shared" si="1662"/>
        <v>a</v>
      </c>
      <c r="M1415" s="21" t="str">
        <f t="shared" si="1663"/>
        <v/>
      </c>
      <c r="N1415" s="21" t="str">
        <f t="shared" si="1664"/>
        <v>√bhikkh + u</v>
      </c>
      <c r="O1415" s="21" t="str">
        <f t="shared" si="1665"/>
        <v/>
      </c>
      <c r="P1415" s="21" t="str">
        <f t="shared" si="1666"/>
        <v/>
      </c>
      <c r="Q1415" s="21"/>
      <c r="R1415" s="21" t="s">
        <v>3933</v>
      </c>
      <c r="S1415" s="21" t="s">
        <v>3934</v>
      </c>
      <c r="T1415" s="21" t="s">
        <v>3112</v>
      </c>
      <c r="U1415" s="23"/>
      <c r="V1415" s="23"/>
      <c r="W1415" s="15">
        <f t="shared" si="2"/>
        <v>45635</v>
      </c>
      <c r="X1415" s="24">
        <v>1414.0</v>
      </c>
      <c r="Y1415" s="17" t="str">
        <f t="shared" si="1667"/>
        <v>=COUNTIFS(C$3:C1415,C1415)</v>
      </c>
      <c r="Z1415" s="25" t="str">
        <f t="shared" si="1668"/>
        <v>#NAME?</v>
      </c>
      <c r="AA1415" s="25" t="str">
        <f t="shared" si="1669"/>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55"/>
        <v>16</v>
      </c>
      <c r="B1416" s="10">
        <f t="shared" si="880"/>
        <v>29</v>
      </c>
      <c r="C1416" s="12" t="s">
        <v>1865</v>
      </c>
      <c r="D1416" s="21" t="str">
        <f t="shared" si="1656"/>
        <v>noun</v>
      </c>
      <c r="E1416" s="21" t="str">
        <f t="shared" ref="E1416:E1418" si="1670">VLOOKUP($C1416,$C$1:$P$7320,3,0)</f>
        <v>masc instr pl of bhikkhu</v>
      </c>
      <c r="F1416" s="21" t="str">
        <f t="shared" si="1657"/>
        <v/>
      </c>
      <c r="G1416" s="21"/>
      <c r="H1416" s="21" t="str">
        <f t="shared" si="1658"/>
        <v>with monks</v>
      </c>
      <c r="I1416" s="21" t="str">
        <f t="shared" si="1659"/>
        <v/>
      </c>
      <c r="J1416" s="21" t="str">
        <f t="shared" si="1660"/>
        <v>√bhikkh (beg)</v>
      </c>
      <c r="K1416" s="21">
        <f t="shared" si="1661"/>
        <v>1</v>
      </c>
      <c r="L1416" s="21" t="str">
        <f t="shared" si="1662"/>
        <v>a</v>
      </c>
      <c r="M1416" s="21" t="str">
        <f t="shared" si="1663"/>
        <v/>
      </c>
      <c r="N1416" s="21" t="str">
        <f t="shared" si="1664"/>
        <v>√bhikkh + u</v>
      </c>
      <c r="O1416" s="21" t="str">
        <f t="shared" si="1665"/>
        <v/>
      </c>
      <c r="P1416" s="21" t="str">
        <f t="shared" si="1666"/>
        <v/>
      </c>
      <c r="Q1416" s="21"/>
      <c r="R1416" s="21" t="s">
        <v>3933</v>
      </c>
      <c r="S1416" s="21" t="s">
        <v>3934</v>
      </c>
      <c r="T1416" s="21" t="s">
        <v>3112</v>
      </c>
      <c r="U1416" s="23"/>
      <c r="V1416" s="23"/>
      <c r="W1416" s="15">
        <f t="shared" si="2"/>
        <v>45635</v>
      </c>
      <c r="X1416" s="24">
        <v>1415.0</v>
      </c>
      <c r="Y1416" s="17" t="str">
        <f t="shared" si="1667"/>
        <v>=COUNTIFS(C$3:C1416,C1416)</v>
      </c>
      <c r="Z1416" s="25" t="str">
        <f t="shared" si="1668"/>
        <v>#NAME?</v>
      </c>
      <c r="AA1416" s="25" t="str">
        <f t="shared" si="1669"/>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55"/>
        <v>4</v>
      </c>
      <c r="B1417" s="10">
        <f t="shared" si="880"/>
        <v>8</v>
      </c>
      <c r="C1417" s="12" t="s">
        <v>3098</v>
      </c>
      <c r="D1417" s="21" t="str">
        <f t="shared" si="1656"/>
        <v>comp</v>
      </c>
      <c r="E1417" s="21" t="str">
        <f t="shared" si="1670"/>
        <v>sandhi, adv + opt</v>
      </c>
      <c r="F1417" s="21" t="str">
        <f t="shared" si="1657"/>
        <v/>
      </c>
      <c r="G1417" s="21"/>
      <c r="H1417" s="21" t="str">
        <f t="shared" si="1658"/>
        <v>thus it should be</v>
      </c>
      <c r="I1417" s="21" t="str">
        <f t="shared" si="1659"/>
        <v/>
      </c>
      <c r="J1417" s="21" t="str">
        <f t="shared" si="1660"/>
        <v/>
      </c>
      <c r="K1417" s="21" t="str">
        <f t="shared" si="1661"/>
        <v/>
      </c>
      <c r="L1417" s="21" t="str">
        <f t="shared" si="1662"/>
        <v/>
      </c>
      <c r="M1417" s="21" t="str">
        <f t="shared" si="1663"/>
        <v/>
      </c>
      <c r="N1417" s="21" t="str">
        <f t="shared" si="1664"/>
        <v>evaṃ + assa</v>
      </c>
      <c r="O1417" s="21" t="str">
        <f t="shared" si="1665"/>
        <v/>
      </c>
      <c r="P1417" s="21" t="str">
        <f t="shared" si="1666"/>
        <v/>
      </c>
      <c r="Q1417" s="21"/>
      <c r="R1417" s="21" t="s">
        <v>3933</v>
      </c>
      <c r="S1417" s="21" t="s">
        <v>3934</v>
      </c>
      <c r="T1417" s="21" t="s">
        <v>3112</v>
      </c>
      <c r="U1417" s="23"/>
      <c r="V1417" s="23"/>
      <c r="W1417" s="15">
        <f t="shared" si="2"/>
        <v>45635</v>
      </c>
      <c r="X1417" s="24">
        <v>1416.0</v>
      </c>
      <c r="Y1417" s="17" t="str">
        <f t="shared" si="1667"/>
        <v>=COUNTIFS(C$3:C1417,C1417)</v>
      </c>
      <c r="Z1417" s="25" t="str">
        <f t="shared" si="1668"/>
        <v>#NAME?</v>
      </c>
      <c r="AA1417" s="25" t="str">
        <f t="shared" si="1669"/>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55"/>
        <v>4</v>
      </c>
      <c r="B1418" s="10">
        <f t="shared" si="880"/>
        <v>8</v>
      </c>
      <c r="C1418" s="12" t="s">
        <v>3106</v>
      </c>
      <c r="D1418" s="21" t="str">
        <f t="shared" si="1656"/>
        <v>ptp</v>
      </c>
      <c r="E1418" s="21" t="str">
        <f t="shared" si="1670"/>
        <v>masc nom sg of vacanīya</v>
      </c>
      <c r="F1418" s="21" t="str">
        <f t="shared" si="1657"/>
        <v/>
      </c>
      <c r="G1418" s="21"/>
      <c r="H1418" s="21" t="str">
        <f t="shared" si="1658"/>
        <v>should be said, spoken, told</v>
      </c>
      <c r="I1418" s="21" t="str">
        <f t="shared" si="1659"/>
        <v/>
      </c>
      <c r="J1418" s="21" t="str">
        <f t="shared" si="1660"/>
        <v>√vac (speak)</v>
      </c>
      <c r="K1418" s="21">
        <f t="shared" si="1661"/>
        <v>1</v>
      </c>
      <c r="L1418" s="21" t="str">
        <f t="shared" si="1662"/>
        <v>a</v>
      </c>
      <c r="M1418" s="21" t="str">
        <f t="shared" si="1663"/>
        <v/>
      </c>
      <c r="N1418" s="21" t="str">
        <f t="shared" si="1664"/>
        <v>√vac + anīya</v>
      </c>
      <c r="O1418" s="21" t="str">
        <f t="shared" si="1665"/>
        <v/>
      </c>
      <c r="P1418" s="21" t="str">
        <f t="shared" si="1666"/>
        <v/>
      </c>
      <c r="Q1418" s="21"/>
      <c r="R1418" s="21" t="s">
        <v>3933</v>
      </c>
      <c r="S1418" s="21" t="s">
        <v>3934</v>
      </c>
      <c r="T1418" s="21" t="s">
        <v>3112</v>
      </c>
      <c r="U1418" s="23"/>
      <c r="V1418" s="23"/>
      <c r="W1418" s="15">
        <f t="shared" si="2"/>
        <v>45635</v>
      </c>
      <c r="X1418" s="24">
        <v>1417.0</v>
      </c>
      <c r="Y1418" s="17" t="str">
        <f t="shared" si="1667"/>
        <v>=COUNTIFS(C$3:C1418,C1418)</v>
      </c>
      <c r="Z1418" s="25" t="str">
        <f t="shared" si="1668"/>
        <v>#NAME?</v>
      </c>
      <c r="AA1418" s="25" t="str">
        <f t="shared" si="1669"/>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80"/>
        <v>1</v>
      </c>
      <c r="C1419" s="52" t="s">
        <v>4153</v>
      </c>
      <c r="D1419" s="40"/>
      <c r="E1419" s="40"/>
      <c r="F1419" s="40"/>
      <c r="G1419" s="40"/>
      <c r="H1419" s="40"/>
      <c r="I1419" s="40"/>
      <c r="J1419" s="40"/>
      <c r="K1419" s="40"/>
      <c r="L1419" s="40"/>
      <c r="M1419" s="40"/>
      <c r="N1419" s="40"/>
      <c r="O1419" s="40"/>
      <c r="P1419" s="40"/>
      <c r="Q1419" s="40"/>
      <c r="R1419" s="40" t="s">
        <v>3933</v>
      </c>
      <c r="S1419" s="40" t="s">
        <v>3934</v>
      </c>
      <c r="T1419" s="40" t="s">
        <v>3112</v>
      </c>
      <c r="U1419" s="41"/>
      <c r="V1419" s="41"/>
      <c r="W1419" s="15">
        <f t="shared" si="2"/>
        <v>45635</v>
      </c>
      <c r="X1419" s="24">
        <v>1418.0</v>
      </c>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80"/>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2"/>
        <v>45635</v>
      </c>
      <c r="X1420" s="24">
        <v>1419.0</v>
      </c>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71">COUNTIFS(C$3:C1421,C1421)</f>
        <v>2</v>
      </c>
      <c r="B1421" s="10">
        <f t="shared" si="880"/>
        <v>7</v>
      </c>
      <c r="C1421" s="12" t="s">
        <v>3726</v>
      </c>
      <c r="D1421" s="21" t="str">
        <f t="shared" ref="D1421:D1423" si="1672">VLOOKUP($C1421,$C$1:$P$7320,2,0)</f>
        <v>ind</v>
      </c>
      <c r="E1421" s="21" t="str">
        <f t="shared" ref="E1421:E1423" si="1673">VLOOKUP($C1421,$C$1:$P$7320,3,0)</f>
        <v>neg</v>
      </c>
      <c r="F1421" s="21" t="str">
        <f t="shared" ref="F1421:F1423" si="1674">VLOOKUP($C1421,$C$1:$P$7320,4,0)</f>
        <v/>
      </c>
      <c r="G1421" s="21"/>
      <c r="H1421" s="21" t="str">
        <f t="shared" ref="H1421:H1423" si="1675">VLOOKUP($C1421,$C$1:$P$7320,6,0)</f>
        <v>don't!</v>
      </c>
      <c r="I1421" s="21" t="str">
        <f t="shared" ref="I1421:I1423" si="1676">VLOOKUP($C1421,$C$1:$P$7320,7,0)</f>
        <v/>
      </c>
      <c r="J1421" s="21" t="str">
        <f t="shared" ref="J1421:J1423" si="1677">VLOOKUP($C1421,$C$1:$P$7320,8,0)</f>
        <v/>
      </c>
      <c r="K1421" s="21" t="str">
        <f t="shared" ref="K1421:K1423" si="1678">VLOOKUP($C1421,$C$1:$P$7320,9,0)</f>
        <v/>
      </c>
      <c r="L1421" s="21" t="str">
        <f t="shared" ref="L1421:L1423" si="1679">VLOOKUP($C1421,$C$1:$P$7320,10,0)</f>
        <v/>
      </c>
      <c r="M1421" s="21" t="str">
        <f t="shared" ref="M1421:M1423" si="1680">VLOOKUP($C1421,$C$1:$P$7320,11,0)</f>
        <v/>
      </c>
      <c r="N1421" s="21" t="str">
        <f t="shared" ref="N1421:N1423" si="1681">VLOOKUP($C1421,$C$1:$P$7320,12,0)</f>
        <v/>
      </c>
      <c r="O1421" s="21" t="str">
        <f t="shared" ref="O1421:O1423" si="1682">VLOOKUP($C1421,$C$1:$P$7320,13,0)</f>
        <v/>
      </c>
      <c r="P1421" s="21" t="str">
        <f t="shared" ref="P1421:P1423" si="1683">VLOOKUP($C1421,$C$1:$P$7320,14,0)</f>
        <v/>
      </c>
      <c r="Q1421" s="21"/>
      <c r="R1421" s="21" t="s">
        <v>3933</v>
      </c>
      <c r="S1421" s="21" t="s">
        <v>3934</v>
      </c>
      <c r="T1421" s="21" t="s">
        <v>4154</v>
      </c>
      <c r="U1421" s="23"/>
      <c r="V1421" s="23"/>
      <c r="W1421" s="15">
        <f t="shared" si="2"/>
        <v>45635</v>
      </c>
      <c r="X1421" s="24">
        <v>1420.0</v>
      </c>
      <c r="Y1421" s="17" t="str">
        <f t="shared" ref="Y1421:Y1440" si="1684">formulatext(A1421)</f>
        <v>=COUNTIFS(C$3:C1421,C1421)</v>
      </c>
      <c r="Z1421" s="25" t="str">
        <f t="shared" ref="Z1421:Z1440" si="1685">org.libreoffice.regex(Y1421,"(\= COUNTIFS\(C\$\d{1,3}:)(C\d{1,3})(,)(C\d{1,3})(\))","$2")</f>
        <v>#NAME?</v>
      </c>
      <c r="AA1421" s="25" t="str">
        <f t="shared" ref="AA1421:AA1440" si="1686">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71"/>
        <v>2</v>
      </c>
      <c r="B1422" s="10">
        <f t="shared" si="880"/>
        <v>8</v>
      </c>
      <c r="C1422" s="12" t="s">
        <v>4025</v>
      </c>
      <c r="D1422" s="21" t="str">
        <f t="shared" si="1672"/>
        <v>noun</v>
      </c>
      <c r="E1422" s="21" t="str">
        <f t="shared" si="1673"/>
        <v>masc nom sg of āyasmant</v>
      </c>
      <c r="F1422" s="21" t="str">
        <f t="shared" si="1674"/>
        <v/>
      </c>
      <c r="G1422" s="21"/>
      <c r="H1422" s="21" t="str">
        <f t="shared" si="1675"/>
        <v>venerable</v>
      </c>
      <c r="I1422" s="21" t="str">
        <f t="shared" si="1676"/>
        <v/>
      </c>
      <c r="J1422" s="21" t="str">
        <f t="shared" si="1677"/>
        <v/>
      </c>
      <c r="K1422" s="21" t="str">
        <f t="shared" si="1678"/>
        <v/>
      </c>
      <c r="L1422" s="21" t="str">
        <f t="shared" si="1679"/>
        <v/>
      </c>
      <c r="M1422" s="21" t="str">
        <f t="shared" si="1680"/>
        <v/>
      </c>
      <c r="N1422" s="21" t="str">
        <f t="shared" si="1681"/>
        <v>āyas + mant</v>
      </c>
      <c r="O1422" s="21" t="str">
        <f t="shared" si="1682"/>
        <v/>
      </c>
      <c r="P1422" s="21" t="str">
        <f t="shared" si="1683"/>
        <v/>
      </c>
      <c r="Q1422" s="21"/>
      <c r="R1422" s="21" t="s">
        <v>3933</v>
      </c>
      <c r="S1422" s="21" t="s">
        <v>3934</v>
      </c>
      <c r="T1422" s="21" t="s">
        <v>4154</v>
      </c>
      <c r="U1422" s="23"/>
      <c r="V1422" s="23"/>
      <c r="W1422" s="15">
        <f t="shared" si="2"/>
        <v>45635</v>
      </c>
      <c r="X1422" s="24">
        <v>1421.0</v>
      </c>
      <c r="Y1422" s="17" t="str">
        <f t="shared" si="1684"/>
        <v>=COUNTIFS(C$3:C1422,C1422)</v>
      </c>
      <c r="Z1422" s="25" t="str">
        <f t="shared" si="1685"/>
        <v>#NAME?</v>
      </c>
      <c r="AA1422" s="25" t="str">
        <f t="shared" si="1686"/>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1"/>
        <v>6</v>
      </c>
      <c r="B1423" s="10">
        <f t="shared" si="880"/>
        <v>20</v>
      </c>
      <c r="C1423" s="12" t="s">
        <v>1746</v>
      </c>
      <c r="D1423" s="21" t="str">
        <f t="shared" si="1672"/>
        <v>ind</v>
      </c>
      <c r="E1423" s="21" t="str">
        <f t="shared" si="1673"/>
        <v>ind, adv</v>
      </c>
      <c r="F1423" s="21" t="str">
        <f t="shared" si="1674"/>
        <v/>
      </c>
      <c r="G1423" s="21"/>
      <c r="H1423" s="21" t="str">
        <f t="shared" si="1675"/>
        <v>thus, like this</v>
      </c>
      <c r="I1423" s="21" t="str">
        <f t="shared" si="1676"/>
        <v/>
      </c>
      <c r="J1423" s="21" t="str">
        <f t="shared" si="1677"/>
        <v/>
      </c>
      <c r="K1423" s="21" t="str">
        <f t="shared" si="1678"/>
        <v/>
      </c>
      <c r="L1423" s="21" t="str">
        <f t="shared" si="1679"/>
        <v/>
      </c>
      <c r="M1423" s="21" t="str">
        <f t="shared" si="1680"/>
        <v/>
      </c>
      <c r="N1423" s="21" t="str">
        <f t="shared" si="1681"/>
        <v/>
      </c>
      <c r="O1423" s="21" t="str">
        <f t="shared" si="1682"/>
        <v/>
      </c>
      <c r="P1423" s="21" t="str">
        <f t="shared" si="1683"/>
        <v/>
      </c>
      <c r="Q1423" s="21"/>
      <c r="R1423" s="21" t="s">
        <v>3933</v>
      </c>
      <c r="S1423" s="21" t="s">
        <v>3934</v>
      </c>
      <c r="T1423" s="21" t="s">
        <v>4154</v>
      </c>
      <c r="U1423" s="23"/>
      <c r="V1423" s="23"/>
      <c r="W1423" s="15">
        <f t="shared" si="2"/>
        <v>45635</v>
      </c>
      <c r="X1423" s="24">
        <v>1422.0</v>
      </c>
      <c r="Y1423" s="17" t="str">
        <f t="shared" si="1684"/>
        <v>=COUNTIFS(C$3:C1423,C1423)</v>
      </c>
      <c r="Z1423" s="25" t="str">
        <f t="shared" si="1685"/>
        <v>#NAME?</v>
      </c>
      <c r="AA1423" s="25" t="str">
        <f t="shared" si="1686"/>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1"/>
        <v>1</v>
      </c>
      <c r="B1424" s="10">
        <f t="shared" si="880"/>
        <v>3</v>
      </c>
      <c r="C1424" s="12" t="s">
        <v>4155</v>
      </c>
      <c r="D1424" s="21" t="s">
        <v>84</v>
      </c>
      <c r="E1424" s="21" t="s">
        <v>4156</v>
      </c>
      <c r="F1424" s="21"/>
      <c r="G1424" s="21"/>
      <c r="H1424" s="21" t="s">
        <v>4157</v>
      </c>
      <c r="I1424" s="21" t="s">
        <v>4158</v>
      </c>
      <c r="J1424" s="21" t="s">
        <v>683</v>
      </c>
      <c r="K1424" s="21">
        <v>1.0</v>
      </c>
      <c r="L1424" s="21" t="s">
        <v>35</v>
      </c>
      <c r="M1424" s="21"/>
      <c r="N1424" s="21" t="s">
        <v>4159</v>
      </c>
      <c r="O1424" s="21"/>
      <c r="P1424" s="21"/>
      <c r="Q1424" s="21"/>
      <c r="R1424" s="21" t="s">
        <v>3933</v>
      </c>
      <c r="S1424" s="21" t="s">
        <v>3934</v>
      </c>
      <c r="T1424" s="21" t="s">
        <v>4160</v>
      </c>
      <c r="U1424" s="23"/>
      <c r="V1424" s="23"/>
      <c r="W1424" s="15">
        <f t="shared" si="2"/>
        <v>45635</v>
      </c>
      <c r="X1424" s="24">
        <v>1423.0</v>
      </c>
      <c r="Y1424" s="17" t="str">
        <f t="shared" si="1684"/>
        <v>=COUNTIFS(C$3:C1424,C1424)</v>
      </c>
      <c r="Z1424" s="25" t="str">
        <f t="shared" si="1685"/>
        <v>#NAME?</v>
      </c>
      <c r="AA1424" s="25" t="str">
        <f t="shared" si="1686"/>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1"/>
        <v>6</v>
      </c>
      <c r="B1425" s="10">
        <f t="shared" si="880"/>
        <v>80</v>
      </c>
      <c r="C1425" s="12" t="s">
        <v>1856</v>
      </c>
      <c r="D1425" s="21" t="str">
        <f t="shared" ref="D1425:D1440" si="1687">VLOOKUP($C1425,$C$1:$P$7320,2,0)</f>
        <v>ind</v>
      </c>
      <c r="E1425" s="21" t="str">
        <f t="shared" ref="E1425:E1440" si="1688">VLOOKUP($C1425,$C$1:$P$7320,3,0)</f>
        <v>neg</v>
      </c>
      <c r="F1425" s="21" t="str">
        <f t="shared" ref="F1425:F1440" si="1689">VLOOKUP($C1425,$C$1:$P$7320,4,0)</f>
        <v/>
      </c>
      <c r="G1425" s="21"/>
      <c r="H1425" s="21" t="str">
        <f t="shared" ref="H1425:H1440" si="1690">VLOOKUP($C1425,$C$1:$P$7320,6,0)</f>
        <v>not</v>
      </c>
      <c r="I1425" s="21" t="str">
        <f t="shared" ref="I1425:I1440" si="1691">VLOOKUP($C1425,$C$1:$P$7320,7,0)</f>
        <v/>
      </c>
      <c r="J1425" s="21" t="str">
        <f t="shared" ref="J1425:J1440" si="1692">VLOOKUP($C1425,$C$1:$P$7320,8,0)</f>
        <v/>
      </c>
      <c r="K1425" s="21" t="str">
        <f t="shared" ref="K1425:K1440" si="1693">VLOOKUP($C1425,$C$1:$P$7320,9,0)</f>
        <v/>
      </c>
      <c r="L1425" s="21" t="str">
        <f t="shared" ref="L1425:L1440" si="1694">VLOOKUP($C1425,$C$1:$P$7320,10,0)</f>
        <v/>
      </c>
      <c r="M1425" s="21" t="str">
        <f t="shared" ref="M1425:M1440" si="1695">VLOOKUP($C1425,$C$1:$P$7320,11,0)</f>
        <v/>
      </c>
      <c r="N1425" s="21" t="str">
        <f t="shared" ref="N1425:N1440" si="1696">VLOOKUP($C1425,$C$1:$P$7320,12,0)</f>
        <v/>
      </c>
      <c r="O1425" s="21" t="str">
        <f t="shared" ref="O1425:O1440" si="1697">VLOOKUP($C1425,$C$1:$P$7320,13,0)</f>
        <v/>
      </c>
      <c r="P1425" s="21" t="str">
        <f t="shared" ref="P1425:P1440" si="1698">VLOOKUP($C1425,$C$1:$P$7320,14,0)</f>
        <v/>
      </c>
      <c r="Q1425" s="21"/>
      <c r="R1425" s="21" t="s">
        <v>3933</v>
      </c>
      <c r="S1425" s="21" t="s">
        <v>3934</v>
      </c>
      <c r="T1425" s="21" t="s">
        <v>4154</v>
      </c>
      <c r="U1425" s="23"/>
      <c r="V1425" s="23"/>
      <c r="W1425" s="15">
        <f t="shared" si="2"/>
        <v>45635</v>
      </c>
      <c r="X1425" s="24">
        <v>1424.0</v>
      </c>
      <c r="Y1425" s="17" t="str">
        <f t="shared" si="1684"/>
        <v>=COUNTIFS(C$3:C1425,C1425)</v>
      </c>
      <c r="Z1425" s="25" t="str">
        <f t="shared" si="1685"/>
        <v>#NAME?</v>
      </c>
      <c r="AA1425" s="25" t="str">
        <f t="shared" si="1686"/>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1"/>
        <v>12</v>
      </c>
      <c r="B1426" s="10">
        <f t="shared" si="880"/>
        <v>25</v>
      </c>
      <c r="C1426" s="12" t="s">
        <v>2894</v>
      </c>
      <c r="D1426" s="21" t="str">
        <f t="shared" si="1687"/>
        <v>ind</v>
      </c>
      <c r="E1426" s="21" t="str">
        <f t="shared" si="1688"/>
        <v>conj</v>
      </c>
      <c r="F1426" s="21" t="str">
        <f t="shared" si="1689"/>
        <v/>
      </c>
      <c r="G1426" s="21"/>
      <c r="H1426" s="21" t="str">
        <f t="shared" si="1690"/>
        <v>and</v>
      </c>
      <c r="I1426" s="21" t="str">
        <f t="shared" si="1691"/>
        <v/>
      </c>
      <c r="J1426" s="21" t="str">
        <f t="shared" si="1692"/>
        <v/>
      </c>
      <c r="K1426" s="21" t="str">
        <f t="shared" si="1693"/>
        <v/>
      </c>
      <c r="L1426" s="21" t="str">
        <f t="shared" si="1694"/>
        <v/>
      </c>
      <c r="M1426" s="21" t="str">
        <f t="shared" si="1695"/>
        <v/>
      </c>
      <c r="N1426" s="21" t="str">
        <f t="shared" si="1696"/>
        <v/>
      </c>
      <c r="O1426" s="21" t="str">
        <f t="shared" si="1697"/>
        <v/>
      </c>
      <c r="P1426" s="21" t="str">
        <f t="shared" si="1698"/>
        <v/>
      </c>
      <c r="Q1426" s="21"/>
      <c r="R1426" s="21" t="s">
        <v>3933</v>
      </c>
      <c r="S1426" s="21" t="s">
        <v>3934</v>
      </c>
      <c r="T1426" s="21" t="s">
        <v>4154</v>
      </c>
      <c r="U1426" s="23"/>
      <c r="V1426" s="23"/>
      <c r="W1426" s="15">
        <f t="shared" si="2"/>
        <v>45635</v>
      </c>
      <c r="X1426" s="24">
        <v>1425.0</v>
      </c>
      <c r="Y1426" s="17" t="str">
        <f t="shared" si="1684"/>
        <v>=COUNTIFS(C$3:C1426,C1426)</v>
      </c>
      <c r="Z1426" s="25" t="str">
        <f t="shared" si="1685"/>
        <v>#NAME?</v>
      </c>
      <c r="AA1426" s="25" t="str">
        <f t="shared" si="1686"/>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1"/>
        <v>15</v>
      </c>
      <c r="B1427" s="10">
        <f t="shared" si="880"/>
        <v>26</v>
      </c>
      <c r="C1427" s="12" t="s">
        <v>2606</v>
      </c>
      <c r="D1427" s="21" t="str">
        <f t="shared" si="1687"/>
        <v>noun</v>
      </c>
      <c r="E1427" s="21" t="str">
        <f t="shared" si="1688"/>
        <v>masc nom pl, from bhikkhati</v>
      </c>
      <c r="F1427" s="21" t="str">
        <f t="shared" si="1689"/>
        <v/>
      </c>
      <c r="G1427" s="21"/>
      <c r="H1427" s="21" t="str">
        <f t="shared" si="1690"/>
        <v>monks, monastics</v>
      </c>
      <c r="I1427" s="21" t="str">
        <f t="shared" si="1691"/>
        <v>beggars, mendicants</v>
      </c>
      <c r="J1427" s="21" t="str">
        <f t="shared" si="1692"/>
        <v>√bhikkh (beg)</v>
      </c>
      <c r="K1427" s="21">
        <f t="shared" si="1693"/>
        <v>1</v>
      </c>
      <c r="L1427" s="21" t="str">
        <f t="shared" si="1694"/>
        <v>a</v>
      </c>
      <c r="M1427" s="21" t="str">
        <f t="shared" si="1695"/>
        <v/>
      </c>
      <c r="N1427" s="21" t="str">
        <f t="shared" si="1696"/>
        <v>√bhikkh + u</v>
      </c>
      <c r="O1427" s="21" t="str">
        <f t="shared" si="1697"/>
        <v/>
      </c>
      <c r="P1427" s="21" t="str">
        <f t="shared" si="1698"/>
        <v/>
      </c>
      <c r="Q1427" s="21"/>
      <c r="R1427" s="21" t="s">
        <v>3933</v>
      </c>
      <c r="S1427" s="21" t="s">
        <v>3934</v>
      </c>
      <c r="T1427" s="21" t="s">
        <v>4154</v>
      </c>
      <c r="U1427" s="23"/>
      <c r="V1427" s="23"/>
      <c r="W1427" s="15">
        <f t="shared" si="2"/>
        <v>45635</v>
      </c>
      <c r="X1427" s="24">
        <v>1426.0</v>
      </c>
      <c r="Y1427" s="17" t="str">
        <f t="shared" si="1684"/>
        <v>=COUNTIFS(C$3:C1427,C1427)</v>
      </c>
      <c r="Z1427" s="25" t="str">
        <f t="shared" si="1685"/>
        <v>#NAME?</v>
      </c>
      <c r="AA1427" s="25" t="str">
        <f t="shared" si="1686"/>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1"/>
        <v>2</v>
      </c>
      <c r="B1428" s="10">
        <f t="shared" si="880"/>
        <v>2</v>
      </c>
      <c r="C1428" s="12" t="s">
        <v>4080</v>
      </c>
      <c r="D1428" s="21" t="str">
        <f t="shared" si="1687"/>
        <v>adj</v>
      </c>
      <c r="E1428" s="21" t="str">
        <f t="shared" si="1688"/>
        <v>masc nom pl of chandagāmī, comp</v>
      </c>
      <c r="F1428" s="21" t="str">
        <f t="shared" si="1689"/>
        <v/>
      </c>
      <c r="G1428" s="21"/>
      <c r="H1428" s="21" t="str">
        <f t="shared" si="1690"/>
        <v>motivated by interest, by desire</v>
      </c>
      <c r="I1428" s="21" t="str">
        <f t="shared" si="1691"/>
        <v/>
      </c>
      <c r="J1428" s="21" t="str">
        <f t="shared" si="1692"/>
        <v/>
      </c>
      <c r="K1428" s="21" t="str">
        <f t="shared" si="1693"/>
        <v/>
      </c>
      <c r="L1428" s="21" t="str">
        <f t="shared" si="1694"/>
        <v/>
      </c>
      <c r="M1428" s="21" t="str">
        <f t="shared" si="1695"/>
        <v/>
      </c>
      <c r="N1428" s="21" t="str">
        <f t="shared" si="1696"/>
        <v>chanda + gāmī</v>
      </c>
      <c r="O1428" s="21" t="str">
        <f t="shared" si="1697"/>
        <v>instrumental tappurisa</v>
      </c>
      <c r="P1428" s="21" t="str">
        <f t="shared" si="1698"/>
        <v>chandena + gāmī</v>
      </c>
      <c r="Q1428" s="21"/>
      <c r="R1428" s="21" t="s">
        <v>3933</v>
      </c>
      <c r="S1428" s="21" t="s">
        <v>3934</v>
      </c>
      <c r="T1428" s="21" t="s">
        <v>4154</v>
      </c>
      <c r="U1428" s="23"/>
      <c r="V1428" s="23"/>
      <c r="W1428" s="15">
        <f t="shared" si="2"/>
        <v>45635</v>
      </c>
      <c r="X1428" s="24">
        <v>1427.0</v>
      </c>
      <c r="Y1428" s="17" t="str">
        <f t="shared" si="1684"/>
        <v>=COUNTIFS(C$3:C1428,C1428)</v>
      </c>
      <c r="Z1428" s="25" t="str">
        <f t="shared" si="1685"/>
        <v>#NAME?</v>
      </c>
      <c r="AA1428" s="25" t="str">
        <f t="shared" si="1686"/>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1"/>
        <v>7</v>
      </c>
      <c r="B1429" s="10">
        <f t="shared" si="880"/>
        <v>80</v>
      </c>
      <c r="C1429" s="12" t="s">
        <v>1856</v>
      </c>
      <c r="D1429" s="21" t="str">
        <f t="shared" si="1687"/>
        <v>ind</v>
      </c>
      <c r="E1429" s="21" t="str">
        <f t="shared" si="1688"/>
        <v>neg</v>
      </c>
      <c r="F1429" s="21" t="str">
        <f t="shared" si="1689"/>
        <v/>
      </c>
      <c r="G1429" s="21"/>
      <c r="H1429" s="21" t="str">
        <f t="shared" si="1690"/>
        <v>not</v>
      </c>
      <c r="I1429" s="21" t="str">
        <f t="shared" si="1691"/>
        <v/>
      </c>
      <c r="J1429" s="21" t="str">
        <f t="shared" si="1692"/>
        <v/>
      </c>
      <c r="K1429" s="21" t="str">
        <f t="shared" si="1693"/>
        <v/>
      </c>
      <c r="L1429" s="21" t="str">
        <f t="shared" si="1694"/>
        <v/>
      </c>
      <c r="M1429" s="21" t="str">
        <f t="shared" si="1695"/>
        <v/>
      </c>
      <c r="N1429" s="21" t="str">
        <f t="shared" si="1696"/>
        <v/>
      </c>
      <c r="O1429" s="21" t="str">
        <f t="shared" si="1697"/>
        <v/>
      </c>
      <c r="P1429" s="21" t="str">
        <f t="shared" si="1698"/>
        <v/>
      </c>
      <c r="Q1429" s="21"/>
      <c r="R1429" s="21" t="s">
        <v>3933</v>
      </c>
      <c r="S1429" s="21" t="s">
        <v>3934</v>
      </c>
      <c r="T1429" s="21" t="s">
        <v>4154</v>
      </c>
      <c r="U1429" s="23"/>
      <c r="V1429" s="23"/>
      <c r="W1429" s="15">
        <f t="shared" si="2"/>
        <v>45635</v>
      </c>
      <c r="X1429" s="24">
        <v>1428.0</v>
      </c>
      <c r="Y1429" s="17" t="str">
        <f t="shared" si="1684"/>
        <v>=COUNTIFS(C$3:C1429,C1429)</v>
      </c>
      <c r="Z1429" s="25" t="str">
        <f t="shared" si="1685"/>
        <v>#NAME?</v>
      </c>
      <c r="AA1429" s="25" t="str">
        <f t="shared" si="1686"/>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1"/>
        <v>13</v>
      </c>
      <c r="B1430" s="10">
        <f t="shared" si="880"/>
        <v>25</v>
      </c>
      <c r="C1430" s="12" t="s">
        <v>2894</v>
      </c>
      <c r="D1430" s="21" t="str">
        <f t="shared" si="1687"/>
        <v>ind</v>
      </c>
      <c r="E1430" s="21" t="str">
        <f t="shared" si="1688"/>
        <v>conj</v>
      </c>
      <c r="F1430" s="21" t="str">
        <f t="shared" si="1689"/>
        <v/>
      </c>
      <c r="G1430" s="21"/>
      <c r="H1430" s="21" t="str">
        <f t="shared" si="1690"/>
        <v>and</v>
      </c>
      <c r="I1430" s="21" t="str">
        <f t="shared" si="1691"/>
        <v/>
      </c>
      <c r="J1430" s="21" t="str">
        <f t="shared" si="1692"/>
        <v/>
      </c>
      <c r="K1430" s="21" t="str">
        <f t="shared" si="1693"/>
        <v/>
      </c>
      <c r="L1430" s="21" t="str">
        <f t="shared" si="1694"/>
        <v/>
      </c>
      <c r="M1430" s="21" t="str">
        <f t="shared" si="1695"/>
        <v/>
      </c>
      <c r="N1430" s="21" t="str">
        <f t="shared" si="1696"/>
        <v/>
      </c>
      <c r="O1430" s="21" t="str">
        <f t="shared" si="1697"/>
        <v/>
      </c>
      <c r="P1430" s="21" t="str">
        <f t="shared" si="1698"/>
        <v/>
      </c>
      <c r="Q1430" s="21"/>
      <c r="R1430" s="21" t="s">
        <v>3933</v>
      </c>
      <c r="S1430" s="21" t="s">
        <v>3934</v>
      </c>
      <c r="T1430" s="21" t="s">
        <v>4154</v>
      </c>
      <c r="U1430" s="23"/>
      <c r="V1430" s="23"/>
      <c r="W1430" s="15">
        <f t="shared" si="2"/>
        <v>45635</v>
      </c>
      <c r="X1430" s="24">
        <v>1429.0</v>
      </c>
      <c r="Y1430" s="17" t="str">
        <f t="shared" si="1684"/>
        <v>=COUNTIFS(C$3:C1430,C1430)</v>
      </c>
      <c r="Z1430" s="25" t="str">
        <f t="shared" si="1685"/>
        <v>#NAME?</v>
      </c>
      <c r="AA1430" s="25" t="str">
        <f t="shared" si="1686"/>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1"/>
        <v>16</v>
      </c>
      <c r="B1431" s="10">
        <f t="shared" si="880"/>
        <v>26</v>
      </c>
      <c r="C1431" s="12" t="s">
        <v>2606</v>
      </c>
      <c r="D1431" s="21" t="str">
        <f t="shared" si="1687"/>
        <v>noun</v>
      </c>
      <c r="E1431" s="21" t="str">
        <f t="shared" si="1688"/>
        <v>masc nom pl, from bhikkhati</v>
      </c>
      <c r="F1431" s="21" t="str">
        <f t="shared" si="1689"/>
        <v/>
      </c>
      <c r="G1431" s="21"/>
      <c r="H1431" s="21" t="str">
        <f t="shared" si="1690"/>
        <v>monks, monastics</v>
      </c>
      <c r="I1431" s="21" t="str">
        <f t="shared" si="1691"/>
        <v>beggars, mendicants</v>
      </c>
      <c r="J1431" s="21" t="str">
        <f t="shared" si="1692"/>
        <v>√bhikkh (beg)</v>
      </c>
      <c r="K1431" s="21">
        <f t="shared" si="1693"/>
        <v>1</v>
      </c>
      <c r="L1431" s="21" t="str">
        <f t="shared" si="1694"/>
        <v>a</v>
      </c>
      <c r="M1431" s="21" t="str">
        <f t="shared" si="1695"/>
        <v/>
      </c>
      <c r="N1431" s="21" t="str">
        <f t="shared" si="1696"/>
        <v>√bhikkh + u</v>
      </c>
      <c r="O1431" s="21" t="str">
        <f t="shared" si="1697"/>
        <v/>
      </c>
      <c r="P1431" s="21" t="str">
        <f t="shared" si="1698"/>
        <v/>
      </c>
      <c r="Q1431" s="21"/>
      <c r="R1431" s="21" t="s">
        <v>3933</v>
      </c>
      <c r="S1431" s="21" t="s">
        <v>3934</v>
      </c>
      <c r="T1431" s="21" t="s">
        <v>4154</v>
      </c>
      <c r="U1431" s="23"/>
      <c r="V1431" s="23"/>
      <c r="W1431" s="15">
        <f t="shared" si="2"/>
        <v>45635</v>
      </c>
      <c r="X1431" s="24">
        <v>1430.0</v>
      </c>
      <c r="Y1431" s="17" t="str">
        <f t="shared" si="1684"/>
        <v>=COUNTIFS(C$3:C1431,C1431)</v>
      </c>
      <c r="Z1431" s="25" t="str">
        <f t="shared" si="1685"/>
        <v>#NAME?</v>
      </c>
      <c r="AA1431" s="25" t="str">
        <f t="shared" si="1686"/>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1"/>
        <v>2</v>
      </c>
      <c r="B1432" s="10">
        <f t="shared" si="880"/>
        <v>2</v>
      </c>
      <c r="C1432" s="12" t="s">
        <v>4096</v>
      </c>
      <c r="D1432" s="21" t="str">
        <f t="shared" si="1687"/>
        <v>adj</v>
      </c>
      <c r="E1432" s="21" t="str">
        <f t="shared" si="1688"/>
        <v>masc nom pl of dosagāmī, comp</v>
      </c>
      <c r="F1432" s="21" t="str">
        <f t="shared" si="1689"/>
        <v/>
      </c>
      <c r="G1432" s="21"/>
      <c r="H1432" s="21" t="str">
        <f t="shared" si="1690"/>
        <v>motivated by anger, ill-will</v>
      </c>
      <c r="I1432" s="21" t="str">
        <f t="shared" si="1691"/>
        <v/>
      </c>
      <c r="J1432" s="21" t="str">
        <f t="shared" si="1692"/>
        <v/>
      </c>
      <c r="K1432" s="21" t="str">
        <f t="shared" si="1693"/>
        <v/>
      </c>
      <c r="L1432" s="21" t="str">
        <f t="shared" si="1694"/>
        <v/>
      </c>
      <c r="M1432" s="21" t="str">
        <f t="shared" si="1695"/>
        <v/>
      </c>
      <c r="N1432" s="21" t="str">
        <f t="shared" si="1696"/>
        <v>dosa + gāmī</v>
      </c>
      <c r="O1432" s="21" t="str">
        <f t="shared" si="1697"/>
        <v>instrumental tappurisa</v>
      </c>
      <c r="P1432" s="21" t="str">
        <f t="shared" si="1698"/>
        <v>dosena + gāmī</v>
      </c>
      <c r="Q1432" s="21"/>
      <c r="R1432" s="21" t="s">
        <v>3933</v>
      </c>
      <c r="S1432" s="21" t="s">
        <v>3934</v>
      </c>
      <c r="T1432" s="21" t="s">
        <v>4154</v>
      </c>
      <c r="U1432" s="23"/>
      <c r="V1432" s="23"/>
      <c r="W1432" s="15">
        <f t="shared" si="2"/>
        <v>45635</v>
      </c>
      <c r="X1432" s="24">
        <v>1431.0</v>
      </c>
      <c r="Y1432" s="17" t="str">
        <f t="shared" si="1684"/>
        <v>=COUNTIFS(C$3:C1432,C1432)</v>
      </c>
      <c r="Z1432" s="25" t="str">
        <f t="shared" si="1685"/>
        <v>#NAME?</v>
      </c>
      <c r="AA1432" s="25" t="str">
        <f t="shared" si="1686"/>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1"/>
        <v>8</v>
      </c>
      <c r="B1433" s="10">
        <f t="shared" si="880"/>
        <v>80</v>
      </c>
      <c r="C1433" s="12" t="s">
        <v>1856</v>
      </c>
      <c r="D1433" s="21" t="str">
        <f t="shared" si="1687"/>
        <v>ind</v>
      </c>
      <c r="E1433" s="21" t="str">
        <f t="shared" si="1688"/>
        <v>neg</v>
      </c>
      <c r="F1433" s="21" t="str">
        <f t="shared" si="1689"/>
        <v/>
      </c>
      <c r="G1433" s="21"/>
      <c r="H1433" s="21" t="str">
        <f t="shared" si="1690"/>
        <v>not</v>
      </c>
      <c r="I1433" s="21" t="str">
        <f t="shared" si="1691"/>
        <v/>
      </c>
      <c r="J1433" s="21" t="str">
        <f t="shared" si="1692"/>
        <v/>
      </c>
      <c r="K1433" s="21" t="str">
        <f t="shared" si="1693"/>
        <v/>
      </c>
      <c r="L1433" s="21" t="str">
        <f t="shared" si="1694"/>
        <v/>
      </c>
      <c r="M1433" s="21" t="str">
        <f t="shared" si="1695"/>
        <v/>
      </c>
      <c r="N1433" s="21" t="str">
        <f t="shared" si="1696"/>
        <v/>
      </c>
      <c r="O1433" s="21" t="str">
        <f t="shared" si="1697"/>
        <v/>
      </c>
      <c r="P1433" s="21" t="str">
        <f t="shared" si="1698"/>
        <v/>
      </c>
      <c r="Q1433" s="21"/>
      <c r="R1433" s="21" t="s">
        <v>3933</v>
      </c>
      <c r="S1433" s="21" t="s">
        <v>3934</v>
      </c>
      <c r="T1433" s="21" t="s">
        <v>4154</v>
      </c>
      <c r="U1433" s="23"/>
      <c r="V1433" s="23"/>
      <c r="W1433" s="15">
        <f t="shared" si="2"/>
        <v>45635</v>
      </c>
      <c r="X1433" s="24">
        <v>1432.0</v>
      </c>
      <c r="Y1433" s="17" t="str">
        <f t="shared" si="1684"/>
        <v>=COUNTIFS(C$3:C1433,C1433)</v>
      </c>
      <c r="Z1433" s="25" t="str">
        <f t="shared" si="1685"/>
        <v>#NAME?</v>
      </c>
      <c r="AA1433" s="25" t="str">
        <f t="shared" si="1686"/>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1"/>
        <v>14</v>
      </c>
      <c r="B1434" s="10">
        <f t="shared" si="880"/>
        <v>25</v>
      </c>
      <c r="C1434" s="12" t="s">
        <v>2894</v>
      </c>
      <c r="D1434" s="21" t="str">
        <f t="shared" si="1687"/>
        <v>ind</v>
      </c>
      <c r="E1434" s="21" t="str">
        <f t="shared" si="1688"/>
        <v>conj</v>
      </c>
      <c r="F1434" s="21" t="str">
        <f t="shared" si="1689"/>
        <v/>
      </c>
      <c r="G1434" s="21"/>
      <c r="H1434" s="21" t="str">
        <f t="shared" si="1690"/>
        <v>and</v>
      </c>
      <c r="I1434" s="21" t="str">
        <f t="shared" si="1691"/>
        <v/>
      </c>
      <c r="J1434" s="21" t="str">
        <f t="shared" si="1692"/>
        <v/>
      </c>
      <c r="K1434" s="21" t="str">
        <f t="shared" si="1693"/>
        <v/>
      </c>
      <c r="L1434" s="21" t="str">
        <f t="shared" si="1694"/>
        <v/>
      </c>
      <c r="M1434" s="21" t="str">
        <f t="shared" si="1695"/>
        <v/>
      </c>
      <c r="N1434" s="21" t="str">
        <f t="shared" si="1696"/>
        <v/>
      </c>
      <c r="O1434" s="21" t="str">
        <f t="shared" si="1697"/>
        <v/>
      </c>
      <c r="P1434" s="21" t="str">
        <f t="shared" si="1698"/>
        <v/>
      </c>
      <c r="Q1434" s="21"/>
      <c r="R1434" s="21" t="s">
        <v>3933</v>
      </c>
      <c r="S1434" s="21" t="s">
        <v>3934</v>
      </c>
      <c r="T1434" s="21" t="s">
        <v>4154</v>
      </c>
      <c r="U1434" s="23"/>
      <c r="V1434" s="23"/>
      <c r="W1434" s="15">
        <f t="shared" si="2"/>
        <v>45635</v>
      </c>
      <c r="X1434" s="24">
        <v>1433.0</v>
      </c>
      <c r="Y1434" s="17" t="str">
        <f t="shared" si="1684"/>
        <v>=COUNTIFS(C$3:C1434,C1434)</v>
      </c>
      <c r="Z1434" s="25" t="str">
        <f t="shared" si="1685"/>
        <v>#NAME?</v>
      </c>
      <c r="AA1434" s="25" t="str">
        <f t="shared" si="1686"/>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1"/>
        <v>17</v>
      </c>
      <c r="B1435" s="10">
        <f t="shared" si="880"/>
        <v>26</v>
      </c>
      <c r="C1435" s="12" t="s">
        <v>2606</v>
      </c>
      <c r="D1435" s="21" t="str">
        <f t="shared" si="1687"/>
        <v>noun</v>
      </c>
      <c r="E1435" s="21" t="str">
        <f t="shared" si="1688"/>
        <v>masc nom pl, from bhikkhati</v>
      </c>
      <c r="F1435" s="21" t="str">
        <f t="shared" si="1689"/>
        <v/>
      </c>
      <c r="G1435" s="21"/>
      <c r="H1435" s="21" t="str">
        <f t="shared" si="1690"/>
        <v>monks, monastics</v>
      </c>
      <c r="I1435" s="21" t="str">
        <f t="shared" si="1691"/>
        <v>beggars, mendicants</v>
      </c>
      <c r="J1435" s="21" t="str">
        <f t="shared" si="1692"/>
        <v>√bhikkh (beg)</v>
      </c>
      <c r="K1435" s="21">
        <f t="shared" si="1693"/>
        <v>1</v>
      </c>
      <c r="L1435" s="21" t="str">
        <f t="shared" si="1694"/>
        <v>a</v>
      </c>
      <c r="M1435" s="21" t="str">
        <f t="shared" si="1695"/>
        <v/>
      </c>
      <c r="N1435" s="21" t="str">
        <f t="shared" si="1696"/>
        <v>√bhikkh + u</v>
      </c>
      <c r="O1435" s="21" t="str">
        <f t="shared" si="1697"/>
        <v/>
      </c>
      <c r="P1435" s="21" t="str">
        <f t="shared" si="1698"/>
        <v/>
      </c>
      <c r="Q1435" s="21"/>
      <c r="R1435" s="21" t="s">
        <v>3933</v>
      </c>
      <c r="S1435" s="21" t="s">
        <v>3934</v>
      </c>
      <c r="T1435" s="21" t="s">
        <v>4154</v>
      </c>
      <c r="U1435" s="23"/>
      <c r="V1435" s="23"/>
      <c r="W1435" s="15">
        <f t="shared" si="2"/>
        <v>45635</v>
      </c>
      <c r="X1435" s="24">
        <v>1434.0</v>
      </c>
      <c r="Y1435" s="17" t="str">
        <f t="shared" si="1684"/>
        <v>=COUNTIFS(C$3:C1435,C1435)</v>
      </c>
      <c r="Z1435" s="25" t="str">
        <f t="shared" si="1685"/>
        <v>#NAME?</v>
      </c>
      <c r="AA1435" s="25" t="str">
        <f t="shared" si="1686"/>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1"/>
        <v>2</v>
      </c>
      <c r="B1436" s="10">
        <f t="shared" si="880"/>
        <v>2</v>
      </c>
      <c r="C1436" s="12" t="s">
        <v>4106</v>
      </c>
      <c r="D1436" s="21" t="str">
        <f t="shared" si="1687"/>
        <v>adj</v>
      </c>
      <c r="E1436" s="21" t="str">
        <f t="shared" si="1688"/>
        <v>masc nom pl of mohagāmī, comp</v>
      </c>
      <c r="F1436" s="21" t="str">
        <f t="shared" si="1689"/>
        <v/>
      </c>
      <c r="G1436" s="21"/>
      <c r="H1436" s="21" t="str">
        <f t="shared" si="1690"/>
        <v>motivated by delusion, confusion</v>
      </c>
      <c r="I1436" s="21" t="str">
        <f t="shared" si="1691"/>
        <v/>
      </c>
      <c r="J1436" s="21" t="str">
        <f t="shared" si="1692"/>
        <v/>
      </c>
      <c r="K1436" s="21" t="str">
        <f t="shared" si="1693"/>
        <v/>
      </c>
      <c r="L1436" s="21" t="str">
        <f t="shared" si="1694"/>
        <v/>
      </c>
      <c r="M1436" s="21" t="str">
        <f t="shared" si="1695"/>
        <v/>
      </c>
      <c r="N1436" s="21" t="str">
        <f t="shared" si="1696"/>
        <v>moha + gāmī</v>
      </c>
      <c r="O1436" s="21" t="str">
        <f t="shared" si="1697"/>
        <v>instrumental tappurisa</v>
      </c>
      <c r="P1436" s="21" t="str">
        <f t="shared" si="1698"/>
        <v>mohena + gāmī</v>
      </c>
      <c r="Q1436" s="21"/>
      <c r="R1436" s="21" t="s">
        <v>3933</v>
      </c>
      <c r="S1436" s="21" t="s">
        <v>3934</v>
      </c>
      <c r="T1436" s="21" t="s">
        <v>4154</v>
      </c>
      <c r="U1436" s="23"/>
      <c r="V1436" s="23"/>
      <c r="W1436" s="15">
        <f t="shared" si="2"/>
        <v>45635</v>
      </c>
      <c r="X1436" s="24">
        <v>1435.0</v>
      </c>
      <c r="Y1436" s="17" t="str">
        <f t="shared" si="1684"/>
        <v>=COUNTIFS(C$3:C1436,C1436)</v>
      </c>
      <c r="Z1436" s="25" t="str">
        <f t="shared" si="1685"/>
        <v>#NAME?</v>
      </c>
      <c r="AA1436" s="25" t="str">
        <f t="shared" si="1686"/>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1"/>
        <v>9</v>
      </c>
      <c r="B1437" s="10">
        <f t="shared" si="880"/>
        <v>80</v>
      </c>
      <c r="C1437" s="12" t="s">
        <v>1856</v>
      </c>
      <c r="D1437" s="21" t="str">
        <f t="shared" si="1687"/>
        <v>ind</v>
      </c>
      <c r="E1437" s="21" t="str">
        <f t="shared" si="1688"/>
        <v>neg</v>
      </c>
      <c r="F1437" s="21" t="str">
        <f t="shared" si="1689"/>
        <v/>
      </c>
      <c r="G1437" s="21"/>
      <c r="H1437" s="21" t="str">
        <f t="shared" si="1690"/>
        <v>not</v>
      </c>
      <c r="I1437" s="21" t="str">
        <f t="shared" si="1691"/>
        <v/>
      </c>
      <c r="J1437" s="21" t="str">
        <f t="shared" si="1692"/>
        <v/>
      </c>
      <c r="K1437" s="21" t="str">
        <f t="shared" si="1693"/>
        <v/>
      </c>
      <c r="L1437" s="21" t="str">
        <f t="shared" si="1694"/>
        <v/>
      </c>
      <c r="M1437" s="21" t="str">
        <f t="shared" si="1695"/>
        <v/>
      </c>
      <c r="N1437" s="21" t="str">
        <f t="shared" si="1696"/>
        <v/>
      </c>
      <c r="O1437" s="21" t="str">
        <f t="shared" si="1697"/>
        <v/>
      </c>
      <c r="P1437" s="21" t="str">
        <f t="shared" si="1698"/>
        <v/>
      </c>
      <c r="Q1437" s="21"/>
      <c r="R1437" s="21" t="s">
        <v>3933</v>
      </c>
      <c r="S1437" s="21" t="s">
        <v>3934</v>
      </c>
      <c r="T1437" s="21" t="s">
        <v>4154</v>
      </c>
      <c r="U1437" s="23"/>
      <c r="V1437" s="23"/>
      <c r="W1437" s="15">
        <f t="shared" si="2"/>
        <v>45635</v>
      </c>
      <c r="X1437" s="24">
        <v>1436.0</v>
      </c>
      <c r="Y1437" s="17" t="str">
        <f t="shared" si="1684"/>
        <v>=COUNTIFS(C$3:C1437,C1437)</v>
      </c>
      <c r="Z1437" s="25" t="str">
        <f t="shared" si="1685"/>
        <v>#NAME?</v>
      </c>
      <c r="AA1437" s="25" t="str">
        <f t="shared" si="1686"/>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1"/>
        <v>15</v>
      </c>
      <c r="B1438" s="10">
        <f t="shared" si="880"/>
        <v>25</v>
      </c>
      <c r="C1438" s="12" t="s">
        <v>2894</v>
      </c>
      <c r="D1438" s="21" t="str">
        <f t="shared" si="1687"/>
        <v>ind</v>
      </c>
      <c r="E1438" s="21" t="str">
        <f t="shared" si="1688"/>
        <v>conj</v>
      </c>
      <c r="F1438" s="21" t="str">
        <f t="shared" si="1689"/>
        <v/>
      </c>
      <c r="G1438" s="21"/>
      <c r="H1438" s="21" t="str">
        <f t="shared" si="1690"/>
        <v>and</v>
      </c>
      <c r="I1438" s="21" t="str">
        <f t="shared" si="1691"/>
        <v/>
      </c>
      <c r="J1438" s="21" t="str">
        <f t="shared" si="1692"/>
        <v/>
      </c>
      <c r="K1438" s="21" t="str">
        <f t="shared" si="1693"/>
        <v/>
      </c>
      <c r="L1438" s="21" t="str">
        <f t="shared" si="1694"/>
        <v/>
      </c>
      <c r="M1438" s="21" t="str">
        <f t="shared" si="1695"/>
        <v/>
      </c>
      <c r="N1438" s="21" t="str">
        <f t="shared" si="1696"/>
        <v/>
      </c>
      <c r="O1438" s="21" t="str">
        <f t="shared" si="1697"/>
        <v/>
      </c>
      <c r="P1438" s="21" t="str">
        <f t="shared" si="1698"/>
        <v/>
      </c>
      <c r="Q1438" s="21"/>
      <c r="R1438" s="21" t="s">
        <v>3933</v>
      </c>
      <c r="S1438" s="21" t="s">
        <v>3934</v>
      </c>
      <c r="T1438" s="21" t="s">
        <v>4154</v>
      </c>
      <c r="U1438" s="23"/>
      <c r="V1438" s="23"/>
      <c r="W1438" s="15">
        <f t="shared" si="2"/>
        <v>45635</v>
      </c>
      <c r="X1438" s="24">
        <v>1437.0</v>
      </c>
      <c r="Y1438" s="17" t="str">
        <f t="shared" si="1684"/>
        <v>=COUNTIFS(C$3:C1438,C1438)</v>
      </c>
      <c r="Z1438" s="25" t="str">
        <f t="shared" si="1685"/>
        <v>#NAME?</v>
      </c>
      <c r="AA1438" s="25" t="str">
        <f t="shared" si="1686"/>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1"/>
        <v>18</v>
      </c>
      <c r="B1439" s="10">
        <f t="shared" si="880"/>
        <v>26</v>
      </c>
      <c r="C1439" s="12" t="s">
        <v>2606</v>
      </c>
      <c r="D1439" s="21" t="str">
        <f t="shared" si="1687"/>
        <v>noun</v>
      </c>
      <c r="E1439" s="21" t="str">
        <f t="shared" si="1688"/>
        <v>masc nom pl, from bhikkhati</v>
      </c>
      <c r="F1439" s="21" t="str">
        <f t="shared" si="1689"/>
        <v/>
      </c>
      <c r="G1439" s="21"/>
      <c r="H1439" s="21" t="str">
        <f t="shared" si="1690"/>
        <v>monks, monastics</v>
      </c>
      <c r="I1439" s="21" t="str">
        <f t="shared" si="1691"/>
        <v>beggars, mendicants</v>
      </c>
      <c r="J1439" s="21" t="str">
        <f t="shared" si="1692"/>
        <v>√bhikkh (beg)</v>
      </c>
      <c r="K1439" s="21">
        <f t="shared" si="1693"/>
        <v>1</v>
      </c>
      <c r="L1439" s="21" t="str">
        <f t="shared" si="1694"/>
        <v>a</v>
      </c>
      <c r="M1439" s="21" t="str">
        <f t="shared" si="1695"/>
        <v/>
      </c>
      <c r="N1439" s="21" t="str">
        <f t="shared" si="1696"/>
        <v>√bhikkh + u</v>
      </c>
      <c r="O1439" s="21" t="str">
        <f t="shared" si="1697"/>
        <v/>
      </c>
      <c r="P1439" s="21" t="str">
        <f t="shared" si="1698"/>
        <v/>
      </c>
      <c r="Q1439" s="21"/>
      <c r="R1439" s="21" t="s">
        <v>3933</v>
      </c>
      <c r="S1439" s="21" t="s">
        <v>3934</v>
      </c>
      <c r="T1439" s="21" t="s">
        <v>4154</v>
      </c>
      <c r="U1439" s="23"/>
      <c r="V1439" s="23"/>
      <c r="W1439" s="15">
        <f t="shared" si="2"/>
        <v>45635</v>
      </c>
      <c r="X1439" s="24">
        <v>1438.0</v>
      </c>
      <c r="Y1439" s="17" t="str">
        <f t="shared" si="1684"/>
        <v>=COUNTIFS(C$3:C1439,C1439)</v>
      </c>
      <c r="Z1439" s="25" t="str">
        <f t="shared" si="1685"/>
        <v>#NAME?</v>
      </c>
      <c r="AA1439" s="25" t="str">
        <f t="shared" si="1686"/>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1"/>
        <v>2</v>
      </c>
      <c r="B1440" s="10">
        <f t="shared" si="880"/>
        <v>2</v>
      </c>
      <c r="C1440" s="12" t="s">
        <v>4117</v>
      </c>
      <c r="D1440" s="21" t="str">
        <f t="shared" si="1687"/>
        <v>adj</v>
      </c>
      <c r="E1440" s="21" t="str">
        <f t="shared" si="1688"/>
        <v>masc nom pl of bhayagāmī, comp</v>
      </c>
      <c r="F1440" s="21" t="str">
        <f t="shared" si="1689"/>
        <v/>
      </c>
      <c r="G1440" s="21"/>
      <c r="H1440" s="21" t="str">
        <f t="shared" si="1690"/>
        <v>motivated by fear</v>
      </c>
      <c r="I1440" s="21" t="str">
        <f t="shared" si="1691"/>
        <v/>
      </c>
      <c r="J1440" s="21" t="str">
        <f t="shared" si="1692"/>
        <v/>
      </c>
      <c r="K1440" s="21" t="str">
        <f t="shared" si="1693"/>
        <v/>
      </c>
      <c r="L1440" s="21" t="str">
        <f t="shared" si="1694"/>
        <v/>
      </c>
      <c r="M1440" s="21" t="str">
        <f t="shared" si="1695"/>
        <v/>
      </c>
      <c r="N1440" s="21" t="str">
        <f t="shared" si="1696"/>
        <v>bhaya + gāmino</v>
      </c>
      <c r="O1440" s="21" t="str">
        <f t="shared" si="1697"/>
        <v>instrumental tappurisa</v>
      </c>
      <c r="P1440" s="21" t="str">
        <f t="shared" si="1698"/>
        <v>bhayena + gāmino</v>
      </c>
      <c r="Q1440" s="21"/>
      <c r="R1440" s="21" t="s">
        <v>3933</v>
      </c>
      <c r="S1440" s="21" t="s">
        <v>3934</v>
      </c>
      <c r="T1440" s="21" t="s">
        <v>4154</v>
      </c>
      <c r="U1440" s="23"/>
      <c r="V1440" s="23"/>
      <c r="W1440" s="15">
        <f t="shared" si="2"/>
        <v>45635</v>
      </c>
      <c r="X1440" s="24">
        <v>1439.0</v>
      </c>
      <c r="Y1440" s="17" t="str">
        <f t="shared" si="1684"/>
        <v>=COUNTIFS(C$3:C1440,C1440)</v>
      </c>
      <c r="Z1440" s="25" t="str">
        <f t="shared" si="1685"/>
        <v>#NAME?</v>
      </c>
      <c r="AA1440" s="25" t="str">
        <f t="shared" si="1686"/>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80"/>
        <v>1</v>
      </c>
      <c r="C1441" s="52" t="s">
        <v>4161</v>
      </c>
      <c r="D1441" s="40"/>
      <c r="E1441" s="40"/>
      <c r="F1441" s="40"/>
      <c r="G1441" s="40"/>
      <c r="H1441" s="40"/>
      <c r="I1441" s="40"/>
      <c r="J1441" s="40"/>
      <c r="K1441" s="40"/>
      <c r="L1441" s="40"/>
      <c r="M1441" s="40"/>
      <c r="N1441" s="40"/>
      <c r="O1441" s="40"/>
      <c r="P1441" s="40"/>
      <c r="Q1441" s="40"/>
      <c r="R1441" s="40" t="s">
        <v>3933</v>
      </c>
      <c r="S1441" s="40" t="s">
        <v>3934</v>
      </c>
      <c r="T1441" s="40" t="s">
        <v>4154</v>
      </c>
      <c r="U1441" s="41"/>
      <c r="V1441" s="41"/>
      <c r="W1441" s="15">
        <f t="shared" si="2"/>
        <v>45635</v>
      </c>
      <c r="X1441" s="24">
        <v>1440.0</v>
      </c>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80"/>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2"/>
        <v>45635</v>
      </c>
      <c r="X1442" s="24">
        <v>1441.0</v>
      </c>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699">COUNTIFS(C$3:C1443,C1443)</f>
        <v>3</v>
      </c>
      <c r="B1443" s="10">
        <f t="shared" si="880"/>
        <v>8</v>
      </c>
      <c r="C1443" s="12" t="s">
        <v>4025</v>
      </c>
      <c r="D1443" s="21" t="str">
        <f t="shared" ref="D1443:D1461" si="1700">VLOOKUP($C1443,$C$1:$P$7320,2,0)</f>
        <v>noun</v>
      </c>
      <c r="E1443" s="21" t="s">
        <v>3160</v>
      </c>
      <c r="F1443" s="21" t="str">
        <f t="shared" ref="F1443:F1461" si="1701">VLOOKUP($C1443,$C$1:$P$7320,4,0)</f>
        <v/>
      </c>
      <c r="G1443" s="21"/>
      <c r="H1443" s="21" t="str">
        <f t="shared" ref="H1443:H1461" si="1702">VLOOKUP($C1443,$C$1:$P$7320,6,0)</f>
        <v>venerable</v>
      </c>
      <c r="I1443" s="21" t="str">
        <f t="shared" ref="I1443:I1461" si="1703">VLOOKUP($C1443,$C$1:$P$7320,7,0)</f>
        <v/>
      </c>
      <c r="J1443" s="21" t="str">
        <f t="shared" ref="J1443:J1461" si="1704">VLOOKUP($C1443,$C$1:$P$7320,8,0)</f>
        <v/>
      </c>
      <c r="K1443" s="21" t="str">
        <f t="shared" ref="K1443:K1461" si="1705">VLOOKUP($C1443,$C$1:$P$7320,9,0)</f>
        <v/>
      </c>
      <c r="L1443" s="21" t="str">
        <f t="shared" ref="L1443:L1461" si="1706">VLOOKUP($C1443,$C$1:$P$7320,10,0)</f>
        <v/>
      </c>
      <c r="M1443" s="21" t="str">
        <f t="shared" ref="M1443:M1461" si="1707">VLOOKUP($C1443,$C$1:$P$7320,11,0)</f>
        <v/>
      </c>
      <c r="N1443" s="21" t="str">
        <f t="shared" ref="N1443:N1461" si="1708">VLOOKUP($C1443,$C$1:$P$7320,12,0)</f>
        <v>āyas + mant</v>
      </c>
      <c r="O1443" s="21" t="str">
        <f t="shared" ref="O1443:O1461" si="1709">VLOOKUP($C1443,$C$1:$P$7320,13,0)</f>
        <v/>
      </c>
      <c r="P1443" s="21" t="str">
        <f t="shared" ref="P1443:P1461" si="1710">VLOOKUP($C1443,$C$1:$P$7320,14,0)</f>
        <v/>
      </c>
      <c r="Q1443" s="21"/>
      <c r="R1443" s="21" t="s">
        <v>3933</v>
      </c>
      <c r="S1443" s="21" t="s">
        <v>3934</v>
      </c>
      <c r="T1443" s="27" t="s">
        <v>4027</v>
      </c>
      <c r="U1443" s="23"/>
      <c r="V1443" s="23"/>
      <c r="W1443" s="15">
        <f t="shared" si="2"/>
        <v>45635</v>
      </c>
      <c r="X1443" s="24">
        <v>1442.0</v>
      </c>
      <c r="Y1443" s="17" t="str">
        <f t="shared" ref="Y1443:Y1461" si="1711">formulatext(A1443)</f>
        <v>=COUNTIFS(C$3:C1443,C1443)</v>
      </c>
      <c r="Z1443" s="25" t="str">
        <f t="shared" ref="Z1443:Z1461" si="1712">org.libreoffice.regex(Y1443,"(\= COUNTIFS\(C\$\d{1,3}:)(C\d{1,3})(,)(C\d{1,3})(\))","$2")</f>
        <v>#NAME?</v>
      </c>
      <c r="AA1443" s="25" t="str">
        <f t="shared" ref="AA1443:AA1461" si="1713">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99"/>
        <v>11</v>
      </c>
      <c r="B1444" s="10">
        <f t="shared" si="880"/>
        <v>42</v>
      </c>
      <c r="C1444" s="12" t="s">
        <v>423</v>
      </c>
      <c r="D1444" s="21" t="str">
        <f t="shared" si="1700"/>
        <v>ind</v>
      </c>
      <c r="E1444" s="21" t="str">
        <f t="shared" ref="E1444:E1461" si="1714">VLOOKUP($C1444,$C$1:$P$7320,3,0)</f>
        <v>emph</v>
      </c>
      <c r="F1444" s="21" t="str">
        <f t="shared" si="1701"/>
        <v/>
      </c>
      <c r="G1444" s="21"/>
      <c r="H1444" s="21" t="str">
        <f t="shared" si="1702"/>
        <v>truly, indeed, then</v>
      </c>
      <c r="I1444" s="21" t="str">
        <f t="shared" si="1703"/>
        <v/>
      </c>
      <c r="J1444" s="21" t="str">
        <f t="shared" si="1704"/>
        <v/>
      </c>
      <c r="K1444" s="21" t="str">
        <f t="shared" si="1705"/>
        <v/>
      </c>
      <c r="L1444" s="21" t="str">
        <f t="shared" si="1706"/>
        <v/>
      </c>
      <c r="M1444" s="21" t="str">
        <f t="shared" si="1707"/>
        <v/>
      </c>
      <c r="N1444" s="21" t="str">
        <f t="shared" si="1708"/>
        <v/>
      </c>
      <c r="O1444" s="21" t="str">
        <f t="shared" si="1709"/>
        <v/>
      </c>
      <c r="P1444" s="21" t="str">
        <f t="shared" si="1710"/>
        <v/>
      </c>
      <c r="Q1444" s="21"/>
      <c r="R1444" s="21" t="s">
        <v>3933</v>
      </c>
      <c r="S1444" s="21" t="s">
        <v>3934</v>
      </c>
      <c r="T1444" s="27" t="s">
        <v>4027</v>
      </c>
      <c r="U1444" s="23"/>
      <c r="V1444" s="23"/>
      <c r="W1444" s="15">
        <f t="shared" si="2"/>
        <v>45635</v>
      </c>
      <c r="X1444" s="24">
        <v>1443.0</v>
      </c>
      <c r="Y1444" s="17" t="str">
        <f t="shared" si="1711"/>
        <v>=COUNTIFS(C$3:C1444,C1444)</v>
      </c>
      <c r="Z1444" s="25" t="str">
        <f t="shared" si="1712"/>
        <v>#NAME?</v>
      </c>
      <c r="AA1444" s="25" t="str">
        <f t="shared" si="1713"/>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99"/>
        <v>3</v>
      </c>
      <c r="B1445" s="10">
        <f t="shared" si="880"/>
        <v>3</v>
      </c>
      <c r="C1445" s="12" t="s">
        <v>3957</v>
      </c>
      <c r="D1445" s="21" t="str">
        <f t="shared" si="1700"/>
        <v>noun</v>
      </c>
      <c r="E1445" s="21" t="str">
        <f t="shared" si="1714"/>
        <v>masc nom sg of kuladūsaka, comp</v>
      </c>
      <c r="F1445" s="21" t="str">
        <f t="shared" si="1701"/>
        <v/>
      </c>
      <c r="G1445" s="21"/>
      <c r="H1445" s="21" t="str">
        <f t="shared" si="1702"/>
        <v>who corrupts families; who subverts households</v>
      </c>
      <c r="I1445" s="21" t="str">
        <f t="shared" si="1703"/>
        <v/>
      </c>
      <c r="J1445" s="21" t="str">
        <f t="shared" si="1704"/>
        <v/>
      </c>
      <c r="K1445" s="21" t="str">
        <f t="shared" si="1705"/>
        <v/>
      </c>
      <c r="L1445" s="21" t="str">
        <f t="shared" si="1706"/>
        <v/>
      </c>
      <c r="M1445" s="21" t="str">
        <f t="shared" si="1707"/>
        <v/>
      </c>
      <c r="N1445" s="21" t="str">
        <f t="shared" si="1708"/>
        <v>kula + dūsaka</v>
      </c>
      <c r="O1445" s="21" t="str">
        <f t="shared" si="1709"/>
        <v>genitive tappurisa</v>
      </c>
      <c r="P1445" s="21" t="str">
        <f t="shared" si="1710"/>
        <v>kulānaṃ + dūsaka</v>
      </c>
      <c r="Q1445" s="21"/>
      <c r="R1445" s="21" t="s">
        <v>3933</v>
      </c>
      <c r="S1445" s="21" t="s">
        <v>3934</v>
      </c>
      <c r="T1445" s="27" t="s">
        <v>4027</v>
      </c>
      <c r="U1445" s="23"/>
      <c r="V1445" s="23"/>
      <c r="W1445" s="15">
        <f t="shared" si="2"/>
        <v>45635</v>
      </c>
      <c r="X1445" s="24">
        <v>1444.0</v>
      </c>
      <c r="Y1445" s="17" t="str">
        <f t="shared" si="1711"/>
        <v>=COUNTIFS(C$3:C1445,C1445)</v>
      </c>
      <c r="Z1445" s="25" t="str">
        <f t="shared" si="1712"/>
        <v>#NAME?</v>
      </c>
      <c r="AA1445" s="25" t="str">
        <f t="shared" si="1713"/>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99"/>
        <v>3</v>
      </c>
      <c r="B1446" s="10">
        <f t="shared" si="880"/>
        <v>3</v>
      </c>
      <c r="C1446" s="12" t="s">
        <v>3973</v>
      </c>
      <c r="D1446" s="21" t="str">
        <f t="shared" si="1700"/>
        <v>adj</v>
      </c>
      <c r="E1446" s="21" t="str">
        <f t="shared" si="1714"/>
        <v>masc nom sg of pāpasamācāra, comp</v>
      </c>
      <c r="F1446" s="21" t="str">
        <f t="shared" si="1701"/>
        <v/>
      </c>
      <c r="G1446" s="21"/>
      <c r="H1446" s="21" t="str">
        <f t="shared" si="1702"/>
        <v>of bad conduct, badly behaved</v>
      </c>
      <c r="I1446" s="21" t="str">
        <f t="shared" si="1703"/>
        <v/>
      </c>
      <c r="J1446" s="21" t="str">
        <f t="shared" si="1704"/>
        <v/>
      </c>
      <c r="K1446" s="21" t="str">
        <f t="shared" si="1705"/>
        <v/>
      </c>
      <c r="L1446" s="21" t="str">
        <f t="shared" si="1706"/>
        <v/>
      </c>
      <c r="M1446" s="21" t="str">
        <f t="shared" si="1707"/>
        <v/>
      </c>
      <c r="N1446" s="21" t="str">
        <f t="shared" si="1708"/>
        <v>pāpa + samācāra</v>
      </c>
      <c r="O1446" s="21" t="str">
        <f t="shared" si="1709"/>
        <v>kammadhāraya</v>
      </c>
      <c r="P1446" s="21" t="str">
        <f t="shared" si="1710"/>
        <v>pāpa + samācāra</v>
      </c>
      <c r="Q1446" s="21"/>
      <c r="R1446" s="21" t="s">
        <v>3933</v>
      </c>
      <c r="S1446" s="21" t="s">
        <v>3934</v>
      </c>
      <c r="T1446" s="27" t="s">
        <v>4027</v>
      </c>
      <c r="U1446" s="23"/>
      <c r="V1446" s="23"/>
      <c r="W1446" s="15">
        <f t="shared" si="2"/>
        <v>45635</v>
      </c>
      <c r="X1446" s="24">
        <v>1445.0</v>
      </c>
      <c r="Y1446" s="17" t="str">
        <f t="shared" si="1711"/>
        <v>=COUNTIFS(C$3:C1446,C1446)</v>
      </c>
      <c r="Z1446" s="25" t="str">
        <f t="shared" si="1712"/>
        <v>#NAME?</v>
      </c>
      <c r="AA1446" s="25" t="str">
        <f t="shared" si="1713"/>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99"/>
        <v>2</v>
      </c>
      <c r="B1447" s="10">
        <f t="shared" si="880"/>
        <v>2</v>
      </c>
      <c r="C1447" s="12" t="s">
        <v>4028</v>
      </c>
      <c r="D1447" s="21" t="str">
        <f t="shared" si="1700"/>
        <v>noun</v>
      </c>
      <c r="E1447" s="21" t="str">
        <f t="shared" si="1714"/>
        <v>masc gen sg of āyasmant</v>
      </c>
      <c r="F1447" s="21" t="str">
        <f t="shared" si="1701"/>
        <v/>
      </c>
      <c r="G1447" s="21"/>
      <c r="H1447" s="21" t="str">
        <f t="shared" si="1702"/>
        <v>of venerable</v>
      </c>
      <c r="I1447" s="21" t="str">
        <f t="shared" si="1703"/>
        <v/>
      </c>
      <c r="J1447" s="21" t="str">
        <f t="shared" si="1704"/>
        <v/>
      </c>
      <c r="K1447" s="21" t="str">
        <f t="shared" si="1705"/>
        <v/>
      </c>
      <c r="L1447" s="21" t="str">
        <f t="shared" si="1706"/>
        <v/>
      </c>
      <c r="M1447" s="21" t="str">
        <f t="shared" si="1707"/>
        <v/>
      </c>
      <c r="N1447" s="21" t="str">
        <f t="shared" si="1708"/>
        <v>āyas + mant</v>
      </c>
      <c r="O1447" s="21" t="str">
        <f t="shared" si="1709"/>
        <v/>
      </c>
      <c r="P1447" s="21" t="str">
        <f t="shared" si="1710"/>
        <v/>
      </c>
      <c r="Q1447" s="21"/>
      <c r="R1447" s="21" t="s">
        <v>3933</v>
      </c>
      <c r="S1447" s="21" t="s">
        <v>3934</v>
      </c>
      <c r="T1447" s="27" t="s">
        <v>4027</v>
      </c>
      <c r="U1447" s="23"/>
      <c r="V1447" s="23"/>
      <c r="W1447" s="15">
        <f t="shared" si="2"/>
        <v>45635</v>
      </c>
      <c r="X1447" s="24">
        <v>1446.0</v>
      </c>
      <c r="Y1447" s="17" t="str">
        <f t="shared" si="1711"/>
        <v>=COUNTIFS(C$3:C1447,C1447)</v>
      </c>
      <c r="Z1447" s="25" t="str">
        <f t="shared" si="1712"/>
        <v>#NAME?</v>
      </c>
      <c r="AA1447" s="25" t="str">
        <f t="shared" si="1713"/>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99"/>
        <v>12</v>
      </c>
      <c r="B1448" s="10">
        <f t="shared" si="880"/>
        <v>42</v>
      </c>
      <c r="C1448" s="12" t="s">
        <v>423</v>
      </c>
      <c r="D1448" s="21" t="str">
        <f t="shared" si="1700"/>
        <v>ind</v>
      </c>
      <c r="E1448" s="21" t="str">
        <f t="shared" si="1714"/>
        <v>emph</v>
      </c>
      <c r="F1448" s="21" t="str">
        <f t="shared" si="1701"/>
        <v/>
      </c>
      <c r="G1448" s="21"/>
      <c r="H1448" s="21" t="str">
        <f t="shared" si="1702"/>
        <v>truly, indeed, then</v>
      </c>
      <c r="I1448" s="21" t="str">
        <f t="shared" si="1703"/>
        <v/>
      </c>
      <c r="J1448" s="21" t="str">
        <f t="shared" si="1704"/>
        <v/>
      </c>
      <c r="K1448" s="21" t="str">
        <f t="shared" si="1705"/>
        <v/>
      </c>
      <c r="L1448" s="21" t="str">
        <f t="shared" si="1706"/>
        <v/>
      </c>
      <c r="M1448" s="21" t="str">
        <f t="shared" si="1707"/>
        <v/>
      </c>
      <c r="N1448" s="21" t="str">
        <f t="shared" si="1708"/>
        <v/>
      </c>
      <c r="O1448" s="21" t="str">
        <f t="shared" si="1709"/>
        <v/>
      </c>
      <c r="P1448" s="21" t="str">
        <f t="shared" si="1710"/>
        <v/>
      </c>
      <c r="Q1448" s="21"/>
      <c r="R1448" s="21" t="s">
        <v>3933</v>
      </c>
      <c r="S1448" s="21" t="s">
        <v>3934</v>
      </c>
      <c r="T1448" s="27" t="s">
        <v>4027</v>
      </c>
      <c r="U1448" s="23"/>
      <c r="V1448" s="23"/>
      <c r="W1448" s="15">
        <f t="shared" si="2"/>
        <v>45635</v>
      </c>
      <c r="X1448" s="24">
        <v>1447.0</v>
      </c>
      <c r="Y1448" s="17" t="str">
        <f t="shared" si="1711"/>
        <v>=COUNTIFS(C$3:C1448,C1448)</v>
      </c>
      <c r="Z1448" s="25" t="str">
        <f t="shared" si="1712"/>
        <v>#NAME?</v>
      </c>
      <c r="AA1448" s="25" t="str">
        <f t="shared" si="1713"/>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99"/>
        <v>3</v>
      </c>
      <c r="B1449" s="10">
        <f t="shared" si="880"/>
        <v>3</v>
      </c>
      <c r="C1449" s="12" t="s">
        <v>3988</v>
      </c>
      <c r="D1449" s="21" t="str">
        <f t="shared" si="1700"/>
        <v>adj</v>
      </c>
      <c r="E1449" s="21" t="str">
        <f t="shared" si="1714"/>
        <v>masc nom pl of pāpaka</v>
      </c>
      <c r="F1449" s="21" t="str">
        <f t="shared" si="1701"/>
        <v/>
      </c>
      <c r="G1449" s="21"/>
      <c r="H1449" s="21" t="str">
        <f t="shared" si="1702"/>
        <v>evil, bad, wicked</v>
      </c>
      <c r="I1449" s="21" t="str">
        <f t="shared" si="1703"/>
        <v/>
      </c>
      <c r="J1449" s="21" t="str">
        <f t="shared" si="1704"/>
        <v/>
      </c>
      <c r="K1449" s="21" t="str">
        <f t="shared" si="1705"/>
        <v/>
      </c>
      <c r="L1449" s="21" t="str">
        <f t="shared" si="1706"/>
        <v/>
      </c>
      <c r="M1449" s="21" t="str">
        <f t="shared" si="1707"/>
        <v/>
      </c>
      <c r="N1449" s="21" t="str">
        <f t="shared" si="1708"/>
        <v>pāpa + ka</v>
      </c>
      <c r="O1449" s="21" t="str">
        <f t="shared" si="1709"/>
        <v/>
      </c>
      <c r="P1449" s="21" t="str">
        <f t="shared" si="1710"/>
        <v/>
      </c>
      <c r="Q1449" s="21"/>
      <c r="R1449" s="21" t="s">
        <v>3933</v>
      </c>
      <c r="S1449" s="21" t="s">
        <v>3934</v>
      </c>
      <c r="T1449" s="27" t="s">
        <v>4027</v>
      </c>
      <c r="U1449" s="23"/>
      <c r="V1449" s="23"/>
      <c r="W1449" s="15">
        <f t="shared" si="2"/>
        <v>45635</v>
      </c>
      <c r="X1449" s="24">
        <v>1448.0</v>
      </c>
      <c r="Y1449" s="17" t="str">
        <f t="shared" si="1711"/>
        <v>=COUNTIFS(C$3:C1449,C1449)</v>
      </c>
      <c r="Z1449" s="25" t="str">
        <f t="shared" si="1712"/>
        <v>#NAME?</v>
      </c>
      <c r="AA1449" s="25" t="str">
        <f t="shared" si="1713"/>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99"/>
        <v>3</v>
      </c>
      <c r="B1450" s="10">
        <f t="shared" si="880"/>
        <v>3</v>
      </c>
      <c r="C1450" s="12" t="s">
        <v>3991</v>
      </c>
      <c r="D1450" s="21" t="str">
        <f t="shared" si="1700"/>
        <v>noun</v>
      </c>
      <c r="E1450" s="21" t="str">
        <f t="shared" si="1714"/>
        <v>masc nom pl of samācāra, from samācarati</v>
      </c>
      <c r="F1450" s="21" t="str">
        <f t="shared" si="1701"/>
        <v/>
      </c>
      <c r="G1450" s="21"/>
      <c r="H1450" s="21" t="str">
        <f t="shared" si="1702"/>
        <v>behaviours, actions</v>
      </c>
      <c r="I1450" s="21" t="str">
        <f t="shared" si="1703"/>
        <v/>
      </c>
      <c r="J1450" s="21" t="str">
        <f t="shared" si="1704"/>
        <v>√car (walk, behave)</v>
      </c>
      <c r="K1450" s="21">
        <f t="shared" si="1705"/>
        <v>1</v>
      </c>
      <c r="L1450" s="21" t="str">
        <f t="shared" si="1706"/>
        <v>a</v>
      </c>
      <c r="M1450" s="21" t="str">
        <f t="shared" si="1707"/>
        <v/>
      </c>
      <c r="N1450" s="21" t="str">
        <f t="shared" si="1708"/>
        <v>saṃ + ā + √car + *a</v>
      </c>
      <c r="O1450" s="21" t="str">
        <f t="shared" si="1709"/>
        <v/>
      </c>
      <c r="P1450" s="21" t="str">
        <f t="shared" si="1710"/>
        <v/>
      </c>
      <c r="Q1450" s="21"/>
      <c r="R1450" s="21" t="s">
        <v>3933</v>
      </c>
      <c r="S1450" s="21" t="s">
        <v>3934</v>
      </c>
      <c r="T1450" s="27" t="s">
        <v>4027</v>
      </c>
      <c r="U1450" s="23"/>
      <c r="V1450" s="23"/>
      <c r="W1450" s="15">
        <f t="shared" si="2"/>
        <v>45635</v>
      </c>
      <c r="X1450" s="24">
        <v>1449.0</v>
      </c>
      <c r="Y1450" s="17" t="str">
        <f t="shared" si="1711"/>
        <v>=COUNTIFS(C$3:C1450,C1450)</v>
      </c>
      <c r="Z1450" s="25" t="str">
        <f t="shared" si="1712"/>
        <v>#NAME?</v>
      </c>
      <c r="AA1450" s="25" t="str">
        <f t="shared" si="1713"/>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99"/>
        <v>5</v>
      </c>
      <c r="B1451" s="10">
        <f t="shared" si="880"/>
        <v>6</v>
      </c>
      <c r="C1451" s="12" t="s">
        <v>3995</v>
      </c>
      <c r="D1451" s="21" t="str">
        <f t="shared" si="1700"/>
        <v>verb</v>
      </c>
      <c r="E1451" s="21" t="str">
        <f t="shared" si="1714"/>
        <v>pr 3rd pl of dissati, pass of passati</v>
      </c>
      <c r="F1451" s="21" t="str">
        <f t="shared" si="1701"/>
        <v/>
      </c>
      <c r="G1451" s="21"/>
      <c r="H1451" s="21" t="str">
        <f t="shared" si="1702"/>
        <v>they are seen</v>
      </c>
      <c r="I1451" s="21" t="str">
        <f t="shared" si="1703"/>
        <v/>
      </c>
      <c r="J1451" s="21" t="str">
        <f t="shared" si="1704"/>
        <v>√dis (see)</v>
      </c>
      <c r="K1451" s="21">
        <f t="shared" si="1705"/>
        <v>1</v>
      </c>
      <c r="L1451" s="21" t="str">
        <f t="shared" si="1706"/>
        <v>ya</v>
      </c>
      <c r="M1451" s="21" t="str">
        <f t="shared" si="1707"/>
        <v>√dis + ya &gt; dissa (pass)</v>
      </c>
      <c r="N1451" s="21" t="str">
        <f t="shared" si="1708"/>
        <v>dissa + ti</v>
      </c>
      <c r="O1451" s="21" t="str">
        <f t="shared" si="1709"/>
        <v/>
      </c>
      <c r="P1451" s="21" t="str">
        <f t="shared" si="1710"/>
        <v/>
      </c>
      <c r="Q1451" s="21"/>
      <c r="R1451" s="21" t="s">
        <v>3933</v>
      </c>
      <c r="S1451" s="21" t="s">
        <v>3934</v>
      </c>
      <c r="T1451" s="27" t="s">
        <v>4027</v>
      </c>
      <c r="U1451" s="23"/>
      <c r="V1451" s="23"/>
      <c r="W1451" s="15">
        <f t="shared" si="2"/>
        <v>45635</v>
      </c>
      <c r="X1451" s="24">
        <v>1450.0</v>
      </c>
      <c r="Y1451" s="17" t="str">
        <f t="shared" si="1711"/>
        <v>=COUNTIFS(C$3:C1451,C1451)</v>
      </c>
      <c r="Z1451" s="25" t="str">
        <f t="shared" si="1712"/>
        <v>#NAME?</v>
      </c>
      <c r="AA1451" s="25" t="str">
        <f t="shared" si="1713"/>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99"/>
        <v>5</v>
      </c>
      <c r="B1452" s="10">
        <f t="shared" si="880"/>
        <v>7</v>
      </c>
      <c r="C1452" s="12" t="s">
        <v>4001</v>
      </c>
      <c r="D1452" s="21" t="str">
        <f t="shared" si="1700"/>
        <v>comp</v>
      </c>
      <c r="E1452" s="21" t="str">
        <f t="shared" si="1714"/>
        <v>sandhi, ind + ind</v>
      </c>
      <c r="F1452" s="21" t="str">
        <f t="shared" si="1701"/>
        <v/>
      </c>
      <c r="G1452" s="21"/>
      <c r="H1452" s="21" t="str">
        <f t="shared" si="1702"/>
        <v>and just</v>
      </c>
      <c r="I1452" s="21" t="str">
        <f t="shared" si="1703"/>
        <v/>
      </c>
      <c r="J1452" s="21" t="str">
        <f t="shared" si="1704"/>
        <v/>
      </c>
      <c r="K1452" s="21" t="str">
        <f t="shared" si="1705"/>
        <v/>
      </c>
      <c r="L1452" s="21" t="str">
        <f t="shared" si="1706"/>
        <v/>
      </c>
      <c r="M1452" s="21" t="str">
        <f t="shared" si="1707"/>
        <v/>
      </c>
      <c r="N1452" s="21" t="str">
        <f t="shared" si="1708"/>
        <v>ca + eva</v>
      </c>
      <c r="O1452" s="21" t="str">
        <f t="shared" si="1709"/>
        <v/>
      </c>
      <c r="P1452" s="21" t="str">
        <f t="shared" si="1710"/>
        <v/>
      </c>
      <c r="Q1452" s="21"/>
      <c r="R1452" s="21" t="s">
        <v>3933</v>
      </c>
      <c r="S1452" s="21" t="s">
        <v>3934</v>
      </c>
      <c r="T1452" s="27" t="s">
        <v>4027</v>
      </c>
      <c r="U1452" s="23"/>
      <c r="V1452" s="23"/>
      <c r="W1452" s="15">
        <f t="shared" si="2"/>
        <v>45635</v>
      </c>
      <c r="X1452" s="24">
        <v>1451.0</v>
      </c>
      <c r="Y1452" s="17" t="str">
        <f t="shared" si="1711"/>
        <v>=COUNTIFS(C$3:C1452,C1452)</v>
      </c>
      <c r="Z1452" s="25" t="str">
        <f t="shared" si="1712"/>
        <v>#NAME?</v>
      </c>
      <c r="AA1452" s="25" t="str">
        <f t="shared" si="1713"/>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99"/>
        <v>5</v>
      </c>
      <c r="B1453" s="10">
        <f t="shared" si="880"/>
        <v>6</v>
      </c>
      <c r="C1453" s="12" t="s">
        <v>4005</v>
      </c>
      <c r="D1453" s="21" t="str">
        <f t="shared" si="1700"/>
        <v>verb</v>
      </c>
      <c r="E1453" s="21" t="str">
        <f t="shared" si="1714"/>
        <v>pr 3rd pl of suyyati, pass of suṇāti</v>
      </c>
      <c r="F1453" s="21" t="str">
        <f t="shared" si="1701"/>
        <v/>
      </c>
      <c r="G1453" s="21"/>
      <c r="H1453" s="21" t="str">
        <f t="shared" si="1702"/>
        <v>they are heard</v>
      </c>
      <c r="I1453" s="21" t="str">
        <f t="shared" si="1703"/>
        <v/>
      </c>
      <c r="J1453" s="21" t="str">
        <f t="shared" si="1704"/>
        <v>√su (hear)</v>
      </c>
      <c r="K1453" s="21">
        <f t="shared" si="1705"/>
        <v>4</v>
      </c>
      <c r="L1453" s="21" t="str">
        <f t="shared" si="1706"/>
        <v>ya</v>
      </c>
      <c r="M1453" s="21" t="str">
        <f t="shared" si="1707"/>
        <v>√su + ya &gt; suyya (pass)</v>
      </c>
      <c r="N1453" s="21" t="str">
        <f t="shared" si="1708"/>
        <v>suyya + ti</v>
      </c>
      <c r="O1453" s="21" t="str">
        <f t="shared" si="1709"/>
        <v/>
      </c>
      <c r="P1453" s="21" t="str">
        <f t="shared" si="1710"/>
        <v/>
      </c>
      <c r="Q1453" s="21"/>
      <c r="R1453" s="21" t="s">
        <v>3933</v>
      </c>
      <c r="S1453" s="21" t="s">
        <v>3934</v>
      </c>
      <c r="T1453" s="27" t="s">
        <v>4027</v>
      </c>
      <c r="U1453" s="23"/>
      <c r="V1453" s="23"/>
      <c r="W1453" s="15">
        <f t="shared" si="2"/>
        <v>45635</v>
      </c>
      <c r="X1453" s="24">
        <v>1452.0</v>
      </c>
      <c r="Y1453" s="17" t="str">
        <f t="shared" si="1711"/>
        <v>=COUNTIFS(C$3:C1453,C1453)</v>
      </c>
      <c r="Z1453" s="25" t="str">
        <f t="shared" si="1712"/>
        <v>#NAME?</v>
      </c>
      <c r="AA1453" s="25" t="str">
        <f t="shared" si="1713"/>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99"/>
        <v>16</v>
      </c>
      <c r="B1454" s="10">
        <f t="shared" si="880"/>
        <v>25</v>
      </c>
      <c r="C1454" s="12" t="s">
        <v>2894</v>
      </c>
      <c r="D1454" s="21" t="str">
        <f t="shared" si="1700"/>
        <v>ind</v>
      </c>
      <c r="E1454" s="21" t="str">
        <f t="shared" si="1714"/>
        <v>conj</v>
      </c>
      <c r="F1454" s="21" t="str">
        <f t="shared" si="1701"/>
        <v/>
      </c>
      <c r="G1454" s="21"/>
      <c r="H1454" s="21" t="str">
        <f t="shared" si="1702"/>
        <v>and</v>
      </c>
      <c r="I1454" s="21" t="str">
        <f t="shared" si="1703"/>
        <v/>
      </c>
      <c r="J1454" s="21" t="str">
        <f t="shared" si="1704"/>
        <v/>
      </c>
      <c r="K1454" s="21" t="str">
        <f t="shared" si="1705"/>
        <v/>
      </c>
      <c r="L1454" s="21" t="str">
        <f t="shared" si="1706"/>
        <v/>
      </c>
      <c r="M1454" s="21" t="str">
        <f t="shared" si="1707"/>
        <v/>
      </c>
      <c r="N1454" s="21" t="str">
        <f t="shared" si="1708"/>
        <v/>
      </c>
      <c r="O1454" s="21" t="str">
        <f t="shared" si="1709"/>
        <v/>
      </c>
      <c r="P1454" s="21" t="str">
        <f t="shared" si="1710"/>
        <v/>
      </c>
      <c r="Q1454" s="21"/>
      <c r="R1454" s="21" t="s">
        <v>3933</v>
      </c>
      <c r="S1454" s="21" t="s">
        <v>3934</v>
      </c>
      <c r="T1454" s="27" t="s">
        <v>4027</v>
      </c>
      <c r="U1454" s="23"/>
      <c r="V1454" s="23"/>
      <c r="W1454" s="15">
        <f t="shared" si="2"/>
        <v>45635</v>
      </c>
      <c r="X1454" s="24">
        <v>1453.0</v>
      </c>
      <c r="Y1454" s="17" t="str">
        <f t="shared" si="1711"/>
        <v>=COUNTIFS(C$3:C1454,C1454)</v>
      </c>
      <c r="Z1454" s="25" t="str">
        <f t="shared" si="1712"/>
        <v>#NAME?</v>
      </c>
      <c r="AA1454" s="25" t="str">
        <f t="shared" si="1713"/>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99"/>
        <v>3</v>
      </c>
      <c r="B1455" s="10">
        <f t="shared" si="880"/>
        <v>4</v>
      </c>
      <c r="C1455" s="12" t="s">
        <v>4011</v>
      </c>
      <c r="D1455" s="21" t="str">
        <f t="shared" si="1700"/>
        <v>noun</v>
      </c>
      <c r="E1455" s="21" t="str">
        <f t="shared" si="1714"/>
        <v>nt nom pl of kula</v>
      </c>
      <c r="F1455" s="21" t="str">
        <f t="shared" si="1701"/>
        <v/>
      </c>
      <c r="G1455" s="21"/>
      <c r="H1455" s="21" t="str">
        <f t="shared" si="1702"/>
        <v>families</v>
      </c>
      <c r="I1455" s="21" t="str">
        <f t="shared" si="1703"/>
        <v/>
      </c>
      <c r="J1455" s="21" t="str">
        <f t="shared" si="1704"/>
        <v>√kul (be close)</v>
      </c>
      <c r="K1455" s="21">
        <f t="shared" si="1705"/>
        <v>1</v>
      </c>
      <c r="L1455" s="21" t="str">
        <f t="shared" si="1706"/>
        <v>a</v>
      </c>
      <c r="M1455" s="21" t="str">
        <f t="shared" si="1707"/>
        <v/>
      </c>
      <c r="N1455" s="21" t="str">
        <f t="shared" si="1708"/>
        <v>√kul + a</v>
      </c>
      <c r="O1455" s="21" t="str">
        <f t="shared" si="1709"/>
        <v/>
      </c>
      <c r="P1455" s="21" t="str">
        <f t="shared" si="1710"/>
        <v/>
      </c>
      <c r="Q1455" s="21"/>
      <c r="R1455" s="21" t="s">
        <v>3933</v>
      </c>
      <c r="S1455" s="21" t="s">
        <v>3934</v>
      </c>
      <c r="T1455" s="27" t="s">
        <v>4027</v>
      </c>
      <c r="U1455" s="23"/>
      <c r="V1455" s="23"/>
      <c r="W1455" s="15">
        <f t="shared" si="2"/>
        <v>45635</v>
      </c>
      <c r="X1455" s="24">
        <v>1454.0</v>
      </c>
      <c r="Y1455" s="17" t="str">
        <f t="shared" si="1711"/>
        <v>=COUNTIFS(C$3:C1455,C1455)</v>
      </c>
      <c r="Z1455" s="25" t="str">
        <f t="shared" si="1712"/>
        <v>#NAME?</v>
      </c>
      <c r="AA1455" s="25" t="str">
        <f t="shared" si="1713"/>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99"/>
        <v>2</v>
      </c>
      <c r="B1456" s="10">
        <f t="shared" si="880"/>
        <v>2</v>
      </c>
      <c r="C1456" s="12" t="s">
        <v>4032</v>
      </c>
      <c r="D1456" s="21" t="str">
        <f t="shared" si="1700"/>
        <v>comp</v>
      </c>
      <c r="E1456" s="21" t="str">
        <f t="shared" si="1714"/>
        <v>sandhi, ind + masc</v>
      </c>
      <c r="F1456" s="21" t="str">
        <f t="shared" si="1701"/>
        <v/>
      </c>
      <c r="G1456" s="21"/>
      <c r="H1456" s="21" t="str">
        <f t="shared" si="1702"/>
        <v>and by the venerable</v>
      </c>
      <c r="I1456" s="21" t="str">
        <f t="shared" si="1703"/>
        <v/>
      </c>
      <c r="J1456" s="21" t="str">
        <f t="shared" si="1704"/>
        <v/>
      </c>
      <c r="K1456" s="21" t="str">
        <f t="shared" si="1705"/>
        <v/>
      </c>
      <c r="L1456" s="21" t="str">
        <f t="shared" si="1706"/>
        <v/>
      </c>
      <c r="M1456" s="21" t="str">
        <f t="shared" si="1707"/>
        <v/>
      </c>
      <c r="N1456" s="21" t="str">
        <f t="shared" si="1708"/>
        <v>ca + āyasmatā</v>
      </c>
      <c r="O1456" s="21" t="str">
        <f t="shared" si="1709"/>
        <v/>
      </c>
      <c r="P1456" s="21" t="str">
        <f t="shared" si="1710"/>
        <v/>
      </c>
      <c r="Q1456" s="21"/>
      <c r="R1456" s="21" t="s">
        <v>3933</v>
      </c>
      <c r="S1456" s="21" t="s">
        <v>3934</v>
      </c>
      <c r="T1456" s="27" t="s">
        <v>4027</v>
      </c>
      <c r="U1456" s="23"/>
      <c r="V1456" s="23"/>
      <c r="W1456" s="15">
        <f t="shared" si="2"/>
        <v>45635</v>
      </c>
      <c r="X1456" s="24">
        <v>1455.0</v>
      </c>
      <c r="Y1456" s="17" t="str">
        <f t="shared" si="1711"/>
        <v>=COUNTIFS(C$3:C1456,C1456)</v>
      </c>
      <c r="Z1456" s="25" t="str">
        <f t="shared" si="1712"/>
        <v>#NAME?</v>
      </c>
      <c r="AA1456" s="25" t="str">
        <f t="shared" si="1713"/>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99"/>
        <v>3</v>
      </c>
      <c r="B1457" s="10">
        <f t="shared" si="880"/>
        <v>3</v>
      </c>
      <c r="C1457" s="12" t="s">
        <v>4019</v>
      </c>
      <c r="D1457" s="21" t="str">
        <f t="shared" si="1700"/>
        <v>adj</v>
      </c>
      <c r="E1457" s="21" t="str">
        <f t="shared" si="1714"/>
        <v>nt nom pl of duṭṭha, pp of dussati</v>
      </c>
      <c r="F1457" s="21" t="str">
        <f t="shared" si="1701"/>
        <v/>
      </c>
      <c r="G1457" s="21"/>
      <c r="H1457" s="21" t="str">
        <f t="shared" si="1702"/>
        <v>corrupted, spoiled</v>
      </c>
      <c r="I1457" s="21" t="str">
        <f t="shared" si="1703"/>
        <v/>
      </c>
      <c r="J1457" s="21" t="str">
        <f t="shared" si="1704"/>
        <v>√dus (be angry, corrupt)</v>
      </c>
      <c r="K1457" s="21">
        <f t="shared" si="1705"/>
        <v>3</v>
      </c>
      <c r="L1457" s="21" t="str">
        <f t="shared" si="1706"/>
        <v>ya</v>
      </c>
      <c r="M1457" s="21" t="str">
        <f t="shared" si="1707"/>
        <v/>
      </c>
      <c r="N1457" s="21" t="str">
        <f t="shared" si="1708"/>
        <v>√dus + ta</v>
      </c>
      <c r="O1457" s="21" t="str">
        <f t="shared" si="1709"/>
        <v/>
      </c>
      <c r="P1457" s="21" t="str">
        <f t="shared" si="1710"/>
        <v/>
      </c>
      <c r="Q1457" s="21"/>
      <c r="R1457" s="21" t="s">
        <v>3933</v>
      </c>
      <c r="S1457" s="21" t="s">
        <v>3934</v>
      </c>
      <c r="T1457" s="27" t="s">
        <v>4027</v>
      </c>
      <c r="U1457" s="23"/>
      <c r="V1457" s="23"/>
      <c r="W1457" s="15">
        <f t="shared" si="2"/>
        <v>45635</v>
      </c>
      <c r="X1457" s="24">
        <v>1456.0</v>
      </c>
      <c r="Y1457" s="17" t="str">
        <f t="shared" si="1711"/>
        <v>=COUNTIFS(C$3:C1457,C1457)</v>
      </c>
      <c r="Z1457" s="25" t="str">
        <f t="shared" si="1712"/>
        <v>#NAME?</v>
      </c>
      <c r="AA1457" s="25" t="str">
        <f t="shared" si="1713"/>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99"/>
        <v>6</v>
      </c>
      <c r="B1458" s="10">
        <f t="shared" si="880"/>
        <v>6</v>
      </c>
      <c r="C1458" s="12" t="s">
        <v>3995</v>
      </c>
      <c r="D1458" s="21" t="str">
        <f t="shared" si="1700"/>
        <v>verb</v>
      </c>
      <c r="E1458" s="21" t="str">
        <f t="shared" si="1714"/>
        <v>pr 3rd pl of dissati, pass of passati</v>
      </c>
      <c r="F1458" s="21" t="str">
        <f t="shared" si="1701"/>
        <v/>
      </c>
      <c r="G1458" s="21"/>
      <c r="H1458" s="21" t="str">
        <f t="shared" si="1702"/>
        <v>they are seen</v>
      </c>
      <c r="I1458" s="21" t="str">
        <f t="shared" si="1703"/>
        <v/>
      </c>
      <c r="J1458" s="21" t="str">
        <f t="shared" si="1704"/>
        <v>√dis (see)</v>
      </c>
      <c r="K1458" s="21">
        <f t="shared" si="1705"/>
        <v>1</v>
      </c>
      <c r="L1458" s="21" t="str">
        <f t="shared" si="1706"/>
        <v>ya</v>
      </c>
      <c r="M1458" s="21" t="str">
        <f t="shared" si="1707"/>
        <v>√dis + ya &gt; dissa (pass)</v>
      </c>
      <c r="N1458" s="21" t="str">
        <f t="shared" si="1708"/>
        <v>dissa + ti</v>
      </c>
      <c r="O1458" s="21" t="str">
        <f t="shared" si="1709"/>
        <v/>
      </c>
      <c r="P1458" s="21" t="str">
        <f t="shared" si="1710"/>
        <v/>
      </c>
      <c r="Q1458" s="21"/>
      <c r="R1458" s="21" t="s">
        <v>3933</v>
      </c>
      <c r="S1458" s="21" t="s">
        <v>3934</v>
      </c>
      <c r="T1458" s="27" t="s">
        <v>4027</v>
      </c>
      <c r="U1458" s="23"/>
      <c r="V1458" s="23"/>
      <c r="W1458" s="15">
        <f t="shared" si="2"/>
        <v>45635</v>
      </c>
      <c r="X1458" s="24">
        <v>1457.0</v>
      </c>
      <c r="Y1458" s="17" t="str">
        <f t="shared" si="1711"/>
        <v>=COUNTIFS(C$3:C1458,C1458)</v>
      </c>
      <c r="Z1458" s="25" t="str">
        <f t="shared" si="1712"/>
        <v>#NAME?</v>
      </c>
      <c r="AA1458" s="25" t="str">
        <f t="shared" si="1713"/>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99"/>
        <v>6</v>
      </c>
      <c r="B1459" s="10">
        <f t="shared" si="880"/>
        <v>7</v>
      </c>
      <c r="C1459" s="12" t="s">
        <v>4001</v>
      </c>
      <c r="D1459" s="21" t="str">
        <f t="shared" si="1700"/>
        <v>comp</v>
      </c>
      <c r="E1459" s="21" t="str">
        <f t="shared" si="1714"/>
        <v>sandhi, ind + ind</v>
      </c>
      <c r="F1459" s="21" t="str">
        <f t="shared" si="1701"/>
        <v/>
      </c>
      <c r="G1459" s="21"/>
      <c r="H1459" s="21" t="str">
        <f t="shared" si="1702"/>
        <v>and just</v>
      </c>
      <c r="I1459" s="21" t="str">
        <f t="shared" si="1703"/>
        <v/>
      </c>
      <c r="J1459" s="21" t="str">
        <f t="shared" si="1704"/>
        <v/>
      </c>
      <c r="K1459" s="21" t="str">
        <f t="shared" si="1705"/>
        <v/>
      </c>
      <c r="L1459" s="21" t="str">
        <f t="shared" si="1706"/>
        <v/>
      </c>
      <c r="M1459" s="21" t="str">
        <f t="shared" si="1707"/>
        <v/>
      </c>
      <c r="N1459" s="21" t="str">
        <f t="shared" si="1708"/>
        <v>ca + eva</v>
      </c>
      <c r="O1459" s="21" t="str">
        <f t="shared" si="1709"/>
        <v/>
      </c>
      <c r="P1459" s="21" t="str">
        <f t="shared" si="1710"/>
        <v/>
      </c>
      <c r="Q1459" s="21"/>
      <c r="R1459" s="21" t="s">
        <v>3933</v>
      </c>
      <c r="S1459" s="21" t="s">
        <v>3934</v>
      </c>
      <c r="T1459" s="27" t="s">
        <v>4027</v>
      </c>
      <c r="U1459" s="23"/>
      <c r="V1459" s="23"/>
      <c r="W1459" s="15">
        <f t="shared" si="2"/>
        <v>45635</v>
      </c>
      <c r="X1459" s="24">
        <v>1458.0</v>
      </c>
      <c r="Y1459" s="17" t="str">
        <f t="shared" si="1711"/>
        <v>=COUNTIFS(C$3:C1459,C1459)</v>
      </c>
      <c r="Z1459" s="25" t="str">
        <f t="shared" si="1712"/>
        <v>#NAME?</v>
      </c>
      <c r="AA1459" s="25" t="str">
        <f t="shared" si="1713"/>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99"/>
        <v>6</v>
      </c>
      <c r="B1460" s="10">
        <f t="shared" si="880"/>
        <v>6</v>
      </c>
      <c r="C1460" s="12" t="s">
        <v>4005</v>
      </c>
      <c r="D1460" s="21" t="str">
        <f t="shared" si="1700"/>
        <v>verb</v>
      </c>
      <c r="E1460" s="21" t="str">
        <f t="shared" si="1714"/>
        <v>pr 3rd pl of suyyati, pass of suṇāti</v>
      </c>
      <c r="F1460" s="21" t="str">
        <f t="shared" si="1701"/>
        <v/>
      </c>
      <c r="G1460" s="21"/>
      <c r="H1460" s="21" t="str">
        <f t="shared" si="1702"/>
        <v>they are heard</v>
      </c>
      <c r="I1460" s="21" t="str">
        <f t="shared" si="1703"/>
        <v/>
      </c>
      <c r="J1460" s="21" t="str">
        <f t="shared" si="1704"/>
        <v>√su (hear)</v>
      </c>
      <c r="K1460" s="21">
        <f t="shared" si="1705"/>
        <v>4</v>
      </c>
      <c r="L1460" s="21" t="str">
        <f t="shared" si="1706"/>
        <v>ya</v>
      </c>
      <c r="M1460" s="21" t="str">
        <f t="shared" si="1707"/>
        <v>√su + ya &gt; suyya (pass)</v>
      </c>
      <c r="N1460" s="21" t="str">
        <f t="shared" si="1708"/>
        <v>suyya + ti</v>
      </c>
      <c r="O1460" s="21" t="str">
        <f t="shared" si="1709"/>
        <v/>
      </c>
      <c r="P1460" s="21" t="str">
        <f t="shared" si="1710"/>
        <v/>
      </c>
      <c r="Q1460" s="21"/>
      <c r="R1460" s="21" t="s">
        <v>3933</v>
      </c>
      <c r="S1460" s="21" t="s">
        <v>3934</v>
      </c>
      <c r="T1460" s="27" t="s">
        <v>4027</v>
      </c>
      <c r="U1460" s="23"/>
      <c r="V1460" s="23"/>
      <c r="W1460" s="15">
        <f t="shared" si="2"/>
        <v>45635</v>
      </c>
      <c r="X1460" s="24">
        <v>1459.0</v>
      </c>
      <c r="Y1460" s="17" t="str">
        <f t="shared" si="1711"/>
        <v>=COUNTIFS(C$3:C1460,C1460)</v>
      </c>
      <c r="Z1460" s="25" t="str">
        <f t="shared" si="1712"/>
        <v>#NAME?</v>
      </c>
      <c r="AA1460" s="25" t="str">
        <f t="shared" si="1713"/>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699"/>
        <v>17</v>
      </c>
      <c r="B1461" s="10">
        <f t="shared" si="880"/>
        <v>25</v>
      </c>
      <c r="C1461" s="12" t="s">
        <v>2894</v>
      </c>
      <c r="D1461" s="21" t="str">
        <f t="shared" si="1700"/>
        <v>ind</v>
      </c>
      <c r="E1461" s="21" t="str">
        <f t="shared" si="1714"/>
        <v>conj</v>
      </c>
      <c r="F1461" s="21" t="str">
        <f t="shared" si="1701"/>
        <v/>
      </c>
      <c r="G1461" s="21"/>
      <c r="H1461" s="21" t="str">
        <f t="shared" si="1702"/>
        <v>and</v>
      </c>
      <c r="I1461" s="21" t="str">
        <f t="shared" si="1703"/>
        <v/>
      </c>
      <c r="J1461" s="21" t="str">
        <f t="shared" si="1704"/>
        <v/>
      </c>
      <c r="K1461" s="21" t="str">
        <f t="shared" si="1705"/>
        <v/>
      </c>
      <c r="L1461" s="21" t="str">
        <f t="shared" si="1706"/>
        <v/>
      </c>
      <c r="M1461" s="21" t="str">
        <f t="shared" si="1707"/>
        <v/>
      </c>
      <c r="N1461" s="21" t="str">
        <f t="shared" si="1708"/>
        <v/>
      </c>
      <c r="O1461" s="21" t="str">
        <f t="shared" si="1709"/>
        <v/>
      </c>
      <c r="P1461" s="21" t="str">
        <f t="shared" si="1710"/>
        <v/>
      </c>
      <c r="Q1461" s="21"/>
      <c r="R1461" s="21" t="s">
        <v>3933</v>
      </c>
      <c r="S1461" s="21" t="s">
        <v>3934</v>
      </c>
      <c r="T1461" s="27" t="s">
        <v>4027</v>
      </c>
      <c r="U1461" s="23"/>
      <c r="V1461" s="23"/>
      <c r="W1461" s="15">
        <f t="shared" si="2"/>
        <v>45635</v>
      </c>
      <c r="X1461" s="24">
        <v>1460.0</v>
      </c>
      <c r="Y1461" s="17" t="str">
        <f t="shared" si="1711"/>
        <v>=COUNTIFS(C$3:C1461,C1461)</v>
      </c>
      <c r="Z1461" s="25" t="str">
        <f t="shared" si="1712"/>
        <v>#NAME?</v>
      </c>
      <c r="AA1461" s="25" t="str">
        <f t="shared" si="1713"/>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80"/>
        <v>1</v>
      </c>
      <c r="C1462" s="52" t="s">
        <v>4162</v>
      </c>
      <c r="D1462" s="40"/>
      <c r="E1462" s="40"/>
      <c r="F1462" s="40"/>
      <c r="G1462" s="40"/>
      <c r="H1462" s="40"/>
      <c r="I1462" s="40"/>
      <c r="J1462" s="40"/>
      <c r="K1462" s="40"/>
      <c r="L1462" s="40"/>
      <c r="M1462" s="40"/>
      <c r="N1462" s="40"/>
      <c r="O1462" s="40"/>
      <c r="P1462" s="40"/>
      <c r="Q1462" s="40"/>
      <c r="R1462" s="40"/>
      <c r="S1462" s="40"/>
      <c r="T1462" s="40"/>
      <c r="U1462" s="41"/>
      <c r="V1462" s="41"/>
      <c r="W1462" s="15">
        <f t="shared" si="2"/>
        <v>45635</v>
      </c>
      <c r="X1462" s="24">
        <v>1461.0</v>
      </c>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80"/>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2"/>
        <v>45635</v>
      </c>
      <c r="X1463" s="24">
        <v>1462.0</v>
      </c>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15">COUNTIFS(C$3:C1464,C1464)</f>
        <v>2</v>
      </c>
      <c r="B1464" s="10">
        <f t="shared" si="880"/>
        <v>2</v>
      </c>
      <c r="C1464" s="12" t="s">
        <v>4041</v>
      </c>
      <c r="D1464" s="21" t="str">
        <f t="shared" ref="D1464:D1470" si="1716">VLOOKUP($C1464,$C$1:$P$7320,2,0)</f>
        <v>comp</v>
      </c>
      <c r="E1464" s="21" t="str">
        <f t="shared" ref="E1464:E1470" si="1717">VLOOKUP($C1464,$C$1:$P$7320,3,0)</f>
        <v>sandhi, imp + masc</v>
      </c>
      <c r="F1464" s="21" t="str">
        <f t="shared" ref="F1464:F1470" si="1718">VLOOKUP($C1464,$C$1:$P$7320,4,0)</f>
        <v/>
      </c>
      <c r="G1464" s="21"/>
      <c r="H1464" s="21" t="str">
        <f t="shared" ref="H1464:H1470" si="1719">VLOOKUP($C1464,$C$1:$P$7320,6,0)</f>
        <v>the venerable must go away!</v>
      </c>
      <c r="I1464" s="21" t="str">
        <f t="shared" ref="I1464:I1470" si="1720">VLOOKUP($C1464,$C$1:$P$7320,7,0)</f>
        <v/>
      </c>
      <c r="J1464" s="21" t="str">
        <f t="shared" ref="J1464:J1470" si="1721">VLOOKUP($C1464,$C$1:$P$7320,8,0)</f>
        <v/>
      </c>
      <c r="K1464" s="21" t="str">
        <f t="shared" ref="K1464:K1470" si="1722">VLOOKUP($C1464,$C$1:$P$7320,9,0)</f>
        <v/>
      </c>
      <c r="L1464" s="21" t="str">
        <f t="shared" ref="L1464:L1470" si="1723">VLOOKUP($C1464,$C$1:$P$7320,10,0)</f>
        <v/>
      </c>
      <c r="M1464" s="21" t="str">
        <f t="shared" ref="M1464:M1470" si="1724">VLOOKUP($C1464,$C$1:$P$7320,11,0)</f>
        <v/>
      </c>
      <c r="N1464" s="21" t="str">
        <f t="shared" ref="N1464:N1470" si="1725">VLOOKUP($C1464,$C$1:$P$7320,12,0)</f>
        <v>pakkamatu + āyasmā</v>
      </c>
      <c r="O1464" s="21" t="str">
        <f t="shared" ref="O1464:O1470" si="1726">VLOOKUP($C1464,$C$1:$P$7320,13,0)</f>
        <v/>
      </c>
      <c r="P1464" s="21" t="str">
        <f t="shared" ref="P1464:P1470" si="1727">VLOOKUP($C1464,$C$1:$P$7320,14,0)</f>
        <v/>
      </c>
      <c r="Q1464" s="21"/>
      <c r="R1464" s="21" t="s">
        <v>3933</v>
      </c>
      <c r="S1464" s="21" t="s">
        <v>3934</v>
      </c>
      <c r="T1464" s="21" t="s">
        <v>4051</v>
      </c>
      <c r="U1464" s="23"/>
      <c r="V1464" s="23"/>
      <c r="W1464" s="15">
        <f t="shared" si="2"/>
        <v>45635</v>
      </c>
      <c r="X1464" s="24">
        <v>1463.0</v>
      </c>
      <c r="Y1464" s="17" t="str">
        <f t="shared" ref="Y1464:Y1470" si="1728">formulatext(A1464)</f>
        <v>=COUNTIFS(C$3:C1464,C1464)</v>
      </c>
      <c r="Z1464" s="25" t="str">
        <f t="shared" ref="Z1464:Z1470" si="1729">org.libreoffice.regex(Y1464,"(\= COUNTIFS\(C\$\d{1,3}:)(C\d{1,3})(,)(C\d{1,3})(\))","$2")</f>
        <v>#NAME?</v>
      </c>
      <c r="AA1464" s="25" t="str">
        <f t="shared" ref="AA1464:AA1470" si="1730">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15"/>
        <v>4</v>
      </c>
      <c r="B1465" s="10">
        <f t="shared" si="880"/>
        <v>4</v>
      </c>
      <c r="C1465" s="12" t="s">
        <v>2834</v>
      </c>
      <c r="D1465" s="21" t="str">
        <f t="shared" si="1716"/>
        <v>pron</v>
      </c>
      <c r="E1465" s="21" t="str">
        <f t="shared" si="1717"/>
        <v>nt abl sg of ima</v>
      </c>
      <c r="F1465" s="21" t="str">
        <f t="shared" si="1718"/>
        <v/>
      </c>
      <c r="G1465" s="21"/>
      <c r="H1465" s="21" t="str">
        <f t="shared" si="1719"/>
        <v>from this</v>
      </c>
      <c r="I1465" s="21" t="str">
        <f t="shared" si="1720"/>
        <v/>
      </c>
      <c r="J1465" s="21" t="str">
        <f t="shared" si="1721"/>
        <v/>
      </c>
      <c r="K1465" s="21" t="str">
        <f t="shared" si="1722"/>
        <v/>
      </c>
      <c r="L1465" s="21" t="str">
        <f t="shared" si="1723"/>
        <v/>
      </c>
      <c r="M1465" s="21" t="str">
        <f t="shared" si="1724"/>
        <v/>
      </c>
      <c r="N1465" s="21" t="str">
        <f t="shared" si="1725"/>
        <v>ima + mhā</v>
      </c>
      <c r="O1465" s="21" t="str">
        <f t="shared" si="1726"/>
        <v/>
      </c>
      <c r="P1465" s="21" t="str">
        <f t="shared" si="1727"/>
        <v/>
      </c>
      <c r="Q1465" s="21"/>
      <c r="R1465" s="21" t="s">
        <v>3933</v>
      </c>
      <c r="S1465" s="21" t="s">
        <v>3934</v>
      </c>
      <c r="T1465" s="21" t="s">
        <v>4051</v>
      </c>
      <c r="U1465" s="23"/>
      <c r="V1465" s="23"/>
      <c r="W1465" s="15">
        <f t="shared" si="2"/>
        <v>45635</v>
      </c>
      <c r="X1465" s="24">
        <v>1464.0</v>
      </c>
      <c r="Y1465" s="17" t="str">
        <f t="shared" si="1728"/>
        <v>=COUNTIFS(C$3:C1465,C1465)</v>
      </c>
      <c r="Z1465" s="25" t="str">
        <f t="shared" si="1729"/>
        <v>#NAME?</v>
      </c>
      <c r="AA1465" s="25" t="str">
        <f t="shared" si="1730"/>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15"/>
        <v>2</v>
      </c>
      <c r="B1466" s="10">
        <f t="shared" si="880"/>
        <v>2</v>
      </c>
      <c r="C1466" s="12" t="s">
        <v>4052</v>
      </c>
      <c r="D1466" s="21" t="str">
        <f t="shared" si="1716"/>
        <v>noun</v>
      </c>
      <c r="E1466" s="21" t="str">
        <f t="shared" si="1717"/>
        <v>masc abl sg of āvāsa, from āvasati</v>
      </c>
      <c r="F1466" s="21" t="str">
        <f t="shared" si="1718"/>
        <v/>
      </c>
      <c r="G1466" s="21"/>
      <c r="H1466" s="21" t="str">
        <f t="shared" si="1719"/>
        <v>from living place, dwelling</v>
      </c>
      <c r="I1466" s="21" t="str">
        <f t="shared" si="1720"/>
        <v/>
      </c>
      <c r="J1466" s="21" t="str">
        <f t="shared" si="1721"/>
        <v>√vas (live)</v>
      </c>
      <c r="K1466" s="21">
        <f t="shared" si="1722"/>
        <v>1</v>
      </c>
      <c r="L1466" s="21" t="str">
        <f t="shared" si="1723"/>
        <v>a</v>
      </c>
      <c r="M1466" s="21" t="str">
        <f t="shared" si="1724"/>
        <v/>
      </c>
      <c r="N1466" s="21" t="str">
        <f t="shared" si="1725"/>
        <v>ā + √vas + *a</v>
      </c>
      <c r="O1466" s="21" t="str">
        <f t="shared" si="1726"/>
        <v/>
      </c>
      <c r="P1466" s="21" t="str">
        <f t="shared" si="1727"/>
        <v/>
      </c>
      <c r="Q1466" s="21"/>
      <c r="R1466" s="21" t="s">
        <v>3933</v>
      </c>
      <c r="S1466" s="21" t="s">
        <v>3934</v>
      </c>
      <c r="T1466" s="21" t="s">
        <v>4051</v>
      </c>
      <c r="U1466" s="23"/>
      <c r="V1466" s="23"/>
      <c r="W1466" s="15">
        <f t="shared" si="2"/>
        <v>45635</v>
      </c>
      <c r="X1466" s="24">
        <v>1465.0</v>
      </c>
      <c r="Y1466" s="17" t="str">
        <f t="shared" si="1728"/>
        <v>=COUNTIFS(C$3:C1466,C1466)</v>
      </c>
      <c r="Z1466" s="25" t="str">
        <f t="shared" si="1729"/>
        <v>#NAME?</v>
      </c>
      <c r="AA1466" s="25" t="str">
        <f t="shared" si="1730"/>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15"/>
        <v>2</v>
      </c>
      <c r="B1467" s="10">
        <f t="shared" si="880"/>
        <v>2</v>
      </c>
      <c r="C1467" s="12" t="s">
        <v>4057</v>
      </c>
      <c r="D1467" s="21" t="str">
        <f t="shared" si="1716"/>
        <v>ind</v>
      </c>
      <c r="E1467" s="21" t="str">
        <f t="shared" si="1717"/>
        <v>adv</v>
      </c>
      <c r="F1467" s="21" t="str">
        <f t="shared" si="1718"/>
        <v>+instr</v>
      </c>
      <c r="G1467" s="21"/>
      <c r="H1467" s="21" t="str">
        <f t="shared" si="1719"/>
        <v>enough! stop!</v>
      </c>
      <c r="I1467" s="21" t="str">
        <f t="shared" si="1720"/>
        <v/>
      </c>
      <c r="J1467" s="21" t="str">
        <f t="shared" si="1721"/>
        <v/>
      </c>
      <c r="K1467" s="21" t="str">
        <f t="shared" si="1722"/>
        <v/>
      </c>
      <c r="L1467" s="21" t="str">
        <f t="shared" si="1723"/>
        <v/>
      </c>
      <c r="M1467" s="21" t="str">
        <f t="shared" si="1724"/>
        <v/>
      </c>
      <c r="N1467" s="21" t="str">
        <f t="shared" si="1725"/>
        <v/>
      </c>
      <c r="O1467" s="21" t="str">
        <f t="shared" si="1726"/>
        <v/>
      </c>
      <c r="P1467" s="21" t="str">
        <f t="shared" si="1727"/>
        <v/>
      </c>
      <c r="Q1467" s="21" t="s">
        <v>4059</v>
      </c>
      <c r="R1467" s="21" t="s">
        <v>3933</v>
      </c>
      <c r="S1467" s="21" t="s">
        <v>3934</v>
      </c>
      <c r="T1467" s="21" t="s">
        <v>4051</v>
      </c>
      <c r="U1467" s="23"/>
      <c r="V1467" s="23"/>
      <c r="W1467" s="15">
        <f t="shared" si="2"/>
        <v>45635</v>
      </c>
      <c r="X1467" s="24">
        <v>1466.0</v>
      </c>
      <c r="Y1467" s="17" t="str">
        <f t="shared" si="1728"/>
        <v>=COUNTIFS(C$3:C1467,C1467)</v>
      </c>
      <c r="Z1467" s="25" t="str">
        <f t="shared" si="1729"/>
        <v>#NAME?</v>
      </c>
      <c r="AA1467" s="25" t="str">
        <f t="shared" si="1730"/>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15"/>
        <v>8</v>
      </c>
      <c r="B1468" s="10">
        <f t="shared" si="880"/>
        <v>19</v>
      </c>
      <c r="C1468" s="12" t="s">
        <v>1499</v>
      </c>
      <c r="D1468" s="21" t="str">
        <f t="shared" si="1716"/>
        <v>pron</v>
      </c>
      <c r="E1468" s="21" t="str">
        <f t="shared" si="1717"/>
        <v>dat sg of tvaṃ</v>
      </c>
      <c r="F1468" s="21" t="str">
        <f t="shared" si="1718"/>
        <v/>
      </c>
      <c r="G1468" s="21"/>
      <c r="H1468" s="21" t="str">
        <f t="shared" si="1719"/>
        <v>for you</v>
      </c>
      <c r="I1468" s="21" t="str">
        <f t="shared" si="1720"/>
        <v/>
      </c>
      <c r="J1468" s="21" t="str">
        <f t="shared" si="1721"/>
        <v/>
      </c>
      <c r="K1468" s="21" t="str">
        <f t="shared" si="1722"/>
        <v/>
      </c>
      <c r="L1468" s="21" t="str">
        <f t="shared" si="1723"/>
        <v/>
      </c>
      <c r="M1468" s="21" t="str">
        <f t="shared" si="1724"/>
        <v/>
      </c>
      <c r="N1468" s="21" t="str">
        <f t="shared" si="1725"/>
        <v/>
      </c>
      <c r="O1468" s="21" t="str">
        <f t="shared" si="1726"/>
        <v/>
      </c>
      <c r="P1468" s="21" t="str">
        <f t="shared" si="1727"/>
        <v/>
      </c>
      <c r="Q1468" s="21"/>
      <c r="R1468" s="21" t="s">
        <v>3933</v>
      </c>
      <c r="S1468" s="21" t="s">
        <v>3934</v>
      </c>
      <c r="T1468" s="21" t="s">
        <v>4051</v>
      </c>
      <c r="U1468" s="23"/>
      <c r="V1468" s="23"/>
      <c r="W1468" s="15">
        <f t="shared" si="2"/>
        <v>45635</v>
      </c>
      <c r="X1468" s="24">
        <v>1467.0</v>
      </c>
      <c r="Y1468" s="17" t="str">
        <f t="shared" si="1728"/>
        <v>=COUNTIFS(C$3:C1468,C1468)</v>
      </c>
      <c r="Z1468" s="25" t="str">
        <f t="shared" si="1729"/>
        <v>#NAME?</v>
      </c>
      <c r="AA1468" s="25" t="str">
        <f t="shared" si="1730"/>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15"/>
        <v>2</v>
      </c>
      <c r="B1469" s="10">
        <f t="shared" si="880"/>
        <v>4</v>
      </c>
      <c r="C1469" s="12" t="s">
        <v>4064</v>
      </c>
      <c r="D1469" s="21" t="str">
        <f t="shared" si="1716"/>
        <v>ind</v>
      </c>
      <c r="E1469" s="21" t="str">
        <f t="shared" si="1717"/>
        <v>adv</v>
      </c>
      <c r="F1469" s="21" t="str">
        <f t="shared" si="1718"/>
        <v/>
      </c>
      <c r="G1469" s="21"/>
      <c r="H1469" s="21" t="str">
        <f t="shared" si="1719"/>
        <v>here</v>
      </c>
      <c r="I1469" s="21" t="str">
        <f t="shared" si="1720"/>
        <v/>
      </c>
      <c r="J1469" s="21" t="str">
        <f t="shared" si="1721"/>
        <v/>
      </c>
      <c r="K1469" s="21" t="str">
        <f t="shared" si="1722"/>
        <v/>
      </c>
      <c r="L1469" s="21" t="str">
        <f t="shared" si="1723"/>
        <v/>
      </c>
      <c r="M1469" s="21" t="str">
        <f t="shared" si="1724"/>
        <v/>
      </c>
      <c r="N1469" s="21" t="str">
        <f t="shared" si="1725"/>
        <v>ima + dha</v>
      </c>
      <c r="O1469" s="21" t="str">
        <f t="shared" si="1726"/>
        <v/>
      </c>
      <c r="P1469" s="21" t="str">
        <f t="shared" si="1727"/>
        <v/>
      </c>
      <c r="Q1469" s="21"/>
      <c r="R1469" s="21" t="s">
        <v>3933</v>
      </c>
      <c r="S1469" s="21" t="s">
        <v>3934</v>
      </c>
      <c r="T1469" s="21" t="s">
        <v>4051</v>
      </c>
      <c r="U1469" s="23"/>
      <c r="V1469" s="23"/>
      <c r="W1469" s="15">
        <f t="shared" si="2"/>
        <v>45635</v>
      </c>
      <c r="X1469" s="24">
        <v>1468.0</v>
      </c>
      <c r="Y1469" s="17" t="str">
        <f t="shared" si="1728"/>
        <v>=COUNTIFS(C$3:C1469,C1469)</v>
      </c>
      <c r="Z1469" s="25" t="str">
        <f t="shared" si="1729"/>
        <v>#NAME?</v>
      </c>
      <c r="AA1469" s="25" t="str">
        <f t="shared" si="1730"/>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15"/>
        <v>2</v>
      </c>
      <c r="B1470" s="10">
        <f t="shared" si="880"/>
        <v>2</v>
      </c>
      <c r="C1470" s="12" t="s">
        <v>4068</v>
      </c>
      <c r="D1470" s="21" t="str">
        <f t="shared" si="1716"/>
        <v>comp</v>
      </c>
      <c r="E1470" s="21" t="str">
        <f t="shared" si="1717"/>
        <v>sandhi, masc + ind</v>
      </c>
      <c r="F1470" s="21" t="str">
        <f t="shared" si="1718"/>
        <v/>
      </c>
      <c r="G1470" s="21"/>
      <c r="H1470" s="21" t="str">
        <f t="shared" si="1719"/>
        <v/>
      </c>
      <c r="I1470" s="21" t="str">
        <f t="shared" si="1720"/>
        <v/>
      </c>
      <c r="J1470" s="21" t="str">
        <f t="shared" si="1721"/>
        <v/>
      </c>
      <c r="K1470" s="21" t="str">
        <f t="shared" si="1722"/>
        <v/>
      </c>
      <c r="L1470" s="21" t="str">
        <f t="shared" si="1723"/>
        <v/>
      </c>
      <c r="M1470" s="21" t="str">
        <f t="shared" si="1724"/>
        <v/>
      </c>
      <c r="N1470" s="21" t="str">
        <f t="shared" si="1725"/>
        <v>vāsena + iti</v>
      </c>
      <c r="O1470" s="21" t="str">
        <f t="shared" si="1726"/>
        <v/>
      </c>
      <c r="P1470" s="21" t="str">
        <f t="shared" si="1727"/>
        <v/>
      </c>
      <c r="Q1470" s="21"/>
      <c r="R1470" s="21" t="s">
        <v>3933</v>
      </c>
      <c r="S1470" s="21" t="s">
        <v>3934</v>
      </c>
      <c r="T1470" s="21" t="s">
        <v>4051</v>
      </c>
      <c r="U1470" s="23"/>
      <c r="V1470" s="23"/>
      <c r="W1470" s="15">
        <f t="shared" si="2"/>
        <v>45635</v>
      </c>
      <c r="X1470" s="24">
        <v>1469.0</v>
      </c>
      <c r="Y1470" s="17" t="str">
        <f t="shared" si="1728"/>
        <v>=COUNTIFS(C$3:C1470,C1470)</v>
      </c>
      <c r="Z1470" s="25" t="str">
        <f t="shared" si="1729"/>
        <v>#NAME?</v>
      </c>
      <c r="AA1470" s="25" t="str">
        <f t="shared" si="1730"/>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80"/>
        <v>1</v>
      </c>
      <c r="C1471" s="52" t="s">
        <v>4163</v>
      </c>
      <c r="D1471" s="40"/>
      <c r="E1471" s="40"/>
      <c r="F1471" s="40"/>
      <c r="G1471" s="40"/>
      <c r="H1471" s="40"/>
      <c r="I1471" s="40"/>
      <c r="J1471" s="40"/>
      <c r="K1471" s="40"/>
      <c r="L1471" s="40"/>
      <c r="M1471" s="40"/>
      <c r="N1471" s="40"/>
      <c r="O1471" s="40"/>
      <c r="P1471" s="40"/>
      <c r="Q1471" s="40"/>
      <c r="R1471" s="40" t="s">
        <v>3933</v>
      </c>
      <c r="S1471" s="40" t="s">
        <v>3934</v>
      </c>
      <c r="T1471" s="40" t="s">
        <v>4051</v>
      </c>
      <c r="U1471" s="41"/>
      <c r="V1471" s="41"/>
      <c r="W1471" s="15">
        <f t="shared" si="2"/>
        <v>45635</v>
      </c>
      <c r="X1471" s="24">
        <v>1470.0</v>
      </c>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80"/>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2"/>
        <v>45635</v>
      </c>
      <c r="X1472" s="24">
        <v>1471.0</v>
      </c>
      <c r="Y1472" s="17" t="str">
        <f t="shared" ref="Y1472:Y1486" si="1731">formulatext(A1472)</f>
        <v>#N/A</v>
      </c>
      <c r="Z1472" s="25" t="str">
        <f t="shared" ref="Z1472:Z1486" si="1732">org.libreoffice.regex(Y1472,"(\= COUNTIFS\(C\$\d{1,3}:)(C\d{1,3})(,)(C\d{1,3})(\))","$2")</f>
        <v>#NAME?</v>
      </c>
      <c r="AA1472" s="25" t="str">
        <f t="shared" ref="AA1472:AA1486" si="1733">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34">COUNTIFS(C$3:C1473,C1473)</f>
        <v>5</v>
      </c>
      <c r="B1473" s="10">
        <f t="shared" si="880"/>
        <v>8</v>
      </c>
      <c r="C1473" s="12" t="s">
        <v>3213</v>
      </c>
      <c r="D1473" s="21" t="str">
        <f t="shared" ref="D1473:D1486" si="1735">VLOOKUP($C1473,$C$1:$P$7320,2,0)</f>
        <v>comp</v>
      </c>
      <c r="E1473" s="21" t="str">
        <f t="shared" ref="E1473:E1474" si="1736">VLOOKUP($C1473,$C$1:$P$7320,3,0)</f>
        <v>sandhi, adv + ind</v>
      </c>
      <c r="F1473" s="21" t="str">
        <f t="shared" ref="F1473:F1486" si="1737">VLOOKUP($C1473,$C$1:$P$7320,4,0)</f>
        <v/>
      </c>
      <c r="G1473" s="21"/>
      <c r="H1473" s="21" t="str">
        <f t="shared" ref="H1473:H1486" si="1738">VLOOKUP($C1473,$C$1:$P$7320,6,0)</f>
        <v>and thus, and like this</v>
      </c>
      <c r="I1473" s="21" t="str">
        <f t="shared" ref="I1473:I1486" si="1739">VLOOKUP($C1473,$C$1:$P$7320,7,0)</f>
        <v/>
      </c>
      <c r="J1473" s="21" t="str">
        <f t="shared" ref="J1473:J1483" si="1740">VLOOKUP($C1473,$C$1:$P$7320,8,0)</f>
        <v/>
      </c>
      <c r="K1473" s="21" t="str">
        <f t="shared" ref="K1473:K1486" si="1741">VLOOKUP($C1473,$C$1:$P$7320,9,0)</f>
        <v/>
      </c>
      <c r="L1473" s="21" t="str">
        <f t="shared" ref="L1473:L1486" si="1742">VLOOKUP($C1473,$C$1:$P$7320,10,0)</f>
        <v/>
      </c>
      <c r="M1473" s="21" t="str">
        <f t="shared" ref="M1473:M1486" si="1743">VLOOKUP($C1473,$C$1:$P$7320,11,0)</f>
        <v/>
      </c>
      <c r="N1473" s="21" t="str">
        <f t="shared" ref="N1473:N1486" si="1744">VLOOKUP($C1473,$C$1:$P$7320,12,0)</f>
        <v>evaṃ + ca</v>
      </c>
      <c r="O1473" s="21" t="str">
        <f t="shared" ref="O1473:O1486" si="1745">VLOOKUP($C1473,$C$1:$P$7320,13,0)</f>
        <v/>
      </c>
      <c r="P1473" s="21" t="str">
        <f t="shared" ref="P1473:P1486" si="1746">VLOOKUP($C1473,$C$1:$P$7320,14,0)</f>
        <v/>
      </c>
      <c r="Q1473" s="21"/>
      <c r="R1473" s="21" t="s">
        <v>3933</v>
      </c>
      <c r="S1473" s="21" t="s">
        <v>3934</v>
      </c>
      <c r="T1473" s="21" t="s">
        <v>3930</v>
      </c>
      <c r="U1473" s="23"/>
      <c r="V1473" s="23"/>
      <c r="W1473" s="15">
        <f t="shared" si="2"/>
        <v>45635</v>
      </c>
      <c r="X1473" s="24">
        <v>1472.0</v>
      </c>
      <c r="Y1473" s="17" t="str">
        <f t="shared" si="1731"/>
        <v>=COUNTIFS(C$3:C1473,C1473)</v>
      </c>
      <c r="Z1473" s="25" t="str">
        <f t="shared" si="1732"/>
        <v>#NAME?</v>
      </c>
      <c r="AA1473" s="25" t="str">
        <f t="shared" si="1733"/>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34"/>
        <v>11</v>
      </c>
      <c r="B1474" s="10">
        <f t="shared" si="880"/>
        <v>37</v>
      </c>
      <c r="C1474" s="12" t="s">
        <v>368</v>
      </c>
      <c r="D1474" s="21" t="str">
        <f t="shared" si="1735"/>
        <v>pron</v>
      </c>
      <c r="E1474" s="21" t="str">
        <f t="shared" si="1736"/>
        <v>masc nom sg of ta</v>
      </c>
      <c r="F1474" s="21" t="str">
        <f t="shared" si="1737"/>
        <v/>
      </c>
      <c r="G1474" s="21"/>
      <c r="H1474" s="21" t="str">
        <f t="shared" si="1738"/>
        <v>he, that</v>
      </c>
      <c r="I1474" s="21" t="str">
        <f t="shared" si="1739"/>
        <v/>
      </c>
      <c r="J1474" s="21" t="str">
        <f t="shared" si="1740"/>
        <v/>
      </c>
      <c r="K1474" s="21" t="str">
        <f t="shared" si="1741"/>
        <v/>
      </c>
      <c r="L1474" s="21" t="str">
        <f t="shared" si="1742"/>
        <v/>
      </c>
      <c r="M1474" s="21" t="str">
        <f t="shared" si="1743"/>
        <v/>
      </c>
      <c r="N1474" s="21" t="str">
        <f t="shared" si="1744"/>
        <v/>
      </c>
      <c r="O1474" s="21" t="str">
        <f t="shared" si="1745"/>
        <v/>
      </c>
      <c r="P1474" s="21" t="str">
        <f t="shared" si="1746"/>
        <v/>
      </c>
      <c r="Q1474" s="21"/>
      <c r="R1474" s="21" t="s">
        <v>3933</v>
      </c>
      <c r="S1474" s="21" t="s">
        <v>3934</v>
      </c>
      <c r="T1474" s="21" t="s">
        <v>3930</v>
      </c>
      <c r="U1474" s="23"/>
      <c r="V1474" s="23"/>
      <c r="W1474" s="15">
        <f t="shared" si="2"/>
        <v>45635</v>
      </c>
      <c r="X1474" s="24">
        <v>1473.0</v>
      </c>
      <c r="Y1474" s="17" t="str">
        <f t="shared" si="1731"/>
        <v>=COUNTIFS(C$3:C1474,C1474)</v>
      </c>
      <c r="Z1474" s="25" t="str">
        <f t="shared" si="1732"/>
        <v>#NAME?</v>
      </c>
      <c r="AA1474" s="25" t="str">
        <f t="shared" si="1733"/>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4"/>
        <v>35</v>
      </c>
      <c r="B1475" s="10">
        <f t="shared" si="880"/>
        <v>147</v>
      </c>
      <c r="C1475" s="12" t="s">
        <v>560</v>
      </c>
      <c r="D1475" s="21" t="str">
        <f t="shared" si="1735"/>
        <v>noun</v>
      </c>
      <c r="E1475" s="21" t="s">
        <v>3635</v>
      </c>
      <c r="F1475" s="21" t="str">
        <f t="shared" si="1737"/>
        <v/>
      </c>
      <c r="G1475" s="21"/>
      <c r="H1475" s="21" t="str">
        <f t="shared" si="1738"/>
        <v>monk, monastic</v>
      </c>
      <c r="I1475" s="21" t="str">
        <f t="shared" si="1739"/>
        <v>beggar, mendicant</v>
      </c>
      <c r="J1475" s="21" t="str">
        <f t="shared" si="1740"/>
        <v>√bhikkh (beg)</v>
      </c>
      <c r="K1475" s="21">
        <f t="shared" si="1741"/>
        <v>1</v>
      </c>
      <c r="L1475" s="21" t="str">
        <f t="shared" si="1742"/>
        <v>a</v>
      </c>
      <c r="M1475" s="21" t="str">
        <f t="shared" si="1743"/>
        <v/>
      </c>
      <c r="N1475" s="21" t="str">
        <f t="shared" si="1744"/>
        <v>√bhikkh + u</v>
      </c>
      <c r="O1475" s="21" t="str">
        <f t="shared" si="1745"/>
        <v/>
      </c>
      <c r="P1475" s="21" t="str">
        <f t="shared" si="1746"/>
        <v/>
      </c>
      <c r="Q1475" s="21"/>
      <c r="R1475" s="21" t="s">
        <v>3933</v>
      </c>
      <c r="S1475" s="21" t="s">
        <v>3934</v>
      </c>
      <c r="T1475" s="21" t="s">
        <v>3930</v>
      </c>
      <c r="U1475" s="23"/>
      <c r="V1475" s="23"/>
      <c r="W1475" s="15">
        <f t="shared" si="2"/>
        <v>45635</v>
      </c>
      <c r="X1475" s="24">
        <v>1474.0</v>
      </c>
      <c r="Y1475" s="17" t="str">
        <f t="shared" si="1731"/>
        <v>=COUNTIFS(C$3:C1475,C1475)</v>
      </c>
      <c r="Z1475" s="25" t="str">
        <f t="shared" si="1732"/>
        <v>#NAME?</v>
      </c>
      <c r="AA1475" s="25" t="str">
        <f t="shared" si="1733"/>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4"/>
        <v>17</v>
      </c>
      <c r="B1476" s="10">
        <f t="shared" si="880"/>
        <v>29</v>
      </c>
      <c r="C1476" s="12" t="s">
        <v>1865</v>
      </c>
      <c r="D1476" s="21" t="str">
        <f t="shared" si="1735"/>
        <v>noun</v>
      </c>
      <c r="E1476" s="21" t="str">
        <f t="shared" ref="E1476:E1480" si="1747">VLOOKUP($C1476,$C$1:$P$7320,3,0)</f>
        <v>masc instr pl of bhikkhu</v>
      </c>
      <c r="F1476" s="21" t="str">
        <f t="shared" si="1737"/>
        <v/>
      </c>
      <c r="G1476" s="21"/>
      <c r="H1476" s="21" t="str">
        <f t="shared" si="1738"/>
        <v>with monks</v>
      </c>
      <c r="I1476" s="21" t="str">
        <f t="shared" si="1739"/>
        <v/>
      </c>
      <c r="J1476" s="21" t="str">
        <f t="shared" si="1740"/>
        <v>√bhikkh (beg)</v>
      </c>
      <c r="K1476" s="21">
        <f t="shared" si="1741"/>
        <v>1</v>
      </c>
      <c r="L1476" s="21" t="str">
        <f t="shared" si="1742"/>
        <v>a</v>
      </c>
      <c r="M1476" s="21" t="str">
        <f t="shared" si="1743"/>
        <v/>
      </c>
      <c r="N1476" s="21" t="str">
        <f t="shared" si="1744"/>
        <v>√bhikkh + u</v>
      </c>
      <c r="O1476" s="21" t="str">
        <f t="shared" si="1745"/>
        <v/>
      </c>
      <c r="P1476" s="21" t="str">
        <f t="shared" si="1746"/>
        <v/>
      </c>
      <c r="Q1476" s="21"/>
      <c r="R1476" s="21" t="s">
        <v>3933</v>
      </c>
      <c r="S1476" s="21" t="s">
        <v>3934</v>
      </c>
      <c r="T1476" s="21" t="s">
        <v>3930</v>
      </c>
      <c r="U1476" s="23"/>
      <c r="V1476" s="23"/>
      <c r="W1476" s="15">
        <f t="shared" si="2"/>
        <v>45635</v>
      </c>
      <c r="X1476" s="24">
        <v>1475.0</v>
      </c>
      <c r="Y1476" s="17" t="str">
        <f t="shared" si="1731"/>
        <v>=COUNTIFS(C$3:C1476,C1476)</v>
      </c>
      <c r="Z1476" s="25" t="str">
        <f t="shared" si="1732"/>
        <v>#NAME?</v>
      </c>
      <c r="AA1476" s="25" t="str">
        <f t="shared" si="1733"/>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4"/>
        <v>5</v>
      </c>
      <c r="B1477" s="10">
        <f t="shared" si="880"/>
        <v>8</v>
      </c>
      <c r="C1477" s="12" t="s">
        <v>3223</v>
      </c>
      <c r="D1477" s="21" t="str">
        <f t="shared" si="1735"/>
        <v>prp</v>
      </c>
      <c r="E1477" s="21" t="str">
        <f t="shared" si="1747"/>
        <v>masc nom sg of vuccamāna, prp of vuccati</v>
      </c>
      <c r="F1477" s="21" t="str">
        <f t="shared" si="1737"/>
        <v>+instr</v>
      </c>
      <c r="G1477" s="21"/>
      <c r="H1477" s="21" t="str">
        <f t="shared" si="1738"/>
        <v>being told, spoken to</v>
      </c>
      <c r="I1477" s="21" t="str">
        <f t="shared" si="1739"/>
        <v/>
      </c>
      <c r="J1477" s="21" t="str">
        <f t="shared" si="1740"/>
        <v>√vac (speak)</v>
      </c>
      <c r="K1477" s="21">
        <f t="shared" si="1741"/>
        <v>1</v>
      </c>
      <c r="L1477" s="21" t="str">
        <f t="shared" si="1742"/>
        <v>ya</v>
      </c>
      <c r="M1477" s="21" t="str">
        <f t="shared" si="1743"/>
        <v>√vac + ya &gt; vucca (pass)</v>
      </c>
      <c r="N1477" s="21" t="str">
        <f t="shared" si="1744"/>
        <v>vucca + māna</v>
      </c>
      <c r="O1477" s="21" t="str">
        <f t="shared" si="1745"/>
        <v/>
      </c>
      <c r="P1477" s="21" t="str">
        <f t="shared" si="1746"/>
        <v/>
      </c>
      <c r="Q1477" s="21"/>
      <c r="R1477" s="21" t="s">
        <v>3933</v>
      </c>
      <c r="S1477" s="21" t="s">
        <v>3934</v>
      </c>
      <c r="T1477" s="21" t="s">
        <v>3930</v>
      </c>
      <c r="U1477" s="23"/>
      <c r="V1477" s="23"/>
      <c r="W1477" s="15">
        <f t="shared" si="2"/>
        <v>45635</v>
      </c>
      <c r="X1477" s="24">
        <v>1476.0</v>
      </c>
      <c r="Y1477" s="17" t="str">
        <f t="shared" si="1731"/>
        <v>=COUNTIFS(C$3:C1477,C1477)</v>
      </c>
      <c r="Z1477" s="25" t="str">
        <f t="shared" si="1732"/>
        <v>#NAME?</v>
      </c>
      <c r="AA1477" s="25" t="str">
        <f t="shared" si="1733"/>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4"/>
        <v>4</v>
      </c>
      <c r="B1478" s="10">
        <f t="shared" si="880"/>
        <v>6</v>
      </c>
      <c r="C1478" s="12" t="s">
        <v>3229</v>
      </c>
      <c r="D1478" s="21" t="str">
        <f t="shared" si="1735"/>
        <v>comp</v>
      </c>
      <c r="E1478" s="21" t="str">
        <f t="shared" si="1747"/>
        <v>sandhi, adv + ind</v>
      </c>
      <c r="F1478" s="21" t="str">
        <f t="shared" si="1737"/>
        <v/>
      </c>
      <c r="G1478" s="21"/>
      <c r="H1478" s="21" t="str">
        <f t="shared" si="1738"/>
        <v>just like that, in that way</v>
      </c>
      <c r="I1478" s="21" t="str">
        <f t="shared" si="1739"/>
        <v/>
      </c>
      <c r="J1478" s="21" t="str">
        <f t="shared" si="1740"/>
        <v/>
      </c>
      <c r="K1478" s="21" t="str">
        <f t="shared" si="1741"/>
        <v/>
      </c>
      <c r="L1478" s="21" t="str">
        <f t="shared" si="1742"/>
        <v/>
      </c>
      <c r="M1478" s="21" t="str">
        <f t="shared" si="1743"/>
        <v/>
      </c>
      <c r="N1478" s="21" t="str">
        <f t="shared" si="1744"/>
        <v>tathā + eva</v>
      </c>
      <c r="O1478" s="21" t="str">
        <f t="shared" si="1745"/>
        <v/>
      </c>
      <c r="P1478" s="21" t="str">
        <f t="shared" si="1746"/>
        <v/>
      </c>
      <c r="Q1478" s="21"/>
      <c r="R1478" s="21" t="s">
        <v>3933</v>
      </c>
      <c r="S1478" s="21" t="s">
        <v>3934</v>
      </c>
      <c r="T1478" s="21" t="s">
        <v>3930</v>
      </c>
      <c r="U1478" s="23"/>
      <c r="V1478" s="23"/>
      <c r="W1478" s="15">
        <f t="shared" si="2"/>
        <v>45635</v>
      </c>
      <c r="X1478" s="24">
        <v>1477.0</v>
      </c>
      <c r="Y1478" s="17" t="str">
        <f t="shared" si="1731"/>
        <v>=COUNTIFS(C$3:C1478,C1478)</v>
      </c>
      <c r="Z1478" s="25" t="str">
        <f t="shared" si="1732"/>
        <v>#NAME?</v>
      </c>
      <c r="AA1478" s="25" t="str">
        <f t="shared" si="1733"/>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4"/>
        <v>3</v>
      </c>
      <c r="B1479" s="10">
        <f t="shared" si="880"/>
        <v>5</v>
      </c>
      <c r="C1479" s="12" t="s">
        <v>3235</v>
      </c>
      <c r="D1479" s="21" t="str">
        <f t="shared" si="1735"/>
        <v>verb</v>
      </c>
      <c r="E1479" s="21" t="str">
        <f t="shared" si="1747"/>
        <v>opt 3rd sg of paggaṇhāti</v>
      </c>
      <c r="F1479" s="21" t="str">
        <f t="shared" si="1737"/>
        <v/>
      </c>
      <c r="G1479" s="21"/>
      <c r="H1479" s="21" t="str">
        <f t="shared" si="1738"/>
        <v>he would support, uphold</v>
      </c>
      <c r="I1479" s="21" t="str">
        <f t="shared" si="1739"/>
        <v>hold forward</v>
      </c>
      <c r="J1479" s="21" t="str">
        <f t="shared" si="1740"/>
        <v>√gah (grasp)</v>
      </c>
      <c r="K1479" s="21">
        <f t="shared" si="1741"/>
        <v>6</v>
      </c>
      <c r="L1479" s="21" t="str">
        <f t="shared" si="1742"/>
        <v>ṇhā</v>
      </c>
      <c r="M1479" s="21" t="str">
        <f t="shared" si="1743"/>
        <v/>
      </c>
      <c r="N1479" s="21" t="str">
        <f t="shared" si="1744"/>
        <v>pa + gaṇhā + ti</v>
      </c>
      <c r="O1479" s="21" t="str">
        <f t="shared" si="1745"/>
        <v/>
      </c>
      <c r="P1479" s="21" t="str">
        <f t="shared" si="1746"/>
        <v/>
      </c>
      <c r="Q1479" s="21"/>
      <c r="R1479" s="21" t="s">
        <v>3933</v>
      </c>
      <c r="S1479" s="21" t="s">
        <v>3934</v>
      </c>
      <c r="T1479" s="21" t="s">
        <v>3930</v>
      </c>
      <c r="U1479" s="23"/>
      <c r="V1479" s="23"/>
      <c r="W1479" s="15">
        <f t="shared" si="2"/>
        <v>45635</v>
      </c>
      <c r="X1479" s="24">
        <v>1478.0</v>
      </c>
      <c r="Y1479" s="17" t="str">
        <f t="shared" si="1731"/>
        <v>=COUNTIFS(C$3:C1479,C1479)</v>
      </c>
      <c r="Z1479" s="25" t="str">
        <f t="shared" si="1732"/>
        <v>#NAME?</v>
      </c>
      <c r="AA1479" s="25" t="str">
        <f t="shared" si="1733"/>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4"/>
        <v>12</v>
      </c>
      <c r="B1480" s="10">
        <f t="shared" si="880"/>
        <v>37</v>
      </c>
      <c r="C1480" s="12" t="s">
        <v>368</v>
      </c>
      <c r="D1480" s="21" t="str">
        <f t="shared" si="1735"/>
        <v>pron</v>
      </c>
      <c r="E1480" s="21" t="str">
        <f t="shared" si="1747"/>
        <v>masc nom sg of ta</v>
      </c>
      <c r="F1480" s="21" t="str">
        <f t="shared" si="1737"/>
        <v/>
      </c>
      <c r="G1480" s="21"/>
      <c r="H1480" s="21" t="str">
        <f t="shared" si="1738"/>
        <v>he, that</v>
      </c>
      <c r="I1480" s="21" t="str">
        <f t="shared" si="1739"/>
        <v/>
      </c>
      <c r="J1480" s="21" t="str">
        <f t="shared" si="1740"/>
        <v/>
      </c>
      <c r="K1480" s="21" t="str">
        <f t="shared" si="1741"/>
        <v/>
      </c>
      <c r="L1480" s="21" t="str">
        <f t="shared" si="1742"/>
        <v/>
      </c>
      <c r="M1480" s="21" t="str">
        <f t="shared" si="1743"/>
        <v/>
      </c>
      <c r="N1480" s="21" t="str">
        <f t="shared" si="1744"/>
        <v/>
      </c>
      <c r="O1480" s="21" t="str">
        <f t="shared" si="1745"/>
        <v/>
      </c>
      <c r="P1480" s="21" t="str">
        <f t="shared" si="1746"/>
        <v/>
      </c>
      <c r="Q1480" s="21"/>
      <c r="R1480" s="21" t="s">
        <v>3933</v>
      </c>
      <c r="S1480" s="21" t="s">
        <v>3934</v>
      </c>
      <c r="T1480" s="21" t="s">
        <v>3930</v>
      </c>
      <c r="U1480" s="23"/>
      <c r="V1480" s="23"/>
      <c r="W1480" s="15">
        <f t="shared" si="2"/>
        <v>45635</v>
      </c>
      <c r="X1480" s="24">
        <v>1479.0</v>
      </c>
      <c r="Y1480" s="17" t="str">
        <f t="shared" si="1731"/>
        <v>=COUNTIFS(C$3:C1480,C1480)</v>
      </c>
      <c r="Z1480" s="25" t="str">
        <f t="shared" si="1732"/>
        <v>#NAME?</v>
      </c>
      <c r="AA1480" s="25" t="str">
        <f t="shared" si="1733"/>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4"/>
        <v>36</v>
      </c>
      <c r="B1481" s="10">
        <f t="shared" si="880"/>
        <v>147</v>
      </c>
      <c r="C1481" s="12" t="s">
        <v>560</v>
      </c>
      <c r="D1481" s="21" t="str">
        <f t="shared" si="1735"/>
        <v>noun</v>
      </c>
      <c r="E1481" s="21" t="s">
        <v>3635</v>
      </c>
      <c r="F1481" s="21" t="str">
        <f t="shared" si="1737"/>
        <v/>
      </c>
      <c r="G1481" s="21"/>
      <c r="H1481" s="21" t="str">
        <f t="shared" si="1738"/>
        <v>monk, monastic</v>
      </c>
      <c r="I1481" s="21" t="str">
        <f t="shared" si="1739"/>
        <v>beggar, mendicant</v>
      </c>
      <c r="J1481" s="21" t="str">
        <f t="shared" si="1740"/>
        <v>√bhikkh (beg)</v>
      </c>
      <c r="K1481" s="21">
        <f t="shared" si="1741"/>
        <v>1</v>
      </c>
      <c r="L1481" s="21" t="str">
        <f t="shared" si="1742"/>
        <v>a</v>
      </c>
      <c r="M1481" s="21" t="str">
        <f t="shared" si="1743"/>
        <v/>
      </c>
      <c r="N1481" s="21" t="str">
        <f t="shared" si="1744"/>
        <v>√bhikkh + u</v>
      </c>
      <c r="O1481" s="21" t="str">
        <f t="shared" si="1745"/>
        <v/>
      </c>
      <c r="P1481" s="21" t="str">
        <f t="shared" si="1746"/>
        <v/>
      </c>
      <c r="Q1481" s="21"/>
      <c r="R1481" s="21" t="s">
        <v>3933</v>
      </c>
      <c r="S1481" s="21" t="s">
        <v>3934</v>
      </c>
      <c r="T1481" s="21" t="s">
        <v>3930</v>
      </c>
      <c r="U1481" s="23"/>
      <c r="V1481" s="23"/>
      <c r="W1481" s="15">
        <f t="shared" si="2"/>
        <v>45635</v>
      </c>
      <c r="X1481" s="24">
        <v>1480.0</v>
      </c>
      <c r="Y1481" s="17" t="str">
        <f t="shared" si="1731"/>
        <v>=COUNTIFS(C$3:C1481,C1481)</v>
      </c>
      <c r="Z1481" s="25" t="str">
        <f t="shared" si="1732"/>
        <v>#NAME?</v>
      </c>
      <c r="AA1481" s="25" t="str">
        <f t="shared" si="1733"/>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4"/>
        <v>18</v>
      </c>
      <c r="B1482" s="10">
        <f t="shared" si="880"/>
        <v>29</v>
      </c>
      <c r="C1482" s="12" t="s">
        <v>1865</v>
      </c>
      <c r="D1482" s="21" t="str">
        <f t="shared" si="1735"/>
        <v>noun</v>
      </c>
      <c r="E1482" s="21" t="str">
        <f t="shared" ref="E1482:E1486" si="1748">VLOOKUP($C1482,$C$1:$P$7320,3,0)</f>
        <v>masc instr pl of bhikkhu</v>
      </c>
      <c r="F1482" s="21" t="str">
        <f t="shared" si="1737"/>
        <v/>
      </c>
      <c r="G1482" s="21"/>
      <c r="H1482" s="21" t="str">
        <f t="shared" si="1738"/>
        <v>with monks</v>
      </c>
      <c r="I1482" s="21" t="str">
        <f t="shared" si="1739"/>
        <v/>
      </c>
      <c r="J1482" s="21" t="str">
        <f t="shared" si="1740"/>
        <v>√bhikkh (beg)</v>
      </c>
      <c r="K1482" s="21">
        <f t="shared" si="1741"/>
        <v>1</v>
      </c>
      <c r="L1482" s="21" t="str">
        <f t="shared" si="1742"/>
        <v>a</v>
      </c>
      <c r="M1482" s="21" t="str">
        <f t="shared" si="1743"/>
        <v/>
      </c>
      <c r="N1482" s="21" t="str">
        <f t="shared" si="1744"/>
        <v>√bhikkh + u</v>
      </c>
      <c r="O1482" s="21" t="str">
        <f t="shared" si="1745"/>
        <v/>
      </c>
      <c r="P1482" s="21" t="str">
        <f t="shared" si="1746"/>
        <v/>
      </c>
      <c r="Q1482" s="21"/>
      <c r="R1482" s="21" t="s">
        <v>3933</v>
      </c>
      <c r="S1482" s="21" t="s">
        <v>3934</v>
      </c>
      <c r="T1482" s="21" t="s">
        <v>3930</v>
      </c>
      <c r="U1482" s="23"/>
      <c r="V1482" s="23"/>
      <c r="W1482" s="15">
        <f t="shared" si="2"/>
        <v>45635</v>
      </c>
      <c r="X1482" s="24">
        <v>1481.0</v>
      </c>
      <c r="Y1482" s="17" t="str">
        <f t="shared" si="1731"/>
        <v>=COUNTIFS(C$3:C1482,C1482)</v>
      </c>
      <c r="Z1482" s="25" t="str">
        <f t="shared" si="1732"/>
        <v>#NAME?</v>
      </c>
      <c r="AA1482" s="25" t="str">
        <f t="shared" si="1733"/>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4"/>
        <v>6</v>
      </c>
      <c r="B1483" s="10">
        <f t="shared" si="880"/>
        <v>7</v>
      </c>
      <c r="C1483" s="12" t="s">
        <v>531</v>
      </c>
      <c r="D1483" s="21" t="str">
        <f t="shared" si="1735"/>
        <v>ind</v>
      </c>
      <c r="E1483" s="21" t="str">
        <f t="shared" si="1748"/>
        <v>adv, comp</v>
      </c>
      <c r="F1483" s="21" t="str">
        <f t="shared" si="1737"/>
        <v/>
      </c>
      <c r="G1483" s="21"/>
      <c r="H1483" s="21" t="str">
        <f t="shared" si="1738"/>
        <v>up to the third time</v>
      </c>
      <c r="I1483" s="21" t="str">
        <f t="shared" si="1739"/>
        <v/>
      </c>
      <c r="J1483" s="21" t="str">
        <f t="shared" si="1740"/>
        <v/>
      </c>
      <c r="K1483" s="21" t="str">
        <f t="shared" si="1741"/>
        <v/>
      </c>
      <c r="L1483" s="21" t="str">
        <f t="shared" si="1742"/>
        <v/>
      </c>
      <c r="M1483" s="21" t="str">
        <f t="shared" si="1743"/>
        <v/>
      </c>
      <c r="N1483" s="21" t="str">
        <f t="shared" si="1744"/>
        <v>yāva + tatiyaṃ</v>
      </c>
      <c r="O1483" s="21" t="str">
        <f t="shared" si="1745"/>
        <v>abyayībhāva</v>
      </c>
      <c r="P1483" s="21" t="str">
        <f t="shared" si="1746"/>
        <v>yāva + tatiyaṃ</v>
      </c>
      <c r="Q1483" s="21"/>
      <c r="R1483" s="21" t="s">
        <v>3933</v>
      </c>
      <c r="S1483" s="21" t="s">
        <v>3934</v>
      </c>
      <c r="T1483" s="21" t="s">
        <v>3930</v>
      </c>
      <c r="U1483" s="23"/>
      <c r="V1483" s="23"/>
      <c r="W1483" s="15">
        <f t="shared" si="2"/>
        <v>45635</v>
      </c>
      <c r="X1483" s="24">
        <v>1482.0</v>
      </c>
      <c r="Y1483" s="17" t="str">
        <f t="shared" si="1731"/>
        <v>=COUNTIFS(C$3:C1483,C1483)</v>
      </c>
      <c r="Z1483" s="25" t="str">
        <f t="shared" si="1732"/>
        <v>#NAME?</v>
      </c>
      <c r="AA1483" s="25" t="str">
        <f t="shared" si="1733"/>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4"/>
        <v>3</v>
      </c>
      <c r="B1484" s="10">
        <f t="shared" si="880"/>
        <v>4</v>
      </c>
      <c r="C1484" s="12" t="s">
        <v>3247</v>
      </c>
      <c r="D1484" s="21" t="str">
        <f t="shared" si="1735"/>
        <v>ptp</v>
      </c>
      <c r="E1484" s="21" t="str">
        <f t="shared" si="1748"/>
        <v>masc nom sg of samanubhāsitabba</v>
      </c>
      <c r="F1484" s="21" t="str">
        <f t="shared" si="1737"/>
        <v>+instr</v>
      </c>
      <c r="G1484" s="21"/>
      <c r="H1484" s="21" t="str">
        <f t="shared" si="1738"/>
        <v>should be admonished (by), should be sternly advised (by)</v>
      </c>
      <c r="I1484" s="21" t="str">
        <f t="shared" si="1739"/>
        <v/>
      </c>
      <c r="J1484" s="21" t="s">
        <v>2184</v>
      </c>
      <c r="K1484" s="21">
        <f t="shared" si="1741"/>
        <v>1</v>
      </c>
      <c r="L1484" s="21" t="str">
        <f t="shared" si="1742"/>
        <v>a</v>
      </c>
      <c r="M1484" s="21" t="str">
        <f t="shared" si="1743"/>
        <v/>
      </c>
      <c r="N1484" s="21" t="str">
        <f t="shared" si="1744"/>
        <v>saṃ + anu + √bhās + itabba</v>
      </c>
      <c r="O1484" s="21" t="str">
        <f t="shared" si="1745"/>
        <v/>
      </c>
      <c r="P1484" s="21" t="str">
        <f t="shared" si="1746"/>
        <v/>
      </c>
      <c r="Q1484" s="21"/>
      <c r="R1484" s="21" t="s">
        <v>3933</v>
      </c>
      <c r="S1484" s="21" t="s">
        <v>3934</v>
      </c>
      <c r="T1484" s="21" t="s">
        <v>3930</v>
      </c>
      <c r="U1484" s="23"/>
      <c r="V1484" s="23"/>
      <c r="W1484" s="15">
        <f t="shared" si="2"/>
        <v>45635</v>
      </c>
      <c r="X1484" s="24">
        <v>1483.0</v>
      </c>
      <c r="Y1484" s="17" t="str">
        <f t="shared" si="1731"/>
        <v>=COUNTIFS(C$3:C1484,C1484)</v>
      </c>
      <c r="Z1484" s="25" t="str">
        <f t="shared" si="1732"/>
        <v>#NAME?</v>
      </c>
      <c r="AA1484" s="25" t="str">
        <f t="shared" si="1733"/>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4"/>
        <v>7</v>
      </c>
      <c r="B1485" s="10">
        <f t="shared" si="880"/>
        <v>17</v>
      </c>
      <c r="C1485" s="12" t="s">
        <v>41</v>
      </c>
      <c r="D1485" s="21" t="str">
        <f t="shared" si="1735"/>
        <v>pron</v>
      </c>
      <c r="E1485" s="21" t="str">
        <f t="shared" si="1748"/>
        <v>masc dat sg of ta</v>
      </c>
      <c r="F1485" s="21" t="str">
        <f t="shared" si="1737"/>
        <v/>
      </c>
      <c r="G1485" s="21"/>
      <c r="H1485" s="21" t="str">
        <f t="shared" si="1738"/>
        <v>to him</v>
      </c>
      <c r="I1485" s="21" t="str">
        <f t="shared" si="1739"/>
        <v/>
      </c>
      <c r="J1485" s="21" t="str">
        <f t="shared" ref="J1485:J1486" si="1749">VLOOKUP($C1485,$C$1:$P$7320,8,0)</f>
        <v/>
      </c>
      <c r="K1485" s="21" t="str">
        <f t="shared" si="1741"/>
        <v/>
      </c>
      <c r="L1485" s="21" t="str">
        <f t="shared" si="1742"/>
        <v/>
      </c>
      <c r="M1485" s="21" t="str">
        <f t="shared" si="1743"/>
        <v/>
      </c>
      <c r="N1485" s="21" t="str">
        <f t="shared" si="1744"/>
        <v/>
      </c>
      <c r="O1485" s="21" t="str">
        <f t="shared" si="1745"/>
        <v/>
      </c>
      <c r="P1485" s="21" t="str">
        <f t="shared" si="1746"/>
        <v/>
      </c>
      <c r="Q1485" s="21"/>
      <c r="R1485" s="21" t="s">
        <v>3933</v>
      </c>
      <c r="S1485" s="21" t="s">
        <v>3934</v>
      </c>
      <c r="T1485" s="21" t="s">
        <v>3930</v>
      </c>
      <c r="U1485" s="23"/>
      <c r="V1485" s="23"/>
      <c r="W1485" s="15">
        <f t="shared" si="2"/>
        <v>45635</v>
      </c>
      <c r="X1485" s="24">
        <v>1484.0</v>
      </c>
      <c r="Y1485" s="17" t="str">
        <f t="shared" si="1731"/>
        <v>=COUNTIFS(C$3:C1485,C1485)</v>
      </c>
      <c r="Z1485" s="25" t="str">
        <f t="shared" si="1732"/>
        <v>#NAME?</v>
      </c>
      <c r="AA1485" s="25" t="str">
        <f t="shared" si="1733"/>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4"/>
        <v>4</v>
      </c>
      <c r="B1486" s="10">
        <f t="shared" si="880"/>
        <v>5</v>
      </c>
      <c r="C1486" s="12" t="s">
        <v>3253</v>
      </c>
      <c r="D1486" s="21" t="str">
        <f t="shared" si="1735"/>
        <v>noun</v>
      </c>
      <c r="E1486" s="21" t="str">
        <f t="shared" si="1748"/>
        <v>masc dat sg paṭinissagga, from paṭinissajjati</v>
      </c>
      <c r="F1486" s="21" t="str">
        <f t="shared" si="1737"/>
        <v>+gen</v>
      </c>
      <c r="G1486" s="21"/>
      <c r="H1486" s="21" t="str">
        <f t="shared" si="1738"/>
        <v>for the giving up (of), relinquishing (of)</v>
      </c>
      <c r="I1486" s="21" t="str">
        <f t="shared" si="1739"/>
        <v/>
      </c>
      <c r="J1486" s="21" t="str">
        <f t="shared" si="1749"/>
        <v>√sajj (relinquish, let loose)</v>
      </c>
      <c r="K1486" s="21">
        <f t="shared" si="1741"/>
        <v>1</v>
      </c>
      <c r="L1486" s="21" t="str">
        <f t="shared" si="1742"/>
        <v>a</v>
      </c>
      <c r="M1486" s="21" t="str">
        <f t="shared" si="1743"/>
        <v/>
      </c>
      <c r="N1486" s="21" t="str">
        <f t="shared" si="1744"/>
        <v>pati + nī + √sajj &gt; sagg + a</v>
      </c>
      <c r="O1486" s="21" t="str">
        <f t="shared" si="1745"/>
        <v/>
      </c>
      <c r="P1486" s="21" t="str">
        <f t="shared" si="1746"/>
        <v/>
      </c>
      <c r="Q1486" s="21"/>
      <c r="R1486" s="21" t="s">
        <v>3933</v>
      </c>
      <c r="S1486" s="21" t="s">
        <v>3934</v>
      </c>
      <c r="T1486" s="21" t="s">
        <v>3930</v>
      </c>
      <c r="U1486" s="23"/>
      <c r="V1486" s="23"/>
      <c r="W1486" s="15">
        <f t="shared" si="2"/>
        <v>45635</v>
      </c>
      <c r="X1486" s="24">
        <v>1485.0</v>
      </c>
      <c r="Y1486" s="17" t="str">
        <f t="shared" si="1731"/>
        <v>=COUNTIFS(C$3:C1486,C1486)</v>
      </c>
      <c r="Z1486" s="25" t="str">
        <f t="shared" si="1732"/>
        <v>#NAME?</v>
      </c>
      <c r="AA1486" s="25" t="str">
        <f t="shared" si="1733"/>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80"/>
        <v>1</v>
      </c>
      <c r="C1487" s="52" t="s">
        <v>4164</v>
      </c>
      <c r="D1487" s="40"/>
      <c r="E1487" s="40"/>
      <c r="F1487" s="40"/>
      <c r="G1487" s="40"/>
      <c r="H1487" s="40"/>
      <c r="I1487" s="40"/>
      <c r="J1487" s="40"/>
      <c r="K1487" s="40"/>
      <c r="L1487" s="40"/>
      <c r="M1487" s="40"/>
      <c r="N1487" s="40"/>
      <c r="O1487" s="40"/>
      <c r="P1487" s="40"/>
      <c r="Q1487" s="40"/>
      <c r="R1487" s="40" t="s">
        <v>3933</v>
      </c>
      <c r="S1487" s="40" t="s">
        <v>3934</v>
      </c>
      <c r="T1487" s="40" t="s">
        <v>3930</v>
      </c>
      <c r="U1487" s="41"/>
      <c r="V1487" s="41"/>
      <c r="W1487" s="15">
        <f t="shared" si="2"/>
        <v>45635</v>
      </c>
      <c r="X1487" s="24">
        <v>1486.0</v>
      </c>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80"/>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2"/>
        <v>45635</v>
      </c>
      <c r="X1488" s="24">
        <v>1487.0</v>
      </c>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50">COUNTIFS(C$3:C1489,C1489)</f>
        <v>4</v>
      </c>
      <c r="B1489" s="10">
        <f t="shared" si="880"/>
        <v>5</v>
      </c>
      <c r="C1489" s="12" t="s">
        <v>3260</v>
      </c>
      <c r="D1489" s="21" t="str">
        <f t="shared" ref="D1489:D1498" si="1751">VLOOKUP($C1489,$C$1:$P$7320,2,0)</f>
        <v>comp</v>
      </c>
      <c r="E1489" s="21" t="str">
        <f t="shared" ref="E1489:E1498" si="1752">VLOOKUP($C1489,$C$1:$P$7320,3,0)</f>
        <v>sandhi, adv + ind</v>
      </c>
      <c r="F1489" s="21" t="str">
        <f t="shared" ref="F1489:F1498" si="1753">VLOOKUP($C1489,$C$1:$P$7320,4,0)</f>
        <v/>
      </c>
      <c r="G1489" s="21"/>
      <c r="H1489" s="21" t="str">
        <f t="shared" ref="H1489:H1498" si="1754">VLOOKUP($C1489,$C$1:$P$7320,6,0)</f>
        <v>if up to the third time</v>
      </c>
      <c r="I1489" s="21" t="str">
        <f t="shared" ref="I1489:I1498" si="1755">VLOOKUP($C1489,$C$1:$P$7320,7,0)</f>
        <v/>
      </c>
      <c r="J1489" s="21" t="str">
        <f>VLOOKUP($C1489,$C$1:$P$7320,8,0)</f>
        <v/>
      </c>
      <c r="K1489" s="21" t="str">
        <f t="shared" ref="K1489:K1498" si="1756">VLOOKUP($C1489,$C$1:$P$7320,9,0)</f>
        <v/>
      </c>
      <c r="L1489" s="21" t="str">
        <f t="shared" ref="L1489:L1498" si="1757">VLOOKUP($C1489,$C$1:$P$7320,10,0)</f>
        <v/>
      </c>
      <c r="M1489" s="21" t="str">
        <f t="shared" ref="M1489:M1498" si="1758">VLOOKUP($C1489,$C$1:$P$7320,11,0)</f>
        <v/>
      </c>
      <c r="N1489" s="21" t="str">
        <f t="shared" ref="N1489:N1498" si="1759">VLOOKUP($C1489,$C$1:$P$7320,12,0)</f>
        <v>yāvatatiyaṃ + ce</v>
      </c>
      <c r="O1489" s="21" t="str">
        <f t="shared" ref="O1489:O1498" si="1760">VLOOKUP($C1489,$C$1:$P$7320,13,0)</f>
        <v/>
      </c>
      <c r="P1489" s="21" t="str">
        <f t="shared" ref="P1489:P1498" si="1761">VLOOKUP($C1489,$C$1:$P$7320,14,0)</f>
        <v/>
      </c>
      <c r="Q1489" s="21"/>
      <c r="R1489" s="21" t="s">
        <v>3933</v>
      </c>
      <c r="S1489" s="21" t="s">
        <v>3934</v>
      </c>
      <c r="T1489" s="21" t="s">
        <v>3300</v>
      </c>
      <c r="U1489" s="23"/>
      <c r="V1489" s="23"/>
      <c r="W1489" s="15">
        <f t="shared" si="2"/>
        <v>45635</v>
      </c>
      <c r="X1489" s="24">
        <v>1488.0</v>
      </c>
      <c r="Y1489" s="17" t="str">
        <f t="shared" ref="Y1489:Y1498" si="1762">formulatext(A1489)</f>
        <v>=COUNTIFS(C$3:C1489,C1489)</v>
      </c>
      <c r="Z1489" s="25" t="str">
        <f t="shared" ref="Z1489:Z1498" si="1763">org.libreoffice.regex(Y1489,"(\= COUNTIFS\(C\$\d{1,3}:)(C\d{1,3})(,)(C\d{1,3})(\))","$2")</f>
        <v>#NAME?</v>
      </c>
      <c r="AA1489" s="25" t="str">
        <f t="shared" ref="AA1489:AA1498" si="1764">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50"/>
        <v>3</v>
      </c>
      <c r="B1490" s="10">
        <f t="shared" si="880"/>
        <v>4</v>
      </c>
      <c r="C1490" s="12" t="s">
        <v>3267</v>
      </c>
      <c r="D1490" s="21" t="str">
        <f t="shared" si="1751"/>
        <v>prp</v>
      </c>
      <c r="E1490" s="21" t="str">
        <f t="shared" si="1752"/>
        <v>masc nom sg of samanubhāsiyamāna, prp of samanubhāsiyati</v>
      </c>
      <c r="F1490" s="21" t="str">
        <f t="shared" si="1753"/>
        <v>+instr</v>
      </c>
      <c r="G1490" s="21"/>
      <c r="H1490" s="21" t="str">
        <f t="shared" si="1754"/>
        <v>being admonished (by), being sternly advised (by)</v>
      </c>
      <c r="I1490" s="21" t="str">
        <f t="shared" si="1755"/>
        <v/>
      </c>
      <c r="J1490" s="21" t="s">
        <v>2184</v>
      </c>
      <c r="K1490" s="21">
        <f t="shared" si="1756"/>
        <v>1</v>
      </c>
      <c r="L1490" s="21" t="str">
        <f t="shared" si="1757"/>
        <v>iya</v>
      </c>
      <c r="M1490" s="21" t="str">
        <f t="shared" si="1758"/>
        <v>√bhās + iya &gt; bhāsiya (pass)</v>
      </c>
      <c r="N1490" s="21" t="str">
        <f t="shared" si="1759"/>
        <v>saṃ + anu + bhāsiya + māna</v>
      </c>
      <c r="O1490" s="21" t="str">
        <f t="shared" si="1760"/>
        <v/>
      </c>
      <c r="P1490" s="21" t="str">
        <f t="shared" si="1761"/>
        <v/>
      </c>
      <c r="Q1490" s="21"/>
      <c r="R1490" s="21" t="s">
        <v>3933</v>
      </c>
      <c r="S1490" s="21" t="s">
        <v>3934</v>
      </c>
      <c r="T1490" s="21" t="s">
        <v>3300</v>
      </c>
      <c r="U1490" s="23"/>
      <c r="V1490" s="23"/>
      <c r="W1490" s="15">
        <f t="shared" si="2"/>
        <v>45635</v>
      </c>
      <c r="X1490" s="24">
        <v>1489.0</v>
      </c>
      <c r="Y1490" s="17" t="str">
        <f t="shared" si="1762"/>
        <v>=COUNTIFS(C$3:C1490,C1490)</v>
      </c>
      <c r="Z1490" s="25" t="str">
        <f t="shared" si="1763"/>
        <v>#NAME?</v>
      </c>
      <c r="AA1490" s="25" t="str">
        <f t="shared" si="1764"/>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0"/>
        <v>8</v>
      </c>
      <c r="B1491" s="10">
        <f t="shared" si="880"/>
        <v>36</v>
      </c>
      <c r="C1491" s="12" t="s">
        <v>288</v>
      </c>
      <c r="D1491" s="21" t="str">
        <f t="shared" si="1751"/>
        <v>pron</v>
      </c>
      <c r="E1491" s="21" t="str">
        <f t="shared" si="1752"/>
        <v>masc acc sg of ta</v>
      </c>
      <c r="F1491" s="21" t="str">
        <f t="shared" si="1753"/>
        <v/>
      </c>
      <c r="G1491" s="21"/>
      <c r="H1491" s="21" t="str">
        <f t="shared" si="1754"/>
        <v>that</v>
      </c>
      <c r="I1491" s="21" t="str">
        <f t="shared" si="1755"/>
        <v/>
      </c>
      <c r="J1491" s="21" t="str">
        <f t="shared" ref="J1491:J1498" si="1765">VLOOKUP($C1491,$C$1:$P$7320,8,0)</f>
        <v/>
      </c>
      <c r="K1491" s="21" t="str">
        <f t="shared" si="1756"/>
        <v/>
      </c>
      <c r="L1491" s="21" t="str">
        <f t="shared" si="1757"/>
        <v/>
      </c>
      <c r="M1491" s="21" t="str">
        <f t="shared" si="1758"/>
        <v/>
      </c>
      <c r="N1491" s="21" t="str">
        <f t="shared" si="1759"/>
        <v/>
      </c>
      <c r="O1491" s="21" t="str">
        <f t="shared" si="1760"/>
        <v/>
      </c>
      <c r="P1491" s="21" t="str">
        <f t="shared" si="1761"/>
        <v/>
      </c>
      <c r="Q1491" s="21"/>
      <c r="R1491" s="21" t="s">
        <v>3933</v>
      </c>
      <c r="S1491" s="21" t="s">
        <v>3934</v>
      </c>
      <c r="T1491" s="21" t="s">
        <v>3300</v>
      </c>
      <c r="U1491" s="23"/>
      <c r="V1491" s="23"/>
      <c r="W1491" s="15">
        <f t="shared" si="2"/>
        <v>45635</v>
      </c>
      <c r="X1491" s="24">
        <v>1490.0</v>
      </c>
      <c r="Y1491" s="17" t="str">
        <f t="shared" si="1762"/>
        <v>=COUNTIFS(C$3:C1491,C1491)</v>
      </c>
      <c r="Z1491" s="25" t="str">
        <f t="shared" si="1763"/>
        <v>#NAME?</v>
      </c>
      <c r="AA1491" s="25" t="str">
        <f t="shared" si="1764"/>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0"/>
        <v>4</v>
      </c>
      <c r="B1492" s="10">
        <f t="shared" si="880"/>
        <v>7</v>
      </c>
      <c r="C1492" s="12" t="s">
        <v>3294</v>
      </c>
      <c r="D1492" s="21" t="str">
        <f t="shared" si="1751"/>
        <v>verb</v>
      </c>
      <c r="E1492" s="21" t="str">
        <f t="shared" si="1752"/>
        <v>opt 3rd sg of paṭinissajjati</v>
      </c>
      <c r="F1492" s="21" t="str">
        <f t="shared" si="1753"/>
        <v>+acc</v>
      </c>
      <c r="G1492" s="21"/>
      <c r="H1492" s="21" t="str">
        <f t="shared" si="1754"/>
        <v>could give up; should abandon</v>
      </c>
      <c r="I1492" s="21" t="str">
        <f t="shared" si="1755"/>
        <v/>
      </c>
      <c r="J1492" s="21" t="str">
        <f t="shared" si="1765"/>
        <v>√sajj (relinquish, let loose)</v>
      </c>
      <c r="K1492" s="21">
        <f t="shared" si="1756"/>
        <v>1</v>
      </c>
      <c r="L1492" s="21" t="str">
        <f t="shared" si="1757"/>
        <v>a</v>
      </c>
      <c r="M1492" s="21" t="str">
        <f t="shared" si="1758"/>
        <v>√sajj + a &gt; sajja</v>
      </c>
      <c r="N1492" s="21" t="str">
        <f t="shared" si="1759"/>
        <v>pati + nī + sajja + ti</v>
      </c>
      <c r="O1492" s="21" t="str">
        <f t="shared" si="1760"/>
        <v/>
      </c>
      <c r="P1492" s="21" t="str">
        <f t="shared" si="1761"/>
        <v/>
      </c>
      <c r="Q1492" s="21" t="s">
        <v>3275</v>
      </c>
      <c r="R1492" s="21" t="s">
        <v>3933</v>
      </c>
      <c r="S1492" s="21" t="s">
        <v>3934</v>
      </c>
      <c r="T1492" s="21" t="s">
        <v>3300</v>
      </c>
      <c r="U1492" s="23"/>
      <c r="V1492" s="23"/>
      <c r="W1492" s="15">
        <f t="shared" si="2"/>
        <v>45635</v>
      </c>
      <c r="X1492" s="24">
        <v>1491.0</v>
      </c>
      <c r="Y1492" s="17" t="str">
        <f t="shared" si="1762"/>
        <v>=COUNTIFS(C$3:C1492,C1492)</v>
      </c>
      <c r="Z1492" s="25" t="str">
        <f t="shared" si="1763"/>
        <v>#NAME?</v>
      </c>
      <c r="AA1492" s="25" t="str">
        <f t="shared" si="1764"/>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0"/>
        <v>4</v>
      </c>
      <c r="B1493" s="10">
        <f t="shared" si="880"/>
        <v>7</v>
      </c>
      <c r="C1493" s="12" t="s">
        <v>3281</v>
      </c>
      <c r="D1493" s="21" t="str">
        <f t="shared" si="1751"/>
        <v>comp</v>
      </c>
      <c r="E1493" s="21" t="str">
        <f t="shared" si="1752"/>
        <v>sandhi, ind + pron</v>
      </c>
      <c r="F1493" s="21" t="str">
        <f t="shared" si="1753"/>
        <v/>
      </c>
      <c r="G1493" s="21"/>
      <c r="H1493" s="21" t="str">
        <f t="shared" si="1754"/>
        <v>that is</v>
      </c>
      <c r="I1493" s="21" t="str">
        <f t="shared" si="1755"/>
        <v>thus this</v>
      </c>
      <c r="J1493" s="21" t="str">
        <f t="shared" si="1765"/>
        <v/>
      </c>
      <c r="K1493" s="21" t="str">
        <f t="shared" si="1756"/>
        <v/>
      </c>
      <c r="L1493" s="21" t="str">
        <f t="shared" si="1757"/>
        <v/>
      </c>
      <c r="M1493" s="21" t="str">
        <f t="shared" si="1758"/>
        <v/>
      </c>
      <c r="N1493" s="21" t="str">
        <f t="shared" si="1759"/>
        <v>iti + etaṃ</v>
      </c>
      <c r="O1493" s="21" t="str">
        <f t="shared" si="1760"/>
        <v/>
      </c>
      <c r="P1493" s="21" t="str">
        <f t="shared" si="1761"/>
        <v/>
      </c>
      <c r="Q1493" s="21"/>
      <c r="R1493" s="21" t="s">
        <v>3933</v>
      </c>
      <c r="S1493" s="21" t="s">
        <v>3934</v>
      </c>
      <c r="T1493" s="21" t="s">
        <v>3300</v>
      </c>
      <c r="U1493" s="23"/>
      <c r="V1493" s="23"/>
      <c r="W1493" s="15">
        <f t="shared" si="2"/>
        <v>45635</v>
      </c>
      <c r="X1493" s="24">
        <v>1492.0</v>
      </c>
      <c r="Y1493" s="17" t="str">
        <f t="shared" si="1762"/>
        <v>=COUNTIFS(C$3:C1493,C1493)</v>
      </c>
      <c r="Z1493" s="25" t="str">
        <f t="shared" si="1763"/>
        <v>#NAME?</v>
      </c>
      <c r="AA1493" s="25" t="str">
        <f t="shared" si="1764"/>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0"/>
        <v>4</v>
      </c>
      <c r="B1494" s="10">
        <f t="shared" si="880"/>
        <v>7</v>
      </c>
      <c r="C1494" s="12" t="s">
        <v>3287</v>
      </c>
      <c r="D1494" s="21" t="str">
        <f t="shared" si="1751"/>
        <v>noun</v>
      </c>
      <c r="E1494" s="21" t="str">
        <f t="shared" si="1752"/>
        <v>nt nom sg of kusala</v>
      </c>
      <c r="F1494" s="21" t="str">
        <f t="shared" si="1753"/>
        <v/>
      </c>
      <c r="G1494" s="21"/>
      <c r="H1494" s="21" t="str">
        <f t="shared" si="1754"/>
        <v>something proper, good deed; doing good</v>
      </c>
      <c r="I1494" s="21" t="str">
        <f t="shared" si="1755"/>
        <v/>
      </c>
      <c r="J1494" s="21" t="str">
        <f t="shared" si="1765"/>
        <v/>
      </c>
      <c r="K1494" s="21" t="str">
        <f t="shared" si="1756"/>
        <v/>
      </c>
      <c r="L1494" s="21" t="str">
        <f t="shared" si="1757"/>
        <v/>
      </c>
      <c r="M1494" s="21" t="str">
        <f t="shared" si="1758"/>
        <v/>
      </c>
      <c r="N1494" s="21" t="str">
        <f t="shared" si="1759"/>
        <v/>
      </c>
      <c r="O1494" s="21" t="str">
        <f t="shared" si="1760"/>
        <v/>
      </c>
      <c r="P1494" s="21" t="str">
        <f t="shared" si="1761"/>
        <v/>
      </c>
      <c r="Q1494" s="21"/>
      <c r="R1494" s="21" t="s">
        <v>3933</v>
      </c>
      <c r="S1494" s="21" t="s">
        <v>3934</v>
      </c>
      <c r="T1494" s="21" t="s">
        <v>3300</v>
      </c>
      <c r="U1494" s="23"/>
      <c r="V1494" s="23"/>
      <c r="W1494" s="15">
        <f t="shared" si="2"/>
        <v>45635</v>
      </c>
      <c r="X1494" s="24">
        <v>1493.0</v>
      </c>
      <c r="Y1494" s="17" t="str">
        <f t="shared" si="1762"/>
        <v>=COUNTIFS(C$3:C1494,C1494)</v>
      </c>
      <c r="Z1494" s="25" t="str">
        <f t="shared" si="1763"/>
        <v>#NAME?</v>
      </c>
      <c r="AA1494" s="25" t="str">
        <f t="shared" si="1764"/>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0"/>
        <v>4</v>
      </c>
      <c r="B1495" s="10">
        <f t="shared" si="880"/>
        <v>8</v>
      </c>
      <c r="C1495" s="12" t="s">
        <v>3291</v>
      </c>
      <c r="D1495" s="21" t="str">
        <f t="shared" si="1751"/>
        <v>ind</v>
      </c>
      <c r="E1495" s="21" t="str">
        <f t="shared" si="1752"/>
        <v>neg</v>
      </c>
      <c r="F1495" s="21" t="str">
        <f t="shared" si="1753"/>
        <v/>
      </c>
      <c r="G1495" s="21"/>
      <c r="H1495" s="21" t="str">
        <f t="shared" si="1754"/>
        <v>not</v>
      </c>
      <c r="I1495" s="21" t="str">
        <f t="shared" si="1755"/>
        <v/>
      </c>
      <c r="J1495" s="21" t="str">
        <f t="shared" si="1765"/>
        <v/>
      </c>
      <c r="K1495" s="21" t="str">
        <f t="shared" si="1756"/>
        <v/>
      </c>
      <c r="L1495" s="21" t="str">
        <f t="shared" si="1757"/>
        <v/>
      </c>
      <c r="M1495" s="21" t="str">
        <f t="shared" si="1758"/>
        <v/>
      </c>
      <c r="N1495" s="21" t="str">
        <f t="shared" si="1759"/>
        <v/>
      </c>
      <c r="O1495" s="21" t="str">
        <f t="shared" si="1760"/>
        <v/>
      </c>
      <c r="P1495" s="21" t="str">
        <f t="shared" si="1761"/>
        <v/>
      </c>
      <c r="Q1495" s="21"/>
      <c r="R1495" s="21" t="s">
        <v>3933</v>
      </c>
      <c r="S1495" s="21" t="s">
        <v>3934</v>
      </c>
      <c r="T1495" s="21" t="s">
        <v>3300</v>
      </c>
      <c r="U1495" s="23"/>
      <c r="V1495" s="23"/>
      <c r="W1495" s="15">
        <f t="shared" si="2"/>
        <v>45635</v>
      </c>
      <c r="X1495" s="24">
        <v>1494.0</v>
      </c>
      <c r="Y1495" s="17" t="str">
        <f t="shared" si="1762"/>
        <v>=COUNTIFS(C$3:C1495,C1495)</v>
      </c>
      <c r="Z1495" s="25" t="str">
        <f t="shared" si="1763"/>
        <v>#NAME?</v>
      </c>
      <c r="AA1495" s="25" t="str">
        <f t="shared" si="1764"/>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0"/>
        <v>6</v>
      </c>
      <c r="B1496" s="10">
        <f t="shared" si="880"/>
        <v>38</v>
      </c>
      <c r="C1496" s="12" t="s">
        <v>2672</v>
      </c>
      <c r="D1496" s="21" t="str">
        <f t="shared" si="1751"/>
        <v>ind</v>
      </c>
      <c r="E1496" s="21" t="str">
        <f t="shared" si="1752"/>
        <v>cond</v>
      </c>
      <c r="F1496" s="21" t="str">
        <f t="shared" si="1753"/>
        <v/>
      </c>
      <c r="G1496" s="21"/>
      <c r="H1496" s="21" t="str">
        <f t="shared" si="1754"/>
        <v>if</v>
      </c>
      <c r="I1496" s="21" t="str">
        <f t="shared" si="1755"/>
        <v/>
      </c>
      <c r="J1496" s="21" t="str">
        <f t="shared" si="1765"/>
        <v/>
      </c>
      <c r="K1496" s="21" t="str">
        <f t="shared" si="1756"/>
        <v/>
      </c>
      <c r="L1496" s="21" t="str">
        <f t="shared" si="1757"/>
        <v/>
      </c>
      <c r="M1496" s="21" t="str">
        <f t="shared" si="1758"/>
        <v/>
      </c>
      <c r="N1496" s="21" t="str">
        <f t="shared" si="1759"/>
        <v/>
      </c>
      <c r="O1496" s="21" t="str">
        <f t="shared" si="1760"/>
        <v/>
      </c>
      <c r="P1496" s="21" t="str">
        <f t="shared" si="1761"/>
        <v/>
      </c>
      <c r="Q1496" s="21"/>
      <c r="R1496" s="21" t="s">
        <v>3933</v>
      </c>
      <c r="S1496" s="21" t="s">
        <v>3934</v>
      </c>
      <c r="T1496" s="21" t="s">
        <v>3300</v>
      </c>
      <c r="U1496" s="23"/>
      <c r="V1496" s="23"/>
      <c r="W1496" s="15">
        <f t="shared" si="2"/>
        <v>45635</v>
      </c>
      <c r="X1496" s="24">
        <v>1495.0</v>
      </c>
      <c r="Y1496" s="17" t="str">
        <f t="shared" si="1762"/>
        <v>=COUNTIFS(C$3:C1496,C1496)</v>
      </c>
      <c r="Z1496" s="25" t="str">
        <f t="shared" si="1763"/>
        <v>#NAME?</v>
      </c>
      <c r="AA1496" s="25" t="str">
        <f t="shared" si="1764"/>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0"/>
        <v>5</v>
      </c>
      <c r="B1497" s="10">
        <f t="shared" si="880"/>
        <v>7</v>
      </c>
      <c r="C1497" s="12" t="s">
        <v>3294</v>
      </c>
      <c r="D1497" s="21" t="str">
        <f t="shared" si="1751"/>
        <v>verb</v>
      </c>
      <c r="E1497" s="21" t="str">
        <f t="shared" si="1752"/>
        <v>opt 3rd sg of paṭinissajjati</v>
      </c>
      <c r="F1497" s="21" t="str">
        <f t="shared" si="1753"/>
        <v>+acc</v>
      </c>
      <c r="G1497" s="21"/>
      <c r="H1497" s="21" t="str">
        <f t="shared" si="1754"/>
        <v>could give up; should abandon</v>
      </c>
      <c r="I1497" s="21" t="str">
        <f t="shared" si="1755"/>
        <v/>
      </c>
      <c r="J1497" s="21" t="str">
        <f t="shared" si="1765"/>
        <v>√sajj (relinquish, let loose)</v>
      </c>
      <c r="K1497" s="21">
        <f t="shared" si="1756"/>
        <v>1</v>
      </c>
      <c r="L1497" s="21" t="str">
        <f t="shared" si="1757"/>
        <v>a</v>
      </c>
      <c r="M1497" s="21" t="str">
        <f t="shared" si="1758"/>
        <v>√sajj + a &gt; sajja</v>
      </c>
      <c r="N1497" s="21" t="str">
        <f t="shared" si="1759"/>
        <v>pati + nī + sajja + ti</v>
      </c>
      <c r="O1497" s="21" t="str">
        <f t="shared" si="1760"/>
        <v/>
      </c>
      <c r="P1497" s="21" t="str">
        <f t="shared" si="1761"/>
        <v/>
      </c>
      <c r="Q1497" s="21" t="s">
        <v>3275</v>
      </c>
      <c r="R1497" s="21" t="s">
        <v>3933</v>
      </c>
      <c r="S1497" s="21" t="s">
        <v>3934</v>
      </c>
      <c r="T1497" s="21" t="s">
        <v>3300</v>
      </c>
      <c r="U1497" s="23"/>
      <c r="V1497" s="23"/>
      <c r="W1497" s="15">
        <f t="shared" si="2"/>
        <v>45635</v>
      </c>
      <c r="X1497" s="24">
        <v>1496.0</v>
      </c>
      <c r="Y1497" s="17" t="str">
        <f t="shared" si="1762"/>
        <v>=COUNTIFS(C$3:C1497,C1497)</v>
      </c>
      <c r="Z1497" s="25" t="str">
        <f t="shared" si="1763"/>
        <v>#NAME?</v>
      </c>
      <c r="AA1497" s="25" t="str">
        <f t="shared" si="1764"/>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0"/>
        <v>13</v>
      </c>
      <c r="B1498" s="10">
        <f t="shared" si="880"/>
        <v>13</v>
      </c>
      <c r="C1498" s="12" t="s">
        <v>2027</v>
      </c>
      <c r="D1498" s="21" t="str">
        <f t="shared" si="1751"/>
        <v>noun</v>
      </c>
      <c r="E1498" s="21" t="str">
        <f t="shared" si="1752"/>
        <v>masc nom sg of saṅghādisesa, comp</v>
      </c>
      <c r="F1498" s="21" t="str">
        <f t="shared" si="1753"/>
        <v/>
      </c>
      <c r="G1498" s="21"/>
      <c r="H1498" s="21" t="str">
        <f t="shared" si="1754"/>
        <v>offence requiring suspension</v>
      </c>
      <c r="I1498" s="21" t="str">
        <f t="shared" si="1755"/>
        <v>offence requiring involvement of the community from start to finish</v>
      </c>
      <c r="J1498" s="21" t="str">
        <f t="shared" si="1765"/>
        <v/>
      </c>
      <c r="K1498" s="21" t="str">
        <f t="shared" si="1756"/>
        <v/>
      </c>
      <c r="L1498" s="21" t="str">
        <f t="shared" si="1757"/>
        <v/>
      </c>
      <c r="M1498" s="21" t="str">
        <f t="shared" si="1758"/>
        <v/>
      </c>
      <c r="N1498" s="21" t="str">
        <f t="shared" si="1759"/>
        <v>saṅgha + ādi + sesa</v>
      </c>
      <c r="O1498" s="21" t="str">
        <f t="shared" si="1760"/>
        <v>sattamī tappurisa</v>
      </c>
      <c r="P1498" s="21" t="str">
        <f t="shared" si="1761"/>
        <v>saṅgha + ādisese</v>
      </c>
      <c r="Q1498" s="21"/>
      <c r="R1498" s="21" t="s">
        <v>3933</v>
      </c>
      <c r="S1498" s="21" t="s">
        <v>3934</v>
      </c>
      <c r="T1498" s="21" t="s">
        <v>3300</v>
      </c>
      <c r="U1498" s="23"/>
      <c r="V1498" s="23"/>
      <c r="W1498" s="15">
        <f t="shared" si="2"/>
        <v>45635</v>
      </c>
      <c r="X1498" s="24">
        <v>1497.0</v>
      </c>
      <c r="Y1498" s="17" t="str">
        <f t="shared" si="1762"/>
        <v>=COUNTIFS(C$3:C1498,C1498)</v>
      </c>
      <c r="Z1498" s="25" t="str">
        <f t="shared" si="1763"/>
        <v>#NAME?</v>
      </c>
      <c r="AA1498" s="25" t="str">
        <f t="shared" si="1764"/>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80"/>
        <v>1</v>
      </c>
      <c r="C1499" s="52" t="s">
        <v>4165</v>
      </c>
      <c r="D1499" s="40"/>
      <c r="E1499" s="40"/>
      <c r="F1499" s="40"/>
      <c r="G1499" s="40"/>
      <c r="H1499" s="40"/>
      <c r="I1499" s="40"/>
      <c r="J1499" s="40"/>
      <c r="K1499" s="40"/>
      <c r="L1499" s="40"/>
      <c r="M1499" s="40"/>
      <c r="N1499" s="40"/>
      <c r="O1499" s="40"/>
      <c r="P1499" s="40"/>
      <c r="Q1499" s="40"/>
      <c r="R1499" s="40" t="s">
        <v>3933</v>
      </c>
      <c r="S1499" s="40" t="s">
        <v>3934</v>
      </c>
      <c r="T1499" s="40" t="s">
        <v>3300</v>
      </c>
      <c r="U1499" s="41"/>
      <c r="V1499" s="41"/>
      <c r="W1499" s="15">
        <f t="shared" si="2"/>
        <v>45635</v>
      </c>
      <c r="X1499" s="24">
        <v>1498.0</v>
      </c>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80"/>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2"/>
        <v>45635</v>
      </c>
      <c r="X1500" s="24">
        <v>1499.0</v>
      </c>
      <c r="Y1500" s="17" t="str">
        <f t="shared" ref="Y1500:Y1514" si="1766">formulatext(A1500)</f>
        <v>#N/A</v>
      </c>
      <c r="Z1500" s="25" t="str">
        <f t="shared" ref="Z1500:Z1514" si="1767">org.libreoffice.regex(Y1500,"(\= COUNTIFS\(C\$\d{1,3}:)(C\d{1,3})(,)(C\d{1,3})(\))","$2")</f>
        <v>#NAME?</v>
      </c>
      <c r="AA1500" s="25" t="str">
        <f t="shared" ref="AA1500:AA1514" si="1768">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69">COUNTIFS(C$3:C1501,C1501)</f>
        <v>2</v>
      </c>
      <c r="B1501" s="10">
        <f t="shared" si="880"/>
        <v>16</v>
      </c>
      <c r="C1501" s="12" t="s">
        <v>1823</v>
      </c>
      <c r="D1501" s="21" t="str">
        <f t="shared" ref="D1501:D1506" si="1770">VLOOKUP($C1501,$C$1:$P$7320,2,0)</f>
        <v>pp</v>
      </c>
      <c r="E1501" s="21" t="str">
        <f t="shared" ref="E1501:E1506" si="1771">VLOOKUP($C1501,$C$1:$P$7320,3,0)</f>
        <v>masc nom pl of uddiṭṭha, pp of uddisati</v>
      </c>
      <c r="F1501" s="21" t="str">
        <f t="shared" ref="F1501:F1506" si="1772">VLOOKUP($C1501,$C$1:$P$7320,4,0)</f>
        <v/>
      </c>
      <c r="G1501" s="21"/>
      <c r="H1501" s="21" t="str">
        <f t="shared" ref="H1501:H1506" si="1773">VLOOKUP($C1501,$C$1:$P$7320,6,0)</f>
        <v>recited, chanted</v>
      </c>
      <c r="I1501" s="21" t="str">
        <f t="shared" ref="I1501:I1506" si="1774">VLOOKUP($C1501,$C$1:$P$7320,7,0)</f>
        <v>pointed up</v>
      </c>
      <c r="J1501" s="21" t="str">
        <f t="shared" ref="J1501:J1506" si="1775">VLOOKUP($C1501,$C$1:$P$7320,8,0)</f>
        <v>√dis (point out, explain)</v>
      </c>
      <c r="K1501" s="21">
        <f t="shared" ref="K1501:K1506" si="1776">VLOOKUP($C1501,$C$1:$P$7320,9,0)</f>
        <v>1</v>
      </c>
      <c r="L1501" s="21" t="str">
        <f t="shared" ref="L1501:L1506" si="1777">VLOOKUP($C1501,$C$1:$P$7320,10,0)</f>
        <v>a</v>
      </c>
      <c r="M1501" s="21" t="str">
        <f t="shared" ref="M1501:M1506" si="1778">VLOOKUP($C1501,$C$1:$P$7320,11,0)</f>
        <v/>
      </c>
      <c r="N1501" s="21" t="str">
        <f t="shared" ref="N1501:N1506" si="1779">VLOOKUP($C1501,$C$1:$P$7320,12,0)</f>
        <v>ud + √dis + ta</v>
      </c>
      <c r="O1501" s="21" t="str">
        <f t="shared" ref="O1501:O1506" si="1780">VLOOKUP($C1501,$C$1:$P$7320,13,0)</f>
        <v/>
      </c>
      <c r="P1501" s="21" t="str">
        <f t="shared" ref="P1501:P1506" si="1781">VLOOKUP($C1501,$C$1:$P$7320,14,0)</f>
        <v/>
      </c>
      <c r="Q1501" s="21"/>
      <c r="R1501" s="21" t="s">
        <v>4166</v>
      </c>
      <c r="S1501" s="21" t="s">
        <v>1939</v>
      </c>
      <c r="T1501" s="21" t="s">
        <v>4167</v>
      </c>
      <c r="U1501" s="23"/>
      <c r="V1501" s="23"/>
      <c r="W1501" s="15">
        <f t="shared" si="2"/>
        <v>45635</v>
      </c>
      <c r="X1501" s="24">
        <v>1500.0</v>
      </c>
      <c r="Y1501" s="17" t="str">
        <f t="shared" si="1766"/>
        <v>=COUNTIFS(C$3:C1501,C1501)</v>
      </c>
      <c r="Z1501" s="25" t="str">
        <f t="shared" si="1767"/>
        <v>#NAME?</v>
      </c>
      <c r="AA1501" s="25" t="str">
        <f t="shared" si="1768"/>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69"/>
        <v>13</v>
      </c>
      <c r="B1502" s="10">
        <f t="shared" si="880"/>
        <v>42</v>
      </c>
      <c r="C1502" s="12" t="s">
        <v>423</v>
      </c>
      <c r="D1502" s="21" t="str">
        <f t="shared" si="1770"/>
        <v>ind</v>
      </c>
      <c r="E1502" s="21" t="str">
        <f t="shared" si="1771"/>
        <v>emph</v>
      </c>
      <c r="F1502" s="21" t="str">
        <f t="shared" si="1772"/>
        <v/>
      </c>
      <c r="G1502" s="21"/>
      <c r="H1502" s="21" t="str">
        <f t="shared" si="1773"/>
        <v>truly, indeed, then</v>
      </c>
      <c r="I1502" s="21" t="str">
        <f t="shared" si="1774"/>
        <v/>
      </c>
      <c r="J1502" s="21" t="str">
        <f t="shared" si="1775"/>
        <v/>
      </c>
      <c r="K1502" s="21" t="str">
        <f t="shared" si="1776"/>
        <v/>
      </c>
      <c r="L1502" s="21" t="str">
        <f t="shared" si="1777"/>
        <v/>
      </c>
      <c r="M1502" s="21" t="str">
        <f t="shared" si="1778"/>
        <v/>
      </c>
      <c r="N1502" s="21" t="str">
        <f t="shared" si="1779"/>
        <v/>
      </c>
      <c r="O1502" s="21" t="str">
        <f t="shared" si="1780"/>
        <v/>
      </c>
      <c r="P1502" s="21" t="str">
        <f t="shared" si="1781"/>
        <v/>
      </c>
      <c r="Q1502" s="21"/>
      <c r="R1502" s="21" t="s">
        <v>4166</v>
      </c>
      <c r="S1502" s="21" t="s">
        <v>1939</v>
      </c>
      <c r="T1502" s="21" t="s">
        <v>4167</v>
      </c>
      <c r="U1502" s="23"/>
      <c r="V1502" s="23"/>
      <c r="W1502" s="15">
        <f t="shared" si="2"/>
        <v>45635</v>
      </c>
      <c r="X1502" s="24">
        <v>1501.0</v>
      </c>
      <c r="Y1502" s="17" t="str">
        <f t="shared" si="1766"/>
        <v>=COUNTIFS(C$3:C1502,C1502)</v>
      </c>
      <c r="Z1502" s="25" t="str">
        <f t="shared" si="1767"/>
        <v>#NAME?</v>
      </c>
      <c r="AA1502" s="25" t="str">
        <f t="shared" si="1768"/>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69"/>
        <v>5</v>
      </c>
      <c r="B1503" s="10">
        <f t="shared" si="880"/>
        <v>14</v>
      </c>
      <c r="C1503" s="12" t="s">
        <v>269</v>
      </c>
      <c r="D1503" s="21" t="str">
        <f t="shared" si="1770"/>
        <v>noun</v>
      </c>
      <c r="E1503" s="21" t="str">
        <f t="shared" si="1771"/>
        <v>masc voc pl of āyasmant</v>
      </c>
      <c r="F1503" s="21" t="str">
        <f t="shared" si="1772"/>
        <v/>
      </c>
      <c r="G1503" s="21"/>
      <c r="H1503" s="21" t="str">
        <f t="shared" si="1773"/>
        <v>venerables</v>
      </c>
      <c r="I1503" s="21" t="str">
        <f t="shared" si="1774"/>
        <v>having long life</v>
      </c>
      <c r="J1503" s="21" t="str">
        <f t="shared" si="1775"/>
        <v/>
      </c>
      <c r="K1503" s="21" t="str">
        <f t="shared" si="1776"/>
        <v/>
      </c>
      <c r="L1503" s="21" t="str">
        <f t="shared" si="1777"/>
        <v/>
      </c>
      <c r="M1503" s="21" t="str">
        <f t="shared" si="1778"/>
        <v/>
      </c>
      <c r="N1503" s="21" t="str">
        <f t="shared" si="1779"/>
        <v>āyas + mant</v>
      </c>
      <c r="O1503" s="21" t="str">
        <f t="shared" si="1780"/>
        <v/>
      </c>
      <c r="P1503" s="21" t="str">
        <f t="shared" si="1781"/>
        <v/>
      </c>
      <c r="Q1503" s="21"/>
      <c r="R1503" s="21" t="s">
        <v>4166</v>
      </c>
      <c r="S1503" s="21" t="s">
        <v>1939</v>
      </c>
      <c r="T1503" s="21" t="s">
        <v>4167</v>
      </c>
      <c r="U1503" s="23"/>
      <c r="V1503" s="23"/>
      <c r="W1503" s="15">
        <f t="shared" si="2"/>
        <v>45635</v>
      </c>
      <c r="X1503" s="24">
        <v>1502.0</v>
      </c>
      <c r="Y1503" s="17" t="str">
        <f t="shared" si="1766"/>
        <v>=COUNTIFS(C$3:C1503,C1503)</v>
      </c>
      <c r="Z1503" s="25" t="str">
        <f t="shared" si="1767"/>
        <v>#NAME?</v>
      </c>
      <c r="AA1503" s="25" t="str">
        <f t="shared" si="1768"/>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69"/>
        <v>2</v>
      </c>
      <c r="B1504" s="10">
        <f t="shared" si="880"/>
        <v>4</v>
      </c>
      <c r="C1504" s="12" t="s">
        <v>1943</v>
      </c>
      <c r="D1504" s="21" t="str">
        <f t="shared" si="1770"/>
        <v>card</v>
      </c>
      <c r="E1504" s="21" t="str">
        <f t="shared" si="1771"/>
        <v>x nom pl, comp</v>
      </c>
      <c r="F1504" s="21" t="str">
        <f t="shared" si="1772"/>
        <v/>
      </c>
      <c r="G1504" s="21"/>
      <c r="H1504" s="21" t="str">
        <f t="shared" si="1773"/>
        <v>thirteen</v>
      </c>
      <c r="I1504" s="21" t="str">
        <f t="shared" si="1774"/>
        <v/>
      </c>
      <c r="J1504" s="21" t="str">
        <f t="shared" si="1775"/>
        <v/>
      </c>
      <c r="K1504" s="21" t="str">
        <f t="shared" si="1776"/>
        <v/>
      </c>
      <c r="L1504" s="21" t="str">
        <f t="shared" si="1777"/>
        <v/>
      </c>
      <c r="M1504" s="21" t="str">
        <f t="shared" si="1778"/>
        <v/>
      </c>
      <c r="N1504" s="21" t="str">
        <f t="shared" si="1779"/>
        <v>ti &gt; te + dasa &gt; rasa + *a</v>
      </c>
      <c r="O1504" s="21" t="str">
        <f t="shared" si="1780"/>
        <v>dvanda</v>
      </c>
      <c r="P1504" s="21" t="str">
        <f t="shared" si="1781"/>
        <v>ti ca dasa ca</v>
      </c>
      <c r="Q1504" s="21"/>
      <c r="R1504" s="21" t="s">
        <v>4166</v>
      </c>
      <c r="S1504" s="21" t="s">
        <v>1939</v>
      </c>
      <c r="T1504" s="21" t="s">
        <v>4167</v>
      </c>
      <c r="U1504" s="23"/>
      <c r="V1504" s="23"/>
      <c r="W1504" s="15">
        <f t="shared" si="2"/>
        <v>45635</v>
      </c>
      <c r="X1504" s="24">
        <v>1503.0</v>
      </c>
      <c r="Y1504" s="17" t="str">
        <f t="shared" si="1766"/>
        <v>=COUNTIFS(C$3:C1504,C1504)</v>
      </c>
      <c r="Z1504" s="25" t="str">
        <f t="shared" si="1767"/>
        <v>#NAME?</v>
      </c>
      <c r="AA1504" s="25" t="str">
        <f t="shared" si="1768"/>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69"/>
        <v>2</v>
      </c>
      <c r="B1505" s="10">
        <f t="shared" si="880"/>
        <v>3</v>
      </c>
      <c r="C1505" s="12" t="s">
        <v>1955</v>
      </c>
      <c r="D1505" s="21" t="str">
        <f t="shared" si="1770"/>
        <v>adj</v>
      </c>
      <c r="E1505" s="21" t="str">
        <f t="shared" si="1771"/>
        <v>masc nom pl of saṅghādisesa, comp</v>
      </c>
      <c r="F1505" s="21" t="str">
        <f t="shared" si="1772"/>
        <v/>
      </c>
      <c r="G1505" s="21"/>
      <c r="H1505" s="21" t="str">
        <f t="shared" si="1773"/>
        <v>related to an offence requiring suspension</v>
      </c>
      <c r="I1505" s="21" t="str">
        <f t="shared" si="1774"/>
        <v>related to an offence requiring involvement of the community from start to finish</v>
      </c>
      <c r="J1505" s="21" t="str">
        <f t="shared" si="1775"/>
        <v/>
      </c>
      <c r="K1505" s="21" t="str">
        <f t="shared" si="1776"/>
        <v/>
      </c>
      <c r="L1505" s="21" t="str">
        <f t="shared" si="1777"/>
        <v/>
      </c>
      <c r="M1505" s="21" t="str">
        <f t="shared" si="1778"/>
        <v/>
      </c>
      <c r="N1505" s="21" t="str">
        <f t="shared" si="1779"/>
        <v>saṅgha + ādi + sesa</v>
      </c>
      <c r="O1505" s="21" t="str">
        <f t="shared" si="1780"/>
        <v>sattamī tappurisa</v>
      </c>
      <c r="P1505" s="21" t="str">
        <f t="shared" si="1781"/>
        <v>saṅgha + ādisese</v>
      </c>
      <c r="Q1505" s="21"/>
      <c r="R1505" s="21" t="s">
        <v>4166</v>
      </c>
      <c r="S1505" s="21" t="s">
        <v>1939</v>
      </c>
      <c r="T1505" s="21" t="s">
        <v>4167</v>
      </c>
      <c r="U1505" s="23"/>
      <c r="V1505" s="23"/>
      <c r="W1505" s="15">
        <f t="shared" si="2"/>
        <v>45635</v>
      </c>
      <c r="X1505" s="24">
        <v>1504.0</v>
      </c>
      <c r="Y1505" s="17" t="str">
        <f t="shared" si="1766"/>
        <v>=COUNTIFS(C$3:C1505,C1505)</v>
      </c>
      <c r="Z1505" s="25" t="str">
        <f t="shared" si="1767"/>
        <v>#NAME?</v>
      </c>
      <c r="AA1505" s="25" t="str">
        <f t="shared" si="1768"/>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69"/>
        <v>4</v>
      </c>
      <c r="B1506" s="10">
        <f t="shared" si="880"/>
        <v>34</v>
      </c>
      <c r="C1506" s="12" t="s">
        <v>963</v>
      </c>
      <c r="D1506" s="21" t="str">
        <f t="shared" si="1770"/>
        <v>noun</v>
      </c>
      <c r="E1506" s="21" t="str">
        <f t="shared" si="1771"/>
        <v>masc nom pl of dhamma</v>
      </c>
      <c r="F1506" s="21" t="str">
        <f t="shared" si="1772"/>
        <v/>
      </c>
      <c r="G1506" s="21"/>
      <c r="H1506" s="21" t="str">
        <f t="shared" si="1773"/>
        <v>cases, laws, rules</v>
      </c>
      <c r="I1506" s="21" t="str">
        <f t="shared" si="1774"/>
        <v>holdings, supports</v>
      </c>
      <c r="J1506" s="21" t="str">
        <f t="shared" si="1775"/>
        <v>√dhar (hold)</v>
      </c>
      <c r="K1506" s="21">
        <f t="shared" si="1776"/>
        <v>1</v>
      </c>
      <c r="L1506" s="21" t="str">
        <f t="shared" si="1777"/>
        <v>a</v>
      </c>
      <c r="M1506" s="21" t="str">
        <f t="shared" si="1778"/>
        <v/>
      </c>
      <c r="N1506" s="21" t="str">
        <f t="shared" si="1779"/>
        <v>√dhar + ma</v>
      </c>
      <c r="O1506" s="21" t="str">
        <f t="shared" si="1780"/>
        <v/>
      </c>
      <c r="P1506" s="21" t="str">
        <f t="shared" si="1781"/>
        <v/>
      </c>
      <c r="Q1506" s="21"/>
      <c r="R1506" s="21" t="s">
        <v>4166</v>
      </c>
      <c r="S1506" s="21" t="s">
        <v>1939</v>
      </c>
      <c r="T1506" s="21" t="s">
        <v>4167</v>
      </c>
      <c r="U1506" s="23"/>
      <c r="V1506" s="23"/>
      <c r="W1506" s="15">
        <f t="shared" si="2"/>
        <v>45635</v>
      </c>
      <c r="X1506" s="24">
        <v>1505.0</v>
      </c>
      <c r="Y1506" s="17" t="str">
        <f t="shared" si="1766"/>
        <v>=COUNTIFS(C$3:C1506,C1506)</v>
      </c>
      <c r="Z1506" s="25" t="str">
        <f t="shared" si="1767"/>
        <v>#NAME?</v>
      </c>
      <c r="AA1506" s="25" t="str">
        <f t="shared" si="1768"/>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69"/>
        <v>1</v>
      </c>
      <c r="B1507" s="10">
        <f t="shared" si="880"/>
        <v>2</v>
      </c>
      <c r="C1507" s="12" t="s">
        <v>4168</v>
      </c>
      <c r="D1507" s="27" t="s">
        <v>141</v>
      </c>
      <c r="E1507" s="21" t="s">
        <v>3349</v>
      </c>
      <c r="F1507" s="21"/>
      <c r="G1507" s="21"/>
      <c r="H1507" s="21" t="s">
        <v>4169</v>
      </c>
      <c r="I1507" s="21"/>
      <c r="J1507" s="21"/>
      <c r="K1507" s="21"/>
      <c r="L1507" s="21"/>
      <c r="M1507" s="21"/>
      <c r="N1507" s="21"/>
      <c r="O1507" s="21"/>
      <c r="P1507" s="21"/>
      <c r="Q1507" s="21"/>
      <c r="R1507" s="21" t="s">
        <v>4166</v>
      </c>
      <c r="S1507" s="21" t="s">
        <v>1939</v>
      </c>
      <c r="T1507" s="21" t="s">
        <v>4170</v>
      </c>
      <c r="U1507" s="23"/>
      <c r="V1507" s="23"/>
      <c r="W1507" s="15">
        <f t="shared" si="2"/>
        <v>45635</v>
      </c>
      <c r="X1507" s="24">
        <v>1506.0</v>
      </c>
      <c r="Y1507" s="17" t="str">
        <f t="shared" si="1766"/>
        <v>=COUNTIFS(C$3:C1507,C1507)</v>
      </c>
      <c r="Z1507" s="25" t="str">
        <f t="shared" si="1767"/>
        <v>#NAME?</v>
      </c>
      <c r="AA1507" s="25" t="str">
        <f t="shared" si="1768"/>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69"/>
        <v>1</v>
      </c>
      <c r="B1508" s="10">
        <f t="shared" si="880"/>
        <v>1</v>
      </c>
      <c r="C1508" s="12" t="s">
        <v>4171</v>
      </c>
      <c r="D1508" s="21" t="s">
        <v>250</v>
      </c>
      <c r="E1508" s="21" t="s">
        <v>4172</v>
      </c>
      <c r="F1508" s="21"/>
      <c r="G1508" s="21"/>
      <c r="H1508" s="21" t="s">
        <v>4173</v>
      </c>
      <c r="I1508" s="21" t="s">
        <v>4174</v>
      </c>
      <c r="J1508" s="21"/>
      <c r="K1508" s="21"/>
      <c r="L1508" s="21"/>
      <c r="M1508" s="21"/>
      <c r="N1508" s="21" t="s">
        <v>4175</v>
      </c>
      <c r="O1508" s="21" t="s">
        <v>4176</v>
      </c>
      <c r="P1508" s="21" t="s">
        <v>4177</v>
      </c>
      <c r="Q1508" s="21"/>
      <c r="R1508" s="21" t="s">
        <v>4166</v>
      </c>
      <c r="S1508" s="21" t="s">
        <v>1939</v>
      </c>
      <c r="T1508" s="21" t="s">
        <v>4178</v>
      </c>
      <c r="U1508" s="23"/>
      <c r="V1508" s="23"/>
      <c r="W1508" s="15">
        <f t="shared" si="2"/>
        <v>45635</v>
      </c>
      <c r="X1508" s="24">
        <v>1507.0</v>
      </c>
      <c r="Y1508" s="17" t="str">
        <f t="shared" si="1766"/>
        <v>=COUNTIFS(C$3:C1508,C1508)</v>
      </c>
      <c r="Z1508" s="25" t="str">
        <f t="shared" si="1767"/>
        <v>#NAME?</v>
      </c>
      <c r="AA1508" s="25" t="str">
        <f t="shared" si="1768"/>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69"/>
        <v>1</v>
      </c>
      <c r="B1509" s="10">
        <f t="shared" si="880"/>
        <v>1</v>
      </c>
      <c r="C1509" s="12" t="s">
        <v>4179</v>
      </c>
      <c r="D1509" s="21" t="s">
        <v>930</v>
      </c>
      <c r="E1509" s="21"/>
      <c r="F1509" s="21"/>
      <c r="G1509" s="21"/>
      <c r="H1509" s="21" t="s">
        <v>932</v>
      </c>
      <c r="I1509" s="21" t="s">
        <v>933</v>
      </c>
      <c r="J1509" s="21"/>
      <c r="K1509" s="21"/>
      <c r="L1509" s="21"/>
      <c r="M1509" s="21"/>
      <c r="N1509" s="21" t="s">
        <v>934</v>
      </c>
      <c r="O1509" s="21"/>
      <c r="P1509" s="21"/>
      <c r="Q1509" s="21"/>
      <c r="R1509" s="21" t="s">
        <v>4166</v>
      </c>
      <c r="S1509" s="21" t="s">
        <v>1939</v>
      </c>
      <c r="T1509" s="21" t="s">
        <v>4180</v>
      </c>
      <c r="U1509" s="23"/>
      <c r="V1509" s="23"/>
      <c r="W1509" s="15">
        <f t="shared" si="2"/>
        <v>45635</v>
      </c>
      <c r="X1509" s="24">
        <v>1508.0</v>
      </c>
      <c r="Y1509" s="17" t="str">
        <f t="shared" si="1766"/>
        <v>=COUNTIFS(C$3:C1509,C1509)</v>
      </c>
      <c r="Z1509" s="25" t="str">
        <f t="shared" si="1767"/>
        <v>#NAME?</v>
      </c>
      <c r="AA1509" s="25" t="str">
        <f t="shared" si="1768"/>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69"/>
        <v>1</v>
      </c>
      <c r="B1510" s="10">
        <f t="shared" si="880"/>
        <v>1</v>
      </c>
      <c r="C1510" s="12" t="s">
        <v>4181</v>
      </c>
      <c r="D1510" s="21" t="s">
        <v>47</v>
      </c>
      <c r="E1510" s="21" t="s">
        <v>4182</v>
      </c>
      <c r="F1510" s="21"/>
      <c r="G1510" s="21"/>
      <c r="H1510" s="21" t="s">
        <v>4183</v>
      </c>
      <c r="I1510" s="21"/>
      <c r="J1510" s="21" t="s">
        <v>360</v>
      </c>
      <c r="K1510" s="21">
        <v>3.0</v>
      </c>
      <c r="L1510" s="21" t="s">
        <v>76</v>
      </c>
      <c r="M1510" s="21"/>
      <c r="N1510" s="21" t="s">
        <v>4184</v>
      </c>
      <c r="O1510" s="21"/>
      <c r="P1510" s="21"/>
      <c r="Q1510" s="21"/>
      <c r="R1510" s="21" t="s">
        <v>4166</v>
      </c>
      <c r="S1510" s="21" t="s">
        <v>1939</v>
      </c>
      <c r="T1510" s="21" t="s">
        <v>4185</v>
      </c>
      <c r="U1510" s="23"/>
      <c r="V1510" s="23"/>
      <c r="W1510" s="15">
        <f t="shared" si="2"/>
        <v>45635</v>
      </c>
      <c r="X1510" s="24">
        <v>1509.0</v>
      </c>
      <c r="Y1510" s="17" t="str">
        <f t="shared" si="1766"/>
        <v>=COUNTIFS(C$3:C1510,C1510)</v>
      </c>
      <c r="Z1510" s="25" t="str">
        <f t="shared" si="1767"/>
        <v>#NAME?</v>
      </c>
      <c r="AA1510" s="25" t="str">
        <f t="shared" si="1768"/>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69"/>
        <v>3</v>
      </c>
      <c r="B1511" s="10">
        <f t="shared" si="880"/>
        <v>8</v>
      </c>
      <c r="C1511" s="12" t="s">
        <v>954</v>
      </c>
      <c r="D1511" s="21" t="str">
        <f>VLOOKUP($C1511,$C$1:$P$7320,2,0)</f>
        <v>card</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4166</v>
      </c>
      <c r="S1511" s="21" t="s">
        <v>1939</v>
      </c>
      <c r="T1511" s="21" t="s">
        <v>4167</v>
      </c>
      <c r="U1511" s="23"/>
      <c r="V1511" s="23"/>
      <c r="W1511" s="15">
        <f t="shared" si="2"/>
        <v>45635</v>
      </c>
      <c r="X1511" s="24">
        <v>1510.0</v>
      </c>
      <c r="Y1511" s="17" t="str">
        <f t="shared" si="1766"/>
        <v>=COUNTIFS(C$3:C1511,C1511)</v>
      </c>
      <c r="Z1511" s="25" t="str">
        <f t="shared" si="1767"/>
        <v>#NAME?</v>
      </c>
      <c r="AA1511" s="25" t="str">
        <f t="shared" si="1768"/>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69"/>
        <v>1</v>
      </c>
      <c r="B1512" s="10">
        <f t="shared" si="880"/>
        <v>1</v>
      </c>
      <c r="C1512" s="12" t="s">
        <v>4186</v>
      </c>
      <c r="D1512" s="21" t="s">
        <v>250</v>
      </c>
      <c r="E1512" s="21" t="s">
        <v>4187</v>
      </c>
      <c r="F1512" s="21"/>
      <c r="G1512" s="21"/>
      <c r="H1512" s="21" t="s">
        <v>4188</v>
      </c>
      <c r="I1512" s="21" t="s">
        <v>4189</v>
      </c>
      <c r="J1512" s="21"/>
      <c r="K1512" s="21"/>
      <c r="L1512" s="21"/>
      <c r="M1512" s="21"/>
      <c r="N1512" s="21" t="s">
        <v>4190</v>
      </c>
      <c r="O1512" s="21"/>
      <c r="P1512" s="21"/>
      <c r="Q1512" s="21"/>
      <c r="R1512" s="21" t="s">
        <v>4166</v>
      </c>
      <c r="S1512" s="21" t="s">
        <v>1939</v>
      </c>
      <c r="T1512" s="21" t="s">
        <v>4191</v>
      </c>
      <c r="U1512" s="23"/>
      <c r="V1512" s="23"/>
      <c r="W1512" s="15">
        <f t="shared" si="2"/>
        <v>45635</v>
      </c>
      <c r="X1512" s="24">
        <v>1511.0</v>
      </c>
      <c r="Y1512" s="17" t="str">
        <f t="shared" si="1766"/>
        <v>=COUNTIFS(C$3:C1512,C1512)</v>
      </c>
      <c r="Z1512" s="25" t="str">
        <f t="shared" si="1767"/>
        <v>#NAME?</v>
      </c>
      <c r="AA1512" s="25" t="str">
        <f t="shared" si="1768"/>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69"/>
        <v>2</v>
      </c>
      <c r="B1513" s="10">
        <f t="shared" si="880"/>
        <v>3</v>
      </c>
      <c r="C1513" s="12" t="s">
        <v>537</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4166</v>
      </c>
      <c r="S1513" s="21" t="s">
        <v>1939</v>
      </c>
      <c r="T1513" s="21" t="s">
        <v>4167</v>
      </c>
      <c r="U1513" s="23"/>
      <c r="V1513" s="23"/>
      <c r="W1513" s="15">
        <f t="shared" si="2"/>
        <v>45635</v>
      </c>
      <c r="X1513" s="24">
        <v>1512.0</v>
      </c>
      <c r="Y1513" s="17" t="str">
        <f t="shared" si="1766"/>
        <v>=COUNTIFS(C$3:C1513,C1513)</v>
      </c>
      <c r="Z1513" s="25" t="str">
        <f t="shared" si="1767"/>
        <v>#NAME?</v>
      </c>
      <c r="AA1513" s="25" t="str">
        <f t="shared" si="1768"/>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69"/>
        <v>1</v>
      </c>
      <c r="B1514" s="10">
        <f t="shared" si="880"/>
        <v>1</v>
      </c>
      <c r="C1514" s="12" t="s">
        <v>4192</v>
      </c>
      <c r="D1514" s="21" t="s">
        <v>250</v>
      </c>
      <c r="E1514" s="21" t="s">
        <v>4193</v>
      </c>
      <c r="F1514" s="21"/>
      <c r="G1514" s="21"/>
      <c r="H1514" s="21" t="s">
        <v>4194</v>
      </c>
      <c r="I1514" s="21"/>
      <c r="J1514" s="21"/>
      <c r="K1514" s="21"/>
      <c r="L1514" s="21"/>
      <c r="M1514" s="21"/>
      <c r="N1514" s="21" t="s">
        <v>4195</v>
      </c>
      <c r="O1514" s="21"/>
      <c r="P1514" s="21"/>
      <c r="Q1514" s="21"/>
      <c r="R1514" s="21" t="s">
        <v>4166</v>
      </c>
      <c r="S1514" s="21" t="s">
        <v>1939</v>
      </c>
      <c r="T1514" s="21" t="s">
        <v>4196</v>
      </c>
      <c r="U1514" s="23"/>
      <c r="V1514" s="23"/>
      <c r="W1514" s="15">
        <f t="shared" si="2"/>
        <v>45635</v>
      </c>
      <c r="X1514" s="24">
        <v>1513.0</v>
      </c>
      <c r="Y1514" s="17" t="str">
        <f t="shared" si="1766"/>
        <v>=COUNTIFS(C$3:C1514,C1514)</v>
      </c>
      <c r="Z1514" s="25" t="str">
        <f t="shared" si="1767"/>
        <v>#NAME?</v>
      </c>
      <c r="AA1514" s="25" t="str">
        <f t="shared" si="1768"/>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80"/>
        <v>1</v>
      </c>
      <c r="C1515" s="52" t="s">
        <v>4197</v>
      </c>
      <c r="D1515" s="40"/>
      <c r="E1515" s="40"/>
      <c r="F1515" s="40"/>
      <c r="G1515" s="40"/>
      <c r="H1515" s="40"/>
      <c r="I1515" s="40"/>
      <c r="J1515" s="40"/>
      <c r="K1515" s="40"/>
      <c r="L1515" s="40"/>
      <c r="M1515" s="40"/>
      <c r="N1515" s="40"/>
      <c r="O1515" s="40"/>
      <c r="P1515" s="40"/>
      <c r="Q1515" s="40"/>
      <c r="R1515" s="40" t="s">
        <v>4166</v>
      </c>
      <c r="S1515" s="40" t="s">
        <v>1939</v>
      </c>
      <c r="T1515" s="40" t="s">
        <v>4167</v>
      </c>
      <c r="U1515" s="41"/>
      <c r="V1515" s="41"/>
      <c r="W1515" s="15">
        <f t="shared" si="2"/>
        <v>45635</v>
      </c>
      <c r="X1515" s="24">
        <v>1514.0</v>
      </c>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80"/>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2"/>
        <v>45635</v>
      </c>
      <c r="X1516" s="24">
        <v>1515.0</v>
      </c>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82">COUNTIFS(C$3:C1517,C1517)</f>
        <v>2</v>
      </c>
      <c r="B1517" s="10">
        <f t="shared" si="880"/>
        <v>2</v>
      </c>
      <c r="C1517" s="12" t="s">
        <v>1833</v>
      </c>
      <c r="D1517" s="21" t="str">
        <f t="shared" ref="D1517:D1523" si="1783">VLOOKUP($C1517,$C$1:$P$7320,2,0)</f>
        <v>pron</v>
      </c>
      <c r="E1517" s="21" t="str">
        <f>VLOOKUP($C1517,$C$1:$P$7320,3,0)</f>
        <v>gen pl of ya</v>
      </c>
      <c r="F1517" s="21" t="str">
        <f t="shared" ref="F1517:F1523" si="1784">VLOOKUP($C1517,$C$1:$P$7320,4,0)</f>
        <v/>
      </c>
      <c r="G1517" s="21"/>
      <c r="H1517" s="21" t="str">
        <f t="shared" ref="H1517:H1523" si="1785">VLOOKUP($C1517,$C$1:$P$7320,6,0)</f>
        <v>of those</v>
      </c>
      <c r="I1517" s="21" t="str">
        <f t="shared" ref="I1517:I1523" si="1786">VLOOKUP($C1517,$C$1:$P$7320,7,0)</f>
        <v>of which</v>
      </c>
      <c r="J1517" s="21" t="str">
        <f t="shared" ref="J1517:J1523" si="1787">VLOOKUP($C1517,$C$1:$P$7320,8,0)</f>
        <v/>
      </c>
      <c r="K1517" s="21" t="str">
        <f t="shared" ref="K1517:K1523" si="1788">VLOOKUP($C1517,$C$1:$P$7320,9,0)</f>
        <v/>
      </c>
      <c r="L1517" s="21" t="str">
        <f t="shared" ref="L1517:L1523" si="1789">VLOOKUP($C1517,$C$1:$P$7320,10,0)</f>
        <v/>
      </c>
      <c r="M1517" s="21" t="str">
        <f t="shared" ref="M1517:M1523" si="1790">VLOOKUP($C1517,$C$1:$P$7320,11,0)</f>
        <v/>
      </c>
      <c r="N1517" s="21" t="str">
        <f t="shared" ref="N1517:N1523" si="1791">VLOOKUP($C1517,$C$1:$P$7320,12,0)</f>
        <v/>
      </c>
      <c r="O1517" s="21" t="str">
        <f t="shared" ref="O1517:O1523" si="1792">VLOOKUP($C1517,$C$1:$P$7320,13,0)</f>
        <v/>
      </c>
      <c r="P1517" s="21" t="str">
        <f t="shared" ref="P1517:P1523" si="1793">VLOOKUP($C1517,$C$1:$P$7320,14,0)</f>
        <v/>
      </c>
      <c r="Q1517" s="21"/>
      <c r="R1517" s="21" t="s">
        <v>4166</v>
      </c>
      <c r="S1517" s="21" t="s">
        <v>1939</v>
      </c>
      <c r="T1517" s="21" t="s">
        <v>4198</v>
      </c>
      <c r="U1517" s="23"/>
      <c r="V1517" s="23"/>
      <c r="W1517" s="15">
        <f t="shared" si="2"/>
        <v>45635</v>
      </c>
      <c r="X1517" s="24">
        <v>1516.0</v>
      </c>
      <c r="Y1517" s="17" t="str">
        <f t="shared" ref="Y1517:Y1535" si="1794">formulatext(A1517)</f>
        <v>=COUNTIFS(C$3:C1517,C1517)</v>
      </c>
      <c r="Z1517" s="25" t="str">
        <f t="shared" ref="Z1517:Z1535" si="1795">org.libreoffice.regex(Y1517,"(\= COUNTIFS\(C\$\d{1,3}:)(C\d{1,3})(,)(C\d{1,3})(\))","$2")</f>
        <v>#NAME?</v>
      </c>
      <c r="AA1517" s="25" t="str">
        <f t="shared" ref="AA1517:AA1535" si="1796">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82"/>
        <v>37</v>
      </c>
      <c r="B1518" s="10">
        <f t="shared" si="880"/>
        <v>147</v>
      </c>
      <c r="C1518" s="12" t="s">
        <v>560</v>
      </c>
      <c r="D1518" s="21" t="str">
        <f t="shared" si="1783"/>
        <v>noun</v>
      </c>
      <c r="E1518" s="21" t="s">
        <v>3635</v>
      </c>
      <c r="F1518" s="21" t="str">
        <f t="shared" si="1784"/>
        <v/>
      </c>
      <c r="G1518" s="21"/>
      <c r="H1518" s="21" t="str">
        <f t="shared" si="1785"/>
        <v>monk, monastic</v>
      </c>
      <c r="I1518" s="21" t="str">
        <f t="shared" si="1786"/>
        <v>beggar, mendicant</v>
      </c>
      <c r="J1518" s="21" t="str">
        <f t="shared" si="1787"/>
        <v>√bhikkh (beg)</v>
      </c>
      <c r="K1518" s="21">
        <f t="shared" si="1788"/>
        <v>1</v>
      </c>
      <c r="L1518" s="21" t="str">
        <f t="shared" si="1789"/>
        <v>a</v>
      </c>
      <c r="M1518" s="21" t="str">
        <f t="shared" si="1790"/>
        <v/>
      </c>
      <c r="N1518" s="21" t="str">
        <f t="shared" si="1791"/>
        <v>√bhikkh + u</v>
      </c>
      <c r="O1518" s="21" t="str">
        <f t="shared" si="1792"/>
        <v/>
      </c>
      <c r="P1518" s="21" t="str">
        <f t="shared" si="1793"/>
        <v/>
      </c>
      <c r="Q1518" s="21"/>
      <c r="R1518" s="21" t="s">
        <v>4166</v>
      </c>
      <c r="S1518" s="21" t="s">
        <v>1939</v>
      </c>
      <c r="T1518" s="21" t="s">
        <v>4198</v>
      </c>
      <c r="U1518" s="23"/>
      <c r="V1518" s="23"/>
      <c r="W1518" s="15">
        <f t="shared" si="2"/>
        <v>45635</v>
      </c>
      <c r="X1518" s="24">
        <v>1517.0</v>
      </c>
      <c r="Y1518" s="17" t="str">
        <f t="shared" si="1794"/>
        <v>=COUNTIFS(C$3:C1518,C1518)</v>
      </c>
      <c r="Z1518" s="25" t="str">
        <f t="shared" si="1795"/>
        <v>#NAME?</v>
      </c>
      <c r="AA1518" s="25" t="str">
        <f t="shared" si="1796"/>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2"/>
        <v>4</v>
      </c>
      <c r="B1519" s="10">
        <f t="shared" si="880"/>
        <v>8</v>
      </c>
      <c r="C1519" s="12" t="s">
        <v>1839</v>
      </c>
      <c r="D1519" s="21" t="str">
        <f t="shared" si="1783"/>
        <v>adj</v>
      </c>
      <c r="E1519" s="21" t="str">
        <f t="shared" ref="E1519:E1523" si="1797">VLOOKUP($C1519,$C$1:$P$7320,3,0)</f>
        <v>masc acc sg of aññatara</v>
      </c>
      <c r="F1519" s="21" t="str">
        <f t="shared" si="1784"/>
        <v>+gen</v>
      </c>
      <c r="G1519" s="21"/>
      <c r="H1519" s="21" t="str">
        <f t="shared" si="1785"/>
        <v>one (of); either one (of)</v>
      </c>
      <c r="I1519" s="21" t="str">
        <f t="shared" si="1786"/>
        <v>more than another</v>
      </c>
      <c r="J1519" s="21" t="str">
        <f t="shared" si="1787"/>
        <v/>
      </c>
      <c r="K1519" s="21" t="str">
        <f t="shared" si="1788"/>
        <v/>
      </c>
      <c r="L1519" s="21" t="str">
        <f t="shared" si="1789"/>
        <v/>
      </c>
      <c r="M1519" s="21" t="str">
        <f t="shared" si="1790"/>
        <v/>
      </c>
      <c r="N1519" s="21" t="str">
        <f t="shared" si="1791"/>
        <v>añña + tara</v>
      </c>
      <c r="O1519" s="21" t="str">
        <f t="shared" si="1792"/>
        <v/>
      </c>
      <c r="P1519" s="21" t="str">
        <f t="shared" si="1793"/>
        <v/>
      </c>
      <c r="Q1519" s="21"/>
      <c r="R1519" s="21" t="s">
        <v>4166</v>
      </c>
      <c r="S1519" s="21" t="s">
        <v>1939</v>
      </c>
      <c r="T1519" s="21" t="s">
        <v>4198</v>
      </c>
      <c r="U1519" s="23"/>
      <c r="V1519" s="23"/>
      <c r="W1519" s="15">
        <f t="shared" si="2"/>
        <v>45635</v>
      </c>
      <c r="X1519" s="24">
        <v>1518.0</v>
      </c>
      <c r="Y1519" s="17" t="str">
        <f t="shared" si="1794"/>
        <v>=COUNTIFS(C$3:C1519,C1519)</v>
      </c>
      <c r="Z1519" s="25" t="str">
        <f t="shared" si="1795"/>
        <v>#NAME?</v>
      </c>
      <c r="AA1519" s="25" t="str">
        <f t="shared" si="1796"/>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2"/>
        <v>40</v>
      </c>
      <c r="B1520" s="10">
        <f t="shared" si="880"/>
        <v>220</v>
      </c>
      <c r="C1520" s="12" t="s">
        <v>1131</v>
      </c>
      <c r="D1520" s="21" t="str">
        <f t="shared" si="1783"/>
        <v>ind</v>
      </c>
      <c r="E1520" s="21" t="str">
        <f t="shared" si="1797"/>
        <v>conj</v>
      </c>
      <c r="F1520" s="21" t="str">
        <f t="shared" si="1784"/>
        <v/>
      </c>
      <c r="G1520" s="21"/>
      <c r="H1520" s="21" t="str">
        <f t="shared" si="1785"/>
        <v>or, either or</v>
      </c>
      <c r="I1520" s="21" t="str">
        <f t="shared" si="1786"/>
        <v/>
      </c>
      <c r="J1520" s="21" t="str">
        <f t="shared" si="1787"/>
        <v/>
      </c>
      <c r="K1520" s="21" t="str">
        <f t="shared" si="1788"/>
        <v/>
      </c>
      <c r="L1520" s="21" t="str">
        <f t="shared" si="1789"/>
        <v/>
      </c>
      <c r="M1520" s="21" t="str">
        <f t="shared" si="1790"/>
        <v/>
      </c>
      <c r="N1520" s="21" t="str">
        <f t="shared" si="1791"/>
        <v/>
      </c>
      <c r="O1520" s="21" t="str">
        <f t="shared" si="1792"/>
        <v/>
      </c>
      <c r="P1520" s="21" t="str">
        <f t="shared" si="1793"/>
        <v/>
      </c>
      <c r="Q1520" s="21"/>
      <c r="R1520" s="21" t="s">
        <v>4166</v>
      </c>
      <c r="S1520" s="21" t="s">
        <v>1939</v>
      </c>
      <c r="T1520" s="21" t="s">
        <v>4198</v>
      </c>
      <c r="U1520" s="23"/>
      <c r="V1520" s="23"/>
      <c r="W1520" s="15">
        <f t="shared" si="2"/>
        <v>45635</v>
      </c>
      <c r="X1520" s="24">
        <v>1519.0</v>
      </c>
      <c r="Y1520" s="17" t="str">
        <f t="shared" si="1794"/>
        <v>=COUNTIFS(C$3:C1520,C1520)</v>
      </c>
      <c r="Z1520" s="25" t="str">
        <f t="shared" si="1795"/>
        <v>#NAME?</v>
      </c>
      <c r="AA1520" s="25" t="str">
        <f t="shared" si="1796"/>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2"/>
        <v>5</v>
      </c>
      <c r="B1521" s="10">
        <f t="shared" si="880"/>
        <v>8</v>
      </c>
      <c r="C1521" s="12" t="s">
        <v>1839</v>
      </c>
      <c r="D1521" s="21" t="str">
        <f t="shared" si="1783"/>
        <v>adj</v>
      </c>
      <c r="E1521" s="21" t="str">
        <f t="shared" si="1797"/>
        <v>masc acc sg of aññatara</v>
      </c>
      <c r="F1521" s="21" t="str">
        <f t="shared" si="1784"/>
        <v>+gen</v>
      </c>
      <c r="G1521" s="21"/>
      <c r="H1521" s="21" t="str">
        <f t="shared" si="1785"/>
        <v>one (of); either one (of)</v>
      </c>
      <c r="I1521" s="21" t="str">
        <f t="shared" si="1786"/>
        <v>more than another</v>
      </c>
      <c r="J1521" s="21" t="str">
        <f t="shared" si="1787"/>
        <v/>
      </c>
      <c r="K1521" s="21" t="str">
        <f t="shared" si="1788"/>
        <v/>
      </c>
      <c r="L1521" s="21" t="str">
        <f t="shared" si="1789"/>
        <v/>
      </c>
      <c r="M1521" s="21" t="str">
        <f t="shared" si="1790"/>
        <v/>
      </c>
      <c r="N1521" s="21" t="str">
        <f t="shared" si="1791"/>
        <v>añña + tara</v>
      </c>
      <c r="O1521" s="21" t="str">
        <f t="shared" si="1792"/>
        <v/>
      </c>
      <c r="P1521" s="21" t="str">
        <f t="shared" si="1793"/>
        <v/>
      </c>
      <c r="Q1521" s="21"/>
      <c r="R1521" s="21" t="s">
        <v>4166</v>
      </c>
      <c r="S1521" s="21" t="s">
        <v>1939</v>
      </c>
      <c r="T1521" s="21" t="s">
        <v>4198</v>
      </c>
      <c r="U1521" s="23"/>
      <c r="V1521" s="23"/>
      <c r="W1521" s="15">
        <f t="shared" si="2"/>
        <v>45635</v>
      </c>
      <c r="X1521" s="24">
        <v>1520.0</v>
      </c>
      <c r="Y1521" s="17" t="str">
        <f t="shared" si="1794"/>
        <v>=COUNTIFS(C$3:C1521,C1521)</v>
      </c>
      <c r="Z1521" s="25" t="str">
        <f t="shared" si="1795"/>
        <v>#NAME?</v>
      </c>
      <c r="AA1521" s="25" t="str">
        <f t="shared" si="1796"/>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2"/>
        <v>41</v>
      </c>
      <c r="B1522" s="10">
        <f t="shared" si="880"/>
        <v>220</v>
      </c>
      <c r="C1522" s="12" t="s">
        <v>1131</v>
      </c>
      <c r="D1522" s="21" t="str">
        <f t="shared" si="1783"/>
        <v>ind</v>
      </c>
      <c r="E1522" s="21" t="str">
        <f t="shared" si="1797"/>
        <v>conj</v>
      </c>
      <c r="F1522" s="21" t="str">
        <f t="shared" si="1784"/>
        <v/>
      </c>
      <c r="G1522" s="21"/>
      <c r="H1522" s="21" t="str">
        <f t="shared" si="1785"/>
        <v>or, either or</v>
      </c>
      <c r="I1522" s="21" t="str">
        <f t="shared" si="1786"/>
        <v/>
      </c>
      <c r="J1522" s="21" t="str">
        <f t="shared" si="1787"/>
        <v/>
      </c>
      <c r="K1522" s="21" t="str">
        <f t="shared" si="1788"/>
        <v/>
      </c>
      <c r="L1522" s="21" t="str">
        <f t="shared" si="1789"/>
        <v/>
      </c>
      <c r="M1522" s="21" t="str">
        <f t="shared" si="1790"/>
        <v/>
      </c>
      <c r="N1522" s="21" t="str">
        <f t="shared" si="1791"/>
        <v/>
      </c>
      <c r="O1522" s="21" t="str">
        <f t="shared" si="1792"/>
        <v/>
      </c>
      <c r="P1522" s="21" t="str">
        <f t="shared" si="1793"/>
        <v/>
      </c>
      <c r="Q1522" s="21"/>
      <c r="R1522" s="21" t="s">
        <v>4166</v>
      </c>
      <c r="S1522" s="21" t="s">
        <v>1939</v>
      </c>
      <c r="T1522" s="21" t="s">
        <v>4198</v>
      </c>
      <c r="U1522" s="23"/>
      <c r="V1522" s="23"/>
      <c r="W1522" s="15">
        <f t="shared" si="2"/>
        <v>45635</v>
      </c>
      <c r="X1522" s="24">
        <v>1521.0</v>
      </c>
      <c r="Y1522" s="17" t="str">
        <f t="shared" si="1794"/>
        <v>=COUNTIFS(C$3:C1522,C1522)</v>
      </c>
      <c r="Z1522" s="25" t="str">
        <f t="shared" si="1795"/>
        <v>#NAME?</v>
      </c>
      <c r="AA1522" s="25" t="str">
        <f t="shared" si="1796"/>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2"/>
        <v>2</v>
      </c>
      <c r="B1523" s="10">
        <f t="shared" si="880"/>
        <v>2</v>
      </c>
      <c r="C1523" s="12" t="s">
        <v>1849</v>
      </c>
      <c r="D1523" s="21" t="str">
        <f t="shared" si="1783"/>
        <v>verb</v>
      </c>
      <c r="E1523" s="21" t="str">
        <f t="shared" si="1797"/>
        <v>abs of āpajjati</v>
      </c>
      <c r="F1523" s="21" t="str">
        <f t="shared" si="1784"/>
        <v/>
      </c>
      <c r="G1523" s="21"/>
      <c r="H1523" s="21" t="str">
        <f t="shared" si="1785"/>
        <v>having committed</v>
      </c>
      <c r="I1523" s="21" t="str">
        <f t="shared" si="1786"/>
        <v>having reached</v>
      </c>
      <c r="J1523" s="21" t="str">
        <f t="shared" si="1787"/>
        <v>√pad (go, step)</v>
      </c>
      <c r="K1523" s="21">
        <f t="shared" si="1788"/>
        <v>3</v>
      </c>
      <c r="L1523" s="21" t="str">
        <f t="shared" si="1789"/>
        <v>ya</v>
      </c>
      <c r="M1523" s="21" t="str">
        <f t="shared" si="1790"/>
        <v>√pad + ya &gt; pajja</v>
      </c>
      <c r="N1523" s="21" t="str">
        <f t="shared" si="1791"/>
        <v>ā + pajja + itvā</v>
      </c>
      <c r="O1523" s="21" t="str">
        <f t="shared" si="1792"/>
        <v/>
      </c>
      <c r="P1523" s="21" t="str">
        <f t="shared" si="1793"/>
        <v/>
      </c>
      <c r="Q1523" s="21"/>
      <c r="R1523" s="21" t="s">
        <v>4166</v>
      </c>
      <c r="S1523" s="21" t="s">
        <v>1939</v>
      </c>
      <c r="T1523" s="21" t="s">
        <v>4198</v>
      </c>
      <c r="U1523" s="23"/>
      <c r="V1523" s="23"/>
      <c r="W1523" s="15">
        <f t="shared" si="2"/>
        <v>45635</v>
      </c>
      <c r="X1523" s="24">
        <v>1522.0</v>
      </c>
      <c r="Y1523" s="17" t="str">
        <f t="shared" si="1794"/>
        <v>=COUNTIFS(C$3:C1523,C1523)</v>
      </c>
      <c r="Z1523" s="25" t="str">
        <f t="shared" si="1795"/>
        <v>#NAME?</v>
      </c>
      <c r="AA1523" s="25" t="str">
        <f t="shared" si="1796"/>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2"/>
        <v>1</v>
      </c>
      <c r="B1524" s="10">
        <f t="shared" si="880"/>
        <v>1</v>
      </c>
      <c r="C1524" s="12" t="s">
        <v>4199</v>
      </c>
      <c r="D1524" s="21" t="s">
        <v>29</v>
      </c>
      <c r="E1524" s="21" t="s">
        <v>68</v>
      </c>
      <c r="F1524" s="21"/>
      <c r="G1524" s="21"/>
      <c r="H1524" s="21" t="s">
        <v>4200</v>
      </c>
      <c r="I1524" s="21"/>
      <c r="J1524" s="21"/>
      <c r="K1524" s="21"/>
      <c r="L1524" s="21"/>
      <c r="M1524" s="21"/>
      <c r="N1524" s="21" t="s">
        <v>4201</v>
      </c>
      <c r="O1524" s="21"/>
      <c r="P1524" s="21"/>
      <c r="Q1524" s="21" t="s">
        <v>4202</v>
      </c>
      <c r="R1524" s="21" t="s">
        <v>4166</v>
      </c>
      <c r="S1524" s="21" t="s">
        <v>1939</v>
      </c>
      <c r="T1524" s="21" t="s">
        <v>4203</v>
      </c>
      <c r="U1524" s="23"/>
      <c r="V1524" s="23"/>
      <c r="W1524" s="15">
        <f t="shared" si="2"/>
        <v>45635</v>
      </c>
      <c r="X1524" s="24">
        <v>1523.0</v>
      </c>
      <c r="Y1524" s="17" t="str">
        <f t="shared" si="1794"/>
        <v>=COUNTIFS(C$3:C1524,C1524)</v>
      </c>
      <c r="Z1524" s="25" t="str">
        <f t="shared" si="1795"/>
        <v>#NAME?</v>
      </c>
      <c r="AA1524" s="25" t="str">
        <f t="shared" si="1796"/>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2"/>
        <v>1</v>
      </c>
      <c r="B1525" s="10">
        <f t="shared" si="880"/>
        <v>1</v>
      </c>
      <c r="C1525" s="12" t="s">
        <v>4204</v>
      </c>
      <c r="D1525" s="21" t="s">
        <v>29</v>
      </c>
      <c r="E1525" s="21" t="s">
        <v>4205</v>
      </c>
      <c r="F1525" s="21"/>
      <c r="G1525" s="21"/>
      <c r="H1525" s="21" t="s">
        <v>4206</v>
      </c>
      <c r="I1525" s="21"/>
      <c r="J1525" s="21"/>
      <c r="K1525" s="21"/>
      <c r="L1525" s="21"/>
      <c r="M1525" s="21"/>
      <c r="N1525" s="21" t="s">
        <v>4207</v>
      </c>
      <c r="O1525" s="21"/>
      <c r="P1525" s="21"/>
      <c r="Q1525" s="21"/>
      <c r="R1525" s="21" t="s">
        <v>4166</v>
      </c>
      <c r="S1525" s="21" t="s">
        <v>1939</v>
      </c>
      <c r="T1525" s="21" t="s">
        <v>4208</v>
      </c>
      <c r="U1525" s="23"/>
      <c r="V1525" s="23"/>
      <c r="W1525" s="15">
        <f t="shared" si="2"/>
        <v>45635</v>
      </c>
      <c r="X1525" s="24">
        <v>1524.0</v>
      </c>
      <c r="Y1525" s="17" t="str">
        <f t="shared" si="1794"/>
        <v>=COUNTIFS(C$3:C1525,C1525)</v>
      </c>
      <c r="Z1525" s="25" t="str">
        <f t="shared" si="1795"/>
        <v>#NAME?</v>
      </c>
      <c r="AA1525" s="25" t="str">
        <f t="shared" si="1796"/>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2"/>
        <v>2</v>
      </c>
      <c r="B1526" s="10">
        <f t="shared" si="880"/>
        <v>5</v>
      </c>
      <c r="C1526" s="12" t="s">
        <v>3752</v>
      </c>
      <c r="D1526" s="21" t="s">
        <v>47</v>
      </c>
      <c r="E1526" s="21" t="s">
        <v>4209</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4166</v>
      </c>
      <c r="S1526" s="21" t="s">
        <v>1939</v>
      </c>
      <c r="T1526" s="21" t="s">
        <v>4198</v>
      </c>
      <c r="U1526" s="23"/>
      <c r="V1526" s="23"/>
      <c r="W1526" s="15">
        <f t="shared" si="2"/>
        <v>45635</v>
      </c>
      <c r="X1526" s="24">
        <v>1525.0</v>
      </c>
      <c r="Y1526" s="17" t="str">
        <f t="shared" si="1794"/>
        <v>=COUNTIFS(C$3:C1526,C1526)</v>
      </c>
      <c r="Z1526" s="25" t="str">
        <f t="shared" si="1795"/>
        <v>#NAME?</v>
      </c>
      <c r="AA1526" s="25" t="str">
        <f t="shared" si="1796"/>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2"/>
        <v>1</v>
      </c>
      <c r="B1527" s="10">
        <f t="shared" si="880"/>
        <v>14</v>
      </c>
      <c r="C1527" s="12" t="s">
        <v>4210</v>
      </c>
      <c r="D1527" s="21" t="s">
        <v>29</v>
      </c>
      <c r="E1527" s="21" t="s">
        <v>4211</v>
      </c>
      <c r="F1527" s="21"/>
      <c r="G1527" s="21"/>
      <c r="H1527" s="21" t="s">
        <v>4212</v>
      </c>
      <c r="I1527" s="21" t="s">
        <v>1658</v>
      </c>
      <c r="J1527" s="21" t="s">
        <v>621</v>
      </c>
      <c r="K1527" s="21">
        <v>5.0</v>
      </c>
      <c r="L1527" s="21" t="s">
        <v>622</v>
      </c>
      <c r="M1527" s="21" t="s">
        <v>623</v>
      </c>
      <c r="N1527" s="21" t="s">
        <v>4213</v>
      </c>
      <c r="O1527" s="21"/>
      <c r="P1527" s="21"/>
      <c r="Q1527" s="21"/>
      <c r="R1527" s="21" t="s">
        <v>4166</v>
      </c>
      <c r="S1527" s="21" t="s">
        <v>1939</v>
      </c>
      <c r="T1527" s="21" t="s">
        <v>4214</v>
      </c>
      <c r="U1527" s="23"/>
      <c r="V1527" s="23"/>
      <c r="W1527" s="15">
        <f t="shared" si="2"/>
        <v>45635</v>
      </c>
      <c r="X1527" s="24">
        <v>1526.0</v>
      </c>
      <c r="Y1527" s="17" t="str">
        <f t="shared" si="1794"/>
        <v>=COUNTIFS(C$3:C1527,C1527)</v>
      </c>
      <c r="Z1527" s="25" t="str">
        <f t="shared" si="1795"/>
        <v>#NAME?</v>
      </c>
      <c r="AA1527" s="25" t="str">
        <f t="shared" si="1796"/>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2"/>
        <v>1</v>
      </c>
      <c r="B1528" s="10">
        <f t="shared" si="880"/>
        <v>1</v>
      </c>
      <c r="C1528" s="12" t="s">
        <v>4215</v>
      </c>
      <c r="D1528" s="21" t="s">
        <v>84</v>
      </c>
      <c r="E1528" s="21" t="s">
        <v>4216</v>
      </c>
      <c r="F1528" s="21"/>
      <c r="G1528" s="21"/>
      <c r="H1528" s="21" t="s">
        <v>4217</v>
      </c>
      <c r="I1528" s="21" t="s">
        <v>4218</v>
      </c>
      <c r="J1528" s="21" t="s">
        <v>4219</v>
      </c>
      <c r="K1528" s="21">
        <v>8.0</v>
      </c>
      <c r="L1528" s="21" t="s">
        <v>196</v>
      </c>
      <c r="M1528" s="21" t="s">
        <v>4220</v>
      </c>
      <c r="N1528" s="21" t="s">
        <v>4221</v>
      </c>
      <c r="O1528" s="21"/>
      <c r="P1528" s="21"/>
      <c r="Q1528" s="21"/>
      <c r="R1528" s="21" t="s">
        <v>4166</v>
      </c>
      <c r="S1528" s="21" t="s">
        <v>1939</v>
      </c>
      <c r="T1528" s="21" t="s">
        <v>4222</v>
      </c>
      <c r="U1528" s="23"/>
      <c r="V1528" s="23"/>
      <c r="W1528" s="15">
        <f t="shared" si="2"/>
        <v>45635</v>
      </c>
      <c r="X1528" s="24">
        <v>1527.0</v>
      </c>
      <c r="Y1528" s="17" t="str">
        <f t="shared" si="1794"/>
        <v>=COUNTIFS(C$3:C1528,C1528)</v>
      </c>
      <c r="Z1528" s="25" t="str">
        <f t="shared" si="1795"/>
        <v>#NAME?</v>
      </c>
      <c r="AA1528" s="25" t="str">
        <f t="shared" si="1796"/>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2"/>
        <v>1</v>
      </c>
      <c r="B1529" s="10">
        <f t="shared" si="880"/>
        <v>1</v>
      </c>
      <c r="C1529" s="12" t="s">
        <v>4223</v>
      </c>
      <c r="D1529" s="21" t="s">
        <v>29</v>
      </c>
      <c r="E1529" s="21" t="s">
        <v>68</v>
      </c>
      <c r="F1529" s="21"/>
      <c r="G1529" s="21"/>
      <c r="H1529" s="21" t="s">
        <v>4224</v>
      </c>
      <c r="I1529" s="21"/>
      <c r="J1529" s="21"/>
      <c r="K1529" s="21"/>
      <c r="L1529" s="21"/>
      <c r="M1529" s="21"/>
      <c r="N1529" s="21" t="s">
        <v>4225</v>
      </c>
      <c r="O1529" s="21"/>
      <c r="P1529" s="21"/>
      <c r="Q1529" s="21" t="s">
        <v>4226</v>
      </c>
      <c r="R1529" s="21" t="s">
        <v>4166</v>
      </c>
      <c r="S1529" s="21" t="s">
        <v>1939</v>
      </c>
      <c r="T1529" s="21" t="s">
        <v>4227</v>
      </c>
      <c r="U1529" s="23"/>
      <c r="V1529" s="23"/>
      <c r="W1529" s="15">
        <f t="shared" si="2"/>
        <v>45635</v>
      </c>
      <c r="X1529" s="24">
        <v>1528.0</v>
      </c>
      <c r="Y1529" s="17" t="str">
        <f t="shared" si="1794"/>
        <v>=COUNTIFS(C$3:C1529,C1529)</v>
      </c>
      <c r="Z1529" s="25" t="str">
        <f t="shared" si="1795"/>
        <v>#NAME?</v>
      </c>
      <c r="AA1529" s="25" t="str">
        <f t="shared" si="1796"/>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2"/>
        <v>1</v>
      </c>
      <c r="B1530" s="10">
        <f t="shared" si="880"/>
        <v>1</v>
      </c>
      <c r="C1530" s="12" t="s">
        <v>4228</v>
      </c>
      <c r="D1530" s="21" t="s">
        <v>29</v>
      </c>
      <c r="E1530" s="21" t="s">
        <v>4229</v>
      </c>
      <c r="F1530" s="21"/>
      <c r="G1530" s="21"/>
      <c r="H1530" s="21" t="s">
        <v>4230</v>
      </c>
      <c r="I1530" s="21"/>
      <c r="J1530" s="21"/>
      <c r="K1530" s="21"/>
      <c r="L1530" s="21"/>
      <c r="M1530" s="21"/>
      <c r="N1530" s="21" t="s">
        <v>4231</v>
      </c>
      <c r="O1530" s="21"/>
      <c r="P1530" s="21"/>
      <c r="Q1530" s="21"/>
      <c r="R1530" s="21" t="s">
        <v>4166</v>
      </c>
      <c r="S1530" s="21" t="s">
        <v>1939</v>
      </c>
      <c r="T1530" s="21" t="s">
        <v>4232</v>
      </c>
      <c r="U1530" s="23"/>
      <c r="V1530" s="23"/>
      <c r="W1530" s="15">
        <f t="shared" si="2"/>
        <v>45635</v>
      </c>
      <c r="X1530" s="24">
        <v>1529.0</v>
      </c>
      <c r="Y1530" s="17" t="str">
        <f t="shared" si="1794"/>
        <v>=COUNTIFS(C$3:C1530,C1530)</v>
      </c>
      <c r="Z1530" s="25" t="str">
        <f t="shared" si="1795"/>
        <v>#NAME?</v>
      </c>
      <c r="AA1530" s="25" t="str">
        <f t="shared" si="1796"/>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2"/>
        <v>3</v>
      </c>
      <c r="B1531" s="10">
        <f t="shared" si="880"/>
        <v>5</v>
      </c>
      <c r="C1531" s="12" t="s">
        <v>3752</v>
      </c>
      <c r="D1531" s="21" t="s">
        <v>47</v>
      </c>
      <c r="E1531" s="21" t="s">
        <v>4209</v>
      </c>
      <c r="F1531" s="21"/>
      <c r="G1531" s="21"/>
      <c r="H1531" s="21" t="str">
        <f t="shared" ref="H1531:H1533" si="1798">VLOOKUP($C1531,$C$1:$P$7320,6,0)</f>
        <v>I</v>
      </c>
      <c r="I1531" s="21" t="str">
        <f t="shared" ref="I1531:I1533" si="1799">VLOOKUP($C1531,$C$1:$P$7320,7,0)</f>
        <v/>
      </c>
      <c r="J1531" s="21" t="str">
        <f t="shared" ref="J1531:J1533" si="1800">VLOOKUP($C1531,$C$1:$P$7320,8,0)</f>
        <v/>
      </c>
      <c r="K1531" s="21" t="str">
        <f t="shared" ref="K1531:K1533" si="1801">VLOOKUP($C1531,$C$1:$P$7320,9,0)</f>
        <v/>
      </c>
      <c r="L1531" s="21" t="str">
        <f t="shared" ref="L1531:L1533" si="1802">VLOOKUP($C1531,$C$1:$P$7320,10,0)</f>
        <v/>
      </c>
      <c r="M1531" s="21" t="str">
        <f t="shared" ref="M1531:M1533" si="1803">VLOOKUP($C1531,$C$1:$P$7320,11,0)</f>
        <v/>
      </c>
      <c r="N1531" s="21" t="str">
        <f t="shared" ref="N1531:N1533" si="1804">VLOOKUP($C1531,$C$1:$P$7320,12,0)</f>
        <v/>
      </c>
      <c r="O1531" s="21" t="str">
        <f t="shared" ref="O1531:O1533" si="1805">VLOOKUP($C1531,$C$1:$P$7320,13,0)</f>
        <v/>
      </c>
      <c r="P1531" s="21" t="str">
        <f t="shared" ref="P1531:P1533" si="1806">VLOOKUP($C1531,$C$1:$P$7320,14,0)</f>
        <v/>
      </c>
      <c r="Q1531" s="21"/>
      <c r="R1531" s="21" t="s">
        <v>4166</v>
      </c>
      <c r="S1531" s="21" t="s">
        <v>1939</v>
      </c>
      <c r="T1531" s="21" t="s">
        <v>4198</v>
      </c>
      <c r="U1531" s="23"/>
      <c r="V1531" s="23"/>
      <c r="W1531" s="15">
        <f t="shared" si="2"/>
        <v>45635</v>
      </c>
      <c r="X1531" s="24">
        <v>1530.0</v>
      </c>
      <c r="Y1531" s="17" t="str">
        <f t="shared" si="1794"/>
        <v>=COUNTIFS(C$3:C1531,C1531)</v>
      </c>
      <c r="Z1531" s="25" t="str">
        <f t="shared" si="1795"/>
        <v>#NAME?</v>
      </c>
      <c r="AA1531" s="25" t="str">
        <f t="shared" si="1796"/>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2"/>
        <v>2</v>
      </c>
      <c r="B1532" s="10">
        <f t="shared" si="880"/>
        <v>15</v>
      </c>
      <c r="C1532" s="12" t="s">
        <v>4015</v>
      </c>
      <c r="D1532" s="21" t="str">
        <f t="shared" ref="D1532:D1533" si="1807">VLOOKUP($C1532,$C$1:$P$7320,2,0)</f>
        <v>pron</v>
      </c>
      <c r="E1532" s="21" t="str">
        <f t="shared" ref="E1532:E1533" si="1808">VLOOKUP($C1532,$C$1:$P$7320,3,0)</f>
        <v>masc instr sg of ta</v>
      </c>
      <c r="F1532" s="21" t="str">
        <f t="shared" ref="F1532:F1533" si="1809">VLOOKUP($C1532,$C$1:$P$7320,4,0)</f>
        <v/>
      </c>
      <c r="G1532" s="21"/>
      <c r="H1532" s="21" t="str">
        <f t="shared" si="1798"/>
        <v>by him</v>
      </c>
      <c r="I1532" s="21" t="str">
        <f t="shared" si="1799"/>
        <v/>
      </c>
      <c r="J1532" s="21" t="str">
        <f t="shared" si="1800"/>
        <v/>
      </c>
      <c r="K1532" s="21" t="str">
        <f t="shared" si="1801"/>
        <v/>
      </c>
      <c r="L1532" s="21" t="str">
        <f t="shared" si="1802"/>
        <v/>
      </c>
      <c r="M1532" s="21" t="str">
        <f t="shared" si="1803"/>
        <v/>
      </c>
      <c r="N1532" s="21" t="str">
        <f t="shared" si="1804"/>
        <v/>
      </c>
      <c r="O1532" s="21" t="str">
        <f t="shared" si="1805"/>
        <v/>
      </c>
      <c r="P1532" s="21" t="str">
        <f t="shared" si="1806"/>
        <v/>
      </c>
      <c r="Q1532" s="21"/>
      <c r="R1532" s="21" t="s">
        <v>4166</v>
      </c>
      <c r="S1532" s="21" t="s">
        <v>1939</v>
      </c>
      <c r="T1532" s="21" t="s">
        <v>4198</v>
      </c>
      <c r="U1532" s="23"/>
      <c r="V1532" s="23"/>
      <c r="W1532" s="15">
        <f t="shared" si="2"/>
        <v>45635</v>
      </c>
      <c r="X1532" s="24">
        <v>1531.0</v>
      </c>
      <c r="Y1532" s="17" t="str">
        <f t="shared" si="1794"/>
        <v>=COUNTIFS(C$3:C1532,C1532)</v>
      </c>
      <c r="Z1532" s="25" t="str">
        <f t="shared" si="1795"/>
        <v>#NAME?</v>
      </c>
      <c r="AA1532" s="25" t="str">
        <f t="shared" si="1796"/>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2"/>
        <v>4</v>
      </c>
      <c r="B1533" s="10">
        <f t="shared" si="880"/>
        <v>39</v>
      </c>
      <c r="C1533" s="12" t="s">
        <v>704</v>
      </c>
      <c r="D1533" s="21" t="str">
        <f t="shared" si="1807"/>
        <v>noun</v>
      </c>
      <c r="E1533" s="21" t="str">
        <f t="shared" si="1808"/>
        <v>masc instr sg of bhikkhu, from bhikkhati</v>
      </c>
      <c r="F1533" s="21" t="str">
        <f t="shared" si="1809"/>
        <v/>
      </c>
      <c r="G1533" s="21"/>
      <c r="H1533" s="21" t="str">
        <f t="shared" si="1798"/>
        <v>by a monk, monastic</v>
      </c>
      <c r="I1533" s="21" t="str">
        <f t="shared" si="1799"/>
        <v>beggar, mendicant</v>
      </c>
      <c r="J1533" s="21" t="str">
        <f t="shared" si="1800"/>
        <v>√bhikkh (beg)</v>
      </c>
      <c r="K1533" s="21">
        <f t="shared" si="1801"/>
        <v>1</v>
      </c>
      <c r="L1533" s="21" t="str">
        <f t="shared" si="1802"/>
        <v>a</v>
      </c>
      <c r="M1533" s="21" t="str">
        <f t="shared" si="1803"/>
        <v/>
      </c>
      <c r="N1533" s="21" t="str">
        <f t="shared" si="1804"/>
        <v>√bhikkh + u</v>
      </c>
      <c r="O1533" s="21" t="str">
        <f t="shared" si="1805"/>
        <v/>
      </c>
      <c r="P1533" s="21" t="str">
        <f t="shared" si="1806"/>
        <v/>
      </c>
      <c r="Q1533" s="21"/>
      <c r="R1533" s="21" t="s">
        <v>4166</v>
      </c>
      <c r="S1533" s="21" t="s">
        <v>1939</v>
      </c>
      <c r="T1533" s="21" t="s">
        <v>4198</v>
      </c>
      <c r="U1533" s="23"/>
      <c r="V1533" s="23"/>
      <c r="W1533" s="15">
        <f t="shared" si="2"/>
        <v>45635</v>
      </c>
      <c r="X1533" s="24">
        <v>1532.0</v>
      </c>
      <c r="Y1533" s="17" t="str">
        <f t="shared" si="1794"/>
        <v>=COUNTIFS(C$3:C1533,C1533)</v>
      </c>
      <c r="Z1533" s="25" t="str">
        <f t="shared" si="1795"/>
        <v>#NAME?</v>
      </c>
      <c r="AA1533" s="25" t="str">
        <f t="shared" si="1796"/>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2"/>
        <v>1</v>
      </c>
      <c r="B1534" s="10">
        <f t="shared" si="880"/>
        <v>1</v>
      </c>
      <c r="C1534" s="12" t="s">
        <v>4233</v>
      </c>
      <c r="D1534" s="21" t="s">
        <v>29</v>
      </c>
      <c r="E1534" s="21" t="s">
        <v>4234</v>
      </c>
      <c r="F1534" s="21"/>
      <c r="G1534" s="21"/>
      <c r="H1534" s="21" t="s">
        <v>4235</v>
      </c>
      <c r="I1534" s="21" t="s">
        <v>4236</v>
      </c>
      <c r="J1534" s="21" t="s">
        <v>2258</v>
      </c>
      <c r="K1534" s="21">
        <v>8.0</v>
      </c>
      <c r="L1534" s="21" t="s">
        <v>196</v>
      </c>
      <c r="M1534" s="21"/>
      <c r="N1534" s="21" t="s">
        <v>4237</v>
      </c>
      <c r="O1534" s="21"/>
      <c r="P1534" s="21"/>
      <c r="Q1534" s="21"/>
      <c r="R1534" s="21" t="s">
        <v>4166</v>
      </c>
      <c r="S1534" s="21" t="s">
        <v>1939</v>
      </c>
      <c r="T1534" s="21" t="s">
        <v>4238</v>
      </c>
      <c r="U1534" s="23"/>
      <c r="V1534" s="23"/>
      <c r="W1534" s="15">
        <f t="shared" si="2"/>
        <v>45635</v>
      </c>
      <c r="X1534" s="24">
        <v>1533.0</v>
      </c>
      <c r="Y1534" s="17" t="str">
        <f t="shared" si="1794"/>
        <v>=COUNTIFS(C$3:C1534,C1534)</v>
      </c>
      <c r="Z1534" s="25" t="str">
        <f t="shared" si="1795"/>
        <v>#NAME?</v>
      </c>
      <c r="AA1534" s="25" t="str">
        <f t="shared" si="1796"/>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2"/>
        <v>1</v>
      </c>
      <c r="B1535" s="10">
        <f t="shared" si="880"/>
        <v>1</v>
      </c>
      <c r="C1535" s="12" t="s">
        <v>4239</v>
      </c>
      <c r="D1535" s="21" t="s">
        <v>401</v>
      </c>
      <c r="E1535" s="21" t="s">
        <v>4240</v>
      </c>
      <c r="F1535" s="21"/>
      <c r="G1535" s="21"/>
      <c r="H1535" s="21" t="s">
        <v>4241</v>
      </c>
      <c r="I1535" s="21" t="s">
        <v>4242</v>
      </c>
      <c r="J1535" s="21" t="s">
        <v>130</v>
      </c>
      <c r="K1535" s="21">
        <v>1.0</v>
      </c>
      <c r="L1535" s="21" t="s">
        <v>35</v>
      </c>
      <c r="M1535" s="21"/>
      <c r="N1535" s="21" t="s">
        <v>4243</v>
      </c>
      <c r="O1535" s="21"/>
      <c r="P1535" s="21"/>
      <c r="Q1535" s="21"/>
      <c r="R1535" s="21" t="s">
        <v>4166</v>
      </c>
      <c r="S1535" s="21" t="s">
        <v>1939</v>
      </c>
      <c r="T1535" s="21" t="s">
        <v>4244</v>
      </c>
      <c r="U1535" s="23"/>
      <c r="V1535" s="23"/>
      <c r="W1535" s="15">
        <f t="shared" si="2"/>
        <v>45635</v>
      </c>
      <c r="X1535" s="24">
        <v>1534.0</v>
      </c>
      <c r="Y1535" s="17" t="str">
        <f t="shared" si="1794"/>
        <v>=COUNTIFS(C$3:C1535,C1535)</v>
      </c>
      <c r="Z1535" s="25" t="str">
        <f t="shared" si="1795"/>
        <v>#NAME?</v>
      </c>
      <c r="AA1535" s="25" t="str">
        <f t="shared" si="1796"/>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80"/>
        <v>1</v>
      </c>
      <c r="C1536" s="52" t="s">
        <v>4245</v>
      </c>
      <c r="D1536" s="40"/>
      <c r="E1536" s="40"/>
      <c r="F1536" s="40"/>
      <c r="G1536" s="40"/>
      <c r="H1536" s="40"/>
      <c r="I1536" s="40"/>
      <c r="J1536" s="40"/>
      <c r="K1536" s="40"/>
      <c r="L1536" s="40"/>
      <c r="M1536" s="40"/>
      <c r="N1536" s="40"/>
      <c r="O1536" s="40"/>
      <c r="P1536" s="40"/>
      <c r="Q1536" s="40"/>
      <c r="R1536" s="40" t="s">
        <v>4166</v>
      </c>
      <c r="S1536" s="40" t="s">
        <v>1939</v>
      </c>
      <c r="T1536" s="40" t="s">
        <v>4198</v>
      </c>
      <c r="U1536" s="41"/>
      <c r="V1536" s="41"/>
      <c r="W1536" s="15">
        <f t="shared" si="2"/>
        <v>45635</v>
      </c>
      <c r="X1536" s="24">
        <v>1535.0</v>
      </c>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80"/>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2"/>
        <v>45635</v>
      </c>
      <c r="X1537" s="24">
        <v>1536.0</v>
      </c>
      <c r="Y1537" s="17" t="str">
        <f t="shared" ref="Y1537:Y1549" si="1810">formulatext(A1537)</f>
        <v>#N/A</v>
      </c>
      <c r="Z1537" s="25" t="str">
        <f t="shared" ref="Z1537:Z1549" si="1811">org.libreoffice.regex(Y1537,"(\= COUNTIFS\(C\$\d{1,3}:)(C\d{1,3})(,)(C\d{1,3})(\))","$2")</f>
        <v>#NAME?</v>
      </c>
      <c r="AA1537" s="25" t="str">
        <f t="shared" ref="AA1537:AA1549" si="1812">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13">COUNTIFS(C$3:C1538,C1538)</f>
        <v>1</v>
      </c>
      <c r="B1538" s="10">
        <f t="shared" si="880"/>
        <v>1</v>
      </c>
      <c r="C1538" s="12" t="s">
        <v>4246</v>
      </c>
      <c r="D1538" s="21" t="s">
        <v>250</v>
      </c>
      <c r="E1538" s="21" t="s">
        <v>4247</v>
      </c>
      <c r="F1538" s="21"/>
      <c r="G1538" s="21"/>
      <c r="H1538" s="21" t="s">
        <v>4248</v>
      </c>
      <c r="I1538" s="21"/>
      <c r="J1538" s="21"/>
      <c r="K1538" s="21"/>
      <c r="L1538" s="21"/>
      <c r="M1538" s="21"/>
      <c r="N1538" s="21" t="s">
        <v>4249</v>
      </c>
      <c r="O1538" s="21" t="s">
        <v>178</v>
      </c>
      <c r="P1538" s="21" t="s">
        <v>4250</v>
      </c>
      <c r="Q1538" s="21"/>
      <c r="R1538" s="21" t="s">
        <v>4166</v>
      </c>
      <c r="S1538" s="21" t="s">
        <v>1939</v>
      </c>
      <c r="T1538" s="22" t="s">
        <v>4251</v>
      </c>
      <c r="U1538" s="23"/>
      <c r="V1538" s="23"/>
      <c r="W1538" s="15">
        <f t="shared" si="2"/>
        <v>45635</v>
      </c>
      <c r="X1538" s="24">
        <v>1537.0</v>
      </c>
      <c r="Y1538" s="17" t="str">
        <f t="shared" si="1810"/>
        <v>=COUNTIFS(C$3:C1538,C1538)</v>
      </c>
      <c r="Z1538" s="25" t="str">
        <f t="shared" si="1811"/>
        <v>#NAME?</v>
      </c>
      <c r="AA1538" s="25" t="str">
        <f t="shared" si="1812"/>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13"/>
        <v>1</v>
      </c>
      <c r="B1539" s="10">
        <f t="shared" si="880"/>
        <v>1</v>
      </c>
      <c r="C1539" s="12" t="s">
        <v>4252</v>
      </c>
      <c r="D1539" s="21" t="s">
        <v>183</v>
      </c>
      <c r="E1539" s="21" t="s">
        <v>4253</v>
      </c>
      <c r="F1539" s="21"/>
      <c r="G1539" s="21"/>
      <c r="H1539" s="21" t="s">
        <v>4254</v>
      </c>
      <c r="I1539" s="21" t="s">
        <v>4255</v>
      </c>
      <c r="J1539" s="21" t="s">
        <v>130</v>
      </c>
      <c r="K1539" s="21">
        <v>1.0</v>
      </c>
      <c r="L1539" s="21" t="s">
        <v>35</v>
      </c>
      <c r="M1539" s="21"/>
      <c r="N1539" s="21" t="s">
        <v>4256</v>
      </c>
      <c r="O1539" s="21"/>
      <c r="P1539" s="21"/>
      <c r="Q1539" s="21"/>
      <c r="R1539" s="21" t="s">
        <v>4166</v>
      </c>
      <c r="S1539" s="21" t="s">
        <v>1939</v>
      </c>
      <c r="T1539" s="22" t="s">
        <v>4257</v>
      </c>
      <c r="U1539" s="23"/>
      <c r="V1539" s="23"/>
      <c r="W1539" s="15">
        <f t="shared" si="2"/>
        <v>45635</v>
      </c>
      <c r="X1539" s="24">
        <v>1538.0</v>
      </c>
      <c r="Y1539" s="17" t="str">
        <f t="shared" si="1810"/>
        <v>=COUNTIFS(C$3:C1539,C1539)</v>
      </c>
      <c r="Z1539" s="25" t="str">
        <f t="shared" si="1811"/>
        <v>#NAME?</v>
      </c>
      <c r="AA1539" s="25" t="str">
        <f t="shared" si="1812"/>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3"/>
        <v>1</v>
      </c>
      <c r="B1540" s="10">
        <f t="shared" si="880"/>
        <v>1</v>
      </c>
      <c r="C1540" s="12" t="s">
        <v>4258</v>
      </c>
      <c r="D1540" s="21" t="s">
        <v>47</v>
      </c>
      <c r="E1540" s="21" t="s">
        <v>4259</v>
      </c>
      <c r="F1540" s="21"/>
      <c r="G1540" s="21"/>
      <c r="H1540" s="21" t="s">
        <v>4260</v>
      </c>
      <c r="I1540" s="21" t="s">
        <v>4261</v>
      </c>
      <c r="J1540" s="21" t="s">
        <v>130</v>
      </c>
      <c r="K1540" s="21">
        <v>1.0</v>
      </c>
      <c r="L1540" s="21" t="s">
        <v>35</v>
      </c>
      <c r="M1540" s="21"/>
      <c r="N1540" s="21" t="s">
        <v>4262</v>
      </c>
      <c r="O1540" s="21"/>
      <c r="P1540" s="21"/>
      <c r="Q1540" s="21"/>
      <c r="R1540" s="21" t="s">
        <v>4166</v>
      </c>
      <c r="S1540" s="21" t="s">
        <v>1939</v>
      </c>
      <c r="T1540" s="21" t="s">
        <v>4263</v>
      </c>
      <c r="U1540" s="23"/>
      <c r="V1540" s="23"/>
      <c r="W1540" s="15">
        <f t="shared" si="2"/>
        <v>45635</v>
      </c>
      <c r="X1540" s="24">
        <v>1539.0</v>
      </c>
      <c r="Y1540" s="17" t="str">
        <f t="shared" si="1810"/>
        <v>=COUNTIFS(C$3:C1540,C1540)</v>
      </c>
      <c r="Z1540" s="25" t="str">
        <f t="shared" si="1811"/>
        <v>#NAME?</v>
      </c>
      <c r="AA1540" s="25" t="str">
        <f t="shared" si="1812"/>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3"/>
        <v>5</v>
      </c>
      <c r="B1541" s="10">
        <f t="shared" si="880"/>
        <v>39</v>
      </c>
      <c r="C1541" s="12" t="s">
        <v>704</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4166</v>
      </c>
      <c r="S1541" s="21" t="s">
        <v>1939</v>
      </c>
      <c r="T1541" s="21" t="s">
        <v>4264</v>
      </c>
      <c r="U1541" s="23"/>
      <c r="V1541" s="23"/>
      <c r="W1541" s="15">
        <f t="shared" si="2"/>
        <v>45635</v>
      </c>
      <c r="X1541" s="24">
        <v>1540.0</v>
      </c>
      <c r="Y1541" s="17" t="str">
        <f t="shared" si="1810"/>
        <v>=COUNTIFS(C$3:C1541,C1541)</v>
      </c>
      <c r="Z1541" s="25" t="str">
        <f t="shared" si="1811"/>
        <v>#NAME?</v>
      </c>
      <c r="AA1541" s="25" t="str">
        <f t="shared" si="1812"/>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3"/>
        <v>1</v>
      </c>
      <c r="B1542" s="10">
        <f t="shared" si="880"/>
        <v>15</v>
      </c>
      <c r="C1542" s="12" t="s">
        <v>4265</v>
      </c>
      <c r="D1542" s="21" t="s">
        <v>29</v>
      </c>
      <c r="E1542" s="21" t="s">
        <v>4266</v>
      </c>
      <c r="F1542" s="21"/>
      <c r="G1542" s="21"/>
      <c r="H1542" s="21" t="s">
        <v>4267</v>
      </c>
      <c r="I1542" s="21" t="s">
        <v>1599</v>
      </c>
      <c r="J1542" s="21" t="s">
        <v>2044</v>
      </c>
      <c r="K1542" s="21">
        <v>1.0</v>
      </c>
      <c r="L1542" s="21" t="s">
        <v>35</v>
      </c>
      <c r="M1542" s="21"/>
      <c r="N1542" s="21" t="s">
        <v>4268</v>
      </c>
      <c r="O1542" s="21"/>
      <c r="P1542" s="21"/>
      <c r="Q1542" s="21" t="s">
        <v>4269</v>
      </c>
      <c r="R1542" s="21" t="s">
        <v>4166</v>
      </c>
      <c r="S1542" s="21" t="s">
        <v>1939</v>
      </c>
      <c r="T1542" s="21" t="s">
        <v>4270</v>
      </c>
      <c r="U1542" s="23"/>
      <c r="V1542" s="23"/>
      <c r="W1542" s="15">
        <f t="shared" si="2"/>
        <v>45635</v>
      </c>
      <c r="X1542" s="24">
        <v>1541.0</v>
      </c>
      <c r="Y1542" s="17" t="str">
        <f t="shared" si="1810"/>
        <v>=COUNTIFS(C$3:C1542,C1542)</v>
      </c>
      <c r="Z1542" s="25" t="str">
        <f t="shared" si="1811"/>
        <v>#NAME?</v>
      </c>
      <c r="AA1542" s="25" t="str">
        <f t="shared" si="1812"/>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3"/>
        <v>1</v>
      </c>
      <c r="B1543" s="10">
        <f t="shared" si="880"/>
        <v>1</v>
      </c>
      <c r="C1543" s="12" t="s">
        <v>4271</v>
      </c>
      <c r="D1543" s="21" t="s">
        <v>29</v>
      </c>
      <c r="E1543" s="21" t="s">
        <v>4272</v>
      </c>
      <c r="F1543" s="21"/>
      <c r="G1543" s="21"/>
      <c r="H1543" s="21" t="s">
        <v>4273</v>
      </c>
      <c r="I1543" s="21" t="s">
        <v>4274</v>
      </c>
      <c r="J1543" s="21"/>
      <c r="K1543" s="21"/>
      <c r="L1543" s="21"/>
      <c r="M1543" s="21"/>
      <c r="N1543" s="21" t="s">
        <v>4275</v>
      </c>
      <c r="O1543" s="21"/>
      <c r="P1543" s="21"/>
      <c r="Q1543" s="21"/>
      <c r="R1543" s="21" t="s">
        <v>4166</v>
      </c>
      <c r="S1543" s="21" t="s">
        <v>1939</v>
      </c>
      <c r="T1543" s="21" t="s">
        <v>4276</v>
      </c>
      <c r="U1543" s="23"/>
      <c r="V1543" s="23"/>
      <c r="W1543" s="15">
        <f t="shared" si="2"/>
        <v>45635</v>
      </c>
      <c r="X1543" s="24">
        <v>1542.0</v>
      </c>
      <c r="Y1543" s="17" t="str">
        <f t="shared" si="1810"/>
        <v>=COUNTIFS(C$3:C1543,C1543)</v>
      </c>
      <c r="Z1543" s="25" t="str">
        <f t="shared" si="1811"/>
        <v>#NAME?</v>
      </c>
      <c r="AA1543" s="25" t="str">
        <f t="shared" si="1812"/>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3"/>
        <v>1</v>
      </c>
      <c r="B1544" s="10">
        <f t="shared" si="880"/>
        <v>1</v>
      </c>
      <c r="C1544" s="12" t="s">
        <v>4277</v>
      </c>
      <c r="D1544" s="27" t="s">
        <v>141</v>
      </c>
      <c r="E1544" s="21" t="s">
        <v>2561</v>
      </c>
      <c r="F1544" s="21"/>
      <c r="G1544" s="21"/>
      <c r="H1544" s="21" t="s">
        <v>4278</v>
      </c>
      <c r="I1544" s="21"/>
      <c r="J1544" s="21"/>
      <c r="K1544" s="21"/>
      <c r="L1544" s="21"/>
      <c r="M1544" s="21"/>
      <c r="N1544" s="21"/>
      <c r="O1544" s="21"/>
      <c r="P1544" s="21"/>
      <c r="Q1544" s="21"/>
      <c r="R1544" s="21" t="s">
        <v>4166</v>
      </c>
      <c r="S1544" s="21" t="s">
        <v>1939</v>
      </c>
      <c r="T1544" s="21" t="s">
        <v>4279</v>
      </c>
      <c r="U1544" s="23"/>
      <c r="V1544" s="23"/>
      <c r="W1544" s="15">
        <f t="shared" si="2"/>
        <v>45635</v>
      </c>
      <c r="X1544" s="24">
        <v>1543.0</v>
      </c>
      <c r="Y1544" s="17" t="str">
        <f t="shared" si="1810"/>
        <v>=COUNTIFS(C$3:C1544,C1544)</v>
      </c>
      <c r="Z1544" s="25" t="str">
        <f t="shared" si="1811"/>
        <v>#NAME?</v>
      </c>
      <c r="AA1544" s="25" t="str">
        <f t="shared" si="1812"/>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3"/>
        <v>1</v>
      </c>
      <c r="B1545" s="10">
        <f t="shared" si="880"/>
        <v>1</v>
      </c>
      <c r="C1545" s="12" t="s">
        <v>4280</v>
      </c>
      <c r="D1545" s="21" t="s">
        <v>47</v>
      </c>
      <c r="E1545" s="21" t="s">
        <v>4281</v>
      </c>
      <c r="F1545" s="21"/>
      <c r="G1545" s="21"/>
      <c r="H1545" s="21" t="s">
        <v>4282</v>
      </c>
      <c r="I1545" s="21" t="s">
        <v>4283</v>
      </c>
      <c r="J1545" s="21"/>
      <c r="K1545" s="21"/>
      <c r="L1545" s="21"/>
      <c r="M1545" s="21"/>
      <c r="N1545" s="21"/>
      <c r="O1545" s="21"/>
      <c r="P1545" s="21"/>
      <c r="Q1545" s="21"/>
      <c r="R1545" s="21" t="s">
        <v>4166</v>
      </c>
      <c r="S1545" s="21" t="s">
        <v>1939</v>
      </c>
      <c r="T1545" s="21" t="s">
        <v>4284</v>
      </c>
      <c r="U1545" s="23"/>
      <c r="V1545" s="23"/>
      <c r="W1545" s="15">
        <f t="shared" si="2"/>
        <v>45635</v>
      </c>
      <c r="X1545" s="24">
        <v>1544.0</v>
      </c>
      <c r="Y1545" s="17" t="str">
        <f t="shared" si="1810"/>
        <v>=COUNTIFS(C$3:C1545,C1545)</v>
      </c>
      <c r="Z1545" s="25" t="str">
        <f t="shared" si="1811"/>
        <v>#NAME?</v>
      </c>
      <c r="AA1545" s="25" t="str">
        <f t="shared" si="1812"/>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3"/>
        <v>1</v>
      </c>
      <c r="B1546" s="10">
        <f t="shared" si="880"/>
        <v>1</v>
      </c>
      <c r="C1546" s="12" t="s">
        <v>4285</v>
      </c>
      <c r="D1546" s="21" t="s">
        <v>47</v>
      </c>
      <c r="E1546" s="21" t="s">
        <v>4286</v>
      </c>
      <c r="F1546" s="21"/>
      <c r="G1546" s="21"/>
      <c r="H1546" s="21" t="s">
        <v>4287</v>
      </c>
      <c r="I1546" s="21"/>
      <c r="J1546" s="21"/>
      <c r="K1546" s="21"/>
      <c r="L1546" s="21"/>
      <c r="M1546" s="21"/>
      <c r="N1546" s="21" t="s">
        <v>4288</v>
      </c>
      <c r="O1546" s="21" t="s">
        <v>2250</v>
      </c>
      <c r="P1546" s="21" t="s">
        <v>4289</v>
      </c>
      <c r="Q1546" s="21"/>
      <c r="R1546" s="21" t="s">
        <v>4166</v>
      </c>
      <c r="S1546" s="21" t="s">
        <v>1939</v>
      </c>
      <c r="T1546" s="21" t="s">
        <v>4290</v>
      </c>
      <c r="U1546" s="23"/>
      <c r="V1546" s="23"/>
      <c r="W1546" s="15">
        <f t="shared" si="2"/>
        <v>45635</v>
      </c>
      <c r="X1546" s="24">
        <v>1545.0</v>
      </c>
      <c r="Y1546" s="17" t="str">
        <f t="shared" si="1810"/>
        <v>=COUNTIFS(C$3:C1546,C1546)</v>
      </c>
      <c r="Z1546" s="25" t="str">
        <f t="shared" si="1811"/>
        <v>#NAME?</v>
      </c>
      <c r="AA1546" s="25" t="str">
        <f t="shared" si="1812"/>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3"/>
        <v>1</v>
      </c>
      <c r="B1547" s="10">
        <f t="shared" si="880"/>
        <v>5</v>
      </c>
      <c r="C1547" s="12" t="s">
        <v>4291</v>
      </c>
      <c r="D1547" s="21" t="s">
        <v>47</v>
      </c>
      <c r="E1547" s="21" t="s">
        <v>4292</v>
      </c>
      <c r="F1547" s="21"/>
      <c r="G1547" s="21"/>
      <c r="H1547" s="21" t="s">
        <v>562</v>
      </c>
      <c r="I1547" s="21" t="s">
        <v>563</v>
      </c>
      <c r="J1547" s="21" t="s">
        <v>564</v>
      </c>
      <c r="K1547" s="21">
        <v>1.0</v>
      </c>
      <c r="L1547" s="21" t="s">
        <v>35</v>
      </c>
      <c r="M1547" s="21"/>
      <c r="N1547" s="21" t="s">
        <v>565</v>
      </c>
      <c r="O1547" s="21"/>
      <c r="P1547" s="21"/>
      <c r="Q1547" s="21"/>
      <c r="R1547" s="21" t="s">
        <v>4166</v>
      </c>
      <c r="S1547" s="21" t="s">
        <v>1939</v>
      </c>
      <c r="T1547" s="21" t="s">
        <v>4293</v>
      </c>
      <c r="U1547" s="23"/>
      <c r="V1547" s="23"/>
      <c r="W1547" s="15">
        <f t="shared" si="2"/>
        <v>45635</v>
      </c>
      <c r="X1547" s="24">
        <v>1546.0</v>
      </c>
      <c r="Y1547" s="17" t="str">
        <f t="shared" si="1810"/>
        <v>=COUNTIFS(C$3:C1547,C1547)</v>
      </c>
      <c r="Z1547" s="25" t="str">
        <f t="shared" si="1811"/>
        <v>#NAME?</v>
      </c>
      <c r="AA1547" s="25" t="str">
        <f t="shared" si="1812"/>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3"/>
        <v>1</v>
      </c>
      <c r="B1548" s="10">
        <f t="shared" si="880"/>
        <v>1</v>
      </c>
      <c r="C1548" s="12" t="s">
        <v>4294</v>
      </c>
      <c r="D1548" s="21" t="s">
        <v>47</v>
      </c>
      <c r="E1548" s="21" t="s">
        <v>4295</v>
      </c>
      <c r="F1548" s="21"/>
      <c r="G1548" s="21"/>
      <c r="H1548" s="21" t="s">
        <v>4296</v>
      </c>
      <c r="I1548" s="21"/>
      <c r="J1548" s="21" t="s">
        <v>4297</v>
      </c>
      <c r="K1548" s="21">
        <v>8.0</v>
      </c>
      <c r="L1548" s="21" t="s">
        <v>196</v>
      </c>
      <c r="M1548" s="21"/>
      <c r="N1548" s="21" t="s">
        <v>4298</v>
      </c>
      <c r="O1548" s="21"/>
      <c r="P1548" s="21"/>
      <c r="Q1548" s="21"/>
      <c r="R1548" s="21" t="s">
        <v>4166</v>
      </c>
      <c r="S1548" s="21" t="s">
        <v>1939</v>
      </c>
      <c r="T1548" s="21" t="s">
        <v>4299</v>
      </c>
      <c r="U1548" s="23"/>
      <c r="V1548" s="23"/>
      <c r="W1548" s="15">
        <f t="shared" si="2"/>
        <v>45635</v>
      </c>
      <c r="X1548" s="24">
        <v>1547.0</v>
      </c>
      <c r="Y1548" s="17" t="str">
        <f t="shared" si="1810"/>
        <v>=COUNTIFS(C$3:C1548,C1548)</v>
      </c>
      <c r="Z1548" s="25" t="str">
        <f t="shared" si="1811"/>
        <v>#NAME?</v>
      </c>
      <c r="AA1548" s="25" t="str">
        <f t="shared" si="1812"/>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3"/>
        <v>1</v>
      </c>
      <c r="B1549" s="10">
        <f t="shared" si="880"/>
        <v>1</v>
      </c>
      <c r="C1549" s="12" t="s">
        <v>4300</v>
      </c>
      <c r="D1549" s="21" t="s">
        <v>401</v>
      </c>
      <c r="E1549" s="21" t="s">
        <v>4301</v>
      </c>
      <c r="F1549" s="21"/>
      <c r="G1549" s="21"/>
      <c r="H1549" s="21" t="s">
        <v>4302</v>
      </c>
      <c r="I1549" s="21"/>
      <c r="J1549" s="21" t="s">
        <v>360</v>
      </c>
      <c r="K1549" s="21">
        <v>3.0</v>
      </c>
      <c r="L1549" s="21" t="s">
        <v>76</v>
      </c>
      <c r="M1549" s="21" t="s">
        <v>1853</v>
      </c>
      <c r="N1549" s="21" t="s">
        <v>4303</v>
      </c>
      <c r="O1549" s="21"/>
      <c r="P1549" s="21"/>
      <c r="Q1549" s="21"/>
      <c r="R1549" s="21" t="s">
        <v>4166</v>
      </c>
      <c r="S1549" s="21" t="s">
        <v>1939</v>
      </c>
      <c r="T1549" s="21" t="s">
        <v>4304</v>
      </c>
      <c r="U1549" s="23"/>
      <c r="V1549" s="23"/>
      <c r="W1549" s="15">
        <f t="shared" si="2"/>
        <v>45635</v>
      </c>
      <c r="X1549" s="24">
        <v>1548.0</v>
      </c>
      <c r="Y1549" s="17" t="str">
        <f t="shared" si="1810"/>
        <v>=COUNTIFS(C$3:C1549,C1549)</v>
      </c>
      <c r="Z1549" s="25" t="str">
        <f t="shared" si="1811"/>
        <v>#NAME?</v>
      </c>
      <c r="AA1549" s="25" t="str">
        <f t="shared" si="1812"/>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80"/>
        <v>1</v>
      </c>
      <c r="C1550" s="52" t="s">
        <v>4305</v>
      </c>
      <c r="D1550" s="40"/>
      <c r="E1550" s="40"/>
      <c r="F1550" s="40"/>
      <c r="G1550" s="40"/>
      <c r="H1550" s="40"/>
      <c r="I1550" s="40"/>
      <c r="J1550" s="40"/>
      <c r="K1550" s="40"/>
      <c r="L1550" s="40"/>
      <c r="M1550" s="40"/>
      <c r="N1550" s="40"/>
      <c r="O1550" s="40"/>
      <c r="P1550" s="40"/>
      <c r="Q1550" s="40"/>
      <c r="R1550" s="40" t="s">
        <v>4166</v>
      </c>
      <c r="S1550" s="40" t="s">
        <v>1939</v>
      </c>
      <c r="T1550" s="40" t="s">
        <v>4264</v>
      </c>
      <c r="U1550" s="41"/>
      <c r="V1550" s="41"/>
      <c r="W1550" s="15">
        <f t="shared" si="2"/>
        <v>45635</v>
      </c>
      <c r="X1550" s="24">
        <v>1549.0</v>
      </c>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80"/>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2"/>
        <v>45635</v>
      </c>
      <c r="X1551" s="24">
        <v>1550.0</v>
      </c>
      <c r="Y1551" s="17" t="str">
        <f t="shared" ref="Y1551:Y1567" si="1814">formulatext(A1551)</f>
        <v>#N/A</v>
      </c>
      <c r="Z1551" s="25" t="str">
        <f t="shared" ref="Z1551:Z1567" si="1815">org.libreoffice.regex(Y1551,"(\= COUNTIFS\(C\$\d{1,3}:)(C\d{1,3})(,)(C\d{1,3})(\))","$2")</f>
        <v>#NAME?</v>
      </c>
      <c r="AA1551" s="25" t="str">
        <f t="shared" ref="AA1551:AA1567" si="1816">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17">COUNTIFS(C$3:C1552,C1552)</f>
        <v>1</v>
      </c>
      <c r="B1552" s="10">
        <f t="shared" si="880"/>
        <v>1</v>
      </c>
      <c r="C1552" s="12" t="s">
        <v>4306</v>
      </c>
      <c r="D1552" s="21" t="s">
        <v>250</v>
      </c>
      <c r="E1552" s="21" t="s">
        <v>4307</v>
      </c>
      <c r="F1552" s="21"/>
      <c r="G1552" s="21"/>
      <c r="H1552" s="21" t="s">
        <v>4308</v>
      </c>
      <c r="I1552" s="21"/>
      <c r="J1552" s="21"/>
      <c r="K1552" s="21"/>
      <c r="L1552" s="21"/>
      <c r="M1552" s="21"/>
      <c r="N1552" s="21" t="s">
        <v>4309</v>
      </c>
      <c r="O1552" s="21" t="s">
        <v>178</v>
      </c>
      <c r="P1552" s="21" t="s">
        <v>4310</v>
      </c>
      <c r="Q1552" s="21"/>
      <c r="R1552" s="21" t="s">
        <v>4166</v>
      </c>
      <c r="S1552" s="21" t="s">
        <v>1939</v>
      </c>
      <c r="T1552" s="22" t="s">
        <v>4311</v>
      </c>
      <c r="U1552" s="23"/>
      <c r="V1552" s="23"/>
      <c r="W1552" s="15">
        <f t="shared" si="2"/>
        <v>45635</v>
      </c>
      <c r="X1552" s="24">
        <v>1551.0</v>
      </c>
      <c r="Y1552" s="17" t="str">
        <f t="shared" si="1814"/>
        <v>=COUNTIFS(C$3:C1552,C1552)</v>
      </c>
      <c r="Z1552" s="25" t="str">
        <f t="shared" si="1815"/>
        <v>#NAME?</v>
      </c>
      <c r="AA1552" s="25" t="str">
        <f t="shared" si="1816"/>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17"/>
        <v>1</v>
      </c>
      <c r="B1553" s="10">
        <f t="shared" si="880"/>
        <v>1</v>
      </c>
      <c r="C1553" s="12" t="s">
        <v>4312</v>
      </c>
      <c r="D1553" s="21" t="s">
        <v>183</v>
      </c>
      <c r="E1553" s="21" t="s">
        <v>4313</v>
      </c>
      <c r="F1553" s="21"/>
      <c r="G1553" s="21"/>
      <c r="H1553" s="21" t="s">
        <v>4314</v>
      </c>
      <c r="I1553" s="21" t="s">
        <v>4315</v>
      </c>
      <c r="J1553" s="21" t="s">
        <v>1673</v>
      </c>
      <c r="K1553" s="21">
        <v>1.0</v>
      </c>
      <c r="L1553" s="21" t="s">
        <v>35</v>
      </c>
      <c r="M1553" s="21"/>
      <c r="N1553" s="21" t="s">
        <v>4316</v>
      </c>
      <c r="O1553" s="21"/>
      <c r="P1553" s="21"/>
      <c r="Q1553" s="21"/>
      <c r="R1553" s="21" t="s">
        <v>4166</v>
      </c>
      <c r="S1553" s="21" t="s">
        <v>1939</v>
      </c>
      <c r="T1553" s="22" t="s">
        <v>4317</v>
      </c>
      <c r="U1553" s="23"/>
      <c r="V1553" s="23"/>
      <c r="W1553" s="15">
        <f t="shared" si="2"/>
        <v>45635</v>
      </c>
      <c r="X1553" s="24">
        <v>1552.0</v>
      </c>
      <c r="Y1553" s="17" t="str">
        <f t="shared" si="1814"/>
        <v>=COUNTIFS(C$3:C1553,C1553)</v>
      </c>
      <c r="Z1553" s="25" t="str">
        <f t="shared" si="1815"/>
        <v>#NAME?</v>
      </c>
      <c r="AA1553" s="25" t="str">
        <f t="shared" si="1816"/>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17"/>
        <v>1</v>
      </c>
      <c r="B1554" s="10">
        <f t="shared" si="880"/>
        <v>1</v>
      </c>
      <c r="C1554" s="12" t="s">
        <v>4318</v>
      </c>
      <c r="D1554" s="21" t="s">
        <v>47</v>
      </c>
      <c r="E1554" s="21" t="s">
        <v>4319</v>
      </c>
      <c r="F1554" s="21"/>
      <c r="G1554" s="21"/>
      <c r="H1554" s="21" t="s">
        <v>4320</v>
      </c>
      <c r="I1554" s="21" t="s">
        <v>4321</v>
      </c>
      <c r="J1554" s="21" t="s">
        <v>4297</v>
      </c>
      <c r="K1554" s="21">
        <v>8.0</v>
      </c>
      <c r="L1554" s="21" t="s">
        <v>196</v>
      </c>
      <c r="M1554" s="21"/>
      <c r="N1554" s="21" t="s">
        <v>4298</v>
      </c>
      <c r="O1554" s="21"/>
      <c r="P1554" s="21"/>
      <c r="Q1554" s="21"/>
      <c r="R1554" s="21" t="s">
        <v>4166</v>
      </c>
      <c r="S1554" s="21" t="s">
        <v>1939</v>
      </c>
      <c r="T1554" s="21" t="s">
        <v>4322</v>
      </c>
      <c r="U1554" s="23"/>
      <c r="V1554" s="23"/>
      <c r="W1554" s="15">
        <f t="shared" si="2"/>
        <v>45635</v>
      </c>
      <c r="X1554" s="24">
        <v>1553.0</v>
      </c>
      <c r="Y1554" s="17" t="str">
        <f t="shared" si="1814"/>
        <v>=COUNTIFS(C$3:C1554,C1554)</v>
      </c>
      <c r="Z1554" s="25" t="str">
        <f t="shared" si="1815"/>
        <v>#NAME?</v>
      </c>
      <c r="AA1554" s="25" t="str">
        <f t="shared" si="1816"/>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17"/>
        <v>38</v>
      </c>
      <c r="B1555" s="10">
        <f t="shared" si="880"/>
        <v>147</v>
      </c>
      <c r="C1555" s="12" t="s">
        <v>560</v>
      </c>
      <c r="D1555" s="21" t="str">
        <f>VLOOKUP($C1555,$C$1:$P$7320,2,0)</f>
        <v>noun</v>
      </c>
      <c r="E1555" s="21" t="s">
        <v>3635</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4166</v>
      </c>
      <c r="S1555" s="21" t="s">
        <v>1939</v>
      </c>
      <c r="T1555" s="21" t="s">
        <v>4323</v>
      </c>
      <c r="U1555" s="23"/>
      <c r="V1555" s="23"/>
      <c r="W1555" s="15">
        <f t="shared" si="2"/>
        <v>45635</v>
      </c>
      <c r="X1555" s="24">
        <v>1554.0</v>
      </c>
      <c r="Y1555" s="17" t="str">
        <f t="shared" si="1814"/>
        <v>=COUNTIFS(C$3:C1555,C1555)</v>
      </c>
      <c r="Z1555" s="25" t="str">
        <f t="shared" si="1815"/>
        <v>#NAME?</v>
      </c>
      <c r="AA1555" s="25" t="str">
        <f t="shared" si="1816"/>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17"/>
        <v>1</v>
      </c>
      <c r="B1556" s="10">
        <f t="shared" si="880"/>
        <v>1</v>
      </c>
      <c r="C1556" s="12" t="s">
        <v>4324</v>
      </c>
      <c r="D1556" s="21" t="s">
        <v>29</v>
      </c>
      <c r="E1556" s="21" t="s">
        <v>4325</v>
      </c>
      <c r="F1556" s="21"/>
      <c r="G1556" s="21"/>
      <c r="H1556" s="21" t="s">
        <v>4326</v>
      </c>
      <c r="I1556" s="21"/>
      <c r="J1556" s="21"/>
      <c r="K1556" s="21"/>
      <c r="L1556" s="21"/>
      <c r="M1556" s="21"/>
      <c r="N1556" s="21" t="s">
        <v>4327</v>
      </c>
      <c r="O1556" s="21"/>
      <c r="P1556" s="21"/>
      <c r="Q1556" s="21"/>
      <c r="R1556" s="21" t="s">
        <v>4166</v>
      </c>
      <c r="S1556" s="21" t="s">
        <v>1939</v>
      </c>
      <c r="T1556" s="21" t="s">
        <v>4328</v>
      </c>
      <c r="U1556" s="23"/>
      <c r="V1556" s="23"/>
      <c r="W1556" s="15">
        <f t="shared" si="2"/>
        <v>45635</v>
      </c>
      <c r="X1556" s="24">
        <v>1555.0</v>
      </c>
      <c r="Y1556" s="17" t="str">
        <f t="shared" si="1814"/>
        <v>=COUNTIFS(C$3:C1556,C1556)</v>
      </c>
      <c r="Z1556" s="25" t="str">
        <f t="shared" si="1815"/>
        <v>#NAME?</v>
      </c>
      <c r="AA1556" s="25" t="str">
        <f t="shared" si="1816"/>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17"/>
        <v>2</v>
      </c>
      <c r="B1557" s="10">
        <f t="shared" si="880"/>
        <v>4</v>
      </c>
      <c r="C1557" s="12" t="s">
        <v>349</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4166</v>
      </c>
      <c r="S1557" s="21" t="s">
        <v>1939</v>
      </c>
      <c r="T1557" s="21" t="s">
        <v>4323</v>
      </c>
      <c r="U1557" s="23"/>
      <c r="V1557" s="23"/>
      <c r="W1557" s="15">
        <f t="shared" si="2"/>
        <v>45635</v>
      </c>
      <c r="X1557" s="24">
        <v>1556.0</v>
      </c>
      <c r="Y1557" s="17" t="str">
        <f t="shared" si="1814"/>
        <v>=COUNTIFS(C$3:C1557,C1557)</v>
      </c>
      <c r="Z1557" s="25" t="str">
        <f t="shared" si="1815"/>
        <v>#NAME?</v>
      </c>
      <c r="AA1557" s="25" t="str">
        <f t="shared" si="1816"/>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17"/>
        <v>1</v>
      </c>
      <c r="B1558" s="10">
        <f t="shared" si="880"/>
        <v>2</v>
      </c>
      <c r="C1558" s="12" t="s">
        <v>4329</v>
      </c>
      <c r="D1558" s="21" t="s">
        <v>47</v>
      </c>
      <c r="E1558" s="21" t="s">
        <v>4330</v>
      </c>
      <c r="F1558" s="21"/>
      <c r="G1558" s="21"/>
      <c r="H1558" s="21" t="s">
        <v>4331</v>
      </c>
      <c r="I1558" s="21"/>
      <c r="J1558" s="21"/>
      <c r="K1558" s="21"/>
      <c r="L1558" s="21"/>
      <c r="M1558" s="21"/>
      <c r="N1558" s="21" t="s">
        <v>4332</v>
      </c>
      <c r="O1558" s="21" t="s">
        <v>3193</v>
      </c>
      <c r="P1558" s="21" t="s">
        <v>4332</v>
      </c>
      <c r="Q1558" s="21"/>
      <c r="R1558" s="21" t="s">
        <v>4166</v>
      </c>
      <c r="S1558" s="21" t="s">
        <v>1939</v>
      </c>
      <c r="T1558" s="21" t="s">
        <v>4333</v>
      </c>
      <c r="U1558" s="23"/>
      <c r="V1558" s="23"/>
      <c r="W1558" s="15">
        <f t="shared" si="2"/>
        <v>45635</v>
      </c>
      <c r="X1558" s="24">
        <v>1557.0</v>
      </c>
      <c r="Y1558" s="17" t="str">
        <f t="shared" si="1814"/>
        <v>=COUNTIFS(C$3:C1558,C1558)</v>
      </c>
      <c r="Z1558" s="25" t="str">
        <f t="shared" si="1815"/>
        <v>#NAME?</v>
      </c>
      <c r="AA1558" s="25" t="str">
        <f t="shared" si="1816"/>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17"/>
        <v>1</v>
      </c>
      <c r="B1559" s="10">
        <f t="shared" si="880"/>
        <v>2</v>
      </c>
      <c r="C1559" s="12" t="s">
        <v>4334</v>
      </c>
      <c r="D1559" s="27" t="s">
        <v>141</v>
      </c>
      <c r="E1559" s="21" t="s">
        <v>4335</v>
      </c>
      <c r="F1559" s="21"/>
      <c r="G1559" s="21"/>
      <c r="H1559" s="21" t="s">
        <v>4336</v>
      </c>
      <c r="I1559" s="21"/>
      <c r="J1559" s="21"/>
      <c r="K1559" s="21"/>
      <c r="L1559" s="21"/>
      <c r="M1559" s="21"/>
      <c r="N1559" s="21" t="s">
        <v>4337</v>
      </c>
      <c r="O1559" s="21"/>
      <c r="P1559" s="21"/>
      <c r="Q1559" s="21"/>
      <c r="R1559" s="21" t="s">
        <v>4166</v>
      </c>
      <c r="S1559" s="21" t="s">
        <v>1939</v>
      </c>
      <c r="T1559" s="21" t="s">
        <v>4338</v>
      </c>
      <c r="U1559" s="23"/>
      <c r="V1559" s="23"/>
      <c r="W1559" s="15">
        <f t="shared" si="2"/>
        <v>45635</v>
      </c>
      <c r="X1559" s="24">
        <v>1558.0</v>
      </c>
      <c r="Y1559" s="17" t="str">
        <f t="shared" si="1814"/>
        <v>=COUNTIFS(C$3:C1559,C1559)</v>
      </c>
      <c r="Z1559" s="25" t="str">
        <f t="shared" si="1815"/>
        <v>#NAME?</v>
      </c>
      <c r="AA1559" s="25" t="str">
        <f t="shared" si="1816"/>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17"/>
        <v>1</v>
      </c>
      <c r="B1560" s="10">
        <f t="shared" si="880"/>
        <v>1</v>
      </c>
      <c r="C1560" s="12" t="s">
        <v>4339</v>
      </c>
      <c r="D1560" s="21" t="s">
        <v>47</v>
      </c>
      <c r="E1560" s="21" t="s">
        <v>4340</v>
      </c>
      <c r="F1560" s="21"/>
      <c r="G1560" s="21"/>
      <c r="H1560" s="21" t="s">
        <v>4341</v>
      </c>
      <c r="I1560" s="21"/>
      <c r="J1560" s="21" t="s">
        <v>4342</v>
      </c>
      <c r="K1560" s="21">
        <v>8.0</v>
      </c>
      <c r="L1560" s="21" t="s">
        <v>196</v>
      </c>
      <c r="M1560" s="21"/>
      <c r="N1560" s="21" t="s">
        <v>4343</v>
      </c>
      <c r="O1560" s="21"/>
      <c r="P1560" s="21"/>
      <c r="Q1560" s="21"/>
      <c r="R1560" s="21" t="s">
        <v>4166</v>
      </c>
      <c r="S1560" s="21" t="s">
        <v>1939</v>
      </c>
      <c r="T1560" s="21" t="s">
        <v>4344</v>
      </c>
      <c r="U1560" s="23"/>
      <c r="V1560" s="23"/>
      <c r="W1560" s="15">
        <f t="shared" si="2"/>
        <v>45635</v>
      </c>
      <c r="X1560" s="24">
        <v>1559.0</v>
      </c>
      <c r="Y1560" s="17" t="str">
        <f t="shared" si="1814"/>
        <v>=COUNTIFS(C$3:C1560,C1560)</v>
      </c>
      <c r="Z1560" s="25" t="str">
        <f t="shared" si="1815"/>
        <v>#NAME?</v>
      </c>
      <c r="AA1560" s="25" t="str">
        <f t="shared" si="1816"/>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17"/>
        <v>1</v>
      </c>
      <c r="B1561" s="10">
        <f t="shared" si="880"/>
        <v>2</v>
      </c>
      <c r="C1561" s="12" t="s">
        <v>4345</v>
      </c>
      <c r="D1561" s="21" t="s">
        <v>47</v>
      </c>
      <c r="E1561" s="21" t="s">
        <v>4346</v>
      </c>
      <c r="F1561" s="21"/>
      <c r="G1561" s="21"/>
      <c r="H1561" s="21" t="s">
        <v>4347</v>
      </c>
      <c r="I1561" s="21"/>
      <c r="J1561" s="21"/>
      <c r="K1561" s="21"/>
      <c r="L1561" s="21"/>
      <c r="M1561" s="21"/>
      <c r="N1561" s="21" t="s">
        <v>4348</v>
      </c>
      <c r="O1561" s="21" t="s">
        <v>916</v>
      </c>
      <c r="P1561" s="21" t="s">
        <v>4349</v>
      </c>
      <c r="Q1561" s="21"/>
      <c r="R1561" s="21" t="s">
        <v>4166</v>
      </c>
      <c r="S1561" s="21" t="s">
        <v>1939</v>
      </c>
      <c r="T1561" s="21" t="s">
        <v>4350</v>
      </c>
      <c r="U1561" s="23"/>
      <c r="V1561" s="23"/>
      <c r="W1561" s="15">
        <f t="shared" si="2"/>
        <v>45635</v>
      </c>
      <c r="X1561" s="24">
        <v>1560.0</v>
      </c>
      <c r="Y1561" s="17" t="str">
        <f t="shared" si="1814"/>
        <v>=COUNTIFS(C$3:C1561,C1561)</v>
      </c>
      <c r="Z1561" s="25" t="str">
        <f t="shared" si="1815"/>
        <v>#NAME?</v>
      </c>
      <c r="AA1561" s="25" t="str">
        <f t="shared" si="1816"/>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17"/>
        <v>2</v>
      </c>
      <c r="B1562" s="10">
        <f t="shared" si="880"/>
        <v>5</v>
      </c>
      <c r="C1562" s="12" t="s">
        <v>4291</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4166</v>
      </c>
      <c r="S1562" s="21" t="s">
        <v>1939</v>
      </c>
      <c r="T1562" s="21" t="s">
        <v>4323</v>
      </c>
      <c r="U1562" s="23"/>
      <c r="V1562" s="23"/>
      <c r="W1562" s="15">
        <f t="shared" si="2"/>
        <v>45635</v>
      </c>
      <c r="X1562" s="24">
        <v>1561.0</v>
      </c>
      <c r="Y1562" s="17" t="str">
        <f t="shared" si="1814"/>
        <v>=COUNTIFS(C$3:C1562,C1562)</v>
      </c>
      <c r="Z1562" s="25" t="str">
        <f t="shared" si="1815"/>
        <v>#NAME?</v>
      </c>
      <c r="AA1562" s="25" t="str">
        <f t="shared" si="1816"/>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17"/>
        <v>1</v>
      </c>
      <c r="B1563" s="10">
        <f t="shared" si="880"/>
        <v>1</v>
      </c>
      <c r="C1563" s="12" t="s">
        <v>4351</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4166</v>
      </c>
      <c r="S1563" s="21" t="s">
        <v>1939</v>
      </c>
      <c r="T1563" s="21" t="s">
        <v>4352</v>
      </c>
      <c r="U1563" s="23"/>
      <c r="V1563" s="23"/>
      <c r="W1563" s="15">
        <f t="shared" si="2"/>
        <v>45635</v>
      </c>
      <c r="X1563" s="24">
        <v>1562.0</v>
      </c>
      <c r="Y1563" s="17" t="str">
        <f t="shared" si="1814"/>
        <v>=COUNTIFS(C$3:C1563,C1563)</v>
      </c>
      <c r="Z1563" s="25" t="str">
        <f t="shared" si="1815"/>
        <v>#NAME?</v>
      </c>
      <c r="AA1563" s="25" t="str">
        <f t="shared" si="1816"/>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17"/>
        <v>1</v>
      </c>
      <c r="B1564" s="10">
        <f t="shared" si="880"/>
        <v>17</v>
      </c>
      <c r="C1564" s="12" t="s">
        <v>4353</v>
      </c>
      <c r="D1564" s="21" t="s">
        <v>29</v>
      </c>
      <c r="E1564" s="21" t="s">
        <v>804</v>
      </c>
      <c r="F1564" s="21"/>
      <c r="G1564" s="21"/>
      <c r="H1564" s="21" t="s">
        <v>4354</v>
      </c>
      <c r="I1564" s="21"/>
      <c r="J1564" s="21"/>
      <c r="K1564" s="21"/>
      <c r="L1564" s="21"/>
      <c r="M1564" s="21"/>
      <c r="N1564" s="21" t="s">
        <v>4355</v>
      </c>
      <c r="O1564" s="21"/>
      <c r="P1564" s="21"/>
      <c r="Q1564" s="21"/>
      <c r="R1564" s="21" t="s">
        <v>4166</v>
      </c>
      <c r="S1564" s="21" t="s">
        <v>1939</v>
      </c>
      <c r="T1564" s="21" t="s">
        <v>4356</v>
      </c>
      <c r="U1564" s="23"/>
      <c r="V1564" s="23"/>
      <c r="W1564" s="15">
        <f t="shared" si="2"/>
        <v>45635</v>
      </c>
      <c r="X1564" s="24">
        <v>1563.0</v>
      </c>
      <c r="Y1564" s="17" t="str">
        <f t="shared" si="1814"/>
        <v>=COUNTIFS(C$3:C1564,C1564)</v>
      </c>
      <c r="Z1564" s="25" t="str">
        <f t="shared" si="1815"/>
        <v>#NAME?</v>
      </c>
      <c r="AA1564" s="25" t="str">
        <f t="shared" si="1816"/>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17"/>
        <v>13</v>
      </c>
      <c r="B1565" s="10">
        <f t="shared" si="880"/>
        <v>37</v>
      </c>
      <c r="C1565" s="12" t="s">
        <v>368</v>
      </c>
      <c r="D1565" s="21" t="str">
        <f t="shared" ref="D1565:D1566" si="1818">VLOOKUP($C1565,$C$1:$P$7320,2,0)</f>
        <v>pron</v>
      </c>
      <c r="E1565" s="21" t="str">
        <f>VLOOKUP($C1565,$C$1:$P$7320,3,0)</f>
        <v>masc nom sg of ta</v>
      </c>
      <c r="F1565" s="21" t="str">
        <f t="shared" ref="F1565:F1566" si="1819">VLOOKUP($C1565,$C$1:$P$7320,4,0)</f>
        <v/>
      </c>
      <c r="G1565" s="21"/>
      <c r="H1565" s="21" t="str">
        <f t="shared" ref="H1565:H1566" si="1820">VLOOKUP($C1565,$C$1:$P$7320,6,0)</f>
        <v>he, that</v>
      </c>
      <c r="I1565" s="21" t="str">
        <f t="shared" ref="I1565:I1566" si="1821">VLOOKUP($C1565,$C$1:$P$7320,7,0)</f>
        <v/>
      </c>
      <c r="J1565" s="21" t="str">
        <f t="shared" ref="J1565:J1566" si="1822">VLOOKUP($C1565,$C$1:$P$7320,8,0)</f>
        <v/>
      </c>
      <c r="K1565" s="21" t="str">
        <f t="shared" ref="K1565:K1566" si="1823">VLOOKUP($C1565,$C$1:$P$7320,9,0)</f>
        <v/>
      </c>
      <c r="L1565" s="21" t="str">
        <f t="shared" ref="L1565:L1566" si="1824">VLOOKUP($C1565,$C$1:$P$7320,10,0)</f>
        <v/>
      </c>
      <c r="M1565" s="21" t="str">
        <f t="shared" ref="M1565:M1566" si="1825">VLOOKUP($C1565,$C$1:$P$7320,11,0)</f>
        <v/>
      </c>
      <c r="N1565" s="21" t="str">
        <f t="shared" ref="N1565:N1566" si="1826">VLOOKUP($C1565,$C$1:$P$7320,12,0)</f>
        <v/>
      </c>
      <c r="O1565" s="21" t="str">
        <f t="shared" ref="O1565:O1566" si="1827">VLOOKUP($C1565,$C$1:$P$7320,13,0)</f>
        <v/>
      </c>
      <c r="P1565" s="21" t="str">
        <f t="shared" ref="P1565:P1566" si="1828">VLOOKUP($C1565,$C$1:$P$7320,14,0)</f>
        <v/>
      </c>
      <c r="Q1565" s="21"/>
      <c r="R1565" s="21" t="s">
        <v>4166</v>
      </c>
      <c r="S1565" s="21" t="s">
        <v>1939</v>
      </c>
      <c r="T1565" s="21" t="s">
        <v>4323</v>
      </c>
      <c r="U1565" s="23"/>
      <c r="V1565" s="23"/>
      <c r="W1565" s="15">
        <f t="shared" si="2"/>
        <v>45635</v>
      </c>
      <c r="X1565" s="24">
        <v>1564.0</v>
      </c>
      <c r="Y1565" s="17" t="str">
        <f t="shared" si="1814"/>
        <v>=COUNTIFS(C$3:C1565,C1565)</v>
      </c>
      <c r="Z1565" s="25" t="str">
        <f t="shared" si="1815"/>
        <v>#NAME?</v>
      </c>
      <c r="AA1565" s="25" t="str">
        <f t="shared" si="1816"/>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29">COUNTIFS(C$3:C1567,C1566)</f>
        <v>39</v>
      </c>
      <c r="B1566" s="10">
        <f t="shared" si="880"/>
        <v>147</v>
      </c>
      <c r="C1566" s="12" t="s">
        <v>560</v>
      </c>
      <c r="D1566" s="21" t="str">
        <f t="shared" si="1818"/>
        <v>noun</v>
      </c>
      <c r="E1566" s="21" t="s">
        <v>3635</v>
      </c>
      <c r="F1566" s="21" t="str">
        <f t="shared" si="1819"/>
        <v/>
      </c>
      <c r="G1566" s="21"/>
      <c r="H1566" s="21" t="str">
        <f t="shared" si="1820"/>
        <v>monk, monastic</v>
      </c>
      <c r="I1566" s="21" t="str">
        <f t="shared" si="1821"/>
        <v>beggar, mendicant</v>
      </c>
      <c r="J1566" s="21" t="str">
        <f t="shared" si="1822"/>
        <v>√bhikkh (beg)</v>
      </c>
      <c r="K1566" s="21">
        <f t="shared" si="1823"/>
        <v>1</v>
      </c>
      <c r="L1566" s="21" t="str">
        <f t="shared" si="1824"/>
        <v>a</v>
      </c>
      <c r="M1566" s="21" t="str">
        <f t="shared" si="1825"/>
        <v/>
      </c>
      <c r="N1566" s="21" t="str">
        <f t="shared" si="1826"/>
        <v>√bhikkh + u</v>
      </c>
      <c r="O1566" s="21" t="str">
        <f t="shared" si="1827"/>
        <v/>
      </c>
      <c r="P1566" s="21" t="str">
        <f t="shared" si="1828"/>
        <v/>
      </c>
      <c r="Q1566" s="21"/>
      <c r="R1566" s="21" t="s">
        <v>4166</v>
      </c>
      <c r="S1566" s="21" t="s">
        <v>1939</v>
      </c>
      <c r="T1566" s="21" t="s">
        <v>4323</v>
      </c>
      <c r="U1566" s="23"/>
      <c r="V1566" s="23"/>
      <c r="W1566" s="15">
        <f t="shared" si="2"/>
        <v>45635</v>
      </c>
      <c r="X1566" s="24">
        <v>1565.0</v>
      </c>
      <c r="Y1566" s="17" t="str">
        <f t="shared" si="1814"/>
        <v>=COUNTIFS(C$3:C1567,C1566)</v>
      </c>
      <c r="Z1566" s="25" t="str">
        <f t="shared" si="1815"/>
        <v>#NAME?</v>
      </c>
      <c r="AA1566" s="25" t="str">
        <f t="shared" si="1816"/>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29"/>
        <v>1</v>
      </c>
      <c r="B1567" s="10">
        <f t="shared" si="880"/>
        <v>1</v>
      </c>
      <c r="C1567" s="12" t="s">
        <v>4357</v>
      </c>
      <c r="D1567" s="21" t="s">
        <v>401</v>
      </c>
      <c r="E1567" s="21" t="s">
        <v>4358</v>
      </c>
      <c r="F1567" s="21"/>
      <c r="G1567" s="21"/>
      <c r="H1567" s="21" t="s">
        <v>4359</v>
      </c>
      <c r="I1567" s="21" t="s">
        <v>4360</v>
      </c>
      <c r="J1567" s="21" t="s">
        <v>4361</v>
      </c>
      <c r="K1567" s="21">
        <v>1.0</v>
      </c>
      <c r="L1567" s="21" t="s">
        <v>35</v>
      </c>
      <c r="M1567" s="21"/>
      <c r="N1567" s="21" t="s">
        <v>4362</v>
      </c>
      <c r="O1567" s="21"/>
      <c r="P1567" s="21"/>
      <c r="Q1567" s="21"/>
      <c r="R1567" s="21" t="s">
        <v>4166</v>
      </c>
      <c r="S1567" s="21" t="s">
        <v>1939</v>
      </c>
      <c r="T1567" s="21" t="s">
        <v>4363</v>
      </c>
      <c r="U1567" s="23"/>
      <c r="V1567" s="23"/>
      <c r="W1567" s="15">
        <f t="shared" si="2"/>
        <v>45635</v>
      </c>
      <c r="X1567" s="24">
        <v>1566.0</v>
      </c>
      <c r="Y1567" s="17" t="str">
        <f t="shared" si="1814"/>
        <v>=COUNTIFS(C$3:C1568,C1567)</v>
      </c>
      <c r="Z1567" s="25" t="str">
        <f t="shared" si="1815"/>
        <v>#NAME?</v>
      </c>
      <c r="AA1567" s="25" t="str">
        <f t="shared" si="1816"/>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80"/>
        <v>1</v>
      </c>
      <c r="C1568" s="52" t="s">
        <v>4364</v>
      </c>
      <c r="D1568" s="40"/>
      <c r="E1568" s="40"/>
      <c r="F1568" s="40"/>
      <c r="G1568" s="40"/>
      <c r="H1568" s="40"/>
      <c r="I1568" s="40"/>
      <c r="J1568" s="40"/>
      <c r="K1568" s="40"/>
      <c r="L1568" s="40"/>
      <c r="M1568" s="40"/>
      <c r="N1568" s="40"/>
      <c r="O1568" s="40"/>
      <c r="P1568" s="40"/>
      <c r="Q1568" s="40"/>
      <c r="R1568" s="40" t="s">
        <v>4166</v>
      </c>
      <c r="S1568" s="40" t="s">
        <v>1939</v>
      </c>
      <c r="T1568" s="40" t="s">
        <v>4323</v>
      </c>
      <c r="U1568" s="41"/>
      <c r="V1568" s="41"/>
      <c r="W1568" s="15">
        <f t="shared" si="2"/>
        <v>45635</v>
      </c>
      <c r="X1568" s="24">
        <v>1567.0</v>
      </c>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80"/>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2"/>
        <v>45635</v>
      </c>
      <c r="X1569" s="24">
        <v>1568.0</v>
      </c>
      <c r="Y1569" s="17" t="str">
        <f t="shared" ref="Y1569:Y1590" si="1830">formulatext(A1569)</f>
        <v>#N/A</v>
      </c>
      <c r="Z1569" s="25" t="str">
        <f t="shared" ref="Z1569:Z1590" si="1831">org.libreoffice.regex(Y1569,"(\= COUNTIFS\(C\$\d{1,3}:)(C\d{1,3})(,)(C\d{1,3})(\))","$2")</f>
        <v>#NAME?</v>
      </c>
      <c r="AA1569" s="25" t="str">
        <f t="shared" ref="AA1569:AA1590" si="1832">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33">COUNTIFS(C$3:C1571,C1570)</f>
        <v>1</v>
      </c>
      <c r="B1570" s="10">
        <f t="shared" si="880"/>
        <v>1</v>
      </c>
      <c r="C1570" s="12" t="s">
        <v>4365</v>
      </c>
      <c r="D1570" s="21" t="s">
        <v>118</v>
      </c>
      <c r="E1570" s="27" t="s">
        <v>2592</v>
      </c>
      <c r="F1570" s="21"/>
      <c r="G1570" s="21"/>
      <c r="H1570" s="21" t="s">
        <v>4366</v>
      </c>
      <c r="I1570" s="21"/>
      <c r="J1570" s="21"/>
      <c r="K1570" s="21"/>
      <c r="L1570" s="21"/>
      <c r="M1570" s="21"/>
      <c r="N1570" s="21" t="s">
        <v>4367</v>
      </c>
      <c r="O1570" s="21"/>
      <c r="P1570" s="21"/>
      <c r="Q1570" s="21"/>
      <c r="R1570" s="21" t="s">
        <v>4166</v>
      </c>
      <c r="S1570" s="21" t="s">
        <v>1939</v>
      </c>
      <c r="T1570" s="22" t="s">
        <v>4368</v>
      </c>
      <c r="U1570" s="23"/>
      <c r="V1570" s="23"/>
      <c r="W1570" s="15">
        <f t="shared" si="2"/>
        <v>45635</v>
      </c>
      <c r="X1570" s="24">
        <v>1569.0</v>
      </c>
      <c r="Y1570" s="17" t="str">
        <f t="shared" si="1830"/>
        <v>=COUNTIFS(C$3:C1571,C1570)</v>
      </c>
      <c r="Z1570" s="25" t="str">
        <f t="shared" si="1831"/>
        <v>#NAME?</v>
      </c>
      <c r="AA1570" s="25" t="str">
        <f t="shared" si="1832"/>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33"/>
        <v>1</v>
      </c>
      <c r="B1571" s="10">
        <f t="shared" si="880"/>
        <v>2</v>
      </c>
      <c r="C1571" s="12" t="s">
        <v>4369</v>
      </c>
      <c r="D1571" s="27" t="s">
        <v>141</v>
      </c>
      <c r="E1571" s="21" t="s">
        <v>4370</v>
      </c>
      <c r="F1571" s="21"/>
      <c r="G1571" s="21"/>
      <c r="H1571" s="27" t="s">
        <v>4371</v>
      </c>
      <c r="I1571" s="21" t="s">
        <v>4372</v>
      </c>
      <c r="J1571" s="21"/>
      <c r="K1571" s="21"/>
      <c r="L1571" s="21"/>
      <c r="M1571" s="21"/>
      <c r="N1571" s="21"/>
      <c r="O1571" s="21"/>
      <c r="P1571" s="21"/>
      <c r="Q1571" s="21"/>
      <c r="R1571" s="21" t="s">
        <v>4166</v>
      </c>
      <c r="S1571" s="21" t="s">
        <v>1939</v>
      </c>
      <c r="T1571" s="22" t="s">
        <v>4373</v>
      </c>
      <c r="U1571" s="23"/>
      <c r="V1571" s="23"/>
      <c r="W1571" s="15">
        <f t="shared" si="2"/>
        <v>45635</v>
      </c>
      <c r="X1571" s="24">
        <v>1570.0</v>
      </c>
      <c r="Y1571" s="17" t="str">
        <f t="shared" si="1830"/>
        <v>=COUNTIFS(C$3:C1572,C1571)</v>
      </c>
      <c r="Z1571" s="25" t="str">
        <f t="shared" si="1831"/>
        <v>#NAME?</v>
      </c>
      <c r="AA1571" s="25" t="str">
        <f t="shared" si="1832"/>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3"/>
        <v>12</v>
      </c>
      <c r="B1572" s="10">
        <f t="shared" si="880"/>
        <v>27</v>
      </c>
      <c r="C1572" s="12" t="s">
        <v>851</v>
      </c>
      <c r="D1572" s="21" t="str">
        <f t="shared" ref="D1572:D1573" si="1834">VLOOKUP($C1572,$C$1:$P$7320,2,0)</f>
        <v>ind</v>
      </c>
      <c r="E1572" s="21" t="str">
        <f t="shared" ref="E1572:E1573" si="1835">VLOOKUP($C1572,$C$1:$P$7320,3,0)</f>
        <v>conj</v>
      </c>
      <c r="F1572" s="21" t="str">
        <f t="shared" ref="F1572:F1573" si="1836">VLOOKUP($C1572,$C$1:$P$7320,4,0)</f>
        <v/>
      </c>
      <c r="G1572" s="21"/>
      <c r="H1572" s="21" t="str">
        <f t="shared" ref="H1572:H1573" si="1837">VLOOKUP($C1572,$C$1:$P$7320,6,0)</f>
        <v>then, and, now, even</v>
      </c>
      <c r="I1572" s="21" t="str">
        <f t="shared" ref="I1572:I1573" si="1838">VLOOKUP($C1572,$C$1:$P$7320,7,0)</f>
        <v/>
      </c>
      <c r="J1572" s="21" t="str">
        <f t="shared" ref="J1572:J1573" si="1839">VLOOKUP($C1572,$C$1:$P$7320,8,0)</f>
        <v/>
      </c>
      <c r="K1572" s="21" t="str">
        <f t="shared" ref="K1572:K1573" si="1840">VLOOKUP($C1572,$C$1:$P$7320,9,0)</f>
        <v/>
      </c>
      <c r="L1572" s="21" t="str">
        <f t="shared" ref="L1572:L1573" si="1841">VLOOKUP($C1572,$C$1:$P$7320,10,0)</f>
        <v/>
      </c>
      <c r="M1572" s="21" t="str">
        <f t="shared" ref="M1572:M1573" si="1842">VLOOKUP($C1572,$C$1:$P$7320,11,0)</f>
        <v/>
      </c>
      <c r="N1572" s="21" t="str">
        <f t="shared" ref="N1572:N1573" si="1843">VLOOKUP($C1572,$C$1:$P$7320,12,0)</f>
        <v>(a)pi</v>
      </c>
      <c r="O1572" s="21" t="str">
        <f t="shared" ref="O1572:O1573" si="1844">VLOOKUP($C1572,$C$1:$P$7320,13,0)</f>
        <v/>
      </c>
      <c r="P1572" s="21" t="str">
        <f t="shared" ref="P1572:P1573" si="1845">VLOOKUP($C1572,$C$1:$P$7320,14,0)</f>
        <v/>
      </c>
      <c r="Q1572" s="21"/>
      <c r="R1572" s="21" t="s">
        <v>4166</v>
      </c>
      <c r="S1572" s="21" t="s">
        <v>1939</v>
      </c>
      <c r="T1572" s="21" t="s">
        <v>4374</v>
      </c>
      <c r="U1572" s="23"/>
      <c r="V1572" s="23"/>
      <c r="W1572" s="15">
        <f t="shared" si="2"/>
        <v>45635</v>
      </c>
      <c r="X1572" s="24">
        <v>1571.0</v>
      </c>
      <c r="Y1572" s="17" t="str">
        <f t="shared" si="1830"/>
        <v>=COUNTIFS(C$3:C1573,C1572)</v>
      </c>
      <c r="Z1572" s="25" t="str">
        <f t="shared" si="1831"/>
        <v>#NAME?</v>
      </c>
      <c r="AA1572" s="25" t="str">
        <f t="shared" si="1832"/>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46">COUNTIFS(C$3:C1573,C1573)</f>
        <v>7</v>
      </c>
      <c r="B1573" s="10">
        <f t="shared" si="880"/>
        <v>38</v>
      </c>
      <c r="C1573" s="12" t="s">
        <v>2672</v>
      </c>
      <c r="D1573" s="21" t="str">
        <f t="shared" si="1834"/>
        <v>ind</v>
      </c>
      <c r="E1573" s="21" t="str">
        <f t="shared" si="1835"/>
        <v>cond</v>
      </c>
      <c r="F1573" s="21" t="str">
        <f t="shared" si="1836"/>
        <v/>
      </c>
      <c r="G1573" s="21"/>
      <c r="H1573" s="21" t="str">
        <f t="shared" si="1837"/>
        <v>if</v>
      </c>
      <c r="I1573" s="21" t="str">
        <f t="shared" si="1838"/>
        <v/>
      </c>
      <c r="J1573" s="21" t="str">
        <f t="shared" si="1839"/>
        <v/>
      </c>
      <c r="K1573" s="21" t="str">
        <f t="shared" si="1840"/>
        <v/>
      </c>
      <c r="L1573" s="21" t="str">
        <f t="shared" si="1841"/>
        <v/>
      </c>
      <c r="M1573" s="21" t="str">
        <f t="shared" si="1842"/>
        <v/>
      </c>
      <c r="N1573" s="21" t="str">
        <f t="shared" si="1843"/>
        <v/>
      </c>
      <c r="O1573" s="21" t="str">
        <f t="shared" si="1844"/>
        <v/>
      </c>
      <c r="P1573" s="21" t="str">
        <f t="shared" si="1845"/>
        <v/>
      </c>
      <c r="Q1573" s="21"/>
      <c r="R1573" s="21" t="s">
        <v>4166</v>
      </c>
      <c r="S1573" s="21" t="s">
        <v>1939</v>
      </c>
      <c r="T1573" s="21" t="s">
        <v>4374</v>
      </c>
      <c r="U1573" s="23"/>
      <c r="V1573" s="23"/>
      <c r="W1573" s="15">
        <f t="shared" si="2"/>
        <v>45635</v>
      </c>
      <c r="X1573" s="24">
        <v>1572.0</v>
      </c>
      <c r="Y1573" s="17" t="str">
        <f t="shared" si="1830"/>
        <v>=COUNTIFS(C$3:C1573,C1573)</v>
      </c>
      <c r="Z1573" s="25" t="str">
        <f t="shared" si="1831"/>
        <v>#NAME?</v>
      </c>
      <c r="AA1573" s="25" t="str">
        <f t="shared" si="1832"/>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46"/>
        <v>1</v>
      </c>
      <c r="B1574" s="10">
        <f t="shared" si="880"/>
        <v>1</v>
      </c>
      <c r="C1574" s="12" t="s">
        <v>4375</v>
      </c>
      <c r="D1574" s="21" t="s">
        <v>250</v>
      </c>
      <c r="E1574" s="21" t="s">
        <v>4376</v>
      </c>
      <c r="F1574" s="21" t="s">
        <v>1870</v>
      </c>
      <c r="G1574" s="21"/>
      <c r="H1574" s="27" t="s">
        <v>4377</v>
      </c>
      <c r="I1574" s="21"/>
      <c r="J1574" s="21"/>
      <c r="K1574" s="21"/>
      <c r="L1574" s="21"/>
      <c r="M1574" s="21"/>
      <c r="N1574" s="21"/>
      <c r="O1574" s="21"/>
      <c r="P1574" s="21"/>
      <c r="Q1574" s="21"/>
      <c r="R1574" s="21" t="s">
        <v>4166</v>
      </c>
      <c r="S1574" s="21" t="s">
        <v>1939</v>
      </c>
      <c r="T1574" s="21" t="s">
        <v>4378</v>
      </c>
      <c r="U1574" s="23"/>
      <c r="V1574" s="23"/>
      <c r="W1574" s="15">
        <f t="shared" si="2"/>
        <v>45635</v>
      </c>
      <c r="X1574" s="24">
        <v>1573.0</v>
      </c>
      <c r="Y1574" s="17" t="str">
        <f t="shared" si="1830"/>
        <v>=COUNTIFS(C$3:C1574,C1574)</v>
      </c>
      <c r="Z1574" s="25" t="str">
        <f t="shared" si="1831"/>
        <v>#NAME?</v>
      </c>
      <c r="AA1574" s="25" t="str">
        <f t="shared" si="1832"/>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46"/>
        <v>2</v>
      </c>
      <c r="B1575" s="10">
        <f t="shared" si="880"/>
        <v>2</v>
      </c>
      <c r="C1575" s="12" t="s">
        <v>4329</v>
      </c>
      <c r="D1575" s="21" t="str">
        <f t="shared" ref="D1575:D1578" si="1847">VLOOKUP($C1575,$C$1:$P$7320,2,0)</f>
        <v>noun</v>
      </c>
      <c r="E1575" s="21" t="str">
        <f t="shared" ref="E1575:E1578" si="1848">VLOOKUP($C1575,$C$1:$P$7320,3,0)</f>
        <v>masc nom sg of vīsatigaṇa, comp</v>
      </c>
      <c r="F1575" s="21" t="str">
        <f t="shared" ref="F1575:F1578" si="1849">VLOOKUP($C1575,$C$1:$P$7320,4,0)</f>
        <v/>
      </c>
      <c r="G1575" s="21"/>
      <c r="H1575" s="21" t="str">
        <f t="shared" ref="H1575:H1578" si="1850">VLOOKUP($C1575,$C$1:$P$7320,6,0)</f>
        <v>group of twenty</v>
      </c>
      <c r="I1575" s="21" t="str">
        <f t="shared" ref="I1575:I1578" si="1851">VLOOKUP($C1575,$C$1:$P$7320,7,0)</f>
        <v/>
      </c>
      <c r="J1575" s="21" t="str">
        <f t="shared" ref="J1575:J1578" si="1852">VLOOKUP($C1575,$C$1:$P$7320,8,0)</f>
        <v/>
      </c>
      <c r="K1575" s="21" t="str">
        <f t="shared" ref="K1575:K1578" si="1853">VLOOKUP($C1575,$C$1:$P$7320,9,0)</f>
        <v/>
      </c>
      <c r="L1575" s="21" t="str">
        <f t="shared" ref="L1575:L1578" si="1854">VLOOKUP($C1575,$C$1:$P$7320,10,0)</f>
        <v/>
      </c>
      <c r="M1575" s="21" t="str">
        <f t="shared" ref="M1575:M1578" si="1855">VLOOKUP($C1575,$C$1:$P$7320,11,0)</f>
        <v/>
      </c>
      <c r="N1575" s="21" t="str">
        <f t="shared" ref="N1575:N1578" si="1856">VLOOKUP($C1575,$C$1:$P$7320,12,0)</f>
        <v>vīsati + gaṇa</v>
      </c>
      <c r="O1575" s="21" t="str">
        <f t="shared" ref="O1575:O1578" si="1857">VLOOKUP($C1575,$C$1:$P$7320,13,0)</f>
        <v>digu</v>
      </c>
      <c r="P1575" s="21" t="str">
        <f t="shared" ref="P1575:P1578" si="1858">VLOOKUP($C1575,$C$1:$P$7320,14,0)</f>
        <v>vīsati + gaṇa</v>
      </c>
      <c r="Q1575" s="21"/>
      <c r="R1575" s="21" t="s">
        <v>4166</v>
      </c>
      <c r="S1575" s="21" t="s">
        <v>1939</v>
      </c>
      <c r="T1575" s="21" t="s">
        <v>4374</v>
      </c>
      <c r="U1575" s="23"/>
      <c r="V1575" s="23"/>
      <c r="W1575" s="15">
        <f t="shared" si="2"/>
        <v>45635</v>
      </c>
      <c r="X1575" s="24">
        <v>1574.0</v>
      </c>
      <c r="Y1575" s="17" t="str">
        <f t="shared" si="1830"/>
        <v>=COUNTIFS(C$3:C1575,C1575)</v>
      </c>
      <c r="Z1575" s="25" t="str">
        <f t="shared" si="1831"/>
        <v>#NAME?</v>
      </c>
      <c r="AA1575" s="25" t="str">
        <f t="shared" si="1832"/>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46"/>
        <v>2</v>
      </c>
      <c r="B1576" s="10">
        <f t="shared" si="880"/>
        <v>2</v>
      </c>
      <c r="C1576" s="12" t="s">
        <v>4345</v>
      </c>
      <c r="D1576" s="21" t="str">
        <f t="shared" si="1847"/>
        <v>noun</v>
      </c>
      <c r="E1576" s="21" t="str">
        <f t="shared" si="1848"/>
        <v>masc nom sg of bhikkhusaṅgha, comp</v>
      </c>
      <c r="F1576" s="21" t="str">
        <f t="shared" si="1849"/>
        <v/>
      </c>
      <c r="G1576" s="21"/>
      <c r="H1576" s="21" t="str">
        <f t="shared" si="1850"/>
        <v>community of monks, assembly of monastics</v>
      </c>
      <c r="I1576" s="21" t="str">
        <f t="shared" si="1851"/>
        <v/>
      </c>
      <c r="J1576" s="21" t="str">
        <f t="shared" si="1852"/>
        <v/>
      </c>
      <c r="K1576" s="21" t="str">
        <f t="shared" si="1853"/>
        <v/>
      </c>
      <c r="L1576" s="21" t="str">
        <f t="shared" si="1854"/>
        <v/>
      </c>
      <c r="M1576" s="21" t="str">
        <f t="shared" si="1855"/>
        <v/>
      </c>
      <c r="N1576" s="21" t="str">
        <f t="shared" si="1856"/>
        <v>bhikkhu + saṅgha</v>
      </c>
      <c r="O1576" s="21" t="str">
        <f t="shared" si="1857"/>
        <v>genitive tappurisa</v>
      </c>
      <c r="P1576" s="21" t="str">
        <f t="shared" si="1858"/>
        <v>bhikkhūnaṃ + saṅgha</v>
      </c>
      <c r="Q1576" s="21"/>
      <c r="R1576" s="21" t="s">
        <v>4166</v>
      </c>
      <c r="S1576" s="21" t="s">
        <v>1939</v>
      </c>
      <c r="T1576" s="21" t="s">
        <v>4374</v>
      </c>
      <c r="U1576" s="23"/>
      <c r="V1576" s="23"/>
      <c r="W1576" s="15">
        <f t="shared" si="2"/>
        <v>45635</v>
      </c>
      <c r="X1576" s="24">
        <v>1575.0</v>
      </c>
      <c r="Y1576" s="17" t="str">
        <f t="shared" si="1830"/>
        <v>=COUNTIFS(C$3:C1576,C1576)</v>
      </c>
      <c r="Z1576" s="25" t="str">
        <f t="shared" si="1831"/>
        <v>#NAME?</v>
      </c>
      <c r="AA1576" s="25" t="str">
        <f t="shared" si="1832"/>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46"/>
        <v>9</v>
      </c>
      <c r="B1577" s="10">
        <f t="shared" si="880"/>
        <v>36</v>
      </c>
      <c r="C1577" s="12" t="s">
        <v>288</v>
      </c>
      <c r="D1577" s="21" t="str">
        <f t="shared" si="1847"/>
        <v>pron</v>
      </c>
      <c r="E1577" s="21" t="str">
        <f t="shared" si="1848"/>
        <v>masc acc sg of ta</v>
      </c>
      <c r="F1577" s="21" t="str">
        <f t="shared" si="1849"/>
        <v/>
      </c>
      <c r="G1577" s="21"/>
      <c r="H1577" s="21" t="str">
        <f t="shared" si="1850"/>
        <v>that</v>
      </c>
      <c r="I1577" s="21" t="str">
        <f t="shared" si="1851"/>
        <v/>
      </c>
      <c r="J1577" s="21" t="str">
        <f t="shared" si="1852"/>
        <v/>
      </c>
      <c r="K1577" s="21" t="str">
        <f t="shared" si="1853"/>
        <v/>
      </c>
      <c r="L1577" s="21" t="str">
        <f t="shared" si="1854"/>
        <v/>
      </c>
      <c r="M1577" s="21" t="str">
        <f t="shared" si="1855"/>
        <v/>
      </c>
      <c r="N1577" s="21" t="str">
        <f t="shared" si="1856"/>
        <v/>
      </c>
      <c r="O1577" s="21" t="str">
        <f t="shared" si="1857"/>
        <v/>
      </c>
      <c r="P1577" s="21" t="str">
        <f t="shared" si="1858"/>
        <v/>
      </c>
      <c r="Q1577" s="21"/>
      <c r="R1577" s="21" t="s">
        <v>4166</v>
      </c>
      <c r="S1577" s="21" t="s">
        <v>1939</v>
      </c>
      <c r="T1577" s="21" t="s">
        <v>4374</v>
      </c>
      <c r="U1577" s="23"/>
      <c r="V1577" s="23"/>
      <c r="W1577" s="15">
        <f t="shared" si="2"/>
        <v>45635</v>
      </c>
      <c r="X1577" s="24">
        <v>1576.0</v>
      </c>
      <c r="Y1577" s="17" t="str">
        <f t="shared" si="1830"/>
        <v>=COUNTIFS(C$3:C1577,C1577)</v>
      </c>
      <c r="Z1577" s="25" t="str">
        <f t="shared" si="1831"/>
        <v>#NAME?</v>
      </c>
      <c r="AA1577" s="25" t="str">
        <f t="shared" si="1832"/>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46"/>
        <v>4</v>
      </c>
      <c r="B1578" s="10">
        <f t="shared" si="880"/>
        <v>26</v>
      </c>
      <c r="C1578" s="12" t="s">
        <v>2777</v>
      </c>
      <c r="D1578" s="21" t="str">
        <f t="shared" si="1847"/>
        <v>noun</v>
      </c>
      <c r="E1578" s="21" t="str">
        <f t="shared" si="1848"/>
        <v>masc acc sg, from bhikkhati</v>
      </c>
      <c r="F1578" s="21" t="str">
        <f t="shared" si="1849"/>
        <v/>
      </c>
      <c r="G1578" s="21"/>
      <c r="H1578" s="21" t="str">
        <f t="shared" si="1850"/>
        <v>monk, monastic</v>
      </c>
      <c r="I1578" s="21" t="str">
        <f t="shared" si="1851"/>
        <v>beggar, mendicant</v>
      </c>
      <c r="J1578" s="21" t="str">
        <f t="shared" si="1852"/>
        <v>√bhikkh (beg)</v>
      </c>
      <c r="K1578" s="21">
        <f t="shared" si="1853"/>
        <v>1</v>
      </c>
      <c r="L1578" s="21" t="str">
        <f t="shared" si="1854"/>
        <v>a</v>
      </c>
      <c r="M1578" s="21" t="str">
        <f t="shared" si="1855"/>
        <v/>
      </c>
      <c r="N1578" s="21" t="str">
        <f t="shared" si="1856"/>
        <v>√bhikkh + u</v>
      </c>
      <c r="O1578" s="21" t="str">
        <f t="shared" si="1857"/>
        <v/>
      </c>
      <c r="P1578" s="21" t="str">
        <f t="shared" si="1858"/>
        <v/>
      </c>
      <c r="Q1578" s="21"/>
      <c r="R1578" s="21" t="s">
        <v>4166</v>
      </c>
      <c r="S1578" s="21" t="s">
        <v>1939</v>
      </c>
      <c r="T1578" s="21" t="s">
        <v>4374</v>
      </c>
      <c r="U1578" s="23"/>
      <c r="V1578" s="23"/>
      <c r="W1578" s="15">
        <f t="shared" si="2"/>
        <v>45635</v>
      </c>
      <c r="X1578" s="24">
        <v>1577.0</v>
      </c>
      <c r="Y1578" s="17" t="str">
        <f t="shared" si="1830"/>
        <v>=COUNTIFS(C$3:C1578,C1578)</v>
      </c>
      <c r="Z1578" s="25" t="str">
        <f t="shared" si="1831"/>
        <v>#NAME?</v>
      </c>
      <c r="AA1578" s="25" t="str">
        <f t="shared" si="1832"/>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46"/>
        <v>1</v>
      </c>
      <c r="B1579" s="10">
        <f t="shared" si="880"/>
        <v>1</v>
      </c>
      <c r="C1579" s="12" t="s">
        <v>4379</v>
      </c>
      <c r="D1579" s="21" t="s">
        <v>84</v>
      </c>
      <c r="E1579" s="21" t="s">
        <v>4380</v>
      </c>
      <c r="F1579" s="21"/>
      <c r="G1579" s="21"/>
      <c r="H1579" s="21" t="s">
        <v>4381</v>
      </c>
      <c r="I1579" s="27" t="s">
        <v>4382</v>
      </c>
      <c r="J1579" s="21" t="s">
        <v>4361</v>
      </c>
      <c r="K1579" s="21">
        <v>1.0</v>
      </c>
      <c r="L1579" s="21" t="s">
        <v>35</v>
      </c>
      <c r="M1579" s="21" t="s">
        <v>4383</v>
      </c>
      <c r="N1579" s="21" t="s">
        <v>4384</v>
      </c>
      <c r="O1579" s="21"/>
      <c r="P1579" s="21"/>
      <c r="Q1579" s="21"/>
      <c r="R1579" s="21" t="s">
        <v>4166</v>
      </c>
      <c r="S1579" s="21" t="s">
        <v>1939</v>
      </c>
      <c r="T1579" s="21" t="s">
        <v>4385</v>
      </c>
      <c r="U1579" s="23"/>
      <c r="V1579" s="23"/>
      <c r="W1579" s="15">
        <f t="shared" si="2"/>
        <v>45635</v>
      </c>
      <c r="X1579" s="24">
        <v>1578.0</v>
      </c>
      <c r="Y1579" s="17" t="str">
        <f t="shared" si="1830"/>
        <v>=COUNTIFS(C$3:C1579,C1579)</v>
      </c>
      <c r="Z1579" s="25" t="str">
        <f t="shared" si="1831"/>
        <v>#NAME?</v>
      </c>
      <c r="AA1579" s="25" t="str">
        <f t="shared" si="1832"/>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46"/>
        <v>14</v>
      </c>
      <c r="B1580" s="10">
        <f t="shared" si="880"/>
        <v>37</v>
      </c>
      <c r="C1580" s="12" t="s">
        <v>368</v>
      </c>
      <c r="D1580" s="21" t="str">
        <f t="shared" ref="D1580:D1582" si="1859">VLOOKUP($C1580,$C$1:$P$7320,2,0)</f>
        <v>pron</v>
      </c>
      <c r="E1580" s="21" t="str">
        <f t="shared" ref="E1580:E1581" si="1860">VLOOKUP($C1580,$C$1:$P$7320,3,0)</f>
        <v>masc nom sg of ta</v>
      </c>
      <c r="F1580" s="21" t="str">
        <f t="shared" ref="F1580:F1582" si="1861">VLOOKUP($C1580,$C$1:$P$7320,4,0)</f>
        <v/>
      </c>
      <c r="G1580" s="21"/>
      <c r="H1580" s="21" t="str">
        <f t="shared" ref="H1580:H1582" si="1862">VLOOKUP($C1580,$C$1:$P$7320,6,0)</f>
        <v>he, that</v>
      </c>
      <c r="I1580" s="21" t="str">
        <f t="shared" ref="I1580:I1582" si="1863">VLOOKUP($C1580,$C$1:$P$7320,7,0)</f>
        <v/>
      </c>
      <c r="J1580" s="21" t="str">
        <f t="shared" ref="J1580:J1582" si="1864">VLOOKUP($C1580,$C$1:$P$7320,8,0)</f>
        <v/>
      </c>
      <c r="K1580" s="21" t="str">
        <f t="shared" ref="K1580:K1582" si="1865">VLOOKUP($C1580,$C$1:$P$7320,9,0)</f>
        <v/>
      </c>
      <c r="L1580" s="21" t="str">
        <f t="shared" ref="L1580:L1582" si="1866">VLOOKUP($C1580,$C$1:$P$7320,10,0)</f>
        <v/>
      </c>
      <c r="M1580" s="21" t="str">
        <f t="shared" ref="M1580:M1582" si="1867">VLOOKUP($C1580,$C$1:$P$7320,11,0)</f>
        <v/>
      </c>
      <c r="N1580" s="21" t="str">
        <f t="shared" ref="N1580:N1582" si="1868">VLOOKUP($C1580,$C$1:$P$7320,12,0)</f>
        <v/>
      </c>
      <c r="O1580" s="21" t="str">
        <f t="shared" ref="O1580:O1582" si="1869">VLOOKUP($C1580,$C$1:$P$7320,13,0)</f>
        <v/>
      </c>
      <c r="P1580" s="21" t="str">
        <f t="shared" ref="P1580:P1582" si="1870">VLOOKUP($C1580,$C$1:$P$7320,14,0)</f>
        <v/>
      </c>
      <c r="Q1580" s="21"/>
      <c r="R1580" s="21" t="s">
        <v>4166</v>
      </c>
      <c r="S1580" s="21" t="s">
        <v>1939</v>
      </c>
      <c r="T1580" s="21" t="s">
        <v>4374</v>
      </c>
      <c r="U1580" s="23"/>
      <c r="V1580" s="23"/>
      <c r="W1580" s="15">
        <f t="shared" si="2"/>
        <v>45635</v>
      </c>
      <c r="X1580" s="24">
        <v>1579.0</v>
      </c>
      <c r="Y1580" s="17" t="str">
        <f t="shared" si="1830"/>
        <v>=COUNTIFS(C$3:C1580,C1580)</v>
      </c>
      <c r="Z1580" s="25" t="str">
        <f t="shared" si="1831"/>
        <v>#NAME?</v>
      </c>
      <c r="AA1580" s="25" t="str">
        <f t="shared" si="1832"/>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46"/>
        <v>18</v>
      </c>
      <c r="B1581" s="10">
        <f t="shared" si="880"/>
        <v>25</v>
      </c>
      <c r="C1581" s="12" t="s">
        <v>2894</v>
      </c>
      <c r="D1581" s="21" t="str">
        <f t="shared" si="1859"/>
        <v>ind</v>
      </c>
      <c r="E1581" s="21" t="str">
        <f t="shared" si="1860"/>
        <v>conj</v>
      </c>
      <c r="F1581" s="21" t="str">
        <f t="shared" si="1861"/>
        <v/>
      </c>
      <c r="G1581" s="21"/>
      <c r="H1581" s="21" t="str">
        <f t="shared" si="1862"/>
        <v>and</v>
      </c>
      <c r="I1581" s="21" t="str">
        <f t="shared" si="1863"/>
        <v/>
      </c>
      <c r="J1581" s="21" t="str">
        <f t="shared" si="1864"/>
        <v/>
      </c>
      <c r="K1581" s="21" t="str">
        <f t="shared" si="1865"/>
        <v/>
      </c>
      <c r="L1581" s="21" t="str">
        <f t="shared" si="1866"/>
        <v/>
      </c>
      <c r="M1581" s="21" t="str">
        <f t="shared" si="1867"/>
        <v/>
      </c>
      <c r="N1581" s="21" t="str">
        <f t="shared" si="1868"/>
        <v/>
      </c>
      <c r="O1581" s="21" t="str">
        <f t="shared" si="1869"/>
        <v/>
      </c>
      <c r="P1581" s="21" t="str">
        <f t="shared" si="1870"/>
        <v/>
      </c>
      <c r="Q1581" s="21"/>
      <c r="R1581" s="21" t="s">
        <v>4166</v>
      </c>
      <c r="S1581" s="21" t="s">
        <v>1939</v>
      </c>
      <c r="T1581" s="21" t="s">
        <v>4374</v>
      </c>
      <c r="U1581" s="23"/>
      <c r="V1581" s="23"/>
      <c r="W1581" s="15">
        <f t="shared" si="2"/>
        <v>45635</v>
      </c>
      <c r="X1581" s="24">
        <v>1580.0</v>
      </c>
      <c r="Y1581" s="17" t="str">
        <f t="shared" si="1830"/>
        <v>=COUNTIFS(C$3:C1581,C1581)</v>
      </c>
      <c r="Z1581" s="25" t="str">
        <f t="shared" si="1831"/>
        <v>#NAME?</v>
      </c>
      <c r="AA1581" s="25" t="str">
        <f t="shared" si="1832"/>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46"/>
        <v>40</v>
      </c>
      <c r="B1582" s="10">
        <f t="shared" si="880"/>
        <v>147</v>
      </c>
      <c r="C1582" s="12" t="s">
        <v>560</v>
      </c>
      <c r="D1582" s="21" t="str">
        <f t="shared" si="1859"/>
        <v>noun</v>
      </c>
      <c r="E1582" s="21" t="s">
        <v>3635</v>
      </c>
      <c r="F1582" s="21" t="str">
        <f t="shared" si="1861"/>
        <v/>
      </c>
      <c r="G1582" s="21"/>
      <c r="H1582" s="21" t="str">
        <f t="shared" si="1862"/>
        <v>monk, monastic</v>
      </c>
      <c r="I1582" s="21" t="str">
        <f t="shared" si="1863"/>
        <v>beggar, mendicant</v>
      </c>
      <c r="J1582" s="21" t="str">
        <f t="shared" si="1864"/>
        <v>√bhikkh (beg)</v>
      </c>
      <c r="K1582" s="21">
        <f t="shared" si="1865"/>
        <v>1</v>
      </c>
      <c r="L1582" s="21" t="str">
        <f t="shared" si="1866"/>
        <v>a</v>
      </c>
      <c r="M1582" s="21" t="str">
        <f t="shared" si="1867"/>
        <v/>
      </c>
      <c r="N1582" s="21" t="str">
        <f t="shared" si="1868"/>
        <v>√bhikkh + u</v>
      </c>
      <c r="O1582" s="21" t="str">
        <f t="shared" si="1869"/>
        <v/>
      </c>
      <c r="P1582" s="21" t="str">
        <f t="shared" si="1870"/>
        <v/>
      </c>
      <c r="Q1582" s="21"/>
      <c r="R1582" s="21" t="s">
        <v>4166</v>
      </c>
      <c r="S1582" s="21" t="s">
        <v>1939</v>
      </c>
      <c r="T1582" s="21" t="s">
        <v>4374</v>
      </c>
      <c r="U1582" s="23"/>
      <c r="V1582" s="23"/>
      <c r="W1582" s="15">
        <f t="shared" si="2"/>
        <v>45635</v>
      </c>
      <c r="X1582" s="24">
        <v>1581.0</v>
      </c>
      <c r="Y1582" s="17" t="str">
        <f t="shared" si="1830"/>
        <v>=COUNTIFS(C$3:C1582,C1582)</v>
      </c>
      <c r="Z1582" s="25" t="str">
        <f t="shared" si="1831"/>
        <v>#NAME?</v>
      </c>
      <c r="AA1582" s="25" t="str">
        <f t="shared" si="1832"/>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46"/>
        <v>1</v>
      </c>
      <c r="B1583" s="10">
        <f t="shared" si="880"/>
        <v>1</v>
      </c>
      <c r="C1583" s="12" t="s">
        <v>4386</v>
      </c>
      <c r="D1583" s="21" t="s">
        <v>183</v>
      </c>
      <c r="E1583" s="21" t="s">
        <v>4387</v>
      </c>
      <c r="F1583" s="21"/>
      <c r="G1583" s="21"/>
      <c r="H1583" s="21" t="s">
        <v>4388</v>
      </c>
      <c r="I1583" s="21"/>
      <c r="J1583" s="21" t="s">
        <v>4361</v>
      </c>
      <c r="K1583" s="21">
        <v>1.0</v>
      </c>
      <c r="L1583" s="21" t="s">
        <v>35</v>
      </c>
      <c r="M1583" s="21"/>
      <c r="N1583" s="21" t="s">
        <v>4389</v>
      </c>
      <c r="O1583" s="21"/>
      <c r="P1583" s="21"/>
      <c r="Q1583" s="21"/>
      <c r="R1583" s="21" t="s">
        <v>4166</v>
      </c>
      <c r="S1583" s="21" t="s">
        <v>1939</v>
      </c>
      <c r="T1583" s="21" t="s">
        <v>4390</v>
      </c>
      <c r="U1583" s="23"/>
      <c r="V1583" s="23"/>
      <c r="W1583" s="15">
        <f t="shared" si="2"/>
        <v>45635</v>
      </c>
      <c r="X1583" s="24">
        <v>1582.0</v>
      </c>
      <c r="Y1583" s="17" t="str">
        <f t="shared" si="1830"/>
        <v>=COUNTIFS(C$3:C1583,C1583)</v>
      </c>
      <c r="Z1583" s="25" t="str">
        <f t="shared" si="1831"/>
        <v>#NAME?</v>
      </c>
      <c r="AA1583" s="25" t="str">
        <f t="shared" si="1832"/>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46"/>
        <v>9</v>
      </c>
      <c r="B1584" s="10">
        <f t="shared" si="880"/>
        <v>19</v>
      </c>
      <c r="C1584" s="12" t="s">
        <v>1499</v>
      </c>
      <c r="D1584" s="21" t="str">
        <f t="shared" ref="D1584:D1586" si="1871">VLOOKUP($C1584,$C$1:$P$7320,2,0)</f>
        <v>pron</v>
      </c>
      <c r="E1584" s="21" t="s">
        <v>4391</v>
      </c>
      <c r="F1584" s="21"/>
      <c r="G1584" s="21"/>
      <c r="H1584" s="21" t="str">
        <f t="shared" ref="H1584:H1586" si="1872">VLOOKUP($C1584,$C$1:$P$7320,6,0)</f>
        <v>for you</v>
      </c>
      <c r="I1584" s="21" t="str">
        <f t="shared" ref="I1584:I1586" si="1873">VLOOKUP($C1584,$C$1:$P$7320,7,0)</f>
        <v/>
      </c>
      <c r="J1584" s="21" t="str">
        <f t="shared" ref="J1584:J1586" si="1874">VLOOKUP($C1584,$C$1:$P$7320,8,0)</f>
        <v/>
      </c>
      <c r="K1584" s="21" t="str">
        <f t="shared" ref="K1584:K1586" si="1875">VLOOKUP($C1584,$C$1:$P$7320,9,0)</f>
        <v/>
      </c>
      <c r="L1584" s="21" t="str">
        <f t="shared" ref="L1584:L1586" si="1876">VLOOKUP($C1584,$C$1:$P$7320,10,0)</f>
        <v/>
      </c>
      <c r="M1584" s="21" t="str">
        <f t="shared" ref="M1584:M1586" si="1877">VLOOKUP($C1584,$C$1:$P$7320,11,0)</f>
        <v/>
      </c>
      <c r="N1584" s="21" t="str">
        <f t="shared" ref="N1584:N1586" si="1878">VLOOKUP($C1584,$C$1:$P$7320,12,0)</f>
        <v/>
      </c>
      <c r="O1584" s="21" t="str">
        <f t="shared" ref="O1584:O1586" si="1879">VLOOKUP($C1584,$C$1:$P$7320,13,0)</f>
        <v/>
      </c>
      <c r="P1584" s="21" t="str">
        <f t="shared" ref="P1584:P1586" si="1880">VLOOKUP($C1584,$C$1:$P$7320,14,0)</f>
        <v/>
      </c>
      <c r="Q1584" s="21"/>
      <c r="R1584" s="21" t="s">
        <v>4166</v>
      </c>
      <c r="S1584" s="21" t="s">
        <v>1939</v>
      </c>
      <c r="T1584" s="21" t="s">
        <v>4374</v>
      </c>
      <c r="U1584" s="23"/>
      <c r="V1584" s="23"/>
      <c r="W1584" s="15">
        <f t="shared" si="2"/>
        <v>45635</v>
      </c>
      <c r="X1584" s="24">
        <v>1583.0</v>
      </c>
      <c r="Y1584" s="17" t="str">
        <f t="shared" si="1830"/>
        <v>=COUNTIFS(C$3:C1584,C1584)</v>
      </c>
      <c r="Z1584" s="25" t="str">
        <f t="shared" si="1831"/>
        <v>#NAME?</v>
      </c>
      <c r="AA1584" s="25" t="str">
        <f t="shared" si="1832"/>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46"/>
        <v>19</v>
      </c>
      <c r="B1585" s="10">
        <f t="shared" si="880"/>
        <v>25</v>
      </c>
      <c r="C1585" s="12" t="s">
        <v>2894</v>
      </c>
      <c r="D1585" s="21" t="str">
        <f t="shared" si="1871"/>
        <v>ind</v>
      </c>
      <c r="E1585" s="21" t="str">
        <f t="shared" ref="E1585:E1586" si="1881">VLOOKUP($C1585,$C$1:$P$7320,3,0)</f>
        <v>conj</v>
      </c>
      <c r="F1585" s="21" t="str">
        <f t="shared" ref="F1585:F1586" si="1882">VLOOKUP($C1585,$C$1:$P$7320,4,0)</f>
        <v/>
      </c>
      <c r="G1585" s="21"/>
      <c r="H1585" s="21" t="str">
        <f t="shared" si="1872"/>
        <v>and</v>
      </c>
      <c r="I1585" s="21" t="str">
        <f t="shared" si="1873"/>
        <v/>
      </c>
      <c r="J1585" s="21" t="str">
        <f t="shared" si="1874"/>
        <v/>
      </c>
      <c r="K1585" s="21" t="str">
        <f t="shared" si="1875"/>
        <v/>
      </c>
      <c r="L1585" s="21" t="str">
        <f t="shared" si="1876"/>
        <v/>
      </c>
      <c r="M1585" s="21" t="str">
        <f t="shared" si="1877"/>
        <v/>
      </c>
      <c r="N1585" s="21" t="str">
        <f t="shared" si="1878"/>
        <v/>
      </c>
      <c r="O1585" s="21" t="str">
        <f t="shared" si="1879"/>
        <v/>
      </c>
      <c r="P1585" s="21" t="str">
        <f t="shared" si="1880"/>
        <v/>
      </c>
      <c r="Q1585" s="21"/>
      <c r="R1585" s="21" t="s">
        <v>4166</v>
      </c>
      <c r="S1585" s="21" t="s">
        <v>1939</v>
      </c>
      <c r="T1585" s="21" t="s">
        <v>4374</v>
      </c>
      <c r="U1585" s="23"/>
      <c r="V1585" s="23"/>
      <c r="W1585" s="15">
        <f t="shared" si="2"/>
        <v>45635</v>
      </c>
      <c r="X1585" s="24">
        <v>1584.0</v>
      </c>
      <c r="Y1585" s="17" t="str">
        <f t="shared" si="1830"/>
        <v>=COUNTIFS(C$3:C1585,C1585)</v>
      </c>
      <c r="Z1585" s="25" t="str">
        <f t="shared" si="1831"/>
        <v>#NAME?</v>
      </c>
      <c r="AA1585" s="25" t="str">
        <f t="shared" si="1832"/>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46"/>
        <v>19</v>
      </c>
      <c r="B1586" s="10">
        <f t="shared" si="880"/>
        <v>26</v>
      </c>
      <c r="C1586" s="12" t="s">
        <v>2606</v>
      </c>
      <c r="D1586" s="21" t="str">
        <f t="shared" si="1871"/>
        <v>noun</v>
      </c>
      <c r="E1586" s="21" t="str">
        <f t="shared" si="1881"/>
        <v>masc nom pl, from bhikkhati</v>
      </c>
      <c r="F1586" s="21" t="str">
        <f t="shared" si="1882"/>
        <v/>
      </c>
      <c r="G1586" s="21"/>
      <c r="H1586" s="21" t="str">
        <f t="shared" si="1872"/>
        <v>monks, monastics</v>
      </c>
      <c r="I1586" s="21" t="str">
        <f t="shared" si="1873"/>
        <v>beggars, mendicants</v>
      </c>
      <c r="J1586" s="21" t="str">
        <f t="shared" si="1874"/>
        <v>√bhikkh (beg)</v>
      </c>
      <c r="K1586" s="21">
        <f t="shared" si="1875"/>
        <v>1</v>
      </c>
      <c r="L1586" s="21" t="str">
        <f t="shared" si="1876"/>
        <v>a</v>
      </c>
      <c r="M1586" s="21" t="str">
        <f t="shared" si="1877"/>
        <v/>
      </c>
      <c r="N1586" s="21" t="str">
        <f t="shared" si="1878"/>
        <v>√bhikkh + u</v>
      </c>
      <c r="O1586" s="21" t="str">
        <f t="shared" si="1879"/>
        <v/>
      </c>
      <c r="P1586" s="21" t="str">
        <f t="shared" si="1880"/>
        <v/>
      </c>
      <c r="Q1586" s="21"/>
      <c r="R1586" s="21" t="s">
        <v>4166</v>
      </c>
      <c r="S1586" s="21" t="s">
        <v>1939</v>
      </c>
      <c r="T1586" s="21" t="s">
        <v>4374</v>
      </c>
      <c r="U1586" s="23"/>
      <c r="V1586" s="23"/>
      <c r="W1586" s="15">
        <f t="shared" si="2"/>
        <v>45635</v>
      </c>
      <c r="X1586" s="24">
        <v>1585.0</v>
      </c>
      <c r="Y1586" s="17" t="str">
        <f t="shared" si="1830"/>
        <v>=COUNTIFS(C$3:C1586,C1586)</v>
      </c>
      <c r="Z1586" s="25" t="str">
        <f t="shared" si="1831"/>
        <v>#NAME?</v>
      </c>
      <c r="AA1586" s="25" t="str">
        <f t="shared" si="1832"/>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46"/>
        <v>1</v>
      </c>
      <c r="B1587" s="10">
        <f t="shared" si="880"/>
        <v>2</v>
      </c>
      <c r="C1587" s="12" t="s">
        <v>4392</v>
      </c>
      <c r="D1587" s="21" t="s">
        <v>401</v>
      </c>
      <c r="E1587" s="21" t="s">
        <v>4393</v>
      </c>
      <c r="F1587" s="21"/>
      <c r="G1587" s="21"/>
      <c r="H1587" s="21" t="s">
        <v>4394</v>
      </c>
      <c r="I1587" s="21" t="s">
        <v>4395</v>
      </c>
      <c r="J1587" s="21" t="s">
        <v>4396</v>
      </c>
      <c r="K1587" s="21">
        <v>1.0</v>
      </c>
      <c r="L1587" s="21" t="s">
        <v>35</v>
      </c>
      <c r="M1587" s="21"/>
      <c r="N1587" s="21" t="s">
        <v>4397</v>
      </c>
      <c r="O1587" s="21"/>
      <c r="P1587" s="21"/>
      <c r="Q1587" s="21"/>
      <c r="R1587" s="21" t="s">
        <v>4166</v>
      </c>
      <c r="S1587" s="21" t="s">
        <v>1939</v>
      </c>
      <c r="T1587" s="21" t="s">
        <v>4398</v>
      </c>
      <c r="U1587" s="23"/>
      <c r="V1587" s="23"/>
      <c r="W1587" s="15">
        <f t="shared" si="2"/>
        <v>45635</v>
      </c>
      <c r="X1587" s="24">
        <v>1586.0</v>
      </c>
      <c r="Y1587" s="17" t="str">
        <f t="shared" si="1830"/>
        <v>=COUNTIFS(C$3:C1587,C1587)</v>
      </c>
      <c r="Z1587" s="25" t="str">
        <f t="shared" si="1831"/>
        <v>#NAME?</v>
      </c>
      <c r="AA1587" s="25" t="str">
        <f t="shared" si="1832"/>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46"/>
        <v>1</v>
      </c>
      <c r="B1588" s="10">
        <f t="shared" si="880"/>
        <v>15</v>
      </c>
      <c r="C1588" s="12" t="s">
        <v>4399</v>
      </c>
      <c r="D1588" s="21" t="s">
        <v>42</v>
      </c>
      <c r="E1588" s="21" t="s">
        <v>4400</v>
      </c>
      <c r="F1588" s="21"/>
      <c r="G1588" s="21"/>
      <c r="H1588" s="21" t="s">
        <v>894</v>
      </c>
      <c r="I1588" s="21"/>
      <c r="J1588" s="21"/>
      <c r="K1588" s="21"/>
      <c r="L1588" s="21"/>
      <c r="M1588" s="21"/>
      <c r="N1588" s="21"/>
      <c r="O1588" s="21"/>
      <c r="P1588" s="21"/>
      <c r="Q1588" s="21"/>
      <c r="R1588" s="21" t="s">
        <v>4166</v>
      </c>
      <c r="S1588" s="21" t="s">
        <v>1939</v>
      </c>
      <c r="T1588" s="21" t="s">
        <v>4401</v>
      </c>
      <c r="U1588" s="23"/>
      <c r="V1588" s="23"/>
      <c r="W1588" s="15">
        <f t="shared" si="2"/>
        <v>45635</v>
      </c>
      <c r="X1588" s="24">
        <v>1587.0</v>
      </c>
      <c r="Y1588" s="17" t="str">
        <f t="shared" si="1830"/>
        <v>=COUNTIFS(C$3:C1588,C1588)</v>
      </c>
      <c r="Z1588" s="25" t="str">
        <f t="shared" si="1831"/>
        <v>#NAME?</v>
      </c>
      <c r="AA1588" s="25" t="str">
        <f t="shared" si="1832"/>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46"/>
        <v>2</v>
      </c>
      <c r="B1589" s="10">
        <f t="shared" si="880"/>
        <v>17</v>
      </c>
      <c r="C1589" s="12" t="s">
        <v>4353</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4166</v>
      </c>
      <c r="S1589" s="21" t="s">
        <v>1939</v>
      </c>
      <c r="T1589" s="21" t="s">
        <v>4374</v>
      </c>
      <c r="U1589" s="23"/>
      <c r="V1589" s="23"/>
      <c r="W1589" s="15">
        <f t="shared" si="2"/>
        <v>45635</v>
      </c>
      <c r="X1589" s="24">
        <v>1588.0</v>
      </c>
      <c r="Y1589" s="17" t="str">
        <f t="shared" si="1830"/>
        <v>=COUNTIFS(C$3:C1589,C1589)</v>
      </c>
      <c r="Z1589" s="25" t="str">
        <f t="shared" si="1831"/>
        <v>#NAME?</v>
      </c>
      <c r="AA1589" s="25" t="str">
        <f t="shared" si="1832"/>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46"/>
        <v>1</v>
      </c>
      <c r="B1590" s="10">
        <f t="shared" si="880"/>
        <v>6</v>
      </c>
      <c r="C1590" s="12" t="s">
        <v>4402</v>
      </c>
      <c r="D1590" s="21" t="s">
        <v>47</v>
      </c>
      <c r="E1590" s="21" t="s">
        <v>2521</v>
      </c>
      <c r="F1590" s="21"/>
      <c r="G1590" s="21"/>
      <c r="H1590" s="21" t="s">
        <v>4403</v>
      </c>
      <c r="I1590" s="21"/>
      <c r="J1590" s="21"/>
      <c r="K1590" s="21"/>
      <c r="L1590" s="21"/>
      <c r="M1590" s="21"/>
      <c r="N1590" s="21"/>
      <c r="O1590" s="21"/>
      <c r="P1590" s="21"/>
      <c r="Q1590" s="21"/>
      <c r="R1590" s="21" t="s">
        <v>4166</v>
      </c>
      <c r="S1590" s="21" t="s">
        <v>1939</v>
      </c>
      <c r="T1590" s="21" t="s">
        <v>4404</v>
      </c>
      <c r="U1590" s="23"/>
      <c r="V1590" s="23"/>
      <c r="W1590" s="15">
        <f t="shared" si="2"/>
        <v>45635</v>
      </c>
      <c r="X1590" s="24">
        <v>1589.0</v>
      </c>
      <c r="Y1590" s="17" t="str">
        <f t="shared" si="1830"/>
        <v>=COUNTIFS(C$3:C1590,C1590)</v>
      </c>
      <c r="Z1590" s="25" t="str">
        <f t="shared" si="1831"/>
        <v>#NAME?</v>
      </c>
      <c r="AA1590" s="25" t="str">
        <f t="shared" si="1832"/>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80"/>
        <v>1</v>
      </c>
      <c r="C1591" s="52" t="s">
        <v>4405</v>
      </c>
      <c r="D1591" s="40"/>
      <c r="E1591" s="40"/>
      <c r="F1591" s="40"/>
      <c r="G1591" s="40"/>
      <c r="H1591" s="40"/>
      <c r="I1591" s="40"/>
      <c r="J1591" s="40"/>
      <c r="K1591" s="40"/>
      <c r="L1591" s="40"/>
      <c r="M1591" s="40"/>
      <c r="N1591" s="40"/>
      <c r="O1591" s="40"/>
      <c r="P1591" s="40"/>
      <c r="Q1591" s="40"/>
      <c r="R1591" s="40" t="s">
        <v>4166</v>
      </c>
      <c r="S1591" s="40" t="s">
        <v>1939</v>
      </c>
      <c r="T1591" s="40" t="s">
        <v>4374</v>
      </c>
      <c r="U1591" s="41"/>
      <c r="V1591" s="41"/>
      <c r="W1591" s="15">
        <f t="shared" si="2"/>
        <v>45635</v>
      </c>
      <c r="X1591" s="24">
        <v>1590.0</v>
      </c>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80"/>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2"/>
        <v>45635</v>
      </c>
      <c r="X1592" s="24">
        <v>1591.0</v>
      </c>
      <c r="Y1592" s="17" t="str">
        <f t="shared" ref="Y1592:Y1604" si="1883">formulatext(A1592)</f>
        <v>#N/A</v>
      </c>
      <c r="Z1592" s="25" t="str">
        <f t="shared" ref="Z1592:Z1604" si="1884">org.libreoffice.regex(Y1592,"(\= COUNTIFS\(C\$\d{1,3}:)(C\d{1,3})(,)(C\d{1,3})(\))","$2")</f>
        <v>#NAME?</v>
      </c>
      <c r="AA1592" s="25" t="str">
        <f t="shared" ref="AA1592:AA1604" si="1885">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86">COUNTIFS(C$3:C1593,C1593)</f>
        <v>3</v>
      </c>
      <c r="B1593" s="10">
        <f t="shared" si="880"/>
        <v>9</v>
      </c>
      <c r="C1593" s="12" t="s">
        <v>799</v>
      </c>
      <c r="D1593" s="21" t="str">
        <f t="shared" ref="D1593:D1604" si="1887">VLOOKUP($C1593,$C$1:$P$7320,2,0)</f>
        <v>comp</v>
      </c>
      <c r="E1593" s="21" t="str">
        <f t="shared" ref="E1593:E1604" si="1888">VLOOKUP($C1593,$C$1:$P$7320,3,0)</f>
        <v>sandhi, adv + masc</v>
      </c>
      <c r="F1593" s="21" t="str">
        <f t="shared" ref="F1593:F1604" si="1889">VLOOKUP($C1593,$C$1:$P$7320,4,0)</f>
        <v/>
      </c>
      <c r="G1593" s="21"/>
      <c r="H1593" s="21" t="str">
        <f t="shared" ref="H1593:H1604" si="1890">VLOOKUP($C1593,$C$1:$P$7320,6,0)</f>
        <v>in that case the venerables</v>
      </c>
      <c r="I1593" s="21" t="str">
        <f t="shared" ref="I1593:I1604" si="1891">VLOOKUP($C1593,$C$1:$P$7320,7,0)</f>
        <v/>
      </c>
      <c r="J1593" s="21" t="str">
        <f t="shared" ref="J1593:J1604" si="1892">VLOOKUP($C1593,$C$1:$P$7320,8,0)</f>
        <v/>
      </c>
      <c r="K1593" s="21" t="str">
        <f t="shared" ref="K1593:K1604" si="1893">VLOOKUP($C1593,$C$1:$P$7320,9,0)</f>
        <v/>
      </c>
      <c r="L1593" s="21" t="str">
        <f t="shared" ref="L1593:L1604" si="1894">VLOOKUP($C1593,$C$1:$P$7320,10,0)</f>
        <v/>
      </c>
      <c r="M1593" s="21" t="str">
        <f t="shared" ref="M1593:M1604" si="1895">VLOOKUP($C1593,$C$1:$P$7320,11,0)</f>
        <v/>
      </c>
      <c r="N1593" s="21" t="str">
        <f t="shared" ref="N1593:N1604" si="1896">VLOOKUP($C1593,$C$1:$P$7320,12,0)</f>
        <v>tattha + āyasmante</v>
      </c>
      <c r="O1593" s="21" t="str">
        <f t="shared" ref="O1593:O1604" si="1897">VLOOKUP($C1593,$C$1:$P$7320,13,0)</f>
        <v/>
      </c>
      <c r="P1593" s="21" t="str">
        <f t="shared" ref="P1593:P1604" si="1898">VLOOKUP($C1593,$C$1:$P$7320,14,0)</f>
        <v/>
      </c>
      <c r="Q1593" s="21"/>
      <c r="R1593" s="21" t="s">
        <v>4166</v>
      </c>
      <c r="S1593" s="21" t="s">
        <v>1939</v>
      </c>
      <c r="T1593" s="21" t="s">
        <v>4406</v>
      </c>
      <c r="U1593" s="23"/>
      <c r="V1593" s="23"/>
      <c r="W1593" s="15">
        <f t="shared" si="2"/>
        <v>45635</v>
      </c>
      <c r="X1593" s="24">
        <v>1592.0</v>
      </c>
      <c r="Y1593" s="17" t="str">
        <f t="shared" si="1883"/>
        <v>=COUNTIFS(C$3:C1593,C1593)</v>
      </c>
      <c r="Z1593" s="25" t="str">
        <f t="shared" si="1884"/>
        <v>#NAME?</v>
      </c>
      <c r="AA1593" s="25" t="str">
        <f t="shared" si="1885"/>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86"/>
        <v>7</v>
      </c>
      <c r="B1594" s="10">
        <f t="shared" si="880"/>
        <v>27</v>
      </c>
      <c r="C1594" s="12" t="s">
        <v>810</v>
      </c>
      <c r="D1594" s="21" t="str">
        <f t="shared" si="1887"/>
        <v>verb</v>
      </c>
      <c r="E1594" s="21" t="str">
        <f t="shared" si="1888"/>
        <v>pr 1st sg of pucchati</v>
      </c>
      <c r="F1594" s="21" t="str">
        <f t="shared" si="1889"/>
        <v/>
      </c>
      <c r="G1594" s="21"/>
      <c r="H1594" s="21" t="str">
        <f t="shared" si="1890"/>
        <v>I ask, I am asking</v>
      </c>
      <c r="I1594" s="21" t="str">
        <f t="shared" si="1891"/>
        <v/>
      </c>
      <c r="J1594" s="21" t="str">
        <f t="shared" si="1892"/>
        <v>√pucch (ask)</v>
      </c>
      <c r="K1594" s="21">
        <f t="shared" si="1893"/>
        <v>1</v>
      </c>
      <c r="L1594" s="21" t="str">
        <f t="shared" si="1894"/>
        <v>a</v>
      </c>
      <c r="M1594" s="21" t="str">
        <f t="shared" si="1895"/>
        <v>√pucch + a &gt; puccha</v>
      </c>
      <c r="N1594" s="21" t="str">
        <f t="shared" si="1896"/>
        <v>puccha + ti</v>
      </c>
      <c r="O1594" s="21" t="str">
        <f t="shared" si="1897"/>
        <v/>
      </c>
      <c r="P1594" s="21" t="str">
        <f t="shared" si="1898"/>
        <v/>
      </c>
      <c r="Q1594" s="21"/>
      <c r="R1594" s="21" t="s">
        <v>4166</v>
      </c>
      <c r="S1594" s="21" t="s">
        <v>1939</v>
      </c>
      <c r="T1594" s="21" t="s">
        <v>4406</v>
      </c>
      <c r="U1594" s="23"/>
      <c r="V1594" s="23"/>
      <c r="W1594" s="15">
        <f t="shared" si="2"/>
        <v>45635</v>
      </c>
      <c r="X1594" s="24">
        <v>1593.0</v>
      </c>
      <c r="Y1594" s="17" t="str">
        <f t="shared" si="1883"/>
        <v>=COUNTIFS(C$3:C1594,C1594)</v>
      </c>
      <c r="Z1594" s="25" t="str">
        <f t="shared" si="1884"/>
        <v>#NAME?</v>
      </c>
      <c r="AA1594" s="25" t="str">
        <f t="shared" si="1885"/>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86"/>
        <v>7</v>
      </c>
      <c r="B1595" s="10">
        <f t="shared" si="880"/>
        <v>27</v>
      </c>
      <c r="C1595" s="12" t="s">
        <v>816</v>
      </c>
      <c r="D1595" s="21" t="str">
        <f t="shared" si="1887"/>
        <v>comp</v>
      </c>
      <c r="E1595" s="21" t="str">
        <f t="shared" si="1888"/>
        <v>sandhi, ind + adv (or) ind + pr</v>
      </c>
      <c r="F1595" s="21" t="str">
        <f t="shared" si="1889"/>
        <v/>
      </c>
      <c r="G1595" s="21"/>
      <c r="H1595" s="21" t="str">
        <f t="shared" si="1890"/>
        <v>I trust in this case, (or) I trust you all are</v>
      </c>
      <c r="I1595" s="21" t="str">
        <f t="shared" si="1891"/>
        <v/>
      </c>
      <c r="J1595" s="21" t="str">
        <f t="shared" si="1892"/>
        <v/>
      </c>
      <c r="K1595" s="21" t="str">
        <f t="shared" si="1893"/>
        <v/>
      </c>
      <c r="L1595" s="21" t="str">
        <f t="shared" si="1894"/>
        <v/>
      </c>
      <c r="M1595" s="21" t="str">
        <f t="shared" si="1895"/>
        <v/>
      </c>
      <c r="N1595" s="21" t="str">
        <f t="shared" si="1896"/>
        <v>kacci + ettha or kacci + attha</v>
      </c>
      <c r="O1595" s="21" t="str">
        <f t="shared" si="1897"/>
        <v/>
      </c>
      <c r="P1595" s="21" t="str">
        <f t="shared" si="1898"/>
        <v/>
      </c>
      <c r="Q1595" s="21"/>
      <c r="R1595" s="21" t="s">
        <v>4166</v>
      </c>
      <c r="S1595" s="21" t="s">
        <v>1939</v>
      </c>
      <c r="T1595" s="21" t="s">
        <v>4406</v>
      </c>
      <c r="U1595" s="23"/>
      <c r="V1595" s="23"/>
      <c r="W1595" s="15">
        <f t="shared" si="2"/>
        <v>45635</v>
      </c>
      <c r="X1595" s="24">
        <v>1594.0</v>
      </c>
      <c r="Y1595" s="17" t="str">
        <f t="shared" si="1883"/>
        <v>=COUNTIFS(C$3:C1595,C1595)</v>
      </c>
      <c r="Z1595" s="25" t="str">
        <f t="shared" si="1884"/>
        <v>#NAME?</v>
      </c>
      <c r="AA1595" s="25" t="str">
        <f t="shared" si="1885"/>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86"/>
        <v>7</v>
      </c>
      <c r="B1596" s="10">
        <f t="shared" si="880"/>
        <v>27</v>
      </c>
      <c r="C1596" s="12" t="s">
        <v>837</v>
      </c>
      <c r="D1596" s="21" t="str">
        <f t="shared" si="1887"/>
        <v>pp</v>
      </c>
      <c r="E1596" s="21" t="str">
        <f t="shared" si="1888"/>
        <v>masc nom pl of parisuddha, pp of parisujjhati</v>
      </c>
      <c r="F1596" s="21" t="str">
        <f t="shared" si="1889"/>
        <v/>
      </c>
      <c r="G1596" s="21"/>
      <c r="H1596" s="21" t="str">
        <f t="shared" si="1890"/>
        <v>pure, innocent</v>
      </c>
      <c r="I1596" s="21" t="str">
        <f t="shared" si="1891"/>
        <v>purified</v>
      </c>
      <c r="J1596" s="21" t="str">
        <f t="shared" si="1892"/>
        <v>√sudh (be pure)</v>
      </c>
      <c r="K1596" s="21">
        <f t="shared" si="1893"/>
        <v>3</v>
      </c>
      <c r="L1596" s="21" t="str">
        <f t="shared" si="1894"/>
        <v>ya</v>
      </c>
      <c r="M1596" s="21" t="str">
        <f t="shared" si="1895"/>
        <v/>
      </c>
      <c r="N1596" s="21" t="str">
        <f t="shared" si="1896"/>
        <v>pari + √sudh + ta</v>
      </c>
      <c r="O1596" s="21" t="str">
        <f t="shared" si="1897"/>
        <v/>
      </c>
      <c r="P1596" s="21" t="str">
        <f t="shared" si="1898"/>
        <v/>
      </c>
      <c r="Q1596" s="21"/>
      <c r="R1596" s="21" t="s">
        <v>4166</v>
      </c>
      <c r="S1596" s="21" t="s">
        <v>1939</v>
      </c>
      <c r="T1596" s="21" t="s">
        <v>4406</v>
      </c>
      <c r="U1596" s="23"/>
      <c r="V1596" s="23"/>
      <c r="W1596" s="15">
        <f t="shared" si="2"/>
        <v>45635</v>
      </c>
      <c r="X1596" s="24">
        <v>1595.0</v>
      </c>
      <c r="Y1596" s="17" t="str">
        <f t="shared" si="1883"/>
        <v>=COUNTIFS(C$3:C1596,C1596)</v>
      </c>
      <c r="Z1596" s="25" t="str">
        <f t="shared" si="1884"/>
        <v>#NAME?</v>
      </c>
      <c r="AA1596" s="25" t="str">
        <f t="shared" si="1885"/>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86"/>
        <v>3</v>
      </c>
      <c r="B1597" s="10">
        <f t="shared" si="880"/>
        <v>9</v>
      </c>
      <c r="C1597" s="12" t="s">
        <v>841</v>
      </c>
      <c r="D1597" s="21" t="str">
        <f t="shared" si="1887"/>
        <v>comp</v>
      </c>
      <c r="E1597" s="21" t="str">
        <f t="shared" si="1888"/>
        <v>sandhi, adv + ind</v>
      </c>
      <c r="F1597" s="21" t="str">
        <f t="shared" si="1889"/>
        <v/>
      </c>
      <c r="G1597" s="21"/>
      <c r="H1597" s="21" t="str">
        <f t="shared" si="1890"/>
        <v>and for the second time</v>
      </c>
      <c r="I1597" s="21" t="str">
        <f t="shared" si="1891"/>
        <v/>
      </c>
      <c r="J1597" s="21" t="str">
        <f t="shared" si="1892"/>
        <v/>
      </c>
      <c r="K1597" s="21" t="str">
        <f t="shared" si="1893"/>
        <v/>
      </c>
      <c r="L1597" s="21" t="str">
        <f t="shared" si="1894"/>
        <v/>
      </c>
      <c r="M1597" s="21" t="str">
        <f t="shared" si="1895"/>
        <v/>
      </c>
      <c r="N1597" s="21" t="str">
        <f t="shared" si="1896"/>
        <v>dutiyaṃ + api</v>
      </c>
      <c r="O1597" s="21" t="str">
        <f t="shared" si="1897"/>
        <v/>
      </c>
      <c r="P1597" s="21" t="str">
        <f t="shared" si="1898"/>
        <v/>
      </c>
      <c r="Q1597" s="21"/>
      <c r="R1597" s="21" t="s">
        <v>4166</v>
      </c>
      <c r="S1597" s="21" t="s">
        <v>1939</v>
      </c>
      <c r="T1597" s="21" t="s">
        <v>4406</v>
      </c>
      <c r="U1597" s="23"/>
      <c r="V1597" s="23"/>
      <c r="W1597" s="15">
        <f t="shared" si="2"/>
        <v>45635</v>
      </c>
      <c r="X1597" s="24">
        <v>1596.0</v>
      </c>
      <c r="Y1597" s="17" t="str">
        <f t="shared" si="1883"/>
        <v>=COUNTIFS(C$3:C1597,C1597)</v>
      </c>
      <c r="Z1597" s="25" t="str">
        <f t="shared" si="1884"/>
        <v>#NAME?</v>
      </c>
      <c r="AA1597" s="25" t="str">
        <f t="shared" si="1885"/>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86"/>
        <v>8</v>
      </c>
      <c r="B1598" s="10">
        <f t="shared" si="880"/>
        <v>27</v>
      </c>
      <c r="C1598" s="12" t="s">
        <v>810</v>
      </c>
      <c r="D1598" s="21" t="str">
        <f t="shared" si="1887"/>
        <v>verb</v>
      </c>
      <c r="E1598" s="21" t="str">
        <f t="shared" si="1888"/>
        <v>pr 1st sg of pucchati</v>
      </c>
      <c r="F1598" s="21" t="str">
        <f t="shared" si="1889"/>
        <v/>
      </c>
      <c r="G1598" s="21"/>
      <c r="H1598" s="21" t="str">
        <f t="shared" si="1890"/>
        <v>I ask, I am asking</v>
      </c>
      <c r="I1598" s="21" t="str">
        <f t="shared" si="1891"/>
        <v/>
      </c>
      <c r="J1598" s="21" t="str">
        <f t="shared" si="1892"/>
        <v>√pucch (ask)</v>
      </c>
      <c r="K1598" s="21">
        <f t="shared" si="1893"/>
        <v>1</v>
      </c>
      <c r="L1598" s="21" t="str">
        <f t="shared" si="1894"/>
        <v>a</v>
      </c>
      <c r="M1598" s="21" t="str">
        <f t="shared" si="1895"/>
        <v>√pucch + a &gt; puccha</v>
      </c>
      <c r="N1598" s="21" t="str">
        <f t="shared" si="1896"/>
        <v>puccha + ti</v>
      </c>
      <c r="O1598" s="21" t="str">
        <f t="shared" si="1897"/>
        <v/>
      </c>
      <c r="P1598" s="21" t="str">
        <f t="shared" si="1898"/>
        <v/>
      </c>
      <c r="Q1598" s="21"/>
      <c r="R1598" s="21" t="s">
        <v>4166</v>
      </c>
      <c r="S1598" s="21" t="s">
        <v>1939</v>
      </c>
      <c r="T1598" s="21" t="s">
        <v>4406</v>
      </c>
      <c r="U1598" s="23"/>
      <c r="V1598" s="23"/>
      <c r="W1598" s="15">
        <f t="shared" si="2"/>
        <v>45635</v>
      </c>
      <c r="X1598" s="24">
        <v>1597.0</v>
      </c>
      <c r="Y1598" s="17" t="str">
        <f t="shared" si="1883"/>
        <v>=COUNTIFS(C$3:C1598,C1598)</v>
      </c>
      <c r="Z1598" s="25" t="str">
        <f t="shared" si="1884"/>
        <v>#NAME?</v>
      </c>
      <c r="AA1598" s="25" t="str">
        <f t="shared" si="1885"/>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86"/>
        <v>8</v>
      </c>
      <c r="B1599" s="10">
        <f t="shared" si="880"/>
        <v>27</v>
      </c>
      <c r="C1599" s="12" t="s">
        <v>816</v>
      </c>
      <c r="D1599" s="21" t="str">
        <f t="shared" si="1887"/>
        <v>comp</v>
      </c>
      <c r="E1599" s="21" t="str">
        <f t="shared" si="1888"/>
        <v>sandhi, ind + adv (or) ind + pr</v>
      </c>
      <c r="F1599" s="21" t="str">
        <f t="shared" si="1889"/>
        <v/>
      </c>
      <c r="G1599" s="21"/>
      <c r="H1599" s="21" t="str">
        <f t="shared" si="1890"/>
        <v>I trust in this case, (or) I trust you all are</v>
      </c>
      <c r="I1599" s="21" t="str">
        <f t="shared" si="1891"/>
        <v/>
      </c>
      <c r="J1599" s="21" t="str">
        <f t="shared" si="1892"/>
        <v/>
      </c>
      <c r="K1599" s="21" t="str">
        <f t="shared" si="1893"/>
        <v/>
      </c>
      <c r="L1599" s="21" t="str">
        <f t="shared" si="1894"/>
        <v/>
      </c>
      <c r="M1599" s="21" t="str">
        <f t="shared" si="1895"/>
        <v/>
      </c>
      <c r="N1599" s="21" t="str">
        <f t="shared" si="1896"/>
        <v>kacci + ettha or kacci + attha</v>
      </c>
      <c r="O1599" s="21" t="str">
        <f t="shared" si="1897"/>
        <v/>
      </c>
      <c r="P1599" s="21" t="str">
        <f t="shared" si="1898"/>
        <v/>
      </c>
      <c r="Q1599" s="21"/>
      <c r="R1599" s="21" t="s">
        <v>4166</v>
      </c>
      <c r="S1599" s="21" t="s">
        <v>1939</v>
      </c>
      <c r="T1599" s="21" t="s">
        <v>4406</v>
      </c>
      <c r="U1599" s="23"/>
      <c r="V1599" s="23"/>
      <c r="W1599" s="15">
        <f t="shared" si="2"/>
        <v>45635</v>
      </c>
      <c r="X1599" s="24">
        <v>1598.0</v>
      </c>
      <c r="Y1599" s="17" t="str">
        <f t="shared" si="1883"/>
        <v>=COUNTIFS(C$3:C1599,C1599)</v>
      </c>
      <c r="Z1599" s="25" t="str">
        <f t="shared" si="1884"/>
        <v>#NAME?</v>
      </c>
      <c r="AA1599" s="25" t="str">
        <f t="shared" si="1885"/>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86"/>
        <v>8</v>
      </c>
      <c r="B1600" s="10">
        <f t="shared" si="880"/>
        <v>27</v>
      </c>
      <c r="C1600" s="12" t="s">
        <v>837</v>
      </c>
      <c r="D1600" s="21" t="str">
        <f t="shared" si="1887"/>
        <v>pp</v>
      </c>
      <c r="E1600" s="21" t="str">
        <f t="shared" si="1888"/>
        <v>masc nom pl of parisuddha, pp of parisujjhati</v>
      </c>
      <c r="F1600" s="21" t="str">
        <f t="shared" si="1889"/>
        <v/>
      </c>
      <c r="G1600" s="21"/>
      <c r="H1600" s="21" t="str">
        <f t="shared" si="1890"/>
        <v>pure, innocent</v>
      </c>
      <c r="I1600" s="21" t="str">
        <f t="shared" si="1891"/>
        <v>purified</v>
      </c>
      <c r="J1600" s="21" t="str">
        <f t="shared" si="1892"/>
        <v>√sudh (be pure)</v>
      </c>
      <c r="K1600" s="21">
        <f t="shared" si="1893"/>
        <v>3</v>
      </c>
      <c r="L1600" s="21" t="str">
        <f t="shared" si="1894"/>
        <v>ya</v>
      </c>
      <c r="M1600" s="21" t="str">
        <f t="shared" si="1895"/>
        <v/>
      </c>
      <c r="N1600" s="21" t="str">
        <f t="shared" si="1896"/>
        <v>pari + √sudh + ta</v>
      </c>
      <c r="O1600" s="21" t="str">
        <f t="shared" si="1897"/>
        <v/>
      </c>
      <c r="P1600" s="21" t="str">
        <f t="shared" si="1898"/>
        <v/>
      </c>
      <c r="Q1600" s="21"/>
      <c r="R1600" s="21" t="s">
        <v>4166</v>
      </c>
      <c r="S1600" s="21" t="s">
        <v>1939</v>
      </c>
      <c r="T1600" s="21" t="s">
        <v>4406</v>
      </c>
      <c r="U1600" s="23"/>
      <c r="V1600" s="23"/>
      <c r="W1600" s="15">
        <f t="shared" si="2"/>
        <v>45635</v>
      </c>
      <c r="X1600" s="24">
        <v>1599.0</v>
      </c>
      <c r="Y1600" s="17" t="str">
        <f t="shared" si="1883"/>
        <v>=COUNTIFS(C$3:C1600,C1600)</v>
      </c>
      <c r="Z1600" s="25" t="str">
        <f t="shared" si="1884"/>
        <v>#NAME?</v>
      </c>
      <c r="AA1600" s="25" t="str">
        <f t="shared" si="1885"/>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86"/>
        <v>3</v>
      </c>
      <c r="B1601" s="10">
        <f t="shared" si="880"/>
        <v>9</v>
      </c>
      <c r="C1601" s="12" t="s">
        <v>861</v>
      </c>
      <c r="D1601" s="21" t="str">
        <f t="shared" si="1887"/>
        <v>comp</v>
      </c>
      <c r="E1601" s="21" t="str">
        <f t="shared" si="1888"/>
        <v>sandhi, adv + ind</v>
      </c>
      <c r="F1601" s="21" t="str">
        <f t="shared" si="1889"/>
        <v/>
      </c>
      <c r="G1601" s="21"/>
      <c r="H1601" s="21" t="str">
        <f t="shared" si="1890"/>
        <v>and for the third time</v>
      </c>
      <c r="I1601" s="21" t="str">
        <f t="shared" si="1891"/>
        <v/>
      </c>
      <c r="J1601" s="21" t="str">
        <f t="shared" si="1892"/>
        <v/>
      </c>
      <c r="K1601" s="21" t="str">
        <f t="shared" si="1893"/>
        <v/>
      </c>
      <c r="L1601" s="21" t="str">
        <f t="shared" si="1894"/>
        <v/>
      </c>
      <c r="M1601" s="21" t="str">
        <f t="shared" si="1895"/>
        <v/>
      </c>
      <c r="N1601" s="21" t="str">
        <f t="shared" si="1896"/>
        <v>tatiyaṃ + api</v>
      </c>
      <c r="O1601" s="21" t="str">
        <f t="shared" si="1897"/>
        <v/>
      </c>
      <c r="P1601" s="21" t="str">
        <f t="shared" si="1898"/>
        <v/>
      </c>
      <c r="Q1601" s="21"/>
      <c r="R1601" s="21" t="s">
        <v>4166</v>
      </c>
      <c r="S1601" s="21" t="s">
        <v>1939</v>
      </c>
      <c r="T1601" s="21" t="s">
        <v>4406</v>
      </c>
      <c r="U1601" s="23"/>
      <c r="V1601" s="23"/>
      <c r="W1601" s="15">
        <f t="shared" si="2"/>
        <v>45635</v>
      </c>
      <c r="X1601" s="24">
        <v>1600.0</v>
      </c>
      <c r="Y1601" s="17" t="str">
        <f t="shared" si="1883"/>
        <v>=COUNTIFS(C$3:C1601,C1601)</v>
      </c>
      <c r="Z1601" s="25" t="str">
        <f t="shared" si="1884"/>
        <v>#NAME?</v>
      </c>
      <c r="AA1601" s="25" t="str">
        <f t="shared" si="1885"/>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86"/>
        <v>9</v>
      </c>
      <c r="B1602" s="10">
        <f t="shared" si="880"/>
        <v>27</v>
      </c>
      <c r="C1602" s="12" t="s">
        <v>810</v>
      </c>
      <c r="D1602" s="21" t="str">
        <f t="shared" si="1887"/>
        <v>verb</v>
      </c>
      <c r="E1602" s="21" t="str">
        <f t="shared" si="1888"/>
        <v>pr 1st sg of pucchati</v>
      </c>
      <c r="F1602" s="21" t="str">
        <f t="shared" si="1889"/>
        <v/>
      </c>
      <c r="G1602" s="21"/>
      <c r="H1602" s="21" t="str">
        <f t="shared" si="1890"/>
        <v>I ask, I am asking</v>
      </c>
      <c r="I1602" s="21" t="str">
        <f t="shared" si="1891"/>
        <v/>
      </c>
      <c r="J1602" s="21" t="str">
        <f t="shared" si="1892"/>
        <v>√pucch (ask)</v>
      </c>
      <c r="K1602" s="21">
        <f t="shared" si="1893"/>
        <v>1</v>
      </c>
      <c r="L1602" s="21" t="str">
        <f t="shared" si="1894"/>
        <v>a</v>
      </c>
      <c r="M1602" s="21" t="str">
        <f t="shared" si="1895"/>
        <v>√pucch + a &gt; puccha</v>
      </c>
      <c r="N1602" s="21" t="str">
        <f t="shared" si="1896"/>
        <v>puccha + ti</v>
      </c>
      <c r="O1602" s="21" t="str">
        <f t="shared" si="1897"/>
        <v/>
      </c>
      <c r="P1602" s="21" t="str">
        <f t="shared" si="1898"/>
        <v/>
      </c>
      <c r="Q1602" s="21"/>
      <c r="R1602" s="21" t="s">
        <v>4166</v>
      </c>
      <c r="S1602" s="21" t="s">
        <v>1939</v>
      </c>
      <c r="T1602" s="21" t="s">
        <v>4406</v>
      </c>
      <c r="U1602" s="23"/>
      <c r="V1602" s="23"/>
      <c r="W1602" s="15">
        <f t="shared" si="2"/>
        <v>45635</v>
      </c>
      <c r="X1602" s="24">
        <v>1601.0</v>
      </c>
      <c r="Y1602" s="17" t="str">
        <f t="shared" si="1883"/>
        <v>=COUNTIFS(C$3:C1602,C1602)</v>
      </c>
      <c r="Z1602" s="25" t="str">
        <f t="shared" si="1884"/>
        <v>#NAME?</v>
      </c>
      <c r="AA1602" s="25" t="str">
        <f t="shared" si="1885"/>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86"/>
        <v>9</v>
      </c>
      <c r="B1603" s="10">
        <f t="shared" si="880"/>
        <v>27</v>
      </c>
      <c r="C1603" s="12" t="s">
        <v>816</v>
      </c>
      <c r="D1603" s="21" t="str">
        <f t="shared" si="1887"/>
        <v>comp</v>
      </c>
      <c r="E1603" s="21" t="str">
        <f t="shared" si="1888"/>
        <v>sandhi, ind + adv (or) ind + pr</v>
      </c>
      <c r="F1603" s="21" t="str">
        <f t="shared" si="1889"/>
        <v/>
      </c>
      <c r="G1603" s="21"/>
      <c r="H1603" s="21" t="str">
        <f t="shared" si="1890"/>
        <v>I trust in this case, (or) I trust you all are</v>
      </c>
      <c r="I1603" s="21" t="str">
        <f t="shared" si="1891"/>
        <v/>
      </c>
      <c r="J1603" s="21" t="str">
        <f t="shared" si="1892"/>
        <v/>
      </c>
      <c r="K1603" s="21" t="str">
        <f t="shared" si="1893"/>
        <v/>
      </c>
      <c r="L1603" s="21" t="str">
        <f t="shared" si="1894"/>
        <v/>
      </c>
      <c r="M1603" s="21" t="str">
        <f t="shared" si="1895"/>
        <v/>
      </c>
      <c r="N1603" s="21" t="str">
        <f t="shared" si="1896"/>
        <v>kacci + ettha or kacci + attha</v>
      </c>
      <c r="O1603" s="21" t="str">
        <f t="shared" si="1897"/>
        <v/>
      </c>
      <c r="P1603" s="21" t="str">
        <f t="shared" si="1898"/>
        <v/>
      </c>
      <c r="Q1603" s="21"/>
      <c r="R1603" s="21" t="s">
        <v>4166</v>
      </c>
      <c r="S1603" s="21" t="s">
        <v>1939</v>
      </c>
      <c r="T1603" s="21" t="s">
        <v>4406</v>
      </c>
      <c r="U1603" s="23"/>
      <c r="V1603" s="23"/>
      <c r="W1603" s="15">
        <f t="shared" si="2"/>
        <v>45635</v>
      </c>
      <c r="X1603" s="24">
        <v>1602.0</v>
      </c>
      <c r="Y1603" s="17" t="str">
        <f t="shared" si="1883"/>
        <v>=COUNTIFS(C$3:C1603,C1603)</v>
      </c>
      <c r="Z1603" s="25" t="str">
        <f t="shared" si="1884"/>
        <v>#NAME?</v>
      </c>
      <c r="AA1603" s="25" t="str">
        <f t="shared" si="1885"/>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86"/>
        <v>9</v>
      </c>
      <c r="B1604" s="10">
        <f t="shared" si="880"/>
        <v>27</v>
      </c>
      <c r="C1604" s="12" t="s">
        <v>837</v>
      </c>
      <c r="D1604" s="21" t="str">
        <f t="shared" si="1887"/>
        <v>pp</v>
      </c>
      <c r="E1604" s="21" t="str">
        <f t="shared" si="1888"/>
        <v>masc nom pl of parisuddha, pp of parisujjhati</v>
      </c>
      <c r="F1604" s="21" t="str">
        <f t="shared" si="1889"/>
        <v/>
      </c>
      <c r="G1604" s="21"/>
      <c r="H1604" s="21" t="str">
        <f t="shared" si="1890"/>
        <v>pure, innocent</v>
      </c>
      <c r="I1604" s="21" t="str">
        <f t="shared" si="1891"/>
        <v>purified</v>
      </c>
      <c r="J1604" s="21" t="str">
        <f t="shared" si="1892"/>
        <v>√sudh (be pure)</v>
      </c>
      <c r="K1604" s="21">
        <f t="shared" si="1893"/>
        <v>3</v>
      </c>
      <c r="L1604" s="21" t="str">
        <f t="shared" si="1894"/>
        <v>ya</v>
      </c>
      <c r="M1604" s="21" t="str">
        <f t="shared" si="1895"/>
        <v/>
      </c>
      <c r="N1604" s="21" t="str">
        <f t="shared" si="1896"/>
        <v>pari + √sudh + ta</v>
      </c>
      <c r="O1604" s="21" t="str">
        <f t="shared" si="1897"/>
        <v/>
      </c>
      <c r="P1604" s="21" t="str">
        <f t="shared" si="1898"/>
        <v/>
      </c>
      <c r="Q1604" s="21"/>
      <c r="R1604" s="21" t="s">
        <v>4166</v>
      </c>
      <c r="S1604" s="21" t="s">
        <v>1939</v>
      </c>
      <c r="T1604" s="21" t="s">
        <v>4406</v>
      </c>
      <c r="U1604" s="23"/>
      <c r="V1604" s="23"/>
      <c r="W1604" s="15">
        <f t="shared" si="2"/>
        <v>45635</v>
      </c>
      <c r="X1604" s="24">
        <v>1603.0</v>
      </c>
      <c r="Y1604" s="17" t="str">
        <f t="shared" si="1883"/>
        <v>=COUNTIFS(C$3:C1604,C1604)</v>
      </c>
      <c r="Z1604" s="25" t="str">
        <f t="shared" si="1884"/>
        <v>#NAME?</v>
      </c>
      <c r="AA1604" s="25" t="str">
        <f t="shared" si="1885"/>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80"/>
        <v>1</v>
      </c>
      <c r="C1605" s="52" t="s">
        <v>4407</v>
      </c>
      <c r="D1605" s="40"/>
      <c r="E1605" s="40"/>
      <c r="F1605" s="40"/>
      <c r="G1605" s="40"/>
      <c r="H1605" s="40"/>
      <c r="I1605" s="40"/>
      <c r="J1605" s="40"/>
      <c r="K1605" s="40"/>
      <c r="L1605" s="40"/>
      <c r="M1605" s="40"/>
      <c r="N1605" s="40"/>
      <c r="O1605" s="40"/>
      <c r="P1605" s="40"/>
      <c r="Q1605" s="40"/>
      <c r="R1605" s="40" t="s">
        <v>4166</v>
      </c>
      <c r="S1605" s="40" t="s">
        <v>1939</v>
      </c>
      <c r="T1605" s="40" t="s">
        <v>4406</v>
      </c>
      <c r="U1605" s="41"/>
      <c r="V1605" s="41"/>
      <c r="W1605" s="15">
        <f t="shared" si="2"/>
        <v>45635</v>
      </c>
      <c r="X1605" s="24">
        <v>1604.0</v>
      </c>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80"/>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2"/>
        <v>45635</v>
      </c>
      <c r="X1606" s="24">
        <v>1605.0</v>
      </c>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899">COUNTIFS(C$3:C1607,C1607)</f>
        <v>3</v>
      </c>
      <c r="B1607" s="10">
        <f t="shared" si="880"/>
        <v>9</v>
      </c>
      <c r="C1607" s="12" t="s">
        <v>872</v>
      </c>
      <c r="D1607" s="21" t="str">
        <f t="shared" ref="D1607:D1611" si="1900">VLOOKUP($C1607,$C$1:$P$7320,2,0)</f>
        <v>comp</v>
      </c>
      <c r="E1607" s="21" t="str">
        <f t="shared" ref="E1607:E1611" si="1901">VLOOKUP($C1607,$C$1:$P$7320,3,0)</f>
        <v>sandhi, pp + adv + masc</v>
      </c>
      <c r="F1607" s="21" t="str">
        <f t="shared" ref="F1607:F1611" si="1902">VLOOKUP($C1607,$C$1:$P$7320,4,0)</f>
        <v/>
      </c>
      <c r="G1607" s="21"/>
      <c r="H1607" s="21" t="str">
        <f t="shared" ref="H1607:H1611" si="1903">VLOOKUP($C1607,$C$1:$P$7320,6,0)</f>
        <v>the venerables (are) pure in this regard</v>
      </c>
      <c r="I1607" s="21" t="str">
        <f t="shared" ref="I1607:I1611" si="1904">VLOOKUP($C1607,$C$1:$P$7320,7,0)</f>
        <v>the long lived ones are pure here</v>
      </c>
      <c r="J1607" s="21" t="str">
        <f t="shared" ref="J1607:J1611" si="1905">VLOOKUP($C1607,$C$1:$P$7320,8,0)</f>
        <v/>
      </c>
      <c r="K1607" s="21" t="str">
        <f t="shared" ref="K1607:K1611" si="1906">VLOOKUP($C1607,$C$1:$P$7320,9,0)</f>
        <v/>
      </c>
      <c r="L1607" s="21" t="str">
        <f t="shared" ref="L1607:L1611" si="1907">VLOOKUP($C1607,$C$1:$P$7320,10,0)</f>
        <v/>
      </c>
      <c r="M1607" s="21" t="str">
        <f t="shared" ref="M1607:M1611" si="1908">VLOOKUP($C1607,$C$1:$P$7320,11,0)</f>
        <v/>
      </c>
      <c r="N1607" s="21" t="str">
        <f t="shared" ref="N1607:N1611" si="1909">VLOOKUP($C1607,$C$1:$P$7320,12,0)</f>
        <v>parisuddhā + ettha + āyasmanto</v>
      </c>
      <c r="O1607" s="21" t="str">
        <f t="shared" ref="O1607:O1611" si="1910">VLOOKUP($C1607,$C$1:$P$7320,13,0)</f>
        <v/>
      </c>
      <c r="P1607" s="21" t="str">
        <f t="shared" ref="P1607:P1611" si="1911">VLOOKUP($C1607,$C$1:$P$7320,14,0)</f>
        <v/>
      </c>
      <c r="Q1607" s="21"/>
      <c r="R1607" s="21" t="s">
        <v>4166</v>
      </c>
      <c r="S1607" s="21" t="s">
        <v>1939</v>
      </c>
      <c r="T1607" s="21" t="s">
        <v>912</v>
      </c>
      <c r="U1607" s="23"/>
      <c r="V1607" s="23"/>
      <c r="W1607" s="15">
        <f t="shared" si="2"/>
        <v>45635</v>
      </c>
      <c r="X1607" s="24">
        <v>1606.0</v>
      </c>
      <c r="Y1607" s="17" t="str">
        <f t="shared" ref="Y1607:Y1611" si="1912">formulatext(A1607)</f>
        <v>=COUNTIFS(C$3:C1607,C1607)</v>
      </c>
      <c r="Z1607" s="25" t="str">
        <f t="shared" ref="Z1607:Z1611" si="1913">org.libreoffice.regex(Y1607,"(\= COUNTIFS\(C\$\d{1,3}:)(C\d{1,3})(,)(C\d{1,3})(\))","$2")</f>
        <v>#NAME?</v>
      </c>
      <c r="AA1607" s="25" t="str">
        <f t="shared" ref="AA1607:AA1611" si="1914">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99"/>
        <v>4</v>
      </c>
      <c r="B1608" s="10">
        <f t="shared" si="880"/>
        <v>10</v>
      </c>
      <c r="C1608" s="12" t="s">
        <v>694</v>
      </c>
      <c r="D1608" s="21" t="str">
        <f t="shared" si="1900"/>
        <v>ind</v>
      </c>
      <c r="E1608" s="21" t="str">
        <f t="shared" si="1901"/>
        <v>adv, abl sg of ta</v>
      </c>
      <c r="F1608" s="21" t="str">
        <f t="shared" si="1902"/>
        <v/>
      </c>
      <c r="G1608" s="21"/>
      <c r="H1608" s="21" t="str">
        <f t="shared" si="1903"/>
        <v>therefore</v>
      </c>
      <c r="I1608" s="21" t="str">
        <f t="shared" si="1904"/>
        <v>from that</v>
      </c>
      <c r="J1608" s="21" t="str">
        <f t="shared" si="1905"/>
        <v/>
      </c>
      <c r="K1608" s="21" t="str">
        <f t="shared" si="1906"/>
        <v/>
      </c>
      <c r="L1608" s="21" t="str">
        <f t="shared" si="1907"/>
        <v/>
      </c>
      <c r="M1608" s="21" t="str">
        <f t="shared" si="1908"/>
        <v/>
      </c>
      <c r="N1608" s="21" t="str">
        <f t="shared" si="1909"/>
        <v>ta + smā</v>
      </c>
      <c r="O1608" s="21" t="str">
        <f t="shared" si="1910"/>
        <v/>
      </c>
      <c r="P1608" s="21" t="str">
        <f t="shared" si="1911"/>
        <v/>
      </c>
      <c r="Q1608" s="21"/>
      <c r="R1608" s="21" t="s">
        <v>4166</v>
      </c>
      <c r="S1608" s="21" t="s">
        <v>1939</v>
      </c>
      <c r="T1608" s="21" t="s">
        <v>912</v>
      </c>
      <c r="U1608" s="23"/>
      <c r="V1608" s="23"/>
      <c r="W1608" s="15">
        <f t="shared" si="2"/>
        <v>45635</v>
      </c>
      <c r="X1608" s="24">
        <v>1607.0</v>
      </c>
      <c r="Y1608" s="17" t="str">
        <f t="shared" si="1912"/>
        <v>=COUNTIFS(C$3:C1608,C1608)</v>
      </c>
      <c r="Z1608" s="25" t="str">
        <f t="shared" si="1913"/>
        <v>#NAME?</v>
      </c>
      <c r="AA1608" s="25" t="str">
        <f t="shared" si="1914"/>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99"/>
        <v>4</v>
      </c>
      <c r="B1609" s="10">
        <f t="shared" si="880"/>
        <v>10</v>
      </c>
      <c r="C1609" s="12" t="s">
        <v>397</v>
      </c>
      <c r="D1609" s="21" t="str">
        <f t="shared" si="1900"/>
        <v>ind</v>
      </c>
      <c r="E1609" s="21" t="str">
        <f t="shared" si="1901"/>
        <v>adv</v>
      </c>
      <c r="F1609" s="21" t="str">
        <f t="shared" si="1902"/>
        <v/>
      </c>
      <c r="G1609" s="21"/>
      <c r="H1609" s="21" t="str">
        <f t="shared" si="1903"/>
        <v>silent, silence, silently</v>
      </c>
      <c r="I1609" s="21" t="str">
        <f t="shared" si="1904"/>
        <v/>
      </c>
      <c r="J1609" s="21" t="str">
        <f t="shared" si="1905"/>
        <v/>
      </c>
      <c r="K1609" s="21" t="str">
        <f t="shared" si="1906"/>
        <v/>
      </c>
      <c r="L1609" s="21" t="str">
        <f t="shared" si="1907"/>
        <v/>
      </c>
      <c r="M1609" s="21" t="str">
        <f t="shared" si="1908"/>
        <v/>
      </c>
      <c r="N1609" s="21" t="str">
        <f t="shared" si="1909"/>
        <v/>
      </c>
      <c r="O1609" s="21" t="str">
        <f t="shared" si="1910"/>
        <v/>
      </c>
      <c r="P1609" s="21" t="str">
        <f t="shared" si="1911"/>
        <v/>
      </c>
      <c r="Q1609" s="21"/>
      <c r="R1609" s="21" t="s">
        <v>4166</v>
      </c>
      <c r="S1609" s="21" t="s">
        <v>1939</v>
      </c>
      <c r="T1609" s="21" t="s">
        <v>912</v>
      </c>
      <c r="U1609" s="23"/>
      <c r="V1609" s="23"/>
      <c r="W1609" s="15">
        <f t="shared" si="2"/>
        <v>45635</v>
      </c>
      <c r="X1609" s="24">
        <v>1608.0</v>
      </c>
      <c r="Y1609" s="17" t="str">
        <f t="shared" si="1912"/>
        <v>=COUNTIFS(C$3:C1609,C1609)</v>
      </c>
      <c r="Z1609" s="25" t="str">
        <f t="shared" si="1913"/>
        <v>#NAME?</v>
      </c>
      <c r="AA1609" s="25" t="str">
        <f t="shared" si="1914"/>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99"/>
        <v>3</v>
      </c>
      <c r="B1610" s="10">
        <f t="shared" si="880"/>
        <v>9</v>
      </c>
      <c r="C1610" s="12" t="s">
        <v>885</v>
      </c>
      <c r="D1610" s="21" t="str">
        <f t="shared" si="1900"/>
        <v>comp</v>
      </c>
      <c r="E1610" s="21" t="str">
        <f t="shared" si="1901"/>
        <v>sandhi, adv + pron</v>
      </c>
      <c r="F1610" s="21" t="str">
        <f t="shared" si="1902"/>
        <v/>
      </c>
      <c r="G1610" s="21"/>
      <c r="H1610" s="21" t="str">
        <f t="shared" si="1903"/>
        <v>therefore this</v>
      </c>
      <c r="I1610" s="21" t="str">
        <f t="shared" si="1904"/>
        <v>thus this</v>
      </c>
      <c r="J1610" s="21" t="str">
        <f t="shared" si="1905"/>
        <v/>
      </c>
      <c r="K1610" s="21" t="str">
        <f t="shared" si="1906"/>
        <v/>
      </c>
      <c r="L1610" s="21" t="str">
        <f t="shared" si="1907"/>
        <v/>
      </c>
      <c r="M1610" s="21" t="str">
        <f t="shared" si="1908"/>
        <v/>
      </c>
      <c r="N1610" s="21" t="str">
        <f t="shared" si="1909"/>
        <v>evaṃ + etaṃ</v>
      </c>
      <c r="O1610" s="21" t="str">
        <f t="shared" si="1910"/>
        <v/>
      </c>
      <c r="P1610" s="21" t="str">
        <f t="shared" si="1911"/>
        <v/>
      </c>
      <c r="Q1610" s="21"/>
      <c r="R1610" s="21" t="s">
        <v>4166</v>
      </c>
      <c r="S1610" s="21" t="s">
        <v>1939</v>
      </c>
      <c r="T1610" s="21" t="s">
        <v>912</v>
      </c>
      <c r="U1610" s="23"/>
      <c r="V1610" s="23"/>
      <c r="W1610" s="15">
        <f t="shared" si="2"/>
        <v>45635</v>
      </c>
      <c r="X1610" s="24">
        <v>1609.0</v>
      </c>
      <c r="Y1610" s="17" t="str">
        <f t="shared" si="1912"/>
        <v>=COUNTIFS(C$3:C1610,C1610)</v>
      </c>
      <c r="Z1610" s="25" t="str">
        <f t="shared" si="1913"/>
        <v>#NAME?</v>
      </c>
      <c r="AA1610" s="25" t="str">
        <f t="shared" si="1914"/>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899"/>
        <v>2</v>
      </c>
      <c r="B1611" s="10">
        <f t="shared" si="880"/>
        <v>8</v>
      </c>
      <c r="C1611" s="12" t="s">
        <v>899</v>
      </c>
      <c r="D1611" s="21" t="str">
        <f t="shared" si="1900"/>
        <v>verb</v>
      </c>
      <c r="E1611" s="21" t="str">
        <f t="shared" si="1901"/>
        <v>pr 1st sg of dhārayati</v>
      </c>
      <c r="F1611" s="21" t="str">
        <f t="shared" si="1902"/>
        <v>+acc</v>
      </c>
      <c r="G1611" s="21"/>
      <c r="H1611" s="21" t="str">
        <f t="shared" si="1903"/>
        <v>I take, I believe, I keep in mind</v>
      </c>
      <c r="I1611" s="21" t="str">
        <f t="shared" si="1904"/>
        <v>bear, carry</v>
      </c>
      <c r="J1611" s="21" t="str">
        <f t="shared" si="1905"/>
        <v>√dhar (wear, hold, carry)</v>
      </c>
      <c r="K1611" s="21">
        <f t="shared" si="1906"/>
        <v>8</v>
      </c>
      <c r="L1611" s="21" t="str">
        <f t="shared" si="1907"/>
        <v>*aya</v>
      </c>
      <c r="M1611" s="21" t="str">
        <f t="shared" si="1908"/>
        <v>√dhar + *aya &gt; dhāraya</v>
      </c>
      <c r="N1611" s="21" t="str">
        <f t="shared" si="1909"/>
        <v>dhāraya + ti</v>
      </c>
      <c r="O1611" s="21" t="str">
        <f t="shared" si="1910"/>
        <v/>
      </c>
      <c r="P1611" s="21" t="str">
        <f t="shared" si="1911"/>
        <v/>
      </c>
      <c r="Q1611" s="21"/>
      <c r="R1611" s="21" t="s">
        <v>4166</v>
      </c>
      <c r="S1611" s="21" t="s">
        <v>1939</v>
      </c>
      <c r="T1611" s="21" t="s">
        <v>912</v>
      </c>
      <c r="U1611" s="23"/>
      <c r="V1611" s="23"/>
      <c r="W1611" s="15">
        <f t="shared" si="2"/>
        <v>45635</v>
      </c>
      <c r="X1611" s="24">
        <v>1610.0</v>
      </c>
      <c r="Y1611" s="17" t="str">
        <f t="shared" si="1912"/>
        <v>=COUNTIFS(C$3:C1611,C1611)</v>
      </c>
      <c r="Z1611" s="25" t="str">
        <f t="shared" si="1913"/>
        <v>#NAME?</v>
      </c>
      <c r="AA1611" s="25" t="str">
        <f t="shared" si="1914"/>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80"/>
        <v>2</v>
      </c>
      <c r="C1612" s="52" t="s">
        <v>1919</v>
      </c>
      <c r="D1612" s="40"/>
      <c r="E1612" s="40"/>
      <c r="F1612" s="40"/>
      <c r="G1612" s="40"/>
      <c r="H1612" s="40"/>
      <c r="I1612" s="40"/>
      <c r="J1612" s="40"/>
      <c r="K1612" s="40"/>
      <c r="L1612" s="40"/>
      <c r="M1612" s="40"/>
      <c r="N1612" s="40"/>
      <c r="O1612" s="40"/>
      <c r="P1612" s="40"/>
      <c r="Q1612" s="40"/>
      <c r="R1612" s="40" t="s">
        <v>4166</v>
      </c>
      <c r="S1612" s="40" t="s">
        <v>1939</v>
      </c>
      <c r="T1612" s="40" t="s">
        <v>912</v>
      </c>
      <c r="U1612" s="41"/>
      <c r="V1612" s="41"/>
      <c r="W1612" s="15">
        <f t="shared" si="2"/>
        <v>45635</v>
      </c>
      <c r="X1612" s="24">
        <v>1611.0</v>
      </c>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8"/>
      <c r="E1613" s="58"/>
      <c r="F1613" s="58"/>
      <c r="G1613" s="58"/>
      <c r="H1613" s="58"/>
      <c r="I1613" s="58"/>
      <c r="J1613" s="58"/>
      <c r="K1613" s="58"/>
      <c r="L1613" s="58"/>
      <c r="M1613" s="58"/>
      <c r="N1613" s="58"/>
      <c r="O1613" s="58"/>
      <c r="P1613" s="58"/>
      <c r="Q1613" s="58"/>
      <c r="R1613" s="58"/>
      <c r="S1613" s="58"/>
      <c r="T1613" s="70"/>
      <c r="U1613" s="46"/>
      <c r="V1613" s="46"/>
      <c r="W1613" s="15">
        <f t="shared" si="2"/>
        <v>45635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15">COUNTIFS(C$3:C1614,C1614)</f>
        <v>3</v>
      </c>
      <c r="B1614" s="10">
        <f t="shared" ref="B1614:B1616" si="1916">COUNTIF($C$1:$C$7275,C1614)</f>
        <v>4</v>
      </c>
      <c r="C1614" s="45" t="s">
        <v>1943</v>
      </c>
      <c r="D1614" s="21" t="str">
        <f>VLOOKUP($C1614,$C$1:$P$7320,2,0)</f>
        <v>card</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8"/>
      <c r="R1614" s="58" t="s">
        <v>4166</v>
      </c>
      <c r="S1614" s="58" t="s">
        <v>1939</v>
      </c>
      <c r="T1614" s="70" t="s">
        <v>4408</v>
      </c>
      <c r="U1614" s="46"/>
      <c r="V1614" s="46"/>
      <c r="W1614" s="15">
        <f t="shared" si="2"/>
        <v>45635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15"/>
        <v>1</v>
      </c>
      <c r="B1615" s="10">
        <f t="shared" si="1916"/>
        <v>1</v>
      </c>
      <c r="C1615" s="45" t="s">
        <v>4409</v>
      </c>
      <c r="D1615" s="21" t="s">
        <v>47</v>
      </c>
      <c r="E1615" s="27" t="s">
        <v>4410</v>
      </c>
      <c r="F1615" s="21"/>
      <c r="G1615" s="21"/>
      <c r="H1615" s="27" t="s">
        <v>4411</v>
      </c>
      <c r="I1615" s="21" t="s">
        <v>4412</v>
      </c>
      <c r="J1615" s="21"/>
      <c r="K1615" s="21"/>
      <c r="L1615" s="21"/>
      <c r="M1615" s="21"/>
      <c r="N1615" s="21" t="s">
        <v>1959</v>
      </c>
      <c r="O1615" s="21"/>
      <c r="P1615" s="21"/>
      <c r="Q1615" s="58"/>
      <c r="R1615" s="58" t="s">
        <v>4166</v>
      </c>
      <c r="S1615" s="58" t="s">
        <v>1939</v>
      </c>
      <c r="T1615" s="70" t="s">
        <v>4413</v>
      </c>
      <c r="U1615" s="46"/>
      <c r="V1615" s="46"/>
      <c r="W1615" s="15">
        <f t="shared" si="2"/>
        <v>45635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15"/>
        <v>1</v>
      </c>
      <c r="B1616" s="10">
        <f t="shared" si="1916"/>
        <v>6</v>
      </c>
      <c r="C1616" s="45" t="s">
        <v>4414</v>
      </c>
      <c r="D1616" s="21" t="s">
        <v>183</v>
      </c>
      <c r="E1616" s="21" t="s">
        <v>4415</v>
      </c>
      <c r="F1616" s="21"/>
      <c r="G1616" s="21"/>
      <c r="H1616" s="21" t="s">
        <v>4416</v>
      </c>
      <c r="I1616" s="21"/>
      <c r="J1616" s="21" t="s">
        <v>2905</v>
      </c>
      <c r="K1616" s="21">
        <v>1.0</v>
      </c>
      <c r="L1616" s="21" t="s">
        <v>35</v>
      </c>
      <c r="M1616" s="21"/>
      <c r="N1616" s="21" t="s">
        <v>4417</v>
      </c>
      <c r="O1616" s="21"/>
      <c r="P1616" s="21"/>
      <c r="Q1616" s="58"/>
      <c r="R1616" s="58" t="s">
        <v>4166</v>
      </c>
      <c r="S1616" s="58" t="s">
        <v>1939</v>
      </c>
      <c r="T1616" s="70" t="s">
        <v>4418</v>
      </c>
      <c r="U1616" s="46"/>
      <c r="V1616" s="46"/>
      <c r="W1616" s="15">
        <f t="shared" si="2"/>
        <v>45635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6"/>
      <c r="B1617" s="10"/>
      <c r="C1617" s="45" t="s">
        <v>4419</v>
      </c>
      <c r="D1617" s="58"/>
      <c r="E1617" s="58"/>
      <c r="F1617" s="58"/>
      <c r="G1617" s="58"/>
      <c r="H1617" s="58"/>
      <c r="I1617" s="58"/>
      <c r="J1617" s="58"/>
      <c r="K1617" s="58"/>
      <c r="L1617" s="58"/>
      <c r="M1617" s="58"/>
      <c r="N1617" s="58"/>
      <c r="O1617" s="58"/>
      <c r="P1617" s="58"/>
      <c r="Q1617" s="58"/>
      <c r="R1617" s="58" t="s">
        <v>4166</v>
      </c>
      <c r="S1617" s="58" t="s">
        <v>1939</v>
      </c>
      <c r="T1617" s="70" t="s">
        <v>4420</v>
      </c>
      <c r="U1617" s="46"/>
      <c r="V1617" s="46"/>
      <c r="W1617" s="15">
        <f t="shared" si="2"/>
        <v>45635</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17">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2"/>
        <v>45635</v>
      </c>
      <c r="X1618" s="24">
        <v>1617.0</v>
      </c>
      <c r="Y1618" s="17" t="str">
        <f t="shared" ref="Y1618:Y1626" si="1918">formulatext(A1618)</f>
        <v>#N/A</v>
      </c>
      <c r="Z1618" s="25" t="str">
        <f t="shared" ref="Z1618:Z1626" si="1919">org.libreoffice.regex(Y1618,"(\= COUNTIFS\(C\$\d{1,3}:)(C\d{1,3})(,)(C\d{1,3})(\))","$2")</f>
        <v>#NAME?</v>
      </c>
      <c r="AA1618" s="25" t="str">
        <f t="shared" ref="AA1618:AA1626" si="1920">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21">COUNTIFS(C$3:C1619,C1619)</f>
        <v>2</v>
      </c>
      <c r="B1619" s="10">
        <f t="shared" si="1917"/>
        <v>8</v>
      </c>
      <c r="C1619" s="12" t="s">
        <v>1937</v>
      </c>
      <c r="D1619" s="21" t="str">
        <f t="shared" ref="D1619:D1622" si="1922">VLOOKUP($C1619,$C$1:$P$7320,2,0)</f>
        <v>pron</v>
      </c>
      <c r="E1619" s="21" t="str">
        <f t="shared" ref="E1619:E1622" si="1923">VLOOKUP($C1619,$C$1:$P$7320,3,0)</f>
        <v>masc nom pl of ima</v>
      </c>
      <c r="F1619" s="21" t="str">
        <f t="shared" ref="F1619:F1622" si="1924">VLOOKUP($C1619,$C$1:$P$7320,4,0)</f>
        <v/>
      </c>
      <c r="G1619" s="21"/>
      <c r="H1619" s="21" t="str">
        <f t="shared" ref="H1619:H1622" si="1925">VLOOKUP($C1619,$C$1:$P$7320,6,0)</f>
        <v>these</v>
      </c>
      <c r="I1619" s="21" t="str">
        <f t="shared" ref="I1619:I1622" si="1926">VLOOKUP($C1619,$C$1:$P$7320,7,0)</f>
        <v/>
      </c>
      <c r="J1619" s="21" t="str">
        <f t="shared" ref="J1619:J1622" si="1927">VLOOKUP($C1619,$C$1:$P$7320,8,0)</f>
        <v/>
      </c>
      <c r="K1619" s="21" t="str">
        <f t="shared" ref="K1619:K1622" si="1928">VLOOKUP($C1619,$C$1:$P$7320,9,0)</f>
        <v/>
      </c>
      <c r="L1619" s="21" t="str">
        <f t="shared" ref="L1619:L1622" si="1929">VLOOKUP($C1619,$C$1:$P$7320,10,0)</f>
        <v/>
      </c>
      <c r="M1619" s="21" t="str">
        <f t="shared" ref="M1619:M1622" si="1930">VLOOKUP($C1619,$C$1:$P$7320,11,0)</f>
        <v/>
      </c>
      <c r="N1619" s="21" t="str">
        <f t="shared" ref="N1619:N1622" si="1931">VLOOKUP($C1619,$C$1:$P$7320,12,0)</f>
        <v/>
      </c>
      <c r="O1619" s="21" t="str">
        <f t="shared" ref="O1619:O1622" si="1932">VLOOKUP($C1619,$C$1:$P$7320,13,0)</f>
        <v/>
      </c>
      <c r="P1619" s="21" t="str">
        <f t="shared" ref="P1619:P1622" si="1933">VLOOKUP($C1619,$C$1:$P$7320,14,0)</f>
        <v/>
      </c>
      <c r="Q1619" s="21"/>
      <c r="R1619" s="21" t="s">
        <v>4421</v>
      </c>
      <c r="S1619" s="21" t="s">
        <v>4422</v>
      </c>
      <c r="T1619" s="21" t="s">
        <v>4423</v>
      </c>
      <c r="U1619" s="23"/>
      <c r="V1619" s="23"/>
      <c r="W1619" s="15">
        <f t="shared" si="2"/>
        <v>45635</v>
      </c>
      <c r="X1619" s="24">
        <v>1618.0</v>
      </c>
      <c r="Y1619" s="17" t="str">
        <f t="shared" si="1918"/>
        <v>=COUNTIFS(C$3:C1619,C1619)</v>
      </c>
      <c r="Z1619" s="25" t="str">
        <f t="shared" si="1919"/>
        <v>#NAME?</v>
      </c>
      <c r="AA1619" s="25" t="str">
        <f t="shared" si="1920"/>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21"/>
        <v>14</v>
      </c>
      <c r="B1620" s="10">
        <f t="shared" si="1917"/>
        <v>42</v>
      </c>
      <c r="C1620" s="12" t="s">
        <v>423</v>
      </c>
      <c r="D1620" s="21" t="str">
        <f t="shared" si="1922"/>
        <v>ind</v>
      </c>
      <c r="E1620" s="21" t="str">
        <f t="shared" si="1923"/>
        <v>emph</v>
      </c>
      <c r="F1620" s="21" t="str">
        <f t="shared" si="1924"/>
        <v/>
      </c>
      <c r="G1620" s="21"/>
      <c r="H1620" s="21" t="str">
        <f t="shared" si="1925"/>
        <v>truly, indeed, then</v>
      </c>
      <c r="I1620" s="21" t="str">
        <f t="shared" si="1926"/>
        <v/>
      </c>
      <c r="J1620" s="21" t="str">
        <f t="shared" si="1927"/>
        <v/>
      </c>
      <c r="K1620" s="21" t="str">
        <f t="shared" si="1928"/>
        <v/>
      </c>
      <c r="L1620" s="21" t="str">
        <f t="shared" si="1929"/>
        <v/>
      </c>
      <c r="M1620" s="21" t="str">
        <f t="shared" si="1930"/>
        <v/>
      </c>
      <c r="N1620" s="21" t="str">
        <f t="shared" si="1931"/>
        <v/>
      </c>
      <c r="O1620" s="21" t="str">
        <f t="shared" si="1932"/>
        <v/>
      </c>
      <c r="P1620" s="21" t="str">
        <f t="shared" si="1933"/>
        <v/>
      </c>
      <c r="Q1620" s="21"/>
      <c r="R1620" s="21" t="s">
        <v>4421</v>
      </c>
      <c r="S1620" s="21" t="s">
        <v>4422</v>
      </c>
      <c r="T1620" s="21" t="s">
        <v>4423</v>
      </c>
      <c r="U1620" s="23"/>
      <c r="V1620" s="23"/>
      <c r="W1620" s="15">
        <f t="shared" si="2"/>
        <v>45635</v>
      </c>
      <c r="X1620" s="24">
        <v>1619.0</v>
      </c>
      <c r="Y1620" s="17" t="str">
        <f t="shared" si="1918"/>
        <v>=COUNTIFS(C$3:C1620,C1620)</v>
      </c>
      <c r="Z1620" s="25" t="str">
        <f t="shared" si="1919"/>
        <v>#NAME?</v>
      </c>
      <c r="AA1620" s="25" t="str">
        <f t="shared" si="1920"/>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1"/>
        <v>3</v>
      </c>
      <c r="B1621" s="10">
        <f t="shared" si="1917"/>
        <v>8</v>
      </c>
      <c r="C1621" s="12" t="s">
        <v>661</v>
      </c>
      <c r="D1621" s="21" t="str">
        <f t="shared" si="1922"/>
        <v>comp</v>
      </c>
      <c r="E1621" s="21" t="str">
        <f t="shared" si="1923"/>
        <v>sandhi, ind + masc</v>
      </c>
      <c r="F1621" s="21" t="str">
        <f t="shared" si="1924"/>
        <v/>
      </c>
      <c r="G1621" s="21"/>
      <c r="H1621" s="21" t="str">
        <f t="shared" si="1925"/>
        <v>and venerables</v>
      </c>
      <c r="I1621" s="21" t="str">
        <f t="shared" si="1926"/>
        <v/>
      </c>
      <c r="J1621" s="21" t="str">
        <f t="shared" si="1927"/>
        <v/>
      </c>
      <c r="K1621" s="21" t="str">
        <f t="shared" si="1928"/>
        <v/>
      </c>
      <c r="L1621" s="21" t="str">
        <f t="shared" si="1929"/>
        <v/>
      </c>
      <c r="M1621" s="21" t="str">
        <f t="shared" si="1930"/>
        <v/>
      </c>
      <c r="N1621" s="21" t="str">
        <f t="shared" si="1931"/>
        <v>pana + āyasmanto</v>
      </c>
      <c r="O1621" s="21" t="str">
        <f t="shared" si="1932"/>
        <v/>
      </c>
      <c r="P1621" s="21" t="str">
        <f t="shared" si="1933"/>
        <v/>
      </c>
      <c r="Q1621" s="21"/>
      <c r="R1621" s="21" t="s">
        <v>4421</v>
      </c>
      <c r="S1621" s="21" t="s">
        <v>4422</v>
      </c>
      <c r="T1621" s="21" t="s">
        <v>4423</v>
      </c>
      <c r="U1621" s="23"/>
      <c r="V1621" s="23"/>
      <c r="W1621" s="15">
        <f t="shared" si="2"/>
        <v>45635</v>
      </c>
      <c r="X1621" s="24">
        <v>1620.0</v>
      </c>
      <c r="Y1621" s="17" t="str">
        <f t="shared" si="1918"/>
        <v>=COUNTIFS(C$3:C1621,C1621)</v>
      </c>
      <c r="Z1621" s="25" t="str">
        <f t="shared" si="1919"/>
        <v>#NAME?</v>
      </c>
      <c r="AA1621" s="25" t="str">
        <f t="shared" si="1920"/>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1"/>
        <v>2</v>
      </c>
      <c r="B1622" s="10">
        <f t="shared" si="1917"/>
        <v>9</v>
      </c>
      <c r="C1622" s="12" t="s">
        <v>3348</v>
      </c>
      <c r="D1622" s="21" t="str">
        <f t="shared" si="1922"/>
        <v>card</v>
      </c>
      <c r="E1622" s="21" t="str">
        <f t="shared" si="1923"/>
        <v>x nom pl</v>
      </c>
      <c r="F1622" s="21" t="str">
        <f t="shared" si="1924"/>
        <v/>
      </c>
      <c r="G1622" s="21"/>
      <c r="H1622" s="21" t="str">
        <f t="shared" si="1925"/>
        <v>two</v>
      </c>
      <c r="I1622" s="21" t="str">
        <f t="shared" si="1926"/>
        <v/>
      </c>
      <c r="J1622" s="21" t="str">
        <f t="shared" si="1927"/>
        <v/>
      </c>
      <c r="K1622" s="21" t="str">
        <f t="shared" si="1928"/>
        <v/>
      </c>
      <c r="L1622" s="21" t="str">
        <f t="shared" si="1929"/>
        <v/>
      </c>
      <c r="M1622" s="21" t="str">
        <f t="shared" si="1930"/>
        <v/>
      </c>
      <c r="N1622" s="21" t="str">
        <f t="shared" si="1931"/>
        <v/>
      </c>
      <c r="O1622" s="21" t="str">
        <f t="shared" si="1932"/>
        <v/>
      </c>
      <c r="P1622" s="21" t="str">
        <f t="shared" si="1933"/>
        <v/>
      </c>
      <c r="Q1622" s="21"/>
      <c r="R1622" s="21" t="s">
        <v>4421</v>
      </c>
      <c r="S1622" s="21" t="s">
        <v>4422</v>
      </c>
      <c r="T1622" s="21" t="s">
        <v>4423</v>
      </c>
      <c r="U1622" s="23"/>
      <c r="V1622" s="23"/>
      <c r="W1622" s="15">
        <f t="shared" si="2"/>
        <v>45635</v>
      </c>
      <c r="X1622" s="24">
        <v>1621.0</v>
      </c>
      <c r="Y1622" s="17" t="str">
        <f t="shared" si="1918"/>
        <v>=COUNTIFS(C$3:C1622,C1622)</v>
      </c>
      <c r="Z1622" s="25" t="str">
        <f t="shared" si="1919"/>
        <v>#NAME?</v>
      </c>
      <c r="AA1622" s="25" t="str">
        <f t="shared" si="1920"/>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1"/>
        <v>1</v>
      </c>
      <c r="B1623" s="10">
        <f t="shared" si="1917"/>
        <v>4</v>
      </c>
      <c r="C1623" s="12" t="s">
        <v>4424</v>
      </c>
      <c r="D1623" s="21" t="s">
        <v>250</v>
      </c>
      <c r="E1623" s="21" t="s">
        <v>4425</v>
      </c>
      <c r="F1623" s="21"/>
      <c r="G1623" s="21"/>
      <c r="H1623" s="27" t="s">
        <v>4426</v>
      </c>
      <c r="I1623" s="21" t="s">
        <v>4427</v>
      </c>
      <c r="J1623" s="21" t="s">
        <v>4428</v>
      </c>
      <c r="K1623" s="21">
        <v>1.0</v>
      </c>
      <c r="L1623" s="21" t="s">
        <v>35</v>
      </c>
      <c r="M1623" s="21"/>
      <c r="N1623" s="21" t="s">
        <v>4429</v>
      </c>
      <c r="O1623" s="21"/>
      <c r="P1623" s="21"/>
      <c r="Q1623" s="21"/>
      <c r="R1623" s="21" t="s">
        <v>4421</v>
      </c>
      <c r="S1623" s="21" t="s">
        <v>4422</v>
      </c>
      <c r="T1623" s="21" t="s">
        <v>4430</v>
      </c>
      <c r="U1623" s="23"/>
      <c r="V1623" s="23"/>
      <c r="W1623" s="15">
        <f t="shared" si="2"/>
        <v>45635</v>
      </c>
      <c r="X1623" s="24">
        <v>1622.0</v>
      </c>
      <c r="Y1623" s="17" t="str">
        <f t="shared" si="1918"/>
        <v>=COUNTIFS(C$3:C1623,C1623)</v>
      </c>
      <c r="Z1623" s="25" t="str">
        <f t="shared" si="1919"/>
        <v>#NAME?</v>
      </c>
      <c r="AA1623" s="25" t="str">
        <f t="shared" si="1920"/>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1"/>
        <v>5</v>
      </c>
      <c r="B1624" s="10">
        <f t="shared" si="1917"/>
        <v>34</v>
      </c>
      <c r="C1624" s="12" t="s">
        <v>963</v>
      </c>
      <c r="D1624" s="21" t="str">
        <f t="shared" ref="D1624:D1626" si="1934">VLOOKUP($C1624,$C$1:$P$7320,2,0)</f>
        <v>noun</v>
      </c>
      <c r="E1624" s="21" t="str">
        <f t="shared" ref="E1624:E1626" si="1935">VLOOKUP($C1624,$C$1:$P$7320,3,0)</f>
        <v>masc nom pl of dhamma</v>
      </c>
      <c r="F1624" s="21" t="str">
        <f t="shared" ref="F1624:F1626" si="1936">VLOOKUP($C1624,$C$1:$P$7320,4,0)</f>
        <v/>
      </c>
      <c r="G1624" s="21"/>
      <c r="H1624" s="21" t="str">
        <f t="shared" ref="H1624:H1626" si="1937">VLOOKUP($C1624,$C$1:$P$7320,6,0)</f>
        <v>cases, laws, rules</v>
      </c>
      <c r="I1624" s="21" t="str">
        <f t="shared" ref="I1624:I1626" si="1938">VLOOKUP($C1624,$C$1:$P$7320,7,0)</f>
        <v>holdings, supports</v>
      </c>
      <c r="J1624" s="21" t="str">
        <f t="shared" ref="J1624:J1626" si="1939">VLOOKUP($C1624,$C$1:$P$7320,8,0)</f>
        <v>√dhar (hold)</v>
      </c>
      <c r="K1624" s="21">
        <f t="shared" ref="K1624:K1626" si="1940">VLOOKUP($C1624,$C$1:$P$7320,9,0)</f>
        <v>1</v>
      </c>
      <c r="L1624" s="21" t="str">
        <f t="shared" ref="L1624:L1626" si="1941">VLOOKUP($C1624,$C$1:$P$7320,10,0)</f>
        <v>a</v>
      </c>
      <c r="M1624" s="21" t="str">
        <f t="shared" ref="M1624:M1626" si="1942">VLOOKUP($C1624,$C$1:$P$7320,11,0)</f>
        <v/>
      </c>
      <c r="N1624" s="21" t="str">
        <f t="shared" ref="N1624:N1626" si="1943">VLOOKUP($C1624,$C$1:$P$7320,12,0)</f>
        <v>√dhar + ma</v>
      </c>
      <c r="O1624" s="21" t="str">
        <f t="shared" ref="O1624:O1626" si="1944">VLOOKUP($C1624,$C$1:$P$7320,13,0)</f>
        <v/>
      </c>
      <c r="P1624" s="21" t="str">
        <f t="shared" ref="P1624:P1626" si="1945">VLOOKUP($C1624,$C$1:$P$7320,14,0)</f>
        <v/>
      </c>
      <c r="Q1624" s="21"/>
      <c r="R1624" s="21" t="s">
        <v>4421</v>
      </c>
      <c r="S1624" s="21" t="s">
        <v>4422</v>
      </c>
      <c r="T1624" s="21" t="s">
        <v>4423</v>
      </c>
      <c r="U1624" s="23"/>
      <c r="V1624" s="23"/>
      <c r="W1624" s="15">
        <f t="shared" si="2"/>
        <v>45635</v>
      </c>
      <c r="X1624" s="24">
        <v>1623.0</v>
      </c>
      <c r="Y1624" s="17" t="str">
        <f t="shared" si="1918"/>
        <v>=COUNTIFS(C$3:C1624,C1624)</v>
      </c>
      <c r="Z1624" s="25" t="str">
        <f t="shared" si="1919"/>
        <v>#NAME?</v>
      </c>
      <c r="AA1624" s="25" t="str">
        <f t="shared" si="1920"/>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1"/>
        <v>3</v>
      </c>
      <c r="B1625" s="10">
        <f t="shared" si="1917"/>
        <v>10</v>
      </c>
      <c r="C1625" s="12" t="s">
        <v>968</v>
      </c>
      <c r="D1625" s="21" t="str">
        <f t="shared" si="1934"/>
        <v>noun</v>
      </c>
      <c r="E1625" s="21" t="str">
        <f t="shared" si="1935"/>
        <v>masc acc sg of uddesa, from uddisati</v>
      </c>
      <c r="F1625" s="21" t="str">
        <f t="shared" si="1936"/>
        <v/>
      </c>
      <c r="G1625" s="21"/>
      <c r="H1625" s="21" t="str">
        <f t="shared" si="1937"/>
        <v>recitation, chanting</v>
      </c>
      <c r="I1625" s="21" t="str">
        <f t="shared" si="1938"/>
        <v>pointing up</v>
      </c>
      <c r="J1625" s="21" t="str">
        <f t="shared" si="1939"/>
        <v>√dis (point out, explain)</v>
      </c>
      <c r="K1625" s="21">
        <f t="shared" si="1940"/>
        <v>1</v>
      </c>
      <c r="L1625" s="21" t="str">
        <f t="shared" si="1941"/>
        <v>a</v>
      </c>
      <c r="M1625" s="21" t="str">
        <f t="shared" si="1942"/>
        <v/>
      </c>
      <c r="N1625" s="21" t="str">
        <f t="shared" si="1943"/>
        <v>ud + √dis + *a</v>
      </c>
      <c r="O1625" s="21" t="str">
        <f t="shared" si="1944"/>
        <v/>
      </c>
      <c r="P1625" s="21" t="str">
        <f t="shared" si="1945"/>
        <v/>
      </c>
      <c r="Q1625" s="21"/>
      <c r="R1625" s="21" t="s">
        <v>4421</v>
      </c>
      <c r="S1625" s="21" t="s">
        <v>4422</v>
      </c>
      <c r="T1625" s="21" t="s">
        <v>4423</v>
      </c>
      <c r="U1625" s="23"/>
      <c r="V1625" s="23"/>
      <c r="W1625" s="15">
        <f t="shared" si="2"/>
        <v>45635</v>
      </c>
      <c r="X1625" s="24">
        <v>1624.0</v>
      </c>
      <c r="Y1625" s="17" t="str">
        <f t="shared" si="1918"/>
        <v>=COUNTIFS(C$3:C1625,C1625)</v>
      </c>
      <c r="Z1625" s="25" t="str">
        <f t="shared" si="1919"/>
        <v>#NAME?</v>
      </c>
      <c r="AA1625" s="25" t="str">
        <f t="shared" si="1920"/>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1"/>
        <v>3</v>
      </c>
      <c r="B1626" s="10">
        <f t="shared" si="1917"/>
        <v>8</v>
      </c>
      <c r="C1626" s="12" t="s">
        <v>971</v>
      </c>
      <c r="D1626" s="21" t="str">
        <f t="shared" si="1934"/>
        <v>verb</v>
      </c>
      <c r="E1626" s="21" t="str">
        <f t="shared" si="1935"/>
        <v>pr 3rd pl of āgacchati</v>
      </c>
      <c r="F1626" s="21" t="str">
        <f t="shared" si="1936"/>
        <v>+acc</v>
      </c>
      <c r="G1626" s="21"/>
      <c r="H1626" s="21" t="str">
        <f t="shared" si="1937"/>
        <v>they arrive, they are coming up (for)</v>
      </c>
      <c r="I1626" s="21" t="str">
        <f t="shared" si="1938"/>
        <v>arrive</v>
      </c>
      <c r="J1626" s="21" t="str">
        <f t="shared" si="1939"/>
        <v>√gam (go)</v>
      </c>
      <c r="K1626" s="21">
        <f t="shared" si="1940"/>
        <v>1</v>
      </c>
      <c r="L1626" s="21" t="str">
        <f t="shared" si="1941"/>
        <v>a</v>
      </c>
      <c r="M1626" s="21" t="str">
        <f t="shared" si="1942"/>
        <v>√gam + a &gt; gaccha (irreg)</v>
      </c>
      <c r="N1626" s="21" t="str">
        <f t="shared" si="1943"/>
        <v>ā + gaccha + ti</v>
      </c>
      <c r="O1626" s="21" t="str">
        <f t="shared" si="1944"/>
        <v/>
      </c>
      <c r="P1626" s="21" t="str">
        <f t="shared" si="1945"/>
        <v/>
      </c>
      <c r="Q1626" s="21"/>
      <c r="R1626" s="21" t="s">
        <v>4421</v>
      </c>
      <c r="S1626" s="21" t="s">
        <v>4422</v>
      </c>
      <c r="T1626" s="21" t="s">
        <v>4423</v>
      </c>
      <c r="U1626" s="23"/>
      <c r="V1626" s="23"/>
      <c r="W1626" s="15">
        <f t="shared" si="2"/>
        <v>45635</v>
      </c>
      <c r="X1626" s="24">
        <v>1625.0</v>
      </c>
      <c r="Y1626" s="17" t="str">
        <f t="shared" si="1918"/>
        <v>=COUNTIFS(C$3:C1626,C1626)</v>
      </c>
      <c r="Z1626" s="25" t="str">
        <f t="shared" si="1919"/>
        <v>#NAME?</v>
      </c>
      <c r="AA1626" s="25" t="str">
        <f t="shared" si="1920"/>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6"/>
      <c r="B1627" s="10"/>
      <c r="C1627" s="57"/>
      <c r="D1627" s="58"/>
      <c r="E1627" s="58"/>
      <c r="F1627" s="58"/>
      <c r="G1627" s="58"/>
      <c r="H1627" s="58"/>
      <c r="I1627" s="58"/>
      <c r="J1627" s="58"/>
      <c r="K1627" s="58"/>
      <c r="L1627" s="58"/>
      <c r="M1627" s="58"/>
      <c r="N1627" s="58"/>
      <c r="O1627" s="58"/>
      <c r="P1627" s="58"/>
      <c r="Q1627" s="58"/>
      <c r="R1627" s="58" t="s">
        <v>4421</v>
      </c>
      <c r="S1627" s="58" t="s">
        <v>4422</v>
      </c>
      <c r="T1627" s="70" t="s">
        <v>4431</v>
      </c>
      <c r="U1627" s="46"/>
      <c r="V1627" s="46"/>
      <c r="W1627" s="15">
        <f t="shared" si="2"/>
        <v>45635</v>
      </c>
      <c r="X1627" s="24">
        <v>1626.0</v>
      </c>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46">COUNTIF($C$1:$C$7275,C1628)</f>
        <v>1</v>
      </c>
      <c r="C1628" s="52" t="s">
        <v>4432</v>
      </c>
      <c r="D1628" s="40"/>
      <c r="E1628" s="40"/>
      <c r="F1628" s="40"/>
      <c r="G1628" s="40"/>
      <c r="H1628" s="40"/>
      <c r="I1628" s="40"/>
      <c r="J1628" s="40"/>
      <c r="K1628" s="40"/>
      <c r="L1628" s="40"/>
      <c r="M1628" s="40"/>
      <c r="N1628" s="40"/>
      <c r="O1628" s="40"/>
      <c r="P1628" s="40"/>
      <c r="Q1628" s="40"/>
      <c r="R1628" s="40" t="s">
        <v>4421</v>
      </c>
      <c r="S1628" s="40" t="s">
        <v>4422</v>
      </c>
      <c r="T1628" s="40" t="s">
        <v>4423</v>
      </c>
      <c r="U1628" s="41"/>
      <c r="V1628" s="41"/>
      <c r="W1628" s="15">
        <f t="shared" si="2"/>
        <v>45635</v>
      </c>
      <c r="X1628" s="24">
        <v>1627.0</v>
      </c>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46"/>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2"/>
        <v>45635</v>
      </c>
      <c r="X1629" s="24">
        <v>1628.0</v>
      </c>
      <c r="Y1629" s="17" t="str">
        <f t="shared" ref="Y1629:Y1645" si="1947">formulatext(A1629)</f>
        <v>#N/A</v>
      </c>
      <c r="Z1629" s="25" t="str">
        <f t="shared" ref="Z1629:Z1645" si="1948">org.libreoffice.regex(Y1629,"(\= COUNTIFS\(C\$\d{1,3}:)(C\d{1,3})(,)(C\d{1,3})(\))","$2")</f>
        <v>#NAME?</v>
      </c>
      <c r="AA1629" s="25" t="str">
        <f t="shared" ref="AA1629:AA1645" si="1949">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46"/>
        <v>1</v>
      </c>
      <c r="C1630" s="12" t="s">
        <v>4433</v>
      </c>
      <c r="D1630" s="21"/>
      <c r="E1630" s="21"/>
      <c r="F1630" s="21"/>
      <c r="G1630" s="21"/>
      <c r="H1630" s="21"/>
      <c r="I1630" s="21"/>
      <c r="J1630" s="21"/>
      <c r="K1630" s="21"/>
      <c r="L1630" s="21"/>
      <c r="M1630" s="21"/>
      <c r="N1630" s="21"/>
      <c r="O1630" s="21"/>
      <c r="P1630" s="21"/>
      <c r="Q1630" s="21"/>
      <c r="R1630" s="21"/>
      <c r="S1630" s="21"/>
      <c r="T1630" s="21"/>
      <c r="U1630" s="23"/>
      <c r="V1630" s="23"/>
      <c r="W1630" s="15">
        <f t="shared" si="2"/>
        <v>45635</v>
      </c>
      <c r="X1630" s="24">
        <v>1629.0</v>
      </c>
      <c r="Y1630" s="17" t="str">
        <f t="shared" si="1947"/>
        <v>#N/A</v>
      </c>
      <c r="Z1630" s="25" t="str">
        <f t="shared" si="1948"/>
        <v>#NAME?</v>
      </c>
      <c r="AA1630" s="25" t="str">
        <f t="shared" si="1949"/>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50">COUNTIFS(C$3:C1631,C1631)</f>
        <v>13</v>
      </c>
      <c r="B1631" s="10">
        <f t="shared" si="1946"/>
        <v>99</v>
      </c>
      <c r="C1631" s="12" t="s">
        <v>555</v>
      </c>
      <c r="D1631" s="21" t="str">
        <f t="shared" ref="D1631:D1636" si="1951">VLOOKUP($C1631,$C$1:$P$7320,2,0)</f>
        <v>pron</v>
      </c>
      <c r="E1631" s="21" t="str">
        <f t="shared" ref="E1631:E1632" si="1952">VLOOKUP($C1631,$C$1:$P$7320,3,0)</f>
        <v>masc nom sg of ya</v>
      </c>
      <c r="F1631" s="21" t="str">
        <f t="shared" ref="F1631:F1636" si="1953">VLOOKUP($C1631,$C$1:$P$7320,4,0)</f>
        <v/>
      </c>
      <c r="G1631" s="21"/>
      <c r="H1631" s="21" t="str">
        <f t="shared" ref="H1631:H1636" si="1954">VLOOKUP($C1631,$C$1:$P$7320,6,0)</f>
        <v>whichever, whoever</v>
      </c>
      <c r="I1631" s="21" t="str">
        <f t="shared" ref="I1631:I1636" si="1955">VLOOKUP($C1631,$C$1:$P$7320,7,0)</f>
        <v/>
      </c>
      <c r="J1631" s="21" t="str">
        <f t="shared" ref="J1631:J1636" si="1956">VLOOKUP($C1631,$C$1:$P$7320,8,0)</f>
        <v/>
      </c>
      <c r="K1631" s="21" t="str">
        <f t="shared" ref="K1631:K1636" si="1957">VLOOKUP($C1631,$C$1:$P$7320,9,0)</f>
        <v/>
      </c>
      <c r="L1631" s="21" t="str">
        <f t="shared" ref="L1631:L1636" si="1958">VLOOKUP($C1631,$C$1:$P$7320,10,0)</f>
        <v/>
      </c>
      <c r="M1631" s="21" t="str">
        <f t="shared" ref="M1631:M1636" si="1959">VLOOKUP($C1631,$C$1:$P$7320,11,0)</f>
        <v/>
      </c>
      <c r="N1631" s="21" t="str">
        <f t="shared" ref="N1631:N1636" si="1960">VLOOKUP($C1631,$C$1:$P$7320,12,0)</f>
        <v/>
      </c>
      <c r="O1631" s="21" t="str">
        <f t="shared" ref="O1631:O1636" si="1961">VLOOKUP($C1631,$C$1:$P$7320,13,0)</f>
        <v/>
      </c>
      <c r="P1631" s="21" t="str">
        <f t="shared" ref="P1631:P1636" si="1962">VLOOKUP($C1631,$C$1:$P$7320,14,0)</f>
        <v/>
      </c>
      <c r="Q1631" s="21"/>
      <c r="R1631" s="21" t="s">
        <v>4433</v>
      </c>
      <c r="S1631" s="21" t="s">
        <v>4434</v>
      </c>
      <c r="T1631" s="21" t="s">
        <v>4435</v>
      </c>
      <c r="U1631" s="23"/>
      <c r="V1631" s="23"/>
      <c r="W1631" s="15">
        <f t="shared" si="2"/>
        <v>45635</v>
      </c>
      <c r="X1631" s="24">
        <v>1630.0</v>
      </c>
      <c r="Y1631" s="17" t="str">
        <f t="shared" si="1947"/>
        <v>=COUNTIFS(C$3:C1631,C1631)</v>
      </c>
      <c r="Z1631" s="25" t="str">
        <f t="shared" si="1948"/>
        <v>#NAME?</v>
      </c>
      <c r="AA1631" s="25" t="str">
        <f t="shared" si="1949"/>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50"/>
        <v>17</v>
      </c>
      <c r="B1632" s="10">
        <f t="shared" si="1946"/>
        <v>124</v>
      </c>
      <c r="C1632" s="12" t="s">
        <v>466</v>
      </c>
      <c r="D1632" s="21" t="str">
        <f t="shared" si="1951"/>
        <v>ind</v>
      </c>
      <c r="E1632" s="21" t="str">
        <f t="shared" si="1952"/>
        <v/>
      </c>
      <c r="F1632" s="21" t="str">
        <f t="shared" si="1953"/>
        <v/>
      </c>
      <c r="G1632" s="21"/>
      <c r="H1632" s="21" t="str">
        <f t="shared" si="1954"/>
        <v>then, now, so, but</v>
      </c>
      <c r="I1632" s="21" t="str">
        <f t="shared" si="1955"/>
        <v/>
      </c>
      <c r="J1632" s="21" t="str">
        <f t="shared" si="1956"/>
        <v/>
      </c>
      <c r="K1632" s="21" t="str">
        <f t="shared" si="1957"/>
        <v/>
      </c>
      <c r="L1632" s="21" t="str">
        <f t="shared" si="1958"/>
        <v/>
      </c>
      <c r="M1632" s="21" t="str">
        <f t="shared" si="1959"/>
        <v/>
      </c>
      <c r="N1632" s="21" t="str">
        <f t="shared" si="1960"/>
        <v/>
      </c>
      <c r="O1632" s="21" t="str">
        <f t="shared" si="1961"/>
        <v/>
      </c>
      <c r="P1632" s="21" t="str">
        <f t="shared" si="1962"/>
        <v/>
      </c>
      <c r="Q1632" s="21"/>
      <c r="R1632" s="21" t="s">
        <v>4433</v>
      </c>
      <c r="S1632" s="21" t="s">
        <v>4434</v>
      </c>
      <c r="T1632" s="21" t="s">
        <v>4435</v>
      </c>
      <c r="U1632" s="23"/>
      <c r="V1632" s="23"/>
      <c r="W1632" s="15">
        <f t="shared" si="2"/>
        <v>45635</v>
      </c>
      <c r="X1632" s="24">
        <v>1631.0</v>
      </c>
      <c r="Y1632" s="17" t="str">
        <f t="shared" si="1947"/>
        <v>=COUNTIFS(C$3:C1632,C1632)</v>
      </c>
      <c r="Z1632" s="25" t="str">
        <f t="shared" si="1948"/>
        <v>#NAME?</v>
      </c>
      <c r="AA1632" s="25" t="str">
        <f t="shared" si="1949"/>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0"/>
        <v>41</v>
      </c>
      <c r="B1633" s="10">
        <f t="shared" si="1946"/>
        <v>147</v>
      </c>
      <c r="C1633" s="12" t="s">
        <v>560</v>
      </c>
      <c r="D1633" s="21" t="str">
        <f t="shared" si="1951"/>
        <v>noun</v>
      </c>
      <c r="E1633" s="21" t="s">
        <v>3635</v>
      </c>
      <c r="F1633" s="21" t="str">
        <f t="shared" si="1953"/>
        <v/>
      </c>
      <c r="G1633" s="21"/>
      <c r="H1633" s="21" t="str">
        <f t="shared" si="1954"/>
        <v>monk, monastic</v>
      </c>
      <c r="I1633" s="21" t="str">
        <f t="shared" si="1955"/>
        <v>beggar, mendicant</v>
      </c>
      <c r="J1633" s="21" t="str">
        <f t="shared" si="1956"/>
        <v>√bhikkh (beg)</v>
      </c>
      <c r="K1633" s="21">
        <f t="shared" si="1957"/>
        <v>1</v>
      </c>
      <c r="L1633" s="21" t="str">
        <f t="shared" si="1958"/>
        <v>a</v>
      </c>
      <c r="M1633" s="21" t="str">
        <f t="shared" si="1959"/>
        <v/>
      </c>
      <c r="N1633" s="21" t="str">
        <f t="shared" si="1960"/>
        <v>√bhikkh + u</v>
      </c>
      <c r="O1633" s="21" t="str">
        <f t="shared" si="1961"/>
        <v/>
      </c>
      <c r="P1633" s="21" t="str">
        <f t="shared" si="1962"/>
        <v/>
      </c>
      <c r="Q1633" s="21"/>
      <c r="R1633" s="21" t="s">
        <v>4433</v>
      </c>
      <c r="S1633" s="21" t="s">
        <v>4434</v>
      </c>
      <c r="T1633" s="21" t="s">
        <v>4435</v>
      </c>
      <c r="U1633" s="23"/>
      <c r="V1633" s="23"/>
      <c r="W1633" s="15">
        <f t="shared" si="2"/>
        <v>45635</v>
      </c>
      <c r="X1633" s="24">
        <v>1632.0</v>
      </c>
      <c r="Y1633" s="17" t="str">
        <f t="shared" si="1947"/>
        <v>=COUNTIFS(C$3:C1633,C1633)</v>
      </c>
      <c r="Z1633" s="25" t="str">
        <f t="shared" si="1948"/>
        <v>#NAME?</v>
      </c>
      <c r="AA1633" s="25" t="str">
        <f t="shared" si="1949"/>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0"/>
        <v>2</v>
      </c>
      <c r="B1634" s="10">
        <f t="shared" si="1946"/>
        <v>7</v>
      </c>
      <c r="C1634" s="12" t="s">
        <v>2056</v>
      </c>
      <c r="D1634" s="21" t="str">
        <f t="shared" si="1951"/>
        <v>noun</v>
      </c>
      <c r="E1634" s="21" t="str">
        <f t="shared" ref="E1634:E1636" si="1963">VLOOKUP($C1634,$C$1:$P$7320,3,0)</f>
        <v>masc instr sg of mātugāma, comp</v>
      </c>
      <c r="F1634" s="21" t="str">
        <f t="shared" si="1953"/>
        <v/>
      </c>
      <c r="G1634" s="21"/>
      <c r="H1634" s="21" t="str">
        <f t="shared" si="1954"/>
        <v>with a woman</v>
      </c>
      <c r="I1634" s="21" t="str">
        <f t="shared" si="1955"/>
        <v>group of mothers</v>
      </c>
      <c r="J1634" s="21" t="str">
        <f t="shared" si="1956"/>
        <v/>
      </c>
      <c r="K1634" s="21" t="str">
        <f t="shared" si="1957"/>
        <v/>
      </c>
      <c r="L1634" s="21" t="str">
        <f t="shared" si="1958"/>
        <v/>
      </c>
      <c r="M1634" s="21" t="str">
        <f t="shared" si="1959"/>
        <v/>
      </c>
      <c r="N1634" s="21" t="str">
        <f t="shared" si="1960"/>
        <v>mātu + gāma</v>
      </c>
      <c r="O1634" s="21" t="str">
        <f t="shared" si="1961"/>
        <v>genitive tappurisa</v>
      </c>
      <c r="P1634" s="21" t="str">
        <f t="shared" si="1962"/>
        <v>mātūnaṃ + gāma</v>
      </c>
      <c r="Q1634" s="21"/>
      <c r="R1634" s="21" t="s">
        <v>4433</v>
      </c>
      <c r="S1634" s="21" t="s">
        <v>4434</v>
      </c>
      <c r="T1634" s="21" t="s">
        <v>4435</v>
      </c>
      <c r="U1634" s="23"/>
      <c r="V1634" s="23"/>
      <c r="W1634" s="15">
        <f t="shared" si="2"/>
        <v>45635</v>
      </c>
      <c r="X1634" s="24">
        <v>1633.0</v>
      </c>
      <c r="Y1634" s="17" t="str">
        <f t="shared" si="1947"/>
        <v>=COUNTIFS(C$3:C1634,C1634)</v>
      </c>
      <c r="Z1634" s="25" t="str">
        <f t="shared" si="1948"/>
        <v>#NAME?</v>
      </c>
      <c r="AA1634" s="25" t="str">
        <f t="shared" si="1949"/>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0"/>
        <v>3</v>
      </c>
      <c r="B1635" s="10">
        <f t="shared" si="1946"/>
        <v>15</v>
      </c>
      <c r="C1635" s="12" t="s">
        <v>1869</v>
      </c>
      <c r="D1635" s="21" t="str">
        <f t="shared" si="1951"/>
        <v>ind</v>
      </c>
      <c r="E1635" s="21" t="str">
        <f t="shared" si="1963"/>
        <v>prep</v>
      </c>
      <c r="F1635" s="21" t="str">
        <f t="shared" si="1953"/>
        <v>+instr</v>
      </c>
      <c r="G1635" s="21"/>
      <c r="H1635" s="21" t="str">
        <f t="shared" si="1954"/>
        <v>together with</v>
      </c>
      <c r="I1635" s="21" t="str">
        <f t="shared" si="1955"/>
        <v/>
      </c>
      <c r="J1635" s="21" t="str">
        <f t="shared" si="1956"/>
        <v/>
      </c>
      <c r="K1635" s="21" t="str">
        <f t="shared" si="1957"/>
        <v/>
      </c>
      <c r="L1635" s="21" t="str">
        <f t="shared" si="1958"/>
        <v/>
      </c>
      <c r="M1635" s="21" t="str">
        <f t="shared" si="1959"/>
        <v/>
      </c>
      <c r="N1635" s="21" t="str">
        <f t="shared" si="1960"/>
        <v/>
      </c>
      <c r="O1635" s="21" t="str">
        <f t="shared" si="1961"/>
        <v/>
      </c>
      <c r="P1635" s="21" t="str">
        <f t="shared" si="1962"/>
        <v/>
      </c>
      <c r="Q1635" s="21"/>
      <c r="R1635" s="21" t="s">
        <v>4433</v>
      </c>
      <c r="S1635" s="21" t="s">
        <v>4434</v>
      </c>
      <c r="T1635" s="21" t="s">
        <v>4435</v>
      </c>
      <c r="U1635" s="23"/>
      <c r="V1635" s="23"/>
      <c r="W1635" s="15">
        <f t="shared" si="2"/>
        <v>45635</v>
      </c>
      <c r="X1635" s="24">
        <v>1634.0</v>
      </c>
      <c r="Y1635" s="17" t="str">
        <f t="shared" si="1947"/>
        <v>=COUNTIFS(C$3:C1635,C1635)</v>
      </c>
      <c r="Z1635" s="25" t="str">
        <f t="shared" si="1948"/>
        <v>#NAME?</v>
      </c>
      <c r="AA1635" s="25" t="str">
        <f t="shared" si="1949"/>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0"/>
        <v>2</v>
      </c>
      <c r="B1636" s="10">
        <f t="shared" si="1946"/>
        <v>6</v>
      </c>
      <c r="C1636" s="12" t="s">
        <v>3344</v>
      </c>
      <c r="D1636" s="21" t="str">
        <f t="shared" si="1951"/>
        <v>card</v>
      </c>
      <c r="E1636" s="21" t="str">
        <f t="shared" si="1963"/>
        <v>masc nom sg of eka</v>
      </c>
      <c r="F1636" s="21" t="str">
        <f t="shared" si="1953"/>
        <v/>
      </c>
      <c r="G1636" s="21"/>
      <c r="H1636" s="21" t="str">
        <f t="shared" si="1954"/>
        <v>one</v>
      </c>
      <c r="I1636" s="21" t="str">
        <f t="shared" si="1955"/>
        <v/>
      </c>
      <c r="J1636" s="21" t="str">
        <f t="shared" si="1956"/>
        <v/>
      </c>
      <c r="K1636" s="21" t="str">
        <f t="shared" si="1957"/>
        <v/>
      </c>
      <c r="L1636" s="21" t="str">
        <f t="shared" si="1958"/>
        <v/>
      </c>
      <c r="M1636" s="21" t="str">
        <f t="shared" si="1959"/>
        <v/>
      </c>
      <c r="N1636" s="21" t="str">
        <f t="shared" si="1960"/>
        <v/>
      </c>
      <c r="O1636" s="21" t="str">
        <f t="shared" si="1961"/>
        <v/>
      </c>
      <c r="P1636" s="21" t="str">
        <f t="shared" si="1962"/>
        <v/>
      </c>
      <c r="Q1636" s="21"/>
      <c r="R1636" s="21" t="s">
        <v>4433</v>
      </c>
      <c r="S1636" s="21" t="s">
        <v>4434</v>
      </c>
      <c r="T1636" s="21" t="s">
        <v>4435</v>
      </c>
      <c r="U1636" s="23"/>
      <c r="V1636" s="23"/>
      <c r="W1636" s="15">
        <f t="shared" si="2"/>
        <v>45635</v>
      </c>
      <c r="X1636" s="24">
        <v>1635.0</v>
      </c>
      <c r="Y1636" s="17" t="str">
        <f t="shared" si="1947"/>
        <v>=COUNTIFS(C$3:C1636,C1636)</v>
      </c>
      <c r="Z1636" s="25" t="str">
        <f t="shared" si="1948"/>
        <v>#NAME?</v>
      </c>
      <c r="AA1636" s="25" t="str">
        <f t="shared" si="1949"/>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0"/>
        <v>1</v>
      </c>
      <c r="B1637" s="10">
        <f t="shared" si="1946"/>
        <v>4</v>
      </c>
      <c r="C1637" s="12" t="s">
        <v>4436</v>
      </c>
      <c r="D1637" s="27" t="s">
        <v>141</v>
      </c>
      <c r="E1637" s="21" t="s">
        <v>4437</v>
      </c>
      <c r="F1637" s="21"/>
      <c r="G1637" s="21"/>
      <c r="H1637" s="21" t="s">
        <v>4438</v>
      </c>
      <c r="I1637" s="21" t="s">
        <v>4371</v>
      </c>
      <c r="J1637" s="21"/>
      <c r="K1637" s="21"/>
      <c r="L1637" s="21"/>
      <c r="M1637" s="21"/>
      <c r="N1637" s="21"/>
      <c r="O1637" s="21"/>
      <c r="P1637" s="21"/>
      <c r="Q1637" s="21"/>
      <c r="R1637" s="21" t="s">
        <v>4433</v>
      </c>
      <c r="S1637" s="21" t="s">
        <v>4434</v>
      </c>
      <c r="T1637" s="21" t="s">
        <v>4439</v>
      </c>
      <c r="U1637" s="23"/>
      <c r="V1637" s="23"/>
      <c r="W1637" s="15">
        <f t="shared" si="2"/>
        <v>45635</v>
      </c>
      <c r="X1637" s="24">
        <v>1636.0</v>
      </c>
      <c r="Y1637" s="17" t="str">
        <f t="shared" si="1947"/>
        <v>=COUNTIFS(C$3:C1637,C1637)</v>
      </c>
      <c r="Z1637" s="25" t="str">
        <f t="shared" si="1948"/>
        <v>#NAME?</v>
      </c>
      <c r="AA1637" s="25" t="str">
        <f t="shared" si="1949"/>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0"/>
        <v>1</v>
      </c>
      <c r="B1638" s="10">
        <f t="shared" si="1946"/>
        <v>5</v>
      </c>
      <c r="C1638" s="12" t="s">
        <v>4440</v>
      </c>
      <c r="D1638" s="21" t="s">
        <v>29</v>
      </c>
      <c r="E1638" s="21" t="s">
        <v>4441</v>
      </c>
      <c r="F1638" s="21"/>
      <c r="G1638" s="21"/>
      <c r="H1638" s="21" t="s">
        <v>4442</v>
      </c>
      <c r="I1638" s="21"/>
      <c r="J1638" s="21" t="s">
        <v>4443</v>
      </c>
      <c r="K1638" s="21">
        <v>1.0</v>
      </c>
      <c r="L1638" s="21" t="s">
        <v>35</v>
      </c>
      <c r="M1638" s="21"/>
      <c r="N1638" s="21" t="s">
        <v>4444</v>
      </c>
      <c r="O1638" s="21"/>
      <c r="P1638" s="21"/>
      <c r="Q1638" s="21"/>
      <c r="R1638" s="21" t="s">
        <v>4433</v>
      </c>
      <c r="S1638" s="21" t="s">
        <v>4434</v>
      </c>
      <c r="T1638" s="21" t="s">
        <v>4445</v>
      </c>
      <c r="U1638" s="23"/>
      <c r="V1638" s="23"/>
      <c r="W1638" s="15">
        <f t="shared" si="2"/>
        <v>45635</v>
      </c>
      <c r="X1638" s="24">
        <v>1637.0</v>
      </c>
      <c r="Y1638" s="17" t="str">
        <f t="shared" si="1947"/>
        <v>=COUNTIFS(C$3:C1638,C1638)</v>
      </c>
      <c r="Z1638" s="25" t="str">
        <f t="shared" si="1948"/>
        <v>#NAME?</v>
      </c>
      <c r="AA1638" s="25" t="str">
        <f t="shared" si="1949"/>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0"/>
        <v>1</v>
      </c>
      <c r="B1639" s="10">
        <f t="shared" si="1946"/>
        <v>2</v>
      </c>
      <c r="C1639" s="12" t="s">
        <v>4446</v>
      </c>
      <c r="D1639" s="21" t="s">
        <v>183</v>
      </c>
      <c r="E1639" s="21" t="s">
        <v>4447</v>
      </c>
      <c r="F1639" s="21"/>
      <c r="G1639" s="21"/>
      <c r="H1639" s="21" t="s">
        <v>4448</v>
      </c>
      <c r="I1639" s="21"/>
      <c r="J1639" s="21" t="s">
        <v>4219</v>
      </c>
      <c r="K1639" s="21">
        <v>8.0</v>
      </c>
      <c r="L1639" s="21" t="s">
        <v>196</v>
      </c>
      <c r="M1639" s="21"/>
      <c r="N1639" s="21" t="s">
        <v>4449</v>
      </c>
      <c r="O1639" s="21"/>
      <c r="P1639" s="21"/>
      <c r="Q1639" s="21"/>
      <c r="R1639" s="21" t="s">
        <v>4433</v>
      </c>
      <c r="S1639" s="21" t="s">
        <v>4434</v>
      </c>
      <c r="T1639" s="21" t="s">
        <v>4450</v>
      </c>
      <c r="U1639" s="23"/>
      <c r="V1639" s="23"/>
      <c r="W1639" s="15">
        <f t="shared" si="2"/>
        <v>45635</v>
      </c>
      <c r="X1639" s="24">
        <v>1638.0</v>
      </c>
      <c r="Y1639" s="17" t="str">
        <f t="shared" si="1947"/>
        <v>=COUNTIFS(C$3:C1639,C1639)</v>
      </c>
      <c r="Z1639" s="25" t="str">
        <f t="shared" si="1948"/>
        <v>#NAME?</v>
      </c>
      <c r="AA1639" s="25" t="str">
        <f t="shared" si="1949"/>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0"/>
        <v>1</v>
      </c>
      <c r="B1640" s="10">
        <f t="shared" si="1946"/>
        <v>6</v>
      </c>
      <c r="C1640" s="12" t="s">
        <v>4451</v>
      </c>
      <c r="D1640" s="21" t="s">
        <v>47</v>
      </c>
      <c r="E1640" s="21" t="s">
        <v>4452</v>
      </c>
      <c r="F1640" s="21"/>
      <c r="G1640" s="21"/>
      <c r="H1640" s="21" t="s">
        <v>4453</v>
      </c>
      <c r="I1640" s="21"/>
      <c r="J1640" s="21" t="s">
        <v>4454</v>
      </c>
      <c r="K1640" s="21">
        <v>1.0</v>
      </c>
      <c r="L1640" s="21" t="s">
        <v>35</v>
      </c>
      <c r="M1640" s="21"/>
      <c r="N1640" s="21" t="s">
        <v>4455</v>
      </c>
      <c r="O1640" s="21"/>
      <c r="P1640" s="21"/>
      <c r="Q1640" s="21"/>
      <c r="R1640" s="21" t="s">
        <v>4433</v>
      </c>
      <c r="S1640" s="21" t="s">
        <v>4434</v>
      </c>
      <c r="T1640" s="21" t="s">
        <v>4456</v>
      </c>
      <c r="U1640" s="23"/>
      <c r="V1640" s="23"/>
      <c r="W1640" s="15">
        <f t="shared" si="2"/>
        <v>45635</v>
      </c>
      <c r="X1640" s="24">
        <v>1639.0</v>
      </c>
      <c r="Y1640" s="17" t="str">
        <f t="shared" si="1947"/>
        <v>=COUNTIFS(C$3:C1640,C1640)</v>
      </c>
      <c r="Z1640" s="25" t="str">
        <f t="shared" si="1948"/>
        <v>#NAME?</v>
      </c>
      <c r="AA1640" s="25" t="str">
        <f t="shared" si="1949"/>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0"/>
        <v>1</v>
      </c>
      <c r="B1641" s="10">
        <f t="shared" si="1946"/>
        <v>1</v>
      </c>
      <c r="C1641" s="12" t="s">
        <v>4457</v>
      </c>
      <c r="D1641" s="21" t="s">
        <v>118</v>
      </c>
      <c r="E1641" s="21" t="s">
        <v>4458</v>
      </c>
      <c r="F1641" s="21"/>
      <c r="G1641" s="21"/>
      <c r="H1641" s="21" t="s">
        <v>4459</v>
      </c>
      <c r="I1641" s="27" t="s">
        <v>4460</v>
      </c>
      <c r="J1641" s="21"/>
      <c r="K1641" s="21"/>
      <c r="L1641" s="21"/>
      <c r="M1641" s="21"/>
      <c r="N1641" s="21" t="s">
        <v>4461</v>
      </c>
      <c r="O1641" s="21"/>
      <c r="P1641" s="21"/>
      <c r="Q1641" s="21" t="s">
        <v>4462</v>
      </c>
      <c r="R1641" s="21" t="s">
        <v>4433</v>
      </c>
      <c r="S1641" s="21" t="s">
        <v>4434</v>
      </c>
      <c r="T1641" s="21" t="s">
        <v>4463</v>
      </c>
      <c r="U1641" s="23"/>
      <c r="V1641" s="23"/>
      <c r="W1641" s="15">
        <f t="shared" si="2"/>
        <v>45635</v>
      </c>
      <c r="X1641" s="24">
        <v>1640.0</v>
      </c>
      <c r="Y1641" s="17" t="str">
        <f t="shared" si="1947"/>
        <v>=COUNTIFS(C$3:C1641,C1641)</v>
      </c>
      <c r="Z1641" s="25" t="str">
        <f t="shared" si="1948"/>
        <v>#NAME?</v>
      </c>
      <c r="AA1641" s="25" t="str">
        <f t="shared" si="1949"/>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0"/>
        <v>1</v>
      </c>
      <c r="B1642" s="10">
        <f t="shared" si="1946"/>
        <v>4</v>
      </c>
      <c r="C1642" s="12" t="s">
        <v>4464</v>
      </c>
      <c r="D1642" s="21" t="s">
        <v>29</v>
      </c>
      <c r="E1642" s="21" t="s">
        <v>4465</v>
      </c>
      <c r="F1642" s="21" t="s">
        <v>4466</v>
      </c>
      <c r="G1642" s="21"/>
      <c r="H1642" s="21" t="s">
        <v>1641</v>
      </c>
      <c r="I1642" s="21"/>
      <c r="J1642" s="21"/>
      <c r="K1642" s="21"/>
      <c r="L1642" s="21"/>
      <c r="M1642" s="21"/>
      <c r="N1642" s="21" t="s">
        <v>4467</v>
      </c>
      <c r="O1642" s="21"/>
      <c r="P1642" s="21"/>
      <c r="Q1642" s="21"/>
      <c r="R1642" s="21" t="s">
        <v>4433</v>
      </c>
      <c r="S1642" s="21" t="s">
        <v>4434</v>
      </c>
      <c r="T1642" s="21" t="s">
        <v>4468</v>
      </c>
      <c r="U1642" s="23"/>
      <c r="V1642" s="23"/>
      <c r="W1642" s="15">
        <f t="shared" si="2"/>
        <v>45635</v>
      </c>
      <c r="X1642" s="24">
        <v>1641.0</v>
      </c>
      <c r="Y1642" s="17" t="str">
        <f t="shared" si="1947"/>
        <v>=COUNTIFS(C$3:C1642,C1642)</v>
      </c>
      <c r="Z1642" s="25" t="str">
        <f t="shared" si="1948"/>
        <v>#NAME?</v>
      </c>
      <c r="AA1642" s="25" t="str">
        <f t="shared" si="1949"/>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0"/>
        <v>1</v>
      </c>
      <c r="B1643" s="10">
        <f t="shared" si="1946"/>
        <v>1</v>
      </c>
      <c r="C1643" s="12" t="s">
        <v>4469</v>
      </c>
      <c r="D1643" s="21" t="s">
        <v>250</v>
      </c>
      <c r="E1643" s="21" t="s">
        <v>4470</v>
      </c>
      <c r="F1643" s="21"/>
      <c r="G1643" s="21"/>
      <c r="H1643" s="21" t="s">
        <v>4471</v>
      </c>
      <c r="I1643" s="21"/>
      <c r="J1643" s="21" t="s">
        <v>214</v>
      </c>
      <c r="K1643" s="21">
        <v>7.0</v>
      </c>
      <c r="L1643" s="21" t="s">
        <v>215</v>
      </c>
      <c r="M1643" s="21"/>
      <c r="N1643" s="21" t="s">
        <v>4472</v>
      </c>
      <c r="O1643" s="21"/>
      <c r="P1643" s="21"/>
      <c r="Q1643" s="21"/>
      <c r="R1643" s="21" t="s">
        <v>4433</v>
      </c>
      <c r="S1643" s="21" t="s">
        <v>4434</v>
      </c>
      <c r="T1643" s="21" t="s">
        <v>4473</v>
      </c>
      <c r="U1643" s="23"/>
      <c r="V1643" s="23"/>
      <c r="W1643" s="15">
        <f t="shared" si="2"/>
        <v>45635</v>
      </c>
      <c r="X1643" s="24">
        <v>1642.0</v>
      </c>
      <c r="Y1643" s="17" t="str">
        <f t="shared" si="1947"/>
        <v>=COUNTIFS(C$3:C1643,C1643)</v>
      </c>
      <c r="Z1643" s="25" t="str">
        <f t="shared" si="1948"/>
        <v>#NAME?</v>
      </c>
      <c r="AA1643" s="25" t="str">
        <f t="shared" si="1949"/>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0"/>
        <v>1</v>
      </c>
      <c r="B1644" s="10">
        <f t="shared" si="1946"/>
        <v>8</v>
      </c>
      <c r="C1644" s="12" t="s">
        <v>4474</v>
      </c>
      <c r="D1644" s="21" t="s">
        <v>47</v>
      </c>
      <c r="E1644" s="21" t="s">
        <v>4475</v>
      </c>
      <c r="F1644" s="21"/>
      <c r="G1644" s="21"/>
      <c r="H1644" s="21" t="s">
        <v>4476</v>
      </c>
      <c r="I1644" s="21" t="s">
        <v>4477</v>
      </c>
      <c r="J1644" s="21" t="s">
        <v>528</v>
      </c>
      <c r="K1644" s="21">
        <v>1.0</v>
      </c>
      <c r="L1644" s="21" t="s">
        <v>35</v>
      </c>
      <c r="M1644" s="21"/>
      <c r="N1644" s="21" t="s">
        <v>4478</v>
      </c>
      <c r="O1644" s="21"/>
      <c r="P1644" s="21"/>
      <c r="Q1644" s="21"/>
      <c r="R1644" s="21" t="s">
        <v>4433</v>
      </c>
      <c r="S1644" s="21" t="s">
        <v>4434</v>
      </c>
      <c r="T1644" s="21" t="s">
        <v>4479</v>
      </c>
      <c r="U1644" s="23"/>
      <c r="V1644" s="23"/>
      <c r="W1644" s="15">
        <f t="shared" si="2"/>
        <v>45635</v>
      </c>
      <c r="X1644" s="24">
        <v>1643.0</v>
      </c>
      <c r="Y1644" s="17" t="str">
        <f t="shared" si="1947"/>
        <v>=COUNTIFS(C$3:C1644,C1644)</v>
      </c>
      <c r="Z1644" s="25" t="str">
        <f t="shared" si="1948"/>
        <v>#NAME?</v>
      </c>
      <c r="AA1644" s="25" t="str">
        <f t="shared" si="1949"/>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0"/>
        <v>1</v>
      </c>
      <c r="B1645" s="10">
        <f t="shared" si="1946"/>
        <v>11</v>
      </c>
      <c r="C1645" s="12" t="s">
        <v>4480</v>
      </c>
      <c r="D1645" s="21" t="s">
        <v>84</v>
      </c>
      <c r="E1645" s="21" t="s">
        <v>4481</v>
      </c>
      <c r="F1645" s="21"/>
      <c r="G1645" s="21"/>
      <c r="H1645" s="21" t="s">
        <v>4482</v>
      </c>
      <c r="I1645" s="21" t="s">
        <v>4483</v>
      </c>
      <c r="J1645" s="21" t="s">
        <v>4484</v>
      </c>
      <c r="K1645" s="21">
        <v>1.0</v>
      </c>
      <c r="L1645" s="21" t="s">
        <v>196</v>
      </c>
      <c r="M1645" s="21" t="s">
        <v>4485</v>
      </c>
      <c r="N1645" s="21" t="s">
        <v>4486</v>
      </c>
      <c r="O1645" s="21"/>
      <c r="P1645" s="21"/>
      <c r="Q1645" s="21"/>
      <c r="R1645" s="21" t="s">
        <v>4433</v>
      </c>
      <c r="S1645" s="21" t="s">
        <v>4434</v>
      </c>
      <c r="T1645" s="21" t="s">
        <v>4487</v>
      </c>
      <c r="U1645" s="23"/>
      <c r="V1645" s="23"/>
      <c r="W1645" s="15">
        <f t="shared" si="2"/>
        <v>45635</v>
      </c>
      <c r="X1645" s="24">
        <v>1644.0</v>
      </c>
      <c r="Y1645" s="17" t="str">
        <f t="shared" si="1947"/>
        <v>=COUNTIFS(C$3:C1645,C1645)</v>
      </c>
      <c r="Z1645" s="25" t="str">
        <f t="shared" si="1948"/>
        <v>#NAME?</v>
      </c>
      <c r="AA1645" s="25" t="str">
        <f t="shared" si="1949"/>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46"/>
        <v>1</v>
      </c>
      <c r="C1646" s="52" t="s">
        <v>4488</v>
      </c>
      <c r="D1646" s="40"/>
      <c r="E1646" s="40"/>
      <c r="F1646" s="40"/>
      <c r="G1646" s="40"/>
      <c r="H1646" s="40"/>
      <c r="I1646" s="40"/>
      <c r="J1646" s="40"/>
      <c r="K1646" s="40"/>
      <c r="L1646" s="40"/>
      <c r="M1646" s="40"/>
      <c r="N1646" s="40"/>
      <c r="O1646" s="40"/>
      <c r="P1646" s="40"/>
      <c r="Q1646" s="40"/>
      <c r="R1646" s="40" t="s">
        <v>4433</v>
      </c>
      <c r="S1646" s="40" t="s">
        <v>4434</v>
      </c>
      <c r="T1646" s="40" t="s">
        <v>4435</v>
      </c>
      <c r="U1646" s="41"/>
      <c r="V1646" s="41"/>
      <c r="W1646" s="15">
        <f t="shared" si="2"/>
        <v>45635</v>
      </c>
      <c r="X1646" s="24">
        <v>1645.0</v>
      </c>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46"/>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2"/>
        <v>45635</v>
      </c>
      <c r="X1647" s="24">
        <v>1646.0</v>
      </c>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64">COUNTIFS(C$3:C1648,C1648)</f>
        <v>1</v>
      </c>
      <c r="B1648" s="10">
        <f t="shared" si="1946"/>
        <v>2</v>
      </c>
      <c r="C1648" s="12" t="s">
        <v>4489</v>
      </c>
      <c r="D1648" s="21" t="s">
        <v>42</v>
      </c>
      <c r="E1648" s="21" t="s">
        <v>4490</v>
      </c>
      <c r="F1648" s="21"/>
      <c r="G1648" s="21"/>
      <c r="H1648" s="21" t="s">
        <v>4491</v>
      </c>
      <c r="I1648" s="21" t="s">
        <v>4492</v>
      </c>
      <c r="J1648" s="21"/>
      <c r="K1648" s="21"/>
      <c r="L1648" s="21"/>
      <c r="M1648" s="21"/>
      <c r="N1648" s="21" t="s">
        <v>4493</v>
      </c>
      <c r="O1648" s="21" t="s">
        <v>65</v>
      </c>
      <c r="P1648" s="21" t="s">
        <v>4493</v>
      </c>
      <c r="Q1648" s="21"/>
      <c r="R1648" s="21" t="s">
        <v>4433</v>
      </c>
      <c r="S1648" s="21" t="s">
        <v>4434</v>
      </c>
      <c r="T1648" s="22" t="s">
        <v>4494</v>
      </c>
      <c r="U1648" s="23"/>
      <c r="V1648" s="23"/>
      <c r="W1648" s="15">
        <f t="shared" si="2"/>
        <v>45635</v>
      </c>
      <c r="X1648" s="24">
        <v>1647.0</v>
      </c>
      <c r="Y1648" s="17" t="str">
        <f t="shared" ref="Y1648:Y1665" si="1965">formulatext(A1648)</f>
        <v>=COUNTIFS(C$3:C1648,C1648)</v>
      </c>
      <c r="Z1648" s="25" t="str">
        <f t="shared" ref="Z1648:Z1665" si="1966">org.libreoffice.regex(Y1648,"(\= COUNTIFS\(C\$\d{1,3}:)(C\d{1,3})(,)(C\d{1,3})(\))","$2")</f>
        <v>#NAME?</v>
      </c>
      <c r="AA1648" s="25" t="str">
        <f t="shared" ref="AA1648:AA1665" si="1967">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64"/>
        <v>2</v>
      </c>
      <c r="B1649" s="10">
        <f t="shared" si="1946"/>
        <v>4</v>
      </c>
      <c r="C1649" s="12" t="s">
        <v>2457</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4433</v>
      </c>
      <c r="S1649" s="21" t="s">
        <v>4434</v>
      </c>
      <c r="T1649" s="21" t="s">
        <v>4495</v>
      </c>
      <c r="U1649" s="23"/>
      <c r="V1649" s="23"/>
      <c r="W1649" s="15">
        <f t="shared" si="2"/>
        <v>45635</v>
      </c>
      <c r="X1649" s="24">
        <v>1648.0</v>
      </c>
      <c r="Y1649" s="17" t="str">
        <f t="shared" si="1965"/>
        <v>=COUNTIFS(C$3:C1649,C1649)</v>
      </c>
      <c r="Z1649" s="25" t="str">
        <f t="shared" si="1966"/>
        <v>#NAME?</v>
      </c>
      <c r="AA1649" s="25" t="str">
        <f t="shared" si="1967"/>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4"/>
        <v>1</v>
      </c>
      <c r="B1650" s="10">
        <f t="shared" si="1946"/>
        <v>1</v>
      </c>
      <c r="C1650" s="12" t="s">
        <v>4496</v>
      </c>
      <c r="D1650" s="21" t="s">
        <v>42</v>
      </c>
      <c r="E1650" s="21" t="s">
        <v>3373</v>
      </c>
      <c r="F1650" s="21"/>
      <c r="G1650" s="21"/>
      <c r="H1650" s="21" t="s">
        <v>894</v>
      </c>
      <c r="I1650" s="21"/>
      <c r="J1650" s="21"/>
      <c r="K1650" s="21"/>
      <c r="L1650" s="21"/>
      <c r="M1650" s="21"/>
      <c r="N1650" s="21"/>
      <c r="O1650" s="21"/>
      <c r="P1650" s="21"/>
      <c r="Q1650" s="21"/>
      <c r="R1650" s="21" t="s">
        <v>4433</v>
      </c>
      <c r="S1650" s="21" t="s">
        <v>4434</v>
      </c>
      <c r="T1650" s="21" t="s">
        <v>4497</v>
      </c>
      <c r="U1650" s="23"/>
      <c r="V1650" s="23"/>
      <c r="W1650" s="15">
        <f t="shared" si="2"/>
        <v>45635</v>
      </c>
      <c r="X1650" s="24">
        <v>1649.0</v>
      </c>
      <c r="Y1650" s="17" t="str">
        <f t="shared" si="1965"/>
        <v>=COUNTIFS(C$3:C1650,C1650)</v>
      </c>
      <c r="Z1650" s="25" t="str">
        <f t="shared" si="1966"/>
        <v>#NAME?</v>
      </c>
      <c r="AA1650" s="25" t="str">
        <f t="shared" si="1967"/>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4"/>
        <v>1</v>
      </c>
      <c r="B1651" s="10">
        <f t="shared" si="1946"/>
        <v>4</v>
      </c>
      <c r="C1651" s="12" t="s">
        <v>4498</v>
      </c>
      <c r="D1651" s="21" t="s">
        <v>250</v>
      </c>
      <c r="E1651" s="21" t="s">
        <v>4499</v>
      </c>
      <c r="F1651" s="21"/>
      <c r="G1651" s="21"/>
      <c r="H1651" s="21" t="s">
        <v>4500</v>
      </c>
      <c r="I1651" s="21" t="s">
        <v>4501</v>
      </c>
      <c r="J1651" s="21"/>
      <c r="K1651" s="21"/>
      <c r="L1651" s="21"/>
      <c r="M1651" s="21"/>
      <c r="N1651" s="21" t="s">
        <v>4502</v>
      </c>
      <c r="O1651" s="21" t="s">
        <v>65</v>
      </c>
      <c r="P1651" s="21" t="s">
        <v>4502</v>
      </c>
      <c r="Q1651" s="21"/>
      <c r="R1651" s="21" t="s">
        <v>4433</v>
      </c>
      <c r="S1651" s="21" t="s">
        <v>4434</v>
      </c>
      <c r="T1651" s="21" t="s">
        <v>4503</v>
      </c>
      <c r="U1651" s="23"/>
      <c r="V1651" s="23"/>
      <c r="W1651" s="15">
        <f t="shared" si="2"/>
        <v>45635</v>
      </c>
      <c r="X1651" s="24">
        <v>1650.0</v>
      </c>
      <c r="Y1651" s="17" t="str">
        <f t="shared" si="1965"/>
        <v>=COUNTIFS(C$3:C1651,C1651)</v>
      </c>
      <c r="Z1651" s="25" t="str">
        <f t="shared" si="1966"/>
        <v>#NAME?</v>
      </c>
      <c r="AA1651" s="25" t="str">
        <f t="shared" si="1967"/>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4"/>
        <v>1</v>
      </c>
      <c r="B1652" s="10">
        <f t="shared" si="1946"/>
        <v>1</v>
      </c>
      <c r="C1652" s="12" t="s">
        <v>4504</v>
      </c>
      <c r="D1652" s="21" t="s">
        <v>401</v>
      </c>
      <c r="E1652" s="21" t="s">
        <v>4505</v>
      </c>
      <c r="F1652" s="21"/>
      <c r="G1652" s="21"/>
      <c r="H1652" s="21" t="s">
        <v>4500</v>
      </c>
      <c r="I1652" s="21" t="s">
        <v>4506</v>
      </c>
      <c r="J1652" s="21" t="s">
        <v>2215</v>
      </c>
      <c r="K1652" s="21">
        <v>1.0</v>
      </c>
      <c r="L1652" s="21" t="s">
        <v>35</v>
      </c>
      <c r="M1652" s="21"/>
      <c r="N1652" s="21" t="s">
        <v>4507</v>
      </c>
      <c r="O1652" s="21"/>
      <c r="P1652" s="21"/>
      <c r="Q1652" s="21"/>
      <c r="R1652" s="21" t="s">
        <v>4433</v>
      </c>
      <c r="S1652" s="21" t="s">
        <v>4434</v>
      </c>
      <c r="T1652" s="21" t="s">
        <v>4508</v>
      </c>
      <c r="U1652" s="23"/>
      <c r="V1652" s="23"/>
      <c r="W1652" s="15">
        <f t="shared" si="2"/>
        <v>45635</v>
      </c>
      <c r="X1652" s="24">
        <v>1651.0</v>
      </c>
      <c r="Y1652" s="17" t="str">
        <f t="shared" si="1965"/>
        <v>=COUNTIFS(C$3:C1652,C1652)</v>
      </c>
      <c r="Z1652" s="25" t="str">
        <f t="shared" si="1966"/>
        <v>#NAME?</v>
      </c>
      <c r="AA1652" s="25" t="str">
        <f t="shared" si="1967"/>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4"/>
        <v>1</v>
      </c>
      <c r="B1653" s="10">
        <f t="shared" si="1946"/>
        <v>1</v>
      </c>
      <c r="C1653" s="12" t="s">
        <v>4509</v>
      </c>
      <c r="D1653" s="21" t="s">
        <v>250</v>
      </c>
      <c r="E1653" s="21" t="s">
        <v>4510</v>
      </c>
      <c r="F1653" s="21"/>
      <c r="G1653" s="21"/>
      <c r="H1653" s="21" t="s">
        <v>4511</v>
      </c>
      <c r="I1653" s="21"/>
      <c r="J1653" s="21" t="s">
        <v>683</v>
      </c>
      <c r="K1653" s="21">
        <v>1.0</v>
      </c>
      <c r="L1653" s="21" t="s">
        <v>35</v>
      </c>
      <c r="M1653" s="21"/>
      <c r="N1653" s="21" t="s">
        <v>4512</v>
      </c>
      <c r="O1653" s="21"/>
      <c r="P1653" s="21"/>
      <c r="Q1653" s="21"/>
      <c r="R1653" s="21" t="s">
        <v>4433</v>
      </c>
      <c r="S1653" s="21" t="s">
        <v>4434</v>
      </c>
      <c r="T1653" s="21" t="s">
        <v>4513</v>
      </c>
      <c r="U1653" s="23"/>
      <c r="V1653" s="23"/>
      <c r="W1653" s="15">
        <f t="shared" si="2"/>
        <v>45635</v>
      </c>
      <c r="X1653" s="24">
        <v>1652.0</v>
      </c>
      <c r="Y1653" s="17" t="str">
        <f t="shared" si="1965"/>
        <v>=COUNTIFS(C$3:C1653,C1653)</v>
      </c>
      <c r="Z1653" s="25" t="str">
        <f t="shared" si="1966"/>
        <v>#NAME?</v>
      </c>
      <c r="AA1653" s="25" t="str">
        <f t="shared" si="1967"/>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4"/>
        <v>1</v>
      </c>
      <c r="B1654" s="10">
        <f t="shared" si="1946"/>
        <v>4</v>
      </c>
      <c r="C1654" s="12" t="s">
        <v>4514</v>
      </c>
      <c r="D1654" s="21" t="s">
        <v>47</v>
      </c>
      <c r="E1654" s="21" t="s">
        <v>2521</v>
      </c>
      <c r="F1654" s="21"/>
      <c r="G1654" s="21"/>
      <c r="H1654" s="21" t="s">
        <v>4515</v>
      </c>
      <c r="I1654" s="21" t="s">
        <v>4516</v>
      </c>
      <c r="J1654" s="21" t="s">
        <v>4454</v>
      </c>
      <c r="K1654" s="21">
        <v>1.0</v>
      </c>
      <c r="L1654" s="21" t="s">
        <v>35</v>
      </c>
      <c r="M1654" s="21"/>
      <c r="N1654" s="21" t="s">
        <v>4517</v>
      </c>
      <c r="O1654" s="21"/>
      <c r="P1654" s="21"/>
      <c r="Q1654" s="21"/>
      <c r="R1654" s="21" t="s">
        <v>4433</v>
      </c>
      <c r="S1654" s="21" t="s">
        <v>4434</v>
      </c>
      <c r="T1654" s="21" t="s">
        <v>4518</v>
      </c>
      <c r="U1654" s="23"/>
      <c r="V1654" s="23"/>
      <c r="W1654" s="15">
        <f t="shared" si="2"/>
        <v>45635</v>
      </c>
      <c r="X1654" s="24">
        <v>1653.0</v>
      </c>
      <c r="Y1654" s="17" t="str">
        <f t="shared" si="1965"/>
        <v>=COUNTIFS(C$3:C1654,C1654)</v>
      </c>
      <c r="Z1654" s="25" t="str">
        <f t="shared" si="1966"/>
        <v>#NAME?</v>
      </c>
      <c r="AA1654" s="25" t="str">
        <f t="shared" si="1967"/>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4"/>
        <v>1</v>
      </c>
      <c r="B1655" s="10">
        <f t="shared" si="1946"/>
        <v>2</v>
      </c>
      <c r="C1655" s="12" t="s">
        <v>4519</v>
      </c>
      <c r="D1655" s="21" t="s">
        <v>84</v>
      </c>
      <c r="E1655" s="21" t="s">
        <v>4520</v>
      </c>
      <c r="F1655" s="21"/>
      <c r="G1655" s="21"/>
      <c r="H1655" s="21" t="s">
        <v>4521</v>
      </c>
      <c r="I1655" s="21"/>
      <c r="J1655" s="21" t="s">
        <v>1665</v>
      </c>
      <c r="K1655" s="21">
        <v>1.0</v>
      </c>
      <c r="L1655" s="21" t="s">
        <v>35</v>
      </c>
      <c r="M1655" s="21"/>
      <c r="N1655" s="21" t="s">
        <v>4522</v>
      </c>
      <c r="O1655" s="21"/>
      <c r="P1655" s="21"/>
      <c r="Q1655" s="21"/>
      <c r="R1655" s="21" t="s">
        <v>4433</v>
      </c>
      <c r="S1655" s="21" t="s">
        <v>4434</v>
      </c>
      <c r="T1655" s="21" t="s">
        <v>4523</v>
      </c>
      <c r="U1655" s="23"/>
      <c r="V1655" s="23"/>
      <c r="W1655" s="15">
        <f t="shared" si="2"/>
        <v>45635</v>
      </c>
      <c r="X1655" s="24">
        <v>1654.0</v>
      </c>
      <c r="Y1655" s="17" t="str">
        <f t="shared" si="1965"/>
        <v>=COUNTIFS(C$3:C1655,C1655)</v>
      </c>
      <c r="Z1655" s="25" t="str">
        <f t="shared" si="1966"/>
        <v>#NAME?</v>
      </c>
      <c r="AA1655" s="25" t="str">
        <f t="shared" si="1967"/>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4"/>
        <v>1</v>
      </c>
      <c r="B1656" s="10">
        <f t="shared" si="1946"/>
        <v>5</v>
      </c>
      <c r="C1656" s="12" t="s">
        <v>4524</v>
      </c>
      <c r="D1656" s="27" t="s">
        <v>141</v>
      </c>
      <c r="E1656" s="21" t="s">
        <v>4525</v>
      </c>
      <c r="F1656" s="21"/>
      <c r="G1656" s="21"/>
      <c r="H1656" s="21" t="s">
        <v>4526</v>
      </c>
      <c r="I1656" s="21"/>
      <c r="J1656" s="21"/>
      <c r="K1656" s="21"/>
      <c r="L1656" s="21"/>
      <c r="M1656" s="21"/>
      <c r="N1656" s="21"/>
      <c r="O1656" s="21"/>
      <c r="P1656" s="21"/>
      <c r="Q1656" s="21"/>
      <c r="R1656" s="21" t="s">
        <v>4433</v>
      </c>
      <c r="S1656" s="21" t="s">
        <v>4434</v>
      </c>
      <c r="T1656" s="21" t="s">
        <v>4527</v>
      </c>
      <c r="U1656" s="23"/>
      <c r="V1656" s="23"/>
      <c r="W1656" s="15">
        <f t="shared" si="2"/>
        <v>45635</v>
      </c>
      <c r="X1656" s="24">
        <v>1655.0</v>
      </c>
      <c r="Y1656" s="17" t="str">
        <f t="shared" si="1965"/>
        <v>=COUNTIFS(C$3:C1656,C1656)</v>
      </c>
      <c r="Z1656" s="25" t="str">
        <f t="shared" si="1966"/>
        <v>#NAME?</v>
      </c>
      <c r="AA1656" s="25" t="str">
        <f t="shared" si="1967"/>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4"/>
        <v>1</v>
      </c>
      <c r="B1657" s="10">
        <f t="shared" si="1946"/>
        <v>4</v>
      </c>
      <c r="C1657" s="12" t="s">
        <v>4528</v>
      </c>
      <c r="D1657" s="21" t="s">
        <v>47</v>
      </c>
      <c r="E1657" s="21" t="s">
        <v>4529</v>
      </c>
      <c r="F1657" s="21"/>
      <c r="G1657" s="21"/>
      <c r="H1657" s="21" t="s">
        <v>4530</v>
      </c>
      <c r="I1657" s="21"/>
      <c r="J1657" s="21" t="s">
        <v>677</v>
      </c>
      <c r="K1657" s="21">
        <v>1.0</v>
      </c>
      <c r="L1657" s="21" t="s">
        <v>35</v>
      </c>
      <c r="M1657" s="21"/>
      <c r="N1657" s="21" t="s">
        <v>678</v>
      </c>
      <c r="O1657" s="21"/>
      <c r="P1657" s="21"/>
      <c r="Q1657" s="21"/>
      <c r="R1657" s="21" t="s">
        <v>4433</v>
      </c>
      <c r="S1657" s="21" t="s">
        <v>4434</v>
      </c>
      <c r="T1657" s="21" t="s">
        <v>4531</v>
      </c>
      <c r="U1657" s="23"/>
      <c r="V1657" s="23"/>
      <c r="W1657" s="15">
        <f t="shared" si="2"/>
        <v>45635</v>
      </c>
      <c r="X1657" s="24">
        <v>1656.0</v>
      </c>
      <c r="Y1657" s="17" t="str">
        <f t="shared" si="1965"/>
        <v>=COUNTIFS(C$3:C1657,C1657)</v>
      </c>
      <c r="Z1657" s="25" t="str">
        <f t="shared" si="1966"/>
        <v>#NAME?</v>
      </c>
      <c r="AA1657" s="25" t="str">
        <f t="shared" si="1967"/>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4"/>
        <v>1</v>
      </c>
      <c r="B1658" s="10">
        <f t="shared" si="1946"/>
        <v>4</v>
      </c>
      <c r="C1658" s="12" t="s">
        <v>4532</v>
      </c>
      <c r="D1658" s="21" t="s">
        <v>250</v>
      </c>
      <c r="E1658" s="21" t="s">
        <v>4533</v>
      </c>
      <c r="F1658" s="21"/>
      <c r="G1658" s="21"/>
      <c r="H1658" s="27" t="s">
        <v>4534</v>
      </c>
      <c r="I1658" s="21" t="s">
        <v>1843</v>
      </c>
      <c r="J1658" s="21"/>
      <c r="K1658" s="21"/>
      <c r="L1658" s="21"/>
      <c r="M1658" s="21"/>
      <c r="N1658" s="21" t="s">
        <v>1844</v>
      </c>
      <c r="O1658" s="21"/>
      <c r="P1658" s="21"/>
      <c r="Q1658" s="21"/>
      <c r="R1658" s="21" t="s">
        <v>4433</v>
      </c>
      <c r="S1658" s="21" t="s">
        <v>4434</v>
      </c>
      <c r="T1658" s="21" t="s">
        <v>4535</v>
      </c>
      <c r="U1658" s="23"/>
      <c r="V1658" s="23"/>
      <c r="W1658" s="15">
        <f t="shared" si="2"/>
        <v>45635</v>
      </c>
      <c r="X1658" s="24">
        <v>1657.0</v>
      </c>
      <c r="Y1658" s="17" t="str">
        <f t="shared" si="1965"/>
        <v>=COUNTIFS(C$3:C1658,C1658)</v>
      </c>
      <c r="Z1658" s="25" t="str">
        <f t="shared" si="1966"/>
        <v>#NAME?</v>
      </c>
      <c r="AA1658" s="25" t="str">
        <f t="shared" si="1967"/>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4"/>
        <v>3</v>
      </c>
      <c r="B1659" s="10">
        <f t="shared" si="1946"/>
        <v>18</v>
      </c>
      <c r="C1659" s="12" t="s">
        <v>1749</v>
      </c>
      <c r="D1659" s="21" t="str">
        <f t="shared" ref="D1659:D1661" si="1968">VLOOKUP($C1659,$C$1:$P$7320,2,0)</f>
        <v>verb</v>
      </c>
      <c r="E1659" s="21" t="str">
        <f t="shared" ref="E1659:E1661" si="1969">VLOOKUP($C1659,$C$1:$P$7320,3,0)</f>
        <v>opt 3rd sg of vadati</v>
      </c>
      <c r="F1659" s="21" t="str">
        <f t="shared" ref="F1659:F1661" si="1970">VLOOKUP($C1659,$C$1:$P$7320,4,0)</f>
        <v/>
      </c>
      <c r="G1659" s="21"/>
      <c r="H1659" s="21" t="str">
        <f t="shared" ref="H1659:H1661" si="1971">VLOOKUP($C1659,$C$1:$P$7320,6,0)</f>
        <v>he would say, speak, tell</v>
      </c>
      <c r="I1659" s="21" t="str">
        <f t="shared" ref="I1659:I1661" si="1972">VLOOKUP($C1659,$C$1:$P$7320,7,0)</f>
        <v/>
      </c>
      <c r="J1659" s="21" t="str">
        <f t="shared" ref="J1659:J1661" si="1973">VLOOKUP($C1659,$C$1:$P$7320,8,0)</f>
        <v>√vad (speak)</v>
      </c>
      <c r="K1659" s="21">
        <f t="shared" ref="K1659:K1661" si="1974">VLOOKUP($C1659,$C$1:$P$7320,9,0)</f>
        <v>1</v>
      </c>
      <c r="L1659" s="21" t="str">
        <f t="shared" ref="L1659:L1661" si="1975">VLOOKUP($C1659,$C$1:$P$7320,10,0)</f>
        <v>a</v>
      </c>
      <c r="M1659" s="21" t="str">
        <f t="shared" ref="M1659:M1661" si="1976">VLOOKUP($C1659,$C$1:$P$7320,11,0)</f>
        <v>√vad + a &gt; vada</v>
      </c>
      <c r="N1659" s="21" t="str">
        <f t="shared" ref="N1659:N1661" si="1977">VLOOKUP($C1659,$C$1:$P$7320,12,0)</f>
        <v>vada + eyya</v>
      </c>
      <c r="O1659" s="21" t="str">
        <f t="shared" ref="O1659:O1661" si="1978">VLOOKUP($C1659,$C$1:$P$7320,13,0)</f>
        <v/>
      </c>
      <c r="P1659" s="21" t="str">
        <f t="shared" ref="P1659:P1661" si="1979">VLOOKUP($C1659,$C$1:$P$7320,14,0)</f>
        <v/>
      </c>
      <c r="Q1659" s="21"/>
      <c r="R1659" s="21" t="s">
        <v>4433</v>
      </c>
      <c r="S1659" s="21" t="s">
        <v>4434</v>
      </c>
      <c r="T1659" s="21" t="s">
        <v>4495</v>
      </c>
      <c r="U1659" s="23"/>
      <c r="V1659" s="23"/>
      <c r="W1659" s="15">
        <f t="shared" si="2"/>
        <v>45635</v>
      </c>
      <c r="X1659" s="24">
        <v>1658.0</v>
      </c>
      <c r="Y1659" s="17" t="str">
        <f t="shared" si="1965"/>
        <v>=COUNTIFS(C$3:C1659,C1659)</v>
      </c>
      <c r="Z1659" s="25" t="str">
        <f t="shared" si="1966"/>
        <v>#NAME?</v>
      </c>
      <c r="AA1659" s="25" t="str">
        <f t="shared" si="1967"/>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4"/>
        <v>3</v>
      </c>
      <c r="B1660" s="10">
        <f t="shared" si="1946"/>
        <v>4</v>
      </c>
      <c r="C1660" s="12" t="s">
        <v>2806</v>
      </c>
      <c r="D1660" s="21" t="str">
        <f t="shared" si="1968"/>
        <v>adj</v>
      </c>
      <c r="E1660" s="21" t="str">
        <f t="shared" si="1969"/>
        <v>masc instr sg of pārājika</v>
      </c>
      <c r="F1660" s="21" t="str">
        <f t="shared" si="1970"/>
        <v/>
      </c>
      <c r="G1660" s="21"/>
      <c r="H1660" s="21" t="str">
        <f t="shared" si="1971"/>
        <v>with (a matter) related to defeat</v>
      </c>
      <c r="I1660" s="21" t="str">
        <f t="shared" si="1972"/>
        <v/>
      </c>
      <c r="J1660" s="21" t="str">
        <f t="shared" si="1973"/>
        <v>√ji (conquer)</v>
      </c>
      <c r="K1660" s="21">
        <f t="shared" si="1974"/>
        <v>1</v>
      </c>
      <c r="L1660" s="21" t="str">
        <f t="shared" si="1975"/>
        <v>a</v>
      </c>
      <c r="M1660" s="21" t="str">
        <f t="shared" si="1976"/>
        <v/>
      </c>
      <c r="N1660" s="21" t="str">
        <f t="shared" si="1977"/>
        <v>parā &gt; pārā + √ji + *ika</v>
      </c>
      <c r="O1660" s="21" t="str">
        <f t="shared" si="1978"/>
        <v/>
      </c>
      <c r="P1660" s="21" t="str">
        <f t="shared" si="1979"/>
        <v/>
      </c>
      <c r="Q1660" s="21"/>
      <c r="R1660" s="21" t="s">
        <v>4433</v>
      </c>
      <c r="S1660" s="21" t="s">
        <v>4434</v>
      </c>
      <c r="T1660" s="21" t="s">
        <v>4495</v>
      </c>
      <c r="U1660" s="23"/>
      <c r="V1660" s="23"/>
      <c r="W1660" s="15">
        <f t="shared" si="2"/>
        <v>45635</v>
      </c>
      <c r="X1660" s="24">
        <v>1659.0</v>
      </c>
      <c r="Y1660" s="17" t="str">
        <f t="shared" si="1965"/>
        <v>=COUNTIFS(C$3:C1660,C1660)</v>
      </c>
      <c r="Z1660" s="25" t="str">
        <f t="shared" si="1966"/>
        <v>#NAME?</v>
      </c>
      <c r="AA1660" s="25" t="str">
        <f t="shared" si="1967"/>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4"/>
        <v>42</v>
      </c>
      <c r="B1661" s="10">
        <f t="shared" si="1946"/>
        <v>220</v>
      </c>
      <c r="C1661" s="12" t="s">
        <v>1131</v>
      </c>
      <c r="D1661" s="21" t="str">
        <f t="shared" si="1968"/>
        <v>ind</v>
      </c>
      <c r="E1661" s="21" t="str">
        <f t="shared" si="1969"/>
        <v>conj</v>
      </c>
      <c r="F1661" s="21" t="str">
        <f t="shared" si="1970"/>
        <v/>
      </c>
      <c r="G1661" s="21"/>
      <c r="H1661" s="21" t="str">
        <f t="shared" si="1971"/>
        <v>or, either or</v>
      </c>
      <c r="I1661" s="21" t="str">
        <f t="shared" si="1972"/>
        <v/>
      </c>
      <c r="J1661" s="21" t="str">
        <f t="shared" si="1973"/>
        <v/>
      </c>
      <c r="K1661" s="21" t="str">
        <f t="shared" si="1974"/>
        <v/>
      </c>
      <c r="L1661" s="21" t="str">
        <f t="shared" si="1975"/>
        <v/>
      </c>
      <c r="M1661" s="21" t="str">
        <f t="shared" si="1976"/>
        <v/>
      </c>
      <c r="N1661" s="21" t="str">
        <f t="shared" si="1977"/>
        <v/>
      </c>
      <c r="O1661" s="21" t="str">
        <f t="shared" si="1978"/>
        <v/>
      </c>
      <c r="P1661" s="21" t="str">
        <f t="shared" si="1979"/>
        <v/>
      </c>
      <c r="Q1661" s="21"/>
      <c r="R1661" s="21" t="s">
        <v>4433</v>
      </c>
      <c r="S1661" s="21" t="s">
        <v>4434</v>
      </c>
      <c r="T1661" s="21" t="s">
        <v>4495</v>
      </c>
      <c r="U1661" s="23"/>
      <c r="V1661" s="23"/>
      <c r="W1661" s="15">
        <f t="shared" si="2"/>
        <v>45635</v>
      </c>
      <c r="X1661" s="24">
        <v>1660.0</v>
      </c>
      <c r="Y1661" s="17" t="str">
        <f t="shared" si="1965"/>
        <v>=COUNTIFS(C$3:C1661,C1661)</v>
      </c>
      <c r="Z1661" s="25" t="str">
        <f t="shared" si="1966"/>
        <v>#NAME?</v>
      </c>
      <c r="AA1661" s="25" t="str">
        <f t="shared" si="1967"/>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4"/>
        <v>1</v>
      </c>
      <c r="B1662" s="10">
        <f t="shared" si="1946"/>
        <v>5</v>
      </c>
      <c r="C1662" s="12" t="s">
        <v>4536</v>
      </c>
      <c r="D1662" s="21" t="s">
        <v>250</v>
      </c>
      <c r="E1662" s="27" t="s">
        <v>4537</v>
      </c>
      <c r="F1662" s="21"/>
      <c r="G1662" s="21"/>
      <c r="H1662" s="27" t="s">
        <v>4538</v>
      </c>
      <c r="I1662" s="27" t="s">
        <v>1958</v>
      </c>
      <c r="J1662" s="21"/>
      <c r="K1662" s="21"/>
      <c r="L1662" s="21"/>
      <c r="M1662" s="21"/>
      <c r="N1662" s="21" t="s">
        <v>1959</v>
      </c>
      <c r="O1662" s="21"/>
      <c r="P1662" s="27" t="s">
        <v>1960</v>
      </c>
      <c r="Q1662" s="27" t="s">
        <v>4539</v>
      </c>
      <c r="R1662" s="21" t="s">
        <v>4433</v>
      </c>
      <c r="S1662" s="21" t="s">
        <v>4434</v>
      </c>
      <c r="T1662" s="21" t="s">
        <v>4540</v>
      </c>
      <c r="U1662" s="23"/>
      <c r="V1662" s="23"/>
      <c r="W1662" s="15">
        <f t="shared" si="2"/>
        <v>45635</v>
      </c>
      <c r="X1662" s="24">
        <v>1661.0</v>
      </c>
      <c r="Y1662" s="17" t="str">
        <f t="shared" si="1965"/>
        <v>=COUNTIFS(C$3:C1662,C1662)</v>
      </c>
      <c r="Z1662" s="25" t="str">
        <f t="shared" si="1966"/>
        <v>#NAME?</v>
      </c>
      <c r="AA1662" s="25" t="str">
        <f t="shared" si="1967"/>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4"/>
        <v>43</v>
      </c>
      <c r="B1663" s="10">
        <f t="shared" si="1946"/>
        <v>220</v>
      </c>
      <c r="C1663" s="12" t="s">
        <v>1131</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4433</v>
      </c>
      <c r="S1663" s="21" t="s">
        <v>4434</v>
      </c>
      <c r="T1663" s="21" t="s">
        <v>4495</v>
      </c>
      <c r="U1663" s="23"/>
      <c r="V1663" s="23"/>
      <c r="W1663" s="15">
        <f t="shared" si="2"/>
        <v>45635</v>
      </c>
      <c r="X1663" s="24">
        <v>1662.0</v>
      </c>
      <c r="Y1663" s="17" t="str">
        <f t="shared" si="1965"/>
        <v>=COUNTIFS(C$3:C1663,C1663)</v>
      </c>
      <c r="Z1663" s="25" t="str">
        <f t="shared" si="1966"/>
        <v>#NAME?</v>
      </c>
      <c r="AA1663" s="25" t="str">
        <f t="shared" si="1967"/>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4"/>
        <v>1</v>
      </c>
      <c r="B1664" s="10">
        <f t="shared" si="1946"/>
        <v>4</v>
      </c>
      <c r="C1664" s="12" t="s">
        <v>4541</v>
      </c>
      <c r="D1664" s="21" t="s">
        <v>250</v>
      </c>
      <c r="E1664" s="21" t="s">
        <v>4542</v>
      </c>
      <c r="F1664" s="21"/>
      <c r="G1664" s="21"/>
      <c r="H1664" s="27" t="s">
        <v>4543</v>
      </c>
      <c r="I1664" s="21"/>
      <c r="J1664" s="21"/>
      <c r="K1664" s="21"/>
      <c r="L1664" s="21"/>
      <c r="M1664" s="21"/>
      <c r="N1664" s="21"/>
      <c r="O1664" s="21"/>
      <c r="P1664" s="21"/>
      <c r="Q1664" s="21"/>
      <c r="R1664" s="21" t="s">
        <v>4433</v>
      </c>
      <c r="S1664" s="21" t="s">
        <v>4434</v>
      </c>
      <c r="T1664" s="21" t="s">
        <v>4544</v>
      </c>
      <c r="U1664" s="23"/>
      <c r="V1664" s="23"/>
      <c r="W1664" s="15">
        <f t="shared" si="2"/>
        <v>45635</v>
      </c>
      <c r="X1664" s="24">
        <v>1663.0</v>
      </c>
      <c r="Y1664" s="17" t="str">
        <f t="shared" si="1965"/>
        <v>=COUNTIFS(C$3:C1664,C1664)</v>
      </c>
      <c r="Z1664" s="25" t="str">
        <f t="shared" si="1966"/>
        <v>#NAME?</v>
      </c>
      <c r="AA1664" s="25" t="str">
        <f t="shared" si="1967"/>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4"/>
        <v>44</v>
      </c>
      <c r="B1665" s="10">
        <f t="shared" si="1946"/>
        <v>220</v>
      </c>
      <c r="C1665" s="12" t="s">
        <v>1131</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4433</v>
      </c>
      <c r="S1665" s="21" t="s">
        <v>4434</v>
      </c>
      <c r="T1665" s="21" t="s">
        <v>4495</v>
      </c>
      <c r="U1665" s="23"/>
      <c r="V1665" s="23"/>
      <c r="W1665" s="15">
        <f t="shared" si="2"/>
        <v>45635</v>
      </c>
      <c r="X1665" s="24">
        <v>1664.0</v>
      </c>
      <c r="Y1665" s="17" t="str">
        <f t="shared" si="1965"/>
        <v>=COUNTIFS(C$3:C1665,C1665)</v>
      </c>
      <c r="Z1665" s="25" t="str">
        <f t="shared" si="1966"/>
        <v>#NAME?</v>
      </c>
      <c r="AA1665" s="25" t="str">
        <f t="shared" si="1967"/>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46"/>
        <v>1</v>
      </c>
      <c r="C1666" s="52" t="s">
        <v>4545</v>
      </c>
      <c r="D1666" s="40"/>
      <c r="E1666" s="40"/>
      <c r="F1666" s="40"/>
      <c r="G1666" s="40"/>
      <c r="H1666" s="40"/>
      <c r="I1666" s="40"/>
      <c r="J1666" s="40"/>
      <c r="K1666" s="40"/>
      <c r="L1666" s="40"/>
      <c r="M1666" s="40"/>
      <c r="N1666" s="40"/>
      <c r="O1666" s="40"/>
      <c r="P1666" s="40"/>
      <c r="Q1666" s="40"/>
      <c r="R1666" s="40" t="s">
        <v>4433</v>
      </c>
      <c r="S1666" s="40" t="s">
        <v>4434</v>
      </c>
      <c r="T1666" s="40" t="s">
        <v>4495</v>
      </c>
      <c r="U1666" s="41"/>
      <c r="V1666" s="41"/>
      <c r="W1666" s="15">
        <f t="shared" si="2"/>
        <v>45635</v>
      </c>
      <c r="X1666" s="24">
        <v>1665.0</v>
      </c>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46"/>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2"/>
        <v>45635</v>
      </c>
      <c r="X1667" s="24">
        <v>1666.0</v>
      </c>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80">COUNTIFS(C$3:C1668,C1668)</f>
        <v>2</v>
      </c>
      <c r="B1668" s="10">
        <f t="shared" si="1946"/>
        <v>8</v>
      </c>
      <c r="C1668" s="12" t="s">
        <v>4474</v>
      </c>
      <c r="D1668" s="21" t="str">
        <f t="shared" ref="D1668:D1669" si="1981">VLOOKUP($C1668,$C$1:$P$7320,2,0)</f>
        <v>noun</v>
      </c>
      <c r="E1668" s="21" t="str">
        <f>VLOOKUP($C1668,$C$1:$P$7320,3,0)</f>
        <v>fem acc sg of nisajjā</v>
      </c>
      <c r="F1668" s="21" t="str">
        <f t="shared" ref="F1668:F1669" si="1982">VLOOKUP($C1668,$C$1:$P$7320,4,0)</f>
        <v/>
      </c>
      <c r="G1668" s="21"/>
      <c r="H1668" s="21" t="str">
        <f t="shared" ref="H1668:H1669" si="1983">VLOOKUP($C1668,$C$1:$P$7320,6,0)</f>
        <v>sitting place, seat</v>
      </c>
      <c r="I1668" s="21" t="str">
        <f t="shared" ref="I1668:I1669" si="1984">VLOOKUP($C1668,$C$1:$P$7320,7,0)</f>
        <v>seating</v>
      </c>
      <c r="J1668" s="21" t="str">
        <f t="shared" ref="J1668:J1669" si="1985">VLOOKUP($C1668,$C$1:$P$7320,8,0)</f>
        <v>√sad (sink, sit, settle)</v>
      </c>
      <c r="K1668" s="21">
        <f t="shared" ref="K1668:K1669" si="1986">VLOOKUP($C1668,$C$1:$P$7320,9,0)</f>
        <v>1</v>
      </c>
      <c r="L1668" s="21" t="str">
        <f t="shared" ref="L1668:L1669" si="1987">VLOOKUP($C1668,$C$1:$P$7320,10,0)</f>
        <v>a</v>
      </c>
      <c r="M1668" s="21" t="str">
        <f t="shared" ref="M1668:M1669" si="1988">VLOOKUP($C1668,$C$1:$P$7320,11,0)</f>
        <v/>
      </c>
      <c r="N1668" s="21" t="str">
        <f t="shared" ref="N1668:N1669" si="1989">VLOOKUP($C1668,$C$1:$P$7320,12,0)</f>
        <v>ni + √sad + ya + ā</v>
      </c>
      <c r="O1668" s="21" t="str">
        <f t="shared" ref="O1668:O1669" si="1990">VLOOKUP($C1668,$C$1:$P$7320,13,0)</f>
        <v/>
      </c>
      <c r="P1668" s="21" t="str">
        <f t="shared" ref="P1668:P1669" si="1991">VLOOKUP($C1668,$C$1:$P$7320,14,0)</f>
        <v/>
      </c>
      <c r="Q1668" s="21"/>
      <c r="R1668" s="21" t="s">
        <v>4433</v>
      </c>
      <c r="S1668" s="21" t="s">
        <v>4434</v>
      </c>
      <c r="T1668" s="21" t="s">
        <v>4546</v>
      </c>
      <c r="U1668" s="23"/>
      <c r="V1668" s="23"/>
      <c r="W1668" s="15">
        <f t="shared" si="2"/>
        <v>45635</v>
      </c>
      <c r="X1668" s="24">
        <v>1667.0</v>
      </c>
      <c r="Y1668" s="17" t="str">
        <f t="shared" ref="Y1668:Y1680" si="1992">formulatext(A1668)</f>
        <v>=COUNTIFS(C$3:C1668,C1668)</v>
      </c>
      <c r="Z1668" s="25" t="str">
        <f t="shared" ref="Z1668:Z1680" si="1993">org.libreoffice.regex(Y1668,"(\= COUNTIFS\(C\$\d{1,3}:)(C\d{1,3})(,)(C\d{1,3})(\))","$2")</f>
        <v>#NAME?</v>
      </c>
      <c r="AA1668" s="25" t="str">
        <f t="shared" ref="AA1668:AA1680" si="1994">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80"/>
        <v>42</v>
      </c>
      <c r="B1669" s="10">
        <f t="shared" si="1946"/>
        <v>147</v>
      </c>
      <c r="C1669" s="12" t="s">
        <v>560</v>
      </c>
      <c r="D1669" s="21" t="str">
        <f t="shared" si="1981"/>
        <v>noun</v>
      </c>
      <c r="E1669" s="21" t="s">
        <v>3635</v>
      </c>
      <c r="F1669" s="21" t="str">
        <f t="shared" si="1982"/>
        <v/>
      </c>
      <c r="G1669" s="21"/>
      <c r="H1669" s="21" t="str">
        <f t="shared" si="1983"/>
        <v>monk, monastic</v>
      </c>
      <c r="I1669" s="21" t="str">
        <f t="shared" si="1984"/>
        <v>beggar, mendicant</v>
      </c>
      <c r="J1669" s="21" t="str">
        <f t="shared" si="1985"/>
        <v>√bhikkh (beg)</v>
      </c>
      <c r="K1669" s="21">
        <f t="shared" si="1986"/>
        <v>1</v>
      </c>
      <c r="L1669" s="21" t="str">
        <f t="shared" si="1987"/>
        <v>a</v>
      </c>
      <c r="M1669" s="21" t="str">
        <f t="shared" si="1988"/>
        <v/>
      </c>
      <c r="N1669" s="21" t="str">
        <f t="shared" si="1989"/>
        <v>√bhikkh + u</v>
      </c>
      <c r="O1669" s="21" t="str">
        <f t="shared" si="1990"/>
        <v/>
      </c>
      <c r="P1669" s="21" t="str">
        <f t="shared" si="1991"/>
        <v/>
      </c>
      <c r="Q1669" s="21"/>
      <c r="R1669" s="21" t="s">
        <v>4433</v>
      </c>
      <c r="S1669" s="21" t="s">
        <v>4434</v>
      </c>
      <c r="T1669" s="21" t="s">
        <v>4546</v>
      </c>
      <c r="U1669" s="23"/>
      <c r="V1669" s="23"/>
      <c r="W1669" s="15">
        <f t="shared" si="2"/>
        <v>45635</v>
      </c>
      <c r="X1669" s="24">
        <v>1668.0</v>
      </c>
      <c r="Y1669" s="17" t="str">
        <f t="shared" si="1992"/>
        <v>=COUNTIFS(C$3:C1669,C1669)</v>
      </c>
      <c r="Z1669" s="25" t="str">
        <f t="shared" si="1993"/>
        <v>#NAME?</v>
      </c>
      <c r="AA1669" s="25" t="str">
        <f t="shared" si="1994"/>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0"/>
        <v>1</v>
      </c>
      <c r="B1670" s="10">
        <f t="shared" si="1946"/>
        <v>2</v>
      </c>
      <c r="C1670" s="12" t="s">
        <v>4547</v>
      </c>
      <c r="D1670" s="21" t="s">
        <v>307</v>
      </c>
      <c r="E1670" s="21" t="s">
        <v>4548</v>
      </c>
      <c r="F1670" s="21"/>
      <c r="G1670" s="21"/>
      <c r="H1670" s="21" t="s">
        <v>4549</v>
      </c>
      <c r="I1670" s="21"/>
      <c r="J1670" s="21" t="s">
        <v>621</v>
      </c>
      <c r="K1670" s="21">
        <v>5.0</v>
      </c>
      <c r="L1670" s="21" t="s">
        <v>622</v>
      </c>
      <c r="M1670" s="21" t="s">
        <v>623</v>
      </c>
      <c r="N1670" s="21" t="s">
        <v>4550</v>
      </c>
      <c r="O1670" s="21"/>
      <c r="P1670" s="21"/>
      <c r="Q1670" s="21"/>
      <c r="R1670" s="21" t="s">
        <v>4433</v>
      </c>
      <c r="S1670" s="21" t="s">
        <v>4434</v>
      </c>
      <c r="T1670" s="21" t="s">
        <v>4551</v>
      </c>
      <c r="U1670" s="23"/>
      <c r="V1670" s="23"/>
      <c r="W1670" s="15">
        <f t="shared" si="2"/>
        <v>45635</v>
      </c>
      <c r="X1670" s="24">
        <v>1669.0</v>
      </c>
      <c r="Y1670" s="17" t="str">
        <f t="shared" si="1992"/>
        <v>=COUNTIFS(C$3:C1670,C1670)</v>
      </c>
      <c r="Z1670" s="25" t="str">
        <f t="shared" si="1993"/>
        <v>#NAME?</v>
      </c>
      <c r="AA1670" s="25" t="str">
        <f t="shared" si="1994"/>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0"/>
        <v>2</v>
      </c>
      <c r="B1671" s="10">
        <f t="shared" si="1946"/>
        <v>5</v>
      </c>
      <c r="C1671" s="12" t="s">
        <v>4524</v>
      </c>
      <c r="D1671" s="21" t="str">
        <f t="shared" ref="D1671:D1673" si="1995">VLOOKUP($C1671,$C$1:$P$7320,2,0)</f>
        <v>card</v>
      </c>
      <c r="E1671" s="21" t="str">
        <f t="shared" ref="E1671:E1673" si="1996">VLOOKUP($C1671,$C$1:$P$7320,3,0)</f>
        <v>masc gen pl of ti</v>
      </c>
      <c r="F1671" s="21" t="str">
        <f t="shared" ref="F1671:F1673" si="1997">VLOOKUP($C1671,$C$1:$P$7320,4,0)</f>
        <v/>
      </c>
      <c r="G1671" s="21"/>
      <c r="H1671" s="21" t="str">
        <f t="shared" ref="H1671:H1673" si="1998">VLOOKUP($C1671,$C$1:$P$7320,6,0)</f>
        <v>of three</v>
      </c>
      <c r="I1671" s="21" t="str">
        <f t="shared" ref="I1671:I1673" si="1999">VLOOKUP($C1671,$C$1:$P$7320,7,0)</f>
        <v/>
      </c>
      <c r="J1671" s="21" t="str">
        <f t="shared" ref="J1671:J1673" si="2000">VLOOKUP($C1671,$C$1:$P$7320,8,0)</f>
        <v/>
      </c>
      <c r="K1671" s="21" t="str">
        <f t="shared" ref="K1671:K1673" si="2001">VLOOKUP($C1671,$C$1:$P$7320,9,0)</f>
        <v/>
      </c>
      <c r="L1671" s="21" t="str">
        <f t="shared" ref="L1671:L1673" si="2002">VLOOKUP($C1671,$C$1:$P$7320,10,0)</f>
        <v/>
      </c>
      <c r="M1671" s="21" t="str">
        <f t="shared" ref="M1671:M1673" si="2003">VLOOKUP($C1671,$C$1:$P$7320,11,0)</f>
        <v/>
      </c>
      <c r="N1671" s="21" t="str">
        <f t="shared" ref="N1671:N1673" si="2004">VLOOKUP($C1671,$C$1:$P$7320,12,0)</f>
        <v/>
      </c>
      <c r="O1671" s="21" t="str">
        <f t="shared" ref="O1671:O1673" si="2005">VLOOKUP($C1671,$C$1:$P$7320,13,0)</f>
        <v/>
      </c>
      <c r="P1671" s="21" t="str">
        <f t="shared" ref="P1671:P1673" si="2006">VLOOKUP($C1671,$C$1:$P$7320,14,0)</f>
        <v/>
      </c>
      <c r="Q1671" s="21"/>
      <c r="R1671" s="21" t="s">
        <v>4433</v>
      </c>
      <c r="S1671" s="21" t="s">
        <v>4434</v>
      </c>
      <c r="T1671" s="21" t="s">
        <v>4546</v>
      </c>
      <c r="U1671" s="23"/>
      <c r="V1671" s="23"/>
      <c r="W1671" s="15">
        <f t="shared" si="2"/>
        <v>45635</v>
      </c>
      <c r="X1671" s="24">
        <v>1670.0</v>
      </c>
      <c r="Y1671" s="17" t="str">
        <f t="shared" si="1992"/>
        <v>=COUNTIFS(C$3:C1671,C1671)</v>
      </c>
      <c r="Z1671" s="25" t="str">
        <f t="shared" si="1993"/>
        <v>#NAME?</v>
      </c>
      <c r="AA1671" s="25" t="str">
        <f t="shared" si="1994"/>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0"/>
        <v>2</v>
      </c>
      <c r="B1672" s="10">
        <f t="shared" si="1946"/>
        <v>4</v>
      </c>
      <c r="C1672" s="12" t="s">
        <v>4528</v>
      </c>
      <c r="D1672" s="21" t="str">
        <f t="shared" si="1995"/>
        <v>noun</v>
      </c>
      <c r="E1672" s="21" t="str">
        <f t="shared" si="1996"/>
        <v>masc gen pl of dhamma</v>
      </c>
      <c r="F1672" s="21" t="str">
        <f t="shared" si="1997"/>
        <v/>
      </c>
      <c r="G1672" s="21"/>
      <c r="H1672" s="21" t="str">
        <f t="shared" si="1998"/>
        <v>of cases, matters, things</v>
      </c>
      <c r="I1672" s="21" t="str">
        <f t="shared" si="1999"/>
        <v/>
      </c>
      <c r="J1672" s="21" t="str">
        <f t="shared" si="2000"/>
        <v>√dhar (hold)</v>
      </c>
      <c r="K1672" s="21">
        <f t="shared" si="2001"/>
        <v>1</v>
      </c>
      <c r="L1672" s="21" t="str">
        <f t="shared" si="2002"/>
        <v>a</v>
      </c>
      <c r="M1672" s="21" t="str">
        <f t="shared" si="2003"/>
        <v/>
      </c>
      <c r="N1672" s="21" t="str">
        <f t="shared" si="2004"/>
        <v>√dhar + ma</v>
      </c>
      <c r="O1672" s="21" t="str">
        <f t="shared" si="2005"/>
        <v/>
      </c>
      <c r="P1672" s="21" t="str">
        <f t="shared" si="2006"/>
        <v/>
      </c>
      <c r="Q1672" s="21"/>
      <c r="R1672" s="21" t="s">
        <v>4433</v>
      </c>
      <c r="S1672" s="21" t="s">
        <v>4434</v>
      </c>
      <c r="T1672" s="21" t="s">
        <v>4546</v>
      </c>
      <c r="U1672" s="23"/>
      <c r="V1672" s="23"/>
      <c r="W1672" s="15">
        <f t="shared" si="2"/>
        <v>45635</v>
      </c>
      <c r="X1672" s="24">
        <v>1671.0</v>
      </c>
      <c r="Y1672" s="17" t="str">
        <f t="shared" si="1992"/>
        <v>=COUNTIFS(C$3:C1672,C1672)</v>
      </c>
      <c r="Z1672" s="25" t="str">
        <f t="shared" si="1993"/>
        <v>#NAME?</v>
      </c>
      <c r="AA1672" s="25" t="str">
        <f t="shared" si="1994"/>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0"/>
        <v>2</v>
      </c>
      <c r="B1673" s="10">
        <f t="shared" si="1946"/>
        <v>4</v>
      </c>
      <c r="C1673" s="12" t="s">
        <v>4532</v>
      </c>
      <c r="D1673" s="21" t="str">
        <f t="shared" si="1995"/>
        <v>adj</v>
      </c>
      <c r="E1673" s="21" t="str">
        <f t="shared" si="1996"/>
        <v>masc instr sg of aññatara</v>
      </c>
      <c r="F1673" s="21" t="str">
        <f t="shared" si="1997"/>
        <v/>
      </c>
      <c r="G1673" s="21"/>
      <c r="H1673" s="21" t="str">
        <f t="shared" si="1998"/>
        <v>with one (of); either one (of)</v>
      </c>
      <c r="I1673" s="21" t="str">
        <f t="shared" si="1999"/>
        <v>more than another</v>
      </c>
      <c r="J1673" s="21" t="str">
        <f t="shared" si="2000"/>
        <v/>
      </c>
      <c r="K1673" s="21" t="str">
        <f t="shared" si="2001"/>
        <v/>
      </c>
      <c r="L1673" s="21" t="str">
        <f t="shared" si="2002"/>
        <v/>
      </c>
      <c r="M1673" s="21" t="str">
        <f t="shared" si="2003"/>
        <v/>
      </c>
      <c r="N1673" s="21" t="str">
        <f t="shared" si="2004"/>
        <v>añña + tara</v>
      </c>
      <c r="O1673" s="21" t="str">
        <f t="shared" si="2005"/>
        <v/>
      </c>
      <c r="P1673" s="21" t="str">
        <f t="shared" si="2006"/>
        <v/>
      </c>
      <c r="Q1673" s="21"/>
      <c r="R1673" s="21" t="s">
        <v>4433</v>
      </c>
      <c r="S1673" s="21" t="s">
        <v>4434</v>
      </c>
      <c r="T1673" s="21" t="s">
        <v>4546</v>
      </c>
      <c r="U1673" s="23"/>
      <c r="V1673" s="23"/>
      <c r="W1673" s="15">
        <f t="shared" si="2"/>
        <v>45635</v>
      </c>
      <c r="X1673" s="24">
        <v>1672.0</v>
      </c>
      <c r="Y1673" s="17" t="str">
        <f t="shared" si="1992"/>
        <v>=COUNTIFS(C$3:C1673,C1673)</v>
      </c>
      <c r="Z1673" s="25" t="str">
        <f t="shared" si="1993"/>
        <v>#NAME?</v>
      </c>
      <c r="AA1673" s="25" t="str">
        <f t="shared" si="1994"/>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0"/>
        <v>1</v>
      </c>
      <c r="B1674" s="10">
        <f t="shared" si="1946"/>
        <v>5</v>
      </c>
      <c r="C1674" s="12" t="s">
        <v>4552</v>
      </c>
      <c r="D1674" s="21" t="s">
        <v>401</v>
      </c>
      <c r="E1674" s="21" t="s">
        <v>4553</v>
      </c>
      <c r="F1674" s="21"/>
      <c r="G1674" s="21"/>
      <c r="H1674" s="21" t="s">
        <v>4554</v>
      </c>
      <c r="I1674" s="27" t="s">
        <v>2530</v>
      </c>
      <c r="J1674" s="21" t="s">
        <v>214</v>
      </c>
      <c r="K1674" s="21">
        <v>7.0</v>
      </c>
      <c r="L1674" s="21" t="s">
        <v>196</v>
      </c>
      <c r="M1674" s="21" t="s">
        <v>2531</v>
      </c>
      <c r="N1674" s="21" t="s">
        <v>2532</v>
      </c>
      <c r="O1674" s="21"/>
      <c r="P1674" s="21"/>
      <c r="Q1674" s="21"/>
      <c r="R1674" s="21" t="s">
        <v>4433</v>
      </c>
      <c r="S1674" s="21" t="s">
        <v>4434</v>
      </c>
      <c r="T1674" s="21" t="s">
        <v>4555</v>
      </c>
      <c r="U1674" s="23"/>
      <c r="V1674" s="23"/>
      <c r="W1674" s="15">
        <f t="shared" si="2"/>
        <v>45635</v>
      </c>
      <c r="X1674" s="24">
        <v>1673.0</v>
      </c>
      <c r="Y1674" s="17" t="str">
        <f t="shared" si="1992"/>
        <v>=COUNTIFS(C$3:C1674,C1674)</v>
      </c>
      <c r="Z1674" s="25" t="str">
        <f t="shared" si="1993"/>
        <v>#NAME?</v>
      </c>
      <c r="AA1674" s="25" t="str">
        <f t="shared" si="1994"/>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0"/>
        <v>4</v>
      </c>
      <c r="B1675" s="10">
        <f t="shared" si="1946"/>
        <v>4</v>
      </c>
      <c r="C1675" s="12" t="s">
        <v>2806</v>
      </c>
      <c r="D1675" s="21" t="str">
        <f t="shared" ref="D1675:D1680" si="2007">VLOOKUP($C1675,$C$1:$P$7320,2,0)</f>
        <v>adj</v>
      </c>
      <c r="E1675" s="21" t="str">
        <f t="shared" ref="E1675:E1680" si="2008">VLOOKUP($C1675,$C$1:$P$7320,3,0)</f>
        <v>masc instr sg of pārājika</v>
      </c>
      <c r="F1675" s="21" t="str">
        <f t="shared" ref="F1675:F1680" si="2009">VLOOKUP($C1675,$C$1:$P$7320,4,0)</f>
        <v/>
      </c>
      <c r="G1675" s="21"/>
      <c r="H1675" s="21" t="str">
        <f t="shared" ref="H1675:H1680" si="2010">VLOOKUP($C1675,$C$1:$P$7320,6,0)</f>
        <v>with (a matter) related to defeat</v>
      </c>
      <c r="I1675" s="21" t="str">
        <f t="shared" ref="I1675:I1680" si="2011">VLOOKUP($C1675,$C$1:$P$7320,7,0)</f>
        <v/>
      </c>
      <c r="J1675" s="21" t="str">
        <f t="shared" ref="J1675:J1680" si="2012">VLOOKUP($C1675,$C$1:$P$7320,8,0)</f>
        <v>√ji (conquer)</v>
      </c>
      <c r="K1675" s="21">
        <f t="shared" ref="K1675:K1680" si="2013">VLOOKUP($C1675,$C$1:$P$7320,9,0)</f>
        <v>1</v>
      </c>
      <c r="L1675" s="21" t="str">
        <f t="shared" ref="L1675:L1680" si="2014">VLOOKUP($C1675,$C$1:$P$7320,10,0)</f>
        <v>a</v>
      </c>
      <c r="M1675" s="21" t="str">
        <f t="shared" ref="M1675:M1680" si="2015">VLOOKUP($C1675,$C$1:$P$7320,11,0)</f>
        <v/>
      </c>
      <c r="N1675" s="21" t="str">
        <f t="shared" ref="N1675:N1680" si="2016">VLOOKUP($C1675,$C$1:$P$7320,12,0)</f>
        <v>parā &gt; pārā + √ji + *ika</v>
      </c>
      <c r="O1675" s="21" t="str">
        <f t="shared" ref="O1675:O1680" si="2017">VLOOKUP($C1675,$C$1:$P$7320,13,0)</f>
        <v/>
      </c>
      <c r="P1675" s="21" t="str">
        <f t="shared" ref="P1675:P1680" si="2018">VLOOKUP($C1675,$C$1:$P$7320,14,0)</f>
        <v/>
      </c>
      <c r="Q1675" s="21"/>
      <c r="R1675" s="21" t="s">
        <v>4433</v>
      </c>
      <c r="S1675" s="21" t="s">
        <v>4434</v>
      </c>
      <c r="T1675" s="21" t="s">
        <v>4546</v>
      </c>
      <c r="U1675" s="23"/>
      <c r="V1675" s="23"/>
      <c r="W1675" s="15">
        <f t="shared" si="2"/>
        <v>45635</v>
      </c>
      <c r="X1675" s="24">
        <v>1674.0</v>
      </c>
      <c r="Y1675" s="17" t="str">
        <f t="shared" si="1992"/>
        <v>=COUNTIFS(C$3:C1675,C1675)</v>
      </c>
      <c r="Z1675" s="25" t="str">
        <f t="shared" si="1993"/>
        <v>#NAME?</v>
      </c>
      <c r="AA1675" s="25" t="str">
        <f t="shared" si="1994"/>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0"/>
        <v>45</v>
      </c>
      <c r="B1676" s="10">
        <f t="shared" si="1946"/>
        <v>220</v>
      </c>
      <c r="C1676" s="12" t="s">
        <v>1131</v>
      </c>
      <c r="D1676" s="21" t="str">
        <f t="shared" si="2007"/>
        <v>ind</v>
      </c>
      <c r="E1676" s="21" t="str">
        <f t="shared" si="2008"/>
        <v>conj</v>
      </c>
      <c r="F1676" s="21" t="str">
        <f t="shared" si="2009"/>
        <v/>
      </c>
      <c r="G1676" s="21"/>
      <c r="H1676" s="21" t="str">
        <f t="shared" si="2010"/>
        <v>or, either or</v>
      </c>
      <c r="I1676" s="21" t="str">
        <f t="shared" si="2011"/>
        <v/>
      </c>
      <c r="J1676" s="21" t="str">
        <f t="shared" si="2012"/>
        <v/>
      </c>
      <c r="K1676" s="21" t="str">
        <f t="shared" si="2013"/>
        <v/>
      </c>
      <c r="L1676" s="21" t="str">
        <f t="shared" si="2014"/>
        <v/>
      </c>
      <c r="M1676" s="21" t="str">
        <f t="shared" si="2015"/>
        <v/>
      </c>
      <c r="N1676" s="21" t="str">
        <f t="shared" si="2016"/>
        <v/>
      </c>
      <c r="O1676" s="21" t="str">
        <f t="shared" si="2017"/>
        <v/>
      </c>
      <c r="P1676" s="21" t="str">
        <f t="shared" si="2018"/>
        <v/>
      </c>
      <c r="Q1676" s="21"/>
      <c r="R1676" s="21" t="s">
        <v>4433</v>
      </c>
      <c r="S1676" s="21" t="s">
        <v>4434</v>
      </c>
      <c r="T1676" s="21" t="s">
        <v>4546</v>
      </c>
      <c r="U1676" s="23"/>
      <c r="V1676" s="23"/>
      <c r="W1676" s="15">
        <f t="shared" si="2"/>
        <v>45635</v>
      </c>
      <c r="X1676" s="24">
        <v>1675.0</v>
      </c>
      <c r="Y1676" s="17" t="str">
        <f t="shared" si="1992"/>
        <v>=COUNTIFS(C$3:C1676,C1676)</v>
      </c>
      <c r="Z1676" s="25" t="str">
        <f t="shared" si="1993"/>
        <v>#NAME?</v>
      </c>
      <c r="AA1676" s="25" t="str">
        <f t="shared" si="1994"/>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0"/>
        <v>2</v>
      </c>
      <c r="B1677" s="10">
        <f t="shared" si="1946"/>
        <v>5</v>
      </c>
      <c r="C1677" s="12" t="s">
        <v>4536</v>
      </c>
      <c r="D1677" s="21" t="str">
        <f t="shared" si="2007"/>
        <v>adj</v>
      </c>
      <c r="E1677" s="21" t="str">
        <f t="shared" si="2008"/>
        <v>masc instr sg of saṅghādisesa, comp</v>
      </c>
      <c r="F1677" s="21" t="str">
        <f t="shared" si="2009"/>
        <v/>
      </c>
      <c r="G1677" s="21"/>
      <c r="H1677" s="21" t="str">
        <f t="shared" si="2010"/>
        <v>with (a matter) related to an offence requiring suspension</v>
      </c>
      <c r="I1677" s="21" t="str">
        <f t="shared" si="2011"/>
        <v>related to an offence requiring involvement of the community from start to finish</v>
      </c>
      <c r="J1677" s="21" t="str">
        <f t="shared" si="2012"/>
        <v/>
      </c>
      <c r="K1677" s="21" t="str">
        <f t="shared" si="2013"/>
        <v/>
      </c>
      <c r="L1677" s="21" t="str">
        <f t="shared" si="2014"/>
        <v/>
      </c>
      <c r="M1677" s="21" t="str">
        <f t="shared" si="2015"/>
        <v/>
      </c>
      <c r="N1677" s="21" t="str">
        <f t="shared" si="2016"/>
        <v>saṅgha + ādi + sesa</v>
      </c>
      <c r="O1677" s="21" t="str">
        <f t="shared" si="2017"/>
        <v/>
      </c>
      <c r="P1677" s="21" t="str">
        <f t="shared" si="2018"/>
        <v>sattamī tappurisa</v>
      </c>
      <c r="Q1677" s="21"/>
      <c r="R1677" s="21" t="s">
        <v>4433</v>
      </c>
      <c r="S1677" s="21" t="s">
        <v>4434</v>
      </c>
      <c r="T1677" s="21" t="s">
        <v>4546</v>
      </c>
      <c r="U1677" s="23"/>
      <c r="V1677" s="23"/>
      <c r="W1677" s="15">
        <f t="shared" si="2"/>
        <v>45635</v>
      </c>
      <c r="X1677" s="24">
        <v>1676.0</v>
      </c>
      <c r="Y1677" s="17" t="str">
        <f t="shared" si="1992"/>
        <v>=COUNTIFS(C$3:C1677,C1677)</v>
      </c>
      <c r="Z1677" s="25" t="str">
        <f t="shared" si="1993"/>
        <v>#NAME?</v>
      </c>
      <c r="AA1677" s="25" t="str">
        <f t="shared" si="1994"/>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0"/>
        <v>46</v>
      </c>
      <c r="B1678" s="10">
        <f t="shared" si="1946"/>
        <v>220</v>
      </c>
      <c r="C1678" s="12" t="s">
        <v>1131</v>
      </c>
      <c r="D1678" s="21" t="str">
        <f t="shared" si="2007"/>
        <v>ind</v>
      </c>
      <c r="E1678" s="21" t="str">
        <f t="shared" si="2008"/>
        <v>conj</v>
      </c>
      <c r="F1678" s="21" t="str">
        <f t="shared" si="2009"/>
        <v/>
      </c>
      <c r="G1678" s="21"/>
      <c r="H1678" s="21" t="str">
        <f t="shared" si="2010"/>
        <v>or, either or</v>
      </c>
      <c r="I1678" s="21" t="str">
        <f t="shared" si="2011"/>
        <v/>
      </c>
      <c r="J1678" s="21" t="str">
        <f t="shared" si="2012"/>
        <v/>
      </c>
      <c r="K1678" s="21" t="str">
        <f t="shared" si="2013"/>
        <v/>
      </c>
      <c r="L1678" s="21" t="str">
        <f t="shared" si="2014"/>
        <v/>
      </c>
      <c r="M1678" s="21" t="str">
        <f t="shared" si="2015"/>
        <v/>
      </c>
      <c r="N1678" s="21" t="str">
        <f t="shared" si="2016"/>
        <v/>
      </c>
      <c r="O1678" s="21" t="str">
        <f t="shared" si="2017"/>
        <v/>
      </c>
      <c r="P1678" s="21" t="str">
        <f t="shared" si="2018"/>
        <v/>
      </c>
      <c r="Q1678" s="21"/>
      <c r="R1678" s="21" t="s">
        <v>4433</v>
      </c>
      <c r="S1678" s="21" t="s">
        <v>4434</v>
      </c>
      <c r="T1678" s="21" t="s">
        <v>4546</v>
      </c>
      <c r="U1678" s="23"/>
      <c r="V1678" s="23"/>
      <c r="W1678" s="15">
        <f t="shared" si="2"/>
        <v>45635</v>
      </c>
      <c r="X1678" s="24">
        <v>1677.0</v>
      </c>
      <c r="Y1678" s="17" t="str">
        <f t="shared" si="1992"/>
        <v>=COUNTIFS(C$3:C1678,C1678)</v>
      </c>
      <c r="Z1678" s="25" t="str">
        <f t="shared" si="1993"/>
        <v>#NAME?</v>
      </c>
      <c r="AA1678" s="25" t="str">
        <f t="shared" si="1994"/>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0"/>
        <v>2</v>
      </c>
      <c r="B1679" s="10">
        <f t="shared" si="1946"/>
        <v>4</v>
      </c>
      <c r="C1679" s="12" t="s">
        <v>4541</v>
      </c>
      <c r="D1679" s="21" t="str">
        <f t="shared" si="2007"/>
        <v>adj</v>
      </c>
      <c r="E1679" s="21" t="str">
        <f t="shared" si="2008"/>
        <v>masc instr sg of pācittiya</v>
      </c>
      <c r="F1679" s="21" t="str">
        <f t="shared" si="2009"/>
        <v/>
      </c>
      <c r="G1679" s="21"/>
      <c r="H1679" s="21" t="str">
        <f t="shared" si="2010"/>
        <v>with (a matter) requiring confessing</v>
      </c>
      <c r="I1679" s="21" t="str">
        <f t="shared" si="2011"/>
        <v/>
      </c>
      <c r="J1679" s="21" t="str">
        <f t="shared" si="2012"/>
        <v/>
      </c>
      <c r="K1679" s="21" t="str">
        <f t="shared" si="2013"/>
        <v/>
      </c>
      <c r="L1679" s="21" t="str">
        <f t="shared" si="2014"/>
        <v/>
      </c>
      <c r="M1679" s="21" t="str">
        <f t="shared" si="2015"/>
        <v/>
      </c>
      <c r="N1679" s="21" t="str">
        <f t="shared" si="2016"/>
        <v/>
      </c>
      <c r="O1679" s="21" t="str">
        <f t="shared" si="2017"/>
        <v/>
      </c>
      <c r="P1679" s="21" t="str">
        <f t="shared" si="2018"/>
        <v/>
      </c>
      <c r="Q1679" s="21"/>
      <c r="R1679" s="21" t="s">
        <v>4433</v>
      </c>
      <c r="S1679" s="21" t="s">
        <v>4434</v>
      </c>
      <c r="T1679" s="21" t="s">
        <v>4546</v>
      </c>
      <c r="U1679" s="23"/>
      <c r="V1679" s="23"/>
      <c r="W1679" s="15">
        <f t="shared" si="2"/>
        <v>45635</v>
      </c>
      <c r="X1679" s="24">
        <v>1678.0</v>
      </c>
      <c r="Y1679" s="17" t="str">
        <f t="shared" si="1992"/>
        <v>=COUNTIFS(C$3:C1679,C1679)</v>
      </c>
      <c r="Z1679" s="25" t="str">
        <f t="shared" si="1993"/>
        <v>#NAME?</v>
      </c>
      <c r="AA1679" s="25" t="str">
        <f t="shared" si="1994"/>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0"/>
        <v>47</v>
      </c>
      <c r="B1680" s="10">
        <f t="shared" si="1946"/>
        <v>220</v>
      </c>
      <c r="C1680" s="12" t="s">
        <v>1131</v>
      </c>
      <c r="D1680" s="21" t="str">
        <f t="shared" si="2007"/>
        <v>ind</v>
      </c>
      <c r="E1680" s="21" t="str">
        <f t="shared" si="2008"/>
        <v>conj</v>
      </c>
      <c r="F1680" s="21" t="str">
        <f t="shared" si="2009"/>
        <v/>
      </c>
      <c r="G1680" s="21"/>
      <c r="H1680" s="21" t="str">
        <f t="shared" si="2010"/>
        <v>or, either or</v>
      </c>
      <c r="I1680" s="21" t="str">
        <f t="shared" si="2011"/>
        <v/>
      </c>
      <c r="J1680" s="21" t="str">
        <f t="shared" si="2012"/>
        <v/>
      </c>
      <c r="K1680" s="21" t="str">
        <f t="shared" si="2013"/>
        <v/>
      </c>
      <c r="L1680" s="21" t="str">
        <f t="shared" si="2014"/>
        <v/>
      </c>
      <c r="M1680" s="21" t="str">
        <f t="shared" si="2015"/>
        <v/>
      </c>
      <c r="N1680" s="21" t="str">
        <f t="shared" si="2016"/>
        <v/>
      </c>
      <c r="O1680" s="21" t="str">
        <f t="shared" si="2017"/>
        <v/>
      </c>
      <c r="P1680" s="21" t="str">
        <f t="shared" si="2018"/>
        <v/>
      </c>
      <c r="Q1680" s="21"/>
      <c r="R1680" s="21" t="s">
        <v>4433</v>
      </c>
      <c r="S1680" s="21" t="s">
        <v>4434</v>
      </c>
      <c r="T1680" s="21" t="s">
        <v>4546</v>
      </c>
      <c r="U1680" s="23"/>
      <c r="V1680" s="23"/>
      <c r="W1680" s="15">
        <f t="shared" si="2"/>
        <v>45635</v>
      </c>
      <c r="X1680" s="24">
        <v>1679.0</v>
      </c>
      <c r="Y1680" s="17" t="str">
        <f t="shared" si="1992"/>
        <v>=COUNTIFS(C$3:C1680,C1680)</v>
      </c>
      <c r="Z1680" s="25" t="str">
        <f t="shared" si="1993"/>
        <v>#NAME?</v>
      </c>
      <c r="AA1680" s="25" t="str">
        <f t="shared" si="1994"/>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46"/>
        <v>1</v>
      </c>
      <c r="C1681" s="52" t="s">
        <v>4556</v>
      </c>
      <c r="D1681" s="40"/>
      <c r="E1681" s="40"/>
      <c r="F1681" s="40"/>
      <c r="G1681" s="40"/>
      <c r="H1681" s="40"/>
      <c r="I1681" s="40"/>
      <c r="J1681" s="40"/>
      <c r="K1681" s="40"/>
      <c r="L1681" s="40"/>
      <c r="M1681" s="40"/>
      <c r="N1681" s="40"/>
      <c r="O1681" s="40"/>
      <c r="P1681" s="40"/>
      <c r="Q1681" s="40"/>
      <c r="R1681" s="40" t="s">
        <v>4433</v>
      </c>
      <c r="S1681" s="40" t="s">
        <v>4434</v>
      </c>
      <c r="T1681" s="40" t="s">
        <v>4546</v>
      </c>
      <c r="U1681" s="41"/>
      <c r="V1681" s="41"/>
      <c r="W1681" s="15">
        <f t="shared" si="2"/>
        <v>45635</v>
      </c>
      <c r="X1681" s="24">
        <v>1680.0</v>
      </c>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46"/>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2"/>
        <v>45635</v>
      </c>
      <c r="X1682" s="24">
        <v>1681.0</v>
      </c>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19">COUNTIFS(C$3:C1683,C1683)</f>
        <v>1</v>
      </c>
      <c r="B1683" s="10">
        <f t="shared" si="1946"/>
        <v>2</v>
      </c>
      <c r="C1683" s="12" t="s">
        <v>4557</v>
      </c>
      <c r="D1683" s="21" t="s">
        <v>42</v>
      </c>
      <c r="E1683" s="21" t="s">
        <v>4558</v>
      </c>
      <c r="F1683" s="21"/>
      <c r="G1683" s="21"/>
      <c r="H1683" s="21" t="s">
        <v>4559</v>
      </c>
      <c r="I1683" s="21" t="s">
        <v>4560</v>
      </c>
      <c r="J1683" s="21"/>
      <c r="K1683" s="21"/>
      <c r="L1683" s="21"/>
      <c r="M1683" s="21"/>
      <c r="N1683" s="21"/>
      <c r="O1683" s="21"/>
      <c r="P1683" s="21"/>
      <c r="Q1683" s="21"/>
      <c r="R1683" s="21" t="s">
        <v>4433</v>
      </c>
      <c r="S1683" s="21" t="s">
        <v>4434</v>
      </c>
      <c r="T1683" s="22" t="s">
        <v>4561</v>
      </c>
      <c r="U1683" s="23"/>
      <c r="V1683" s="23"/>
      <c r="W1683" s="15">
        <f t="shared" si="2"/>
        <v>45635</v>
      </c>
      <c r="X1683" s="24">
        <v>1682.0</v>
      </c>
      <c r="Y1683" s="17" t="str">
        <f t="shared" ref="Y1683:Y1695" si="2020">formulatext(A1683)</f>
        <v>=COUNTIFS(C$3:C1683,C1683)</v>
      </c>
      <c r="Z1683" s="25" t="str">
        <f t="shared" ref="Z1683:Z1695" si="2021">org.libreoffice.regex(Y1683,"(\= COUNTIFS\(C\$\d{1,3}:)(C\d{1,3})(,)(C\d{1,3})(\))","$2")</f>
        <v>#NAME?</v>
      </c>
      <c r="AA1683" s="25" t="str">
        <f t="shared" ref="AA1683:AA1695" si="2022">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19"/>
        <v>48</v>
      </c>
      <c r="B1684" s="10">
        <f t="shared" si="1946"/>
        <v>220</v>
      </c>
      <c r="C1684" s="12" t="s">
        <v>1131</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4433</v>
      </c>
      <c r="S1684" s="21" t="s">
        <v>4434</v>
      </c>
      <c r="T1684" s="21" t="s">
        <v>4562</v>
      </c>
      <c r="U1684" s="23"/>
      <c r="V1684" s="23"/>
      <c r="W1684" s="15">
        <f t="shared" si="2"/>
        <v>45635</v>
      </c>
      <c r="X1684" s="24">
        <v>1683.0</v>
      </c>
      <c r="Y1684" s="17" t="str">
        <f t="shared" si="2020"/>
        <v>=COUNTIFS(C$3:C1684,C1684)</v>
      </c>
      <c r="Z1684" s="25" t="str">
        <f t="shared" si="2021"/>
        <v>#NAME?</v>
      </c>
      <c r="AA1684" s="25" t="str">
        <f t="shared" si="2022"/>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19"/>
        <v>1</v>
      </c>
      <c r="B1685" s="10">
        <f t="shared" si="1946"/>
        <v>4</v>
      </c>
      <c r="C1685" s="12" t="s">
        <v>4563</v>
      </c>
      <c r="D1685" s="21" t="s">
        <v>42</v>
      </c>
      <c r="E1685" s="21" t="s">
        <v>4564</v>
      </c>
      <c r="F1685" s="21"/>
      <c r="G1685" s="21"/>
      <c r="H1685" s="21" t="s">
        <v>4565</v>
      </c>
      <c r="I1685" s="21"/>
      <c r="J1685" s="21"/>
      <c r="K1685" s="21"/>
      <c r="L1685" s="21"/>
      <c r="M1685" s="21"/>
      <c r="N1685" s="21"/>
      <c r="O1685" s="21"/>
      <c r="P1685" s="21"/>
      <c r="Q1685" s="21"/>
      <c r="R1685" s="21" t="s">
        <v>4433</v>
      </c>
      <c r="S1685" s="21" t="s">
        <v>4434</v>
      </c>
      <c r="T1685" s="21" t="s">
        <v>4566</v>
      </c>
      <c r="U1685" s="23"/>
      <c r="V1685" s="23"/>
      <c r="W1685" s="15">
        <f t="shared" si="2"/>
        <v>45635</v>
      </c>
      <c r="X1685" s="24">
        <v>1684.0</v>
      </c>
      <c r="Y1685" s="17" t="str">
        <f t="shared" si="2020"/>
        <v>=COUNTIFS(C$3:C1685,C1685)</v>
      </c>
      <c r="Z1685" s="25" t="str">
        <f t="shared" si="2021"/>
        <v>#NAME?</v>
      </c>
      <c r="AA1685" s="25" t="str">
        <f t="shared" si="2022"/>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19"/>
        <v>2</v>
      </c>
      <c r="B1686" s="10">
        <f t="shared" si="1946"/>
        <v>4</v>
      </c>
      <c r="C1686" s="12" t="s">
        <v>4498</v>
      </c>
      <c r="D1686" s="21" t="str">
        <f t="shared" ref="D1686:D1694" si="2023">VLOOKUP($C1686,$C$1:$P$7320,2,0)</f>
        <v>adj</v>
      </c>
      <c r="E1686" s="21" t="str">
        <f t="shared" ref="E1686:E1690" si="2024">VLOOKUP($C1686,$C$1:$P$7320,3,0)</f>
        <v>fem nom sg of saddheyyavacasa, comp</v>
      </c>
      <c r="F1686" s="21" t="str">
        <f t="shared" ref="F1686:F1694" si="2025">VLOOKUP($C1686,$C$1:$P$7320,4,0)</f>
        <v/>
      </c>
      <c r="G1686" s="21"/>
      <c r="H1686" s="21" t="str">
        <f t="shared" ref="H1686:H1694" si="2026">VLOOKUP($C1686,$C$1:$P$7320,6,0)</f>
        <v>believable, trustworthy</v>
      </c>
      <c r="I1686" s="21" t="str">
        <f t="shared" ref="I1686:I1694" si="2027">VLOOKUP($C1686,$C$1:$P$7320,7,0)</f>
        <v>having word to be believed</v>
      </c>
      <c r="J1686" s="21" t="str">
        <f t="shared" ref="J1686:J1694" si="2028">VLOOKUP($C1686,$C$1:$P$7320,8,0)</f>
        <v/>
      </c>
      <c r="K1686" s="21" t="str">
        <f t="shared" ref="K1686:K1694" si="2029">VLOOKUP($C1686,$C$1:$P$7320,9,0)</f>
        <v/>
      </c>
      <c r="L1686" s="21" t="str">
        <f t="shared" ref="L1686:L1694" si="2030">VLOOKUP($C1686,$C$1:$P$7320,10,0)</f>
        <v/>
      </c>
      <c r="M1686" s="21" t="str">
        <f t="shared" ref="M1686:M1694" si="2031">VLOOKUP($C1686,$C$1:$P$7320,11,0)</f>
        <v/>
      </c>
      <c r="N1686" s="21" t="str">
        <f t="shared" ref="N1686:N1694" si="2032">VLOOKUP($C1686,$C$1:$P$7320,12,0)</f>
        <v>saddheyya + vacasa</v>
      </c>
      <c r="O1686" s="21" t="str">
        <f t="shared" ref="O1686:O1694" si="2033">VLOOKUP($C1686,$C$1:$P$7320,13,0)</f>
        <v>kammadhāraya</v>
      </c>
      <c r="P1686" s="21" t="str">
        <f t="shared" ref="P1686:P1694" si="2034">VLOOKUP($C1686,$C$1:$P$7320,14,0)</f>
        <v>saddheyya + vacasa</v>
      </c>
      <c r="Q1686" s="21"/>
      <c r="R1686" s="21" t="s">
        <v>4433</v>
      </c>
      <c r="S1686" s="21" t="s">
        <v>4434</v>
      </c>
      <c r="T1686" s="21" t="s">
        <v>4562</v>
      </c>
      <c r="U1686" s="23"/>
      <c r="V1686" s="23"/>
      <c r="W1686" s="15">
        <f t="shared" si="2"/>
        <v>45635</v>
      </c>
      <c r="X1686" s="24">
        <v>1685.0</v>
      </c>
      <c r="Y1686" s="17" t="str">
        <f t="shared" si="2020"/>
        <v>=COUNTIFS(C$3:C1686,C1686)</v>
      </c>
      <c r="Z1686" s="25" t="str">
        <f t="shared" si="2021"/>
        <v>#NAME?</v>
      </c>
      <c r="AA1686" s="25" t="str">
        <f t="shared" si="2022"/>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19"/>
        <v>2</v>
      </c>
      <c r="B1687" s="10">
        <f t="shared" si="1946"/>
        <v>4</v>
      </c>
      <c r="C1687" s="12" t="s">
        <v>4514</v>
      </c>
      <c r="D1687" s="21" t="str">
        <f t="shared" si="2023"/>
        <v>noun</v>
      </c>
      <c r="E1687" s="21" t="str">
        <f t="shared" si="2024"/>
        <v>fem nom sg</v>
      </c>
      <c r="F1687" s="21" t="str">
        <f t="shared" si="2025"/>
        <v/>
      </c>
      <c r="G1687" s="21"/>
      <c r="H1687" s="21" t="str">
        <f t="shared" si="2026"/>
        <v>female disciple, devotee</v>
      </c>
      <c r="I1687" s="21" t="str">
        <f t="shared" si="2027"/>
        <v>sitting near</v>
      </c>
      <c r="J1687" s="21" t="str">
        <f t="shared" si="2028"/>
        <v>√ās (sit)</v>
      </c>
      <c r="K1687" s="21">
        <f t="shared" si="2029"/>
        <v>1</v>
      </c>
      <c r="L1687" s="21" t="str">
        <f t="shared" si="2030"/>
        <v>a</v>
      </c>
      <c r="M1687" s="21" t="str">
        <f t="shared" si="2031"/>
        <v/>
      </c>
      <c r="N1687" s="21" t="str">
        <f t="shared" si="2032"/>
        <v>upa + √ās + ikā</v>
      </c>
      <c r="O1687" s="21" t="str">
        <f t="shared" si="2033"/>
        <v/>
      </c>
      <c r="P1687" s="21" t="str">
        <f t="shared" si="2034"/>
        <v/>
      </c>
      <c r="Q1687" s="21"/>
      <c r="R1687" s="21" t="s">
        <v>4433</v>
      </c>
      <c r="S1687" s="21" t="s">
        <v>4434</v>
      </c>
      <c r="T1687" s="21" t="s">
        <v>4562</v>
      </c>
      <c r="U1687" s="23"/>
      <c r="V1687" s="23"/>
      <c r="W1687" s="15">
        <f t="shared" si="2"/>
        <v>45635</v>
      </c>
      <c r="X1687" s="24">
        <v>1686.0</v>
      </c>
      <c r="Y1687" s="17" t="str">
        <f t="shared" si="2020"/>
        <v>=COUNTIFS(C$3:C1687,C1687)</v>
      </c>
      <c r="Z1687" s="25" t="str">
        <f t="shared" si="2021"/>
        <v>#NAME?</v>
      </c>
      <c r="AA1687" s="25" t="str">
        <f t="shared" si="2022"/>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19"/>
        <v>4</v>
      </c>
      <c r="B1688" s="10">
        <f t="shared" si="1946"/>
        <v>18</v>
      </c>
      <c r="C1688" s="12" t="s">
        <v>1749</v>
      </c>
      <c r="D1688" s="21" t="str">
        <f t="shared" si="2023"/>
        <v>verb</v>
      </c>
      <c r="E1688" s="21" t="str">
        <f t="shared" si="2024"/>
        <v>opt 3rd sg of vadati</v>
      </c>
      <c r="F1688" s="21" t="str">
        <f t="shared" si="2025"/>
        <v/>
      </c>
      <c r="G1688" s="21"/>
      <c r="H1688" s="21" t="str">
        <f t="shared" si="2026"/>
        <v>he would say, speak, tell</v>
      </c>
      <c r="I1688" s="21" t="str">
        <f t="shared" si="2027"/>
        <v/>
      </c>
      <c r="J1688" s="21" t="str">
        <f t="shared" si="2028"/>
        <v>√vad (speak)</v>
      </c>
      <c r="K1688" s="21">
        <f t="shared" si="2029"/>
        <v>1</v>
      </c>
      <c r="L1688" s="21" t="str">
        <f t="shared" si="2030"/>
        <v>a</v>
      </c>
      <c r="M1688" s="21" t="str">
        <f t="shared" si="2031"/>
        <v>√vad + a &gt; vada</v>
      </c>
      <c r="N1688" s="21" t="str">
        <f t="shared" si="2032"/>
        <v>vada + eyya</v>
      </c>
      <c r="O1688" s="21" t="str">
        <f t="shared" si="2033"/>
        <v/>
      </c>
      <c r="P1688" s="21" t="str">
        <f t="shared" si="2034"/>
        <v/>
      </c>
      <c r="Q1688" s="21"/>
      <c r="R1688" s="21" t="s">
        <v>4433</v>
      </c>
      <c r="S1688" s="21" t="s">
        <v>4434</v>
      </c>
      <c r="T1688" s="21" t="s">
        <v>4562</v>
      </c>
      <c r="U1688" s="23"/>
      <c r="V1688" s="23"/>
      <c r="W1688" s="15">
        <f t="shared" si="2"/>
        <v>45635</v>
      </c>
      <c r="X1688" s="24">
        <v>1687.0</v>
      </c>
      <c r="Y1688" s="17" t="str">
        <f t="shared" si="2020"/>
        <v>=COUNTIFS(C$3:C1688,C1688)</v>
      </c>
      <c r="Z1688" s="25" t="str">
        <f t="shared" si="2021"/>
        <v>#NAME?</v>
      </c>
      <c r="AA1688" s="25" t="str">
        <f t="shared" si="2022"/>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19"/>
        <v>3</v>
      </c>
      <c r="B1689" s="10">
        <f t="shared" si="1946"/>
        <v>15</v>
      </c>
      <c r="C1689" s="12" t="s">
        <v>4015</v>
      </c>
      <c r="D1689" s="21" t="str">
        <f t="shared" si="2023"/>
        <v>pron</v>
      </c>
      <c r="E1689" s="21" t="str">
        <f t="shared" si="2024"/>
        <v>masc instr sg of ta</v>
      </c>
      <c r="F1689" s="21" t="str">
        <f t="shared" si="2025"/>
        <v/>
      </c>
      <c r="G1689" s="21"/>
      <c r="H1689" s="21" t="str">
        <f t="shared" si="2026"/>
        <v>by him</v>
      </c>
      <c r="I1689" s="21" t="str">
        <f t="shared" si="2027"/>
        <v/>
      </c>
      <c r="J1689" s="21" t="str">
        <f t="shared" si="2028"/>
        <v/>
      </c>
      <c r="K1689" s="21" t="str">
        <f t="shared" si="2029"/>
        <v/>
      </c>
      <c r="L1689" s="21" t="str">
        <f t="shared" si="2030"/>
        <v/>
      </c>
      <c r="M1689" s="21" t="str">
        <f t="shared" si="2031"/>
        <v/>
      </c>
      <c r="N1689" s="21" t="str">
        <f t="shared" si="2032"/>
        <v/>
      </c>
      <c r="O1689" s="21" t="str">
        <f t="shared" si="2033"/>
        <v/>
      </c>
      <c r="P1689" s="21" t="str">
        <f t="shared" si="2034"/>
        <v/>
      </c>
      <c r="Q1689" s="21"/>
      <c r="R1689" s="21" t="s">
        <v>4433</v>
      </c>
      <c r="S1689" s="21" t="s">
        <v>4434</v>
      </c>
      <c r="T1689" s="21" t="s">
        <v>4562</v>
      </c>
      <c r="U1689" s="23"/>
      <c r="V1689" s="23"/>
      <c r="W1689" s="15">
        <f t="shared" si="2"/>
        <v>45635</v>
      </c>
      <c r="X1689" s="24">
        <v>1688.0</v>
      </c>
      <c r="Y1689" s="17" t="str">
        <f t="shared" si="2020"/>
        <v>=COUNTIFS(C$3:C1689,C1689)</v>
      </c>
      <c r="Z1689" s="25" t="str">
        <f t="shared" si="2021"/>
        <v>#NAME?</v>
      </c>
      <c r="AA1689" s="25" t="str">
        <f t="shared" si="2022"/>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19"/>
        <v>15</v>
      </c>
      <c r="B1690" s="10">
        <f t="shared" si="1946"/>
        <v>37</v>
      </c>
      <c r="C1690" s="12" t="s">
        <v>368</v>
      </c>
      <c r="D1690" s="21" t="str">
        <f t="shared" si="2023"/>
        <v>pron</v>
      </c>
      <c r="E1690" s="21" t="str">
        <f t="shared" si="2024"/>
        <v>masc nom sg of ta</v>
      </c>
      <c r="F1690" s="21" t="str">
        <f t="shared" si="2025"/>
        <v/>
      </c>
      <c r="G1690" s="21"/>
      <c r="H1690" s="21" t="str">
        <f t="shared" si="2026"/>
        <v>he, that</v>
      </c>
      <c r="I1690" s="21" t="str">
        <f t="shared" si="2027"/>
        <v/>
      </c>
      <c r="J1690" s="21" t="str">
        <f t="shared" si="2028"/>
        <v/>
      </c>
      <c r="K1690" s="21" t="str">
        <f t="shared" si="2029"/>
        <v/>
      </c>
      <c r="L1690" s="21" t="str">
        <f t="shared" si="2030"/>
        <v/>
      </c>
      <c r="M1690" s="21" t="str">
        <f t="shared" si="2031"/>
        <v/>
      </c>
      <c r="N1690" s="21" t="str">
        <f t="shared" si="2032"/>
        <v/>
      </c>
      <c r="O1690" s="21" t="str">
        <f t="shared" si="2033"/>
        <v/>
      </c>
      <c r="P1690" s="21" t="str">
        <f t="shared" si="2034"/>
        <v/>
      </c>
      <c r="Q1690" s="21"/>
      <c r="R1690" s="21" t="s">
        <v>4433</v>
      </c>
      <c r="S1690" s="21" t="s">
        <v>4434</v>
      </c>
      <c r="T1690" s="21" t="s">
        <v>4562</v>
      </c>
      <c r="U1690" s="23"/>
      <c r="V1690" s="23"/>
      <c r="W1690" s="15">
        <f t="shared" si="2"/>
        <v>45635</v>
      </c>
      <c r="X1690" s="24">
        <v>1689.0</v>
      </c>
      <c r="Y1690" s="17" t="str">
        <f t="shared" si="2020"/>
        <v>=COUNTIFS(C$3:C1690,C1690)</v>
      </c>
      <c r="Z1690" s="25" t="str">
        <f t="shared" si="2021"/>
        <v>#NAME?</v>
      </c>
      <c r="AA1690" s="25" t="str">
        <f t="shared" si="2022"/>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19"/>
        <v>43</v>
      </c>
      <c r="B1691" s="10">
        <f t="shared" si="1946"/>
        <v>147</v>
      </c>
      <c r="C1691" s="12" t="s">
        <v>560</v>
      </c>
      <c r="D1691" s="21" t="str">
        <f t="shared" si="2023"/>
        <v>noun</v>
      </c>
      <c r="E1691" s="21" t="s">
        <v>3635</v>
      </c>
      <c r="F1691" s="21" t="str">
        <f t="shared" si="2025"/>
        <v/>
      </c>
      <c r="G1691" s="21"/>
      <c r="H1691" s="21" t="str">
        <f t="shared" si="2026"/>
        <v>monk, monastic</v>
      </c>
      <c r="I1691" s="21" t="str">
        <f t="shared" si="2027"/>
        <v>beggar, mendicant</v>
      </c>
      <c r="J1691" s="21" t="str">
        <f t="shared" si="2028"/>
        <v>√bhikkh (beg)</v>
      </c>
      <c r="K1691" s="21">
        <f t="shared" si="2029"/>
        <v>1</v>
      </c>
      <c r="L1691" s="21" t="str">
        <f t="shared" si="2030"/>
        <v>a</v>
      </c>
      <c r="M1691" s="21" t="str">
        <f t="shared" si="2031"/>
        <v/>
      </c>
      <c r="N1691" s="21" t="str">
        <f t="shared" si="2032"/>
        <v>√bhikkh + u</v>
      </c>
      <c r="O1691" s="21" t="str">
        <f t="shared" si="2033"/>
        <v/>
      </c>
      <c r="P1691" s="21" t="str">
        <f t="shared" si="2034"/>
        <v/>
      </c>
      <c r="Q1691" s="21"/>
      <c r="R1691" s="21" t="s">
        <v>4433</v>
      </c>
      <c r="S1691" s="21" t="s">
        <v>4434</v>
      </c>
      <c r="T1691" s="21" t="s">
        <v>4562</v>
      </c>
      <c r="U1691" s="23"/>
      <c r="V1691" s="23"/>
      <c r="W1691" s="15">
        <f t="shared" si="2"/>
        <v>45635</v>
      </c>
      <c r="X1691" s="24">
        <v>1690.0</v>
      </c>
      <c r="Y1691" s="17" t="str">
        <f t="shared" si="2020"/>
        <v>=COUNTIFS(C$3:C1691,C1691)</v>
      </c>
      <c r="Z1691" s="25" t="str">
        <f t="shared" si="2021"/>
        <v>#NAME?</v>
      </c>
      <c r="AA1691" s="25" t="str">
        <f t="shared" si="2022"/>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19"/>
        <v>2</v>
      </c>
      <c r="B1692" s="10">
        <f t="shared" si="1946"/>
        <v>5</v>
      </c>
      <c r="C1692" s="12" t="s">
        <v>4552</v>
      </c>
      <c r="D1692" s="21" t="str">
        <f t="shared" si="2023"/>
        <v>ptp</v>
      </c>
      <c r="E1692" s="21" t="str">
        <f t="shared" ref="E1692:E1694" si="2035">VLOOKUP($C1692,$C$1:$P$7320,3,0)</f>
        <v>masc nom sg of kāretabba</v>
      </c>
      <c r="F1692" s="21" t="str">
        <f t="shared" si="2025"/>
        <v/>
      </c>
      <c r="G1692" s="21"/>
      <c r="H1692" s="21" t="str">
        <f t="shared" si="2026"/>
        <v>should be dealt with</v>
      </c>
      <c r="I1692" s="21" t="str">
        <f t="shared" si="2027"/>
        <v>to cause to be done</v>
      </c>
      <c r="J1692" s="21" t="str">
        <f t="shared" si="2028"/>
        <v>√kar (do, make)</v>
      </c>
      <c r="K1692" s="21">
        <f t="shared" si="2029"/>
        <v>7</v>
      </c>
      <c r="L1692" s="21" t="str">
        <f t="shared" si="2030"/>
        <v>*e</v>
      </c>
      <c r="M1692" s="21" t="str">
        <f t="shared" si="2031"/>
        <v>√kar + *e &gt; kāre (caus)</v>
      </c>
      <c r="N1692" s="21" t="str">
        <f t="shared" si="2032"/>
        <v>kāre + tabba</v>
      </c>
      <c r="O1692" s="21" t="str">
        <f t="shared" si="2033"/>
        <v/>
      </c>
      <c r="P1692" s="21" t="str">
        <f t="shared" si="2034"/>
        <v/>
      </c>
      <c r="Q1692" s="21"/>
      <c r="R1692" s="21" t="s">
        <v>4433</v>
      </c>
      <c r="S1692" s="21" t="s">
        <v>4434</v>
      </c>
      <c r="T1692" s="21" t="s">
        <v>4562</v>
      </c>
      <c r="U1692" s="23"/>
      <c r="V1692" s="23"/>
      <c r="W1692" s="15">
        <f t="shared" si="2"/>
        <v>45635</v>
      </c>
      <c r="X1692" s="24">
        <v>1691.0</v>
      </c>
      <c r="Y1692" s="17" t="str">
        <f t="shared" si="2020"/>
        <v>=COUNTIFS(C$3:C1692,C1692)</v>
      </c>
      <c r="Z1692" s="25" t="str">
        <f t="shared" si="2021"/>
        <v>#NAME?</v>
      </c>
      <c r="AA1692" s="25" t="str">
        <f t="shared" si="2022"/>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19"/>
        <v>2</v>
      </c>
      <c r="B1693" s="10">
        <f t="shared" si="1946"/>
        <v>15</v>
      </c>
      <c r="C1693" s="12" t="s">
        <v>4399</v>
      </c>
      <c r="D1693" s="21" t="str">
        <f t="shared" si="2023"/>
        <v>pron</v>
      </c>
      <c r="E1693" s="21" t="str">
        <f t="shared" si="2035"/>
        <v>fem nom sg of ima</v>
      </c>
      <c r="F1693" s="21" t="str">
        <f t="shared" si="2025"/>
        <v/>
      </c>
      <c r="G1693" s="21"/>
      <c r="H1693" s="21" t="str">
        <f t="shared" si="2026"/>
        <v>this</v>
      </c>
      <c r="I1693" s="21" t="str">
        <f t="shared" si="2027"/>
        <v/>
      </c>
      <c r="J1693" s="21" t="str">
        <f t="shared" si="2028"/>
        <v/>
      </c>
      <c r="K1693" s="21" t="str">
        <f t="shared" si="2029"/>
        <v/>
      </c>
      <c r="L1693" s="21" t="str">
        <f t="shared" si="2030"/>
        <v/>
      </c>
      <c r="M1693" s="21" t="str">
        <f t="shared" si="2031"/>
        <v/>
      </c>
      <c r="N1693" s="21" t="str">
        <f t="shared" si="2032"/>
        <v/>
      </c>
      <c r="O1693" s="21" t="str">
        <f t="shared" si="2033"/>
        <v/>
      </c>
      <c r="P1693" s="21" t="str">
        <f t="shared" si="2034"/>
        <v/>
      </c>
      <c r="Q1693" s="21"/>
      <c r="R1693" s="21" t="s">
        <v>4433</v>
      </c>
      <c r="S1693" s="21" t="s">
        <v>4434</v>
      </c>
      <c r="T1693" s="21" t="s">
        <v>4562</v>
      </c>
      <c r="U1693" s="23"/>
      <c r="V1693" s="23"/>
      <c r="W1693" s="15">
        <f t="shared" si="2"/>
        <v>45635</v>
      </c>
      <c r="X1693" s="24">
        <v>1692.0</v>
      </c>
      <c r="Y1693" s="17" t="str">
        <f t="shared" si="2020"/>
        <v>=COUNTIFS(C$3:C1693,C1693)</v>
      </c>
      <c r="Z1693" s="25" t="str">
        <f t="shared" si="2021"/>
        <v>#NAME?</v>
      </c>
      <c r="AA1693" s="25" t="str">
        <f t="shared" si="2022"/>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19"/>
        <v>2</v>
      </c>
      <c r="B1694" s="10">
        <f t="shared" si="1946"/>
        <v>4</v>
      </c>
      <c r="C1694" s="12" t="s">
        <v>674</v>
      </c>
      <c r="D1694" s="21" t="str">
        <f t="shared" si="2023"/>
        <v>noun</v>
      </c>
      <c r="E1694" s="21" t="str">
        <f t="shared" si="2035"/>
        <v>masc nom sg of dhamma</v>
      </c>
      <c r="F1694" s="21" t="str">
        <f t="shared" si="2025"/>
        <v/>
      </c>
      <c r="G1694" s="21"/>
      <c r="H1694" s="21" t="str">
        <f t="shared" si="2026"/>
        <v>act, behaviour</v>
      </c>
      <c r="I1694" s="21" t="str">
        <f t="shared" si="2027"/>
        <v/>
      </c>
      <c r="J1694" s="21" t="str">
        <f t="shared" si="2028"/>
        <v>√dhar (hold)</v>
      </c>
      <c r="K1694" s="21">
        <f t="shared" si="2029"/>
        <v>1</v>
      </c>
      <c r="L1694" s="21" t="str">
        <f t="shared" si="2030"/>
        <v>a</v>
      </c>
      <c r="M1694" s="21" t="str">
        <f t="shared" si="2031"/>
        <v/>
      </c>
      <c r="N1694" s="21" t="str">
        <f t="shared" si="2032"/>
        <v>√dhar + ma</v>
      </c>
      <c r="O1694" s="21" t="str">
        <f t="shared" si="2033"/>
        <v/>
      </c>
      <c r="P1694" s="21" t="str">
        <f t="shared" si="2034"/>
        <v/>
      </c>
      <c r="Q1694" s="21"/>
      <c r="R1694" s="21" t="s">
        <v>4433</v>
      </c>
      <c r="S1694" s="21" t="s">
        <v>4434</v>
      </c>
      <c r="T1694" s="21" t="s">
        <v>4562</v>
      </c>
      <c r="U1694" s="23"/>
      <c r="V1694" s="23"/>
      <c r="W1694" s="15">
        <f t="shared" si="2"/>
        <v>45635</v>
      </c>
      <c r="X1694" s="24">
        <v>1693.0</v>
      </c>
      <c r="Y1694" s="17" t="str">
        <f t="shared" si="2020"/>
        <v>=COUNTIFS(C$3:C1694,C1694)</v>
      </c>
      <c r="Z1694" s="25" t="str">
        <f t="shared" si="2021"/>
        <v>#NAME?</v>
      </c>
      <c r="AA1694" s="25" t="str">
        <f t="shared" si="2022"/>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19"/>
        <v>1</v>
      </c>
      <c r="B1695" s="10">
        <f t="shared" si="1946"/>
        <v>2</v>
      </c>
      <c r="C1695" s="12" t="s">
        <v>4567</v>
      </c>
      <c r="D1695" s="21" t="s">
        <v>250</v>
      </c>
      <c r="E1695" s="21" t="s">
        <v>4568</v>
      </c>
      <c r="F1695" s="21"/>
      <c r="G1695" s="21"/>
      <c r="H1695" s="21" t="s">
        <v>4569</v>
      </c>
      <c r="I1695" s="21" t="s">
        <v>4427</v>
      </c>
      <c r="J1695" s="21" t="s">
        <v>4428</v>
      </c>
      <c r="K1695" s="21">
        <v>1.0</v>
      </c>
      <c r="L1695" s="21" t="s">
        <v>35</v>
      </c>
      <c r="M1695" s="21"/>
      <c r="N1695" s="21" t="s">
        <v>4429</v>
      </c>
      <c r="O1695" s="21"/>
      <c r="P1695" s="21"/>
      <c r="Q1695" s="21"/>
      <c r="R1695" s="21" t="s">
        <v>4433</v>
      </c>
      <c r="S1695" s="21" t="s">
        <v>4434</v>
      </c>
      <c r="T1695" s="21" t="s">
        <v>4570</v>
      </c>
      <c r="U1695" s="23"/>
      <c r="V1695" s="23"/>
      <c r="W1695" s="15">
        <f t="shared" si="2"/>
        <v>45635</v>
      </c>
      <c r="X1695" s="24">
        <v>1694.0</v>
      </c>
      <c r="Y1695" s="17" t="str">
        <f t="shared" si="2020"/>
        <v>=COUNTIFS(C$3:C1695,C1695)</v>
      </c>
      <c r="Z1695" s="25" t="str">
        <f t="shared" si="2021"/>
        <v>#NAME?</v>
      </c>
      <c r="AA1695" s="25" t="str">
        <f t="shared" si="2022"/>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46"/>
        <v>1</v>
      </c>
      <c r="C1696" s="52" t="s">
        <v>4571</v>
      </c>
      <c r="D1696" s="40"/>
      <c r="E1696" s="40"/>
      <c r="F1696" s="40"/>
      <c r="G1696" s="40"/>
      <c r="H1696" s="40"/>
      <c r="I1696" s="40"/>
      <c r="J1696" s="40"/>
      <c r="K1696" s="40"/>
      <c r="L1696" s="40"/>
      <c r="M1696" s="40"/>
      <c r="N1696" s="40"/>
      <c r="O1696" s="40"/>
      <c r="P1696" s="40"/>
      <c r="Q1696" s="40"/>
      <c r="R1696" s="40" t="s">
        <v>4433</v>
      </c>
      <c r="S1696" s="40" t="s">
        <v>4434</v>
      </c>
      <c r="T1696" s="40" t="s">
        <v>4562</v>
      </c>
      <c r="U1696" s="41"/>
      <c r="V1696" s="41"/>
      <c r="W1696" s="15">
        <f t="shared" si="2"/>
        <v>45635</v>
      </c>
      <c r="X1696" s="24">
        <v>1695.0</v>
      </c>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46"/>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2"/>
        <v>45635</v>
      </c>
      <c r="X1697" s="24">
        <v>1696.0</v>
      </c>
      <c r="Y1697" s="17" t="str">
        <f t="shared" ref="Y1697:Y1720" si="2036">formulatext(A1697)</f>
        <v>#N/A</v>
      </c>
      <c r="Z1697" s="25" t="str">
        <f t="shared" ref="Z1697:Z1720" si="2037">org.libreoffice.regex(Y1697,"(\= COUNTIFS\(C\$\d{1,3}:)(C\d{1,3})(,)(C\d{1,3})(\))","$2")</f>
        <v>#NAME?</v>
      </c>
      <c r="AA1697" s="25" t="str">
        <f t="shared" ref="AA1697:AA1720" si="2038">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46"/>
        <v>1</v>
      </c>
      <c r="C1698" s="12" t="s">
        <v>4572</v>
      </c>
      <c r="D1698" s="21"/>
      <c r="E1698" s="21"/>
      <c r="F1698" s="21"/>
      <c r="G1698" s="21"/>
      <c r="H1698" s="21"/>
      <c r="I1698" s="21"/>
      <c r="J1698" s="21"/>
      <c r="K1698" s="21"/>
      <c r="L1698" s="21"/>
      <c r="M1698" s="21"/>
      <c r="N1698" s="21"/>
      <c r="O1698" s="21"/>
      <c r="P1698" s="21"/>
      <c r="Q1698" s="21"/>
      <c r="R1698" s="21"/>
      <c r="S1698" s="21"/>
      <c r="T1698" s="21"/>
      <c r="U1698" s="23"/>
      <c r="V1698" s="23"/>
      <c r="W1698" s="15">
        <f t="shared" si="2"/>
        <v>45635</v>
      </c>
      <c r="X1698" s="24">
        <v>1697.0</v>
      </c>
      <c r="Y1698" s="17" t="str">
        <f t="shared" si="2036"/>
        <v>#N/A</v>
      </c>
      <c r="Z1698" s="25" t="str">
        <f t="shared" si="2037"/>
        <v>#NAME?</v>
      </c>
      <c r="AA1698" s="25" t="str">
        <f t="shared" si="2038"/>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39">COUNTIFS(C$3:C1699,C1699)</f>
        <v>10</v>
      </c>
      <c r="B1699" s="10">
        <f t="shared" si="1946"/>
        <v>80</v>
      </c>
      <c r="C1699" s="12" t="s">
        <v>1856</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4572</v>
      </c>
      <c r="S1699" s="21" t="s">
        <v>4573</v>
      </c>
      <c r="T1699" s="21" t="s">
        <v>4574</v>
      </c>
      <c r="U1699" s="23"/>
      <c r="V1699" s="23"/>
      <c r="W1699" s="15">
        <f t="shared" si="2"/>
        <v>45635</v>
      </c>
      <c r="X1699" s="24">
        <v>1698.0</v>
      </c>
      <c r="Y1699" s="17" t="str">
        <f t="shared" si="2036"/>
        <v>=COUNTIFS(C$3:C1699,C1699)</v>
      </c>
      <c r="Z1699" s="25" t="str">
        <f t="shared" si="2037"/>
        <v>#NAME?</v>
      </c>
      <c r="AA1699" s="25" t="str">
        <f t="shared" si="2038"/>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39"/>
        <v>1</v>
      </c>
      <c r="B1700" s="10">
        <f t="shared" si="1946"/>
        <v>1</v>
      </c>
      <c r="C1700" s="12" t="s">
        <v>4575</v>
      </c>
      <c r="D1700" s="21" t="s">
        <v>118</v>
      </c>
      <c r="E1700" s="27" t="s">
        <v>1505</v>
      </c>
      <c r="F1700" s="21"/>
      <c r="G1700" s="21"/>
      <c r="H1700" s="21" t="s">
        <v>4576</v>
      </c>
      <c r="I1700" s="21"/>
      <c r="J1700" s="21"/>
      <c r="K1700" s="21"/>
      <c r="L1700" s="21"/>
      <c r="M1700" s="21"/>
      <c r="N1700" s="21" t="s">
        <v>4577</v>
      </c>
      <c r="O1700" s="21"/>
      <c r="P1700" s="21"/>
      <c r="Q1700" s="21"/>
      <c r="R1700" s="21" t="s">
        <v>4572</v>
      </c>
      <c r="S1700" s="21" t="s">
        <v>4573</v>
      </c>
      <c r="T1700" s="21" t="s">
        <v>4578</v>
      </c>
      <c r="U1700" s="23"/>
      <c r="V1700" s="23"/>
      <c r="W1700" s="15">
        <f t="shared" si="2"/>
        <v>45635</v>
      </c>
      <c r="X1700" s="24">
        <v>1699.0</v>
      </c>
      <c r="Y1700" s="17" t="str">
        <f t="shared" si="2036"/>
        <v>=COUNTIFS(C$3:C1700,C1700)</v>
      </c>
      <c r="Z1700" s="25" t="str">
        <f t="shared" si="2037"/>
        <v>#NAME?</v>
      </c>
      <c r="AA1700" s="25" t="str">
        <f t="shared" si="2038"/>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39"/>
        <v>2</v>
      </c>
      <c r="B1701" s="10">
        <f t="shared" si="1946"/>
        <v>2</v>
      </c>
      <c r="C1701" s="12" t="s">
        <v>768</v>
      </c>
      <c r="D1701" s="21" t="str">
        <f t="shared" ref="D1701:D1704" si="2040">VLOOKUP($C1701,$C$1:$P$7320,2,0)</f>
        <v>ind</v>
      </c>
      <c r="E1701" s="21" t="str">
        <f t="shared" ref="E1701:E1704" si="2041">VLOOKUP($C1701,$C$1:$P$7320,3,0)</f>
        <v>emph</v>
      </c>
      <c r="F1701" s="21" t="str">
        <f t="shared" ref="F1701:F1704" si="2042">VLOOKUP($C1701,$C$1:$P$7320,4,0)</f>
        <v/>
      </c>
      <c r="G1701" s="21"/>
      <c r="H1701" s="21" t="str">
        <f t="shared" ref="H1701:H1704" si="2043">VLOOKUP($C1701,$C$1:$P$7320,6,0)</f>
        <v>indeed, truly, definitely, really, (or) because</v>
      </c>
      <c r="I1701" s="21" t="str">
        <f t="shared" ref="I1701:I1704" si="2044">VLOOKUP($C1701,$C$1:$P$7320,7,0)</f>
        <v/>
      </c>
      <c r="J1701" s="21" t="str">
        <f t="shared" ref="J1701:J1704" si="2045">VLOOKUP($C1701,$C$1:$P$7320,8,0)</f>
        <v/>
      </c>
      <c r="K1701" s="21" t="str">
        <f t="shared" ref="K1701:K1704" si="2046">VLOOKUP($C1701,$C$1:$P$7320,9,0)</f>
        <v/>
      </c>
      <c r="L1701" s="21" t="str">
        <f t="shared" ref="L1701:L1704" si="2047">VLOOKUP($C1701,$C$1:$P$7320,10,0)</f>
        <v/>
      </c>
      <c r="M1701" s="21" t="str">
        <f t="shared" ref="M1701:M1704" si="2048">VLOOKUP($C1701,$C$1:$P$7320,11,0)</f>
        <v/>
      </c>
      <c r="N1701" s="21" t="str">
        <f t="shared" ref="N1701:N1704" si="2049">VLOOKUP($C1701,$C$1:$P$7320,12,0)</f>
        <v/>
      </c>
      <c r="O1701" s="21" t="str">
        <f t="shared" ref="O1701:O1704" si="2050">VLOOKUP($C1701,$C$1:$P$7320,13,0)</f>
        <v/>
      </c>
      <c r="P1701" s="21" t="str">
        <f t="shared" ref="P1701:P1704" si="2051">VLOOKUP($C1701,$C$1:$P$7320,14,0)</f>
        <v/>
      </c>
      <c r="Q1701" s="21"/>
      <c r="R1701" s="21" t="s">
        <v>4572</v>
      </c>
      <c r="S1701" s="21" t="s">
        <v>4573</v>
      </c>
      <c r="T1701" s="21" t="s">
        <v>4574</v>
      </c>
      <c r="U1701" s="23"/>
      <c r="V1701" s="23"/>
      <c r="W1701" s="15">
        <f t="shared" si="2"/>
        <v>45635</v>
      </c>
      <c r="X1701" s="24">
        <v>1700.0</v>
      </c>
      <c r="Y1701" s="17" t="str">
        <f t="shared" si="2036"/>
        <v>=COUNTIFS(C$3:C1701,C1701)</v>
      </c>
      <c r="Z1701" s="25" t="str">
        <f t="shared" si="2037"/>
        <v>#NAME?</v>
      </c>
      <c r="AA1701" s="25" t="str">
        <f t="shared" si="2038"/>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39"/>
        <v>10</v>
      </c>
      <c r="B1702" s="10">
        <f t="shared" si="1946"/>
        <v>21</v>
      </c>
      <c r="C1702" s="12" t="s">
        <v>302</v>
      </c>
      <c r="D1702" s="21" t="str">
        <f t="shared" si="2040"/>
        <v>ind</v>
      </c>
      <c r="E1702" s="21" t="str">
        <f t="shared" si="2041"/>
        <v>emph</v>
      </c>
      <c r="F1702" s="21" t="str">
        <f t="shared" si="2042"/>
        <v/>
      </c>
      <c r="G1702" s="21"/>
      <c r="H1702" s="21" t="str">
        <f t="shared" si="2043"/>
        <v>just, only</v>
      </c>
      <c r="I1702" s="21" t="str">
        <f t="shared" si="2044"/>
        <v/>
      </c>
      <c r="J1702" s="21" t="str">
        <f t="shared" si="2045"/>
        <v/>
      </c>
      <c r="K1702" s="21" t="str">
        <f t="shared" si="2046"/>
        <v/>
      </c>
      <c r="L1702" s="21" t="str">
        <f t="shared" si="2047"/>
        <v/>
      </c>
      <c r="M1702" s="21" t="str">
        <f t="shared" si="2048"/>
        <v/>
      </c>
      <c r="N1702" s="21" t="str">
        <f t="shared" si="2049"/>
        <v/>
      </c>
      <c r="O1702" s="21" t="str">
        <f t="shared" si="2050"/>
        <v/>
      </c>
      <c r="P1702" s="21" t="str">
        <f t="shared" si="2051"/>
        <v/>
      </c>
      <c r="Q1702" s="21"/>
      <c r="R1702" s="21" t="s">
        <v>4572</v>
      </c>
      <c r="S1702" s="21" t="s">
        <v>4573</v>
      </c>
      <c r="T1702" s="21" t="s">
        <v>4574</v>
      </c>
      <c r="U1702" s="23"/>
      <c r="V1702" s="23"/>
      <c r="W1702" s="15">
        <f t="shared" si="2"/>
        <v>45635</v>
      </c>
      <c r="X1702" s="24">
        <v>1701.0</v>
      </c>
      <c r="Y1702" s="17" t="str">
        <f t="shared" si="2036"/>
        <v>=COUNTIFS(C$3:C1702,C1702)</v>
      </c>
      <c r="Z1702" s="25" t="str">
        <f t="shared" si="2037"/>
        <v>#NAME?</v>
      </c>
      <c r="AA1702" s="25" t="str">
        <f t="shared" si="2038"/>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39"/>
        <v>15</v>
      </c>
      <c r="B1703" s="10">
        <f t="shared" si="1946"/>
        <v>42</v>
      </c>
      <c r="C1703" s="12" t="s">
        <v>423</v>
      </c>
      <c r="D1703" s="21" t="str">
        <f t="shared" si="2040"/>
        <v>ind</v>
      </c>
      <c r="E1703" s="21" t="str">
        <f t="shared" si="2041"/>
        <v>emph</v>
      </c>
      <c r="F1703" s="21" t="str">
        <f t="shared" si="2042"/>
        <v/>
      </c>
      <c r="G1703" s="21"/>
      <c r="H1703" s="21" t="str">
        <f t="shared" si="2043"/>
        <v>truly, indeed, then</v>
      </c>
      <c r="I1703" s="21" t="str">
        <f t="shared" si="2044"/>
        <v/>
      </c>
      <c r="J1703" s="21" t="str">
        <f t="shared" si="2045"/>
        <v/>
      </c>
      <c r="K1703" s="21" t="str">
        <f t="shared" si="2046"/>
        <v/>
      </c>
      <c r="L1703" s="21" t="str">
        <f t="shared" si="2047"/>
        <v/>
      </c>
      <c r="M1703" s="21" t="str">
        <f t="shared" si="2048"/>
        <v/>
      </c>
      <c r="N1703" s="21" t="str">
        <f t="shared" si="2049"/>
        <v/>
      </c>
      <c r="O1703" s="21" t="str">
        <f t="shared" si="2050"/>
        <v/>
      </c>
      <c r="P1703" s="21" t="str">
        <f t="shared" si="2051"/>
        <v/>
      </c>
      <c r="Q1703" s="21"/>
      <c r="R1703" s="21" t="s">
        <v>4572</v>
      </c>
      <c r="S1703" s="21" t="s">
        <v>4573</v>
      </c>
      <c r="T1703" s="21" t="s">
        <v>4574</v>
      </c>
      <c r="U1703" s="23"/>
      <c r="V1703" s="23"/>
      <c r="W1703" s="15">
        <f t="shared" si="2"/>
        <v>45635</v>
      </c>
      <c r="X1703" s="24">
        <v>1702.0</v>
      </c>
      <c r="Y1703" s="17" t="str">
        <f t="shared" si="2036"/>
        <v>=COUNTIFS(C$3:C1703,C1703)</v>
      </c>
      <c r="Z1703" s="25" t="str">
        <f t="shared" si="2037"/>
        <v>#NAME?</v>
      </c>
      <c r="AA1703" s="25" t="str">
        <f t="shared" si="2038"/>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39"/>
        <v>18</v>
      </c>
      <c r="B1704" s="10">
        <f t="shared" si="1946"/>
        <v>124</v>
      </c>
      <c r="C1704" s="12" t="s">
        <v>466</v>
      </c>
      <c r="D1704" s="21" t="str">
        <f t="shared" si="2040"/>
        <v>ind</v>
      </c>
      <c r="E1704" s="21" t="str">
        <f t="shared" si="2041"/>
        <v/>
      </c>
      <c r="F1704" s="21" t="str">
        <f t="shared" si="2042"/>
        <v/>
      </c>
      <c r="G1704" s="21"/>
      <c r="H1704" s="21" t="str">
        <f t="shared" si="2043"/>
        <v>then, now, so, but</v>
      </c>
      <c r="I1704" s="21" t="str">
        <f t="shared" si="2044"/>
        <v/>
      </c>
      <c r="J1704" s="21" t="str">
        <f t="shared" si="2045"/>
        <v/>
      </c>
      <c r="K1704" s="21" t="str">
        <f t="shared" si="2046"/>
        <v/>
      </c>
      <c r="L1704" s="21" t="str">
        <f t="shared" si="2047"/>
        <v/>
      </c>
      <c r="M1704" s="21" t="str">
        <f t="shared" si="2048"/>
        <v/>
      </c>
      <c r="N1704" s="21" t="str">
        <f t="shared" si="2049"/>
        <v/>
      </c>
      <c r="O1704" s="21" t="str">
        <f t="shared" si="2050"/>
        <v/>
      </c>
      <c r="P1704" s="21" t="str">
        <f t="shared" si="2051"/>
        <v/>
      </c>
      <c r="Q1704" s="21"/>
      <c r="R1704" s="21" t="s">
        <v>4572</v>
      </c>
      <c r="S1704" s="21" t="s">
        <v>4573</v>
      </c>
      <c r="T1704" s="21" t="s">
        <v>4574</v>
      </c>
      <c r="U1704" s="23"/>
      <c r="V1704" s="23"/>
      <c r="W1704" s="15">
        <f t="shared" si="2"/>
        <v>45635</v>
      </c>
      <c r="X1704" s="24">
        <v>1703.0</v>
      </c>
      <c r="Y1704" s="17" t="str">
        <f t="shared" si="2036"/>
        <v>=COUNTIFS(C$3:C1704,C1704)</v>
      </c>
      <c r="Z1704" s="25" t="str">
        <f t="shared" si="2037"/>
        <v>#NAME?</v>
      </c>
      <c r="AA1704" s="25" t="str">
        <f t="shared" si="2038"/>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39"/>
        <v>1</v>
      </c>
      <c r="B1705" s="10">
        <f t="shared" si="1946"/>
        <v>1</v>
      </c>
      <c r="C1705" s="12" t="s">
        <v>4579</v>
      </c>
      <c r="D1705" s="21" t="s">
        <v>183</v>
      </c>
      <c r="E1705" s="21" t="s">
        <v>4580</v>
      </c>
      <c r="F1705" s="21"/>
      <c r="G1705" s="21"/>
      <c r="H1705" s="21" t="s">
        <v>4581</v>
      </c>
      <c r="I1705" s="21"/>
      <c r="J1705" s="21" t="s">
        <v>4219</v>
      </c>
      <c r="K1705" s="21">
        <v>8.0</v>
      </c>
      <c r="L1705" s="21" t="s">
        <v>196</v>
      </c>
      <c r="M1705" s="21"/>
      <c r="N1705" s="21" t="s">
        <v>4449</v>
      </c>
      <c r="O1705" s="21"/>
      <c r="P1705" s="21"/>
      <c r="Q1705" s="21"/>
      <c r="R1705" s="21" t="s">
        <v>4572</v>
      </c>
      <c r="S1705" s="21" t="s">
        <v>4573</v>
      </c>
      <c r="T1705" s="21" t="s">
        <v>4582</v>
      </c>
      <c r="U1705" s="23"/>
      <c r="V1705" s="23"/>
      <c r="W1705" s="15">
        <f t="shared" si="2"/>
        <v>45635</v>
      </c>
      <c r="X1705" s="24">
        <v>1704.0</v>
      </c>
      <c r="Y1705" s="17" t="str">
        <f t="shared" si="2036"/>
        <v>=COUNTIFS(C$3:C1705,C1705)</v>
      </c>
      <c r="Z1705" s="25" t="str">
        <f t="shared" si="2037"/>
        <v>#NAME?</v>
      </c>
      <c r="AA1705" s="25" t="str">
        <f t="shared" si="2038"/>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39"/>
        <v>1</v>
      </c>
      <c r="B1706" s="10">
        <f t="shared" si="1946"/>
        <v>1</v>
      </c>
      <c r="C1706" s="12" t="s">
        <v>4583</v>
      </c>
      <c r="D1706" s="21" t="s">
        <v>47</v>
      </c>
      <c r="E1706" s="21" t="s">
        <v>4584</v>
      </c>
      <c r="F1706" s="21"/>
      <c r="G1706" s="21"/>
      <c r="H1706" s="21" t="s">
        <v>4585</v>
      </c>
      <c r="I1706" s="21"/>
      <c r="J1706" s="21" t="s">
        <v>4454</v>
      </c>
      <c r="K1706" s="21">
        <v>1.0</v>
      </c>
      <c r="L1706" s="21" t="s">
        <v>35</v>
      </c>
      <c r="M1706" s="21"/>
      <c r="N1706" s="21" t="s">
        <v>4455</v>
      </c>
      <c r="O1706" s="21"/>
      <c r="P1706" s="21"/>
      <c r="Q1706" s="21"/>
      <c r="R1706" s="21" t="s">
        <v>4572</v>
      </c>
      <c r="S1706" s="21" t="s">
        <v>4573</v>
      </c>
      <c r="T1706" s="58" t="s">
        <v>4586</v>
      </c>
      <c r="U1706" s="23"/>
      <c r="V1706" s="23"/>
      <c r="W1706" s="15">
        <f t="shared" si="2"/>
        <v>45635</v>
      </c>
      <c r="X1706" s="24">
        <v>1705.0</v>
      </c>
      <c r="Y1706" s="17" t="str">
        <f t="shared" si="2036"/>
        <v>=COUNTIFS(C$3:C1706,C1706)</v>
      </c>
      <c r="Z1706" s="25" t="str">
        <f t="shared" si="2037"/>
        <v>#NAME?</v>
      </c>
      <c r="AA1706" s="25" t="str">
        <f t="shared" si="2038"/>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39"/>
        <v>13</v>
      </c>
      <c r="B1707" s="10">
        <f t="shared" si="1946"/>
        <v>20</v>
      </c>
      <c r="C1707" s="12" t="s">
        <v>493</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4572</v>
      </c>
      <c r="S1707" s="21" t="s">
        <v>4573</v>
      </c>
      <c r="T1707" s="21" t="s">
        <v>4574</v>
      </c>
      <c r="U1707" s="23"/>
      <c r="V1707" s="23"/>
      <c r="W1707" s="15">
        <f t="shared" si="2"/>
        <v>45635</v>
      </c>
      <c r="X1707" s="24">
        <v>1706.0</v>
      </c>
      <c r="Y1707" s="17" t="str">
        <f t="shared" si="2036"/>
        <v>=COUNTIFS(C$3:C1707,C1707)</v>
      </c>
      <c r="Z1707" s="25" t="str">
        <f t="shared" si="2037"/>
        <v>#NAME?</v>
      </c>
      <c r="AA1707" s="25" t="str">
        <f t="shared" si="2038"/>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39"/>
        <v>1</v>
      </c>
      <c r="B1708" s="10">
        <f t="shared" si="1946"/>
        <v>1</v>
      </c>
      <c r="C1708" s="12" t="s">
        <v>4587</v>
      </c>
      <c r="D1708" s="21" t="s">
        <v>118</v>
      </c>
      <c r="E1708" s="21" t="s">
        <v>4588</v>
      </c>
      <c r="F1708" s="21"/>
      <c r="G1708" s="21"/>
      <c r="H1708" s="21" t="s">
        <v>4589</v>
      </c>
      <c r="I1708" s="21" t="s">
        <v>4590</v>
      </c>
      <c r="J1708" s="21"/>
      <c r="K1708" s="21"/>
      <c r="L1708" s="21"/>
      <c r="M1708" s="21"/>
      <c r="N1708" s="21" t="s">
        <v>4591</v>
      </c>
      <c r="O1708" s="21"/>
      <c r="P1708" s="21"/>
      <c r="Q1708" s="21" t="s">
        <v>4592</v>
      </c>
      <c r="R1708" s="21" t="s">
        <v>4572</v>
      </c>
      <c r="S1708" s="21" t="s">
        <v>4573</v>
      </c>
      <c r="T1708" s="21" t="s">
        <v>4593</v>
      </c>
      <c r="U1708" s="23"/>
      <c r="V1708" s="23"/>
      <c r="W1708" s="15">
        <f t="shared" si="2"/>
        <v>45635</v>
      </c>
      <c r="X1708" s="24">
        <v>1707.0</v>
      </c>
      <c r="Y1708" s="17" t="str">
        <f t="shared" si="2036"/>
        <v>=COUNTIFS(C$3:C1708,C1708)</v>
      </c>
      <c r="Z1708" s="25" t="str">
        <f t="shared" si="2037"/>
        <v>#NAME?</v>
      </c>
      <c r="AA1708" s="25" t="str">
        <f t="shared" si="2038"/>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39"/>
        <v>2</v>
      </c>
      <c r="B1709" s="10">
        <f t="shared" si="1946"/>
        <v>4</v>
      </c>
      <c r="C1709" s="12" t="s">
        <v>598</v>
      </c>
      <c r="D1709" s="21" t="str">
        <f t="shared" ref="D1709:D1710" si="2052">VLOOKUP($C1709,$C$1:$P$7320,2,0)</f>
        <v>ind</v>
      </c>
      <c r="E1709" s="21" t="str">
        <f t="shared" ref="E1709:E1710" si="2053">VLOOKUP($C1709,$C$1:$P$7320,3,0)</f>
        <v>neg</v>
      </c>
      <c r="F1709" s="21" t="str">
        <f t="shared" ref="F1709:F1710" si="2054">VLOOKUP($C1709,$C$1:$P$7320,4,0)</f>
        <v/>
      </c>
      <c r="G1709" s="21"/>
      <c r="H1709" s="21" t="str">
        <f t="shared" ref="H1709:H1710" si="2055">VLOOKUP($C1709,$C$1:$P$7320,6,0)</f>
        <v>not</v>
      </c>
      <c r="I1709" s="21" t="str">
        <f t="shared" ref="I1709:I1710" si="2056">VLOOKUP($C1709,$C$1:$P$7320,7,0)</f>
        <v/>
      </c>
      <c r="J1709" s="21" t="str">
        <f t="shared" ref="J1709:J1710" si="2057">VLOOKUP($C1709,$C$1:$P$7320,8,0)</f>
        <v/>
      </c>
      <c r="K1709" s="21" t="str">
        <f t="shared" ref="K1709:K1710" si="2058">VLOOKUP($C1709,$C$1:$P$7320,9,0)</f>
        <v/>
      </c>
      <c r="L1709" s="21" t="str">
        <f t="shared" ref="L1709:L1710" si="2059">VLOOKUP($C1709,$C$1:$P$7320,10,0)</f>
        <v/>
      </c>
      <c r="M1709" s="21" t="str">
        <f t="shared" ref="M1709:M1710" si="2060">VLOOKUP($C1709,$C$1:$P$7320,11,0)</f>
        <v/>
      </c>
      <c r="N1709" s="21" t="str">
        <f t="shared" ref="N1709:N1710" si="2061">VLOOKUP($C1709,$C$1:$P$7320,12,0)</f>
        <v/>
      </c>
      <c r="O1709" s="21" t="str">
        <f t="shared" ref="O1709:O1710" si="2062">VLOOKUP($C1709,$C$1:$P$7320,13,0)</f>
        <v/>
      </c>
      <c r="P1709" s="21" t="str">
        <f t="shared" ref="P1709:P1710" si="2063">VLOOKUP($C1709,$C$1:$P$7320,14,0)</f>
        <v/>
      </c>
      <c r="Q1709" s="21"/>
      <c r="R1709" s="21" t="s">
        <v>4572</v>
      </c>
      <c r="S1709" s="21" t="s">
        <v>4573</v>
      </c>
      <c r="T1709" s="21" t="s">
        <v>4574</v>
      </c>
      <c r="U1709" s="23"/>
      <c r="V1709" s="23"/>
      <c r="W1709" s="15">
        <f t="shared" si="2"/>
        <v>45635</v>
      </c>
      <c r="X1709" s="24">
        <v>1708.0</v>
      </c>
      <c r="Y1709" s="17" t="str">
        <f t="shared" si="2036"/>
        <v>=COUNTIFS(C$3:C1709,C1709)</v>
      </c>
      <c r="Z1709" s="25" t="str">
        <f t="shared" si="2037"/>
        <v>#NAME?</v>
      </c>
      <c r="AA1709" s="25" t="str">
        <f t="shared" si="2038"/>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39"/>
        <v>2</v>
      </c>
      <c r="B1710" s="10">
        <f t="shared" si="1946"/>
        <v>4</v>
      </c>
      <c r="C1710" s="12" t="s">
        <v>4464</v>
      </c>
      <c r="D1710" s="21" t="str">
        <f t="shared" si="2052"/>
        <v>ind</v>
      </c>
      <c r="E1710" s="21" t="str">
        <f t="shared" si="2053"/>
        <v>acc sg of ala</v>
      </c>
      <c r="F1710" s="21" t="str">
        <f t="shared" si="2054"/>
        <v>+dat or +inf</v>
      </c>
      <c r="G1710" s="21"/>
      <c r="H1710" s="21" t="str">
        <f t="shared" si="2055"/>
        <v>suitable, appropriate</v>
      </c>
      <c r="I1710" s="21" t="str">
        <f t="shared" si="2056"/>
        <v/>
      </c>
      <c r="J1710" s="21" t="str">
        <f t="shared" si="2057"/>
        <v/>
      </c>
      <c r="K1710" s="21" t="str">
        <f t="shared" si="2058"/>
        <v/>
      </c>
      <c r="L1710" s="21" t="str">
        <f t="shared" si="2059"/>
        <v/>
      </c>
      <c r="M1710" s="21" t="str">
        <f t="shared" si="2060"/>
        <v/>
      </c>
      <c r="N1710" s="21" t="str">
        <f t="shared" si="2061"/>
        <v>ala + aṃ</v>
      </c>
      <c r="O1710" s="21" t="str">
        <f t="shared" si="2062"/>
        <v/>
      </c>
      <c r="P1710" s="21" t="str">
        <f t="shared" si="2063"/>
        <v/>
      </c>
      <c r="Q1710" s="21"/>
      <c r="R1710" s="21" t="s">
        <v>4572</v>
      </c>
      <c r="S1710" s="21" t="s">
        <v>4573</v>
      </c>
      <c r="T1710" s="21" t="s">
        <v>4574</v>
      </c>
      <c r="U1710" s="23"/>
      <c r="V1710" s="23"/>
      <c r="W1710" s="15">
        <f t="shared" si="2"/>
        <v>45635</v>
      </c>
      <c r="X1710" s="24">
        <v>1709.0</v>
      </c>
      <c r="Y1710" s="17" t="str">
        <f t="shared" si="2036"/>
        <v>=COUNTIFS(C$3:C1710,C1710)</v>
      </c>
      <c r="Z1710" s="25" t="str">
        <f t="shared" si="2037"/>
        <v>#NAME?</v>
      </c>
      <c r="AA1710" s="25" t="str">
        <f t="shared" si="2038"/>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39"/>
        <v>1</v>
      </c>
      <c r="B1711" s="10">
        <f t="shared" si="1946"/>
        <v>1</v>
      </c>
      <c r="C1711" s="12" t="s">
        <v>4594</v>
      </c>
      <c r="D1711" s="21" t="s">
        <v>250</v>
      </c>
      <c r="E1711" s="21" t="s">
        <v>4595</v>
      </c>
      <c r="F1711" s="21"/>
      <c r="G1711" s="21"/>
      <c r="H1711" s="21" t="s">
        <v>4596</v>
      </c>
      <c r="I1711" s="21"/>
      <c r="J1711" s="21" t="s">
        <v>214</v>
      </c>
      <c r="K1711" s="21">
        <v>7.0</v>
      </c>
      <c r="L1711" s="21" t="s">
        <v>215</v>
      </c>
      <c r="M1711" s="21"/>
      <c r="N1711" s="21" t="s">
        <v>4472</v>
      </c>
      <c r="O1711" s="21"/>
      <c r="P1711" s="21"/>
      <c r="Q1711" s="21"/>
      <c r="R1711" s="21" t="s">
        <v>4572</v>
      </c>
      <c r="S1711" s="21" t="s">
        <v>4573</v>
      </c>
      <c r="T1711" s="21" t="s">
        <v>4597</v>
      </c>
      <c r="U1711" s="23"/>
      <c r="V1711" s="23"/>
      <c r="W1711" s="15">
        <f t="shared" si="2"/>
        <v>45635</v>
      </c>
      <c r="X1711" s="24">
        <v>1710.0</v>
      </c>
      <c r="Y1711" s="17" t="str">
        <f t="shared" si="2036"/>
        <v>=COUNTIFS(C$3:C1711,C1711)</v>
      </c>
      <c r="Z1711" s="25" t="str">
        <f t="shared" si="2037"/>
        <v>#NAME?</v>
      </c>
      <c r="AA1711" s="25" t="str">
        <f t="shared" si="2038"/>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39"/>
        <v>1</v>
      </c>
      <c r="B1712" s="10">
        <f t="shared" si="1946"/>
        <v>3</v>
      </c>
      <c r="C1712" s="12" t="s">
        <v>4598</v>
      </c>
      <c r="D1712" s="21" t="s">
        <v>118</v>
      </c>
      <c r="E1712" s="21" t="s">
        <v>118</v>
      </c>
      <c r="F1712" s="21"/>
      <c r="G1712" s="21"/>
      <c r="H1712" s="21" t="s">
        <v>4599</v>
      </c>
      <c r="I1712" s="21"/>
      <c r="J1712" s="21"/>
      <c r="K1712" s="21"/>
      <c r="L1712" s="21"/>
      <c r="M1712" s="21"/>
      <c r="N1712" s="21" t="s">
        <v>4600</v>
      </c>
      <c r="O1712" s="21"/>
      <c r="P1712" s="21"/>
      <c r="Q1712" s="21"/>
      <c r="R1712" s="21" t="s">
        <v>4572</v>
      </c>
      <c r="S1712" s="21" t="s">
        <v>4573</v>
      </c>
      <c r="T1712" s="21" t="s">
        <v>4601</v>
      </c>
      <c r="U1712" s="23"/>
      <c r="V1712" s="23"/>
      <c r="W1712" s="15">
        <f t="shared" si="2"/>
        <v>45635</v>
      </c>
      <c r="X1712" s="24">
        <v>1711.0</v>
      </c>
      <c r="Y1712" s="17" t="str">
        <f t="shared" si="2036"/>
        <v>=COUNTIFS(C$3:C1712,C1712)</v>
      </c>
      <c r="Z1712" s="25" t="str">
        <f t="shared" si="2037"/>
        <v>#NAME?</v>
      </c>
      <c r="AA1712" s="25" t="str">
        <f t="shared" si="2038"/>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39"/>
        <v>3</v>
      </c>
      <c r="B1713" s="10">
        <f t="shared" si="1946"/>
        <v>4</v>
      </c>
      <c r="C1713" s="12" t="s">
        <v>4464</v>
      </c>
      <c r="D1713" s="21" t="str">
        <f t="shared" ref="D1713:D1719" si="2064">VLOOKUP($C1713,$C$1:$P$7320,2,0)</f>
        <v>ind</v>
      </c>
      <c r="E1713" s="21" t="str">
        <f t="shared" ref="E1713:E1719" si="2065">VLOOKUP($C1713,$C$1:$P$7320,3,0)</f>
        <v>acc sg of ala</v>
      </c>
      <c r="F1713" s="21" t="s">
        <v>4602</v>
      </c>
      <c r="G1713" s="21"/>
      <c r="H1713" s="21" t="str">
        <f t="shared" ref="H1713:H1719" si="2066">VLOOKUP($C1713,$C$1:$P$7320,6,0)</f>
        <v>suitable, appropriate</v>
      </c>
      <c r="I1713" s="21" t="str">
        <f t="shared" ref="I1713:I1719" si="2067">VLOOKUP($C1713,$C$1:$P$7320,7,0)</f>
        <v/>
      </c>
      <c r="J1713" s="21" t="str">
        <f t="shared" ref="J1713:J1719" si="2068">VLOOKUP($C1713,$C$1:$P$7320,8,0)</f>
        <v/>
      </c>
      <c r="K1713" s="21" t="str">
        <f t="shared" ref="K1713:K1719" si="2069">VLOOKUP($C1713,$C$1:$P$7320,9,0)</f>
        <v/>
      </c>
      <c r="L1713" s="21" t="str">
        <f t="shared" ref="L1713:L1719" si="2070">VLOOKUP($C1713,$C$1:$P$7320,10,0)</f>
        <v/>
      </c>
      <c r="M1713" s="21" t="str">
        <f t="shared" ref="M1713:M1719" si="2071">VLOOKUP($C1713,$C$1:$P$7320,11,0)</f>
        <v/>
      </c>
      <c r="N1713" s="21" t="str">
        <f t="shared" ref="N1713:N1719" si="2072">VLOOKUP($C1713,$C$1:$P$7320,12,0)</f>
        <v>ala + aṃ</v>
      </c>
      <c r="O1713" s="21" t="str">
        <f t="shared" ref="O1713:O1719" si="2073">VLOOKUP($C1713,$C$1:$P$7320,13,0)</f>
        <v/>
      </c>
      <c r="P1713" s="21" t="str">
        <f t="shared" ref="P1713:P1719" si="2074">VLOOKUP($C1713,$C$1:$P$7320,14,0)</f>
        <v/>
      </c>
      <c r="Q1713" s="21"/>
      <c r="R1713" s="21" t="s">
        <v>4572</v>
      </c>
      <c r="S1713" s="21" t="s">
        <v>4573</v>
      </c>
      <c r="T1713" s="21" t="s">
        <v>4574</v>
      </c>
      <c r="U1713" s="23"/>
      <c r="V1713" s="23"/>
      <c r="W1713" s="15">
        <f t="shared" si="2"/>
        <v>45635</v>
      </c>
      <c r="X1713" s="24">
        <v>1712.0</v>
      </c>
      <c r="Y1713" s="17" t="str">
        <f t="shared" si="2036"/>
        <v>=COUNTIFS(C$3:C1713,C1713)</v>
      </c>
      <c r="Z1713" s="25" t="str">
        <f t="shared" si="2037"/>
        <v>#NAME?</v>
      </c>
      <c r="AA1713" s="25" t="str">
        <f t="shared" si="2038"/>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39"/>
        <v>8</v>
      </c>
      <c r="B1714" s="10">
        <f t="shared" si="1946"/>
        <v>19</v>
      </c>
      <c r="C1714" s="12" t="s">
        <v>3218</v>
      </c>
      <c r="D1714" s="21" t="str">
        <f t="shared" si="2064"/>
        <v>ind</v>
      </c>
      <c r="E1714" s="21" t="str">
        <f t="shared" si="2065"/>
        <v>conj</v>
      </c>
      <c r="F1714" s="21" t="str">
        <f t="shared" ref="F1714:F1719" si="2075">VLOOKUP($C1714,$C$1:$P$7320,4,0)</f>
        <v/>
      </c>
      <c r="G1714" s="21"/>
      <c r="H1714" s="21" t="str">
        <f t="shared" si="2066"/>
        <v>and</v>
      </c>
      <c r="I1714" s="21" t="str">
        <f t="shared" si="2067"/>
        <v/>
      </c>
      <c r="J1714" s="21" t="str">
        <f t="shared" si="2068"/>
        <v/>
      </c>
      <c r="K1714" s="21" t="str">
        <f t="shared" si="2069"/>
        <v/>
      </c>
      <c r="L1714" s="21" t="str">
        <f t="shared" si="2070"/>
        <v/>
      </c>
      <c r="M1714" s="21" t="str">
        <f t="shared" si="2071"/>
        <v/>
      </c>
      <c r="N1714" s="21" t="str">
        <f t="shared" si="2072"/>
        <v/>
      </c>
      <c r="O1714" s="21" t="str">
        <f t="shared" si="2073"/>
        <v/>
      </c>
      <c r="P1714" s="21" t="str">
        <f t="shared" si="2074"/>
        <v/>
      </c>
      <c r="Q1714" s="21"/>
      <c r="R1714" s="21" t="s">
        <v>4572</v>
      </c>
      <c r="S1714" s="21" t="s">
        <v>4573</v>
      </c>
      <c r="T1714" s="21" t="s">
        <v>4574</v>
      </c>
      <c r="U1714" s="23"/>
      <c r="V1714" s="23"/>
      <c r="W1714" s="15">
        <f t="shared" si="2"/>
        <v>45635</v>
      </c>
      <c r="X1714" s="24">
        <v>1713.0</v>
      </c>
      <c r="Y1714" s="17" t="str">
        <f t="shared" si="2036"/>
        <v>=COUNTIFS(C$3:C1714,C1714)</v>
      </c>
      <c r="Z1714" s="25" t="str">
        <f t="shared" si="2037"/>
        <v>#NAME?</v>
      </c>
      <c r="AA1714" s="25" t="str">
        <f t="shared" si="2038"/>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39"/>
        <v>16</v>
      </c>
      <c r="B1715" s="10">
        <f t="shared" si="1946"/>
        <v>42</v>
      </c>
      <c r="C1715" s="12" t="s">
        <v>423</v>
      </c>
      <c r="D1715" s="21" t="str">
        <f t="shared" si="2064"/>
        <v>ind</v>
      </c>
      <c r="E1715" s="21" t="str">
        <f t="shared" si="2065"/>
        <v>emph</v>
      </c>
      <c r="F1715" s="21" t="str">
        <f t="shared" si="2075"/>
        <v/>
      </c>
      <c r="G1715" s="21"/>
      <c r="H1715" s="21" t="str">
        <f t="shared" si="2066"/>
        <v>truly, indeed, then</v>
      </c>
      <c r="I1715" s="21" t="str">
        <f t="shared" si="2067"/>
        <v/>
      </c>
      <c r="J1715" s="21" t="str">
        <f t="shared" si="2068"/>
        <v/>
      </c>
      <c r="K1715" s="21" t="str">
        <f t="shared" si="2069"/>
        <v/>
      </c>
      <c r="L1715" s="21" t="str">
        <f t="shared" si="2070"/>
        <v/>
      </c>
      <c r="M1715" s="21" t="str">
        <f t="shared" si="2071"/>
        <v/>
      </c>
      <c r="N1715" s="21" t="str">
        <f t="shared" si="2072"/>
        <v/>
      </c>
      <c r="O1715" s="21" t="str">
        <f t="shared" si="2073"/>
        <v/>
      </c>
      <c r="P1715" s="21" t="str">
        <f t="shared" si="2074"/>
        <v/>
      </c>
      <c r="Q1715" s="21"/>
      <c r="R1715" s="21" t="s">
        <v>4572</v>
      </c>
      <c r="S1715" s="21" t="s">
        <v>4573</v>
      </c>
      <c r="T1715" s="21" t="s">
        <v>4574</v>
      </c>
      <c r="U1715" s="23"/>
      <c r="V1715" s="23"/>
      <c r="W1715" s="15">
        <f t="shared" si="2"/>
        <v>45635</v>
      </c>
      <c r="X1715" s="24">
        <v>1714.0</v>
      </c>
      <c r="Y1715" s="17" t="str">
        <f t="shared" si="2036"/>
        <v>=COUNTIFS(C$3:C1715,C1715)</v>
      </c>
      <c r="Z1715" s="25" t="str">
        <f t="shared" si="2037"/>
        <v>#NAME?</v>
      </c>
      <c r="AA1715" s="25" t="str">
        <f t="shared" si="2038"/>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39"/>
        <v>14</v>
      </c>
      <c r="B1716" s="10">
        <f t="shared" si="1946"/>
        <v>20</v>
      </c>
      <c r="C1716" s="12" t="s">
        <v>493</v>
      </c>
      <c r="D1716" s="21" t="str">
        <f t="shared" si="2064"/>
        <v>verb</v>
      </c>
      <c r="E1716" s="21" t="str">
        <f t="shared" si="2065"/>
        <v>pr 3rd sg</v>
      </c>
      <c r="F1716" s="21" t="str">
        <f t="shared" si="2075"/>
        <v>+nom</v>
      </c>
      <c r="G1716" s="21"/>
      <c r="H1716" s="21" t="str">
        <f t="shared" si="2066"/>
        <v>there is</v>
      </c>
      <c r="I1716" s="21" t="str">
        <f t="shared" si="2067"/>
        <v>it is</v>
      </c>
      <c r="J1716" s="21" t="str">
        <f t="shared" si="2068"/>
        <v>√hū (be)</v>
      </c>
      <c r="K1716" s="21">
        <f t="shared" si="2069"/>
        <v>1</v>
      </c>
      <c r="L1716" s="21" t="str">
        <f t="shared" si="2070"/>
        <v>a</v>
      </c>
      <c r="M1716" s="21" t="str">
        <f t="shared" si="2071"/>
        <v>√hū + a &gt; ho</v>
      </c>
      <c r="N1716" s="21" t="str">
        <f t="shared" si="2072"/>
        <v>ho + ti</v>
      </c>
      <c r="O1716" s="21" t="str">
        <f t="shared" si="2073"/>
        <v/>
      </c>
      <c r="P1716" s="21" t="str">
        <f t="shared" si="2074"/>
        <v/>
      </c>
      <c r="Q1716" s="21"/>
      <c r="R1716" s="21" t="s">
        <v>4572</v>
      </c>
      <c r="S1716" s="21" t="s">
        <v>4573</v>
      </c>
      <c r="T1716" s="21" t="s">
        <v>4574</v>
      </c>
      <c r="U1716" s="23"/>
      <c r="V1716" s="23"/>
      <c r="W1716" s="15">
        <f t="shared" si="2"/>
        <v>45635</v>
      </c>
      <c r="X1716" s="24">
        <v>1715.0</v>
      </c>
      <c r="Y1716" s="17" t="str">
        <f t="shared" si="2036"/>
        <v>=COUNTIFS(C$3:C1716,C1716)</v>
      </c>
      <c r="Z1716" s="25" t="str">
        <f t="shared" si="2037"/>
        <v>#NAME?</v>
      </c>
      <c r="AA1716" s="25" t="str">
        <f t="shared" si="2038"/>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39"/>
        <v>2</v>
      </c>
      <c r="B1717" s="10">
        <f t="shared" si="1946"/>
        <v>2</v>
      </c>
      <c r="C1717" s="12" t="s">
        <v>2163</v>
      </c>
      <c r="D1717" s="21" t="str">
        <f t="shared" si="2064"/>
        <v>noun</v>
      </c>
      <c r="E1717" s="21" t="str">
        <f t="shared" si="2065"/>
        <v>masc acc sg of mātugāma, comp</v>
      </c>
      <c r="F1717" s="21" t="str">
        <f t="shared" si="2075"/>
        <v/>
      </c>
      <c r="G1717" s="21"/>
      <c r="H1717" s="21" t="str">
        <f t="shared" si="2066"/>
        <v>a woman</v>
      </c>
      <c r="I1717" s="21" t="str">
        <f t="shared" si="2067"/>
        <v>group of mothers</v>
      </c>
      <c r="J1717" s="21" t="str">
        <f t="shared" si="2068"/>
        <v/>
      </c>
      <c r="K1717" s="21" t="str">
        <f t="shared" si="2069"/>
        <v/>
      </c>
      <c r="L1717" s="21" t="str">
        <f t="shared" si="2070"/>
        <v/>
      </c>
      <c r="M1717" s="21" t="str">
        <f t="shared" si="2071"/>
        <v/>
      </c>
      <c r="N1717" s="21" t="str">
        <f t="shared" si="2072"/>
        <v>mātu + gāma</v>
      </c>
      <c r="O1717" s="21" t="str">
        <f t="shared" si="2073"/>
        <v>genitive tappurisa</v>
      </c>
      <c r="P1717" s="21" t="str">
        <f t="shared" si="2074"/>
        <v>mātūnaṃ + gāma</v>
      </c>
      <c r="Q1717" s="21"/>
      <c r="R1717" s="21" t="s">
        <v>4572</v>
      </c>
      <c r="S1717" s="21" t="s">
        <v>4573</v>
      </c>
      <c r="T1717" s="21" t="s">
        <v>4574</v>
      </c>
      <c r="U1717" s="23"/>
      <c r="V1717" s="23"/>
      <c r="W1717" s="15">
        <f t="shared" si="2"/>
        <v>45635</v>
      </c>
      <c r="X1717" s="24">
        <v>1716.0</v>
      </c>
      <c r="Y1717" s="17" t="str">
        <f t="shared" si="2036"/>
        <v>=COUNTIFS(C$3:C1717,C1717)</v>
      </c>
      <c r="Z1717" s="25" t="str">
        <f t="shared" si="2037"/>
        <v>#NAME?</v>
      </c>
      <c r="AA1717" s="25" t="str">
        <f t="shared" si="2038"/>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39"/>
        <v>2</v>
      </c>
      <c r="B1718" s="10">
        <f t="shared" si="1946"/>
        <v>2</v>
      </c>
      <c r="C1718" s="12" t="s">
        <v>2168</v>
      </c>
      <c r="D1718" s="21" t="str">
        <f t="shared" si="2064"/>
        <v>adj</v>
      </c>
      <c r="E1718" s="21" t="str">
        <f t="shared" si="2065"/>
        <v>fem instr pl of duṭṭhalla</v>
      </c>
      <c r="F1718" s="21" t="str">
        <f t="shared" si="2075"/>
        <v/>
      </c>
      <c r="G1718" s="21"/>
      <c r="H1718" s="21" t="str">
        <f t="shared" si="2066"/>
        <v>with vulgar, with rude, with obscene</v>
      </c>
      <c r="I1718" s="21" t="str">
        <f t="shared" si="2067"/>
        <v>fat, coarse</v>
      </c>
      <c r="J1718" s="21" t="str">
        <f t="shared" si="2068"/>
        <v>√thūl (be fat, coarse)</v>
      </c>
      <c r="K1718" s="21">
        <f t="shared" si="2069"/>
        <v>8</v>
      </c>
      <c r="L1718" s="21" t="str">
        <f t="shared" si="2070"/>
        <v>*e</v>
      </c>
      <c r="M1718" s="21" t="str">
        <f t="shared" si="2071"/>
        <v/>
      </c>
      <c r="N1718" s="21" t="str">
        <f t="shared" si="2072"/>
        <v>dur + √thūl + a</v>
      </c>
      <c r="O1718" s="21" t="str">
        <f t="shared" si="2073"/>
        <v/>
      </c>
      <c r="P1718" s="21" t="str">
        <f t="shared" si="2074"/>
        <v/>
      </c>
      <c r="Q1718" s="21"/>
      <c r="R1718" s="21" t="s">
        <v>4572</v>
      </c>
      <c r="S1718" s="21" t="s">
        <v>4573</v>
      </c>
      <c r="T1718" s="21" t="s">
        <v>4574</v>
      </c>
      <c r="U1718" s="23"/>
      <c r="V1718" s="23"/>
      <c r="W1718" s="15">
        <f t="shared" si="2"/>
        <v>45635</v>
      </c>
      <c r="X1718" s="24">
        <v>1717.0</v>
      </c>
      <c r="Y1718" s="17" t="str">
        <f t="shared" si="2036"/>
        <v>=COUNTIFS(C$3:C1718,C1718)</v>
      </c>
      <c r="Z1718" s="25" t="str">
        <f t="shared" si="2037"/>
        <v>#NAME?</v>
      </c>
      <c r="AA1718" s="25" t="str">
        <f t="shared" si="2038"/>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39"/>
        <v>2</v>
      </c>
      <c r="B1719" s="10">
        <f t="shared" si="1946"/>
        <v>2</v>
      </c>
      <c r="C1719" s="12" t="s">
        <v>2175</v>
      </c>
      <c r="D1719" s="21" t="str">
        <f t="shared" si="2064"/>
        <v>noun</v>
      </c>
      <c r="E1719" s="21" t="str">
        <f t="shared" si="2065"/>
        <v>fem instr pl of vācā</v>
      </c>
      <c r="F1719" s="21" t="str">
        <f t="shared" si="2075"/>
        <v/>
      </c>
      <c r="G1719" s="21"/>
      <c r="H1719" s="21" t="str">
        <f t="shared" si="2066"/>
        <v>with words, speech</v>
      </c>
      <c r="I1719" s="21" t="str">
        <f t="shared" si="2067"/>
        <v/>
      </c>
      <c r="J1719" s="21" t="str">
        <f t="shared" si="2068"/>
        <v>√vac (speak)</v>
      </c>
      <c r="K1719" s="21">
        <f t="shared" si="2069"/>
        <v>1</v>
      </c>
      <c r="L1719" s="21" t="str">
        <f t="shared" si="2070"/>
        <v>a</v>
      </c>
      <c r="M1719" s="21" t="str">
        <f t="shared" si="2071"/>
        <v/>
      </c>
      <c r="N1719" s="21" t="str">
        <f t="shared" si="2072"/>
        <v>√vac + *ā</v>
      </c>
      <c r="O1719" s="21" t="str">
        <f t="shared" si="2073"/>
        <v/>
      </c>
      <c r="P1719" s="21" t="str">
        <f t="shared" si="2074"/>
        <v/>
      </c>
      <c r="Q1719" s="21"/>
      <c r="R1719" s="21" t="s">
        <v>4572</v>
      </c>
      <c r="S1719" s="21" t="s">
        <v>4573</v>
      </c>
      <c r="T1719" s="21" t="s">
        <v>4574</v>
      </c>
      <c r="U1719" s="23"/>
      <c r="V1719" s="23"/>
      <c r="W1719" s="15">
        <f t="shared" si="2"/>
        <v>45635</v>
      </c>
      <c r="X1719" s="24">
        <v>1718.0</v>
      </c>
      <c r="Y1719" s="17" t="str">
        <f t="shared" si="2036"/>
        <v>=COUNTIFS(C$3:C1719,C1719)</v>
      </c>
      <c r="Z1719" s="25" t="str">
        <f t="shared" si="2037"/>
        <v>#NAME?</v>
      </c>
      <c r="AA1719" s="25" t="str">
        <f t="shared" si="2038"/>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39"/>
        <v>1</v>
      </c>
      <c r="B1720" s="10">
        <f t="shared" si="1946"/>
        <v>1</v>
      </c>
      <c r="C1720" s="12" t="s">
        <v>4603</v>
      </c>
      <c r="D1720" s="21" t="s">
        <v>84</v>
      </c>
      <c r="E1720" s="21" t="s">
        <v>4604</v>
      </c>
      <c r="F1720" s="21"/>
      <c r="G1720" s="21"/>
      <c r="H1720" s="27" t="s">
        <v>4605</v>
      </c>
      <c r="I1720" s="27" t="s">
        <v>4606</v>
      </c>
      <c r="J1720" s="21" t="s">
        <v>2184</v>
      </c>
      <c r="K1720" s="21">
        <v>1.0</v>
      </c>
      <c r="L1720" s="21" t="s">
        <v>35</v>
      </c>
      <c r="M1720" s="21"/>
      <c r="N1720" s="21" t="s">
        <v>4607</v>
      </c>
      <c r="O1720" s="21"/>
      <c r="P1720" s="21"/>
      <c r="Q1720" s="21"/>
      <c r="R1720" s="21" t="s">
        <v>4572</v>
      </c>
      <c r="S1720" s="21" t="s">
        <v>4573</v>
      </c>
      <c r="T1720" s="21" t="s">
        <v>4608</v>
      </c>
      <c r="U1720" s="23"/>
      <c r="V1720" s="23"/>
      <c r="W1720" s="15">
        <f t="shared" si="2"/>
        <v>45635</v>
      </c>
      <c r="X1720" s="24">
        <v>1719.0</v>
      </c>
      <c r="Y1720" s="17" t="str">
        <f t="shared" si="2036"/>
        <v>=COUNTIFS(C$3:C1720,C1720)</v>
      </c>
      <c r="Z1720" s="25" t="str">
        <f t="shared" si="2037"/>
        <v>#NAME?</v>
      </c>
      <c r="AA1720" s="25" t="str">
        <f t="shared" si="2038"/>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46"/>
        <v>1</v>
      </c>
      <c r="C1721" s="52" t="s">
        <v>4609</v>
      </c>
      <c r="D1721" s="40"/>
      <c r="E1721" s="40"/>
      <c r="F1721" s="40"/>
      <c r="G1721" s="40"/>
      <c r="H1721" s="40"/>
      <c r="I1721" s="40"/>
      <c r="J1721" s="40"/>
      <c r="K1721" s="40"/>
      <c r="L1721" s="40"/>
      <c r="M1721" s="40"/>
      <c r="N1721" s="40"/>
      <c r="O1721" s="40"/>
      <c r="P1721" s="40"/>
      <c r="Q1721" s="40"/>
      <c r="R1721" s="40" t="s">
        <v>4572</v>
      </c>
      <c r="S1721" s="40" t="s">
        <v>4573</v>
      </c>
      <c r="T1721" s="40" t="s">
        <v>4574</v>
      </c>
      <c r="U1721" s="41"/>
      <c r="V1721" s="41"/>
      <c r="W1721" s="15">
        <f t="shared" si="2"/>
        <v>45635</v>
      </c>
      <c r="X1721" s="24">
        <v>1720.0</v>
      </c>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46"/>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2"/>
        <v>45635</v>
      </c>
      <c r="X1722" s="24">
        <v>1721.0</v>
      </c>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76">COUNTIFS(C$3:C1723,C1723)</f>
        <v>14</v>
      </c>
      <c r="B1723" s="10">
        <f t="shared" si="1946"/>
        <v>99</v>
      </c>
      <c r="C1723" s="12" t="s">
        <v>555</v>
      </c>
      <c r="D1723" s="21" t="str">
        <f t="shared" ref="D1723:D1725" si="2077">VLOOKUP($C1723,$C$1:$P$7320,2,0)</f>
        <v>pron</v>
      </c>
      <c r="E1723" s="21" t="str">
        <f t="shared" ref="E1723:E1724" si="2078">VLOOKUP($C1723,$C$1:$P$7320,3,0)</f>
        <v>masc nom sg of ya</v>
      </c>
      <c r="F1723" s="21" t="str">
        <f t="shared" ref="F1723:F1725" si="2079">VLOOKUP($C1723,$C$1:$P$7320,4,0)</f>
        <v/>
      </c>
      <c r="G1723" s="21"/>
      <c r="H1723" s="21" t="str">
        <f t="shared" ref="H1723:H1725" si="2080">VLOOKUP($C1723,$C$1:$P$7320,6,0)</f>
        <v>whichever, whoever</v>
      </c>
      <c r="I1723" s="21" t="str">
        <f t="shared" ref="I1723:I1725" si="2081">VLOOKUP($C1723,$C$1:$P$7320,7,0)</f>
        <v/>
      </c>
      <c r="J1723" s="21" t="str">
        <f t="shared" ref="J1723:J1725" si="2082">VLOOKUP($C1723,$C$1:$P$7320,8,0)</f>
        <v/>
      </c>
      <c r="K1723" s="21" t="str">
        <f t="shared" ref="K1723:K1725" si="2083">VLOOKUP($C1723,$C$1:$P$7320,9,0)</f>
        <v/>
      </c>
      <c r="L1723" s="21" t="str">
        <f t="shared" ref="L1723:L1725" si="2084">VLOOKUP($C1723,$C$1:$P$7320,10,0)</f>
        <v/>
      </c>
      <c r="M1723" s="21" t="str">
        <f t="shared" ref="M1723:M1725" si="2085">VLOOKUP($C1723,$C$1:$P$7320,11,0)</f>
        <v/>
      </c>
      <c r="N1723" s="21" t="str">
        <f t="shared" ref="N1723:N1725" si="2086">VLOOKUP($C1723,$C$1:$P$7320,12,0)</f>
        <v/>
      </c>
      <c r="O1723" s="21" t="str">
        <f t="shared" ref="O1723:O1725" si="2087">VLOOKUP($C1723,$C$1:$P$7320,13,0)</f>
        <v/>
      </c>
      <c r="P1723" s="21" t="str">
        <f t="shared" ref="P1723:P1725" si="2088">VLOOKUP($C1723,$C$1:$P$7320,14,0)</f>
        <v/>
      </c>
      <c r="Q1723" s="21"/>
      <c r="R1723" s="21" t="s">
        <v>4572</v>
      </c>
      <c r="S1723" s="21" t="s">
        <v>4573</v>
      </c>
      <c r="T1723" s="21" t="s">
        <v>4610</v>
      </c>
      <c r="U1723" s="23"/>
      <c r="V1723" s="23"/>
      <c r="W1723" s="15">
        <f t="shared" si="2"/>
        <v>45635</v>
      </c>
      <c r="X1723" s="24">
        <v>1722.0</v>
      </c>
      <c r="Y1723" s="17" t="str">
        <f t="shared" ref="Y1723:Y1736" si="2089">formulatext(A1723)</f>
        <v>=COUNTIFS(C$3:C1723,C1723)</v>
      </c>
      <c r="Z1723" s="25" t="str">
        <f t="shared" ref="Z1723:Z1736" si="2090">org.libreoffice.regex(Y1723,"(\= COUNTIFS\(C\$\d{1,3}:)(C\d{1,3})(,)(C\d{1,3})(\))","$2")</f>
        <v>#NAME?</v>
      </c>
      <c r="AA1723" s="25" t="str">
        <f t="shared" ref="AA1723:AA1736" si="2091">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76"/>
        <v>19</v>
      </c>
      <c r="B1724" s="10">
        <f t="shared" si="1946"/>
        <v>124</v>
      </c>
      <c r="C1724" s="12" t="s">
        <v>466</v>
      </c>
      <c r="D1724" s="21" t="str">
        <f t="shared" si="2077"/>
        <v>ind</v>
      </c>
      <c r="E1724" s="21" t="str">
        <f t="shared" si="2078"/>
        <v/>
      </c>
      <c r="F1724" s="21" t="str">
        <f t="shared" si="2079"/>
        <v/>
      </c>
      <c r="G1724" s="21"/>
      <c r="H1724" s="21" t="str">
        <f t="shared" si="2080"/>
        <v>then, now, so, but</v>
      </c>
      <c r="I1724" s="21" t="str">
        <f t="shared" si="2081"/>
        <v/>
      </c>
      <c r="J1724" s="21" t="str">
        <f t="shared" si="2082"/>
        <v/>
      </c>
      <c r="K1724" s="21" t="str">
        <f t="shared" si="2083"/>
        <v/>
      </c>
      <c r="L1724" s="21" t="str">
        <f t="shared" si="2084"/>
        <v/>
      </c>
      <c r="M1724" s="21" t="str">
        <f t="shared" si="2085"/>
        <v/>
      </c>
      <c r="N1724" s="21" t="str">
        <f t="shared" si="2086"/>
        <v/>
      </c>
      <c r="O1724" s="21" t="str">
        <f t="shared" si="2087"/>
        <v/>
      </c>
      <c r="P1724" s="21" t="str">
        <f t="shared" si="2088"/>
        <v/>
      </c>
      <c r="Q1724" s="21"/>
      <c r="R1724" s="21" t="s">
        <v>4572</v>
      </c>
      <c r="S1724" s="21" t="s">
        <v>4573</v>
      </c>
      <c r="T1724" s="21" t="s">
        <v>4610</v>
      </c>
      <c r="U1724" s="23"/>
      <c r="V1724" s="23"/>
      <c r="W1724" s="15">
        <f t="shared" si="2"/>
        <v>45635</v>
      </c>
      <c r="X1724" s="24">
        <v>1723.0</v>
      </c>
      <c r="Y1724" s="17" t="str">
        <f t="shared" si="2089"/>
        <v>=COUNTIFS(C$3:C1724,C1724)</v>
      </c>
      <c r="Z1724" s="25" t="str">
        <f t="shared" si="2090"/>
        <v>#NAME?</v>
      </c>
      <c r="AA1724" s="25" t="str">
        <f t="shared" si="2091"/>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76"/>
        <v>44</v>
      </c>
      <c r="B1725" s="10">
        <f t="shared" si="1946"/>
        <v>147</v>
      </c>
      <c r="C1725" s="12" t="s">
        <v>560</v>
      </c>
      <c r="D1725" s="21" t="str">
        <f t="shared" si="2077"/>
        <v>noun</v>
      </c>
      <c r="E1725" s="21" t="s">
        <v>3635</v>
      </c>
      <c r="F1725" s="21" t="str">
        <f t="shared" si="2079"/>
        <v/>
      </c>
      <c r="G1725" s="21"/>
      <c r="H1725" s="21" t="str">
        <f t="shared" si="2080"/>
        <v>monk, monastic</v>
      </c>
      <c r="I1725" s="21" t="str">
        <f t="shared" si="2081"/>
        <v>beggar, mendicant</v>
      </c>
      <c r="J1725" s="21" t="str">
        <f t="shared" si="2082"/>
        <v>√bhikkh (beg)</v>
      </c>
      <c r="K1725" s="21">
        <f t="shared" si="2083"/>
        <v>1</v>
      </c>
      <c r="L1725" s="21" t="str">
        <f t="shared" si="2084"/>
        <v>a</v>
      </c>
      <c r="M1725" s="21" t="str">
        <f t="shared" si="2085"/>
        <v/>
      </c>
      <c r="N1725" s="21" t="str">
        <f t="shared" si="2086"/>
        <v>√bhikkh + u</v>
      </c>
      <c r="O1725" s="21" t="str">
        <f t="shared" si="2087"/>
        <v/>
      </c>
      <c r="P1725" s="21" t="str">
        <f t="shared" si="2088"/>
        <v/>
      </c>
      <c r="Q1725" s="21"/>
      <c r="R1725" s="21" t="s">
        <v>4572</v>
      </c>
      <c r="S1725" s="21" t="s">
        <v>4573</v>
      </c>
      <c r="T1725" s="21" t="s">
        <v>4610</v>
      </c>
      <c r="U1725" s="23"/>
      <c r="V1725" s="23"/>
      <c r="W1725" s="15">
        <f t="shared" si="2"/>
        <v>45635</v>
      </c>
      <c r="X1725" s="24">
        <v>1724.0</v>
      </c>
      <c r="Y1725" s="17" t="str">
        <f t="shared" si="2089"/>
        <v>=COUNTIFS(C$3:C1725,C1725)</v>
      </c>
      <c r="Z1725" s="25" t="str">
        <f t="shared" si="2090"/>
        <v>#NAME?</v>
      </c>
      <c r="AA1725" s="25" t="str">
        <f t="shared" si="2091"/>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76"/>
        <v>1</v>
      </c>
      <c r="B1726" s="10">
        <f t="shared" si="1946"/>
        <v>1</v>
      </c>
      <c r="C1726" s="12" t="s">
        <v>4611</v>
      </c>
      <c r="D1726" s="21" t="s">
        <v>250</v>
      </c>
      <c r="E1726" s="21" t="s">
        <v>4612</v>
      </c>
      <c r="F1726" s="21"/>
      <c r="G1726" s="21"/>
      <c r="H1726" s="21" t="s">
        <v>4613</v>
      </c>
      <c r="I1726" s="27" t="s">
        <v>513</v>
      </c>
      <c r="J1726" s="21"/>
      <c r="K1726" s="21"/>
      <c r="L1726" s="21"/>
      <c r="M1726" s="21"/>
      <c r="N1726" s="21" t="s">
        <v>1308</v>
      </c>
      <c r="O1726" s="21"/>
      <c r="P1726" s="21"/>
      <c r="Q1726" s="21"/>
      <c r="R1726" s="21" t="s">
        <v>4572</v>
      </c>
      <c r="S1726" s="21" t="s">
        <v>4573</v>
      </c>
      <c r="T1726" s="21" t="s">
        <v>4614</v>
      </c>
      <c r="U1726" s="23"/>
      <c r="V1726" s="23"/>
      <c r="W1726" s="15">
        <f t="shared" si="2"/>
        <v>45635</v>
      </c>
      <c r="X1726" s="24">
        <v>1725.0</v>
      </c>
      <c r="Y1726" s="17" t="str">
        <f t="shared" si="2089"/>
        <v>=COUNTIFS(C$3:C1726,C1726)</v>
      </c>
      <c r="Z1726" s="25" t="str">
        <f t="shared" si="2090"/>
        <v>#NAME?</v>
      </c>
      <c r="AA1726" s="25" t="str">
        <f t="shared" si="2091"/>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76"/>
        <v>3</v>
      </c>
      <c r="B1727" s="10">
        <f t="shared" si="1946"/>
        <v>8</v>
      </c>
      <c r="C1727" s="12" t="s">
        <v>1310</v>
      </c>
      <c r="D1727" s="21" t="str">
        <f t="shared" ref="D1727:D1736" si="2092">VLOOKUP($C1727,$C$1:$P$7320,2,0)</f>
        <v>ind</v>
      </c>
      <c r="E1727" s="21" t="str">
        <f t="shared" ref="E1727:E1736" si="2093">VLOOKUP($C1727,$C$1:$P$7320,3,0)</f>
        <v>adv</v>
      </c>
      <c r="F1727" s="21" t="str">
        <f t="shared" ref="F1727:F1736" si="2094">VLOOKUP($C1727,$C$1:$P$7320,4,0)</f>
        <v/>
      </c>
      <c r="G1727" s="21"/>
      <c r="H1727" s="21" t="str">
        <f t="shared" ref="H1727:H1736" si="2095">VLOOKUP($C1727,$C$1:$P$7320,6,0)</f>
        <v>like that, such</v>
      </c>
      <c r="I1727" s="21" t="str">
        <f t="shared" ref="I1727:I1736" si="2096">VLOOKUP($C1727,$C$1:$P$7320,7,0)</f>
        <v/>
      </c>
      <c r="J1727" s="21" t="str">
        <f t="shared" ref="J1727:J1736" si="2097">VLOOKUP($C1727,$C$1:$P$7320,8,0)</f>
        <v/>
      </c>
      <c r="K1727" s="21" t="str">
        <f t="shared" ref="K1727:K1736" si="2098">VLOOKUP($C1727,$C$1:$P$7320,9,0)</f>
        <v/>
      </c>
      <c r="L1727" s="21" t="str">
        <f t="shared" ref="L1727:L1736" si="2099">VLOOKUP($C1727,$C$1:$P$7320,10,0)</f>
        <v/>
      </c>
      <c r="M1727" s="21" t="str">
        <f t="shared" ref="M1727:M1736" si="2100">VLOOKUP($C1727,$C$1:$P$7320,11,0)</f>
        <v/>
      </c>
      <c r="N1727" s="21" t="str">
        <f t="shared" ref="N1727:N1736" si="2101">VLOOKUP($C1727,$C$1:$P$7320,12,0)</f>
        <v>ta + thā</v>
      </c>
      <c r="O1727" s="21" t="str">
        <f t="shared" ref="O1727:O1736" si="2102">VLOOKUP($C1727,$C$1:$P$7320,13,0)</f>
        <v/>
      </c>
      <c r="P1727" s="21" t="str">
        <f t="shared" ref="P1727:P1736" si="2103">VLOOKUP($C1727,$C$1:$P$7320,14,0)</f>
        <v/>
      </c>
      <c r="Q1727" s="21"/>
      <c r="R1727" s="21" t="s">
        <v>4572</v>
      </c>
      <c r="S1727" s="21" t="s">
        <v>4573</v>
      </c>
      <c r="T1727" s="21" t="s">
        <v>4610</v>
      </c>
      <c r="U1727" s="23"/>
      <c r="V1727" s="23"/>
      <c r="W1727" s="15">
        <f t="shared" si="2"/>
        <v>45635</v>
      </c>
      <c r="X1727" s="24">
        <v>1726.0</v>
      </c>
      <c r="Y1727" s="17" t="str">
        <f t="shared" si="2089"/>
        <v>=COUNTIFS(C$3:C1727,C1727)</v>
      </c>
      <c r="Z1727" s="25" t="str">
        <f t="shared" si="2090"/>
        <v>#NAME?</v>
      </c>
      <c r="AA1727" s="25" t="str">
        <f t="shared" si="2091"/>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76"/>
        <v>2</v>
      </c>
      <c r="B1728" s="10">
        <f t="shared" si="1946"/>
        <v>2</v>
      </c>
      <c r="C1728" s="12" t="s">
        <v>1186</v>
      </c>
      <c r="D1728" s="21" t="str">
        <f t="shared" si="2092"/>
        <v>noun</v>
      </c>
      <c r="E1728" s="21" t="str">
        <f t="shared" si="2093"/>
        <v>nt loc sg of rūpa</v>
      </c>
      <c r="F1728" s="21" t="str">
        <f t="shared" si="2094"/>
        <v/>
      </c>
      <c r="G1728" s="21"/>
      <c r="H1728" s="21" t="str">
        <f t="shared" si="2095"/>
        <v>in form</v>
      </c>
      <c r="I1728" s="21" t="str">
        <f t="shared" si="2096"/>
        <v>shape</v>
      </c>
      <c r="J1728" s="21" t="str">
        <f t="shared" si="2097"/>
        <v>√rūp (produce)</v>
      </c>
      <c r="K1728" s="21">
        <f t="shared" si="2098"/>
        <v>8</v>
      </c>
      <c r="L1728" s="21" t="str">
        <f t="shared" si="2099"/>
        <v>*e</v>
      </c>
      <c r="M1728" s="21" t="str">
        <f t="shared" si="2100"/>
        <v/>
      </c>
      <c r="N1728" s="21" t="str">
        <f t="shared" si="2101"/>
        <v>√rūp + a</v>
      </c>
      <c r="O1728" s="21" t="str">
        <f t="shared" si="2102"/>
        <v/>
      </c>
      <c r="P1728" s="21" t="str">
        <f t="shared" si="2103"/>
        <v/>
      </c>
      <c r="Q1728" s="21"/>
      <c r="R1728" s="21" t="s">
        <v>4572</v>
      </c>
      <c r="S1728" s="21" t="s">
        <v>4573</v>
      </c>
      <c r="T1728" s="21" t="s">
        <v>4610</v>
      </c>
      <c r="U1728" s="23"/>
      <c r="V1728" s="23"/>
      <c r="W1728" s="15">
        <f t="shared" si="2"/>
        <v>45635</v>
      </c>
      <c r="X1728" s="24">
        <v>1727.0</v>
      </c>
      <c r="Y1728" s="17" t="str">
        <f t="shared" si="2089"/>
        <v>=COUNTIFS(C$3:C1728,C1728)</v>
      </c>
      <c r="Z1728" s="25" t="str">
        <f t="shared" si="2090"/>
        <v>#NAME?</v>
      </c>
      <c r="AA1728" s="25" t="str">
        <f t="shared" si="2091"/>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76"/>
        <v>2</v>
      </c>
      <c r="B1729" s="10">
        <f t="shared" si="1946"/>
        <v>6</v>
      </c>
      <c r="C1729" s="12" t="s">
        <v>4451</v>
      </c>
      <c r="D1729" s="21" t="str">
        <f t="shared" si="2092"/>
        <v>noun</v>
      </c>
      <c r="E1729" s="21" t="str">
        <f t="shared" si="2093"/>
        <v>nt loc sg of āsana</v>
      </c>
      <c r="F1729" s="21" t="str">
        <f t="shared" si="2094"/>
        <v/>
      </c>
      <c r="G1729" s="21"/>
      <c r="H1729" s="21" t="str">
        <f t="shared" si="2095"/>
        <v>on a seat</v>
      </c>
      <c r="I1729" s="21" t="str">
        <f t="shared" si="2096"/>
        <v/>
      </c>
      <c r="J1729" s="21" t="str">
        <f t="shared" si="2097"/>
        <v>√ās (sit)</v>
      </c>
      <c r="K1729" s="21">
        <f t="shared" si="2098"/>
        <v>1</v>
      </c>
      <c r="L1729" s="21" t="str">
        <f t="shared" si="2099"/>
        <v>a</v>
      </c>
      <c r="M1729" s="21" t="str">
        <f t="shared" si="2100"/>
        <v/>
      </c>
      <c r="N1729" s="21" t="str">
        <f t="shared" si="2101"/>
        <v>√ās + ana</v>
      </c>
      <c r="O1729" s="21" t="str">
        <f t="shared" si="2102"/>
        <v/>
      </c>
      <c r="P1729" s="21" t="str">
        <f t="shared" si="2103"/>
        <v/>
      </c>
      <c r="Q1729" s="21"/>
      <c r="R1729" s="21" t="s">
        <v>4572</v>
      </c>
      <c r="S1729" s="21" t="s">
        <v>4573</v>
      </c>
      <c r="T1729" s="21" t="s">
        <v>4610</v>
      </c>
      <c r="U1729" s="23"/>
      <c r="V1729" s="23"/>
      <c r="W1729" s="15">
        <f t="shared" si="2"/>
        <v>45635</v>
      </c>
      <c r="X1729" s="24">
        <v>1728.0</v>
      </c>
      <c r="Y1729" s="17" t="str">
        <f t="shared" si="2089"/>
        <v>=COUNTIFS(C$3:C1729,C1729)</v>
      </c>
      <c r="Z1729" s="25" t="str">
        <f t="shared" si="2090"/>
        <v>#NAME?</v>
      </c>
      <c r="AA1729" s="25" t="str">
        <f t="shared" si="2091"/>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76"/>
        <v>3</v>
      </c>
      <c r="B1730" s="10">
        <f t="shared" si="1946"/>
        <v>7</v>
      </c>
      <c r="C1730" s="12" t="s">
        <v>2056</v>
      </c>
      <c r="D1730" s="21" t="str">
        <f t="shared" si="2092"/>
        <v>noun</v>
      </c>
      <c r="E1730" s="21" t="str">
        <f t="shared" si="2093"/>
        <v>masc instr sg of mātugāma, comp</v>
      </c>
      <c r="F1730" s="21" t="str">
        <f t="shared" si="2094"/>
        <v/>
      </c>
      <c r="G1730" s="21"/>
      <c r="H1730" s="21" t="str">
        <f t="shared" si="2095"/>
        <v>with a woman</v>
      </c>
      <c r="I1730" s="21" t="str">
        <f t="shared" si="2096"/>
        <v>group of mothers</v>
      </c>
      <c r="J1730" s="21" t="str">
        <f t="shared" si="2097"/>
        <v/>
      </c>
      <c r="K1730" s="21" t="str">
        <f t="shared" si="2098"/>
        <v/>
      </c>
      <c r="L1730" s="21" t="str">
        <f t="shared" si="2099"/>
        <v/>
      </c>
      <c r="M1730" s="21" t="str">
        <f t="shared" si="2100"/>
        <v/>
      </c>
      <c r="N1730" s="21" t="str">
        <f t="shared" si="2101"/>
        <v>mātu + gāma</v>
      </c>
      <c r="O1730" s="21" t="str">
        <f t="shared" si="2102"/>
        <v>genitive tappurisa</v>
      </c>
      <c r="P1730" s="21" t="str">
        <f t="shared" si="2103"/>
        <v>mātūnaṃ + gāma</v>
      </c>
      <c r="Q1730" s="21"/>
      <c r="R1730" s="21" t="s">
        <v>4572</v>
      </c>
      <c r="S1730" s="21" t="s">
        <v>4573</v>
      </c>
      <c r="T1730" s="21" t="s">
        <v>4610</v>
      </c>
      <c r="U1730" s="23"/>
      <c r="V1730" s="23"/>
      <c r="W1730" s="15">
        <f t="shared" si="2"/>
        <v>45635</v>
      </c>
      <c r="X1730" s="24">
        <v>1729.0</v>
      </c>
      <c r="Y1730" s="17" t="str">
        <f t="shared" si="2089"/>
        <v>=COUNTIFS(C$3:C1730,C1730)</v>
      </c>
      <c r="Z1730" s="25" t="str">
        <f t="shared" si="2090"/>
        <v>#NAME?</v>
      </c>
      <c r="AA1730" s="25" t="str">
        <f t="shared" si="2091"/>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76"/>
        <v>4</v>
      </c>
      <c r="B1731" s="10">
        <f t="shared" si="1946"/>
        <v>15</v>
      </c>
      <c r="C1731" s="12" t="s">
        <v>1869</v>
      </c>
      <c r="D1731" s="21" t="str">
        <f t="shared" si="2092"/>
        <v>ind</v>
      </c>
      <c r="E1731" s="21" t="str">
        <f t="shared" si="2093"/>
        <v>prep</v>
      </c>
      <c r="F1731" s="21" t="str">
        <f t="shared" si="2094"/>
        <v>+instr</v>
      </c>
      <c r="G1731" s="21"/>
      <c r="H1731" s="21" t="str">
        <f t="shared" si="2095"/>
        <v>together with</v>
      </c>
      <c r="I1731" s="21" t="str">
        <f t="shared" si="2096"/>
        <v/>
      </c>
      <c r="J1731" s="21" t="str">
        <f t="shared" si="2097"/>
        <v/>
      </c>
      <c r="K1731" s="21" t="str">
        <f t="shared" si="2098"/>
        <v/>
      </c>
      <c r="L1731" s="21" t="str">
        <f t="shared" si="2099"/>
        <v/>
      </c>
      <c r="M1731" s="21" t="str">
        <f t="shared" si="2100"/>
        <v/>
      </c>
      <c r="N1731" s="21" t="str">
        <f t="shared" si="2101"/>
        <v/>
      </c>
      <c r="O1731" s="21" t="str">
        <f t="shared" si="2102"/>
        <v/>
      </c>
      <c r="P1731" s="21" t="str">
        <f t="shared" si="2103"/>
        <v/>
      </c>
      <c r="Q1731" s="21"/>
      <c r="R1731" s="21" t="s">
        <v>4572</v>
      </c>
      <c r="S1731" s="21" t="s">
        <v>4573</v>
      </c>
      <c r="T1731" s="21" t="s">
        <v>4610</v>
      </c>
      <c r="U1731" s="23"/>
      <c r="V1731" s="23"/>
      <c r="W1731" s="15">
        <f t="shared" si="2"/>
        <v>45635</v>
      </c>
      <c r="X1731" s="24">
        <v>1730.0</v>
      </c>
      <c r="Y1731" s="17" t="str">
        <f t="shared" si="2089"/>
        <v>=COUNTIFS(C$3:C1731,C1731)</v>
      </c>
      <c r="Z1731" s="25" t="str">
        <f t="shared" si="2090"/>
        <v>#NAME?</v>
      </c>
      <c r="AA1731" s="25" t="str">
        <f t="shared" si="2091"/>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76"/>
        <v>3</v>
      </c>
      <c r="B1732" s="10">
        <f t="shared" si="1946"/>
        <v>6</v>
      </c>
      <c r="C1732" s="12" t="s">
        <v>3344</v>
      </c>
      <c r="D1732" s="21" t="str">
        <f t="shared" si="2092"/>
        <v>card</v>
      </c>
      <c r="E1732" s="21" t="str">
        <f t="shared" si="2093"/>
        <v>masc nom sg of eka</v>
      </c>
      <c r="F1732" s="21" t="str">
        <f t="shared" si="2094"/>
        <v/>
      </c>
      <c r="G1732" s="21"/>
      <c r="H1732" s="21" t="str">
        <f t="shared" si="2095"/>
        <v>one</v>
      </c>
      <c r="I1732" s="21" t="str">
        <f t="shared" si="2096"/>
        <v/>
      </c>
      <c r="J1732" s="21" t="str">
        <f t="shared" si="2097"/>
        <v/>
      </c>
      <c r="K1732" s="21" t="str">
        <f t="shared" si="2098"/>
        <v/>
      </c>
      <c r="L1732" s="21" t="str">
        <f t="shared" si="2099"/>
        <v/>
      </c>
      <c r="M1732" s="21" t="str">
        <f t="shared" si="2100"/>
        <v/>
      </c>
      <c r="N1732" s="21" t="str">
        <f t="shared" si="2101"/>
        <v/>
      </c>
      <c r="O1732" s="21" t="str">
        <f t="shared" si="2102"/>
        <v/>
      </c>
      <c r="P1732" s="21" t="str">
        <f t="shared" si="2103"/>
        <v/>
      </c>
      <c r="Q1732" s="21"/>
      <c r="R1732" s="21" t="s">
        <v>4572</v>
      </c>
      <c r="S1732" s="21" t="s">
        <v>4573</v>
      </c>
      <c r="T1732" s="21" t="s">
        <v>4610</v>
      </c>
      <c r="U1732" s="23"/>
      <c r="V1732" s="23"/>
      <c r="W1732" s="15">
        <f t="shared" si="2"/>
        <v>45635</v>
      </c>
      <c r="X1732" s="24">
        <v>1731.0</v>
      </c>
      <c r="Y1732" s="17" t="str">
        <f t="shared" si="2089"/>
        <v>=COUNTIFS(C$3:C1732,C1732)</v>
      </c>
      <c r="Z1732" s="25" t="str">
        <f t="shared" si="2090"/>
        <v>#NAME?</v>
      </c>
      <c r="AA1732" s="25" t="str">
        <f t="shared" si="2091"/>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76"/>
        <v>2</v>
      </c>
      <c r="B1733" s="10">
        <f t="shared" si="1946"/>
        <v>4</v>
      </c>
      <c r="C1733" s="12" t="s">
        <v>4436</v>
      </c>
      <c r="D1733" s="21" t="str">
        <f t="shared" si="2092"/>
        <v>card</v>
      </c>
      <c r="E1733" s="21" t="str">
        <f t="shared" si="2093"/>
        <v>fem instr sg of eka</v>
      </c>
      <c r="F1733" s="21" t="str">
        <f t="shared" si="2094"/>
        <v/>
      </c>
      <c r="G1733" s="21"/>
      <c r="H1733" s="21" t="str">
        <f t="shared" si="2095"/>
        <v>with one woman</v>
      </c>
      <c r="I1733" s="21" t="str">
        <f t="shared" si="2096"/>
        <v>with one</v>
      </c>
      <c r="J1733" s="21" t="str">
        <f t="shared" si="2097"/>
        <v/>
      </c>
      <c r="K1733" s="21" t="str">
        <f t="shared" si="2098"/>
        <v/>
      </c>
      <c r="L1733" s="21" t="str">
        <f t="shared" si="2099"/>
        <v/>
      </c>
      <c r="M1733" s="21" t="str">
        <f t="shared" si="2100"/>
        <v/>
      </c>
      <c r="N1733" s="21" t="str">
        <f t="shared" si="2101"/>
        <v/>
      </c>
      <c r="O1733" s="21" t="str">
        <f t="shared" si="2102"/>
        <v/>
      </c>
      <c r="P1733" s="21" t="str">
        <f t="shared" si="2103"/>
        <v/>
      </c>
      <c r="Q1733" s="21"/>
      <c r="R1733" s="21" t="s">
        <v>4572</v>
      </c>
      <c r="S1733" s="21" t="s">
        <v>4573</v>
      </c>
      <c r="T1733" s="21" t="s">
        <v>4610</v>
      </c>
      <c r="U1733" s="23"/>
      <c r="V1733" s="23"/>
      <c r="W1733" s="15">
        <f t="shared" si="2"/>
        <v>45635</v>
      </c>
      <c r="X1733" s="24">
        <v>1732.0</v>
      </c>
      <c r="Y1733" s="17" t="str">
        <f t="shared" si="2089"/>
        <v>=COUNTIFS(C$3:C1733,C1733)</v>
      </c>
      <c r="Z1733" s="25" t="str">
        <f t="shared" si="2090"/>
        <v>#NAME?</v>
      </c>
      <c r="AA1733" s="25" t="str">
        <f t="shared" si="2091"/>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76"/>
        <v>2</v>
      </c>
      <c r="B1734" s="10">
        <f t="shared" si="1946"/>
        <v>5</v>
      </c>
      <c r="C1734" s="12" t="s">
        <v>4440</v>
      </c>
      <c r="D1734" s="21" t="str">
        <f t="shared" si="2092"/>
        <v>ind</v>
      </c>
      <c r="E1734" s="21" t="str">
        <f t="shared" si="2093"/>
        <v>adv, masc nom sg of rahas</v>
      </c>
      <c r="F1734" s="21" t="str">
        <f t="shared" si="2094"/>
        <v/>
      </c>
      <c r="G1734" s="21"/>
      <c r="H1734" s="21" t="str">
        <f t="shared" si="2095"/>
        <v>secretly, privately</v>
      </c>
      <c r="I1734" s="21" t="str">
        <f t="shared" si="2096"/>
        <v/>
      </c>
      <c r="J1734" s="21" t="str">
        <f t="shared" si="2097"/>
        <v>√rah (leave)</v>
      </c>
      <c r="K1734" s="21">
        <f t="shared" si="2098"/>
        <v>1</v>
      </c>
      <c r="L1734" s="21" t="str">
        <f t="shared" si="2099"/>
        <v>a</v>
      </c>
      <c r="M1734" s="21" t="str">
        <f t="shared" si="2100"/>
        <v/>
      </c>
      <c r="N1734" s="21" t="str">
        <f t="shared" si="2101"/>
        <v>√rah + as</v>
      </c>
      <c r="O1734" s="21" t="str">
        <f t="shared" si="2102"/>
        <v/>
      </c>
      <c r="P1734" s="21" t="str">
        <f t="shared" si="2103"/>
        <v/>
      </c>
      <c r="Q1734" s="21"/>
      <c r="R1734" s="21" t="s">
        <v>4572</v>
      </c>
      <c r="S1734" s="21" t="s">
        <v>4573</v>
      </c>
      <c r="T1734" s="21" t="s">
        <v>4610</v>
      </c>
      <c r="U1734" s="23"/>
      <c r="V1734" s="23"/>
      <c r="W1734" s="15">
        <f t="shared" si="2"/>
        <v>45635</v>
      </c>
      <c r="X1734" s="24">
        <v>1733.0</v>
      </c>
      <c r="Y1734" s="17" t="str">
        <f t="shared" si="2089"/>
        <v>=COUNTIFS(C$3:C1734,C1734)</v>
      </c>
      <c r="Z1734" s="25" t="str">
        <f t="shared" si="2090"/>
        <v>#NAME?</v>
      </c>
      <c r="AA1734" s="25" t="str">
        <f t="shared" si="2091"/>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76"/>
        <v>3</v>
      </c>
      <c r="B1735" s="10">
        <f t="shared" si="1946"/>
        <v>8</v>
      </c>
      <c r="C1735" s="12" t="s">
        <v>4474</v>
      </c>
      <c r="D1735" s="21" t="str">
        <f t="shared" si="2092"/>
        <v>noun</v>
      </c>
      <c r="E1735" s="21" t="str">
        <f t="shared" si="2093"/>
        <v>fem acc sg of nisajjā</v>
      </c>
      <c r="F1735" s="21" t="str">
        <f t="shared" si="2094"/>
        <v/>
      </c>
      <c r="G1735" s="21"/>
      <c r="H1735" s="21" t="str">
        <f t="shared" si="2095"/>
        <v>sitting place, seat</v>
      </c>
      <c r="I1735" s="21" t="str">
        <f t="shared" si="2096"/>
        <v>seating</v>
      </c>
      <c r="J1735" s="21" t="str">
        <f t="shared" si="2097"/>
        <v>√sad (sink, sit, settle)</v>
      </c>
      <c r="K1735" s="21">
        <f t="shared" si="2098"/>
        <v>1</v>
      </c>
      <c r="L1735" s="21" t="str">
        <f t="shared" si="2099"/>
        <v>a</v>
      </c>
      <c r="M1735" s="21" t="str">
        <f t="shared" si="2100"/>
        <v/>
      </c>
      <c r="N1735" s="21" t="str">
        <f t="shared" si="2101"/>
        <v>ni + √sad + ya + ā</v>
      </c>
      <c r="O1735" s="21" t="str">
        <f t="shared" si="2102"/>
        <v/>
      </c>
      <c r="P1735" s="21" t="str">
        <f t="shared" si="2103"/>
        <v/>
      </c>
      <c r="Q1735" s="21"/>
      <c r="R1735" s="21" t="s">
        <v>4572</v>
      </c>
      <c r="S1735" s="21" t="s">
        <v>4573</v>
      </c>
      <c r="T1735" s="21" t="s">
        <v>4610</v>
      </c>
      <c r="U1735" s="23"/>
      <c r="V1735" s="23"/>
      <c r="W1735" s="15">
        <f t="shared" si="2"/>
        <v>45635</v>
      </c>
      <c r="X1735" s="24">
        <v>1734.0</v>
      </c>
      <c r="Y1735" s="17" t="str">
        <f t="shared" si="2089"/>
        <v>=COUNTIFS(C$3:C1735,C1735)</v>
      </c>
      <c r="Z1735" s="25" t="str">
        <f t="shared" si="2090"/>
        <v>#NAME?</v>
      </c>
      <c r="AA1735" s="25" t="str">
        <f t="shared" si="2091"/>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76"/>
        <v>2</v>
      </c>
      <c r="B1736" s="10">
        <f t="shared" si="1946"/>
        <v>11</v>
      </c>
      <c r="C1736" s="12" t="s">
        <v>4480</v>
      </c>
      <c r="D1736" s="21" t="str">
        <f t="shared" si="2092"/>
        <v>verb</v>
      </c>
      <c r="E1736" s="21" t="str">
        <f t="shared" si="2093"/>
        <v>opt 3rd sg of kappeti</v>
      </c>
      <c r="F1736" s="21" t="str">
        <f t="shared" si="2094"/>
        <v/>
      </c>
      <c r="G1736" s="21"/>
      <c r="H1736" s="21" t="str">
        <f t="shared" si="2095"/>
        <v>should prepare, arrange</v>
      </c>
      <c r="I1736" s="21" t="str">
        <f t="shared" si="2096"/>
        <v>makes suitable</v>
      </c>
      <c r="J1736" s="21" t="str">
        <f t="shared" si="2097"/>
        <v>√kapp (be fit, be suitable)</v>
      </c>
      <c r="K1736" s="21">
        <f t="shared" si="2098"/>
        <v>1</v>
      </c>
      <c r="L1736" s="21" t="str">
        <f t="shared" si="2099"/>
        <v>*e</v>
      </c>
      <c r="M1736" s="21" t="str">
        <f t="shared" si="2100"/>
        <v>√kapp + *e &gt; kappe (caus)</v>
      </c>
      <c r="N1736" s="21" t="str">
        <f t="shared" si="2101"/>
        <v>kappe + ti</v>
      </c>
      <c r="O1736" s="21" t="str">
        <f t="shared" si="2102"/>
        <v/>
      </c>
      <c r="P1736" s="21" t="str">
        <f t="shared" si="2103"/>
        <v/>
      </c>
      <c r="Q1736" s="21"/>
      <c r="R1736" s="21" t="s">
        <v>4572</v>
      </c>
      <c r="S1736" s="21" t="s">
        <v>4573</v>
      </c>
      <c r="T1736" s="21" t="s">
        <v>4610</v>
      </c>
      <c r="U1736" s="23"/>
      <c r="V1736" s="23"/>
      <c r="W1736" s="15">
        <f t="shared" si="2"/>
        <v>45635</v>
      </c>
      <c r="X1736" s="24">
        <v>1735.0</v>
      </c>
      <c r="Y1736" s="17" t="str">
        <f t="shared" si="2089"/>
        <v>=COUNTIFS(C$3:C1736,C1736)</v>
      </c>
      <c r="Z1736" s="25" t="str">
        <f t="shared" si="2090"/>
        <v>#NAME?</v>
      </c>
      <c r="AA1736" s="25" t="str">
        <f t="shared" si="2091"/>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46"/>
        <v>1</v>
      </c>
      <c r="C1737" s="52" t="s">
        <v>4615</v>
      </c>
      <c r="D1737" s="40"/>
      <c r="E1737" s="40"/>
      <c r="F1737" s="40"/>
      <c r="G1737" s="40"/>
      <c r="H1737" s="40"/>
      <c r="I1737" s="40"/>
      <c r="J1737" s="40"/>
      <c r="K1737" s="40"/>
      <c r="L1737" s="40"/>
      <c r="M1737" s="40"/>
      <c r="N1737" s="40"/>
      <c r="O1737" s="40"/>
      <c r="P1737" s="40"/>
      <c r="Q1737" s="40"/>
      <c r="R1737" s="40" t="s">
        <v>4572</v>
      </c>
      <c r="S1737" s="40" t="s">
        <v>4573</v>
      </c>
      <c r="T1737" s="40" t="s">
        <v>4610</v>
      </c>
      <c r="U1737" s="41"/>
      <c r="V1737" s="41"/>
      <c r="W1737" s="15">
        <f t="shared" si="2"/>
        <v>45635</v>
      </c>
      <c r="X1737" s="24">
        <v>1736.0</v>
      </c>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46"/>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2"/>
        <v>45635</v>
      </c>
      <c r="X1738" s="24">
        <v>1737.0</v>
      </c>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104">COUNTIFS(C$3:C1739,C1739)</f>
        <v>2</v>
      </c>
      <c r="B1739" s="10">
        <f t="shared" si="1946"/>
        <v>2</v>
      </c>
      <c r="C1739" s="12" t="s">
        <v>4489</v>
      </c>
      <c r="D1739" s="21" t="str">
        <f t="shared" ref="D1739:D1742" si="2105">VLOOKUP($C1739,$C$1:$P$7320,2,0)</f>
        <v>pron</v>
      </c>
      <c r="E1739" s="21" t="str">
        <f t="shared" ref="E1739:E1742" si="2106">VLOOKUP($C1739,$C$1:$P$7320,3,0)</f>
        <v>masc acc sg of ta ena, comp</v>
      </c>
      <c r="F1739" s="21" t="str">
        <f t="shared" ref="F1739:F1742" si="2107">VLOOKUP($C1739,$C$1:$P$7320,4,0)</f>
        <v/>
      </c>
      <c r="G1739" s="21"/>
      <c r="H1739" s="21" t="str">
        <f t="shared" ref="H1739:H1742" si="2108">VLOOKUP($C1739,$C$1:$P$7320,6,0)</f>
        <v>that very, that exact</v>
      </c>
      <c r="I1739" s="21" t="str">
        <f t="shared" ref="I1739:I1742" si="2109">VLOOKUP($C1739,$C$1:$P$7320,7,0)</f>
        <v>that this</v>
      </c>
      <c r="J1739" s="21" t="str">
        <f t="shared" ref="J1739:J1742" si="2110">VLOOKUP($C1739,$C$1:$P$7320,8,0)</f>
        <v/>
      </c>
      <c r="K1739" s="21" t="str">
        <f t="shared" ref="K1739:K1742" si="2111">VLOOKUP($C1739,$C$1:$P$7320,9,0)</f>
        <v/>
      </c>
      <c r="L1739" s="21" t="str">
        <f t="shared" ref="L1739:L1742" si="2112">VLOOKUP($C1739,$C$1:$P$7320,10,0)</f>
        <v/>
      </c>
      <c r="M1739" s="21" t="str">
        <f t="shared" ref="M1739:M1742" si="2113">VLOOKUP($C1739,$C$1:$P$7320,11,0)</f>
        <v/>
      </c>
      <c r="N1739" s="21" t="str">
        <f t="shared" ref="N1739:N1742" si="2114">VLOOKUP($C1739,$C$1:$P$7320,12,0)</f>
        <v>taṃ + enaṃ</v>
      </c>
      <c r="O1739" s="21" t="str">
        <f t="shared" ref="O1739:O1742" si="2115">VLOOKUP($C1739,$C$1:$P$7320,13,0)</f>
        <v>kammadhāraya</v>
      </c>
      <c r="P1739" s="21" t="str">
        <f t="shared" ref="P1739:P1742" si="2116">VLOOKUP($C1739,$C$1:$P$7320,14,0)</f>
        <v>taṃ + enaṃ</v>
      </c>
      <c r="Q1739" s="21"/>
      <c r="R1739" s="21" t="s">
        <v>4572</v>
      </c>
      <c r="S1739" s="21" t="s">
        <v>4573</v>
      </c>
      <c r="T1739" s="21" t="s">
        <v>4616</v>
      </c>
      <c r="U1739" s="23"/>
      <c r="V1739" s="23"/>
      <c r="W1739" s="15">
        <f t="shared" si="2"/>
        <v>45635</v>
      </c>
      <c r="X1739" s="24">
        <v>1738.0</v>
      </c>
      <c r="Y1739" s="17" t="str">
        <f t="shared" ref="Y1739:Y1750" si="2117">formulatext(A1739)</f>
        <v>=COUNTIFS(C$3:C1739,C1739)</v>
      </c>
      <c r="Z1739" s="25" t="str">
        <f t="shared" ref="Z1739:Z1750" si="2118">org.libreoffice.regex(Y1739,"(\= COUNTIFS\(C\$\d{1,3}:)(C\d{1,3})(,)(C\d{1,3})(\))","$2")</f>
        <v>#NAME?</v>
      </c>
      <c r="AA1739" s="25" t="str">
        <f t="shared" ref="AA1739:AA1750" si="2119">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104"/>
        <v>3</v>
      </c>
      <c r="B1740" s="10">
        <f t="shared" si="1946"/>
        <v>4</v>
      </c>
      <c r="C1740" s="12" t="s">
        <v>4498</v>
      </c>
      <c r="D1740" s="21" t="str">
        <f t="shared" si="2105"/>
        <v>adj</v>
      </c>
      <c r="E1740" s="21" t="str">
        <f t="shared" si="2106"/>
        <v>fem nom sg of saddheyyavacasa, comp</v>
      </c>
      <c r="F1740" s="21" t="str">
        <f t="shared" si="2107"/>
        <v/>
      </c>
      <c r="G1740" s="21"/>
      <c r="H1740" s="21" t="str">
        <f t="shared" si="2108"/>
        <v>believable, trustworthy</v>
      </c>
      <c r="I1740" s="21" t="str">
        <f t="shared" si="2109"/>
        <v>having word to be believed</v>
      </c>
      <c r="J1740" s="21" t="str">
        <f t="shared" si="2110"/>
        <v/>
      </c>
      <c r="K1740" s="21" t="str">
        <f t="shared" si="2111"/>
        <v/>
      </c>
      <c r="L1740" s="21" t="str">
        <f t="shared" si="2112"/>
        <v/>
      </c>
      <c r="M1740" s="21" t="str">
        <f t="shared" si="2113"/>
        <v/>
      </c>
      <c r="N1740" s="21" t="str">
        <f t="shared" si="2114"/>
        <v>saddheyya + vacasa</v>
      </c>
      <c r="O1740" s="21" t="str">
        <f t="shared" si="2115"/>
        <v>kammadhāraya</v>
      </c>
      <c r="P1740" s="21" t="str">
        <f t="shared" si="2116"/>
        <v>saddheyya + vacasa</v>
      </c>
      <c r="Q1740" s="21"/>
      <c r="R1740" s="21" t="s">
        <v>4572</v>
      </c>
      <c r="S1740" s="21" t="s">
        <v>4573</v>
      </c>
      <c r="T1740" s="21" t="s">
        <v>4616</v>
      </c>
      <c r="U1740" s="23"/>
      <c r="V1740" s="23"/>
      <c r="W1740" s="15">
        <f t="shared" si="2"/>
        <v>45635</v>
      </c>
      <c r="X1740" s="24">
        <v>1739.0</v>
      </c>
      <c r="Y1740" s="17" t="str">
        <f t="shared" si="2117"/>
        <v>=COUNTIFS(C$3:C1740,C1740)</v>
      </c>
      <c r="Z1740" s="25" t="str">
        <f t="shared" si="2118"/>
        <v>#NAME?</v>
      </c>
      <c r="AA1740" s="25" t="str">
        <f t="shared" si="2119"/>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4"/>
        <v>3</v>
      </c>
      <c r="B1741" s="10">
        <f t="shared" si="1946"/>
        <v>4</v>
      </c>
      <c r="C1741" s="12" t="s">
        <v>4514</v>
      </c>
      <c r="D1741" s="21" t="str">
        <f t="shared" si="2105"/>
        <v>noun</v>
      </c>
      <c r="E1741" s="21" t="str">
        <f t="shared" si="2106"/>
        <v>fem nom sg</v>
      </c>
      <c r="F1741" s="21" t="str">
        <f t="shared" si="2107"/>
        <v/>
      </c>
      <c r="G1741" s="21"/>
      <c r="H1741" s="21" t="str">
        <f t="shared" si="2108"/>
        <v>female disciple, devotee</v>
      </c>
      <c r="I1741" s="21" t="str">
        <f t="shared" si="2109"/>
        <v>sitting near</v>
      </c>
      <c r="J1741" s="21" t="str">
        <f t="shared" si="2110"/>
        <v>√ās (sit)</v>
      </c>
      <c r="K1741" s="21">
        <f t="shared" si="2111"/>
        <v>1</v>
      </c>
      <c r="L1741" s="21" t="str">
        <f t="shared" si="2112"/>
        <v>a</v>
      </c>
      <c r="M1741" s="21" t="str">
        <f t="shared" si="2113"/>
        <v/>
      </c>
      <c r="N1741" s="21" t="str">
        <f t="shared" si="2114"/>
        <v>upa + √ās + ikā</v>
      </c>
      <c r="O1741" s="21" t="str">
        <f t="shared" si="2115"/>
        <v/>
      </c>
      <c r="P1741" s="21" t="str">
        <f t="shared" si="2116"/>
        <v/>
      </c>
      <c r="Q1741" s="21"/>
      <c r="R1741" s="21" t="s">
        <v>4572</v>
      </c>
      <c r="S1741" s="21" t="s">
        <v>4573</v>
      </c>
      <c r="T1741" s="21" t="s">
        <v>4616</v>
      </c>
      <c r="U1741" s="23"/>
      <c r="V1741" s="23"/>
      <c r="W1741" s="15">
        <f t="shared" si="2"/>
        <v>45635</v>
      </c>
      <c r="X1741" s="24">
        <v>1740.0</v>
      </c>
      <c r="Y1741" s="17" t="str">
        <f t="shared" si="2117"/>
        <v>=COUNTIFS(C$3:C1741,C1741)</v>
      </c>
      <c r="Z1741" s="25" t="str">
        <f t="shared" si="2118"/>
        <v>#NAME?</v>
      </c>
      <c r="AA1741" s="25" t="str">
        <f t="shared" si="2119"/>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4"/>
        <v>2</v>
      </c>
      <c r="B1742" s="10">
        <f t="shared" si="1946"/>
        <v>2</v>
      </c>
      <c r="C1742" s="12" t="s">
        <v>4519</v>
      </c>
      <c r="D1742" s="21" t="str">
        <f t="shared" si="2105"/>
        <v>verb</v>
      </c>
      <c r="E1742" s="21" t="str">
        <f t="shared" si="2106"/>
        <v>abs of passati</v>
      </c>
      <c r="F1742" s="21" t="str">
        <f t="shared" si="2107"/>
        <v/>
      </c>
      <c r="G1742" s="21"/>
      <c r="H1742" s="21" t="str">
        <f t="shared" si="2108"/>
        <v>having seen</v>
      </c>
      <c r="I1742" s="21" t="str">
        <f t="shared" si="2109"/>
        <v/>
      </c>
      <c r="J1742" s="21" t="str">
        <f t="shared" si="2110"/>
        <v>√dis (see)</v>
      </c>
      <c r="K1742" s="21">
        <f t="shared" si="2111"/>
        <v>1</v>
      </c>
      <c r="L1742" s="21" t="str">
        <f t="shared" si="2112"/>
        <v>a</v>
      </c>
      <c r="M1742" s="21" t="str">
        <f t="shared" si="2113"/>
        <v/>
      </c>
      <c r="N1742" s="21" t="str">
        <f t="shared" si="2114"/>
        <v>√dis + tvā</v>
      </c>
      <c r="O1742" s="21" t="str">
        <f t="shared" si="2115"/>
        <v/>
      </c>
      <c r="P1742" s="21" t="str">
        <f t="shared" si="2116"/>
        <v/>
      </c>
      <c r="Q1742" s="21"/>
      <c r="R1742" s="21" t="s">
        <v>4572</v>
      </c>
      <c r="S1742" s="21" t="s">
        <v>4573</v>
      </c>
      <c r="T1742" s="21" t="s">
        <v>4616</v>
      </c>
      <c r="U1742" s="23"/>
      <c r="V1742" s="23"/>
      <c r="W1742" s="15">
        <f t="shared" si="2"/>
        <v>45635</v>
      </c>
      <c r="X1742" s="24">
        <v>1741.0</v>
      </c>
      <c r="Y1742" s="17" t="str">
        <f t="shared" si="2117"/>
        <v>=COUNTIFS(C$3:C1742,C1742)</v>
      </c>
      <c r="Z1742" s="25" t="str">
        <f t="shared" si="2118"/>
        <v>#NAME?</v>
      </c>
      <c r="AA1742" s="25" t="str">
        <f t="shared" si="2119"/>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4"/>
        <v>1</v>
      </c>
      <c r="B1743" s="10">
        <f t="shared" si="1946"/>
        <v>2</v>
      </c>
      <c r="C1743" s="12" t="s">
        <v>4617</v>
      </c>
      <c r="D1743" s="27" t="s">
        <v>141</v>
      </c>
      <c r="E1743" s="21" t="s">
        <v>4618</v>
      </c>
      <c r="F1743" s="21"/>
      <c r="G1743" s="21"/>
      <c r="H1743" s="21" t="s">
        <v>4619</v>
      </c>
      <c r="I1743" s="21"/>
      <c r="J1743" s="21"/>
      <c r="K1743" s="21"/>
      <c r="L1743" s="21"/>
      <c r="M1743" s="21"/>
      <c r="N1743" s="21"/>
      <c r="O1743" s="21"/>
      <c r="P1743" s="21"/>
      <c r="Q1743" s="21"/>
      <c r="R1743" s="21" t="s">
        <v>4572</v>
      </c>
      <c r="S1743" s="21" t="s">
        <v>4573</v>
      </c>
      <c r="T1743" s="21" t="s">
        <v>4620</v>
      </c>
      <c r="U1743" s="23"/>
      <c r="V1743" s="23"/>
      <c r="W1743" s="15">
        <f t="shared" si="2"/>
        <v>45635</v>
      </c>
      <c r="X1743" s="24">
        <v>1742.0</v>
      </c>
      <c r="Y1743" s="17" t="str">
        <f t="shared" si="2117"/>
        <v>=COUNTIFS(C$3:C1743,C1743)</v>
      </c>
      <c r="Z1743" s="25" t="str">
        <f t="shared" si="2118"/>
        <v>#NAME?</v>
      </c>
      <c r="AA1743" s="25" t="str">
        <f t="shared" si="2119"/>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4"/>
        <v>3</v>
      </c>
      <c r="B1744" s="10">
        <f t="shared" si="1946"/>
        <v>4</v>
      </c>
      <c r="C1744" s="12" t="s">
        <v>4528</v>
      </c>
      <c r="D1744" s="21" t="str">
        <f t="shared" ref="D1744:D1750" si="2120">VLOOKUP($C1744,$C$1:$P$7320,2,0)</f>
        <v>noun</v>
      </c>
      <c r="E1744" s="21" t="str">
        <f t="shared" ref="E1744:E1750" si="2121">VLOOKUP($C1744,$C$1:$P$7320,3,0)</f>
        <v>masc gen pl of dhamma</v>
      </c>
      <c r="F1744" s="21" t="str">
        <f t="shared" ref="F1744:F1750" si="2122">VLOOKUP($C1744,$C$1:$P$7320,4,0)</f>
        <v/>
      </c>
      <c r="G1744" s="21"/>
      <c r="H1744" s="21" t="str">
        <f t="shared" ref="H1744:H1750" si="2123">VLOOKUP($C1744,$C$1:$P$7320,6,0)</f>
        <v>of cases, matters, things</v>
      </c>
      <c r="I1744" s="21" t="str">
        <f t="shared" ref="I1744:I1750" si="2124">VLOOKUP($C1744,$C$1:$P$7320,7,0)</f>
        <v/>
      </c>
      <c r="J1744" s="21" t="str">
        <f t="shared" ref="J1744:J1750" si="2125">VLOOKUP($C1744,$C$1:$P$7320,8,0)</f>
        <v>√dhar (hold)</v>
      </c>
      <c r="K1744" s="21">
        <f t="shared" ref="K1744:K1750" si="2126">VLOOKUP($C1744,$C$1:$P$7320,9,0)</f>
        <v>1</v>
      </c>
      <c r="L1744" s="21" t="str">
        <f t="shared" ref="L1744:L1750" si="2127">VLOOKUP($C1744,$C$1:$P$7320,10,0)</f>
        <v>a</v>
      </c>
      <c r="M1744" s="21" t="str">
        <f t="shared" ref="M1744:M1750" si="2128">VLOOKUP($C1744,$C$1:$P$7320,11,0)</f>
        <v/>
      </c>
      <c r="N1744" s="21" t="str">
        <f t="shared" ref="N1744:N1750" si="2129">VLOOKUP($C1744,$C$1:$P$7320,12,0)</f>
        <v>√dhar + ma</v>
      </c>
      <c r="O1744" s="21" t="str">
        <f t="shared" ref="O1744:O1750" si="2130">VLOOKUP($C1744,$C$1:$P$7320,13,0)</f>
        <v/>
      </c>
      <c r="P1744" s="21" t="str">
        <f t="shared" ref="P1744:P1750" si="2131">VLOOKUP($C1744,$C$1:$P$7320,14,0)</f>
        <v/>
      </c>
      <c r="Q1744" s="21"/>
      <c r="R1744" s="21" t="s">
        <v>4572</v>
      </c>
      <c r="S1744" s="21" t="s">
        <v>4573</v>
      </c>
      <c r="T1744" s="21" t="s">
        <v>4616</v>
      </c>
      <c r="U1744" s="23"/>
      <c r="V1744" s="23"/>
      <c r="W1744" s="15">
        <f t="shared" si="2"/>
        <v>45635</v>
      </c>
      <c r="X1744" s="24">
        <v>1743.0</v>
      </c>
      <c r="Y1744" s="17" t="str">
        <f t="shared" si="2117"/>
        <v>=COUNTIFS(C$3:C1744,C1744)</v>
      </c>
      <c r="Z1744" s="25" t="str">
        <f t="shared" si="2118"/>
        <v>#NAME?</v>
      </c>
      <c r="AA1744" s="25" t="str">
        <f t="shared" si="2119"/>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4"/>
        <v>3</v>
      </c>
      <c r="B1745" s="10">
        <f t="shared" si="1946"/>
        <v>4</v>
      </c>
      <c r="C1745" s="12" t="s">
        <v>4532</v>
      </c>
      <c r="D1745" s="21" t="str">
        <f t="shared" si="2120"/>
        <v>adj</v>
      </c>
      <c r="E1745" s="21" t="str">
        <f t="shared" si="2121"/>
        <v>masc instr sg of aññatara</v>
      </c>
      <c r="F1745" s="21" t="str">
        <f t="shared" si="2122"/>
        <v/>
      </c>
      <c r="G1745" s="21"/>
      <c r="H1745" s="21" t="str">
        <f t="shared" si="2123"/>
        <v>with one (of); either one (of)</v>
      </c>
      <c r="I1745" s="21" t="str">
        <f t="shared" si="2124"/>
        <v>more than another</v>
      </c>
      <c r="J1745" s="21" t="str">
        <f t="shared" si="2125"/>
        <v/>
      </c>
      <c r="K1745" s="21" t="str">
        <f t="shared" si="2126"/>
        <v/>
      </c>
      <c r="L1745" s="21" t="str">
        <f t="shared" si="2127"/>
        <v/>
      </c>
      <c r="M1745" s="21" t="str">
        <f t="shared" si="2128"/>
        <v/>
      </c>
      <c r="N1745" s="21" t="str">
        <f t="shared" si="2129"/>
        <v>añña + tara</v>
      </c>
      <c r="O1745" s="21" t="str">
        <f t="shared" si="2130"/>
        <v/>
      </c>
      <c r="P1745" s="21" t="str">
        <f t="shared" si="2131"/>
        <v/>
      </c>
      <c r="Q1745" s="21"/>
      <c r="R1745" s="21" t="s">
        <v>4572</v>
      </c>
      <c r="S1745" s="21" t="s">
        <v>4573</v>
      </c>
      <c r="T1745" s="21" t="s">
        <v>4616</v>
      </c>
      <c r="U1745" s="23"/>
      <c r="V1745" s="23"/>
      <c r="W1745" s="15">
        <f t="shared" si="2"/>
        <v>45635</v>
      </c>
      <c r="X1745" s="24">
        <v>1744.0</v>
      </c>
      <c r="Y1745" s="17" t="str">
        <f t="shared" si="2117"/>
        <v>=COUNTIFS(C$3:C1745,C1745)</v>
      </c>
      <c r="Z1745" s="25" t="str">
        <f t="shared" si="2118"/>
        <v>#NAME?</v>
      </c>
      <c r="AA1745" s="25" t="str">
        <f t="shared" si="2119"/>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4"/>
        <v>5</v>
      </c>
      <c r="B1746" s="10">
        <f t="shared" si="1946"/>
        <v>18</v>
      </c>
      <c r="C1746" s="12" t="s">
        <v>1749</v>
      </c>
      <c r="D1746" s="21" t="str">
        <f t="shared" si="2120"/>
        <v>verb</v>
      </c>
      <c r="E1746" s="21" t="str">
        <f t="shared" si="2121"/>
        <v>opt 3rd sg of vadati</v>
      </c>
      <c r="F1746" s="21" t="str">
        <f t="shared" si="2122"/>
        <v/>
      </c>
      <c r="G1746" s="21"/>
      <c r="H1746" s="21" t="str">
        <f t="shared" si="2123"/>
        <v>he would say, speak, tell</v>
      </c>
      <c r="I1746" s="21" t="str">
        <f t="shared" si="2124"/>
        <v/>
      </c>
      <c r="J1746" s="21" t="str">
        <f t="shared" si="2125"/>
        <v>√vad (speak)</v>
      </c>
      <c r="K1746" s="21">
        <f t="shared" si="2126"/>
        <v>1</v>
      </c>
      <c r="L1746" s="21" t="str">
        <f t="shared" si="2127"/>
        <v>a</v>
      </c>
      <c r="M1746" s="21" t="str">
        <f t="shared" si="2128"/>
        <v>√vad + a &gt; vada</v>
      </c>
      <c r="N1746" s="21" t="str">
        <f t="shared" si="2129"/>
        <v>vada + eyya</v>
      </c>
      <c r="O1746" s="21" t="str">
        <f t="shared" si="2130"/>
        <v/>
      </c>
      <c r="P1746" s="21" t="str">
        <f t="shared" si="2131"/>
        <v/>
      </c>
      <c r="Q1746" s="21"/>
      <c r="R1746" s="21" t="s">
        <v>4572</v>
      </c>
      <c r="S1746" s="21" t="s">
        <v>4573</v>
      </c>
      <c r="T1746" s="21" t="s">
        <v>4616</v>
      </c>
      <c r="U1746" s="23"/>
      <c r="V1746" s="23"/>
      <c r="W1746" s="15">
        <f t="shared" si="2"/>
        <v>45635</v>
      </c>
      <c r="X1746" s="24">
        <v>1745.0</v>
      </c>
      <c r="Y1746" s="17" t="str">
        <f t="shared" si="2117"/>
        <v>=COUNTIFS(C$3:C1746,C1746)</v>
      </c>
      <c r="Z1746" s="25" t="str">
        <f t="shared" si="2118"/>
        <v>#NAME?</v>
      </c>
      <c r="AA1746" s="25" t="str">
        <f t="shared" si="2119"/>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4"/>
        <v>3</v>
      </c>
      <c r="B1747" s="10">
        <f t="shared" si="1946"/>
        <v>5</v>
      </c>
      <c r="C1747" s="12" t="s">
        <v>4536</v>
      </c>
      <c r="D1747" s="21" t="str">
        <f t="shared" si="2120"/>
        <v>adj</v>
      </c>
      <c r="E1747" s="21" t="str">
        <f t="shared" si="2121"/>
        <v>masc instr sg of saṅghādisesa, comp</v>
      </c>
      <c r="F1747" s="21" t="str">
        <f t="shared" si="2122"/>
        <v/>
      </c>
      <c r="G1747" s="21"/>
      <c r="H1747" s="21" t="str">
        <f t="shared" si="2123"/>
        <v>with (a matter) related to an offence requiring suspension</v>
      </c>
      <c r="I1747" s="21" t="str">
        <f t="shared" si="2124"/>
        <v>related to an offence requiring involvement of the community from start to finish</v>
      </c>
      <c r="J1747" s="21" t="str">
        <f t="shared" si="2125"/>
        <v/>
      </c>
      <c r="K1747" s="21" t="str">
        <f t="shared" si="2126"/>
        <v/>
      </c>
      <c r="L1747" s="21" t="str">
        <f t="shared" si="2127"/>
        <v/>
      </c>
      <c r="M1747" s="21" t="str">
        <f t="shared" si="2128"/>
        <v/>
      </c>
      <c r="N1747" s="21" t="str">
        <f t="shared" si="2129"/>
        <v>saṅgha + ādi + sesa</v>
      </c>
      <c r="O1747" s="21" t="str">
        <f t="shared" si="2130"/>
        <v/>
      </c>
      <c r="P1747" s="21" t="str">
        <f t="shared" si="2131"/>
        <v>sattamī tappurisa</v>
      </c>
      <c r="Q1747" s="21"/>
      <c r="R1747" s="21" t="s">
        <v>4572</v>
      </c>
      <c r="S1747" s="21" t="s">
        <v>4573</v>
      </c>
      <c r="T1747" s="21" t="s">
        <v>4616</v>
      </c>
      <c r="U1747" s="23"/>
      <c r="V1747" s="23"/>
      <c r="W1747" s="15">
        <f t="shared" si="2"/>
        <v>45635</v>
      </c>
      <c r="X1747" s="24">
        <v>1746.0</v>
      </c>
      <c r="Y1747" s="17" t="str">
        <f t="shared" si="2117"/>
        <v>=COUNTIFS(C$3:C1747,C1747)</v>
      </c>
      <c r="Z1747" s="25" t="str">
        <f t="shared" si="2118"/>
        <v>#NAME?</v>
      </c>
      <c r="AA1747" s="25" t="str">
        <f t="shared" si="2119"/>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4"/>
        <v>49</v>
      </c>
      <c r="B1748" s="10">
        <f t="shared" si="1946"/>
        <v>220</v>
      </c>
      <c r="C1748" s="12" t="s">
        <v>1131</v>
      </c>
      <c r="D1748" s="21" t="str">
        <f t="shared" si="2120"/>
        <v>ind</v>
      </c>
      <c r="E1748" s="21" t="str">
        <f t="shared" si="2121"/>
        <v>conj</v>
      </c>
      <c r="F1748" s="21" t="str">
        <f t="shared" si="2122"/>
        <v/>
      </c>
      <c r="G1748" s="21"/>
      <c r="H1748" s="21" t="str">
        <f t="shared" si="2123"/>
        <v>or, either or</v>
      </c>
      <c r="I1748" s="21" t="str">
        <f t="shared" si="2124"/>
        <v/>
      </c>
      <c r="J1748" s="21" t="str">
        <f t="shared" si="2125"/>
        <v/>
      </c>
      <c r="K1748" s="21" t="str">
        <f t="shared" si="2126"/>
        <v/>
      </c>
      <c r="L1748" s="21" t="str">
        <f t="shared" si="2127"/>
        <v/>
      </c>
      <c r="M1748" s="21" t="str">
        <f t="shared" si="2128"/>
        <v/>
      </c>
      <c r="N1748" s="21" t="str">
        <f t="shared" si="2129"/>
        <v/>
      </c>
      <c r="O1748" s="21" t="str">
        <f t="shared" si="2130"/>
        <v/>
      </c>
      <c r="P1748" s="21" t="str">
        <f t="shared" si="2131"/>
        <v/>
      </c>
      <c r="Q1748" s="21"/>
      <c r="R1748" s="21" t="s">
        <v>4572</v>
      </c>
      <c r="S1748" s="21" t="s">
        <v>4573</v>
      </c>
      <c r="T1748" s="21" t="s">
        <v>4616</v>
      </c>
      <c r="U1748" s="23"/>
      <c r="V1748" s="23"/>
      <c r="W1748" s="15">
        <f t="shared" si="2"/>
        <v>45635</v>
      </c>
      <c r="X1748" s="24">
        <v>1747.0</v>
      </c>
      <c r="Y1748" s="17" t="str">
        <f t="shared" si="2117"/>
        <v>=COUNTIFS(C$3:C1748,C1748)</v>
      </c>
      <c r="Z1748" s="25" t="str">
        <f t="shared" si="2118"/>
        <v>#NAME?</v>
      </c>
      <c r="AA1748" s="25" t="str">
        <f t="shared" si="2119"/>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4"/>
        <v>3</v>
      </c>
      <c r="B1749" s="10">
        <f t="shared" si="1946"/>
        <v>4</v>
      </c>
      <c r="C1749" s="12" t="s">
        <v>4541</v>
      </c>
      <c r="D1749" s="21" t="str">
        <f t="shared" si="2120"/>
        <v>adj</v>
      </c>
      <c r="E1749" s="21" t="str">
        <f t="shared" si="2121"/>
        <v>masc instr sg of pācittiya</v>
      </c>
      <c r="F1749" s="21" t="str">
        <f t="shared" si="2122"/>
        <v/>
      </c>
      <c r="G1749" s="21"/>
      <c r="H1749" s="21" t="str">
        <f t="shared" si="2123"/>
        <v>with (a matter) requiring confessing</v>
      </c>
      <c r="I1749" s="21" t="str">
        <f t="shared" si="2124"/>
        <v/>
      </c>
      <c r="J1749" s="21" t="str">
        <f t="shared" si="2125"/>
        <v/>
      </c>
      <c r="K1749" s="21" t="str">
        <f t="shared" si="2126"/>
        <v/>
      </c>
      <c r="L1749" s="21" t="str">
        <f t="shared" si="2127"/>
        <v/>
      </c>
      <c r="M1749" s="21" t="str">
        <f t="shared" si="2128"/>
        <v/>
      </c>
      <c r="N1749" s="21" t="str">
        <f t="shared" si="2129"/>
        <v/>
      </c>
      <c r="O1749" s="21" t="str">
        <f t="shared" si="2130"/>
        <v/>
      </c>
      <c r="P1749" s="21" t="str">
        <f t="shared" si="2131"/>
        <v/>
      </c>
      <c r="Q1749" s="21"/>
      <c r="R1749" s="21" t="s">
        <v>4572</v>
      </c>
      <c r="S1749" s="21" t="s">
        <v>4573</v>
      </c>
      <c r="T1749" s="21" t="s">
        <v>4616</v>
      </c>
      <c r="U1749" s="23"/>
      <c r="V1749" s="23"/>
      <c r="W1749" s="15">
        <f t="shared" si="2"/>
        <v>45635</v>
      </c>
      <c r="X1749" s="24">
        <v>1748.0</v>
      </c>
      <c r="Y1749" s="17" t="str">
        <f t="shared" si="2117"/>
        <v>=COUNTIFS(C$3:C1749,C1749)</v>
      </c>
      <c r="Z1749" s="25" t="str">
        <f t="shared" si="2118"/>
        <v>#NAME?</v>
      </c>
      <c r="AA1749" s="25" t="str">
        <f t="shared" si="2119"/>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4"/>
        <v>50</v>
      </c>
      <c r="B1750" s="10">
        <f t="shared" si="1946"/>
        <v>220</v>
      </c>
      <c r="C1750" s="12" t="s">
        <v>1131</v>
      </c>
      <c r="D1750" s="21" t="str">
        <f t="shared" si="2120"/>
        <v>ind</v>
      </c>
      <c r="E1750" s="21" t="str">
        <f t="shared" si="2121"/>
        <v>conj</v>
      </c>
      <c r="F1750" s="21" t="str">
        <f t="shared" si="2122"/>
        <v/>
      </c>
      <c r="G1750" s="21"/>
      <c r="H1750" s="21" t="str">
        <f t="shared" si="2123"/>
        <v>or, either or</v>
      </c>
      <c r="I1750" s="21" t="str">
        <f t="shared" si="2124"/>
        <v/>
      </c>
      <c r="J1750" s="21" t="str">
        <f t="shared" si="2125"/>
        <v/>
      </c>
      <c r="K1750" s="21" t="str">
        <f t="shared" si="2126"/>
        <v/>
      </c>
      <c r="L1750" s="21" t="str">
        <f t="shared" si="2127"/>
        <v/>
      </c>
      <c r="M1750" s="21" t="str">
        <f t="shared" si="2128"/>
        <v/>
      </c>
      <c r="N1750" s="21" t="str">
        <f t="shared" si="2129"/>
        <v/>
      </c>
      <c r="O1750" s="21" t="str">
        <f t="shared" si="2130"/>
        <v/>
      </c>
      <c r="P1750" s="21" t="str">
        <f t="shared" si="2131"/>
        <v/>
      </c>
      <c r="Q1750" s="21"/>
      <c r="R1750" s="21" t="s">
        <v>4572</v>
      </c>
      <c r="S1750" s="21" t="s">
        <v>4573</v>
      </c>
      <c r="T1750" s="21" t="s">
        <v>4616</v>
      </c>
      <c r="U1750" s="23"/>
      <c r="V1750" s="23"/>
      <c r="W1750" s="15">
        <f t="shared" si="2"/>
        <v>45635</v>
      </c>
      <c r="X1750" s="24">
        <v>1749.0</v>
      </c>
      <c r="Y1750" s="17" t="str">
        <f t="shared" si="2117"/>
        <v>=COUNTIFS(C$3:C1750,C1750)</v>
      </c>
      <c r="Z1750" s="25" t="str">
        <f t="shared" si="2118"/>
        <v>#NAME?</v>
      </c>
      <c r="AA1750" s="25" t="str">
        <f t="shared" si="2119"/>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46"/>
        <v>1</v>
      </c>
      <c r="C1751" s="52" t="s">
        <v>4621</v>
      </c>
      <c r="D1751" s="40"/>
      <c r="E1751" s="40"/>
      <c r="F1751" s="40"/>
      <c r="G1751" s="40"/>
      <c r="H1751" s="40"/>
      <c r="I1751" s="40"/>
      <c r="J1751" s="40"/>
      <c r="K1751" s="40"/>
      <c r="L1751" s="40"/>
      <c r="M1751" s="40"/>
      <c r="N1751" s="40"/>
      <c r="O1751" s="40"/>
      <c r="P1751" s="40"/>
      <c r="Q1751" s="40"/>
      <c r="R1751" s="40" t="s">
        <v>4572</v>
      </c>
      <c r="S1751" s="40" t="s">
        <v>4573</v>
      </c>
      <c r="T1751" s="40" t="s">
        <v>4616</v>
      </c>
      <c r="U1751" s="41"/>
      <c r="V1751" s="41"/>
      <c r="W1751" s="15">
        <f t="shared" si="2"/>
        <v>45635</v>
      </c>
      <c r="X1751" s="24">
        <v>1750.0</v>
      </c>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46"/>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2"/>
        <v>45635</v>
      </c>
      <c r="X1752" s="24">
        <v>1751.0</v>
      </c>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32">COUNTIFS(C$3:C1753,C1753)</f>
        <v>4</v>
      </c>
      <c r="B1753" s="10">
        <f t="shared" si="1946"/>
        <v>8</v>
      </c>
      <c r="C1753" s="12" t="s">
        <v>4474</v>
      </c>
      <c r="D1753" s="21" t="str">
        <f t="shared" ref="D1753:D1763" si="2133">VLOOKUP($C1753,$C$1:$P$7320,2,0)</f>
        <v>noun</v>
      </c>
      <c r="E1753" s="21" t="str">
        <f>VLOOKUP($C1753,$C$1:$P$7320,3,0)</f>
        <v>fem acc sg of nisajjā</v>
      </c>
      <c r="F1753" s="21" t="str">
        <f t="shared" ref="F1753:F1763" si="2134">VLOOKUP($C1753,$C$1:$P$7320,4,0)</f>
        <v/>
      </c>
      <c r="G1753" s="21"/>
      <c r="H1753" s="21" t="str">
        <f t="shared" ref="H1753:H1763" si="2135">VLOOKUP($C1753,$C$1:$P$7320,6,0)</f>
        <v>sitting place, seat</v>
      </c>
      <c r="I1753" s="21" t="str">
        <f t="shared" ref="I1753:I1763" si="2136">VLOOKUP($C1753,$C$1:$P$7320,7,0)</f>
        <v>seating</v>
      </c>
      <c r="J1753" s="21" t="str">
        <f t="shared" ref="J1753:J1763" si="2137">VLOOKUP($C1753,$C$1:$P$7320,8,0)</f>
        <v>√sad (sink, sit, settle)</v>
      </c>
      <c r="K1753" s="21">
        <f t="shared" ref="K1753:K1763" si="2138">VLOOKUP($C1753,$C$1:$P$7320,9,0)</f>
        <v>1</v>
      </c>
      <c r="L1753" s="21" t="str">
        <f t="shared" ref="L1753:L1763" si="2139">VLOOKUP($C1753,$C$1:$P$7320,10,0)</f>
        <v>a</v>
      </c>
      <c r="M1753" s="21" t="str">
        <f t="shared" ref="M1753:M1763" si="2140">VLOOKUP($C1753,$C$1:$P$7320,11,0)</f>
        <v/>
      </c>
      <c r="N1753" s="21" t="str">
        <f t="shared" ref="N1753:N1763" si="2141">VLOOKUP($C1753,$C$1:$P$7320,12,0)</f>
        <v>ni + √sad + ya + ā</v>
      </c>
      <c r="O1753" s="21" t="str">
        <f t="shared" ref="O1753:O1763" si="2142">VLOOKUP($C1753,$C$1:$P$7320,13,0)</f>
        <v/>
      </c>
      <c r="P1753" s="21" t="str">
        <f t="shared" ref="P1753:P1763" si="2143">VLOOKUP($C1753,$C$1:$P$7320,14,0)</f>
        <v/>
      </c>
      <c r="Q1753" s="21"/>
      <c r="R1753" s="21" t="s">
        <v>4572</v>
      </c>
      <c r="S1753" s="21" t="s">
        <v>4573</v>
      </c>
      <c r="T1753" s="21" t="s">
        <v>4622</v>
      </c>
      <c r="U1753" s="23"/>
      <c r="V1753" s="23"/>
      <c r="W1753" s="15">
        <f t="shared" si="2"/>
        <v>45635</v>
      </c>
      <c r="X1753" s="24">
        <v>1752.0</v>
      </c>
      <c r="Y1753" s="17" t="str">
        <f t="shared" ref="Y1753:Y1763" si="2144">formulatext(A1753)</f>
        <v>=COUNTIFS(C$3:C1753,C1753)</v>
      </c>
      <c r="Z1753" s="25" t="str">
        <f t="shared" ref="Z1753:Z1763" si="2145">org.libreoffice.regex(Y1753,"(\= COUNTIFS\(C\$\d{1,3}:)(C\d{1,3})(,)(C\d{1,3})(\))","$2")</f>
        <v>#NAME?</v>
      </c>
      <c r="AA1753" s="25" t="str">
        <f t="shared" ref="AA1753:AA1763" si="2146">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32"/>
        <v>45</v>
      </c>
      <c r="B1754" s="10">
        <f t="shared" si="1946"/>
        <v>147</v>
      </c>
      <c r="C1754" s="12" t="s">
        <v>560</v>
      </c>
      <c r="D1754" s="21" t="str">
        <f t="shared" si="2133"/>
        <v>noun</v>
      </c>
      <c r="E1754" s="21" t="s">
        <v>3635</v>
      </c>
      <c r="F1754" s="21" t="str">
        <f t="shared" si="2134"/>
        <v/>
      </c>
      <c r="G1754" s="21"/>
      <c r="H1754" s="21" t="str">
        <f t="shared" si="2135"/>
        <v>monk, monastic</v>
      </c>
      <c r="I1754" s="21" t="str">
        <f t="shared" si="2136"/>
        <v>beggar, mendicant</v>
      </c>
      <c r="J1754" s="21" t="str">
        <f t="shared" si="2137"/>
        <v>√bhikkh (beg)</v>
      </c>
      <c r="K1754" s="21">
        <f t="shared" si="2138"/>
        <v>1</v>
      </c>
      <c r="L1754" s="21" t="str">
        <f t="shared" si="2139"/>
        <v>a</v>
      </c>
      <c r="M1754" s="21" t="str">
        <f t="shared" si="2140"/>
        <v/>
      </c>
      <c r="N1754" s="21" t="str">
        <f t="shared" si="2141"/>
        <v>√bhikkh + u</v>
      </c>
      <c r="O1754" s="21" t="str">
        <f t="shared" si="2142"/>
        <v/>
      </c>
      <c r="P1754" s="21" t="str">
        <f t="shared" si="2143"/>
        <v/>
      </c>
      <c r="Q1754" s="21"/>
      <c r="R1754" s="21" t="s">
        <v>4572</v>
      </c>
      <c r="S1754" s="21" t="s">
        <v>4573</v>
      </c>
      <c r="T1754" s="21" t="s">
        <v>4622</v>
      </c>
      <c r="U1754" s="23"/>
      <c r="V1754" s="23"/>
      <c r="W1754" s="15">
        <f t="shared" si="2"/>
        <v>45635</v>
      </c>
      <c r="X1754" s="24">
        <v>1753.0</v>
      </c>
      <c r="Y1754" s="17" t="str">
        <f t="shared" si="2144"/>
        <v>=COUNTIFS(C$3:C1754,C1754)</v>
      </c>
      <c r="Z1754" s="25" t="str">
        <f t="shared" si="2145"/>
        <v>#NAME?</v>
      </c>
      <c r="AA1754" s="25" t="str">
        <f t="shared" si="2146"/>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2"/>
        <v>2</v>
      </c>
      <c r="B1755" s="10">
        <f t="shared" si="1946"/>
        <v>2</v>
      </c>
      <c r="C1755" s="12" t="s">
        <v>4547</v>
      </c>
      <c r="D1755" s="21" t="str">
        <f t="shared" si="2133"/>
        <v>prp</v>
      </c>
      <c r="E1755" s="21" t="str">
        <f t="shared" ref="E1755:E1763" si="2147">VLOOKUP($C1755,$C$1:$P$7320,3,0)</f>
        <v>masc nom sg of paṭijānamāna, from paṭijānāti</v>
      </c>
      <c r="F1755" s="21" t="str">
        <f t="shared" si="2134"/>
        <v/>
      </c>
      <c r="G1755" s="21"/>
      <c r="H1755" s="21" t="str">
        <f t="shared" si="2135"/>
        <v>agreeing, admitting</v>
      </c>
      <c r="I1755" s="21" t="str">
        <f t="shared" si="2136"/>
        <v/>
      </c>
      <c r="J1755" s="21" t="str">
        <f t="shared" si="2137"/>
        <v>√ñā (know)</v>
      </c>
      <c r="K1755" s="21">
        <f t="shared" si="2138"/>
        <v>5</v>
      </c>
      <c r="L1755" s="21" t="str">
        <f t="shared" si="2139"/>
        <v>nā</v>
      </c>
      <c r="M1755" s="21" t="str">
        <f t="shared" si="2140"/>
        <v>√ñā + nā &gt; jānā</v>
      </c>
      <c r="N1755" s="21" t="str">
        <f t="shared" si="2141"/>
        <v>paṭi + jānā + māna</v>
      </c>
      <c r="O1755" s="21" t="str">
        <f t="shared" si="2142"/>
        <v/>
      </c>
      <c r="P1755" s="21" t="str">
        <f t="shared" si="2143"/>
        <v/>
      </c>
      <c r="Q1755" s="21"/>
      <c r="R1755" s="21" t="s">
        <v>4572</v>
      </c>
      <c r="S1755" s="21" t="s">
        <v>4573</v>
      </c>
      <c r="T1755" s="21" t="s">
        <v>4622</v>
      </c>
      <c r="U1755" s="23"/>
      <c r="V1755" s="23"/>
      <c r="W1755" s="15">
        <f t="shared" si="2"/>
        <v>45635</v>
      </c>
      <c r="X1755" s="24">
        <v>1754.0</v>
      </c>
      <c r="Y1755" s="17" t="str">
        <f t="shared" si="2144"/>
        <v>=COUNTIFS(C$3:C1755,C1755)</v>
      </c>
      <c r="Z1755" s="25" t="str">
        <f t="shared" si="2145"/>
        <v>#NAME?</v>
      </c>
      <c r="AA1755" s="25" t="str">
        <f t="shared" si="2146"/>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2"/>
        <v>2</v>
      </c>
      <c r="B1756" s="10">
        <f t="shared" si="1946"/>
        <v>2</v>
      </c>
      <c r="C1756" s="12" t="s">
        <v>4617</v>
      </c>
      <c r="D1756" s="21" t="str">
        <f t="shared" si="2133"/>
        <v>card</v>
      </c>
      <c r="E1756" s="21" t="str">
        <f t="shared" si="2147"/>
        <v>masc gen pl of dvi</v>
      </c>
      <c r="F1756" s="21" t="str">
        <f t="shared" si="2134"/>
        <v/>
      </c>
      <c r="G1756" s="21"/>
      <c r="H1756" s="21" t="str">
        <f t="shared" si="2135"/>
        <v>of two</v>
      </c>
      <c r="I1756" s="21" t="str">
        <f t="shared" si="2136"/>
        <v/>
      </c>
      <c r="J1756" s="21" t="str">
        <f t="shared" si="2137"/>
        <v/>
      </c>
      <c r="K1756" s="21" t="str">
        <f t="shared" si="2138"/>
        <v/>
      </c>
      <c r="L1756" s="21" t="str">
        <f t="shared" si="2139"/>
        <v/>
      </c>
      <c r="M1756" s="21" t="str">
        <f t="shared" si="2140"/>
        <v/>
      </c>
      <c r="N1756" s="21" t="str">
        <f t="shared" si="2141"/>
        <v/>
      </c>
      <c r="O1756" s="21" t="str">
        <f t="shared" si="2142"/>
        <v/>
      </c>
      <c r="P1756" s="21" t="str">
        <f t="shared" si="2143"/>
        <v/>
      </c>
      <c r="Q1756" s="21"/>
      <c r="R1756" s="21" t="s">
        <v>4572</v>
      </c>
      <c r="S1756" s="21" t="s">
        <v>4573</v>
      </c>
      <c r="T1756" s="21" t="s">
        <v>4622</v>
      </c>
      <c r="U1756" s="23"/>
      <c r="V1756" s="23"/>
      <c r="W1756" s="15">
        <f t="shared" si="2"/>
        <v>45635</v>
      </c>
      <c r="X1756" s="24">
        <v>1755.0</v>
      </c>
      <c r="Y1756" s="17" t="str">
        <f t="shared" si="2144"/>
        <v>=COUNTIFS(C$3:C1756,C1756)</v>
      </c>
      <c r="Z1756" s="25" t="str">
        <f t="shared" si="2145"/>
        <v>#NAME?</v>
      </c>
      <c r="AA1756" s="25" t="str">
        <f t="shared" si="2146"/>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2"/>
        <v>4</v>
      </c>
      <c r="B1757" s="10">
        <f t="shared" si="1946"/>
        <v>4</v>
      </c>
      <c r="C1757" s="12" t="s">
        <v>4528</v>
      </c>
      <c r="D1757" s="21" t="str">
        <f t="shared" si="2133"/>
        <v>noun</v>
      </c>
      <c r="E1757" s="21" t="str">
        <f t="shared" si="2147"/>
        <v>masc gen pl of dhamma</v>
      </c>
      <c r="F1757" s="21" t="str">
        <f t="shared" si="2134"/>
        <v/>
      </c>
      <c r="G1757" s="21"/>
      <c r="H1757" s="21" t="str">
        <f t="shared" si="2135"/>
        <v>of cases, matters, things</v>
      </c>
      <c r="I1757" s="21" t="str">
        <f t="shared" si="2136"/>
        <v/>
      </c>
      <c r="J1757" s="21" t="str">
        <f t="shared" si="2137"/>
        <v>√dhar (hold)</v>
      </c>
      <c r="K1757" s="21">
        <f t="shared" si="2138"/>
        <v>1</v>
      </c>
      <c r="L1757" s="21" t="str">
        <f t="shared" si="2139"/>
        <v>a</v>
      </c>
      <c r="M1757" s="21" t="str">
        <f t="shared" si="2140"/>
        <v/>
      </c>
      <c r="N1757" s="21" t="str">
        <f t="shared" si="2141"/>
        <v>√dhar + ma</v>
      </c>
      <c r="O1757" s="21" t="str">
        <f t="shared" si="2142"/>
        <v/>
      </c>
      <c r="P1757" s="21" t="str">
        <f t="shared" si="2143"/>
        <v/>
      </c>
      <c r="Q1757" s="21"/>
      <c r="R1757" s="21" t="s">
        <v>4572</v>
      </c>
      <c r="S1757" s="21" t="s">
        <v>4573</v>
      </c>
      <c r="T1757" s="21" t="s">
        <v>4622</v>
      </c>
      <c r="U1757" s="23"/>
      <c r="V1757" s="23"/>
      <c r="W1757" s="15">
        <f t="shared" si="2"/>
        <v>45635</v>
      </c>
      <c r="X1757" s="24">
        <v>1756.0</v>
      </c>
      <c r="Y1757" s="17" t="str">
        <f t="shared" si="2144"/>
        <v>=COUNTIFS(C$3:C1757,C1757)</v>
      </c>
      <c r="Z1757" s="25" t="str">
        <f t="shared" si="2145"/>
        <v>#NAME?</v>
      </c>
      <c r="AA1757" s="25" t="str">
        <f t="shared" si="2146"/>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2"/>
        <v>4</v>
      </c>
      <c r="B1758" s="10">
        <f t="shared" si="1946"/>
        <v>4</v>
      </c>
      <c r="C1758" s="12" t="s">
        <v>4532</v>
      </c>
      <c r="D1758" s="21" t="str">
        <f t="shared" si="2133"/>
        <v>adj</v>
      </c>
      <c r="E1758" s="21" t="str">
        <f t="shared" si="2147"/>
        <v>masc instr sg of aññatara</v>
      </c>
      <c r="F1758" s="21" t="str">
        <f t="shared" si="2134"/>
        <v/>
      </c>
      <c r="G1758" s="21"/>
      <c r="H1758" s="21" t="str">
        <f t="shared" si="2135"/>
        <v>with one (of); either one (of)</v>
      </c>
      <c r="I1758" s="21" t="str">
        <f t="shared" si="2136"/>
        <v>more than another</v>
      </c>
      <c r="J1758" s="21" t="str">
        <f t="shared" si="2137"/>
        <v/>
      </c>
      <c r="K1758" s="21" t="str">
        <f t="shared" si="2138"/>
        <v/>
      </c>
      <c r="L1758" s="21" t="str">
        <f t="shared" si="2139"/>
        <v/>
      </c>
      <c r="M1758" s="21" t="str">
        <f t="shared" si="2140"/>
        <v/>
      </c>
      <c r="N1758" s="21" t="str">
        <f t="shared" si="2141"/>
        <v>añña + tara</v>
      </c>
      <c r="O1758" s="21" t="str">
        <f t="shared" si="2142"/>
        <v/>
      </c>
      <c r="P1758" s="21" t="str">
        <f t="shared" si="2143"/>
        <v/>
      </c>
      <c r="Q1758" s="21"/>
      <c r="R1758" s="21" t="s">
        <v>4572</v>
      </c>
      <c r="S1758" s="21" t="s">
        <v>4573</v>
      </c>
      <c r="T1758" s="21" t="s">
        <v>4622</v>
      </c>
      <c r="U1758" s="23"/>
      <c r="V1758" s="23"/>
      <c r="W1758" s="15">
        <f t="shared" si="2"/>
        <v>45635</v>
      </c>
      <c r="X1758" s="24">
        <v>1757.0</v>
      </c>
      <c r="Y1758" s="17" t="str">
        <f t="shared" si="2144"/>
        <v>=COUNTIFS(C$3:C1758,C1758)</v>
      </c>
      <c r="Z1758" s="25" t="str">
        <f t="shared" si="2145"/>
        <v>#NAME?</v>
      </c>
      <c r="AA1758" s="25" t="str">
        <f t="shared" si="2146"/>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2"/>
        <v>3</v>
      </c>
      <c r="B1759" s="10">
        <f t="shared" si="1946"/>
        <v>5</v>
      </c>
      <c r="C1759" s="12" t="s">
        <v>4552</v>
      </c>
      <c r="D1759" s="21" t="str">
        <f t="shared" si="2133"/>
        <v>ptp</v>
      </c>
      <c r="E1759" s="21" t="str">
        <f t="shared" si="2147"/>
        <v>masc nom sg of kāretabba</v>
      </c>
      <c r="F1759" s="21" t="str">
        <f t="shared" si="2134"/>
        <v/>
      </c>
      <c r="G1759" s="21"/>
      <c r="H1759" s="21" t="str">
        <f t="shared" si="2135"/>
        <v>should be dealt with</v>
      </c>
      <c r="I1759" s="21" t="str">
        <f t="shared" si="2136"/>
        <v>to cause to be done</v>
      </c>
      <c r="J1759" s="21" t="str">
        <f t="shared" si="2137"/>
        <v>√kar (do, make)</v>
      </c>
      <c r="K1759" s="21">
        <f t="shared" si="2138"/>
        <v>7</v>
      </c>
      <c r="L1759" s="21" t="str">
        <f t="shared" si="2139"/>
        <v>*e</v>
      </c>
      <c r="M1759" s="21" t="str">
        <f t="shared" si="2140"/>
        <v>√kar + *e &gt; kāre (caus)</v>
      </c>
      <c r="N1759" s="21" t="str">
        <f t="shared" si="2141"/>
        <v>kāre + tabba</v>
      </c>
      <c r="O1759" s="21" t="str">
        <f t="shared" si="2142"/>
        <v/>
      </c>
      <c r="P1759" s="21" t="str">
        <f t="shared" si="2143"/>
        <v/>
      </c>
      <c r="Q1759" s="21"/>
      <c r="R1759" s="21" t="s">
        <v>4572</v>
      </c>
      <c r="S1759" s="21" t="s">
        <v>4573</v>
      </c>
      <c r="T1759" s="21" t="s">
        <v>4622</v>
      </c>
      <c r="U1759" s="23"/>
      <c r="V1759" s="23"/>
      <c r="W1759" s="15">
        <f t="shared" si="2"/>
        <v>45635</v>
      </c>
      <c r="X1759" s="24">
        <v>1758.0</v>
      </c>
      <c r="Y1759" s="17" t="str">
        <f t="shared" si="2144"/>
        <v>=COUNTIFS(C$3:C1759,C1759)</v>
      </c>
      <c r="Z1759" s="25" t="str">
        <f t="shared" si="2145"/>
        <v>#NAME?</v>
      </c>
      <c r="AA1759" s="25" t="str">
        <f t="shared" si="2146"/>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2"/>
        <v>4</v>
      </c>
      <c r="B1760" s="10">
        <f t="shared" si="1946"/>
        <v>5</v>
      </c>
      <c r="C1760" s="12" t="s">
        <v>4536</v>
      </c>
      <c r="D1760" s="21" t="str">
        <f t="shared" si="2133"/>
        <v>adj</v>
      </c>
      <c r="E1760" s="21" t="str">
        <f t="shared" si="2147"/>
        <v>masc instr sg of saṅghādisesa, comp</v>
      </c>
      <c r="F1760" s="21" t="str">
        <f t="shared" si="2134"/>
        <v/>
      </c>
      <c r="G1760" s="21"/>
      <c r="H1760" s="21" t="str">
        <f t="shared" si="2135"/>
        <v>with (a matter) related to an offence requiring suspension</v>
      </c>
      <c r="I1760" s="21" t="str">
        <f t="shared" si="2136"/>
        <v>related to an offence requiring involvement of the community from start to finish</v>
      </c>
      <c r="J1760" s="21" t="str">
        <f t="shared" si="2137"/>
        <v/>
      </c>
      <c r="K1760" s="21" t="str">
        <f t="shared" si="2138"/>
        <v/>
      </c>
      <c r="L1760" s="21" t="str">
        <f t="shared" si="2139"/>
        <v/>
      </c>
      <c r="M1760" s="21" t="str">
        <f t="shared" si="2140"/>
        <v/>
      </c>
      <c r="N1760" s="21" t="str">
        <f t="shared" si="2141"/>
        <v>saṅgha + ādi + sesa</v>
      </c>
      <c r="O1760" s="21" t="str">
        <f t="shared" si="2142"/>
        <v/>
      </c>
      <c r="P1760" s="21" t="str">
        <f t="shared" si="2143"/>
        <v>sattamī tappurisa</v>
      </c>
      <c r="Q1760" s="21"/>
      <c r="R1760" s="21" t="s">
        <v>4572</v>
      </c>
      <c r="S1760" s="21" t="s">
        <v>4573</v>
      </c>
      <c r="T1760" s="21" t="s">
        <v>4622</v>
      </c>
      <c r="U1760" s="23"/>
      <c r="V1760" s="23"/>
      <c r="W1760" s="15">
        <f t="shared" si="2"/>
        <v>45635</v>
      </c>
      <c r="X1760" s="24">
        <v>1759.0</v>
      </c>
      <c r="Y1760" s="17" t="str">
        <f t="shared" si="2144"/>
        <v>=COUNTIFS(C$3:C1760,C1760)</v>
      </c>
      <c r="Z1760" s="25" t="str">
        <f t="shared" si="2145"/>
        <v>#NAME?</v>
      </c>
      <c r="AA1760" s="25" t="str">
        <f t="shared" si="2146"/>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2"/>
        <v>51</v>
      </c>
      <c r="B1761" s="10">
        <f t="shared" si="1946"/>
        <v>220</v>
      </c>
      <c r="C1761" s="12" t="s">
        <v>1131</v>
      </c>
      <c r="D1761" s="21" t="str">
        <f t="shared" si="2133"/>
        <v>ind</v>
      </c>
      <c r="E1761" s="21" t="str">
        <f t="shared" si="2147"/>
        <v>conj</v>
      </c>
      <c r="F1761" s="21" t="str">
        <f t="shared" si="2134"/>
        <v/>
      </c>
      <c r="G1761" s="21"/>
      <c r="H1761" s="21" t="str">
        <f t="shared" si="2135"/>
        <v>or, either or</v>
      </c>
      <c r="I1761" s="21" t="str">
        <f t="shared" si="2136"/>
        <v/>
      </c>
      <c r="J1761" s="21" t="str">
        <f t="shared" si="2137"/>
        <v/>
      </c>
      <c r="K1761" s="21" t="str">
        <f t="shared" si="2138"/>
        <v/>
      </c>
      <c r="L1761" s="21" t="str">
        <f t="shared" si="2139"/>
        <v/>
      </c>
      <c r="M1761" s="21" t="str">
        <f t="shared" si="2140"/>
        <v/>
      </c>
      <c r="N1761" s="21" t="str">
        <f t="shared" si="2141"/>
        <v/>
      </c>
      <c r="O1761" s="21" t="str">
        <f t="shared" si="2142"/>
        <v/>
      </c>
      <c r="P1761" s="21" t="str">
        <f t="shared" si="2143"/>
        <v/>
      </c>
      <c r="Q1761" s="21"/>
      <c r="R1761" s="21" t="s">
        <v>4572</v>
      </c>
      <c r="S1761" s="21" t="s">
        <v>4573</v>
      </c>
      <c r="T1761" s="21" t="s">
        <v>4622</v>
      </c>
      <c r="U1761" s="23"/>
      <c r="V1761" s="23"/>
      <c r="W1761" s="15">
        <f t="shared" si="2"/>
        <v>45635</v>
      </c>
      <c r="X1761" s="24">
        <v>1760.0</v>
      </c>
      <c r="Y1761" s="17" t="str">
        <f t="shared" si="2144"/>
        <v>=COUNTIFS(C$3:C1761,C1761)</v>
      </c>
      <c r="Z1761" s="25" t="str">
        <f t="shared" si="2145"/>
        <v>#NAME?</v>
      </c>
      <c r="AA1761" s="25" t="str">
        <f t="shared" si="2146"/>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2"/>
        <v>4</v>
      </c>
      <c r="B1762" s="10">
        <f t="shared" si="1946"/>
        <v>4</v>
      </c>
      <c r="C1762" s="12" t="s">
        <v>4541</v>
      </c>
      <c r="D1762" s="21" t="str">
        <f t="shared" si="2133"/>
        <v>adj</v>
      </c>
      <c r="E1762" s="21" t="str">
        <f t="shared" si="2147"/>
        <v>masc instr sg of pācittiya</v>
      </c>
      <c r="F1762" s="21" t="str">
        <f t="shared" si="2134"/>
        <v/>
      </c>
      <c r="G1762" s="21"/>
      <c r="H1762" s="21" t="str">
        <f t="shared" si="2135"/>
        <v>with (a matter) requiring confessing</v>
      </c>
      <c r="I1762" s="21" t="str">
        <f t="shared" si="2136"/>
        <v/>
      </c>
      <c r="J1762" s="21" t="str">
        <f t="shared" si="2137"/>
        <v/>
      </c>
      <c r="K1762" s="21" t="str">
        <f t="shared" si="2138"/>
        <v/>
      </c>
      <c r="L1762" s="21" t="str">
        <f t="shared" si="2139"/>
        <v/>
      </c>
      <c r="M1762" s="21" t="str">
        <f t="shared" si="2140"/>
        <v/>
      </c>
      <c r="N1762" s="21" t="str">
        <f t="shared" si="2141"/>
        <v/>
      </c>
      <c r="O1762" s="21" t="str">
        <f t="shared" si="2142"/>
        <v/>
      </c>
      <c r="P1762" s="21" t="str">
        <f t="shared" si="2143"/>
        <v/>
      </c>
      <c r="Q1762" s="21"/>
      <c r="R1762" s="21" t="s">
        <v>4572</v>
      </c>
      <c r="S1762" s="21" t="s">
        <v>4573</v>
      </c>
      <c r="T1762" s="21" t="s">
        <v>4622</v>
      </c>
      <c r="U1762" s="23"/>
      <c r="V1762" s="23"/>
      <c r="W1762" s="15">
        <f t="shared" si="2"/>
        <v>45635</v>
      </c>
      <c r="X1762" s="24">
        <v>1761.0</v>
      </c>
      <c r="Y1762" s="17" t="str">
        <f t="shared" si="2144"/>
        <v>=COUNTIFS(C$3:C1762,C1762)</v>
      </c>
      <c r="Z1762" s="25" t="str">
        <f t="shared" si="2145"/>
        <v>#NAME?</v>
      </c>
      <c r="AA1762" s="25" t="str">
        <f t="shared" si="2146"/>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2"/>
        <v>52</v>
      </c>
      <c r="B1763" s="10">
        <f t="shared" si="1946"/>
        <v>220</v>
      </c>
      <c r="C1763" s="12" t="s">
        <v>1131</v>
      </c>
      <c r="D1763" s="21" t="str">
        <f t="shared" si="2133"/>
        <v>ind</v>
      </c>
      <c r="E1763" s="21" t="str">
        <f t="shared" si="2147"/>
        <v>conj</v>
      </c>
      <c r="F1763" s="21" t="str">
        <f t="shared" si="2134"/>
        <v/>
      </c>
      <c r="G1763" s="21"/>
      <c r="H1763" s="21" t="str">
        <f t="shared" si="2135"/>
        <v>or, either or</v>
      </c>
      <c r="I1763" s="21" t="str">
        <f t="shared" si="2136"/>
        <v/>
      </c>
      <c r="J1763" s="21" t="str">
        <f t="shared" si="2137"/>
        <v/>
      </c>
      <c r="K1763" s="21" t="str">
        <f t="shared" si="2138"/>
        <v/>
      </c>
      <c r="L1763" s="21" t="str">
        <f t="shared" si="2139"/>
        <v/>
      </c>
      <c r="M1763" s="21" t="str">
        <f t="shared" si="2140"/>
        <v/>
      </c>
      <c r="N1763" s="21" t="str">
        <f t="shared" si="2141"/>
        <v/>
      </c>
      <c r="O1763" s="21" t="str">
        <f t="shared" si="2142"/>
        <v/>
      </c>
      <c r="P1763" s="21" t="str">
        <f t="shared" si="2143"/>
        <v/>
      </c>
      <c r="Q1763" s="21"/>
      <c r="R1763" s="21" t="s">
        <v>4572</v>
      </c>
      <c r="S1763" s="21" t="s">
        <v>4573</v>
      </c>
      <c r="T1763" s="21" t="s">
        <v>4622</v>
      </c>
      <c r="U1763" s="23"/>
      <c r="V1763" s="23"/>
      <c r="W1763" s="15">
        <f t="shared" si="2"/>
        <v>45635</v>
      </c>
      <c r="X1763" s="24">
        <v>1762.0</v>
      </c>
      <c r="Y1763" s="17" t="str">
        <f t="shared" si="2144"/>
        <v>=COUNTIFS(C$3:C1763,C1763)</v>
      </c>
      <c r="Z1763" s="25" t="str">
        <f t="shared" si="2145"/>
        <v>#NAME?</v>
      </c>
      <c r="AA1763" s="25" t="str">
        <f t="shared" si="2146"/>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46"/>
        <v>1</v>
      </c>
      <c r="C1764" s="52" t="s">
        <v>4623</v>
      </c>
      <c r="D1764" s="40"/>
      <c r="E1764" s="40"/>
      <c r="F1764" s="40"/>
      <c r="G1764" s="40"/>
      <c r="H1764" s="40"/>
      <c r="I1764" s="40"/>
      <c r="J1764" s="40"/>
      <c r="K1764" s="40"/>
      <c r="L1764" s="40"/>
      <c r="M1764" s="40"/>
      <c r="N1764" s="40"/>
      <c r="O1764" s="40"/>
      <c r="P1764" s="40"/>
      <c r="Q1764" s="40"/>
      <c r="R1764" s="40" t="s">
        <v>4572</v>
      </c>
      <c r="S1764" s="40" t="s">
        <v>4573</v>
      </c>
      <c r="T1764" s="40" t="s">
        <v>4622</v>
      </c>
      <c r="U1764" s="41"/>
      <c r="V1764" s="41"/>
      <c r="W1764" s="15">
        <f t="shared" si="2"/>
        <v>45635</v>
      </c>
      <c r="X1764" s="24">
        <v>1763.0</v>
      </c>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46"/>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2"/>
        <v>45635</v>
      </c>
      <c r="X1765" s="24">
        <v>1764.0</v>
      </c>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48">COUNTIFS(C$3:C1766,C1766)</f>
        <v>2</v>
      </c>
      <c r="B1766" s="10">
        <f t="shared" si="1946"/>
        <v>2</v>
      </c>
      <c r="C1766" s="12" t="s">
        <v>4557</v>
      </c>
      <c r="D1766" s="21" t="str">
        <f t="shared" ref="D1766:D1778" si="2149">VLOOKUP($C1766,$C$1:$P$7320,2,0)</f>
        <v>pron</v>
      </c>
      <c r="E1766" s="21" t="str">
        <f t="shared" ref="E1766:E1773" si="2150">VLOOKUP($C1766,$C$1:$P$7320,3,0)</f>
        <v>masc instr sg of ya</v>
      </c>
      <c r="F1766" s="21" t="str">
        <f t="shared" ref="F1766:F1778" si="2151">VLOOKUP($C1766,$C$1:$P$7320,4,0)</f>
        <v/>
      </c>
      <c r="G1766" s="21"/>
      <c r="H1766" s="21" t="str">
        <f t="shared" ref="H1766:H1778" si="2152">VLOOKUP($C1766,$C$1:$P$7320,6,0)</f>
        <v>with whichever</v>
      </c>
      <c r="I1766" s="21" t="str">
        <f t="shared" ref="I1766:I1778" si="2153">VLOOKUP($C1766,$C$1:$P$7320,7,0)</f>
        <v>by which</v>
      </c>
      <c r="J1766" s="21" t="str">
        <f t="shared" ref="J1766:J1778" si="2154">VLOOKUP($C1766,$C$1:$P$7320,8,0)</f>
        <v/>
      </c>
      <c r="K1766" s="21" t="str">
        <f t="shared" ref="K1766:K1778" si="2155">VLOOKUP($C1766,$C$1:$P$7320,9,0)</f>
        <v/>
      </c>
      <c r="L1766" s="21" t="str">
        <f t="shared" ref="L1766:L1778" si="2156">VLOOKUP($C1766,$C$1:$P$7320,10,0)</f>
        <v/>
      </c>
      <c r="M1766" s="21" t="str">
        <f t="shared" ref="M1766:M1778" si="2157">VLOOKUP($C1766,$C$1:$P$7320,11,0)</f>
        <v/>
      </c>
      <c r="N1766" s="21" t="str">
        <f t="shared" ref="N1766:N1778" si="2158">VLOOKUP($C1766,$C$1:$P$7320,12,0)</f>
        <v/>
      </c>
      <c r="O1766" s="21" t="str">
        <f t="shared" ref="O1766:O1778" si="2159">VLOOKUP($C1766,$C$1:$P$7320,13,0)</f>
        <v/>
      </c>
      <c r="P1766" s="21" t="str">
        <f t="shared" ref="P1766:P1778" si="2160">VLOOKUP($C1766,$C$1:$P$7320,14,0)</f>
        <v/>
      </c>
      <c r="Q1766" s="21"/>
      <c r="R1766" s="21" t="s">
        <v>4572</v>
      </c>
      <c r="S1766" s="21" t="s">
        <v>4573</v>
      </c>
      <c r="T1766" s="21" t="s">
        <v>4624</v>
      </c>
      <c r="U1766" s="23"/>
      <c r="V1766" s="23"/>
      <c r="W1766" s="15">
        <f t="shared" si="2"/>
        <v>45635</v>
      </c>
      <c r="X1766" s="24">
        <v>1765.0</v>
      </c>
      <c r="Y1766" s="17" t="str">
        <f t="shared" ref="Y1766:Y1778" si="2161">formulatext(A1766)</f>
        <v>=COUNTIFS(C$3:C1766,C1766)</v>
      </c>
      <c r="Z1766" s="25" t="str">
        <f t="shared" ref="Z1766:Z1778" si="2162">org.libreoffice.regex(Y1766,"(\= COUNTIFS\(C\$\d{1,3}:)(C\d{1,3})(,)(C\d{1,3})(\))","$2")</f>
        <v>#NAME?</v>
      </c>
      <c r="AA1766" s="25" t="str">
        <f t="shared" ref="AA1766:AA1778" si="2163">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48"/>
        <v>53</v>
      </c>
      <c r="B1767" s="10">
        <f t="shared" si="1946"/>
        <v>220</v>
      </c>
      <c r="C1767" s="12" t="s">
        <v>1131</v>
      </c>
      <c r="D1767" s="21" t="str">
        <f t="shared" si="2149"/>
        <v>ind</v>
      </c>
      <c r="E1767" s="21" t="str">
        <f t="shared" si="2150"/>
        <v>conj</v>
      </c>
      <c r="F1767" s="21" t="str">
        <f t="shared" si="2151"/>
        <v/>
      </c>
      <c r="G1767" s="21"/>
      <c r="H1767" s="21" t="str">
        <f t="shared" si="2152"/>
        <v>or, either or</v>
      </c>
      <c r="I1767" s="21" t="str">
        <f t="shared" si="2153"/>
        <v/>
      </c>
      <c r="J1767" s="21" t="str">
        <f t="shared" si="2154"/>
        <v/>
      </c>
      <c r="K1767" s="21" t="str">
        <f t="shared" si="2155"/>
        <v/>
      </c>
      <c r="L1767" s="21" t="str">
        <f t="shared" si="2156"/>
        <v/>
      </c>
      <c r="M1767" s="21" t="str">
        <f t="shared" si="2157"/>
        <v/>
      </c>
      <c r="N1767" s="21" t="str">
        <f t="shared" si="2158"/>
        <v/>
      </c>
      <c r="O1767" s="21" t="str">
        <f t="shared" si="2159"/>
        <v/>
      </c>
      <c r="P1767" s="21" t="str">
        <f t="shared" si="2160"/>
        <v/>
      </c>
      <c r="Q1767" s="21"/>
      <c r="R1767" s="21" t="s">
        <v>4572</v>
      </c>
      <c r="S1767" s="21" t="s">
        <v>4573</v>
      </c>
      <c r="T1767" s="21" t="s">
        <v>4624</v>
      </c>
      <c r="U1767" s="23"/>
      <c r="V1767" s="23"/>
      <c r="W1767" s="15">
        <f t="shared" si="2"/>
        <v>45635</v>
      </c>
      <c r="X1767" s="24">
        <v>1766.0</v>
      </c>
      <c r="Y1767" s="17" t="str">
        <f t="shared" si="2161"/>
        <v>=COUNTIFS(C$3:C1767,C1767)</v>
      </c>
      <c r="Z1767" s="25" t="str">
        <f t="shared" si="2162"/>
        <v>#NAME?</v>
      </c>
      <c r="AA1767" s="25" t="str">
        <f t="shared" si="2163"/>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48"/>
        <v>2</v>
      </c>
      <c r="B1768" s="10">
        <f t="shared" si="1946"/>
        <v>4</v>
      </c>
      <c r="C1768" s="12" t="s">
        <v>4563</v>
      </c>
      <c r="D1768" s="21" t="str">
        <f t="shared" si="2149"/>
        <v>pron</v>
      </c>
      <c r="E1768" s="21" t="str">
        <f t="shared" si="2150"/>
        <v>fem nom sg of ta</v>
      </c>
      <c r="F1768" s="21" t="str">
        <f t="shared" si="2151"/>
        <v/>
      </c>
      <c r="G1768" s="21"/>
      <c r="H1768" s="21" t="str">
        <f t="shared" si="2152"/>
        <v>she, that</v>
      </c>
      <c r="I1768" s="21" t="str">
        <f t="shared" si="2153"/>
        <v/>
      </c>
      <c r="J1768" s="21" t="str">
        <f t="shared" si="2154"/>
        <v/>
      </c>
      <c r="K1768" s="21" t="str">
        <f t="shared" si="2155"/>
        <v/>
      </c>
      <c r="L1768" s="21" t="str">
        <f t="shared" si="2156"/>
        <v/>
      </c>
      <c r="M1768" s="21" t="str">
        <f t="shared" si="2157"/>
        <v/>
      </c>
      <c r="N1768" s="21" t="str">
        <f t="shared" si="2158"/>
        <v/>
      </c>
      <c r="O1768" s="21" t="str">
        <f t="shared" si="2159"/>
        <v/>
      </c>
      <c r="P1768" s="21" t="str">
        <f t="shared" si="2160"/>
        <v/>
      </c>
      <c r="Q1768" s="21"/>
      <c r="R1768" s="21" t="s">
        <v>4572</v>
      </c>
      <c r="S1768" s="21" t="s">
        <v>4573</v>
      </c>
      <c r="T1768" s="21" t="s">
        <v>4624</v>
      </c>
      <c r="U1768" s="23"/>
      <c r="V1768" s="23"/>
      <c r="W1768" s="15">
        <f t="shared" si="2"/>
        <v>45635</v>
      </c>
      <c r="X1768" s="24">
        <v>1767.0</v>
      </c>
      <c r="Y1768" s="17" t="str">
        <f t="shared" si="2161"/>
        <v>=COUNTIFS(C$3:C1768,C1768)</v>
      </c>
      <c r="Z1768" s="25" t="str">
        <f t="shared" si="2162"/>
        <v>#NAME?</v>
      </c>
      <c r="AA1768" s="25" t="str">
        <f t="shared" si="2163"/>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48"/>
        <v>4</v>
      </c>
      <c r="B1769" s="10">
        <f t="shared" si="1946"/>
        <v>4</v>
      </c>
      <c r="C1769" s="12" t="s">
        <v>4498</v>
      </c>
      <c r="D1769" s="21" t="str">
        <f t="shared" si="2149"/>
        <v>adj</v>
      </c>
      <c r="E1769" s="21" t="str">
        <f t="shared" si="2150"/>
        <v>fem nom sg of saddheyyavacasa, comp</v>
      </c>
      <c r="F1769" s="21" t="str">
        <f t="shared" si="2151"/>
        <v/>
      </c>
      <c r="G1769" s="21"/>
      <c r="H1769" s="21" t="str">
        <f t="shared" si="2152"/>
        <v>believable, trustworthy</v>
      </c>
      <c r="I1769" s="21" t="str">
        <f t="shared" si="2153"/>
        <v>having word to be believed</v>
      </c>
      <c r="J1769" s="21" t="str">
        <f t="shared" si="2154"/>
        <v/>
      </c>
      <c r="K1769" s="21" t="str">
        <f t="shared" si="2155"/>
        <v/>
      </c>
      <c r="L1769" s="21" t="str">
        <f t="shared" si="2156"/>
        <v/>
      </c>
      <c r="M1769" s="21" t="str">
        <f t="shared" si="2157"/>
        <v/>
      </c>
      <c r="N1769" s="21" t="str">
        <f t="shared" si="2158"/>
        <v>saddheyya + vacasa</v>
      </c>
      <c r="O1769" s="21" t="str">
        <f t="shared" si="2159"/>
        <v>kammadhāraya</v>
      </c>
      <c r="P1769" s="21" t="str">
        <f t="shared" si="2160"/>
        <v>saddheyya + vacasa</v>
      </c>
      <c r="Q1769" s="21"/>
      <c r="R1769" s="21" t="s">
        <v>4572</v>
      </c>
      <c r="S1769" s="21" t="s">
        <v>4573</v>
      </c>
      <c r="T1769" s="21" t="s">
        <v>4624</v>
      </c>
      <c r="U1769" s="23"/>
      <c r="V1769" s="23"/>
      <c r="W1769" s="15">
        <f t="shared" si="2"/>
        <v>45635</v>
      </c>
      <c r="X1769" s="24">
        <v>1768.0</v>
      </c>
      <c r="Y1769" s="17" t="str">
        <f t="shared" si="2161"/>
        <v>=COUNTIFS(C$3:C1769,C1769)</v>
      </c>
      <c r="Z1769" s="25" t="str">
        <f t="shared" si="2162"/>
        <v>#NAME?</v>
      </c>
      <c r="AA1769" s="25" t="str">
        <f t="shared" si="2163"/>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48"/>
        <v>4</v>
      </c>
      <c r="B1770" s="10">
        <f t="shared" si="1946"/>
        <v>4</v>
      </c>
      <c r="C1770" s="12" t="s">
        <v>4514</v>
      </c>
      <c r="D1770" s="21" t="str">
        <f t="shared" si="2149"/>
        <v>noun</v>
      </c>
      <c r="E1770" s="21" t="str">
        <f t="shared" si="2150"/>
        <v>fem nom sg</v>
      </c>
      <c r="F1770" s="21" t="str">
        <f t="shared" si="2151"/>
        <v/>
      </c>
      <c r="G1770" s="21"/>
      <c r="H1770" s="21" t="str">
        <f t="shared" si="2152"/>
        <v>female disciple, devotee</v>
      </c>
      <c r="I1770" s="21" t="str">
        <f t="shared" si="2153"/>
        <v>sitting near</v>
      </c>
      <c r="J1770" s="21" t="str">
        <f t="shared" si="2154"/>
        <v>√ās (sit)</v>
      </c>
      <c r="K1770" s="21">
        <f t="shared" si="2155"/>
        <v>1</v>
      </c>
      <c r="L1770" s="21" t="str">
        <f t="shared" si="2156"/>
        <v>a</v>
      </c>
      <c r="M1770" s="21" t="str">
        <f t="shared" si="2157"/>
        <v/>
      </c>
      <c r="N1770" s="21" t="str">
        <f t="shared" si="2158"/>
        <v>upa + √ās + ikā</v>
      </c>
      <c r="O1770" s="21" t="str">
        <f t="shared" si="2159"/>
        <v/>
      </c>
      <c r="P1770" s="21" t="str">
        <f t="shared" si="2160"/>
        <v/>
      </c>
      <c r="Q1770" s="21"/>
      <c r="R1770" s="21" t="s">
        <v>4572</v>
      </c>
      <c r="S1770" s="21" t="s">
        <v>4573</v>
      </c>
      <c r="T1770" s="21" t="s">
        <v>4624</v>
      </c>
      <c r="U1770" s="23"/>
      <c r="V1770" s="23"/>
      <c r="W1770" s="15">
        <f t="shared" si="2"/>
        <v>45635</v>
      </c>
      <c r="X1770" s="24">
        <v>1769.0</v>
      </c>
      <c r="Y1770" s="17" t="str">
        <f t="shared" si="2161"/>
        <v>=COUNTIFS(C$3:C1770,C1770)</v>
      </c>
      <c r="Z1770" s="25" t="str">
        <f t="shared" si="2162"/>
        <v>#NAME?</v>
      </c>
      <c r="AA1770" s="25" t="str">
        <f t="shared" si="2163"/>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48"/>
        <v>6</v>
      </c>
      <c r="B1771" s="10">
        <f t="shared" si="1946"/>
        <v>18</v>
      </c>
      <c r="C1771" s="12" t="s">
        <v>1749</v>
      </c>
      <c r="D1771" s="21" t="str">
        <f t="shared" si="2149"/>
        <v>verb</v>
      </c>
      <c r="E1771" s="21" t="str">
        <f t="shared" si="2150"/>
        <v>opt 3rd sg of vadati</v>
      </c>
      <c r="F1771" s="21" t="str">
        <f t="shared" si="2151"/>
        <v/>
      </c>
      <c r="G1771" s="21"/>
      <c r="H1771" s="21" t="str">
        <f t="shared" si="2152"/>
        <v>he would say, speak, tell</v>
      </c>
      <c r="I1771" s="21" t="str">
        <f t="shared" si="2153"/>
        <v/>
      </c>
      <c r="J1771" s="21" t="str">
        <f t="shared" si="2154"/>
        <v>√vad (speak)</v>
      </c>
      <c r="K1771" s="21">
        <f t="shared" si="2155"/>
        <v>1</v>
      </c>
      <c r="L1771" s="21" t="str">
        <f t="shared" si="2156"/>
        <v>a</v>
      </c>
      <c r="M1771" s="21" t="str">
        <f t="shared" si="2157"/>
        <v>√vad + a &gt; vada</v>
      </c>
      <c r="N1771" s="21" t="str">
        <f t="shared" si="2158"/>
        <v>vada + eyya</v>
      </c>
      <c r="O1771" s="21" t="str">
        <f t="shared" si="2159"/>
        <v/>
      </c>
      <c r="P1771" s="21" t="str">
        <f t="shared" si="2160"/>
        <v/>
      </c>
      <c r="Q1771" s="21"/>
      <c r="R1771" s="21" t="s">
        <v>4572</v>
      </c>
      <c r="S1771" s="21" t="s">
        <v>4573</v>
      </c>
      <c r="T1771" s="21" t="s">
        <v>4624</v>
      </c>
      <c r="U1771" s="23"/>
      <c r="V1771" s="23"/>
      <c r="W1771" s="15">
        <f t="shared" si="2"/>
        <v>45635</v>
      </c>
      <c r="X1771" s="24">
        <v>1770.0</v>
      </c>
      <c r="Y1771" s="17" t="str">
        <f t="shared" si="2161"/>
        <v>=COUNTIFS(C$3:C1771,C1771)</v>
      </c>
      <c r="Z1771" s="25" t="str">
        <f t="shared" si="2162"/>
        <v>#NAME?</v>
      </c>
      <c r="AA1771" s="25" t="str">
        <f t="shared" si="2163"/>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48"/>
        <v>4</v>
      </c>
      <c r="B1772" s="10">
        <f t="shared" si="1946"/>
        <v>15</v>
      </c>
      <c r="C1772" s="12" t="s">
        <v>4015</v>
      </c>
      <c r="D1772" s="21" t="str">
        <f t="shared" si="2149"/>
        <v>pron</v>
      </c>
      <c r="E1772" s="21" t="str">
        <f t="shared" si="2150"/>
        <v>masc instr sg of ta</v>
      </c>
      <c r="F1772" s="21" t="str">
        <f t="shared" si="2151"/>
        <v/>
      </c>
      <c r="G1772" s="21"/>
      <c r="H1772" s="21" t="str">
        <f t="shared" si="2152"/>
        <v>by him</v>
      </c>
      <c r="I1772" s="21" t="str">
        <f t="shared" si="2153"/>
        <v/>
      </c>
      <c r="J1772" s="21" t="str">
        <f t="shared" si="2154"/>
        <v/>
      </c>
      <c r="K1772" s="21" t="str">
        <f t="shared" si="2155"/>
        <v/>
      </c>
      <c r="L1772" s="21" t="str">
        <f t="shared" si="2156"/>
        <v/>
      </c>
      <c r="M1772" s="21" t="str">
        <f t="shared" si="2157"/>
        <v/>
      </c>
      <c r="N1772" s="21" t="str">
        <f t="shared" si="2158"/>
        <v/>
      </c>
      <c r="O1772" s="21" t="str">
        <f t="shared" si="2159"/>
        <v/>
      </c>
      <c r="P1772" s="21" t="str">
        <f t="shared" si="2160"/>
        <v/>
      </c>
      <c r="Q1772" s="21"/>
      <c r="R1772" s="21" t="s">
        <v>4572</v>
      </c>
      <c r="S1772" s="21" t="s">
        <v>4573</v>
      </c>
      <c r="T1772" s="21" t="s">
        <v>4624</v>
      </c>
      <c r="U1772" s="23"/>
      <c r="V1772" s="23"/>
      <c r="W1772" s="15">
        <f t="shared" si="2"/>
        <v>45635</v>
      </c>
      <c r="X1772" s="24">
        <v>1771.0</v>
      </c>
      <c r="Y1772" s="17" t="str">
        <f t="shared" si="2161"/>
        <v>=COUNTIFS(C$3:C1772,C1772)</v>
      </c>
      <c r="Z1772" s="25" t="str">
        <f t="shared" si="2162"/>
        <v>#NAME?</v>
      </c>
      <c r="AA1772" s="25" t="str">
        <f t="shared" si="2163"/>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48"/>
        <v>16</v>
      </c>
      <c r="B1773" s="10">
        <f t="shared" si="1946"/>
        <v>37</v>
      </c>
      <c r="C1773" s="12" t="s">
        <v>368</v>
      </c>
      <c r="D1773" s="21" t="str">
        <f t="shared" si="2149"/>
        <v>pron</v>
      </c>
      <c r="E1773" s="21" t="str">
        <f t="shared" si="2150"/>
        <v>masc nom sg of ta</v>
      </c>
      <c r="F1773" s="21" t="str">
        <f t="shared" si="2151"/>
        <v/>
      </c>
      <c r="G1773" s="21"/>
      <c r="H1773" s="21" t="str">
        <f t="shared" si="2152"/>
        <v>he, that</v>
      </c>
      <c r="I1773" s="21" t="str">
        <f t="shared" si="2153"/>
        <v/>
      </c>
      <c r="J1773" s="21" t="str">
        <f t="shared" si="2154"/>
        <v/>
      </c>
      <c r="K1773" s="21" t="str">
        <f t="shared" si="2155"/>
        <v/>
      </c>
      <c r="L1773" s="21" t="str">
        <f t="shared" si="2156"/>
        <v/>
      </c>
      <c r="M1773" s="21" t="str">
        <f t="shared" si="2157"/>
        <v/>
      </c>
      <c r="N1773" s="21" t="str">
        <f t="shared" si="2158"/>
        <v/>
      </c>
      <c r="O1773" s="21" t="str">
        <f t="shared" si="2159"/>
        <v/>
      </c>
      <c r="P1773" s="21" t="str">
        <f t="shared" si="2160"/>
        <v/>
      </c>
      <c r="Q1773" s="21"/>
      <c r="R1773" s="21" t="s">
        <v>4572</v>
      </c>
      <c r="S1773" s="21" t="s">
        <v>4573</v>
      </c>
      <c r="T1773" s="21" t="s">
        <v>4624</v>
      </c>
      <c r="U1773" s="23"/>
      <c r="V1773" s="23"/>
      <c r="W1773" s="15">
        <f t="shared" si="2"/>
        <v>45635</v>
      </c>
      <c r="X1773" s="24">
        <v>1772.0</v>
      </c>
      <c r="Y1773" s="17" t="str">
        <f t="shared" si="2161"/>
        <v>=COUNTIFS(C$3:C1773,C1773)</v>
      </c>
      <c r="Z1773" s="25" t="str">
        <f t="shared" si="2162"/>
        <v>#NAME?</v>
      </c>
      <c r="AA1773" s="25" t="str">
        <f t="shared" si="2163"/>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48"/>
        <v>46</v>
      </c>
      <c r="B1774" s="10">
        <f t="shared" si="1946"/>
        <v>147</v>
      </c>
      <c r="C1774" s="12" t="s">
        <v>560</v>
      </c>
      <c r="D1774" s="21" t="str">
        <f t="shared" si="2149"/>
        <v>noun</v>
      </c>
      <c r="E1774" s="21" t="s">
        <v>3635</v>
      </c>
      <c r="F1774" s="21" t="str">
        <f t="shared" si="2151"/>
        <v/>
      </c>
      <c r="G1774" s="21"/>
      <c r="H1774" s="21" t="str">
        <f t="shared" si="2152"/>
        <v>monk, monastic</v>
      </c>
      <c r="I1774" s="21" t="str">
        <f t="shared" si="2153"/>
        <v>beggar, mendicant</v>
      </c>
      <c r="J1774" s="21" t="str">
        <f t="shared" si="2154"/>
        <v>√bhikkh (beg)</v>
      </c>
      <c r="K1774" s="21">
        <f t="shared" si="2155"/>
        <v>1</v>
      </c>
      <c r="L1774" s="21" t="str">
        <f t="shared" si="2156"/>
        <v>a</v>
      </c>
      <c r="M1774" s="21" t="str">
        <f t="shared" si="2157"/>
        <v/>
      </c>
      <c r="N1774" s="21" t="str">
        <f t="shared" si="2158"/>
        <v>√bhikkh + u</v>
      </c>
      <c r="O1774" s="21" t="str">
        <f t="shared" si="2159"/>
        <v/>
      </c>
      <c r="P1774" s="21" t="str">
        <f t="shared" si="2160"/>
        <v/>
      </c>
      <c r="Q1774" s="21"/>
      <c r="R1774" s="21" t="s">
        <v>4572</v>
      </c>
      <c r="S1774" s="21" t="s">
        <v>4573</v>
      </c>
      <c r="T1774" s="21" t="s">
        <v>4624</v>
      </c>
      <c r="U1774" s="23"/>
      <c r="V1774" s="23"/>
      <c r="W1774" s="15">
        <f t="shared" si="2"/>
        <v>45635</v>
      </c>
      <c r="X1774" s="24">
        <v>1773.0</v>
      </c>
      <c r="Y1774" s="17" t="str">
        <f t="shared" si="2161"/>
        <v>=COUNTIFS(C$3:C1774,C1774)</v>
      </c>
      <c r="Z1774" s="25" t="str">
        <f t="shared" si="2162"/>
        <v>#NAME?</v>
      </c>
      <c r="AA1774" s="25" t="str">
        <f t="shared" si="2163"/>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48"/>
        <v>4</v>
      </c>
      <c r="B1775" s="10">
        <f t="shared" si="1946"/>
        <v>5</v>
      </c>
      <c r="C1775" s="12" t="s">
        <v>4552</v>
      </c>
      <c r="D1775" s="21" t="str">
        <f t="shared" si="2149"/>
        <v>ptp</v>
      </c>
      <c r="E1775" s="21" t="str">
        <f t="shared" ref="E1775:E1778" si="2164">VLOOKUP($C1775,$C$1:$P$7320,3,0)</f>
        <v>masc nom sg of kāretabba</v>
      </c>
      <c r="F1775" s="21" t="str">
        <f t="shared" si="2151"/>
        <v/>
      </c>
      <c r="G1775" s="21"/>
      <c r="H1775" s="21" t="str">
        <f t="shared" si="2152"/>
        <v>should be dealt with</v>
      </c>
      <c r="I1775" s="21" t="str">
        <f t="shared" si="2153"/>
        <v>to cause to be done</v>
      </c>
      <c r="J1775" s="21" t="str">
        <f t="shared" si="2154"/>
        <v>√kar (do, make)</v>
      </c>
      <c r="K1775" s="21">
        <f t="shared" si="2155"/>
        <v>7</v>
      </c>
      <c r="L1775" s="21" t="str">
        <f t="shared" si="2156"/>
        <v>*e</v>
      </c>
      <c r="M1775" s="21" t="str">
        <f t="shared" si="2157"/>
        <v>√kar + *e &gt; kāre (caus)</v>
      </c>
      <c r="N1775" s="21" t="str">
        <f t="shared" si="2158"/>
        <v>kāre + tabba</v>
      </c>
      <c r="O1775" s="21" t="str">
        <f t="shared" si="2159"/>
        <v/>
      </c>
      <c r="P1775" s="21" t="str">
        <f t="shared" si="2160"/>
        <v/>
      </c>
      <c r="Q1775" s="21"/>
      <c r="R1775" s="21" t="s">
        <v>4572</v>
      </c>
      <c r="S1775" s="21" t="s">
        <v>4573</v>
      </c>
      <c r="T1775" s="21" t="s">
        <v>4624</v>
      </c>
      <c r="U1775" s="23"/>
      <c r="V1775" s="23"/>
      <c r="W1775" s="15">
        <f t="shared" si="2"/>
        <v>45635</v>
      </c>
      <c r="X1775" s="24">
        <v>1774.0</v>
      </c>
      <c r="Y1775" s="17" t="str">
        <f t="shared" si="2161"/>
        <v>=COUNTIFS(C$3:C1775,C1775)</v>
      </c>
      <c r="Z1775" s="25" t="str">
        <f t="shared" si="2162"/>
        <v>#NAME?</v>
      </c>
      <c r="AA1775" s="25" t="str">
        <f t="shared" si="2163"/>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48"/>
        <v>4</v>
      </c>
      <c r="B1776" s="10">
        <f t="shared" si="1946"/>
        <v>5</v>
      </c>
      <c r="C1776" s="12" t="s">
        <v>1325</v>
      </c>
      <c r="D1776" s="21" t="str">
        <f t="shared" si="2149"/>
        <v>comp</v>
      </c>
      <c r="E1776" s="21" t="str">
        <f t="shared" si="2164"/>
        <v>sandhi, pron + ind</v>
      </c>
      <c r="F1776" s="21" t="str">
        <f t="shared" si="2151"/>
        <v/>
      </c>
      <c r="G1776" s="21"/>
      <c r="H1776" s="21" t="str">
        <f t="shared" si="2152"/>
        <v>he too</v>
      </c>
      <c r="I1776" s="21" t="str">
        <f t="shared" si="2153"/>
        <v/>
      </c>
      <c r="J1776" s="21" t="str">
        <f t="shared" si="2154"/>
        <v/>
      </c>
      <c r="K1776" s="21" t="str">
        <f t="shared" si="2155"/>
        <v/>
      </c>
      <c r="L1776" s="21" t="str">
        <f t="shared" si="2156"/>
        <v/>
      </c>
      <c r="M1776" s="21" t="str">
        <f t="shared" si="2157"/>
        <v/>
      </c>
      <c r="N1776" s="21" t="str">
        <f t="shared" si="2158"/>
        <v>ayaṃ + api</v>
      </c>
      <c r="O1776" s="21" t="str">
        <f t="shared" si="2159"/>
        <v/>
      </c>
      <c r="P1776" s="21" t="str">
        <f t="shared" si="2160"/>
        <v/>
      </c>
      <c r="Q1776" s="21"/>
      <c r="R1776" s="21" t="s">
        <v>4572</v>
      </c>
      <c r="S1776" s="21" t="s">
        <v>4573</v>
      </c>
      <c r="T1776" s="21" t="s">
        <v>4624</v>
      </c>
      <c r="U1776" s="23"/>
      <c r="V1776" s="23"/>
      <c r="W1776" s="15">
        <f t="shared" si="2"/>
        <v>45635</v>
      </c>
      <c r="X1776" s="24">
        <v>1775.0</v>
      </c>
      <c r="Y1776" s="17" t="str">
        <f t="shared" si="2161"/>
        <v>=COUNTIFS(C$3:C1776,C1776)</v>
      </c>
      <c r="Z1776" s="25" t="str">
        <f t="shared" si="2162"/>
        <v>#NAME?</v>
      </c>
      <c r="AA1776" s="25" t="str">
        <f t="shared" si="2163"/>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48"/>
        <v>3</v>
      </c>
      <c r="B1777" s="10">
        <f t="shared" si="1946"/>
        <v>4</v>
      </c>
      <c r="C1777" s="12" t="s">
        <v>674</v>
      </c>
      <c r="D1777" s="21" t="str">
        <f t="shared" si="2149"/>
        <v>noun</v>
      </c>
      <c r="E1777" s="21" t="str">
        <f t="shared" si="2164"/>
        <v>masc nom sg of dhamma</v>
      </c>
      <c r="F1777" s="21" t="str">
        <f t="shared" si="2151"/>
        <v/>
      </c>
      <c r="G1777" s="21"/>
      <c r="H1777" s="21" t="str">
        <f t="shared" si="2152"/>
        <v>act, behaviour</v>
      </c>
      <c r="I1777" s="21" t="str">
        <f t="shared" si="2153"/>
        <v/>
      </c>
      <c r="J1777" s="21" t="str">
        <f t="shared" si="2154"/>
        <v>√dhar (hold)</v>
      </c>
      <c r="K1777" s="21">
        <f t="shared" si="2155"/>
        <v>1</v>
      </c>
      <c r="L1777" s="21" t="str">
        <f t="shared" si="2156"/>
        <v>a</v>
      </c>
      <c r="M1777" s="21" t="str">
        <f t="shared" si="2157"/>
        <v/>
      </c>
      <c r="N1777" s="21" t="str">
        <f t="shared" si="2158"/>
        <v>√dhar + ma</v>
      </c>
      <c r="O1777" s="21" t="str">
        <f t="shared" si="2159"/>
        <v/>
      </c>
      <c r="P1777" s="21" t="str">
        <f t="shared" si="2160"/>
        <v/>
      </c>
      <c r="Q1777" s="21"/>
      <c r="R1777" s="21" t="s">
        <v>4572</v>
      </c>
      <c r="S1777" s="21" t="s">
        <v>4573</v>
      </c>
      <c r="T1777" s="21" t="s">
        <v>4624</v>
      </c>
      <c r="U1777" s="23"/>
      <c r="V1777" s="23"/>
      <c r="W1777" s="15">
        <f t="shared" si="2"/>
        <v>45635</v>
      </c>
      <c r="X1777" s="24">
        <v>1776.0</v>
      </c>
      <c r="Y1777" s="17" t="str">
        <f t="shared" si="2161"/>
        <v>=COUNTIFS(C$3:C1777,C1777)</v>
      </c>
      <c r="Z1777" s="25" t="str">
        <f t="shared" si="2162"/>
        <v>#NAME?</v>
      </c>
      <c r="AA1777" s="25" t="str">
        <f t="shared" si="2163"/>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48"/>
        <v>2</v>
      </c>
      <c r="B1778" s="10">
        <f t="shared" si="1946"/>
        <v>2</v>
      </c>
      <c r="C1778" s="12" t="s">
        <v>4567</v>
      </c>
      <c r="D1778" s="21" t="str">
        <f t="shared" si="2149"/>
        <v>adj</v>
      </c>
      <c r="E1778" s="21" t="str">
        <f t="shared" si="2164"/>
        <v>masc nom sg of aniyata</v>
      </c>
      <c r="F1778" s="21" t="str">
        <f t="shared" si="2151"/>
        <v/>
      </c>
      <c r="G1778" s="21"/>
      <c r="H1778" s="21" t="str">
        <f t="shared" si="2152"/>
        <v>uncertain, undecided, doubtful</v>
      </c>
      <c r="I1778" s="21" t="str">
        <f t="shared" si="2153"/>
        <v>not fixed down</v>
      </c>
      <c r="J1778" s="21" t="str">
        <f t="shared" si="2154"/>
        <v>√yam (control)</v>
      </c>
      <c r="K1778" s="21">
        <f t="shared" si="2155"/>
        <v>1</v>
      </c>
      <c r="L1778" s="21" t="str">
        <f t="shared" si="2156"/>
        <v>a</v>
      </c>
      <c r="M1778" s="21" t="str">
        <f t="shared" si="2157"/>
        <v/>
      </c>
      <c r="N1778" s="21" t="str">
        <f t="shared" si="2158"/>
        <v>na + ni + √yam + ta</v>
      </c>
      <c r="O1778" s="21" t="str">
        <f t="shared" si="2159"/>
        <v/>
      </c>
      <c r="P1778" s="21" t="str">
        <f t="shared" si="2160"/>
        <v/>
      </c>
      <c r="Q1778" s="21"/>
      <c r="R1778" s="21" t="s">
        <v>4572</v>
      </c>
      <c r="S1778" s="21" t="s">
        <v>4573</v>
      </c>
      <c r="T1778" s="21" t="s">
        <v>4624</v>
      </c>
      <c r="U1778" s="23"/>
      <c r="V1778" s="23"/>
      <c r="W1778" s="15">
        <f t="shared" si="2"/>
        <v>45635</v>
      </c>
      <c r="X1778" s="24">
        <v>1777.0</v>
      </c>
      <c r="Y1778" s="17" t="str">
        <f t="shared" si="2161"/>
        <v>=COUNTIFS(C$3:C1778,C1778)</v>
      </c>
      <c r="Z1778" s="25" t="str">
        <f t="shared" si="2162"/>
        <v>#NAME?</v>
      </c>
      <c r="AA1778" s="25" t="str">
        <f t="shared" si="2163"/>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46"/>
        <v>1</v>
      </c>
      <c r="C1779" s="52" t="s">
        <v>4625</v>
      </c>
      <c r="D1779" s="40"/>
      <c r="E1779" s="40"/>
      <c r="F1779" s="40"/>
      <c r="G1779" s="40"/>
      <c r="H1779" s="40"/>
      <c r="I1779" s="40"/>
      <c r="J1779" s="40"/>
      <c r="K1779" s="40"/>
      <c r="L1779" s="40"/>
      <c r="M1779" s="40"/>
      <c r="N1779" s="40"/>
      <c r="O1779" s="40"/>
      <c r="P1779" s="40"/>
      <c r="Q1779" s="40"/>
      <c r="R1779" s="40" t="s">
        <v>4572</v>
      </c>
      <c r="S1779" s="40" t="s">
        <v>4573</v>
      </c>
      <c r="T1779" s="40" t="s">
        <v>4624</v>
      </c>
      <c r="U1779" s="41"/>
      <c r="V1779" s="41"/>
      <c r="W1779" s="15">
        <f t="shared" si="2"/>
        <v>45635</v>
      </c>
      <c r="X1779" s="24">
        <v>1778.0</v>
      </c>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46"/>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2"/>
        <v>45635</v>
      </c>
      <c r="X1780" s="24">
        <v>1779.0</v>
      </c>
      <c r="Y1780" s="17" t="str">
        <f t="shared" ref="Y1780:Y1786" si="2165">formulatext(A1780)</f>
        <v>#N/A</v>
      </c>
      <c r="Z1780" s="25" t="str">
        <f t="shared" ref="Z1780:Z1786" si="2166">org.libreoffice.regex(Y1780,"(\= COUNTIFS\(C\$\d{1,3}:)(C\d{1,3})(,)(C\d{1,3})(\))","$2")</f>
        <v>#NAME?</v>
      </c>
      <c r="AA1780" s="25" t="str">
        <f t="shared" ref="AA1780:AA1786" si="2167">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68">COUNTIFS(C$3:C1781,C1781)</f>
        <v>3</v>
      </c>
      <c r="B1781" s="10">
        <f t="shared" si="1946"/>
        <v>16</v>
      </c>
      <c r="C1781" s="12" t="s">
        <v>1823</v>
      </c>
      <c r="D1781" s="21" t="str">
        <f t="shared" ref="D1781:D1786" si="2169">VLOOKUP($C1781,$C$1:$P$7320,2,0)</f>
        <v>pp</v>
      </c>
      <c r="E1781" s="21" t="str">
        <f t="shared" ref="E1781:E1786" si="2170">VLOOKUP($C1781,$C$1:$P$7320,3,0)</f>
        <v>masc nom pl of uddiṭṭha, pp of uddisati</v>
      </c>
      <c r="F1781" s="21" t="str">
        <f t="shared" ref="F1781:F1786" si="2171">VLOOKUP($C1781,$C$1:$P$7320,4,0)</f>
        <v/>
      </c>
      <c r="G1781" s="21"/>
      <c r="H1781" s="21" t="str">
        <f t="shared" ref="H1781:H1786" si="2172">VLOOKUP($C1781,$C$1:$P$7320,6,0)</f>
        <v>recited, chanted</v>
      </c>
      <c r="I1781" s="21" t="str">
        <f t="shared" ref="I1781:I1786" si="2173">VLOOKUP($C1781,$C$1:$P$7320,7,0)</f>
        <v>pointed up</v>
      </c>
      <c r="J1781" s="21" t="str">
        <f t="shared" ref="J1781:J1786" si="2174">VLOOKUP($C1781,$C$1:$P$7320,8,0)</f>
        <v>√dis (point out, explain)</v>
      </c>
      <c r="K1781" s="21">
        <f t="shared" ref="K1781:K1786" si="2175">VLOOKUP($C1781,$C$1:$P$7320,9,0)</f>
        <v>1</v>
      </c>
      <c r="L1781" s="21" t="str">
        <f t="shared" ref="L1781:L1786" si="2176">VLOOKUP($C1781,$C$1:$P$7320,10,0)</f>
        <v>a</v>
      </c>
      <c r="M1781" s="21" t="str">
        <f t="shared" ref="M1781:M1786" si="2177">VLOOKUP($C1781,$C$1:$P$7320,11,0)</f>
        <v/>
      </c>
      <c r="N1781" s="21" t="str">
        <f t="shared" ref="N1781:N1786" si="2178">VLOOKUP($C1781,$C$1:$P$7320,12,0)</f>
        <v>ud + √dis + ta</v>
      </c>
      <c r="O1781" s="21" t="str">
        <f t="shared" ref="O1781:O1786" si="2179">VLOOKUP($C1781,$C$1:$P$7320,13,0)</f>
        <v/>
      </c>
      <c r="P1781" s="21" t="str">
        <f t="shared" ref="P1781:P1786" si="2180">VLOOKUP($C1781,$C$1:$P$7320,14,0)</f>
        <v/>
      </c>
      <c r="Q1781" s="21"/>
      <c r="R1781" s="21" t="s">
        <v>4421</v>
      </c>
      <c r="S1781" s="21" t="s">
        <v>4422</v>
      </c>
      <c r="T1781" s="21" t="s">
        <v>4626</v>
      </c>
      <c r="U1781" s="23"/>
      <c r="V1781" s="23"/>
      <c r="W1781" s="15">
        <f t="shared" si="2"/>
        <v>45635</v>
      </c>
      <c r="X1781" s="24">
        <v>1780.0</v>
      </c>
      <c r="Y1781" s="17" t="str">
        <f t="shared" si="2165"/>
        <v>=COUNTIFS(C$3:C1781,C1781)</v>
      </c>
      <c r="Z1781" s="25" t="str">
        <f t="shared" si="2166"/>
        <v>#NAME?</v>
      </c>
      <c r="AA1781" s="25" t="str">
        <f t="shared" si="2167"/>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68"/>
        <v>17</v>
      </c>
      <c r="B1782" s="10">
        <f t="shared" si="1946"/>
        <v>42</v>
      </c>
      <c r="C1782" s="12" t="s">
        <v>423</v>
      </c>
      <c r="D1782" s="21" t="str">
        <f t="shared" si="2169"/>
        <v>ind</v>
      </c>
      <c r="E1782" s="21" t="str">
        <f t="shared" si="2170"/>
        <v>emph</v>
      </c>
      <c r="F1782" s="21" t="str">
        <f t="shared" si="2171"/>
        <v/>
      </c>
      <c r="G1782" s="21"/>
      <c r="H1782" s="21" t="str">
        <f t="shared" si="2172"/>
        <v>truly, indeed, then</v>
      </c>
      <c r="I1782" s="21" t="str">
        <f t="shared" si="2173"/>
        <v/>
      </c>
      <c r="J1782" s="21" t="str">
        <f t="shared" si="2174"/>
        <v/>
      </c>
      <c r="K1782" s="21" t="str">
        <f t="shared" si="2175"/>
        <v/>
      </c>
      <c r="L1782" s="21" t="str">
        <f t="shared" si="2176"/>
        <v/>
      </c>
      <c r="M1782" s="21" t="str">
        <f t="shared" si="2177"/>
        <v/>
      </c>
      <c r="N1782" s="21" t="str">
        <f t="shared" si="2178"/>
        <v/>
      </c>
      <c r="O1782" s="21" t="str">
        <f t="shared" si="2179"/>
        <v/>
      </c>
      <c r="P1782" s="21" t="str">
        <f t="shared" si="2180"/>
        <v/>
      </c>
      <c r="Q1782" s="21"/>
      <c r="R1782" s="21" t="s">
        <v>4421</v>
      </c>
      <c r="S1782" s="21" t="s">
        <v>4422</v>
      </c>
      <c r="T1782" s="21" t="s">
        <v>4626</v>
      </c>
      <c r="U1782" s="23"/>
      <c r="V1782" s="23"/>
      <c r="W1782" s="15">
        <f t="shared" si="2"/>
        <v>45635</v>
      </c>
      <c r="X1782" s="24">
        <v>1781.0</v>
      </c>
      <c r="Y1782" s="17" t="str">
        <f t="shared" si="2165"/>
        <v>=COUNTIFS(C$3:C1782,C1782)</v>
      </c>
      <c r="Z1782" s="25" t="str">
        <f t="shared" si="2166"/>
        <v>#NAME?</v>
      </c>
      <c r="AA1782" s="25" t="str">
        <f t="shared" si="2167"/>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68"/>
        <v>6</v>
      </c>
      <c r="B1783" s="10">
        <f t="shared" si="1946"/>
        <v>14</v>
      </c>
      <c r="C1783" s="12" t="s">
        <v>269</v>
      </c>
      <c r="D1783" s="21" t="str">
        <f t="shared" si="2169"/>
        <v>noun</v>
      </c>
      <c r="E1783" s="21" t="str">
        <f t="shared" si="2170"/>
        <v>masc voc pl of āyasmant</v>
      </c>
      <c r="F1783" s="21" t="str">
        <f t="shared" si="2171"/>
        <v/>
      </c>
      <c r="G1783" s="21"/>
      <c r="H1783" s="21" t="str">
        <f t="shared" si="2172"/>
        <v>venerables</v>
      </c>
      <c r="I1783" s="21" t="str">
        <f t="shared" si="2173"/>
        <v>having long life</v>
      </c>
      <c r="J1783" s="21" t="str">
        <f t="shared" si="2174"/>
        <v/>
      </c>
      <c r="K1783" s="21" t="str">
        <f t="shared" si="2175"/>
        <v/>
      </c>
      <c r="L1783" s="21" t="str">
        <f t="shared" si="2176"/>
        <v/>
      </c>
      <c r="M1783" s="21" t="str">
        <f t="shared" si="2177"/>
        <v/>
      </c>
      <c r="N1783" s="21" t="str">
        <f t="shared" si="2178"/>
        <v>āyas + mant</v>
      </c>
      <c r="O1783" s="21" t="str">
        <f t="shared" si="2179"/>
        <v/>
      </c>
      <c r="P1783" s="21" t="str">
        <f t="shared" si="2180"/>
        <v/>
      </c>
      <c r="Q1783" s="21"/>
      <c r="R1783" s="21" t="s">
        <v>4421</v>
      </c>
      <c r="S1783" s="21" t="s">
        <v>4422</v>
      </c>
      <c r="T1783" s="21" t="s">
        <v>4626</v>
      </c>
      <c r="U1783" s="23"/>
      <c r="V1783" s="23"/>
      <c r="W1783" s="15">
        <f t="shared" si="2"/>
        <v>45635</v>
      </c>
      <c r="X1783" s="24">
        <v>1782.0</v>
      </c>
      <c r="Y1783" s="17" t="str">
        <f t="shared" si="2165"/>
        <v>=COUNTIFS(C$3:C1783,C1783)</v>
      </c>
      <c r="Z1783" s="25" t="str">
        <f t="shared" si="2166"/>
        <v>#NAME?</v>
      </c>
      <c r="AA1783" s="25" t="str">
        <f t="shared" si="2167"/>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68"/>
        <v>3</v>
      </c>
      <c r="B1784" s="10">
        <f t="shared" si="1946"/>
        <v>9</v>
      </c>
      <c r="C1784" s="12" t="s">
        <v>3348</v>
      </c>
      <c r="D1784" s="21" t="str">
        <f t="shared" si="2169"/>
        <v>card</v>
      </c>
      <c r="E1784" s="21" t="str">
        <f t="shared" si="2170"/>
        <v>x nom pl</v>
      </c>
      <c r="F1784" s="21" t="str">
        <f t="shared" si="2171"/>
        <v/>
      </c>
      <c r="G1784" s="21"/>
      <c r="H1784" s="21" t="str">
        <f t="shared" si="2172"/>
        <v>two</v>
      </c>
      <c r="I1784" s="21" t="str">
        <f t="shared" si="2173"/>
        <v/>
      </c>
      <c r="J1784" s="21" t="str">
        <f t="shared" si="2174"/>
        <v/>
      </c>
      <c r="K1784" s="21" t="str">
        <f t="shared" si="2175"/>
        <v/>
      </c>
      <c r="L1784" s="21" t="str">
        <f t="shared" si="2176"/>
        <v/>
      </c>
      <c r="M1784" s="21" t="str">
        <f t="shared" si="2177"/>
        <v/>
      </c>
      <c r="N1784" s="21" t="str">
        <f t="shared" si="2178"/>
        <v/>
      </c>
      <c r="O1784" s="21" t="str">
        <f t="shared" si="2179"/>
        <v/>
      </c>
      <c r="P1784" s="21" t="str">
        <f t="shared" si="2180"/>
        <v/>
      </c>
      <c r="Q1784" s="21"/>
      <c r="R1784" s="21" t="s">
        <v>4421</v>
      </c>
      <c r="S1784" s="21" t="s">
        <v>4422</v>
      </c>
      <c r="T1784" s="21" t="s">
        <v>4626</v>
      </c>
      <c r="U1784" s="23"/>
      <c r="V1784" s="23"/>
      <c r="W1784" s="15">
        <f t="shared" si="2"/>
        <v>45635</v>
      </c>
      <c r="X1784" s="24">
        <v>1783.0</v>
      </c>
      <c r="Y1784" s="17" t="str">
        <f t="shared" si="2165"/>
        <v>=COUNTIFS(C$3:C1784,C1784)</v>
      </c>
      <c r="Z1784" s="25" t="str">
        <f t="shared" si="2166"/>
        <v>#NAME?</v>
      </c>
      <c r="AA1784" s="25" t="str">
        <f t="shared" si="2167"/>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68"/>
        <v>2</v>
      </c>
      <c r="B1785" s="10">
        <f t="shared" si="1946"/>
        <v>4</v>
      </c>
      <c r="C1785" s="12" t="s">
        <v>4424</v>
      </c>
      <c r="D1785" s="21" t="str">
        <f t="shared" si="2169"/>
        <v>adj</v>
      </c>
      <c r="E1785" s="21" t="str">
        <f t="shared" si="2170"/>
        <v>masc nom pl of aniyata</v>
      </c>
      <c r="F1785" s="21" t="str">
        <f t="shared" si="2171"/>
        <v/>
      </c>
      <c r="G1785" s="21"/>
      <c r="H1785" s="21" t="str">
        <f t="shared" si="2172"/>
        <v>uncertain; undecided; variable</v>
      </c>
      <c r="I1785" s="21" t="str">
        <f t="shared" si="2173"/>
        <v>not fixed down</v>
      </c>
      <c r="J1785" s="21" t="str">
        <f t="shared" si="2174"/>
        <v>√yam (control)</v>
      </c>
      <c r="K1785" s="21">
        <f t="shared" si="2175"/>
        <v>1</v>
      </c>
      <c r="L1785" s="21" t="str">
        <f t="shared" si="2176"/>
        <v>a</v>
      </c>
      <c r="M1785" s="21" t="str">
        <f t="shared" si="2177"/>
        <v/>
      </c>
      <c r="N1785" s="21" t="str">
        <f t="shared" si="2178"/>
        <v>na + ni + √yam + ta</v>
      </c>
      <c r="O1785" s="21" t="str">
        <f t="shared" si="2179"/>
        <v/>
      </c>
      <c r="P1785" s="21" t="str">
        <f t="shared" si="2180"/>
        <v/>
      </c>
      <c r="Q1785" s="21"/>
      <c r="R1785" s="21" t="s">
        <v>4421</v>
      </c>
      <c r="S1785" s="21" t="s">
        <v>4422</v>
      </c>
      <c r="T1785" s="21" t="s">
        <v>4626</v>
      </c>
      <c r="U1785" s="23"/>
      <c r="V1785" s="23"/>
      <c r="W1785" s="15">
        <f t="shared" si="2"/>
        <v>45635</v>
      </c>
      <c r="X1785" s="24">
        <v>1784.0</v>
      </c>
      <c r="Y1785" s="17" t="str">
        <f t="shared" si="2165"/>
        <v>=COUNTIFS(C$3:C1785,C1785)</v>
      </c>
      <c r="Z1785" s="25" t="str">
        <f t="shared" si="2166"/>
        <v>#NAME?</v>
      </c>
      <c r="AA1785" s="25" t="str">
        <f t="shared" si="2167"/>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68"/>
        <v>6</v>
      </c>
      <c r="B1786" s="10">
        <f t="shared" si="1946"/>
        <v>34</v>
      </c>
      <c r="C1786" s="12" t="s">
        <v>963</v>
      </c>
      <c r="D1786" s="21" t="str">
        <f t="shared" si="2169"/>
        <v>noun</v>
      </c>
      <c r="E1786" s="21" t="str">
        <f t="shared" si="2170"/>
        <v>masc nom pl of dhamma</v>
      </c>
      <c r="F1786" s="21" t="str">
        <f t="shared" si="2171"/>
        <v/>
      </c>
      <c r="G1786" s="21"/>
      <c r="H1786" s="21" t="str">
        <f t="shared" si="2172"/>
        <v>cases, laws, rules</v>
      </c>
      <c r="I1786" s="21" t="str">
        <f t="shared" si="2173"/>
        <v>holdings, supports</v>
      </c>
      <c r="J1786" s="21" t="str">
        <f t="shared" si="2174"/>
        <v>√dhar (hold)</v>
      </c>
      <c r="K1786" s="21">
        <f t="shared" si="2175"/>
        <v>1</v>
      </c>
      <c r="L1786" s="21" t="str">
        <f t="shared" si="2176"/>
        <v>a</v>
      </c>
      <c r="M1786" s="21" t="str">
        <f t="shared" si="2177"/>
        <v/>
      </c>
      <c r="N1786" s="21" t="str">
        <f t="shared" si="2178"/>
        <v>√dhar + ma</v>
      </c>
      <c r="O1786" s="21" t="str">
        <f t="shared" si="2179"/>
        <v/>
      </c>
      <c r="P1786" s="21" t="str">
        <f t="shared" si="2180"/>
        <v/>
      </c>
      <c r="Q1786" s="21"/>
      <c r="R1786" s="21" t="s">
        <v>4421</v>
      </c>
      <c r="S1786" s="21" t="s">
        <v>4422</v>
      </c>
      <c r="T1786" s="21" t="s">
        <v>4626</v>
      </c>
      <c r="U1786" s="23"/>
      <c r="V1786" s="23"/>
      <c r="W1786" s="15">
        <f t="shared" si="2"/>
        <v>45635</v>
      </c>
      <c r="X1786" s="24">
        <v>1785.0</v>
      </c>
      <c r="Y1786" s="17" t="str">
        <f t="shared" si="2165"/>
        <v>=COUNTIFS(C$3:C1786,C1786)</v>
      </c>
      <c r="Z1786" s="25" t="str">
        <f t="shared" si="2166"/>
        <v>#NAME?</v>
      </c>
      <c r="AA1786" s="25" t="str">
        <f t="shared" si="2167"/>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46"/>
        <v>1</v>
      </c>
      <c r="C1787" s="52" t="s">
        <v>4627</v>
      </c>
      <c r="D1787" s="40"/>
      <c r="E1787" s="40"/>
      <c r="F1787" s="40"/>
      <c r="G1787" s="40"/>
      <c r="H1787" s="40"/>
      <c r="I1787" s="40"/>
      <c r="J1787" s="40"/>
      <c r="K1787" s="40"/>
      <c r="L1787" s="40"/>
      <c r="M1787" s="40"/>
      <c r="N1787" s="40"/>
      <c r="O1787" s="40"/>
      <c r="P1787" s="40"/>
      <c r="Q1787" s="40"/>
      <c r="R1787" s="40" t="s">
        <v>4421</v>
      </c>
      <c r="S1787" s="40" t="s">
        <v>4422</v>
      </c>
      <c r="T1787" s="40" t="s">
        <v>4626</v>
      </c>
      <c r="U1787" s="41"/>
      <c r="V1787" s="41"/>
      <c r="W1787" s="15">
        <f t="shared" si="2"/>
        <v>45635</v>
      </c>
      <c r="X1787" s="24">
        <v>1786.0</v>
      </c>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46"/>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2"/>
        <v>45635</v>
      </c>
      <c r="X1788" s="24">
        <v>1787.0</v>
      </c>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81">COUNTIFS(C$3:C1789,C1789)</f>
        <v>4</v>
      </c>
      <c r="B1789" s="10">
        <f t="shared" si="1946"/>
        <v>9</v>
      </c>
      <c r="C1789" s="12" t="s">
        <v>799</v>
      </c>
      <c r="D1789" s="21" t="str">
        <f t="shared" ref="D1789:D1800" si="2182">VLOOKUP($C1789,$C$1:$P$7320,2,0)</f>
        <v>comp</v>
      </c>
      <c r="E1789" s="21" t="str">
        <f t="shared" ref="E1789:E1800" si="2183">VLOOKUP($C1789,$C$1:$P$7320,3,0)</f>
        <v>sandhi, adv + masc</v>
      </c>
      <c r="F1789" s="21" t="str">
        <f t="shared" ref="F1789:F1800" si="2184">VLOOKUP($C1789,$C$1:$P$7320,4,0)</f>
        <v/>
      </c>
      <c r="G1789" s="21"/>
      <c r="H1789" s="21" t="str">
        <f t="shared" ref="H1789:H1800" si="2185">VLOOKUP($C1789,$C$1:$P$7320,6,0)</f>
        <v>in that case the venerables</v>
      </c>
      <c r="I1789" s="21" t="str">
        <f t="shared" ref="I1789:I1800" si="2186">VLOOKUP($C1789,$C$1:$P$7320,7,0)</f>
        <v/>
      </c>
      <c r="J1789" s="21" t="str">
        <f t="shared" ref="J1789:J1800" si="2187">VLOOKUP($C1789,$C$1:$P$7320,8,0)</f>
        <v/>
      </c>
      <c r="K1789" s="21" t="str">
        <f t="shared" ref="K1789:K1800" si="2188">VLOOKUP($C1789,$C$1:$P$7320,9,0)</f>
        <v/>
      </c>
      <c r="L1789" s="21" t="str">
        <f t="shared" ref="L1789:L1800" si="2189">VLOOKUP($C1789,$C$1:$P$7320,10,0)</f>
        <v/>
      </c>
      <c r="M1789" s="21" t="str">
        <f t="shared" ref="M1789:M1800" si="2190">VLOOKUP($C1789,$C$1:$P$7320,11,0)</f>
        <v/>
      </c>
      <c r="N1789" s="21" t="str">
        <f t="shared" ref="N1789:N1800" si="2191">VLOOKUP($C1789,$C$1:$P$7320,12,0)</f>
        <v>tattha + āyasmante</v>
      </c>
      <c r="O1789" s="21" t="str">
        <f t="shared" ref="O1789:O1800" si="2192">VLOOKUP($C1789,$C$1:$P$7320,13,0)</f>
        <v/>
      </c>
      <c r="P1789" s="21" t="str">
        <f t="shared" ref="P1789:P1800" si="2193">VLOOKUP($C1789,$C$1:$P$7320,14,0)</f>
        <v/>
      </c>
      <c r="Q1789" s="21"/>
      <c r="R1789" s="21" t="s">
        <v>4421</v>
      </c>
      <c r="S1789" s="21" t="s">
        <v>4422</v>
      </c>
      <c r="T1789" s="21" t="s">
        <v>4406</v>
      </c>
      <c r="U1789" s="23"/>
      <c r="V1789" s="23"/>
      <c r="W1789" s="15">
        <f t="shared" si="2"/>
        <v>45635</v>
      </c>
      <c r="X1789" s="24">
        <v>1788.0</v>
      </c>
      <c r="Y1789" s="17" t="str">
        <f t="shared" ref="Y1789:Y1800" si="2194">formulatext(A1789)</f>
        <v>=COUNTIFS(C$3:C1789,C1789)</v>
      </c>
      <c r="Z1789" s="25" t="str">
        <f t="shared" ref="Z1789:Z1800" si="2195">org.libreoffice.regex(Y1789,"(\= COUNTIFS\(C\$\d{1,3}:)(C\d{1,3})(,)(C\d{1,3})(\))","$2")</f>
        <v>#NAME?</v>
      </c>
      <c r="AA1789" s="25" t="str">
        <f t="shared" ref="AA1789:AA1800" si="2196">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81"/>
        <v>10</v>
      </c>
      <c r="B1790" s="10">
        <f t="shared" si="1946"/>
        <v>27</v>
      </c>
      <c r="C1790" s="12" t="s">
        <v>810</v>
      </c>
      <c r="D1790" s="21" t="str">
        <f t="shared" si="2182"/>
        <v>verb</v>
      </c>
      <c r="E1790" s="21" t="str">
        <f t="shared" si="2183"/>
        <v>pr 1st sg of pucchati</v>
      </c>
      <c r="F1790" s="21" t="str">
        <f t="shared" si="2184"/>
        <v/>
      </c>
      <c r="G1790" s="21"/>
      <c r="H1790" s="21" t="str">
        <f t="shared" si="2185"/>
        <v>I ask, I am asking</v>
      </c>
      <c r="I1790" s="21" t="str">
        <f t="shared" si="2186"/>
        <v/>
      </c>
      <c r="J1790" s="21" t="str">
        <f t="shared" si="2187"/>
        <v>√pucch (ask)</v>
      </c>
      <c r="K1790" s="21">
        <f t="shared" si="2188"/>
        <v>1</v>
      </c>
      <c r="L1790" s="21" t="str">
        <f t="shared" si="2189"/>
        <v>a</v>
      </c>
      <c r="M1790" s="21" t="str">
        <f t="shared" si="2190"/>
        <v>√pucch + a &gt; puccha</v>
      </c>
      <c r="N1790" s="21" t="str">
        <f t="shared" si="2191"/>
        <v>puccha + ti</v>
      </c>
      <c r="O1790" s="21" t="str">
        <f t="shared" si="2192"/>
        <v/>
      </c>
      <c r="P1790" s="21" t="str">
        <f t="shared" si="2193"/>
        <v/>
      </c>
      <c r="Q1790" s="21"/>
      <c r="R1790" s="21" t="s">
        <v>4421</v>
      </c>
      <c r="S1790" s="21" t="s">
        <v>4422</v>
      </c>
      <c r="T1790" s="21" t="s">
        <v>4406</v>
      </c>
      <c r="U1790" s="23"/>
      <c r="V1790" s="23"/>
      <c r="W1790" s="15">
        <f t="shared" si="2"/>
        <v>45635</v>
      </c>
      <c r="X1790" s="24">
        <v>1789.0</v>
      </c>
      <c r="Y1790" s="17" t="str">
        <f t="shared" si="2194"/>
        <v>=COUNTIFS(C$3:C1790,C1790)</v>
      </c>
      <c r="Z1790" s="25" t="str">
        <f t="shared" si="2195"/>
        <v>#NAME?</v>
      </c>
      <c r="AA1790" s="25" t="str">
        <f t="shared" si="2196"/>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1"/>
        <v>10</v>
      </c>
      <c r="B1791" s="10">
        <f t="shared" si="1946"/>
        <v>27</v>
      </c>
      <c r="C1791" s="12" t="s">
        <v>816</v>
      </c>
      <c r="D1791" s="21" t="str">
        <f t="shared" si="2182"/>
        <v>comp</v>
      </c>
      <c r="E1791" s="21" t="str">
        <f t="shared" si="2183"/>
        <v>sandhi, ind + adv (or) ind + pr</v>
      </c>
      <c r="F1791" s="21" t="str">
        <f t="shared" si="2184"/>
        <v/>
      </c>
      <c r="G1791" s="21"/>
      <c r="H1791" s="21" t="str">
        <f t="shared" si="2185"/>
        <v>I trust in this case, (or) I trust you all are</v>
      </c>
      <c r="I1791" s="21" t="str">
        <f t="shared" si="2186"/>
        <v/>
      </c>
      <c r="J1791" s="21" t="str">
        <f t="shared" si="2187"/>
        <v/>
      </c>
      <c r="K1791" s="21" t="str">
        <f t="shared" si="2188"/>
        <v/>
      </c>
      <c r="L1791" s="21" t="str">
        <f t="shared" si="2189"/>
        <v/>
      </c>
      <c r="M1791" s="21" t="str">
        <f t="shared" si="2190"/>
        <v/>
      </c>
      <c r="N1791" s="21" t="str">
        <f t="shared" si="2191"/>
        <v>kacci + ettha or kacci + attha</v>
      </c>
      <c r="O1791" s="21" t="str">
        <f t="shared" si="2192"/>
        <v/>
      </c>
      <c r="P1791" s="21" t="str">
        <f t="shared" si="2193"/>
        <v/>
      </c>
      <c r="Q1791" s="21"/>
      <c r="R1791" s="21" t="s">
        <v>4421</v>
      </c>
      <c r="S1791" s="21" t="s">
        <v>4422</v>
      </c>
      <c r="T1791" s="21" t="s">
        <v>4406</v>
      </c>
      <c r="U1791" s="23"/>
      <c r="V1791" s="23"/>
      <c r="W1791" s="15">
        <f t="shared" si="2"/>
        <v>45635</v>
      </c>
      <c r="X1791" s="24">
        <v>1790.0</v>
      </c>
      <c r="Y1791" s="17" t="str">
        <f t="shared" si="2194"/>
        <v>=COUNTIFS(C$3:C1791,C1791)</v>
      </c>
      <c r="Z1791" s="25" t="str">
        <f t="shared" si="2195"/>
        <v>#NAME?</v>
      </c>
      <c r="AA1791" s="25" t="str">
        <f t="shared" si="2196"/>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1"/>
        <v>10</v>
      </c>
      <c r="B1792" s="10">
        <f t="shared" si="1946"/>
        <v>27</v>
      </c>
      <c r="C1792" s="12" t="s">
        <v>837</v>
      </c>
      <c r="D1792" s="21" t="str">
        <f t="shared" si="2182"/>
        <v>pp</v>
      </c>
      <c r="E1792" s="21" t="str">
        <f t="shared" si="2183"/>
        <v>masc nom pl of parisuddha, pp of parisujjhati</v>
      </c>
      <c r="F1792" s="21" t="str">
        <f t="shared" si="2184"/>
        <v/>
      </c>
      <c r="G1792" s="21"/>
      <c r="H1792" s="21" t="str">
        <f t="shared" si="2185"/>
        <v>pure, innocent</v>
      </c>
      <c r="I1792" s="21" t="str">
        <f t="shared" si="2186"/>
        <v>purified</v>
      </c>
      <c r="J1792" s="21" t="str">
        <f t="shared" si="2187"/>
        <v>√sudh (be pure)</v>
      </c>
      <c r="K1792" s="21">
        <f t="shared" si="2188"/>
        <v>3</v>
      </c>
      <c r="L1792" s="21" t="str">
        <f t="shared" si="2189"/>
        <v>ya</v>
      </c>
      <c r="M1792" s="21" t="str">
        <f t="shared" si="2190"/>
        <v/>
      </c>
      <c r="N1792" s="21" t="str">
        <f t="shared" si="2191"/>
        <v>pari + √sudh + ta</v>
      </c>
      <c r="O1792" s="21" t="str">
        <f t="shared" si="2192"/>
        <v/>
      </c>
      <c r="P1792" s="21" t="str">
        <f t="shared" si="2193"/>
        <v/>
      </c>
      <c r="Q1792" s="21"/>
      <c r="R1792" s="21" t="s">
        <v>4421</v>
      </c>
      <c r="S1792" s="21" t="s">
        <v>4422</v>
      </c>
      <c r="T1792" s="21" t="s">
        <v>4406</v>
      </c>
      <c r="U1792" s="23"/>
      <c r="V1792" s="23"/>
      <c r="W1792" s="15">
        <f t="shared" si="2"/>
        <v>45635</v>
      </c>
      <c r="X1792" s="24">
        <v>1791.0</v>
      </c>
      <c r="Y1792" s="17" t="str">
        <f t="shared" si="2194"/>
        <v>=COUNTIFS(C$3:C1792,C1792)</v>
      </c>
      <c r="Z1792" s="25" t="str">
        <f t="shared" si="2195"/>
        <v>#NAME?</v>
      </c>
      <c r="AA1792" s="25" t="str">
        <f t="shared" si="2196"/>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1"/>
        <v>4</v>
      </c>
      <c r="B1793" s="10">
        <f t="shared" si="1946"/>
        <v>9</v>
      </c>
      <c r="C1793" s="12" t="s">
        <v>841</v>
      </c>
      <c r="D1793" s="21" t="str">
        <f t="shared" si="2182"/>
        <v>comp</v>
      </c>
      <c r="E1793" s="21" t="str">
        <f t="shared" si="2183"/>
        <v>sandhi, adv + ind</v>
      </c>
      <c r="F1793" s="21" t="str">
        <f t="shared" si="2184"/>
        <v/>
      </c>
      <c r="G1793" s="21"/>
      <c r="H1793" s="21" t="str">
        <f t="shared" si="2185"/>
        <v>and for the second time</v>
      </c>
      <c r="I1793" s="21" t="str">
        <f t="shared" si="2186"/>
        <v/>
      </c>
      <c r="J1793" s="21" t="str">
        <f t="shared" si="2187"/>
        <v/>
      </c>
      <c r="K1793" s="21" t="str">
        <f t="shared" si="2188"/>
        <v/>
      </c>
      <c r="L1793" s="21" t="str">
        <f t="shared" si="2189"/>
        <v/>
      </c>
      <c r="M1793" s="21" t="str">
        <f t="shared" si="2190"/>
        <v/>
      </c>
      <c r="N1793" s="21" t="str">
        <f t="shared" si="2191"/>
        <v>dutiyaṃ + api</v>
      </c>
      <c r="O1793" s="21" t="str">
        <f t="shared" si="2192"/>
        <v/>
      </c>
      <c r="P1793" s="21" t="str">
        <f t="shared" si="2193"/>
        <v/>
      </c>
      <c r="Q1793" s="21"/>
      <c r="R1793" s="21" t="s">
        <v>4421</v>
      </c>
      <c r="S1793" s="21" t="s">
        <v>4422</v>
      </c>
      <c r="T1793" s="21" t="s">
        <v>4406</v>
      </c>
      <c r="U1793" s="23"/>
      <c r="V1793" s="23"/>
      <c r="W1793" s="15">
        <f t="shared" si="2"/>
        <v>45635</v>
      </c>
      <c r="X1793" s="24">
        <v>1792.0</v>
      </c>
      <c r="Y1793" s="17" t="str">
        <f t="shared" si="2194"/>
        <v>=COUNTIFS(C$3:C1793,C1793)</v>
      </c>
      <c r="Z1793" s="25" t="str">
        <f t="shared" si="2195"/>
        <v>#NAME?</v>
      </c>
      <c r="AA1793" s="25" t="str">
        <f t="shared" si="2196"/>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1"/>
        <v>11</v>
      </c>
      <c r="B1794" s="10">
        <f t="shared" si="1946"/>
        <v>27</v>
      </c>
      <c r="C1794" s="12" t="s">
        <v>810</v>
      </c>
      <c r="D1794" s="21" t="str">
        <f t="shared" si="2182"/>
        <v>verb</v>
      </c>
      <c r="E1794" s="21" t="str">
        <f t="shared" si="2183"/>
        <v>pr 1st sg of pucchati</v>
      </c>
      <c r="F1794" s="21" t="str">
        <f t="shared" si="2184"/>
        <v/>
      </c>
      <c r="G1794" s="21"/>
      <c r="H1794" s="21" t="str">
        <f t="shared" si="2185"/>
        <v>I ask, I am asking</v>
      </c>
      <c r="I1794" s="21" t="str">
        <f t="shared" si="2186"/>
        <v/>
      </c>
      <c r="J1794" s="21" t="str">
        <f t="shared" si="2187"/>
        <v>√pucch (ask)</v>
      </c>
      <c r="K1794" s="21">
        <f t="shared" si="2188"/>
        <v>1</v>
      </c>
      <c r="L1794" s="21" t="str">
        <f t="shared" si="2189"/>
        <v>a</v>
      </c>
      <c r="M1794" s="21" t="str">
        <f t="shared" si="2190"/>
        <v>√pucch + a &gt; puccha</v>
      </c>
      <c r="N1794" s="21" t="str">
        <f t="shared" si="2191"/>
        <v>puccha + ti</v>
      </c>
      <c r="O1794" s="21" t="str">
        <f t="shared" si="2192"/>
        <v/>
      </c>
      <c r="P1794" s="21" t="str">
        <f t="shared" si="2193"/>
        <v/>
      </c>
      <c r="Q1794" s="21"/>
      <c r="R1794" s="21" t="s">
        <v>4421</v>
      </c>
      <c r="S1794" s="21" t="s">
        <v>4422</v>
      </c>
      <c r="T1794" s="21" t="s">
        <v>4406</v>
      </c>
      <c r="U1794" s="23"/>
      <c r="V1794" s="23"/>
      <c r="W1794" s="15">
        <f t="shared" si="2"/>
        <v>45635</v>
      </c>
      <c r="X1794" s="24">
        <v>1793.0</v>
      </c>
      <c r="Y1794" s="17" t="str">
        <f t="shared" si="2194"/>
        <v>=COUNTIFS(C$3:C1794,C1794)</v>
      </c>
      <c r="Z1794" s="25" t="str">
        <f t="shared" si="2195"/>
        <v>#NAME?</v>
      </c>
      <c r="AA1794" s="25" t="str">
        <f t="shared" si="2196"/>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1"/>
        <v>11</v>
      </c>
      <c r="B1795" s="10">
        <f t="shared" si="1946"/>
        <v>27</v>
      </c>
      <c r="C1795" s="12" t="s">
        <v>816</v>
      </c>
      <c r="D1795" s="21" t="str">
        <f t="shared" si="2182"/>
        <v>comp</v>
      </c>
      <c r="E1795" s="21" t="str">
        <f t="shared" si="2183"/>
        <v>sandhi, ind + adv (or) ind + pr</v>
      </c>
      <c r="F1795" s="21" t="str">
        <f t="shared" si="2184"/>
        <v/>
      </c>
      <c r="G1795" s="21"/>
      <c r="H1795" s="21" t="str">
        <f t="shared" si="2185"/>
        <v>I trust in this case, (or) I trust you all are</v>
      </c>
      <c r="I1795" s="21" t="str">
        <f t="shared" si="2186"/>
        <v/>
      </c>
      <c r="J1795" s="21" t="str">
        <f t="shared" si="2187"/>
        <v/>
      </c>
      <c r="K1795" s="21" t="str">
        <f t="shared" si="2188"/>
        <v/>
      </c>
      <c r="L1795" s="21" t="str">
        <f t="shared" si="2189"/>
        <v/>
      </c>
      <c r="M1795" s="21" t="str">
        <f t="shared" si="2190"/>
        <v/>
      </c>
      <c r="N1795" s="21" t="str">
        <f t="shared" si="2191"/>
        <v>kacci + ettha or kacci + attha</v>
      </c>
      <c r="O1795" s="21" t="str">
        <f t="shared" si="2192"/>
        <v/>
      </c>
      <c r="P1795" s="21" t="str">
        <f t="shared" si="2193"/>
        <v/>
      </c>
      <c r="Q1795" s="21"/>
      <c r="R1795" s="21" t="s">
        <v>4421</v>
      </c>
      <c r="S1795" s="21" t="s">
        <v>4422</v>
      </c>
      <c r="T1795" s="21" t="s">
        <v>4406</v>
      </c>
      <c r="U1795" s="23"/>
      <c r="V1795" s="23"/>
      <c r="W1795" s="15">
        <f t="shared" si="2"/>
        <v>45635</v>
      </c>
      <c r="X1795" s="24">
        <v>1794.0</v>
      </c>
      <c r="Y1795" s="17" t="str">
        <f t="shared" si="2194"/>
        <v>=COUNTIFS(C$3:C1795,C1795)</v>
      </c>
      <c r="Z1795" s="25" t="str">
        <f t="shared" si="2195"/>
        <v>#NAME?</v>
      </c>
      <c r="AA1795" s="25" t="str">
        <f t="shared" si="2196"/>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1"/>
        <v>11</v>
      </c>
      <c r="B1796" s="10">
        <f t="shared" si="1946"/>
        <v>27</v>
      </c>
      <c r="C1796" s="12" t="s">
        <v>837</v>
      </c>
      <c r="D1796" s="21" t="str">
        <f t="shared" si="2182"/>
        <v>pp</v>
      </c>
      <c r="E1796" s="21" t="str">
        <f t="shared" si="2183"/>
        <v>masc nom pl of parisuddha, pp of parisujjhati</v>
      </c>
      <c r="F1796" s="21" t="str">
        <f t="shared" si="2184"/>
        <v/>
      </c>
      <c r="G1796" s="21"/>
      <c r="H1796" s="21" t="str">
        <f t="shared" si="2185"/>
        <v>pure, innocent</v>
      </c>
      <c r="I1796" s="21" t="str">
        <f t="shared" si="2186"/>
        <v>purified</v>
      </c>
      <c r="J1796" s="21" t="str">
        <f t="shared" si="2187"/>
        <v>√sudh (be pure)</v>
      </c>
      <c r="K1796" s="21">
        <f t="shared" si="2188"/>
        <v>3</v>
      </c>
      <c r="L1796" s="21" t="str">
        <f t="shared" si="2189"/>
        <v>ya</v>
      </c>
      <c r="M1796" s="21" t="str">
        <f t="shared" si="2190"/>
        <v/>
      </c>
      <c r="N1796" s="21" t="str">
        <f t="shared" si="2191"/>
        <v>pari + √sudh + ta</v>
      </c>
      <c r="O1796" s="21" t="str">
        <f t="shared" si="2192"/>
        <v/>
      </c>
      <c r="P1796" s="21" t="str">
        <f t="shared" si="2193"/>
        <v/>
      </c>
      <c r="Q1796" s="21"/>
      <c r="R1796" s="21" t="s">
        <v>4421</v>
      </c>
      <c r="S1796" s="21" t="s">
        <v>4422</v>
      </c>
      <c r="T1796" s="21" t="s">
        <v>4406</v>
      </c>
      <c r="U1796" s="23"/>
      <c r="V1796" s="23"/>
      <c r="W1796" s="15">
        <f t="shared" si="2"/>
        <v>45635</v>
      </c>
      <c r="X1796" s="24">
        <v>1795.0</v>
      </c>
      <c r="Y1796" s="17" t="str">
        <f t="shared" si="2194"/>
        <v>=COUNTIFS(C$3:C1796,C1796)</v>
      </c>
      <c r="Z1796" s="25" t="str">
        <f t="shared" si="2195"/>
        <v>#NAME?</v>
      </c>
      <c r="AA1796" s="25" t="str">
        <f t="shared" si="2196"/>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1"/>
        <v>4</v>
      </c>
      <c r="B1797" s="10">
        <f t="shared" si="1946"/>
        <v>9</v>
      </c>
      <c r="C1797" s="12" t="s">
        <v>861</v>
      </c>
      <c r="D1797" s="21" t="str">
        <f t="shared" si="2182"/>
        <v>comp</v>
      </c>
      <c r="E1797" s="21" t="str">
        <f t="shared" si="2183"/>
        <v>sandhi, adv + ind</v>
      </c>
      <c r="F1797" s="21" t="str">
        <f t="shared" si="2184"/>
        <v/>
      </c>
      <c r="G1797" s="21"/>
      <c r="H1797" s="21" t="str">
        <f t="shared" si="2185"/>
        <v>and for the third time</v>
      </c>
      <c r="I1797" s="21" t="str">
        <f t="shared" si="2186"/>
        <v/>
      </c>
      <c r="J1797" s="21" t="str">
        <f t="shared" si="2187"/>
        <v/>
      </c>
      <c r="K1797" s="21" t="str">
        <f t="shared" si="2188"/>
        <v/>
      </c>
      <c r="L1797" s="21" t="str">
        <f t="shared" si="2189"/>
        <v/>
      </c>
      <c r="M1797" s="21" t="str">
        <f t="shared" si="2190"/>
        <v/>
      </c>
      <c r="N1797" s="21" t="str">
        <f t="shared" si="2191"/>
        <v>tatiyaṃ + api</v>
      </c>
      <c r="O1797" s="21" t="str">
        <f t="shared" si="2192"/>
        <v/>
      </c>
      <c r="P1797" s="21" t="str">
        <f t="shared" si="2193"/>
        <v/>
      </c>
      <c r="Q1797" s="21"/>
      <c r="R1797" s="21" t="s">
        <v>4421</v>
      </c>
      <c r="S1797" s="21" t="s">
        <v>4422</v>
      </c>
      <c r="T1797" s="21" t="s">
        <v>4406</v>
      </c>
      <c r="U1797" s="23"/>
      <c r="V1797" s="23"/>
      <c r="W1797" s="15">
        <f t="shared" si="2"/>
        <v>45635</v>
      </c>
      <c r="X1797" s="24">
        <v>1796.0</v>
      </c>
      <c r="Y1797" s="17" t="str">
        <f t="shared" si="2194"/>
        <v>=COUNTIFS(C$3:C1797,C1797)</v>
      </c>
      <c r="Z1797" s="25" t="str">
        <f t="shared" si="2195"/>
        <v>#NAME?</v>
      </c>
      <c r="AA1797" s="25" t="str">
        <f t="shared" si="2196"/>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1"/>
        <v>12</v>
      </c>
      <c r="B1798" s="10">
        <f t="shared" si="1946"/>
        <v>27</v>
      </c>
      <c r="C1798" s="12" t="s">
        <v>810</v>
      </c>
      <c r="D1798" s="21" t="str">
        <f t="shared" si="2182"/>
        <v>verb</v>
      </c>
      <c r="E1798" s="21" t="str">
        <f t="shared" si="2183"/>
        <v>pr 1st sg of pucchati</v>
      </c>
      <c r="F1798" s="21" t="str">
        <f t="shared" si="2184"/>
        <v/>
      </c>
      <c r="G1798" s="21"/>
      <c r="H1798" s="21" t="str">
        <f t="shared" si="2185"/>
        <v>I ask, I am asking</v>
      </c>
      <c r="I1798" s="21" t="str">
        <f t="shared" si="2186"/>
        <v/>
      </c>
      <c r="J1798" s="21" t="str">
        <f t="shared" si="2187"/>
        <v>√pucch (ask)</v>
      </c>
      <c r="K1798" s="21">
        <f t="shared" si="2188"/>
        <v>1</v>
      </c>
      <c r="L1798" s="21" t="str">
        <f t="shared" si="2189"/>
        <v>a</v>
      </c>
      <c r="M1798" s="21" t="str">
        <f t="shared" si="2190"/>
        <v>√pucch + a &gt; puccha</v>
      </c>
      <c r="N1798" s="21" t="str">
        <f t="shared" si="2191"/>
        <v>puccha + ti</v>
      </c>
      <c r="O1798" s="21" t="str">
        <f t="shared" si="2192"/>
        <v/>
      </c>
      <c r="P1798" s="21" t="str">
        <f t="shared" si="2193"/>
        <v/>
      </c>
      <c r="Q1798" s="21"/>
      <c r="R1798" s="21" t="s">
        <v>4421</v>
      </c>
      <c r="S1798" s="21" t="s">
        <v>4422</v>
      </c>
      <c r="T1798" s="21" t="s">
        <v>4406</v>
      </c>
      <c r="U1798" s="23"/>
      <c r="V1798" s="23"/>
      <c r="W1798" s="15">
        <f t="shared" si="2"/>
        <v>45635</v>
      </c>
      <c r="X1798" s="24">
        <v>1797.0</v>
      </c>
      <c r="Y1798" s="17" t="str">
        <f t="shared" si="2194"/>
        <v>=COUNTIFS(C$3:C1798,C1798)</v>
      </c>
      <c r="Z1798" s="25" t="str">
        <f t="shared" si="2195"/>
        <v>#NAME?</v>
      </c>
      <c r="AA1798" s="25" t="str">
        <f t="shared" si="2196"/>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1"/>
        <v>12</v>
      </c>
      <c r="B1799" s="10">
        <f t="shared" si="1946"/>
        <v>27</v>
      </c>
      <c r="C1799" s="12" t="s">
        <v>816</v>
      </c>
      <c r="D1799" s="21" t="str">
        <f t="shared" si="2182"/>
        <v>comp</v>
      </c>
      <c r="E1799" s="21" t="str">
        <f t="shared" si="2183"/>
        <v>sandhi, ind + adv (or) ind + pr</v>
      </c>
      <c r="F1799" s="21" t="str">
        <f t="shared" si="2184"/>
        <v/>
      </c>
      <c r="G1799" s="21"/>
      <c r="H1799" s="21" t="str">
        <f t="shared" si="2185"/>
        <v>I trust in this case, (or) I trust you all are</v>
      </c>
      <c r="I1799" s="21" t="str">
        <f t="shared" si="2186"/>
        <v/>
      </c>
      <c r="J1799" s="21" t="str">
        <f t="shared" si="2187"/>
        <v/>
      </c>
      <c r="K1799" s="21" t="str">
        <f t="shared" si="2188"/>
        <v/>
      </c>
      <c r="L1799" s="21" t="str">
        <f t="shared" si="2189"/>
        <v/>
      </c>
      <c r="M1799" s="21" t="str">
        <f t="shared" si="2190"/>
        <v/>
      </c>
      <c r="N1799" s="21" t="str">
        <f t="shared" si="2191"/>
        <v>kacci + ettha or kacci + attha</v>
      </c>
      <c r="O1799" s="21" t="str">
        <f t="shared" si="2192"/>
        <v/>
      </c>
      <c r="P1799" s="21" t="str">
        <f t="shared" si="2193"/>
        <v/>
      </c>
      <c r="Q1799" s="21"/>
      <c r="R1799" s="21" t="s">
        <v>4421</v>
      </c>
      <c r="S1799" s="21" t="s">
        <v>4422</v>
      </c>
      <c r="T1799" s="21" t="s">
        <v>4406</v>
      </c>
      <c r="U1799" s="23"/>
      <c r="V1799" s="23"/>
      <c r="W1799" s="15">
        <f t="shared" si="2"/>
        <v>45635</v>
      </c>
      <c r="X1799" s="24">
        <v>1798.0</v>
      </c>
      <c r="Y1799" s="17" t="str">
        <f t="shared" si="2194"/>
        <v>=COUNTIFS(C$3:C1799,C1799)</v>
      </c>
      <c r="Z1799" s="25" t="str">
        <f t="shared" si="2195"/>
        <v>#NAME?</v>
      </c>
      <c r="AA1799" s="25" t="str">
        <f t="shared" si="2196"/>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1"/>
        <v>12</v>
      </c>
      <c r="B1800" s="10">
        <f t="shared" si="1946"/>
        <v>27</v>
      </c>
      <c r="C1800" s="12" t="s">
        <v>837</v>
      </c>
      <c r="D1800" s="21" t="str">
        <f t="shared" si="2182"/>
        <v>pp</v>
      </c>
      <c r="E1800" s="21" t="str">
        <f t="shared" si="2183"/>
        <v>masc nom pl of parisuddha, pp of parisujjhati</v>
      </c>
      <c r="F1800" s="21" t="str">
        <f t="shared" si="2184"/>
        <v/>
      </c>
      <c r="G1800" s="21"/>
      <c r="H1800" s="21" t="str">
        <f t="shared" si="2185"/>
        <v>pure, innocent</v>
      </c>
      <c r="I1800" s="21" t="str">
        <f t="shared" si="2186"/>
        <v>purified</v>
      </c>
      <c r="J1800" s="21" t="str">
        <f t="shared" si="2187"/>
        <v>√sudh (be pure)</v>
      </c>
      <c r="K1800" s="21">
        <f t="shared" si="2188"/>
        <v>3</v>
      </c>
      <c r="L1800" s="21" t="str">
        <f t="shared" si="2189"/>
        <v>ya</v>
      </c>
      <c r="M1800" s="21" t="str">
        <f t="shared" si="2190"/>
        <v/>
      </c>
      <c r="N1800" s="21" t="str">
        <f t="shared" si="2191"/>
        <v>pari + √sudh + ta</v>
      </c>
      <c r="O1800" s="21" t="str">
        <f t="shared" si="2192"/>
        <v/>
      </c>
      <c r="P1800" s="21" t="str">
        <f t="shared" si="2193"/>
        <v/>
      </c>
      <c r="Q1800" s="21"/>
      <c r="R1800" s="21" t="s">
        <v>4421</v>
      </c>
      <c r="S1800" s="21" t="s">
        <v>4422</v>
      </c>
      <c r="T1800" s="21" t="s">
        <v>4406</v>
      </c>
      <c r="U1800" s="23"/>
      <c r="V1800" s="23"/>
      <c r="W1800" s="15">
        <f t="shared" si="2"/>
        <v>45635</v>
      </c>
      <c r="X1800" s="24">
        <v>1799.0</v>
      </c>
      <c r="Y1800" s="17" t="str">
        <f t="shared" si="2194"/>
        <v>=COUNTIFS(C$3:C1800,C1800)</v>
      </c>
      <c r="Z1800" s="25" t="str">
        <f t="shared" si="2195"/>
        <v>#NAME?</v>
      </c>
      <c r="AA1800" s="25" t="str">
        <f t="shared" si="2196"/>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46"/>
        <v>1</v>
      </c>
      <c r="C1801" s="52" t="s">
        <v>4628</v>
      </c>
      <c r="D1801" s="40"/>
      <c r="E1801" s="40"/>
      <c r="F1801" s="40"/>
      <c r="G1801" s="40"/>
      <c r="H1801" s="40"/>
      <c r="I1801" s="40"/>
      <c r="J1801" s="40"/>
      <c r="K1801" s="40"/>
      <c r="L1801" s="40"/>
      <c r="M1801" s="40"/>
      <c r="N1801" s="40"/>
      <c r="O1801" s="40"/>
      <c r="P1801" s="40"/>
      <c r="Q1801" s="40"/>
      <c r="R1801" s="40" t="s">
        <v>4421</v>
      </c>
      <c r="S1801" s="40" t="s">
        <v>4422</v>
      </c>
      <c r="T1801" s="40" t="s">
        <v>4406</v>
      </c>
      <c r="U1801" s="41"/>
      <c r="V1801" s="41"/>
      <c r="W1801" s="15">
        <f t="shared" si="2"/>
        <v>45635</v>
      </c>
      <c r="X1801" s="24">
        <v>1800.0</v>
      </c>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46"/>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2"/>
        <v>45635</v>
      </c>
      <c r="X1802" s="24">
        <v>1801.0</v>
      </c>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197">COUNTIFS(C$3:C1803,C1803)</f>
        <v>4</v>
      </c>
      <c r="B1803" s="10">
        <f t="shared" si="1946"/>
        <v>9</v>
      </c>
      <c r="C1803" s="12" t="s">
        <v>872</v>
      </c>
      <c r="D1803" s="21" t="str">
        <f t="shared" ref="D1803:D1807" si="2198">VLOOKUP($C1803,$C$1:$P$7320,2,0)</f>
        <v>comp</v>
      </c>
      <c r="E1803" s="21" t="str">
        <f t="shared" ref="E1803:E1807" si="2199">VLOOKUP($C1803,$C$1:$P$7320,3,0)</f>
        <v>sandhi, pp + adv + masc</v>
      </c>
      <c r="F1803" s="21" t="str">
        <f t="shared" ref="F1803:F1807" si="2200">VLOOKUP($C1803,$C$1:$P$7320,4,0)</f>
        <v/>
      </c>
      <c r="G1803" s="21"/>
      <c r="H1803" s="21" t="str">
        <f t="shared" ref="H1803:H1807" si="2201">VLOOKUP($C1803,$C$1:$P$7320,6,0)</f>
        <v>the venerables (are) pure in this regard</v>
      </c>
      <c r="I1803" s="21" t="str">
        <f t="shared" ref="I1803:I1807" si="2202">VLOOKUP($C1803,$C$1:$P$7320,7,0)</f>
        <v>the long lived ones are pure here</v>
      </c>
      <c r="J1803" s="21" t="str">
        <f t="shared" ref="J1803:J1807" si="2203">VLOOKUP($C1803,$C$1:$P$7320,8,0)</f>
        <v/>
      </c>
      <c r="K1803" s="21" t="str">
        <f t="shared" ref="K1803:K1807" si="2204">VLOOKUP($C1803,$C$1:$P$7320,9,0)</f>
        <v/>
      </c>
      <c r="L1803" s="21" t="str">
        <f t="shared" ref="L1803:L1807" si="2205">VLOOKUP($C1803,$C$1:$P$7320,10,0)</f>
        <v/>
      </c>
      <c r="M1803" s="21" t="str">
        <f t="shared" ref="M1803:M1807" si="2206">VLOOKUP($C1803,$C$1:$P$7320,11,0)</f>
        <v/>
      </c>
      <c r="N1803" s="21" t="str">
        <f t="shared" ref="N1803:N1807" si="2207">VLOOKUP($C1803,$C$1:$P$7320,12,0)</f>
        <v>parisuddhā + ettha + āyasmanto</v>
      </c>
      <c r="O1803" s="21" t="str">
        <f t="shared" ref="O1803:O1807" si="2208">VLOOKUP($C1803,$C$1:$P$7320,13,0)</f>
        <v/>
      </c>
      <c r="P1803" s="21" t="str">
        <f t="shared" ref="P1803:P1807" si="2209">VLOOKUP($C1803,$C$1:$P$7320,14,0)</f>
        <v/>
      </c>
      <c r="Q1803" s="21"/>
      <c r="R1803" s="21" t="s">
        <v>4421</v>
      </c>
      <c r="S1803" s="21" t="s">
        <v>4422</v>
      </c>
      <c r="T1803" s="21" t="s">
        <v>912</v>
      </c>
      <c r="U1803" s="23"/>
      <c r="V1803" s="23"/>
      <c r="W1803" s="15">
        <f t="shared" si="2"/>
        <v>45635</v>
      </c>
      <c r="X1803" s="24">
        <v>1802.0</v>
      </c>
      <c r="Y1803" s="17" t="str">
        <f t="shared" ref="Y1803:Y1807" si="2210">formulatext(A1803)</f>
        <v>=COUNTIFS(C$3:C1803,C1803)</v>
      </c>
      <c r="Z1803" s="25" t="str">
        <f t="shared" ref="Z1803:Z1807" si="2211">org.libreoffice.regex(Y1803,"(\= COUNTIFS\(C\$\d{1,3}:)(C\d{1,3})(,)(C\d{1,3})(\))","$2")</f>
        <v>#NAME?</v>
      </c>
      <c r="AA1803" s="25" t="str">
        <f t="shared" ref="AA1803:AA1807" si="2212">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97"/>
        <v>5</v>
      </c>
      <c r="B1804" s="10">
        <f t="shared" si="1946"/>
        <v>10</v>
      </c>
      <c r="C1804" s="12" t="s">
        <v>694</v>
      </c>
      <c r="D1804" s="21" t="str">
        <f t="shared" si="2198"/>
        <v>ind</v>
      </c>
      <c r="E1804" s="21" t="str">
        <f t="shared" si="2199"/>
        <v>adv, abl sg of ta</v>
      </c>
      <c r="F1804" s="21" t="str">
        <f t="shared" si="2200"/>
        <v/>
      </c>
      <c r="G1804" s="21"/>
      <c r="H1804" s="21" t="str">
        <f t="shared" si="2201"/>
        <v>therefore</v>
      </c>
      <c r="I1804" s="21" t="str">
        <f t="shared" si="2202"/>
        <v>from that</v>
      </c>
      <c r="J1804" s="21" t="str">
        <f t="shared" si="2203"/>
        <v/>
      </c>
      <c r="K1804" s="21" t="str">
        <f t="shared" si="2204"/>
        <v/>
      </c>
      <c r="L1804" s="21" t="str">
        <f t="shared" si="2205"/>
        <v/>
      </c>
      <c r="M1804" s="21" t="str">
        <f t="shared" si="2206"/>
        <v/>
      </c>
      <c r="N1804" s="21" t="str">
        <f t="shared" si="2207"/>
        <v>ta + smā</v>
      </c>
      <c r="O1804" s="21" t="str">
        <f t="shared" si="2208"/>
        <v/>
      </c>
      <c r="P1804" s="21" t="str">
        <f t="shared" si="2209"/>
        <v/>
      </c>
      <c r="Q1804" s="21"/>
      <c r="R1804" s="21" t="s">
        <v>4421</v>
      </c>
      <c r="S1804" s="21" t="s">
        <v>4422</v>
      </c>
      <c r="T1804" s="21" t="s">
        <v>912</v>
      </c>
      <c r="U1804" s="23"/>
      <c r="V1804" s="23"/>
      <c r="W1804" s="15">
        <f t="shared" si="2"/>
        <v>45635</v>
      </c>
      <c r="X1804" s="24">
        <v>1803.0</v>
      </c>
      <c r="Y1804" s="17" t="str">
        <f t="shared" si="2210"/>
        <v>=COUNTIFS(C$3:C1804,C1804)</v>
      </c>
      <c r="Z1804" s="25" t="str">
        <f t="shared" si="2211"/>
        <v>#NAME?</v>
      </c>
      <c r="AA1804" s="25" t="str">
        <f t="shared" si="2212"/>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97"/>
        <v>5</v>
      </c>
      <c r="B1805" s="10">
        <f t="shared" si="1946"/>
        <v>10</v>
      </c>
      <c r="C1805" s="12" t="s">
        <v>397</v>
      </c>
      <c r="D1805" s="21" t="str">
        <f t="shared" si="2198"/>
        <v>ind</v>
      </c>
      <c r="E1805" s="21" t="str">
        <f t="shared" si="2199"/>
        <v>adv</v>
      </c>
      <c r="F1805" s="21" t="str">
        <f t="shared" si="2200"/>
        <v/>
      </c>
      <c r="G1805" s="21"/>
      <c r="H1805" s="21" t="str">
        <f t="shared" si="2201"/>
        <v>silent, silence, silently</v>
      </c>
      <c r="I1805" s="21" t="str">
        <f t="shared" si="2202"/>
        <v/>
      </c>
      <c r="J1805" s="21" t="str">
        <f t="shared" si="2203"/>
        <v/>
      </c>
      <c r="K1805" s="21" t="str">
        <f t="shared" si="2204"/>
        <v/>
      </c>
      <c r="L1805" s="21" t="str">
        <f t="shared" si="2205"/>
        <v/>
      </c>
      <c r="M1805" s="21" t="str">
        <f t="shared" si="2206"/>
        <v/>
      </c>
      <c r="N1805" s="21" t="str">
        <f t="shared" si="2207"/>
        <v/>
      </c>
      <c r="O1805" s="21" t="str">
        <f t="shared" si="2208"/>
        <v/>
      </c>
      <c r="P1805" s="21" t="str">
        <f t="shared" si="2209"/>
        <v/>
      </c>
      <c r="Q1805" s="21"/>
      <c r="R1805" s="21" t="s">
        <v>4421</v>
      </c>
      <c r="S1805" s="21" t="s">
        <v>4422</v>
      </c>
      <c r="T1805" s="21" t="s">
        <v>912</v>
      </c>
      <c r="U1805" s="23"/>
      <c r="V1805" s="23"/>
      <c r="W1805" s="15">
        <f t="shared" si="2"/>
        <v>45635</v>
      </c>
      <c r="X1805" s="24">
        <v>1804.0</v>
      </c>
      <c r="Y1805" s="17" t="str">
        <f t="shared" si="2210"/>
        <v>=COUNTIFS(C$3:C1805,C1805)</v>
      </c>
      <c r="Z1805" s="25" t="str">
        <f t="shared" si="2211"/>
        <v>#NAME?</v>
      </c>
      <c r="AA1805" s="25" t="str">
        <f t="shared" si="2212"/>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97"/>
        <v>4</v>
      </c>
      <c r="B1806" s="10">
        <f t="shared" si="1946"/>
        <v>9</v>
      </c>
      <c r="C1806" s="12" t="s">
        <v>885</v>
      </c>
      <c r="D1806" s="21" t="str">
        <f t="shared" si="2198"/>
        <v>comp</v>
      </c>
      <c r="E1806" s="21" t="str">
        <f t="shared" si="2199"/>
        <v>sandhi, adv + pron</v>
      </c>
      <c r="F1806" s="21" t="str">
        <f t="shared" si="2200"/>
        <v/>
      </c>
      <c r="G1806" s="21"/>
      <c r="H1806" s="21" t="str">
        <f t="shared" si="2201"/>
        <v>therefore this</v>
      </c>
      <c r="I1806" s="21" t="str">
        <f t="shared" si="2202"/>
        <v>thus this</v>
      </c>
      <c r="J1806" s="21" t="str">
        <f t="shared" si="2203"/>
        <v/>
      </c>
      <c r="K1806" s="21" t="str">
        <f t="shared" si="2204"/>
        <v/>
      </c>
      <c r="L1806" s="21" t="str">
        <f t="shared" si="2205"/>
        <v/>
      </c>
      <c r="M1806" s="21" t="str">
        <f t="shared" si="2206"/>
        <v/>
      </c>
      <c r="N1806" s="21" t="str">
        <f t="shared" si="2207"/>
        <v>evaṃ + etaṃ</v>
      </c>
      <c r="O1806" s="21" t="str">
        <f t="shared" si="2208"/>
        <v/>
      </c>
      <c r="P1806" s="21" t="str">
        <f t="shared" si="2209"/>
        <v/>
      </c>
      <c r="Q1806" s="21"/>
      <c r="R1806" s="21" t="s">
        <v>4421</v>
      </c>
      <c r="S1806" s="21" t="s">
        <v>4422</v>
      </c>
      <c r="T1806" s="21" t="s">
        <v>912</v>
      </c>
      <c r="U1806" s="23"/>
      <c r="V1806" s="23"/>
      <c r="W1806" s="15">
        <f t="shared" si="2"/>
        <v>45635</v>
      </c>
      <c r="X1806" s="24">
        <v>1805.0</v>
      </c>
      <c r="Y1806" s="17" t="str">
        <f t="shared" si="2210"/>
        <v>=COUNTIFS(C$3:C1806,C1806)</v>
      </c>
      <c r="Z1806" s="25" t="str">
        <f t="shared" si="2211"/>
        <v>#NAME?</v>
      </c>
      <c r="AA1806" s="25" t="str">
        <f t="shared" si="2212"/>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197"/>
        <v>3</v>
      </c>
      <c r="B1807" s="10">
        <f t="shared" si="1946"/>
        <v>8</v>
      </c>
      <c r="C1807" s="12" t="s">
        <v>899</v>
      </c>
      <c r="D1807" s="21" t="str">
        <f t="shared" si="2198"/>
        <v>verb</v>
      </c>
      <c r="E1807" s="21" t="str">
        <f t="shared" si="2199"/>
        <v>pr 1st sg of dhārayati</v>
      </c>
      <c r="F1807" s="21" t="str">
        <f t="shared" si="2200"/>
        <v>+acc</v>
      </c>
      <c r="G1807" s="21"/>
      <c r="H1807" s="21" t="str">
        <f t="shared" si="2201"/>
        <v>I take, I believe, I keep in mind</v>
      </c>
      <c r="I1807" s="21" t="str">
        <f t="shared" si="2202"/>
        <v>bear, carry</v>
      </c>
      <c r="J1807" s="21" t="str">
        <f t="shared" si="2203"/>
        <v>√dhar (wear, hold, carry)</v>
      </c>
      <c r="K1807" s="21">
        <f t="shared" si="2204"/>
        <v>8</v>
      </c>
      <c r="L1807" s="21" t="str">
        <f t="shared" si="2205"/>
        <v>*aya</v>
      </c>
      <c r="M1807" s="21" t="str">
        <f t="shared" si="2206"/>
        <v>√dhar + *aya &gt; dhāraya</v>
      </c>
      <c r="N1807" s="21" t="str">
        <f t="shared" si="2207"/>
        <v>dhāraya + ti</v>
      </c>
      <c r="O1807" s="21" t="str">
        <f t="shared" si="2208"/>
        <v/>
      </c>
      <c r="P1807" s="21" t="str">
        <f t="shared" si="2209"/>
        <v/>
      </c>
      <c r="Q1807" s="21"/>
      <c r="R1807" s="21" t="s">
        <v>4421</v>
      </c>
      <c r="S1807" s="21" t="s">
        <v>4422</v>
      </c>
      <c r="T1807" s="21" t="s">
        <v>912</v>
      </c>
      <c r="U1807" s="23"/>
      <c r="V1807" s="23"/>
      <c r="W1807" s="15">
        <f t="shared" si="2"/>
        <v>45635</v>
      </c>
      <c r="X1807" s="24">
        <v>1806.0</v>
      </c>
      <c r="Y1807" s="17" t="str">
        <f t="shared" si="2210"/>
        <v>=COUNTIFS(C$3:C1807,C1807)</v>
      </c>
      <c r="Z1807" s="25" t="str">
        <f t="shared" si="2211"/>
        <v>#NAME?</v>
      </c>
      <c r="AA1807" s="25" t="str">
        <f t="shared" si="2212"/>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46"/>
        <v>1</v>
      </c>
      <c r="C1808" s="52" t="s">
        <v>4629</v>
      </c>
      <c r="D1808" s="40"/>
      <c r="E1808" s="40"/>
      <c r="F1808" s="40"/>
      <c r="G1808" s="40"/>
      <c r="H1808" s="40"/>
      <c r="I1808" s="40"/>
      <c r="J1808" s="40"/>
      <c r="K1808" s="40"/>
      <c r="L1808" s="40"/>
      <c r="M1808" s="40"/>
      <c r="N1808" s="40"/>
      <c r="O1808" s="40"/>
      <c r="P1808" s="40"/>
      <c r="Q1808" s="40"/>
      <c r="R1808" s="40" t="s">
        <v>4421</v>
      </c>
      <c r="S1808" s="40" t="s">
        <v>4422</v>
      </c>
      <c r="T1808" s="40" t="s">
        <v>912</v>
      </c>
      <c r="U1808" s="41"/>
      <c r="V1808" s="41"/>
      <c r="W1808" s="15">
        <f t="shared" si="2"/>
        <v>45635</v>
      </c>
      <c r="X1808" s="24">
        <v>1807.0</v>
      </c>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6"/>
      <c r="B1809" s="10"/>
      <c r="C1809" s="45" t="str">
        <f>T1810</f>
        <v>dve aniyatā niṭṭhitā</v>
      </c>
      <c r="D1809" s="58"/>
      <c r="E1809" s="58"/>
      <c r="F1809" s="58"/>
      <c r="G1809" s="58"/>
      <c r="H1809" s="58"/>
      <c r="I1809" s="58"/>
      <c r="J1809" s="58"/>
      <c r="K1809" s="58"/>
      <c r="L1809" s="58"/>
      <c r="M1809" s="58"/>
      <c r="N1809" s="58"/>
      <c r="O1809" s="58"/>
      <c r="P1809" s="58"/>
      <c r="Q1809" s="58"/>
      <c r="R1809" s="58"/>
      <c r="S1809" s="58"/>
      <c r="T1809" s="58"/>
      <c r="U1809" s="46"/>
      <c r="V1809" s="46"/>
      <c r="W1809" s="15">
        <f t="shared" si="2"/>
        <v>45635</v>
      </c>
      <c r="X1809" s="24">
        <v>1808.0</v>
      </c>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13">COUNTIFS(C$3:C1810,C1810)</f>
        <v>4</v>
      </c>
      <c r="B1810" s="10">
        <f t="shared" ref="B1810:B1811" si="2214">COUNTIF($C$1:$C$7275,C1810)</f>
        <v>9</v>
      </c>
      <c r="C1810" s="45" t="s">
        <v>3348</v>
      </c>
      <c r="D1810" s="21" t="str">
        <f t="shared" ref="D1810:D1811" si="2215">VLOOKUP($C1810,$C$1:$P$7320,2,0)</f>
        <v>card</v>
      </c>
      <c r="E1810" s="21" t="str">
        <f t="shared" ref="E1810:E1811" si="2216">VLOOKUP($C1810,$C$1:$P$7320,3,0)</f>
        <v>x nom pl</v>
      </c>
      <c r="F1810" s="21" t="str">
        <f t="shared" ref="F1810:F1811" si="2217">VLOOKUP($C1810,$C$1:$P$7320,4,0)</f>
        <v/>
      </c>
      <c r="G1810" s="21"/>
      <c r="H1810" s="21" t="str">
        <f t="shared" ref="H1810:H1811" si="2218">VLOOKUP($C1810,$C$1:$P$7320,6,0)</f>
        <v>two</v>
      </c>
      <c r="I1810" s="21" t="str">
        <f t="shared" ref="I1810:I1811" si="2219">VLOOKUP($C1810,$C$1:$P$7320,7,0)</f>
        <v/>
      </c>
      <c r="J1810" s="21" t="str">
        <f t="shared" ref="J1810:J1811" si="2220">VLOOKUP($C1810,$C$1:$P$7320,8,0)</f>
        <v/>
      </c>
      <c r="K1810" s="21" t="str">
        <f t="shared" ref="K1810:K1811" si="2221">VLOOKUP($C1810,$C$1:$P$7320,9,0)</f>
        <v/>
      </c>
      <c r="L1810" s="21" t="str">
        <f t="shared" ref="L1810:L1811" si="2222">VLOOKUP($C1810,$C$1:$P$7320,10,0)</f>
        <v/>
      </c>
      <c r="M1810" s="21" t="str">
        <f t="shared" ref="M1810:M1811" si="2223">VLOOKUP($C1810,$C$1:$P$7320,11,0)</f>
        <v/>
      </c>
      <c r="N1810" s="21" t="str">
        <f t="shared" ref="N1810:N1811" si="2224">VLOOKUP($C1810,$C$1:$P$7320,12,0)</f>
        <v/>
      </c>
      <c r="O1810" s="21" t="str">
        <f t="shared" ref="O1810:O1811" si="2225">VLOOKUP($C1810,$C$1:$P$7320,13,0)</f>
        <v/>
      </c>
      <c r="P1810" s="21" t="str">
        <f t="shared" ref="P1810:P1811" si="2226">VLOOKUP($C1810,$C$1:$P$7320,14,0)</f>
        <v/>
      </c>
      <c r="Q1810" s="58"/>
      <c r="R1810" s="58" t="s">
        <v>4421</v>
      </c>
      <c r="S1810" s="58" t="s">
        <v>4422</v>
      </c>
      <c r="T1810" s="70" t="s">
        <v>4630</v>
      </c>
      <c r="U1810" s="46"/>
      <c r="V1810" s="46"/>
      <c r="W1810" s="15">
        <f t="shared" si="2"/>
        <v>45635</v>
      </c>
      <c r="X1810" s="24">
        <v>1809.0</v>
      </c>
      <c r="Y1810" s="17" t="str">
        <f t="shared" ref="Y1810:Y1822" si="2227">formulatext(A1810)</f>
        <v>=COUNTIFS(C$3:C1810,C1810)</v>
      </c>
      <c r="Z1810" s="25" t="str">
        <f t="shared" ref="Z1810:Z1822" si="2228">org.libreoffice.regex(Y1810,"(\= COUNTIFS\(C\$\d{1,3}:)(C\d{1,3})(,)(C\d{1,3})(\))","$2")</f>
        <v>#NAME?</v>
      </c>
      <c r="AA1810" s="25" t="str">
        <f t="shared" ref="AA1810:AA1822" si="2229">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13"/>
        <v>3</v>
      </c>
      <c r="B1811" s="10">
        <f t="shared" si="2214"/>
        <v>4</v>
      </c>
      <c r="C1811" s="45" t="s">
        <v>4424</v>
      </c>
      <c r="D1811" s="21" t="str">
        <f t="shared" si="2215"/>
        <v>adj</v>
      </c>
      <c r="E1811" s="21" t="str">
        <f t="shared" si="2216"/>
        <v>masc nom pl of aniyata</v>
      </c>
      <c r="F1811" s="21" t="str">
        <f t="shared" si="2217"/>
        <v/>
      </c>
      <c r="G1811" s="21"/>
      <c r="H1811" s="21" t="str">
        <f t="shared" si="2218"/>
        <v>uncertain; undecided; variable</v>
      </c>
      <c r="I1811" s="21" t="str">
        <f t="shared" si="2219"/>
        <v>not fixed down</v>
      </c>
      <c r="J1811" s="21" t="str">
        <f t="shared" si="2220"/>
        <v>√yam (control)</v>
      </c>
      <c r="K1811" s="21">
        <f t="shared" si="2221"/>
        <v>1</v>
      </c>
      <c r="L1811" s="21" t="str">
        <f t="shared" si="2222"/>
        <v>a</v>
      </c>
      <c r="M1811" s="21" t="str">
        <f t="shared" si="2223"/>
        <v/>
      </c>
      <c r="N1811" s="21" t="str">
        <f t="shared" si="2224"/>
        <v>na + ni + √yam + ta</v>
      </c>
      <c r="O1811" s="21" t="str">
        <f t="shared" si="2225"/>
        <v/>
      </c>
      <c r="P1811" s="21" t="str">
        <f t="shared" si="2226"/>
        <v/>
      </c>
      <c r="Q1811" s="58"/>
      <c r="R1811" s="58" t="s">
        <v>4421</v>
      </c>
      <c r="S1811" s="58" t="s">
        <v>4422</v>
      </c>
      <c r="T1811" s="70" t="s">
        <v>4630</v>
      </c>
      <c r="U1811" s="46"/>
      <c r="V1811" s="46"/>
      <c r="W1811" s="15">
        <f t="shared" si="2"/>
        <v>45635</v>
      </c>
      <c r="X1811" s="24">
        <v>1810.0</v>
      </c>
      <c r="Y1811" s="17" t="str">
        <f t="shared" si="2227"/>
        <v>=COUNTIFS(C$3:C1811,C1811)</v>
      </c>
      <c r="Z1811" s="25" t="str">
        <f t="shared" si="2228"/>
        <v>#NAME?</v>
      </c>
      <c r="AA1811" s="25" t="str">
        <f t="shared" si="2229"/>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6"/>
      <c r="B1812" s="10"/>
      <c r="C1812" s="45" t="s">
        <v>4631</v>
      </c>
      <c r="D1812" s="58"/>
      <c r="E1812" s="58"/>
      <c r="F1812" s="58"/>
      <c r="G1812" s="58"/>
      <c r="H1812" s="58"/>
      <c r="I1812" s="58"/>
      <c r="J1812" s="58"/>
      <c r="K1812" s="58"/>
      <c r="L1812" s="58"/>
      <c r="M1812" s="58"/>
      <c r="N1812" s="58"/>
      <c r="O1812" s="58"/>
      <c r="P1812" s="58"/>
      <c r="Q1812" s="58"/>
      <c r="R1812" s="58" t="s">
        <v>4421</v>
      </c>
      <c r="S1812" s="58" t="s">
        <v>4422</v>
      </c>
      <c r="T1812" s="70" t="s">
        <v>4630</v>
      </c>
      <c r="U1812" s="46"/>
      <c r="V1812" s="46"/>
      <c r="W1812" s="15">
        <f t="shared" si="2"/>
        <v>45635</v>
      </c>
      <c r="X1812" s="24">
        <v>1811.0</v>
      </c>
      <c r="Y1812" s="17" t="str">
        <f t="shared" si="2227"/>
        <v>#N/A</v>
      </c>
      <c r="Z1812" s="25" t="str">
        <f t="shared" si="2228"/>
        <v>#NAME?</v>
      </c>
      <c r="AA1812" s="25" t="str">
        <f t="shared" si="2229"/>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30">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2"/>
        <v>45635</v>
      </c>
      <c r="X1813" s="24">
        <v>1812.0</v>
      </c>
      <c r="Y1813" s="17" t="str">
        <f t="shared" si="2227"/>
        <v>#N/A</v>
      </c>
      <c r="Z1813" s="25" t="str">
        <f t="shared" si="2228"/>
        <v>#NAME?</v>
      </c>
      <c r="AA1813" s="25" t="str">
        <f t="shared" si="2229"/>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31">COUNTIFS(C$3:C1814,C1814)</f>
        <v>3</v>
      </c>
      <c r="B1814" s="10">
        <f t="shared" si="2230"/>
        <v>8</v>
      </c>
      <c r="C1814" s="12" t="s">
        <v>1937</v>
      </c>
      <c r="D1814" s="21" t="str">
        <f t="shared" ref="D1814:D1816" si="2232">VLOOKUP($C1814,$C$1:$P$7320,2,0)</f>
        <v>pron</v>
      </c>
      <c r="E1814" s="21" t="str">
        <f t="shared" ref="E1814:E1816" si="2233">VLOOKUP($C1814,$C$1:$P$7320,3,0)</f>
        <v>masc nom pl of ima</v>
      </c>
      <c r="F1814" s="21" t="str">
        <f t="shared" ref="F1814:F1816" si="2234">VLOOKUP($C1814,$C$1:$P$7320,4,0)</f>
        <v/>
      </c>
      <c r="G1814" s="21"/>
      <c r="H1814" s="21" t="str">
        <f t="shared" ref="H1814:H1816" si="2235">VLOOKUP($C1814,$C$1:$P$7320,6,0)</f>
        <v>these</v>
      </c>
      <c r="I1814" s="21" t="str">
        <f t="shared" ref="I1814:I1816" si="2236">VLOOKUP($C1814,$C$1:$P$7320,7,0)</f>
        <v/>
      </c>
      <c r="J1814" s="21" t="str">
        <f t="shared" ref="J1814:J1816" si="2237">VLOOKUP($C1814,$C$1:$P$7320,8,0)</f>
        <v/>
      </c>
      <c r="K1814" s="21" t="str">
        <f t="shared" ref="K1814:K1816" si="2238">VLOOKUP($C1814,$C$1:$P$7320,9,0)</f>
        <v/>
      </c>
      <c r="L1814" s="21" t="str">
        <f t="shared" ref="L1814:L1816" si="2239">VLOOKUP($C1814,$C$1:$P$7320,10,0)</f>
        <v/>
      </c>
      <c r="M1814" s="21" t="str">
        <f t="shared" ref="M1814:M1816" si="2240">VLOOKUP($C1814,$C$1:$P$7320,11,0)</f>
        <v/>
      </c>
      <c r="N1814" s="21" t="str">
        <f t="shared" ref="N1814:N1816" si="2241">VLOOKUP($C1814,$C$1:$P$7320,12,0)</f>
        <v/>
      </c>
      <c r="O1814" s="21" t="str">
        <f t="shared" ref="O1814:O1816" si="2242">VLOOKUP($C1814,$C$1:$P$7320,13,0)</f>
        <v/>
      </c>
      <c r="P1814" s="21" t="str">
        <f t="shared" ref="P1814:P1816" si="2243">VLOOKUP($C1814,$C$1:$P$7320,14,0)</f>
        <v/>
      </c>
      <c r="Q1814" s="21"/>
      <c r="R1814" s="21" t="s">
        <v>4632</v>
      </c>
      <c r="S1814" s="21" t="s">
        <v>4633</v>
      </c>
      <c r="T1814" s="21" t="s">
        <v>4634</v>
      </c>
      <c r="U1814" s="23"/>
      <c r="V1814" s="23"/>
      <c r="W1814" s="15">
        <f t="shared" si="2"/>
        <v>45635</v>
      </c>
      <c r="X1814" s="24">
        <v>1813.0</v>
      </c>
      <c r="Y1814" s="17" t="str">
        <f t="shared" si="2227"/>
        <v>=COUNTIFS(C$3:C1814,C1814)</v>
      </c>
      <c r="Z1814" s="25" t="str">
        <f t="shared" si="2228"/>
        <v>#NAME?</v>
      </c>
      <c r="AA1814" s="25" t="str">
        <f t="shared" si="2229"/>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31"/>
        <v>18</v>
      </c>
      <c r="B1815" s="10">
        <f t="shared" si="2230"/>
        <v>42</v>
      </c>
      <c r="C1815" s="12" t="s">
        <v>423</v>
      </c>
      <c r="D1815" s="21" t="str">
        <f t="shared" si="2232"/>
        <v>ind</v>
      </c>
      <c r="E1815" s="21" t="str">
        <f t="shared" si="2233"/>
        <v>emph</v>
      </c>
      <c r="F1815" s="21" t="str">
        <f t="shared" si="2234"/>
        <v/>
      </c>
      <c r="G1815" s="21"/>
      <c r="H1815" s="21" t="str">
        <f t="shared" si="2235"/>
        <v>truly, indeed, then</v>
      </c>
      <c r="I1815" s="21" t="str">
        <f t="shared" si="2236"/>
        <v/>
      </c>
      <c r="J1815" s="21" t="str">
        <f t="shared" si="2237"/>
        <v/>
      </c>
      <c r="K1815" s="21" t="str">
        <f t="shared" si="2238"/>
        <v/>
      </c>
      <c r="L1815" s="21" t="str">
        <f t="shared" si="2239"/>
        <v/>
      </c>
      <c r="M1815" s="21" t="str">
        <f t="shared" si="2240"/>
        <v/>
      </c>
      <c r="N1815" s="21" t="str">
        <f t="shared" si="2241"/>
        <v/>
      </c>
      <c r="O1815" s="21" t="str">
        <f t="shared" si="2242"/>
        <v/>
      </c>
      <c r="P1815" s="21" t="str">
        <f t="shared" si="2243"/>
        <v/>
      </c>
      <c r="Q1815" s="21"/>
      <c r="R1815" s="21" t="s">
        <v>4632</v>
      </c>
      <c r="S1815" s="21" t="s">
        <v>4633</v>
      </c>
      <c r="T1815" s="21" t="s">
        <v>4634</v>
      </c>
      <c r="U1815" s="23"/>
      <c r="V1815" s="23"/>
      <c r="W1815" s="15">
        <f t="shared" si="2"/>
        <v>45635</v>
      </c>
      <c r="X1815" s="24">
        <v>1814.0</v>
      </c>
      <c r="Y1815" s="17" t="str">
        <f t="shared" si="2227"/>
        <v>=COUNTIFS(C$3:C1815,C1815)</v>
      </c>
      <c r="Z1815" s="25" t="str">
        <f t="shared" si="2228"/>
        <v>#NAME?</v>
      </c>
      <c r="AA1815" s="25" t="str">
        <f t="shared" si="2229"/>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1"/>
        <v>4</v>
      </c>
      <c r="B1816" s="10">
        <f t="shared" si="2230"/>
        <v>8</v>
      </c>
      <c r="C1816" s="12" t="s">
        <v>661</v>
      </c>
      <c r="D1816" s="21" t="str">
        <f t="shared" si="2232"/>
        <v>comp</v>
      </c>
      <c r="E1816" s="21" t="str">
        <f t="shared" si="2233"/>
        <v>sandhi, ind + masc</v>
      </c>
      <c r="F1816" s="21" t="str">
        <f t="shared" si="2234"/>
        <v/>
      </c>
      <c r="G1816" s="21"/>
      <c r="H1816" s="21" t="str">
        <f t="shared" si="2235"/>
        <v>and venerables</v>
      </c>
      <c r="I1816" s="21" t="str">
        <f t="shared" si="2236"/>
        <v/>
      </c>
      <c r="J1816" s="21" t="str">
        <f t="shared" si="2237"/>
        <v/>
      </c>
      <c r="K1816" s="21" t="str">
        <f t="shared" si="2238"/>
        <v/>
      </c>
      <c r="L1816" s="21" t="str">
        <f t="shared" si="2239"/>
        <v/>
      </c>
      <c r="M1816" s="21" t="str">
        <f t="shared" si="2240"/>
        <v/>
      </c>
      <c r="N1816" s="21" t="str">
        <f t="shared" si="2241"/>
        <v>pana + āyasmanto</v>
      </c>
      <c r="O1816" s="21" t="str">
        <f t="shared" si="2242"/>
        <v/>
      </c>
      <c r="P1816" s="21" t="str">
        <f t="shared" si="2243"/>
        <v/>
      </c>
      <c r="Q1816" s="21"/>
      <c r="R1816" s="21" t="s">
        <v>4632</v>
      </c>
      <c r="S1816" s="21" t="s">
        <v>4633</v>
      </c>
      <c r="T1816" s="21" t="s">
        <v>4634</v>
      </c>
      <c r="U1816" s="23"/>
      <c r="V1816" s="23"/>
      <c r="W1816" s="15">
        <f t="shared" si="2"/>
        <v>45635</v>
      </c>
      <c r="X1816" s="24">
        <v>1815.0</v>
      </c>
      <c r="Y1816" s="17" t="str">
        <f t="shared" si="2227"/>
        <v>=COUNTIFS(C$3:C1816,C1816)</v>
      </c>
      <c r="Z1816" s="25" t="str">
        <f t="shared" si="2228"/>
        <v>#NAME?</v>
      </c>
      <c r="AA1816" s="25" t="str">
        <f t="shared" si="2229"/>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1"/>
        <v>1</v>
      </c>
      <c r="B1817" s="10">
        <f t="shared" si="2230"/>
        <v>4</v>
      </c>
      <c r="C1817" s="12" t="s">
        <v>4635</v>
      </c>
      <c r="D1817" s="27" t="s">
        <v>141</v>
      </c>
      <c r="E1817" s="21" t="s">
        <v>4636</v>
      </c>
      <c r="F1817" s="21"/>
      <c r="G1817" s="21"/>
      <c r="H1817" s="21" t="s">
        <v>4637</v>
      </c>
      <c r="I1817" s="21"/>
      <c r="J1817" s="21"/>
      <c r="K1817" s="21"/>
      <c r="L1817" s="21"/>
      <c r="M1817" s="21"/>
      <c r="N1817" s="21" t="s">
        <v>4638</v>
      </c>
      <c r="O1817" s="21"/>
      <c r="P1817" s="21"/>
      <c r="Q1817" s="21"/>
      <c r="R1817" s="21" t="s">
        <v>4632</v>
      </c>
      <c r="S1817" s="21" t="s">
        <v>4633</v>
      </c>
      <c r="T1817" s="21" t="s">
        <v>4639</v>
      </c>
      <c r="U1817" s="23"/>
      <c r="V1817" s="23"/>
      <c r="W1817" s="15">
        <f t="shared" si="2"/>
        <v>45635</v>
      </c>
      <c r="X1817" s="24">
        <v>1816.0</v>
      </c>
      <c r="Y1817" s="17" t="str">
        <f t="shared" si="2227"/>
        <v>=COUNTIFS(C$3:C1817,C1817)</v>
      </c>
      <c r="Z1817" s="25" t="str">
        <f t="shared" si="2228"/>
        <v>#NAME?</v>
      </c>
      <c r="AA1817" s="25" t="str">
        <f t="shared" si="2229"/>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1"/>
        <v>1</v>
      </c>
      <c r="B1818" s="10">
        <f t="shared" si="2230"/>
        <v>4</v>
      </c>
      <c r="C1818" s="12" t="s">
        <v>4640</v>
      </c>
      <c r="D1818" s="21" t="s">
        <v>401</v>
      </c>
      <c r="E1818" s="21" t="s">
        <v>4641</v>
      </c>
      <c r="F1818" s="21"/>
      <c r="G1818" s="21"/>
      <c r="H1818" s="21" t="s">
        <v>4642</v>
      </c>
      <c r="I1818" s="21" t="s">
        <v>4643</v>
      </c>
      <c r="J1818" s="21" t="s">
        <v>2004</v>
      </c>
      <c r="K1818" s="21">
        <v>1.0</v>
      </c>
      <c r="L1818" s="21" t="s">
        <v>35</v>
      </c>
      <c r="M1818" s="21"/>
      <c r="N1818" s="21" t="s">
        <v>4644</v>
      </c>
      <c r="O1818" s="21"/>
      <c r="P1818" s="21"/>
      <c r="Q1818" s="21"/>
      <c r="R1818" s="21" t="s">
        <v>4632</v>
      </c>
      <c r="S1818" s="21" t="s">
        <v>4633</v>
      </c>
      <c r="T1818" s="21" t="s">
        <v>4645</v>
      </c>
      <c r="U1818" s="23"/>
      <c r="V1818" s="23"/>
      <c r="W1818" s="15">
        <f t="shared" si="2"/>
        <v>45635</v>
      </c>
      <c r="X1818" s="24">
        <v>1817.0</v>
      </c>
      <c r="Y1818" s="17" t="str">
        <f t="shared" si="2227"/>
        <v>=COUNTIFS(C$3:C1818,C1818)</v>
      </c>
      <c r="Z1818" s="25" t="str">
        <f t="shared" si="2228"/>
        <v>#NAME?</v>
      </c>
      <c r="AA1818" s="25" t="str">
        <f t="shared" si="2229"/>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1"/>
        <v>1</v>
      </c>
      <c r="B1819" s="10">
        <f t="shared" si="2230"/>
        <v>8</v>
      </c>
      <c r="C1819" s="12" t="s">
        <v>4646</v>
      </c>
      <c r="D1819" s="21" t="s">
        <v>250</v>
      </c>
      <c r="E1819" s="21" t="s">
        <v>4647</v>
      </c>
      <c r="F1819" s="21"/>
      <c r="G1819" s="21"/>
      <c r="H1819" s="21" t="s">
        <v>4648</v>
      </c>
      <c r="I1819" s="21"/>
      <c r="J1819" s="21"/>
      <c r="K1819" s="21"/>
      <c r="L1819" s="21"/>
      <c r="M1819" s="21"/>
      <c r="N1819" s="21"/>
      <c r="O1819" s="21"/>
      <c r="P1819" s="21"/>
      <c r="Q1819" s="21"/>
      <c r="R1819" s="21" t="s">
        <v>4632</v>
      </c>
      <c r="S1819" s="21" t="s">
        <v>4633</v>
      </c>
      <c r="T1819" s="21" t="s">
        <v>4649</v>
      </c>
      <c r="U1819" s="23"/>
      <c r="V1819" s="23"/>
      <c r="W1819" s="15">
        <f t="shared" si="2"/>
        <v>45635</v>
      </c>
      <c r="X1819" s="24">
        <v>1818.0</v>
      </c>
      <c r="Y1819" s="17" t="str">
        <f t="shared" si="2227"/>
        <v>=COUNTIFS(C$3:C1819,C1819)</v>
      </c>
      <c r="Z1819" s="25" t="str">
        <f t="shared" si="2228"/>
        <v>#NAME?</v>
      </c>
      <c r="AA1819" s="25" t="str">
        <f t="shared" si="2229"/>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1"/>
        <v>7</v>
      </c>
      <c r="B1820" s="10">
        <f t="shared" si="2230"/>
        <v>34</v>
      </c>
      <c r="C1820" s="12" t="s">
        <v>963</v>
      </c>
      <c r="D1820" s="21" t="str">
        <f t="shared" ref="D1820:D1822" si="2244">VLOOKUP($C1820,$C$1:$P$7320,2,0)</f>
        <v>noun</v>
      </c>
      <c r="E1820" s="21" t="str">
        <f t="shared" ref="E1820:E1822" si="2245">VLOOKUP($C1820,$C$1:$P$7320,3,0)</f>
        <v>masc nom pl of dhamma</v>
      </c>
      <c r="F1820" s="21" t="str">
        <f t="shared" ref="F1820:F1822" si="2246">VLOOKUP($C1820,$C$1:$P$7320,4,0)</f>
        <v/>
      </c>
      <c r="G1820" s="21"/>
      <c r="H1820" s="21" t="str">
        <f t="shared" ref="H1820:H1822" si="2247">VLOOKUP($C1820,$C$1:$P$7320,6,0)</f>
        <v>cases, laws, rules</v>
      </c>
      <c r="I1820" s="21" t="str">
        <f t="shared" ref="I1820:I1822" si="2248">VLOOKUP($C1820,$C$1:$P$7320,7,0)</f>
        <v>holdings, supports</v>
      </c>
      <c r="J1820" s="21" t="str">
        <f t="shared" ref="J1820:J1822" si="2249">VLOOKUP($C1820,$C$1:$P$7320,8,0)</f>
        <v>√dhar (hold)</v>
      </c>
      <c r="K1820" s="21">
        <f t="shared" ref="K1820:K1822" si="2250">VLOOKUP($C1820,$C$1:$P$7320,9,0)</f>
        <v>1</v>
      </c>
      <c r="L1820" s="21" t="str">
        <f t="shared" ref="L1820:L1822" si="2251">VLOOKUP($C1820,$C$1:$P$7320,10,0)</f>
        <v>a</v>
      </c>
      <c r="M1820" s="21" t="str">
        <f t="shared" ref="M1820:M1822" si="2252">VLOOKUP($C1820,$C$1:$P$7320,11,0)</f>
        <v/>
      </c>
      <c r="N1820" s="21" t="str">
        <f t="shared" ref="N1820:N1822" si="2253">VLOOKUP($C1820,$C$1:$P$7320,12,0)</f>
        <v>√dhar + ma</v>
      </c>
      <c r="O1820" s="21" t="str">
        <f t="shared" ref="O1820:O1822" si="2254">VLOOKUP($C1820,$C$1:$P$7320,13,0)</f>
        <v/>
      </c>
      <c r="P1820" s="21" t="str">
        <f t="shared" ref="P1820:P1822" si="2255">VLOOKUP($C1820,$C$1:$P$7320,14,0)</f>
        <v/>
      </c>
      <c r="Q1820" s="21"/>
      <c r="R1820" s="21" t="s">
        <v>4632</v>
      </c>
      <c r="S1820" s="21" t="s">
        <v>4633</v>
      </c>
      <c r="T1820" s="21" t="s">
        <v>4634</v>
      </c>
      <c r="U1820" s="23"/>
      <c r="V1820" s="23"/>
      <c r="W1820" s="15">
        <f t="shared" si="2"/>
        <v>45635</v>
      </c>
      <c r="X1820" s="24">
        <v>1819.0</v>
      </c>
      <c r="Y1820" s="17" t="str">
        <f t="shared" si="2227"/>
        <v>=COUNTIFS(C$3:C1820,C1820)</v>
      </c>
      <c r="Z1820" s="25" t="str">
        <f t="shared" si="2228"/>
        <v>#NAME?</v>
      </c>
      <c r="AA1820" s="25" t="str">
        <f t="shared" si="2229"/>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1"/>
        <v>4</v>
      </c>
      <c r="B1821" s="10">
        <f t="shared" si="2230"/>
        <v>10</v>
      </c>
      <c r="C1821" s="12" t="s">
        <v>968</v>
      </c>
      <c r="D1821" s="21" t="str">
        <f t="shared" si="2244"/>
        <v>noun</v>
      </c>
      <c r="E1821" s="21" t="str">
        <f t="shared" si="2245"/>
        <v>masc acc sg of uddesa, from uddisati</v>
      </c>
      <c r="F1821" s="21" t="str">
        <f t="shared" si="2246"/>
        <v/>
      </c>
      <c r="G1821" s="21"/>
      <c r="H1821" s="21" t="str">
        <f t="shared" si="2247"/>
        <v>recitation, chanting</v>
      </c>
      <c r="I1821" s="21" t="str">
        <f t="shared" si="2248"/>
        <v>pointing up</v>
      </c>
      <c r="J1821" s="21" t="str">
        <f t="shared" si="2249"/>
        <v>√dis (point out, explain)</v>
      </c>
      <c r="K1821" s="21">
        <f t="shared" si="2250"/>
        <v>1</v>
      </c>
      <c r="L1821" s="21" t="str">
        <f t="shared" si="2251"/>
        <v>a</v>
      </c>
      <c r="M1821" s="21" t="str">
        <f t="shared" si="2252"/>
        <v/>
      </c>
      <c r="N1821" s="21" t="str">
        <f t="shared" si="2253"/>
        <v>ud + √dis + *a</v>
      </c>
      <c r="O1821" s="21" t="str">
        <f t="shared" si="2254"/>
        <v/>
      </c>
      <c r="P1821" s="21" t="str">
        <f t="shared" si="2255"/>
        <v/>
      </c>
      <c r="Q1821" s="21"/>
      <c r="R1821" s="21" t="s">
        <v>4632</v>
      </c>
      <c r="S1821" s="21" t="s">
        <v>4633</v>
      </c>
      <c r="T1821" s="21" t="s">
        <v>4634</v>
      </c>
      <c r="U1821" s="23"/>
      <c r="V1821" s="23"/>
      <c r="W1821" s="15">
        <f t="shared" si="2"/>
        <v>45635</v>
      </c>
      <c r="X1821" s="24">
        <v>1820.0</v>
      </c>
      <c r="Y1821" s="17" t="str">
        <f t="shared" si="2227"/>
        <v>=COUNTIFS(C$3:C1821,C1821)</v>
      </c>
      <c r="Z1821" s="25" t="str">
        <f t="shared" si="2228"/>
        <v>#NAME?</v>
      </c>
      <c r="AA1821" s="25" t="str">
        <f t="shared" si="2229"/>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1"/>
        <v>4</v>
      </c>
      <c r="B1822" s="10">
        <f t="shared" si="2230"/>
        <v>8</v>
      </c>
      <c r="C1822" s="12" t="s">
        <v>971</v>
      </c>
      <c r="D1822" s="21" t="str">
        <f t="shared" si="2244"/>
        <v>verb</v>
      </c>
      <c r="E1822" s="21" t="str">
        <f t="shared" si="2245"/>
        <v>pr 3rd pl of āgacchati</v>
      </c>
      <c r="F1822" s="21" t="str">
        <f t="shared" si="2246"/>
        <v>+acc</v>
      </c>
      <c r="G1822" s="21"/>
      <c r="H1822" s="21" t="str">
        <f t="shared" si="2247"/>
        <v>they arrive, they are coming up (for)</v>
      </c>
      <c r="I1822" s="21" t="str">
        <f t="shared" si="2248"/>
        <v>arrive</v>
      </c>
      <c r="J1822" s="21" t="str">
        <f t="shared" si="2249"/>
        <v>√gam (go)</v>
      </c>
      <c r="K1822" s="21">
        <f t="shared" si="2250"/>
        <v>1</v>
      </c>
      <c r="L1822" s="21" t="str">
        <f t="shared" si="2251"/>
        <v>a</v>
      </c>
      <c r="M1822" s="21" t="str">
        <f t="shared" si="2252"/>
        <v>√gam + a &gt; gaccha (irreg)</v>
      </c>
      <c r="N1822" s="21" t="str">
        <f t="shared" si="2253"/>
        <v>ā + gaccha + ti</v>
      </c>
      <c r="O1822" s="21" t="str">
        <f t="shared" si="2254"/>
        <v/>
      </c>
      <c r="P1822" s="21" t="str">
        <f t="shared" si="2255"/>
        <v/>
      </c>
      <c r="Q1822" s="21"/>
      <c r="R1822" s="21" t="s">
        <v>4632</v>
      </c>
      <c r="S1822" s="21" t="s">
        <v>4633</v>
      </c>
      <c r="T1822" s="21" t="s">
        <v>4634</v>
      </c>
      <c r="U1822" s="23"/>
      <c r="V1822" s="23"/>
      <c r="W1822" s="15">
        <f t="shared" si="2"/>
        <v>45635</v>
      </c>
      <c r="X1822" s="24">
        <v>1821.0</v>
      </c>
      <c r="Y1822" s="17" t="str">
        <f t="shared" si="2227"/>
        <v>=COUNTIFS(C$3:C1822,C1822)</v>
      </c>
      <c r="Z1822" s="25" t="str">
        <f t="shared" si="2228"/>
        <v>#NAME?</v>
      </c>
      <c r="AA1822" s="25" t="str">
        <f t="shared" si="2229"/>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6"/>
      <c r="B1823" s="10"/>
      <c r="C1823" s="57"/>
      <c r="D1823" s="58"/>
      <c r="E1823" s="58"/>
      <c r="F1823" s="58"/>
      <c r="G1823" s="58"/>
      <c r="H1823" s="58"/>
      <c r="I1823" s="58"/>
      <c r="J1823" s="58"/>
      <c r="K1823" s="58"/>
      <c r="L1823" s="58"/>
      <c r="M1823" s="58"/>
      <c r="N1823" s="58"/>
      <c r="O1823" s="58"/>
      <c r="P1823" s="58"/>
      <c r="Q1823" s="58"/>
      <c r="R1823" s="58" t="s">
        <v>4632</v>
      </c>
      <c r="S1823" s="58" t="s">
        <v>4633</v>
      </c>
      <c r="T1823" s="70" t="s">
        <v>4650</v>
      </c>
      <c r="U1823" s="46"/>
      <c r="V1823" s="46"/>
      <c r="W1823" s="15">
        <f t="shared" si="2"/>
        <v>45635</v>
      </c>
      <c r="X1823" s="24">
        <v>1822.0</v>
      </c>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56">COUNTIF($C$1:$C$7275,C1824)</f>
        <v>0</v>
      </c>
      <c r="C1824" s="31"/>
      <c r="D1824" s="40"/>
      <c r="E1824" s="40"/>
      <c r="F1824" s="40"/>
      <c r="G1824" s="40"/>
      <c r="H1824" s="40"/>
      <c r="I1824" s="40"/>
      <c r="J1824" s="40"/>
      <c r="K1824" s="40"/>
      <c r="L1824" s="40"/>
      <c r="M1824" s="40"/>
      <c r="N1824" s="40"/>
      <c r="O1824" s="40"/>
      <c r="P1824" s="40"/>
      <c r="Q1824" s="40"/>
      <c r="R1824" s="40" t="s">
        <v>4632</v>
      </c>
      <c r="S1824" s="40" t="s">
        <v>4633</v>
      </c>
      <c r="T1824" s="40" t="s">
        <v>4634</v>
      </c>
      <c r="U1824" s="79" t="s">
        <v>4651</v>
      </c>
      <c r="V1824" s="41"/>
      <c r="W1824" s="15">
        <f t="shared" si="2"/>
        <v>45635</v>
      </c>
      <c r="X1824" s="24">
        <v>1823.0</v>
      </c>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56"/>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2"/>
        <v>45635</v>
      </c>
      <c r="X1825" s="24">
        <v>1824.0</v>
      </c>
      <c r="Y1825" s="17" t="str">
        <f t="shared" ref="Y1825:Y1844" si="2257">formulatext(A1825)</f>
        <v>#N/A</v>
      </c>
      <c r="Z1825" s="25" t="str">
        <f t="shared" ref="Z1825:Z1844" si="2258">org.libreoffice.regex(Y1825,"(\= COUNTIFS\(C\$\d{1,3}:)(C\d{1,3})(,)(C\d{1,3})(\))","$2")</f>
        <v>#NAME?</v>
      </c>
      <c r="AA1825" s="25" t="str">
        <f t="shared" ref="AA1825:AA1844" si="2259">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56"/>
        <v>1</v>
      </c>
      <c r="C1826" s="12" t="s">
        <v>4652</v>
      </c>
      <c r="D1826" s="21"/>
      <c r="E1826" s="21"/>
      <c r="F1826" s="21"/>
      <c r="G1826" s="21"/>
      <c r="H1826" s="21"/>
      <c r="I1826" s="21"/>
      <c r="J1826" s="21"/>
      <c r="K1826" s="21"/>
      <c r="L1826" s="21"/>
      <c r="M1826" s="21"/>
      <c r="N1826" s="21"/>
      <c r="O1826" s="21"/>
      <c r="P1826" s="21"/>
      <c r="Q1826" s="21"/>
      <c r="R1826" s="21"/>
      <c r="S1826" s="21"/>
      <c r="T1826" s="21"/>
      <c r="U1826" s="23"/>
      <c r="V1826" s="23"/>
      <c r="W1826" s="15">
        <f t="shared" si="2"/>
        <v>45635</v>
      </c>
      <c r="X1826" s="24">
        <v>1825.0</v>
      </c>
      <c r="Y1826" s="17" t="str">
        <f t="shared" si="2257"/>
        <v>#N/A</v>
      </c>
      <c r="Z1826" s="25" t="str">
        <f t="shared" si="2258"/>
        <v>#NAME?</v>
      </c>
      <c r="AA1826" s="25" t="str">
        <f t="shared" si="2259"/>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60">COUNTIFS(C$3:C1827,C1827)</f>
        <v>1</v>
      </c>
      <c r="B1827" s="10">
        <f t="shared" si="2256"/>
        <v>3</v>
      </c>
      <c r="C1827" s="12" t="s">
        <v>4653</v>
      </c>
      <c r="D1827" s="21" t="s">
        <v>47</v>
      </c>
      <c r="E1827" s="21" t="s">
        <v>4654</v>
      </c>
      <c r="F1827" s="21"/>
      <c r="G1827" s="21"/>
      <c r="H1827" s="21" t="s">
        <v>4655</v>
      </c>
      <c r="I1827" s="21"/>
      <c r="J1827" s="21"/>
      <c r="K1827" s="21"/>
      <c r="L1827" s="21"/>
      <c r="M1827" s="21"/>
      <c r="N1827" s="21" t="s">
        <v>4656</v>
      </c>
      <c r="O1827" s="21" t="s">
        <v>65</v>
      </c>
      <c r="P1827" s="21" t="s">
        <v>4656</v>
      </c>
      <c r="Q1827" s="21"/>
      <c r="R1827" s="21" t="s">
        <v>4652</v>
      </c>
      <c r="S1827" s="21" t="s">
        <v>4657</v>
      </c>
      <c r="T1827" s="22" t="s">
        <v>4658</v>
      </c>
      <c r="U1827" s="23"/>
      <c r="V1827" s="23"/>
      <c r="W1827" s="15">
        <f t="shared" si="2"/>
        <v>45635</v>
      </c>
      <c r="X1827" s="24">
        <v>1826.0</v>
      </c>
      <c r="Y1827" s="17" t="str">
        <f t="shared" si="2257"/>
        <v>=COUNTIFS(C$3:C1827,C1827)</v>
      </c>
      <c r="Z1827" s="25" t="str">
        <f t="shared" si="2258"/>
        <v>#NAME?</v>
      </c>
      <c r="AA1827" s="25" t="str">
        <f t="shared" si="2259"/>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60"/>
        <v>1</v>
      </c>
      <c r="B1828" s="10">
        <f t="shared" si="2256"/>
        <v>1</v>
      </c>
      <c r="C1828" s="12" t="s">
        <v>4659</v>
      </c>
      <c r="D1828" s="21" t="s">
        <v>183</v>
      </c>
      <c r="E1828" s="21" t="s">
        <v>4415</v>
      </c>
      <c r="F1828" s="21"/>
      <c r="G1828" s="21"/>
      <c r="H1828" s="21" t="s">
        <v>4416</v>
      </c>
      <c r="I1828" s="21"/>
      <c r="J1828" s="21" t="s">
        <v>2905</v>
      </c>
      <c r="K1828" s="21">
        <v>1.0</v>
      </c>
      <c r="L1828" s="21" t="s">
        <v>35</v>
      </c>
      <c r="M1828" s="21"/>
      <c r="N1828" s="21" t="s">
        <v>4417</v>
      </c>
      <c r="O1828" s="21"/>
      <c r="P1828" s="21"/>
      <c r="Q1828" s="21"/>
      <c r="R1828" s="21" t="s">
        <v>4652</v>
      </c>
      <c r="S1828" s="21" t="s">
        <v>4657</v>
      </c>
      <c r="T1828" s="22" t="s">
        <v>4660</v>
      </c>
      <c r="U1828" s="23"/>
      <c r="V1828" s="23"/>
      <c r="W1828" s="15">
        <f t="shared" si="2"/>
        <v>45635</v>
      </c>
      <c r="X1828" s="24">
        <v>1827.0</v>
      </c>
      <c r="Y1828" s="17" t="str">
        <f t="shared" si="2257"/>
        <v>=COUNTIFS(C$3:C1828,C1828)</v>
      </c>
      <c r="Z1828" s="25" t="str">
        <f t="shared" si="2258"/>
        <v>#NAME?</v>
      </c>
      <c r="AA1828" s="25" t="str">
        <f t="shared" si="2259"/>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0"/>
        <v>1</v>
      </c>
      <c r="B1829" s="10">
        <f t="shared" si="2256"/>
        <v>1</v>
      </c>
      <c r="C1829" s="12" t="s">
        <v>4661</v>
      </c>
      <c r="D1829" s="21" t="s">
        <v>47</v>
      </c>
      <c r="E1829" s="21" t="s">
        <v>4662</v>
      </c>
      <c r="F1829" s="21"/>
      <c r="G1829" s="21"/>
      <c r="H1829" s="21" t="s">
        <v>4663</v>
      </c>
      <c r="I1829" s="27" t="s">
        <v>4664</v>
      </c>
      <c r="J1829" s="21"/>
      <c r="K1829" s="21"/>
      <c r="L1829" s="21"/>
      <c r="M1829" s="21"/>
      <c r="N1829" s="21"/>
      <c r="O1829" s="21"/>
      <c r="P1829" s="21"/>
      <c r="Q1829" s="21"/>
      <c r="R1829" s="21" t="s">
        <v>4652</v>
      </c>
      <c r="S1829" s="21" t="s">
        <v>4657</v>
      </c>
      <c r="T1829" s="21" t="s">
        <v>4665</v>
      </c>
      <c r="U1829" s="23"/>
      <c r="V1829" s="23"/>
      <c r="W1829" s="15">
        <f t="shared" si="2"/>
        <v>45635</v>
      </c>
      <c r="X1829" s="24">
        <v>1828.0</v>
      </c>
      <c r="Y1829" s="17" t="str">
        <f t="shared" si="2257"/>
        <v>=COUNTIFS(C$3:C1829,C1829)</v>
      </c>
      <c r="Z1829" s="25" t="str">
        <f t="shared" si="2258"/>
        <v>#NAME?</v>
      </c>
      <c r="AA1829" s="25" t="str">
        <f t="shared" si="2259"/>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0"/>
        <v>6</v>
      </c>
      <c r="B1830" s="10">
        <f t="shared" si="2256"/>
        <v>39</v>
      </c>
      <c r="C1830" s="12" t="s">
        <v>704</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4652</v>
      </c>
      <c r="S1830" s="21" t="s">
        <v>4657</v>
      </c>
      <c r="T1830" s="21" t="s">
        <v>4666</v>
      </c>
      <c r="U1830" s="23"/>
      <c r="V1830" s="23"/>
      <c r="W1830" s="15">
        <f t="shared" si="2"/>
        <v>45635</v>
      </c>
      <c r="X1830" s="24">
        <v>1829.0</v>
      </c>
      <c r="Y1830" s="17" t="str">
        <f t="shared" si="2257"/>
        <v>=COUNTIFS(C$3:C1830,C1830)</v>
      </c>
      <c r="Z1830" s="25" t="str">
        <f t="shared" si="2258"/>
        <v>#NAME?</v>
      </c>
      <c r="AA1830" s="25" t="str">
        <f t="shared" si="2259"/>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0"/>
        <v>1</v>
      </c>
      <c r="B1831" s="10">
        <f t="shared" si="2256"/>
        <v>3</v>
      </c>
      <c r="C1831" s="12" t="s">
        <v>4667</v>
      </c>
      <c r="D1831" s="21" t="s">
        <v>183</v>
      </c>
      <c r="E1831" s="21" t="s">
        <v>4668</v>
      </c>
      <c r="F1831" s="21"/>
      <c r="G1831" s="21"/>
      <c r="H1831" s="21" t="s">
        <v>4669</v>
      </c>
      <c r="I1831" s="27" t="s">
        <v>4670</v>
      </c>
      <c r="J1831" s="21" t="s">
        <v>677</v>
      </c>
      <c r="K1831" s="21">
        <v>1.0</v>
      </c>
      <c r="L1831" s="21" t="s">
        <v>35</v>
      </c>
      <c r="M1831" s="21"/>
      <c r="N1831" s="21" t="s">
        <v>4671</v>
      </c>
      <c r="O1831" s="21"/>
      <c r="P1831" s="21"/>
      <c r="Q1831" s="21"/>
      <c r="R1831" s="21" t="s">
        <v>4652</v>
      </c>
      <c r="S1831" s="21" t="s">
        <v>4657</v>
      </c>
      <c r="T1831" s="21" t="s">
        <v>4672</v>
      </c>
      <c r="U1831" s="23"/>
      <c r="V1831" s="23"/>
      <c r="W1831" s="15">
        <f t="shared" si="2"/>
        <v>45635</v>
      </c>
      <c r="X1831" s="24">
        <v>1830.0</v>
      </c>
      <c r="Y1831" s="17" t="str">
        <f t="shared" si="2257"/>
        <v>=COUNTIFS(C$3:C1831,C1831)</v>
      </c>
      <c r="Z1831" s="25" t="str">
        <f t="shared" si="2258"/>
        <v>#NAME?</v>
      </c>
      <c r="AA1831" s="25" t="str">
        <f t="shared" si="2259"/>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0"/>
        <v>1</v>
      </c>
      <c r="B1832" s="10">
        <f t="shared" si="2256"/>
        <v>3</v>
      </c>
      <c r="C1832" s="12" t="s">
        <v>4673</v>
      </c>
      <c r="D1832" s="21" t="s">
        <v>47</v>
      </c>
      <c r="E1832" s="21" t="s">
        <v>4674</v>
      </c>
      <c r="F1832" s="21"/>
      <c r="G1832" s="21"/>
      <c r="H1832" s="21" t="s">
        <v>4675</v>
      </c>
      <c r="I1832" s="27" t="s">
        <v>4676</v>
      </c>
      <c r="J1832" s="21"/>
      <c r="K1832" s="21"/>
      <c r="L1832" s="21"/>
      <c r="M1832" s="21"/>
      <c r="N1832" s="21"/>
      <c r="O1832" s="21"/>
      <c r="P1832" s="21"/>
      <c r="Q1832" s="21" t="s">
        <v>4677</v>
      </c>
      <c r="R1832" s="21" t="s">
        <v>4652</v>
      </c>
      <c r="S1832" s="21" t="s">
        <v>4657</v>
      </c>
      <c r="T1832" s="21" t="s">
        <v>4678</v>
      </c>
      <c r="U1832" s="23"/>
      <c r="V1832" s="23"/>
      <c r="W1832" s="15">
        <f t="shared" si="2"/>
        <v>45635</v>
      </c>
      <c r="X1832" s="24">
        <v>1831.0</v>
      </c>
      <c r="Y1832" s="17" t="str">
        <f t="shared" si="2257"/>
        <v>=COUNTIFS(C$3:C1832,C1832)</v>
      </c>
      <c r="Z1832" s="25" t="str">
        <f t="shared" si="2258"/>
        <v>#NAME?</v>
      </c>
      <c r="AA1832" s="25" t="str">
        <f t="shared" si="2259"/>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0"/>
        <v>1</v>
      </c>
      <c r="B1833" s="10">
        <f t="shared" si="2256"/>
        <v>2</v>
      </c>
      <c r="C1833" s="12" t="s">
        <v>4679</v>
      </c>
      <c r="D1833" s="21" t="s">
        <v>29</v>
      </c>
      <c r="E1833" s="21" t="s">
        <v>4680</v>
      </c>
      <c r="F1833" s="21"/>
      <c r="G1833" s="21"/>
      <c r="H1833" s="21" t="s">
        <v>4681</v>
      </c>
      <c r="I1833" s="21"/>
      <c r="J1833" s="21"/>
      <c r="K1833" s="21"/>
      <c r="L1833" s="21"/>
      <c r="M1833" s="21"/>
      <c r="N1833" s="21" t="s">
        <v>4682</v>
      </c>
      <c r="O1833" s="21"/>
      <c r="P1833" s="21"/>
      <c r="Q1833" s="21"/>
      <c r="R1833" s="21" t="s">
        <v>4652</v>
      </c>
      <c r="S1833" s="21" t="s">
        <v>4657</v>
      </c>
      <c r="T1833" s="21" t="s">
        <v>4683</v>
      </c>
      <c r="U1833" s="23"/>
      <c r="V1833" s="23"/>
      <c r="W1833" s="15">
        <f t="shared" si="2"/>
        <v>45635</v>
      </c>
      <c r="X1833" s="24">
        <v>1832.0</v>
      </c>
      <c r="Y1833" s="17" t="str">
        <f t="shared" si="2257"/>
        <v>=COUNTIFS(C$3:C1833,C1833)</v>
      </c>
      <c r="Z1833" s="25" t="str">
        <f t="shared" si="2258"/>
        <v>#NAME?</v>
      </c>
      <c r="AA1833" s="25" t="str">
        <f t="shared" si="2259"/>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0"/>
        <v>2</v>
      </c>
      <c r="B1834" s="10">
        <f t="shared" si="2256"/>
        <v>3</v>
      </c>
      <c r="C1834" s="12" t="s">
        <v>2565</v>
      </c>
      <c r="D1834" s="21" t="str">
        <f>VLOOKUP($C1834,$C$1:$P$7320,2,0)</f>
        <v>card</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4652</v>
      </c>
      <c r="S1834" s="21" t="s">
        <v>4657</v>
      </c>
      <c r="T1834" s="21" t="s">
        <v>4666</v>
      </c>
      <c r="U1834" s="23"/>
      <c r="V1834" s="23"/>
      <c r="W1834" s="15">
        <f t="shared" si="2"/>
        <v>45635</v>
      </c>
      <c r="X1834" s="24">
        <v>1833.0</v>
      </c>
      <c r="Y1834" s="17" t="str">
        <f t="shared" si="2257"/>
        <v>=COUNTIFS(C$3:C1834,C1834)</v>
      </c>
      <c r="Z1834" s="25" t="str">
        <f t="shared" si="2258"/>
        <v>#NAME?</v>
      </c>
      <c r="AA1834" s="25" t="str">
        <f t="shared" si="2259"/>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0"/>
        <v>1</v>
      </c>
      <c r="B1835" s="10">
        <f t="shared" si="2256"/>
        <v>3</v>
      </c>
      <c r="C1835" s="12" t="s">
        <v>4684</v>
      </c>
      <c r="D1835" s="21" t="s">
        <v>47</v>
      </c>
      <c r="E1835" s="21" t="s">
        <v>921</v>
      </c>
      <c r="F1835" s="21"/>
      <c r="G1835" s="21"/>
      <c r="H1835" s="21" t="s">
        <v>4685</v>
      </c>
      <c r="I1835" s="21"/>
      <c r="J1835" s="21"/>
      <c r="K1835" s="21"/>
      <c r="L1835" s="21"/>
      <c r="M1835" s="21"/>
      <c r="N1835" s="21"/>
      <c r="O1835" s="21"/>
      <c r="P1835" s="21"/>
      <c r="Q1835" s="21"/>
      <c r="R1835" s="21" t="s">
        <v>4652</v>
      </c>
      <c r="S1835" s="21" t="s">
        <v>4657</v>
      </c>
      <c r="T1835" s="21" t="s">
        <v>4686</v>
      </c>
      <c r="U1835" s="23"/>
      <c r="V1835" s="23"/>
      <c r="W1835" s="15">
        <f t="shared" si="2"/>
        <v>45635</v>
      </c>
      <c r="X1835" s="24">
        <v>1834.0</v>
      </c>
      <c r="Y1835" s="17" t="str">
        <f t="shared" si="2257"/>
        <v>=COUNTIFS(C$3:C1835,C1835)</v>
      </c>
      <c r="Z1835" s="25" t="str">
        <f t="shared" si="2258"/>
        <v>#NAME?</v>
      </c>
      <c r="AA1835" s="25" t="str">
        <f t="shared" si="2259"/>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0"/>
        <v>1</v>
      </c>
      <c r="B1836" s="10">
        <f t="shared" si="2256"/>
        <v>7</v>
      </c>
      <c r="C1836" s="12" t="s">
        <v>4687</v>
      </c>
      <c r="D1836" s="21" t="s">
        <v>29</v>
      </c>
      <c r="E1836" s="21" t="s">
        <v>4688</v>
      </c>
      <c r="F1836" s="21"/>
      <c r="G1836" s="21"/>
      <c r="H1836" s="21" t="s">
        <v>4689</v>
      </c>
      <c r="I1836" s="21"/>
      <c r="J1836" s="21"/>
      <c r="K1836" s="21"/>
      <c r="L1836" s="21"/>
      <c r="M1836" s="21"/>
      <c r="N1836" s="21" t="s">
        <v>4690</v>
      </c>
      <c r="O1836" s="21"/>
      <c r="P1836" s="21"/>
      <c r="Q1836" s="21"/>
      <c r="R1836" s="21" t="s">
        <v>4652</v>
      </c>
      <c r="S1836" s="21" t="s">
        <v>4657</v>
      </c>
      <c r="T1836" s="21" t="s">
        <v>4691</v>
      </c>
      <c r="U1836" s="23"/>
      <c r="V1836" s="23"/>
      <c r="W1836" s="15">
        <f t="shared" si="2"/>
        <v>45635</v>
      </c>
      <c r="X1836" s="24">
        <v>1835.0</v>
      </c>
      <c r="Y1836" s="17" t="str">
        <f t="shared" si="2257"/>
        <v>=COUNTIFS(C$3:C1836,C1836)</v>
      </c>
      <c r="Z1836" s="25" t="str">
        <f t="shared" si="2258"/>
        <v>#NAME?</v>
      </c>
      <c r="AA1836" s="25" t="str">
        <f t="shared" si="2259"/>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0"/>
        <v>1</v>
      </c>
      <c r="B1837" s="10">
        <f t="shared" si="2256"/>
        <v>1</v>
      </c>
      <c r="C1837" s="12" t="s">
        <v>4692</v>
      </c>
      <c r="D1837" s="21" t="s">
        <v>47</v>
      </c>
      <c r="E1837" s="21" t="s">
        <v>4693</v>
      </c>
      <c r="F1837" s="21"/>
      <c r="G1837" s="21"/>
      <c r="H1837" s="21" t="s">
        <v>4694</v>
      </c>
      <c r="I1837" s="21"/>
      <c r="J1837" s="21"/>
      <c r="K1837" s="21"/>
      <c r="L1837" s="21"/>
      <c r="M1837" s="21"/>
      <c r="N1837" s="21" t="s">
        <v>4695</v>
      </c>
      <c r="O1837" s="21"/>
      <c r="P1837" s="21"/>
      <c r="Q1837" s="21"/>
      <c r="R1837" s="21" t="s">
        <v>4652</v>
      </c>
      <c r="S1837" s="21" t="s">
        <v>4657</v>
      </c>
      <c r="T1837" s="21" t="s">
        <v>4696</v>
      </c>
      <c r="U1837" s="23"/>
      <c r="V1837" s="23"/>
      <c r="W1837" s="15">
        <f t="shared" si="2"/>
        <v>45635</v>
      </c>
      <c r="X1837" s="24">
        <v>1836.0</v>
      </c>
      <c r="Y1837" s="17" t="str">
        <f t="shared" si="2257"/>
        <v>=COUNTIFS(C$3:C1837,C1837)</v>
      </c>
      <c r="Z1837" s="25" t="str">
        <f t="shared" si="2258"/>
        <v>#NAME?</v>
      </c>
      <c r="AA1837" s="25" t="str">
        <f t="shared" si="2259"/>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0"/>
        <v>1</v>
      </c>
      <c r="B1838" s="10">
        <f t="shared" si="2256"/>
        <v>2</v>
      </c>
      <c r="C1838" s="12" t="s">
        <v>4697</v>
      </c>
      <c r="D1838" s="21" t="s">
        <v>250</v>
      </c>
      <c r="E1838" s="21"/>
      <c r="F1838" s="21"/>
      <c r="G1838" s="21"/>
      <c r="H1838" s="21" t="s">
        <v>4698</v>
      </c>
      <c r="I1838" s="21"/>
      <c r="J1838" s="21" t="s">
        <v>4699</v>
      </c>
      <c r="K1838" s="21">
        <v>2.0</v>
      </c>
      <c r="L1838" s="21" t="s">
        <v>3045</v>
      </c>
      <c r="M1838" s="21"/>
      <c r="N1838" s="21" t="s">
        <v>4700</v>
      </c>
      <c r="O1838" s="21"/>
      <c r="P1838" s="21"/>
      <c r="Q1838" s="21"/>
      <c r="R1838" s="21" t="s">
        <v>4652</v>
      </c>
      <c r="S1838" s="21" t="s">
        <v>4657</v>
      </c>
      <c r="T1838" s="21" t="s">
        <v>4701</v>
      </c>
      <c r="U1838" s="23"/>
      <c r="V1838" s="23"/>
      <c r="W1838" s="15">
        <f t="shared" si="2"/>
        <v>45635</v>
      </c>
      <c r="X1838" s="24">
        <v>1837.0</v>
      </c>
      <c r="Y1838" s="17" t="str">
        <f t="shared" si="2257"/>
        <v>=COUNTIFS(C$3:C1838,C1838)</v>
      </c>
      <c r="Z1838" s="25" t="str">
        <f t="shared" si="2258"/>
        <v>#NAME?</v>
      </c>
      <c r="AA1838" s="25" t="str">
        <f t="shared" si="2259"/>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0"/>
        <v>1</v>
      </c>
      <c r="B1839" s="10">
        <f t="shared" si="2256"/>
        <v>6</v>
      </c>
      <c r="C1839" s="12" t="s">
        <v>4702</v>
      </c>
      <c r="D1839" s="21" t="s">
        <v>47</v>
      </c>
      <c r="E1839" s="21" t="s">
        <v>4703</v>
      </c>
      <c r="F1839" s="21"/>
      <c r="G1839" s="21"/>
      <c r="H1839" s="21" t="s">
        <v>4704</v>
      </c>
      <c r="I1839" s="21" t="s">
        <v>4705</v>
      </c>
      <c r="J1839" s="21"/>
      <c r="K1839" s="21"/>
      <c r="L1839" s="21"/>
      <c r="M1839" s="21"/>
      <c r="N1839" s="21"/>
      <c r="O1839" s="21"/>
      <c r="P1839" s="21"/>
      <c r="Q1839" s="21"/>
      <c r="R1839" s="21" t="s">
        <v>4652</v>
      </c>
      <c r="S1839" s="21" t="s">
        <v>4657</v>
      </c>
      <c r="T1839" s="21" t="s">
        <v>4706</v>
      </c>
      <c r="U1839" s="23"/>
      <c r="V1839" s="23"/>
      <c r="W1839" s="15">
        <f t="shared" si="2"/>
        <v>45635</v>
      </c>
      <c r="X1839" s="24">
        <v>1838.0</v>
      </c>
      <c r="Y1839" s="17" t="str">
        <f t="shared" si="2257"/>
        <v>=COUNTIFS(C$3:C1839,C1839)</v>
      </c>
      <c r="Z1839" s="25" t="str">
        <f t="shared" si="2258"/>
        <v>#NAME?</v>
      </c>
      <c r="AA1839" s="25" t="str">
        <f t="shared" si="2259"/>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0"/>
        <v>1</v>
      </c>
      <c r="B1840" s="10">
        <f t="shared" si="2256"/>
        <v>2</v>
      </c>
      <c r="C1840" s="12" t="s">
        <v>4707</v>
      </c>
      <c r="D1840" s="21" t="s">
        <v>401</v>
      </c>
      <c r="E1840" s="21" t="s">
        <v>4708</v>
      </c>
      <c r="F1840" s="21"/>
      <c r="G1840" s="21"/>
      <c r="H1840" s="21" t="s">
        <v>4709</v>
      </c>
      <c r="I1840" s="21" t="s">
        <v>4710</v>
      </c>
      <c r="J1840" s="21" t="s">
        <v>677</v>
      </c>
      <c r="K1840" s="21">
        <v>8.0</v>
      </c>
      <c r="L1840" s="21" t="s">
        <v>196</v>
      </c>
      <c r="M1840" s="21" t="s">
        <v>4711</v>
      </c>
      <c r="N1840" s="21" t="s">
        <v>4712</v>
      </c>
      <c r="O1840" s="21"/>
      <c r="P1840" s="21"/>
      <c r="Q1840" s="21"/>
      <c r="R1840" s="21" t="s">
        <v>4652</v>
      </c>
      <c r="S1840" s="21" t="s">
        <v>4657</v>
      </c>
      <c r="T1840" s="21" t="s">
        <v>4713</v>
      </c>
      <c r="U1840" s="23"/>
      <c r="V1840" s="23"/>
      <c r="W1840" s="15">
        <f t="shared" si="2"/>
        <v>45635</v>
      </c>
      <c r="X1840" s="24">
        <v>1839.0</v>
      </c>
      <c r="Y1840" s="17" t="str">
        <f t="shared" si="2257"/>
        <v>=COUNTIFS(C$3:C1840,C1840)</v>
      </c>
      <c r="Z1840" s="25" t="str">
        <f t="shared" si="2258"/>
        <v>#NAME?</v>
      </c>
      <c r="AA1840" s="25" t="str">
        <f t="shared" si="2259"/>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0"/>
        <v>10</v>
      </c>
      <c r="B1841" s="10">
        <f t="shared" si="2256"/>
        <v>36</v>
      </c>
      <c r="C1841" s="12" t="s">
        <v>288</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4652</v>
      </c>
      <c r="S1841" s="21" t="s">
        <v>4657</v>
      </c>
      <c r="T1841" s="21" t="s">
        <v>4666</v>
      </c>
      <c r="U1841" s="23"/>
      <c r="V1841" s="23"/>
      <c r="W1841" s="15">
        <f t="shared" si="2"/>
        <v>45635</v>
      </c>
      <c r="X1841" s="24">
        <v>1840.0</v>
      </c>
      <c r="Y1841" s="17" t="str">
        <f t="shared" si="2257"/>
        <v>=COUNTIFS(C$3:C1841,C1841)</v>
      </c>
      <c r="Z1841" s="25" t="str">
        <f t="shared" si="2258"/>
        <v>#NAME?</v>
      </c>
      <c r="AA1841" s="25" t="str">
        <f t="shared" si="2259"/>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0"/>
        <v>1</v>
      </c>
      <c r="B1842" s="10">
        <f t="shared" si="2256"/>
        <v>7</v>
      </c>
      <c r="C1842" s="12" t="s">
        <v>4714</v>
      </c>
      <c r="D1842" s="21" t="s">
        <v>307</v>
      </c>
      <c r="E1842" s="21" t="s">
        <v>4715</v>
      </c>
      <c r="F1842" s="21"/>
      <c r="G1842" s="21"/>
      <c r="H1842" s="21" t="s">
        <v>4716</v>
      </c>
      <c r="I1842" s="21" t="s">
        <v>4717</v>
      </c>
      <c r="J1842" s="21" t="s">
        <v>2661</v>
      </c>
      <c r="K1842" s="21">
        <v>1.0</v>
      </c>
      <c r="L1842" s="27" t="s">
        <v>906</v>
      </c>
      <c r="M1842" s="27" t="s">
        <v>4718</v>
      </c>
      <c r="N1842" s="21" t="s">
        <v>4719</v>
      </c>
      <c r="O1842" s="21"/>
      <c r="P1842" s="21"/>
      <c r="Q1842" s="21"/>
      <c r="R1842" s="21" t="s">
        <v>4652</v>
      </c>
      <c r="S1842" s="21" t="s">
        <v>4657</v>
      </c>
      <c r="T1842" s="21" t="s">
        <v>4720</v>
      </c>
      <c r="U1842" s="23"/>
      <c r="V1842" s="23"/>
      <c r="W1842" s="15">
        <f t="shared" si="2"/>
        <v>45635</v>
      </c>
      <c r="X1842" s="24">
        <v>1841.0</v>
      </c>
      <c r="Y1842" s="17" t="str">
        <f t="shared" si="2257"/>
        <v>=COUNTIFS(C$3:C1842,C1842)</v>
      </c>
      <c r="Z1842" s="25" t="str">
        <f t="shared" si="2258"/>
        <v>#NAME?</v>
      </c>
      <c r="AA1842" s="25" t="str">
        <f t="shared" si="2259"/>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0"/>
        <v>1</v>
      </c>
      <c r="B1843" s="10">
        <f t="shared" si="2256"/>
        <v>30</v>
      </c>
      <c r="C1843" s="12" t="s">
        <v>4721</v>
      </c>
      <c r="D1843" s="21" t="s">
        <v>401</v>
      </c>
      <c r="E1843" s="21" t="s">
        <v>4722</v>
      </c>
      <c r="F1843" s="21"/>
      <c r="G1843" s="21"/>
      <c r="H1843" s="21" t="s">
        <v>4642</v>
      </c>
      <c r="I1843" s="21" t="s">
        <v>4643</v>
      </c>
      <c r="J1843" s="21" t="s">
        <v>2004</v>
      </c>
      <c r="K1843" s="21">
        <v>1.0</v>
      </c>
      <c r="L1843" s="21" t="s">
        <v>35</v>
      </c>
      <c r="M1843" s="21"/>
      <c r="N1843" s="21" t="s">
        <v>4644</v>
      </c>
      <c r="O1843" s="21"/>
      <c r="P1843" s="21"/>
      <c r="Q1843" s="21"/>
      <c r="R1843" s="21" t="s">
        <v>4652</v>
      </c>
      <c r="S1843" s="21" t="s">
        <v>4657</v>
      </c>
      <c r="T1843" s="21" t="s">
        <v>4723</v>
      </c>
      <c r="U1843" s="23"/>
      <c r="V1843" s="23"/>
      <c r="W1843" s="15">
        <f t="shared" si="2"/>
        <v>45635</v>
      </c>
      <c r="X1843" s="24">
        <v>1842.0</v>
      </c>
      <c r="Y1843" s="17" t="str">
        <f t="shared" si="2257"/>
        <v>=COUNTIFS(C$3:C1843,C1843)</v>
      </c>
      <c r="Z1843" s="25" t="str">
        <f t="shared" si="2258"/>
        <v>#NAME?</v>
      </c>
      <c r="AA1843" s="25" t="str">
        <f t="shared" si="2259"/>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0"/>
        <v>1</v>
      </c>
      <c r="B1844" s="10">
        <f t="shared" si="2256"/>
        <v>122</v>
      </c>
      <c r="C1844" s="12" t="s">
        <v>4724</v>
      </c>
      <c r="D1844" s="21" t="s">
        <v>250</v>
      </c>
      <c r="E1844" s="21" t="s">
        <v>4725</v>
      </c>
      <c r="F1844" s="21" t="s">
        <v>1742</v>
      </c>
      <c r="G1844" s="21"/>
      <c r="H1844" s="21" t="s">
        <v>4726</v>
      </c>
      <c r="I1844" s="21"/>
      <c r="J1844" s="21"/>
      <c r="K1844" s="21"/>
      <c r="L1844" s="21"/>
      <c r="M1844" s="21"/>
      <c r="N1844" s="21"/>
      <c r="O1844" s="21"/>
      <c r="P1844" s="21"/>
      <c r="Q1844" s="21"/>
      <c r="R1844" s="21" t="s">
        <v>4652</v>
      </c>
      <c r="S1844" s="21" t="s">
        <v>4657</v>
      </c>
      <c r="T1844" s="21" t="s">
        <v>4727</v>
      </c>
      <c r="U1844" s="23"/>
      <c r="V1844" s="23"/>
      <c r="W1844" s="15">
        <f t="shared" si="2"/>
        <v>45635</v>
      </c>
      <c r="X1844" s="24">
        <v>1843.0</v>
      </c>
      <c r="Y1844" s="17" t="str">
        <f t="shared" si="2257"/>
        <v>=COUNTIFS(C$3:C1844,C1844)</v>
      </c>
      <c r="Z1844" s="25" t="str">
        <f t="shared" si="2258"/>
        <v>#NAME?</v>
      </c>
      <c r="AA1844" s="25" t="str">
        <f t="shared" si="2259"/>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56"/>
        <v>0</v>
      </c>
      <c r="C1845" s="31"/>
      <c r="D1845" s="40"/>
      <c r="E1845" s="40"/>
      <c r="F1845" s="40"/>
      <c r="G1845" s="40"/>
      <c r="H1845" s="40"/>
      <c r="I1845" s="40"/>
      <c r="J1845" s="40"/>
      <c r="K1845" s="40"/>
      <c r="L1845" s="40"/>
      <c r="M1845" s="40"/>
      <c r="N1845" s="40"/>
      <c r="O1845" s="40"/>
      <c r="P1845" s="40"/>
      <c r="Q1845" s="40"/>
      <c r="R1845" s="40" t="s">
        <v>4652</v>
      </c>
      <c r="S1845" s="40" t="s">
        <v>4657</v>
      </c>
      <c r="T1845" s="40" t="s">
        <v>4666</v>
      </c>
      <c r="U1845" s="41"/>
      <c r="V1845" s="41"/>
      <c r="W1845" s="15">
        <f t="shared" si="2"/>
        <v>45635</v>
      </c>
      <c r="X1845" s="24">
        <v>1844.0</v>
      </c>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56"/>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2"/>
        <v>45635</v>
      </c>
      <c r="X1846" s="24">
        <v>1845.0</v>
      </c>
      <c r="Y1846" s="17" t="str">
        <f t="shared" ref="Y1846:Y1868" si="2261">formulatext(A1846)</f>
        <v>#N/A</v>
      </c>
      <c r="Z1846" s="25" t="str">
        <f t="shared" ref="Z1846:Z1868" si="2262">org.libreoffice.regex(Y1846,"(\= COUNTIFS\(C\$\d{1,3}:)(C\d{1,3})(,)(C\d{1,3})(\))","$2")</f>
        <v>#NAME?</v>
      </c>
      <c r="AA1846" s="25" t="str">
        <f t="shared" ref="AA1846:AA1868" si="2263">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56"/>
        <v>1</v>
      </c>
      <c r="C1847" s="12" t="s">
        <v>4728</v>
      </c>
      <c r="D1847" s="21"/>
      <c r="E1847" s="21"/>
      <c r="F1847" s="21"/>
      <c r="G1847" s="21"/>
      <c r="H1847" s="21"/>
      <c r="I1847" s="21"/>
      <c r="J1847" s="21"/>
      <c r="K1847" s="21"/>
      <c r="L1847" s="21"/>
      <c r="M1847" s="21"/>
      <c r="N1847" s="21"/>
      <c r="O1847" s="21"/>
      <c r="P1847" s="21"/>
      <c r="Q1847" s="21"/>
      <c r="R1847" s="21"/>
      <c r="S1847" s="21"/>
      <c r="T1847" s="21"/>
      <c r="U1847" s="23"/>
      <c r="V1847" s="23"/>
      <c r="W1847" s="15">
        <f t="shared" si="2"/>
        <v>45635</v>
      </c>
      <c r="X1847" s="24">
        <v>1846.0</v>
      </c>
      <c r="Y1847" s="17" t="str">
        <f t="shared" si="2261"/>
        <v>#N/A</v>
      </c>
      <c r="Z1847" s="25" t="str">
        <f t="shared" si="2262"/>
        <v>#NAME?</v>
      </c>
      <c r="AA1847" s="25" t="str">
        <f t="shared" si="2263"/>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64">COUNTIFS(C$3:C1848,C1848)</f>
        <v>2</v>
      </c>
      <c r="B1848" s="10">
        <f t="shared" si="2256"/>
        <v>3</v>
      </c>
      <c r="C1848" s="12" t="s">
        <v>4653</v>
      </c>
      <c r="D1848" s="21" t="str">
        <f t="shared" ref="D1848:D1851" si="2265">VLOOKUP($C1848,$C$1:$P$7320,2,0)</f>
        <v>noun</v>
      </c>
      <c r="E1848" s="21" t="str">
        <f t="shared" ref="E1848:E1851" si="2266">VLOOKUP($C1848,$C$1:$P$7320,3,0)</f>
        <v>nt loc sg of niṭṭhitacīvara, comp</v>
      </c>
      <c r="F1848" s="21" t="str">
        <f t="shared" ref="F1848:F1851" si="2267">VLOOKUP($C1848,$C$1:$P$7320,4,0)</f>
        <v/>
      </c>
      <c r="G1848" s="21"/>
      <c r="H1848" s="21" t="str">
        <f t="shared" ref="H1848:H1851" si="2268">VLOOKUP($C1848,$C$1:$P$7320,6,0)</f>
        <v>when the robe is complete, when the robe has been made</v>
      </c>
      <c r="I1848" s="21" t="str">
        <f t="shared" ref="I1848:I1851" si="2269">VLOOKUP($C1848,$C$1:$P$7320,7,0)</f>
        <v/>
      </c>
      <c r="J1848" s="21" t="str">
        <f t="shared" ref="J1848:J1851" si="2270">VLOOKUP($C1848,$C$1:$P$7320,8,0)</f>
        <v/>
      </c>
      <c r="K1848" s="21" t="str">
        <f t="shared" ref="K1848:K1851" si="2271">VLOOKUP($C1848,$C$1:$P$7320,9,0)</f>
        <v/>
      </c>
      <c r="L1848" s="21" t="str">
        <f t="shared" ref="L1848:L1851" si="2272">VLOOKUP($C1848,$C$1:$P$7320,10,0)</f>
        <v/>
      </c>
      <c r="M1848" s="21" t="str">
        <f t="shared" ref="M1848:M1851" si="2273">VLOOKUP($C1848,$C$1:$P$7320,11,0)</f>
        <v/>
      </c>
      <c r="N1848" s="21" t="str">
        <f t="shared" ref="N1848:N1851" si="2274">VLOOKUP($C1848,$C$1:$P$7320,12,0)</f>
        <v>niṭṭhita + cīvara</v>
      </c>
      <c r="O1848" s="21" t="str">
        <f t="shared" ref="O1848:O1851" si="2275">VLOOKUP($C1848,$C$1:$P$7320,13,0)</f>
        <v>kammadhāraya</v>
      </c>
      <c r="P1848" s="21" t="str">
        <f t="shared" ref="P1848:P1851" si="2276">VLOOKUP($C1848,$C$1:$P$7320,14,0)</f>
        <v>niṭṭhita + cīvara</v>
      </c>
      <c r="Q1848" s="21"/>
      <c r="R1848" s="21" t="s">
        <v>4728</v>
      </c>
      <c r="S1848" s="21" t="s">
        <v>4729</v>
      </c>
      <c r="T1848" s="21" t="s">
        <v>4730</v>
      </c>
      <c r="U1848" s="23"/>
      <c r="V1848" s="23"/>
      <c r="W1848" s="15">
        <f t="shared" si="2"/>
        <v>45635</v>
      </c>
      <c r="X1848" s="24">
        <v>1847.0</v>
      </c>
      <c r="Y1848" s="17" t="str">
        <f t="shared" si="2261"/>
        <v>=COUNTIFS(C$3:C1848,C1848)</v>
      </c>
      <c r="Z1848" s="25" t="str">
        <f t="shared" si="2262"/>
        <v>#NAME?</v>
      </c>
      <c r="AA1848" s="25" t="str">
        <f t="shared" si="2263"/>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64"/>
        <v>7</v>
      </c>
      <c r="B1849" s="10">
        <f t="shared" si="2256"/>
        <v>39</v>
      </c>
      <c r="C1849" s="12" t="s">
        <v>704</v>
      </c>
      <c r="D1849" s="21" t="str">
        <f t="shared" si="2265"/>
        <v>noun</v>
      </c>
      <c r="E1849" s="21" t="str">
        <f t="shared" si="2266"/>
        <v>masc instr sg of bhikkhu, from bhikkhati</v>
      </c>
      <c r="F1849" s="21" t="str">
        <f t="shared" si="2267"/>
        <v/>
      </c>
      <c r="G1849" s="21"/>
      <c r="H1849" s="21" t="str">
        <f t="shared" si="2268"/>
        <v>by a monk, monastic</v>
      </c>
      <c r="I1849" s="21" t="str">
        <f t="shared" si="2269"/>
        <v>beggar, mendicant</v>
      </c>
      <c r="J1849" s="21" t="str">
        <f t="shared" si="2270"/>
        <v>√bhikkh (beg)</v>
      </c>
      <c r="K1849" s="21">
        <f t="shared" si="2271"/>
        <v>1</v>
      </c>
      <c r="L1849" s="21" t="str">
        <f t="shared" si="2272"/>
        <v>a</v>
      </c>
      <c r="M1849" s="21" t="str">
        <f t="shared" si="2273"/>
        <v/>
      </c>
      <c r="N1849" s="21" t="str">
        <f t="shared" si="2274"/>
        <v>√bhikkh + u</v>
      </c>
      <c r="O1849" s="21" t="str">
        <f t="shared" si="2275"/>
        <v/>
      </c>
      <c r="P1849" s="21" t="str">
        <f t="shared" si="2276"/>
        <v/>
      </c>
      <c r="Q1849" s="21"/>
      <c r="R1849" s="21" t="s">
        <v>4728</v>
      </c>
      <c r="S1849" s="21" t="s">
        <v>4729</v>
      </c>
      <c r="T1849" s="21" t="s">
        <v>4730</v>
      </c>
      <c r="U1849" s="23"/>
      <c r="V1849" s="23"/>
      <c r="W1849" s="15">
        <f t="shared" si="2"/>
        <v>45635</v>
      </c>
      <c r="X1849" s="24">
        <v>1848.0</v>
      </c>
      <c r="Y1849" s="17" t="str">
        <f t="shared" si="2261"/>
        <v>=COUNTIFS(C$3:C1849,C1849)</v>
      </c>
      <c r="Z1849" s="25" t="str">
        <f t="shared" si="2262"/>
        <v>#NAME?</v>
      </c>
      <c r="AA1849" s="25" t="str">
        <f t="shared" si="2263"/>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4"/>
        <v>2</v>
      </c>
      <c r="B1850" s="10">
        <f t="shared" si="2256"/>
        <v>3</v>
      </c>
      <c r="C1850" s="12" t="s">
        <v>4667</v>
      </c>
      <c r="D1850" s="21" t="str">
        <f t="shared" si="2265"/>
        <v>pp</v>
      </c>
      <c r="E1850" s="21" t="str">
        <f t="shared" si="2266"/>
        <v>nt loc sg of ubbhata</v>
      </c>
      <c r="F1850" s="21" t="str">
        <f t="shared" si="2267"/>
        <v/>
      </c>
      <c r="G1850" s="21"/>
      <c r="H1850" s="21" t="str">
        <f t="shared" si="2268"/>
        <v>when withdrawn, when suspended</v>
      </c>
      <c r="I1850" s="21" t="str">
        <f t="shared" si="2269"/>
        <v>in held up</v>
      </c>
      <c r="J1850" s="21" t="str">
        <f t="shared" si="2270"/>
        <v>√dhar (hold)</v>
      </c>
      <c r="K1850" s="21">
        <f t="shared" si="2271"/>
        <v>1</v>
      </c>
      <c r="L1850" s="21" t="str">
        <f t="shared" si="2272"/>
        <v>a</v>
      </c>
      <c r="M1850" s="21" t="str">
        <f t="shared" si="2273"/>
        <v/>
      </c>
      <c r="N1850" s="21" t="str">
        <f t="shared" si="2274"/>
        <v>ud + √dhar + ta</v>
      </c>
      <c r="O1850" s="21" t="str">
        <f t="shared" si="2275"/>
        <v/>
      </c>
      <c r="P1850" s="21" t="str">
        <f t="shared" si="2276"/>
        <v/>
      </c>
      <c r="Q1850" s="21"/>
      <c r="R1850" s="21" t="s">
        <v>4728</v>
      </c>
      <c r="S1850" s="21" t="s">
        <v>4729</v>
      </c>
      <c r="T1850" s="21" t="s">
        <v>4730</v>
      </c>
      <c r="U1850" s="23"/>
      <c r="V1850" s="23"/>
      <c r="W1850" s="15">
        <f t="shared" si="2"/>
        <v>45635</v>
      </c>
      <c r="X1850" s="24">
        <v>1849.0</v>
      </c>
      <c r="Y1850" s="17" t="str">
        <f t="shared" si="2261"/>
        <v>=COUNTIFS(C$3:C1850,C1850)</v>
      </c>
      <c r="Z1850" s="25" t="str">
        <f t="shared" si="2262"/>
        <v>#NAME?</v>
      </c>
      <c r="AA1850" s="25" t="str">
        <f t="shared" si="2263"/>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4"/>
        <v>2</v>
      </c>
      <c r="B1851" s="10">
        <f t="shared" si="2256"/>
        <v>3</v>
      </c>
      <c r="C1851" s="12" t="s">
        <v>4673</v>
      </c>
      <c r="D1851" s="21" t="str">
        <f t="shared" si="2265"/>
        <v>noun</v>
      </c>
      <c r="E1851" s="21" t="str">
        <f t="shared" si="2266"/>
        <v>nt loc sg of kathina</v>
      </c>
      <c r="F1851" s="21" t="str">
        <f t="shared" si="2267"/>
        <v/>
      </c>
      <c r="G1851" s="21"/>
      <c r="H1851" s="21" t="str">
        <f t="shared" si="2268"/>
        <v>when the Kathina privileges</v>
      </c>
      <c r="I1851" s="21" t="str">
        <f t="shared" si="2269"/>
        <v>in wooden frame</v>
      </c>
      <c r="J1851" s="21" t="str">
        <f t="shared" si="2270"/>
        <v/>
      </c>
      <c r="K1851" s="21" t="str">
        <f t="shared" si="2271"/>
        <v/>
      </c>
      <c r="L1851" s="21" t="str">
        <f t="shared" si="2272"/>
        <v/>
      </c>
      <c r="M1851" s="21" t="str">
        <f t="shared" si="2273"/>
        <v/>
      </c>
      <c r="N1851" s="21" t="str">
        <f t="shared" si="2274"/>
        <v/>
      </c>
      <c r="O1851" s="21" t="str">
        <f t="shared" si="2275"/>
        <v/>
      </c>
      <c r="P1851" s="21" t="str">
        <f t="shared" si="2276"/>
        <v/>
      </c>
      <c r="Q1851" s="21" t="s">
        <v>4677</v>
      </c>
      <c r="R1851" s="21" t="s">
        <v>4728</v>
      </c>
      <c r="S1851" s="21" t="s">
        <v>4729</v>
      </c>
      <c r="T1851" s="21" t="s">
        <v>4730</v>
      </c>
      <c r="U1851" s="23"/>
      <c r="V1851" s="23"/>
      <c r="W1851" s="15">
        <f t="shared" si="2"/>
        <v>45635</v>
      </c>
      <c r="X1851" s="24">
        <v>1850.0</v>
      </c>
      <c r="Y1851" s="17" t="str">
        <f t="shared" si="2261"/>
        <v>=COUNTIFS(C$3:C1851,C1851)</v>
      </c>
      <c r="Z1851" s="25" t="str">
        <f t="shared" si="2262"/>
        <v>#NAME?</v>
      </c>
      <c r="AA1851" s="25" t="str">
        <f t="shared" si="2263"/>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4"/>
        <v>1</v>
      </c>
      <c r="B1852" s="10">
        <f t="shared" si="2256"/>
        <v>1</v>
      </c>
      <c r="C1852" s="12" t="s">
        <v>4731</v>
      </c>
      <c r="D1852" s="21" t="s">
        <v>118</v>
      </c>
      <c r="E1852" s="27" t="s">
        <v>842</v>
      </c>
      <c r="F1852" s="21"/>
      <c r="G1852" s="21"/>
      <c r="H1852" s="21" t="s">
        <v>4732</v>
      </c>
      <c r="I1852" s="21"/>
      <c r="J1852" s="21"/>
      <c r="K1852" s="21"/>
      <c r="L1852" s="21"/>
      <c r="M1852" s="21"/>
      <c r="N1852" s="27" t="s">
        <v>4733</v>
      </c>
      <c r="O1852" s="21"/>
      <c r="P1852" s="21"/>
      <c r="Q1852" s="21"/>
      <c r="R1852" s="21" t="s">
        <v>4728</v>
      </c>
      <c r="S1852" s="21" t="s">
        <v>4729</v>
      </c>
      <c r="T1852" s="27" t="s">
        <v>4734</v>
      </c>
      <c r="U1852" s="23"/>
      <c r="V1852" s="23"/>
      <c r="W1852" s="15">
        <f t="shared" si="2"/>
        <v>45635</v>
      </c>
      <c r="X1852" s="24">
        <v>1851.0</v>
      </c>
      <c r="Y1852" s="17" t="str">
        <f t="shared" si="2261"/>
        <v>=COUNTIFS(C$3:C1852,C1852)</v>
      </c>
      <c r="Z1852" s="25" t="str">
        <f t="shared" si="2262"/>
        <v>#NAME?</v>
      </c>
      <c r="AA1852" s="25" t="str">
        <f t="shared" si="2263"/>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4"/>
        <v>1</v>
      </c>
      <c r="B1853" s="10">
        <f t="shared" si="2256"/>
        <v>1</v>
      </c>
      <c r="C1853" s="44" t="s">
        <v>4735</v>
      </c>
      <c r="D1853" s="27" t="s">
        <v>29</v>
      </c>
      <c r="E1853" s="27" t="s">
        <v>4736</v>
      </c>
      <c r="F1853" s="21"/>
      <c r="G1853" s="21"/>
      <c r="H1853" s="27" t="s">
        <v>4737</v>
      </c>
      <c r="I1853" s="21"/>
      <c r="J1853" s="21"/>
      <c r="K1853" s="21"/>
      <c r="L1853" s="21"/>
      <c r="M1853" s="21"/>
      <c r="N1853" s="27" t="s">
        <v>4738</v>
      </c>
      <c r="O1853" s="21"/>
      <c r="P1853" s="21"/>
      <c r="Q1853" s="21"/>
      <c r="R1853" s="21" t="s">
        <v>4728</v>
      </c>
      <c r="S1853" s="21" t="s">
        <v>4729</v>
      </c>
      <c r="T1853" s="27" t="s">
        <v>4739</v>
      </c>
      <c r="U1853" s="23"/>
      <c r="V1853" s="23"/>
      <c r="W1853" s="15">
        <f t="shared" si="2"/>
        <v>45635</v>
      </c>
      <c r="X1853" s="24">
        <v>1852.0</v>
      </c>
      <c r="Y1853" s="17" t="str">
        <f t="shared" si="2261"/>
        <v>=COUNTIFS(C$3:C1853,C1853)</v>
      </c>
      <c r="Z1853" s="25" t="str">
        <f t="shared" si="2262"/>
        <v>#NAME?</v>
      </c>
      <c r="AA1853" s="25" t="str">
        <f t="shared" si="2263"/>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4"/>
        <v>1</v>
      </c>
      <c r="B1854" s="10">
        <f t="shared" si="2256"/>
        <v>1</v>
      </c>
      <c r="C1854" s="44" t="s">
        <v>4740</v>
      </c>
      <c r="D1854" s="27" t="s">
        <v>141</v>
      </c>
      <c r="E1854" s="21" t="s">
        <v>612</v>
      </c>
      <c r="F1854" s="21"/>
      <c r="G1854" s="21"/>
      <c r="H1854" s="21" t="s">
        <v>3197</v>
      </c>
      <c r="I1854" s="21"/>
      <c r="J1854" s="21"/>
      <c r="K1854" s="21"/>
      <c r="L1854" s="21"/>
      <c r="M1854" s="21"/>
      <c r="N1854" s="21"/>
      <c r="O1854" s="21"/>
      <c r="P1854" s="21"/>
      <c r="Q1854" s="21"/>
      <c r="R1854" s="21" t="s">
        <v>4728</v>
      </c>
      <c r="S1854" s="21" t="s">
        <v>4729</v>
      </c>
      <c r="T1854" s="27" t="s">
        <v>4741</v>
      </c>
      <c r="U1854" s="23"/>
      <c r="V1854" s="23"/>
      <c r="W1854" s="15">
        <f t="shared" si="2"/>
        <v>45635</v>
      </c>
      <c r="X1854" s="24">
        <v>1853.0</v>
      </c>
      <c r="Y1854" s="17" t="str">
        <f t="shared" si="2261"/>
        <v>=COUNTIFS(C$3:C1854,C1854)</v>
      </c>
      <c r="Z1854" s="25" t="str">
        <f t="shared" si="2262"/>
        <v>#NAME?</v>
      </c>
      <c r="AA1854" s="25" t="str">
        <f t="shared" si="2263"/>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4"/>
        <v>1</v>
      </c>
      <c r="B1855" s="10">
        <f t="shared" si="2256"/>
        <v>2</v>
      </c>
      <c r="C1855" s="44" t="s">
        <v>4742</v>
      </c>
      <c r="D1855" s="21" t="s">
        <v>47</v>
      </c>
      <c r="E1855" s="21" t="s">
        <v>4281</v>
      </c>
      <c r="F1855" s="21"/>
      <c r="G1855" s="21"/>
      <c r="H1855" s="21" t="s">
        <v>4282</v>
      </c>
      <c r="I1855" s="21" t="s">
        <v>4283</v>
      </c>
      <c r="J1855" s="21"/>
      <c r="K1855" s="21"/>
      <c r="L1855" s="21"/>
      <c r="M1855" s="21"/>
      <c r="N1855" s="21"/>
      <c r="O1855" s="21"/>
      <c r="P1855" s="21"/>
      <c r="Q1855" s="21"/>
      <c r="R1855" s="21" t="s">
        <v>4728</v>
      </c>
      <c r="S1855" s="21" t="s">
        <v>4729</v>
      </c>
      <c r="T1855" s="27" t="s">
        <v>4743</v>
      </c>
      <c r="U1855" s="23"/>
      <c r="V1855" s="23"/>
      <c r="W1855" s="15">
        <f t="shared" si="2"/>
        <v>45635</v>
      </c>
      <c r="X1855" s="24">
        <v>1854.0</v>
      </c>
      <c r="Y1855" s="17" t="str">
        <f t="shared" si="2261"/>
        <v>=COUNTIFS(C$3:C1855,C1855)</v>
      </c>
      <c r="Z1855" s="25" t="str">
        <f t="shared" si="2262"/>
        <v>#NAME?</v>
      </c>
      <c r="AA1855" s="25" t="str">
        <f t="shared" si="2263"/>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4"/>
        <v>13</v>
      </c>
      <c r="B1856" s="10">
        <f t="shared" si="2256"/>
        <v>27</v>
      </c>
      <c r="C1856" s="12" t="s">
        <v>851</v>
      </c>
      <c r="D1856" s="21" t="str">
        <f t="shared" ref="D1856:D1858" si="2277">VLOOKUP($C1856,$C$1:$P$7320,2,0)</f>
        <v>ind</v>
      </c>
      <c r="E1856" s="21" t="str">
        <f t="shared" ref="E1856:E1857" si="2278">VLOOKUP($C1856,$C$1:$P$7320,3,0)</f>
        <v>conj</v>
      </c>
      <c r="F1856" s="21" t="str">
        <f t="shared" ref="F1856:F1858" si="2279">VLOOKUP($C1856,$C$1:$P$7320,4,0)</f>
        <v/>
      </c>
      <c r="G1856" s="21"/>
      <c r="H1856" s="21" t="str">
        <f t="shared" ref="H1856:H1858" si="2280">VLOOKUP($C1856,$C$1:$P$7320,6,0)</f>
        <v>then, and, now, even</v>
      </c>
      <c r="I1856" s="21" t="str">
        <f t="shared" ref="I1856:I1858" si="2281">VLOOKUP($C1856,$C$1:$P$7320,7,0)</f>
        <v/>
      </c>
      <c r="J1856" s="21" t="str">
        <f t="shared" ref="J1856:J1858" si="2282">VLOOKUP($C1856,$C$1:$P$7320,8,0)</f>
        <v/>
      </c>
      <c r="K1856" s="21" t="str">
        <f t="shared" ref="K1856:K1858" si="2283">VLOOKUP($C1856,$C$1:$P$7320,9,0)</f>
        <v/>
      </c>
      <c r="L1856" s="21" t="str">
        <f t="shared" ref="L1856:L1858" si="2284">VLOOKUP($C1856,$C$1:$P$7320,10,0)</f>
        <v/>
      </c>
      <c r="M1856" s="21" t="str">
        <f t="shared" ref="M1856:M1858" si="2285">VLOOKUP($C1856,$C$1:$P$7320,11,0)</f>
        <v/>
      </c>
      <c r="N1856" s="21" t="str">
        <f t="shared" ref="N1856:N1858" si="2286">VLOOKUP($C1856,$C$1:$P$7320,12,0)</f>
        <v>(a)pi</v>
      </c>
      <c r="O1856" s="21" t="str">
        <f t="shared" ref="O1856:O1858" si="2287">VLOOKUP($C1856,$C$1:$P$7320,13,0)</f>
        <v/>
      </c>
      <c r="P1856" s="21" t="str">
        <f t="shared" ref="P1856:P1858" si="2288">VLOOKUP($C1856,$C$1:$P$7320,14,0)</f>
        <v/>
      </c>
      <c r="Q1856" s="21"/>
      <c r="R1856" s="21" t="s">
        <v>4728</v>
      </c>
      <c r="S1856" s="21" t="s">
        <v>4729</v>
      </c>
      <c r="T1856" s="21" t="s">
        <v>4730</v>
      </c>
      <c r="U1856" s="23"/>
      <c r="V1856" s="23"/>
      <c r="W1856" s="15">
        <f t="shared" si="2"/>
        <v>45635</v>
      </c>
      <c r="X1856" s="24">
        <v>1855.0</v>
      </c>
      <c r="Y1856" s="17" t="str">
        <f t="shared" si="2261"/>
        <v>=COUNTIFS(C$3:C1856,C1856)</v>
      </c>
      <c r="Z1856" s="25" t="str">
        <f t="shared" si="2262"/>
        <v>#NAME?</v>
      </c>
      <c r="AA1856" s="25" t="str">
        <f t="shared" si="2263"/>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4"/>
        <v>8</v>
      </c>
      <c r="B1857" s="10">
        <f t="shared" si="2256"/>
        <v>38</v>
      </c>
      <c r="C1857" s="12" t="s">
        <v>2672</v>
      </c>
      <c r="D1857" s="21" t="str">
        <f t="shared" si="2277"/>
        <v>ind</v>
      </c>
      <c r="E1857" s="21" t="str">
        <f t="shared" si="2278"/>
        <v>cond</v>
      </c>
      <c r="F1857" s="21" t="str">
        <f t="shared" si="2279"/>
        <v/>
      </c>
      <c r="G1857" s="21"/>
      <c r="H1857" s="21" t="str">
        <f t="shared" si="2280"/>
        <v>if</v>
      </c>
      <c r="I1857" s="21" t="str">
        <f t="shared" si="2281"/>
        <v/>
      </c>
      <c r="J1857" s="21" t="str">
        <f t="shared" si="2282"/>
        <v/>
      </c>
      <c r="K1857" s="21" t="str">
        <f t="shared" si="2283"/>
        <v/>
      </c>
      <c r="L1857" s="21" t="str">
        <f t="shared" si="2284"/>
        <v/>
      </c>
      <c r="M1857" s="21" t="str">
        <f t="shared" si="2285"/>
        <v/>
      </c>
      <c r="N1857" s="21" t="str">
        <f t="shared" si="2286"/>
        <v/>
      </c>
      <c r="O1857" s="21" t="str">
        <f t="shared" si="2287"/>
        <v/>
      </c>
      <c r="P1857" s="21" t="str">
        <f t="shared" si="2288"/>
        <v/>
      </c>
      <c r="Q1857" s="21"/>
      <c r="R1857" s="21" t="s">
        <v>4728</v>
      </c>
      <c r="S1857" s="21" t="s">
        <v>4729</v>
      </c>
      <c r="T1857" s="21" t="s">
        <v>4730</v>
      </c>
      <c r="U1857" s="23"/>
      <c r="V1857" s="23"/>
      <c r="W1857" s="15">
        <f t="shared" si="2"/>
        <v>45635</v>
      </c>
      <c r="X1857" s="24">
        <v>1856.0</v>
      </c>
      <c r="Y1857" s="17" t="str">
        <f t="shared" si="2261"/>
        <v>=COUNTIFS(C$3:C1857,C1857)</v>
      </c>
      <c r="Z1857" s="25" t="str">
        <f t="shared" si="2262"/>
        <v>#NAME?</v>
      </c>
      <c r="AA1857" s="25" t="str">
        <f t="shared" si="2263"/>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4"/>
        <v>47</v>
      </c>
      <c r="B1858" s="10">
        <f t="shared" si="2256"/>
        <v>147</v>
      </c>
      <c r="C1858" s="12" t="s">
        <v>560</v>
      </c>
      <c r="D1858" s="21" t="str">
        <f t="shared" si="2277"/>
        <v>noun</v>
      </c>
      <c r="E1858" s="21" t="s">
        <v>3635</v>
      </c>
      <c r="F1858" s="21" t="str">
        <f t="shared" si="2279"/>
        <v/>
      </c>
      <c r="G1858" s="21"/>
      <c r="H1858" s="21" t="str">
        <f t="shared" si="2280"/>
        <v>monk, monastic</v>
      </c>
      <c r="I1858" s="21" t="str">
        <f t="shared" si="2281"/>
        <v>beggar, mendicant</v>
      </c>
      <c r="J1858" s="21" t="str">
        <f t="shared" si="2282"/>
        <v>√bhikkh (beg)</v>
      </c>
      <c r="K1858" s="21">
        <f t="shared" si="2283"/>
        <v>1</v>
      </c>
      <c r="L1858" s="21" t="str">
        <f t="shared" si="2284"/>
        <v>a</v>
      </c>
      <c r="M1858" s="21" t="str">
        <f t="shared" si="2285"/>
        <v/>
      </c>
      <c r="N1858" s="21" t="str">
        <f t="shared" si="2286"/>
        <v>√bhikkh + u</v>
      </c>
      <c r="O1858" s="21" t="str">
        <f t="shared" si="2287"/>
        <v/>
      </c>
      <c r="P1858" s="21" t="str">
        <f t="shared" si="2288"/>
        <v/>
      </c>
      <c r="Q1858" s="21"/>
      <c r="R1858" s="21" t="s">
        <v>4728</v>
      </c>
      <c r="S1858" s="21" t="s">
        <v>4729</v>
      </c>
      <c r="T1858" s="21" t="s">
        <v>4730</v>
      </c>
      <c r="U1858" s="23"/>
      <c r="V1858" s="23"/>
      <c r="W1858" s="15">
        <f t="shared" si="2"/>
        <v>45635</v>
      </c>
      <c r="X1858" s="24">
        <v>1857.0</v>
      </c>
      <c r="Y1858" s="17" t="str">
        <f t="shared" si="2261"/>
        <v>=COUNTIFS(C$3:C1858,C1858)</v>
      </c>
      <c r="Z1858" s="25" t="str">
        <f t="shared" si="2262"/>
        <v>#NAME?</v>
      </c>
      <c r="AA1858" s="25" t="str">
        <f t="shared" si="2263"/>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4"/>
        <v>1</v>
      </c>
      <c r="B1859" s="10">
        <f t="shared" si="2256"/>
        <v>1</v>
      </c>
      <c r="C1859" s="12" t="s">
        <v>4744</v>
      </c>
      <c r="D1859" s="21" t="s">
        <v>47</v>
      </c>
      <c r="E1859" s="21" t="s">
        <v>4745</v>
      </c>
      <c r="F1859" s="21"/>
      <c r="G1859" s="21"/>
      <c r="H1859" s="21" t="s">
        <v>4746</v>
      </c>
      <c r="I1859" s="21"/>
      <c r="J1859" s="21"/>
      <c r="K1859" s="21"/>
      <c r="L1859" s="21"/>
      <c r="M1859" s="21"/>
      <c r="N1859" s="21" t="s">
        <v>4747</v>
      </c>
      <c r="O1859" s="21" t="s">
        <v>3193</v>
      </c>
      <c r="P1859" s="21" t="s">
        <v>4748</v>
      </c>
      <c r="Q1859" s="21"/>
      <c r="R1859" s="21" t="s">
        <v>4728</v>
      </c>
      <c r="S1859" s="21" t="s">
        <v>4729</v>
      </c>
      <c r="T1859" s="21" t="s">
        <v>4749</v>
      </c>
      <c r="U1859" s="23"/>
      <c r="V1859" s="23"/>
      <c r="W1859" s="15">
        <f t="shared" si="2"/>
        <v>45635</v>
      </c>
      <c r="X1859" s="24">
        <v>1858.0</v>
      </c>
      <c r="Y1859" s="17" t="str">
        <f t="shared" si="2261"/>
        <v>=COUNTIFS(C$3:C1859,C1859)</v>
      </c>
      <c r="Z1859" s="25" t="str">
        <f t="shared" si="2262"/>
        <v>#NAME?</v>
      </c>
      <c r="AA1859" s="25" t="str">
        <f t="shared" si="2263"/>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4"/>
        <v>1</v>
      </c>
      <c r="B1860" s="10">
        <f t="shared" si="2256"/>
        <v>2</v>
      </c>
      <c r="C1860" s="12" t="s">
        <v>4750</v>
      </c>
      <c r="D1860" s="27" t="s">
        <v>141</v>
      </c>
      <c r="E1860" s="21"/>
      <c r="F1860" s="21"/>
      <c r="G1860" s="21"/>
      <c r="H1860" s="21" t="s">
        <v>1951</v>
      </c>
      <c r="I1860" s="21"/>
      <c r="J1860" s="21"/>
      <c r="K1860" s="21"/>
      <c r="L1860" s="21"/>
      <c r="M1860" s="21"/>
      <c r="N1860" s="21"/>
      <c r="O1860" s="21"/>
      <c r="P1860" s="21"/>
      <c r="Q1860" s="21"/>
      <c r="R1860" s="21" t="s">
        <v>4728</v>
      </c>
      <c r="S1860" s="21" t="s">
        <v>4729</v>
      </c>
      <c r="T1860" s="21" t="s">
        <v>4751</v>
      </c>
      <c r="U1860" s="23"/>
      <c r="V1860" s="23"/>
      <c r="W1860" s="15">
        <f t="shared" si="2"/>
        <v>45635</v>
      </c>
      <c r="X1860" s="24">
        <v>1859.0</v>
      </c>
      <c r="Y1860" s="17" t="str">
        <f t="shared" si="2261"/>
        <v>=COUNTIFS(C$3:C1860,C1860)</v>
      </c>
      <c r="Z1860" s="25" t="str">
        <f t="shared" si="2262"/>
        <v>#NAME?</v>
      </c>
      <c r="AA1860" s="25" t="str">
        <f t="shared" si="2263"/>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4"/>
        <v>1</v>
      </c>
      <c r="B1861" s="10">
        <f t="shared" si="2256"/>
        <v>2</v>
      </c>
      <c r="C1861" s="12" t="s">
        <v>4752</v>
      </c>
      <c r="D1861" s="21" t="s">
        <v>47</v>
      </c>
      <c r="E1861" s="21" t="s">
        <v>4753</v>
      </c>
      <c r="F1861" s="21"/>
      <c r="G1861" s="21"/>
      <c r="H1861" s="21" t="s">
        <v>4754</v>
      </c>
      <c r="I1861" s="21" t="s">
        <v>4755</v>
      </c>
      <c r="J1861" s="21"/>
      <c r="K1861" s="21"/>
      <c r="L1861" s="21"/>
      <c r="M1861" s="21"/>
      <c r="N1861" s="21"/>
      <c r="O1861" s="21"/>
      <c r="P1861" s="21"/>
      <c r="Q1861" s="21"/>
      <c r="R1861" s="21" t="s">
        <v>4728</v>
      </c>
      <c r="S1861" s="21" t="s">
        <v>4729</v>
      </c>
      <c r="T1861" s="21" t="s">
        <v>4756</v>
      </c>
      <c r="U1861" s="23"/>
      <c r="V1861" s="23"/>
      <c r="W1861" s="15">
        <f t="shared" si="2"/>
        <v>45635</v>
      </c>
      <c r="X1861" s="24">
        <v>1860.0</v>
      </c>
      <c r="Y1861" s="17" t="str">
        <f t="shared" si="2261"/>
        <v>=COUNTIFS(C$3:C1861,C1861)</v>
      </c>
      <c r="Z1861" s="25" t="str">
        <f t="shared" si="2262"/>
        <v>#NAME?</v>
      </c>
      <c r="AA1861" s="25" t="str">
        <f t="shared" si="2263"/>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4"/>
        <v>1</v>
      </c>
      <c r="B1862" s="10">
        <f t="shared" si="2256"/>
        <v>2</v>
      </c>
      <c r="C1862" s="12" t="s">
        <v>4757</v>
      </c>
      <c r="D1862" s="21" t="s">
        <v>84</v>
      </c>
      <c r="E1862" s="21" t="s">
        <v>4758</v>
      </c>
      <c r="F1862" s="21" t="s">
        <v>1870</v>
      </c>
      <c r="G1862" s="21"/>
      <c r="H1862" s="21" t="s">
        <v>4759</v>
      </c>
      <c r="I1862" s="21"/>
      <c r="J1862" s="21" t="s">
        <v>130</v>
      </c>
      <c r="K1862" s="21">
        <v>1.0</v>
      </c>
      <c r="L1862" s="21" t="s">
        <v>35</v>
      </c>
      <c r="M1862" s="21" t="s">
        <v>4760</v>
      </c>
      <c r="N1862" s="21" t="s">
        <v>4761</v>
      </c>
      <c r="O1862" s="21"/>
      <c r="P1862" s="21"/>
      <c r="Q1862" s="21"/>
      <c r="R1862" s="21" t="s">
        <v>4728</v>
      </c>
      <c r="S1862" s="21" t="s">
        <v>4729</v>
      </c>
      <c r="T1862" s="21" t="s">
        <v>4762</v>
      </c>
      <c r="U1862" s="23"/>
      <c r="V1862" s="23"/>
      <c r="W1862" s="15">
        <f t="shared" si="2"/>
        <v>45635</v>
      </c>
      <c r="X1862" s="24">
        <v>1861.0</v>
      </c>
      <c r="Y1862" s="17" t="str">
        <f t="shared" si="2261"/>
        <v>=COUNTIFS(C$3:C1862,C1862)</v>
      </c>
      <c r="Z1862" s="25" t="str">
        <f t="shared" si="2262"/>
        <v>#NAME?</v>
      </c>
      <c r="AA1862" s="25" t="str">
        <f t="shared" si="2263"/>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4"/>
        <v>3</v>
      </c>
      <c r="B1863" s="10">
        <f t="shared" si="2256"/>
        <v>26</v>
      </c>
      <c r="C1863" s="12" t="s">
        <v>1806</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4728</v>
      </c>
      <c r="S1863" s="21" t="s">
        <v>4729</v>
      </c>
      <c r="T1863" s="21" t="s">
        <v>4730</v>
      </c>
      <c r="U1863" s="23"/>
      <c r="V1863" s="23"/>
      <c r="W1863" s="15">
        <f t="shared" si="2"/>
        <v>45635</v>
      </c>
      <c r="X1863" s="24">
        <v>1862.0</v>
      </c>
      <c r="Y1863" s="17" t="str">
        <f t="shared" si="2261"/>
        <v>=COUNTIFS(C$3:C1863,C1863)</v>
      </c>
      <c r="Z1863" s="25" t="str">
        <f t="shared" si="2262"/>
        <v>#NAME?</v>
      </c>
      <c r="AA1863" s="25" t="str">
        <f t="shared" si="2263"/>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4"/>
        <v>1</v>
      </c>
      <c r="B1864" s="10">
        <f t="shared" si="2256"/>
        <v>4</v>
      </c>
      <c r="C1864" s="12" t="s">
        <v>4763</v>
      </c>
      <c r="D1864" s="21" t="s">
        <v>47</v>
      </c>
      <c r="E1864" s="21" t="s">
        <v>4764</v>
      </c>
      <c r="F1864" s="21"/>
      <c r="G1864" s="21"/>
      <c r="H1864" s="21" t="s">
        <v>4765</v>
      </c>
      <c r="I1864" s="21" t="s">
        <v>4766</v>
      </c>
      <c r="J1864" s="21"/>
      <c r="K1864" s="21"/>
      <c r="L1864" s="21"/>
      <c r="M1864" s="21"/>
      <c r="N1864" s="21" t="s">
        <v>4767</v>
      </c>
      <c r="O1864" s="21" t="s">
        <v>916</v>
      </c>
      <c r="P1864" s="21" t="s">
        <v>4768</v>
      </c>
      <c r="Q1864" s="21" t="s">
        <v>4769</v>
      </c>
      <c r="R1864" s="21" t="s">
        <v>4728</v>
      </c>
      <c r="S1864" s="21" t="s">
        <v>4729</v>
      </c>
      <c r="T1864" s="21" t="s">
        <v>4770</v>
      </c>
      <c r="U1864" s="23"/>
      <c r="V1864" s="23"/>
      <c r="W1864" s="15">
        <f t="shared" si="2"/>
        <v>45635</v>
      </c>
      <c r="X1864" s="24">
        <v>1863.0</v>
      </c>
      <c r="Y1864" s="17" t="str">
        <f t="shared" si="2261"/>
        <v>=COUNTIFS(C$3:C1864,C1864)</v>
      </c>
      <c r="Z1864" s="25" t="str">
        <f t="shared" si="2262"/>
        <v>#NAME?</v>
      </c>
      <c r="AA1864" s="25" t="str">
        <f t="shared" si="2263"/>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4"/>
        <v>3</v>
      </c>
      <c r="B1865" s="10">
        <f t="shared" si="2256"/>
        <v>5</v>
      </c>
      <c r="C1865" s="12" t="s">
        <v>4291</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4728</v>
      </c>
      <c r="S1865" s="21" t="s">
        <v>4729</v>
      </c>
      <c r="T1865" s="21" t="s">
        <v>4730</v>
      </c>
      <c r="U1865" s="23"/>
      <c r="V1865" s="23"/>
      <c r="W1865" s="15">
        <f t="shared" si="2"/>
        <v>45635</v>
      </c>
      <c r="X1865" s="24">
        <v>1864.0</v>
      </c>
      <c r="Y1865" s="17" t="str">
        <f t="shared" si="2261"/>
        <v>=COUNTIFS(C$3:C1865,C1865)</v>
      </c>
      <c r="Z1865" s="25" t="str">
        <f t="shared" si="2262"/>
        <v>#NAME?</v>
      </c>
      <c r="AA1865" s="25" t="str">
        <f t="shared" si="2263"/>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4"/>
        <v>1</v>
      </c>
      <c r="B1866" s="10">
        <f t="shared" si="2256"/>
        <v>1</v>
      </c>
      <c r="C1866" s="12" t="s">
        <v>4771</v>
      </c>
      <c r="D1866" s="21" t="s">
        <v>47</v>
      </c>
      <c r="E1866" s="21" t="s">
        <v>4772</v>
      </c>
      <c r="F1866" s="21"/>
      <c r="G1866" s="21"/>
      <c r="H1866" s="21" t="s">
        <v>4773</v>
      </c>
      <c r="I1866" s="21" t="s">
        <v>4774</v>
      </c>
      <c r="J1866" s="21" t="s">
        <v>4775</v>
      </c>
      <c r="K1866" s="21">
        <v>5.0</v>
      </c>
      <c r="L1866" s="21" t="s">
        <v>622</v>
      </c>
      <c r="M1866" s="21"/>
      <c r="N1866" s="21" t="s">
        <v>4776</v>
      </c>
      <c r="O1866" s="21"/>
      <c r="P1866" s="21"/>
      <c r="Q1866" s="21" t="s">
        <v>4777</v>
      </c>
      <c r="R1866" s="21" t="s">
        <v>4728</v>
      </c>
      <c r="S1866" s="21" t="s">
        <v>4729</v>
      </c>
      <c r="T1866" s="21" t="s">
        <v>4778</v>
      </c>
      <c r="U1866" s="23"/>
      <c r="V1866" s="23"/>
      <c r="W1866" s="15">
        <f t="shared" si="2"/>
        <v>45635</v>
      </c>
      <c r="X1866" s="24">
        <v>1865.0</v>
      </c>
      <c r="Y1866" s="17" t="str">
        <f t="shared" si="2261"/>
        <v>=COUNTIFS(C$3:C1866,C1866)</v>
      </c>
      <c r="Z1866" s="25" t="str">
        <f t="shared" si="2262"/>
        <v>#NAME?</v>
      </c>
      <c r="AA1866" s="25" t="str">
        <f t="shared" si="2263"/>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4"/>
        <v>2</v>
      </c>
      <c r="B1867" s="10">
        <f t="shared" si="2256"/>
        <v>30</v>
      </c>
      <c r="C1867" s="12" t="s">
        <v>4721</v>
      </c>
      <c r="D1867" s="21" t="str">
        <f t="shared" ref="D1867:D1868" si="2289">VLOOKUP($C1867,$C$1:$P$7320,2,0)</f>
        <v>ptp</v>
      </c>
      <c r="E1867" s="21" t="str">
        <f t="shared" ref="E1867:E1868" si="2290">VLOOKUP($C1867,$C$1:$P$7320,3,0)</f>
        <v>nt nom sg of nissaggiya</v>
      </c>
      <c r="F1867" s="21" t="str">
        <f t="shared" ref="F1867:F1868" si="2291">VLOOKUP($C1867,$C$1:$P$7320,4,0)</f>
        <v/>
      </c>
      <c r="G1867" s="21"/>
      <c r="H1867" s="21" t="str">
        <f t="shared" ref="H1867:H1868" si="2292">VLOOKUP($C1867,$C$1:$P$7320,6,0)</f>
        <v>involving relinquishment</v>
      </c>
      <c r="I1867" s="21" t="str">
        <f t="shared" ref="I1867:I1868" si="2293">VLOOKUP($C1867,$C$1:$P$7320,7,0)</f>
        <v>to be given up</v>
      </c>
      <c r="J1867" s="21" t="str">
        <f t="shared" ref="J1867:J1868" si="2294">VLOOKUP($C1867,$C$1:$P$7320,8,0)</f>
        <v>√sajj (relinquish, let loose)</v>
      </c>
      <c r="K1867" s="21">
        <f t="shared" ref="K1867:K1868" si="2295">VLOOKUP($C1867,$C$1:$P$7320,9,0)</f>
        <v>1</v>
      </c>
      <c r="L1867" s="21" t="str">
        <f t="shared" ref="L1867:L1868" si="2296">VLOOKUP($C1867,$C$1:$P$7320,10,0)</f>
        <v>a</v>
      </c>
      <c r="M1867" s="21" t="str">
        <f t="shared" ref="M1867:M1868" si="2297">VLOOKUP($C1867,$C$1:$P$7320,11,0)</f>
        <v/>
      </c>
      <c r="N1867" s="21" t="str">
        <f t="shared" ref="N1867:N1868" si="2298">VLOOKUP($C1867,$C$1:$P$7320,12,0)</f>
        <v>ni + √sajj &gt; sagg + iya</v>
      </c>
      <c r="O1867" s="21" t="str">
        <f t="shared" ref="O1867:O1868" si="2299">VLOOKUP($C1867,$C$1:$P$7320,13,0)</f>
        <v/>
      </c>
      <c r="P1867" s="21" t="str">
        <f t="shared" ref="P1867:P1868" si="2300">VLOOKUP($C1867,$C$1:$P$7320,14,0)</f>
        <v/>
      </c>
      <c r="Q1867" s="21"/>
      <c r="R1867" s="21" t="s">
        <v>4728</v>
      </c>
      <c r="S1867" s="21" t="s">
        <v>4729</v>
      </c>
      <c r="T1867" s="21" t="s">
        <v>4730</v>
      </c>
      <c r="U1867" s="23"/>
      <c r="V1867" s="23"/>
      <c r="W1867" s="15">
        <f t="shared" si="2"/>
        <v>45635</v>
      </c>
      <c r="X1867" s="24">
        <v>1866.0</v>
      </c>
      <c r="Y1867" s="17" t="str">
        <f t="shared" si="2261"/>
        <v>=COUNTIFS(C$3:C1867,C1867)</v>
      </c>
      <c r="Z1867" s="25" t="str">
        <f t="shared" si="2262"/>
        <v>#NAME?</v>
      </c>
      <c r="AA1867" s="25" t="str">
        <f t="shared" si="2263"/>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4"/>
        <v>2</v>
      </c>
      <c r="B1868" s="10">
        <f t="shared" si="2256"/>
        <v>122</v>
      </c>
      <c r="C1868" s="12" t="s">
        <v>4724</v>
      </c>
      <c r="D1868" s="21" t="str">
        <f t="shared" si="2289"/>
        <v>adj</v>
      </c>
      <c r="E1868" s="21" t="str">
        <f t="shared" si="2290"/>
        <v>nt nom sg of pācittiya</v>
      </c>
      <c r="F1868" s="21" t="str">
        <f t="shared" si="2291"/>
        <v>+loc</v>
      </c>
      <c r="G1868" s="21"/>
      <c r="H1868" s="21" t="str">
        <f t="shared" si="2292"/>
        <v>requiring confession</v>
      </c>
      <c r="I1868" s="21" t="str">
        <f t="shared" si="2293"/>
        <v/>
      </c>
      <c r="J1868" s="21" t="str">
        <f t="shared" si="2294"/>
        <v/>
      </c>
      <c r="K1868" s="21" t="str">
        <f t="shared" si="2295"/>
        <v/>
      </c>
      <c r="L1868" s="21" t="str">
        <f t="shared" si="2296"/>
        <v/>
      </c>
      <c r="M1868" s="21" t="str">
        <f t="shared" si="2297"/>
        <v/>
      </c>
      <c r="N1868" s="21" t="str">
        <f t="shared" si="2298"/>
        <v/>
      </c>
      <c r="O1868" s="21" t="str">
        <f t="shared" si="2299"/>
        <v/>
      </c>
      <c r="P1868" s="21" t="str">
        <f t="shared" si="2300"/>
        <v/>
      </c>
      <c r="Q1868" s="21"/>
      <c r="R1868" s="21" t="s">
        <v>4728</v>
      </c>
      <c r="S1868" s="21" t="s">
        <v>4729</v>
      </c>
      <c r="T1868" s="21" t="s">
        <v>4730</v>
      </c>
      <c r="U1868" s="23"/>
      <c r="V1868" s="23"/>
      <c r="W1868" s="15">
        <f t="shared" si="2"/>
        <v>45635</v>
      </c>
      <c r="X1868" s="24">
        <v>1867.0</v>
      </c>
      <c r="Y1868" s="17" t="str">
        <f t="shared" si="2261"/>
        <v>=COUNTIFS(C$3:C1868,C1868)</v>
      </c>
      <c r="Z1868" s="25" t="str">
        <f t="shared" si="2262"/>
        <v>#NAME?</v>
      </c>
      <c r="AA1868" s="25" t="str">
        <f t="shared" si="2263"/>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56"/>
        <v>0</v>
      </c>
      <c r="C1869" s="31"/>
      <c r="D1869" s="40"/>
      <c r="E1869" s="40"/>
      <c r="F1869" s="40"/>
      <c r="G1869" s="40"/>
      <c r="H1869" s="40"/>
      <c r="I1869" s="40"/>
      <c r="J1869" s="40"/>
      <c r="K1869" s="40"/>
      <c r="L1869" s="40"/>
      <c r="M1869" s="40"/>
      <c r="N1869" s="40"/>
      <c r="O1869" s="40"/>
      <c r="P1869" s="40"/>
      <c r="Q1869" s="40"/>
      <c r="R1869" s="40" t="s">
        <v>4728</v>
      </c>
      <c r="S1869" s="40" t="s">
        <v>4729</v>
      </c>
      <c r="T1869" s="40" t="s">
        <v>4730</v>
      </c>
      <c r="U1869" s="41"/>
      <c r="V1869" s="41"/>
      <c r="W1869" s="15">
        <f t="shared" si="2"/>
        <v>45635</v>
      </c>
      <c r="X1869" s="24">
        <v>1868.0</v>
      </c>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56"/>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2"/>
        <v>45635</v>
      </c>
      <c r="X1870" s="24">
        <v>1869.0</v>
      </c>
      <c r="Y1870" s="17" t="str">
        <f t="shared" ref="Y1870:Y1881" si="2301">formulatext(A1870)</f>
        <v>#N/A</v>
      </c>
      <c r="Z1870" s="25" t="str">
        <f t="shared" ref="Z1870:Z1881" si="2302">org.libreoffice.regex(Y1870,"(\= COUNTIFS\(C\$\d{1,3}:)(C\d{1,3})(,)(C\d{1,3})(\))","$2")</f>
        <v>#NAME?</v>
      </c>
      <c r="AA1870" s="25" t="str">
        <f t="shared" ref="AA1870:AA1881" si="2303">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56"/>
        <v>1</v>
      </c>
      <c r="C1871" s="12" t="s">
        <v>4779</v>
      </c>
      <c r="D1871" s="21"/>
      <c r="E1871" s="21"/>
      <c r="F1871" s="21"/>
      <c r="G1871" s="21"/>
      <c r="H1871" s="21"/>
      <c r="I1871" s="21"/>
      <c r="J1871" s="21"/>
      <c r="K1871" s="21"/>
      <c r="L1871" s="21"/>
      <c r="M1871" s="21"/>
      <c r="N1871" s="21"/>
      <c r="O1871" s="21"/>
      <c r="P1871" s="21"/>
      <c r="Q1871" s="21"/>
      <c r="R1871" s="21"/>
      <c r="S1871" s="21"/>
      <c r="T1871" s="21"/>
      <c r="U1871" s="23"/>
      <c r="V1871" s="23"/>
      <c r="W1871" s="15">
        <f t="shared" si="2"/>
        <v>45635</v>
      </c>
      <c r="X1871" s="24">
        <v>1870.0</v>
      </c>
      <c r="Y1871" s="17" t="str">
        <f t="shared" si="2301"/>
        <v>#N/A</v>
      </c>
      <c r="Z1871" s="25" t="str">
        <f t="shared" si="2302"/>
        <v>#NAME?</v>
      </c>
      <c r="AA1871" s="25" t="str">
        <f t="shared" si="2303"/>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304">COUNTIFS(C$3:C1872,C1872)</f>
        <v>3</v>
      </c>
      <c r="B1872" s="10">
        <f t="shared" si="2256"/>
        <v>3</v>
      </c>
      <c r="C1872" s="12" t="s">
        <v>4653</v>
      </c>
      <c r="D1872" s="21" t="str">
        <f t="shared" ref="D1872:D1875" si="2305">VLOOKUP($C1872,$C$1:$P$7320,2,0)</f>
        <v>noun</v>
      </c>
      <c r="E1872" s="21" t="str">
        <f t="shared" ref="E1872:E1875" si="2306">VLOOKUP($C1872,$C$1:$P$7320,3,0)</f>
        <v>nt loc sg of niṭṭhitacīvara, comp</v>
      </c>
      <c r="F1872" s="21" t="str">
        <f t="shared" ref="F1872:F1875" si="2307">VLOOKUP($C1872,$C$1:$P$7320,4,0)</f>
        <v/>
      </c>
      <c r="G1872" s="21"/>
      <c r="H1872" s="21" t="str">
        <f t="shared" ref="H1872:H1875" si="2308">VLOOKUP($C1872,$C$1:$P$7320,6,0)</f>
        <v>when the robe is complete, when the robe has been made</v>
      </c>
      <c r="I1872" s="21" t="str">
        <f t="shared" ref="I1872:I1875" si="2309">VLOOKUP($C1872,$C$1:$P$7320,7,0)</f>
        <v/>
      </c>
      <c r="J1872" s="21" t="str">
        <f t="shared" ref="J1872:J1875" si="2310">VLOOKUP($C1872,$C$1:$P$7320,8,0)</f>
        <v/>
      </c>
      <c r="K1872" s="21" t="str">
        <f t="shared" ref="K1872:K1875" si="2311">VLOOKUP($C1872,$C$1:$P$7320,9,0)</f>
        <v/>
      </c>
      <c r="L1872" s="21" t="str">
        <f t="shared" ref="L1872:L1875" si="2312">VLOOKUP($C1872,$C$1:$P$7320,10,0)</f>
        <v/>
      </c>
      <c r="M1872" s="21" t="str">
        <f t="shared" ref="M1872:M1875" si="2313">VLOOKUP($C1872,$C$1:$P$7320,11,0)</f>
        <v/>
      </c>
      <c r="N1872" s="21" t="str">
        <f t="shared" ref="N1872:N1875" si="2314">VLOOKUP($C1872,$C$1:$P$7320,12,0)</f>
        <v>niṭṭhita + cīvara</v>
      </c>
      <c r="O1872" s="21" t="str">
        <f t="shared" ref="O1872:O1875" si="2315">VLOOKUP($C1872,$C$1:$P$7320,13,0)</f>
        <v>kammadhāraya</v>
      </c>
      <c r="P1872" s="21" t="str">
        <f t="shared" ref="P1872:P1875" si="2316">VLOOKUP($C1872,$C$1:$P$7320,14,0)</f>
        <v>niṭṭhita + cīvara</v>
      </c>
      <c r="Q1872" s="21"/>
      <c r="R1872" s="21" t="s">
        <v>4779</v>
      </c>
      <c r="S1872" s="21" t="s">
        <v>4780</v>
      </c>
      <c r="T1872" s="21" t="s">
        <v>4781</v>
      </c>
      <c r="U1872" s="23"/>
      <c r="V1872" s="23"/>
      <c r="W1872" s="15">
        <f t="shared" si="2"/>
        <v>45635</v>
      </c>
      <c r="X1872" s="24">
        <v>1871.0</v>
      </c>
      <c r="Y1872" s="17" t="str">
        <f t="shared" si="2301"/>
        <v>=COUNTIFS(C$3:C1872,C1872)</v>
      </c>
      <c r="Z1872" s="25" t="str">
        <f t="shared" si="2302"/>
        <v>#NAME?</v>
      </c>
      <c r="AA1872" s="25" t="str">
        <f t="shared" si="2303"/>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304"/>
        <v>8</v>
      </c>
      <c r="B1873" s="10">
        <f t="shared" si="2256"/>
        <v>39</v>
      </c>
      <c r="C1873" s="12" t="s">
        <v>704</v>
      </c>
      <c r="D1873" s="21" t="str">
        <f t="shared" si="2305"/>
        <v>noun</v>
      </c>
      <c r="E1873" s="21" t="str">
        <f t="shared" si="2306"/>
        <v>masc instr sg of bhikkhu, from bhikkhati</v>
      </c>
      <c r="F1873" s="21" t="str">
        <f t="shared" si="2307"/>
        <v/>
      </c>
      <c r="G1873" s="21"/>
      <c r="H1873" s="21" t="str">
        <f t="shared" si="2308"/>
        <v>by a monk, monastic</v>
      </c>
      <c r="I1873" s="21" t="str">
        <f t="shared" si="2309"/>
        <v>beggar, mendicant</v>
      </c>
      <c r="J1873" s="21" t="str">
        <f t="shared" si="2310"/>
        <v>√bhikkh (beg)</v>
      </c>
      <c r="K1873" s="21">
        <f t="shared" si="2311"/>
        <v>1</v>
      </c>
      <c r="L1873" s="21" t="str">
        <f t="shared" si="2312"/>
        <v>a</v>
      </c>
      <c r="M1873" s="21" t="str">
        <f t="shared" si="2313"/>
        <v/>
      </c>
      <c r="N1873" s="21" t="str">
        <f t="shared" si="2314"/>
        <v>√bhikkh + u</v>
      </c>
      <c r="O1873" s="21" t="str">
        <f t="shared" si="2315"/>
        <v/>
      </c>
      <c r="P1873" s="21" t="str">
        <f t="shared" si="2316"/>
        <v/>
      </c>
      <c r="Q1873" s="21"/>
      <c r="R1873" s="21" t="s">
        <v>4779</v>
      </c>
      <c r="S1873" s="21" t="s">
        <v>4780</v>
      </c>
      <c r="T1873" s="21" t="s">
        <v>4781</v>
      </c>
      <c r="U1873" s="23"/>
      <c r="V1873" s="23"/>
      <c r="W1873" s="15">
        <f t="shared" si="2"/>
        <v>45635</v>
      </c>
      <c r="X1873" s="24">
        <v>1872.0</v>
      </c>
      <c r="Y1873" s="17" t="str">
        <f t="shared" si="2301"/>
        <v>=COUNTIFS(C$3:C1873,C1873)</v>
      </c>
      <c r="Z1873" s="25" t="str">
        <f t="shared" si="2302"/>
        <v>#NAME?</v>
      </c>
      <c r="AA1873" s="25" t="str">
        <f t="shared" si="2303"/>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4"/>
        <v>3</v>
      </c>
      <c r="B1874" s="10">
        <f t="shared" si="2256"/>
        <v>3</v>
      </c>
      <c r="C1874" s="12" t="s">
        <v>4667</v>
      </c>
      <c r="D1874" s="21" t="str">
        <f t="shared" si="2305"/>
        <v>pp</v>
      </c>
      <c r="E1874" s="21" t="str">
        <f t="shared" si="2306"/>
        <v>nt loc sg of ubbhata</v>
      </c>
      <c r="F1874" s="21" t="str">
        <f t="shared" si="2307"/>
        <v/>
      </c>
      <c r="G1874" s="21"/>
      <c r="H1874" s="21" t="str">
        <f t="shared" si="2308"/>
        <v>when withdrawn, when suspended</v>
      </c>
      <c r="I1874" s="21" t="str">
        <f t="shared" si="2309"/>
        <v>in held up</v>
      </c>
      <c r="J1874" s="21" t="str">
        <f t="shared" si="2310"/>
        <v>√dhar (hold)</v>
      </c>
      <c r="K1874" s="21">
        <f t="shared" si="2311"/>
        <v>1</v>
      </c>
      <c r="L1874" s="21" t="str">
        <f t="shared" si="2312"/>
        <v>a</v>
      </c>
      <c r="M1874" s="21" t="str">
        <f t="shared" si="2313"/>
        <v/>
      </c>
      <c r="N1874" s="21" t="str">
        <f t="shared" si="2314"/>
        <v>ud + √dhar + ta</v>
      </c>
      <c r="O1874" s="21" t="str">
        <f t="shared" si="2315"/>
        <v/>
      </c>
      <c r="P1874" s="21" t="str">
        <f t="shared" si="2316"/>
        <v/>
      </c>
      <c r="Q1874" s="21"/>
      <c r="R1874" s="21" t="s">
        <v>4779</v>
      </c>
      <c r="S1874" s="21" t="s">
        <v>4780</v>
      </c>
      <c r="T1874" s="21" t="s">
        <v>4781</v>
      </c>
      <c r="U1874" s="23"/>
      <c r="V1874" s="23"/>
      <c r="W1874" s="15">
        <f t="shared" si="2"/>
        <v>45635</v>
      </c>
      <c r="X1874" s="24">
        <v>1873.0</v>
      </c>
      <c r="Y1874" s="17" t="str">
        <f t="shared" si="2301"/>
        <v>=COUNTIFS(C$3:C1874,C1874)</v>
      </c>
      <c r="Z1874" s="25" t="str">
        <f t="shared" si="2302"/>
        <v>#NAME?</v>
      </c>
      <c r="AA1874" s="25" t="str">
        <f t="shared" si="2303"/>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4"/>
        <v>3</v>
      </c>
      <c r="B1875" s="10">
        <f t="shared" si="2256"/>
        <v>3</v>
      </c>
      <c r="C1875" s="12" t="s">
        <v>4673</v>
      </c>
      <c r="D1875" s="21" t="str">
        <f t="shared" si="2305"/>
        <v>noun</v>
      </c>
      <c r="E1875" s="21" t="str">
        <f t="shared" si="2306"/>
        <v>nt loc sg of kathina</v>
      </c>
      <c r="F1875" s="21" t="str">
        <f t="shared" si="2307"/>
        <v/>
      </c>
      <c r="G1875" s="21"/>
      <c r="H1875" s="21" t="str">
        <f t="shared" si="2308"/>
        <v>when the Kathina privileges</v>
      </c>
      <c r="I1875" s="21" t="str">
        <f t="shared" si="2309"/>
        <v>in wooden frame</v>
      </c>
      <c r="J1875" s="21" t="str">
        <f t="shared" si="2310"/>
        <v/>
      </c>
      <c r="K1875" s="21" t="str">
        <f t="shared" si="2311"/>
        <v/>
      </c>
      <c r="L1875" s="21" t="str">
        <f t="shared" si="2312"/>
        <v/>
      </c>
      <c r="M1875" s="21" t="str">
        <f t="shared" si="2313"/>
        <v/>
      </c>
      <c r="N1875" s="21" t="str">
        <f t="shared" si="2314"/>
        <v/>
      </c>
      <c r="O1875" s="21" t="str">
        <f t="shared" si="2315"/>
        <v/>
      </c>
      <c r="P1875" s="21" t="str">
        <f t="shared" si="2316"/>
        <v/>
      </c>
      <c r="Q1875" s="21" t="s">
        <v>4677</v>
      </c>
      <c r="R1875" s="21" t="s">
        <v>4779</v>
      </c>
      <c r="S1875" s="21" t="s">
        <v>4780</v>
      </c>
      <c r="T1875" s="21" t="s">
        <v>4781</v>
      </c>
      <c r="U1875" s="23"/>
      <c r="V1875" s="23"/>
      <c r="W1875" s="15">
        <f t="shared" si="2"/>
        <v>45635</v>
      </c>
      <c r="X1875" s="24">
        <v>1874.0</v>
      </c>
      <c r="Y1875" s="17" t="str">
        <f t="shared" si="2301"/>
        <v>=COUNTIFS(C$3:C1875,C1875)</v>
      </c>
      <c r="Z1875" s="25" t="str">
        <f t="shared" si="2302"/>
        <v>#NAME?</v>
      </c>
      <c r="AA1875" s="25" t="str">
        <f t="shared" si="2303"/>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4"/>
        <v>1</v>
      </c>
      <c r="B1876" s="10">
        <f t="shared" si="2256"/>
        <v>9</v>
      </c>
      <c r="C1876" s="12" t="s">
        <v>4782</v>
      </c>
      <c r="D1876" s="21" t="s">
        <v>47</v>
      </c>
      <c r="E1876" s="21" t="s">
        <v>4783</v>
      </c>
      <c r="F1876" s="21"/>
      <c r="G1876" s="21"/>
      <c r="H1876" s="21" t="s">
        <v>4784</v>
      </c>
      <c r="I1876" s="21" t="s">
        <v>563</v>
      </c>
      <c r="J1876" s="21" t="s">
        <v>564</v>
      </c>
      <c r="K1876" s="21">
        <v>1.0</v>
      </c>
      <c r="L1876" s="21" t="s">
        <v>35</v>
      </c>
      <c r="M1876" s="21"/>
      <c r="N1876" s="21" t="s">
        <v>565</v>
      </c>
      <c r="O1876" s="21"/>
      <c r="P1876" s="21"/>
      <c r="Q1876" s="21"/>
      <c r="R1876" s="21" t="s">
        <v>4779</v>
      </c>
      <c r="S1876" s="21" t="s">
        <v>4780</v>
      </c>
      <c r="T1876" s="21" t="s">
        <v>4785</v>
      </c>
      <c r="U1876" s="23"/>
      <c r="V1876" s="23"/>
      <c r="W1876" s="15">
        <f t="shared" si="2"/>
        <v>45635</v>
      </c>
      <c r="X1876" s="24">
        <v>1875.0</v>
      </c>
      <c r="Y1876" s="17" t="str">
        <f t="shared" si="2301"/>
        <v>=COUNTIFS(C$3:C1876,C1876)</v>
      </c>
      <c r="Z1876" s="25" t="str">
        <f t="shared" si="2302"/>
        <v>#NAME?</v>
      </c>
      <c r="AA1876" s="25" t="str">
        <f t="shared" si="2303"/>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4"/>
        <v>3</v>
      </c>
      <c r="B1877" s="10">
        <f t="shared" si="2256"/>
        <v>11</v>
      </c>
      <c r="C1877" s="12" t="s">
        <v>3638</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4779</v>
      </c>
      <c r="S1877" s="21" t="s">
        <v>4780</v>
      </c>
      <c r="T1877" s="21" t="s">
        <v>4781</v>
      </c>
      <c r="U1877" s="23"/>
      <c r="V1877" s="23"/>
      <c r="W1877" s="15">
        <f t="shared" si="2"/>
        <v>45635</v>
      </c>
      <c r="X1877" s="24">
        <v>1876.0</v>
      </c>
      <c r="Y1877" s="17" t="str">
        <f t="shared" si="2301"/>
        <v>=COUNTIFS(C$3:C1877,C1877)</v>
      </c>
      <c r="Z1877" s="25" t="str">
        <f t="shared" si="2302"/>
        <v>#NAME?</v>
      </c>
      <c r="AA1877" s="25" t="str">
        <f t="shared" si="2303"/>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4"/>
        <v>1</v>
      </c>
      <c r="B1878" s="10">
        <f t="shared" si="2256"/>
        <v>1</v>
      </c>
      <c r="C1878" s="12" t="s">
        <v>4786</v>
      </c>
      <c r="D1878" s="21" t="s">
        <v>47</v>
      </c>
      <c r="E1878" s="21" t="s">
        <v>4787</v>
      </c>
      <c r="F1878" s="21"/>
      <c r="G1878" s="21"/>
      <c r="H1878" s="21" t="s">
        <v>4788</v>
      </c>
      <c r="I1878" s="21"/>
      <c r="J1878" s="21"/>
      <c r="K1878" s="21"/>
      <c r="L1878" s="21"/>
      <c r="M1878" s="21"/>
      <c r="N1878" s="22" t="s">
        <v>4789</v>
      </c>
      <c r="O1878" s="21"/>
      <c r="P1878" s="21"/>
      <c r="Q1878" s="21"/>
      <c r="R1878" s="21" t="s">
        <v>4779</v>
      </c>
      <c r="S1878" s="21" t="s">
        <v>4780</v>
      </c>
      <c r="T1878" s="21" t="s">
        <v>4790</v>
      </c>
      <c r="U1878" s="23"/>
      <c r="V1878" s="23"/>
      <c r="W1878" s="15">
        <f t="shared" si="2"/>
        <v>45635</v>
      </c>
      <c r="X1878" s="24">
        <v>1877.0</v>
      </c>
      <c r="Y1878" s="17" t="str">
        <f t="shared" si="2301"/>
        <v>=COUNTIFS(C$3:C1878,C1878)</v>
      </c>
      <c r="Z1878" s="25" t="str">
        <f t="shared" si="2302"/>
        <v>#NAME?</v>
      </c>
      <c r="AA1878" s="25" t="str">
        <f t="shared" si="2303"/>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4"/>
        <v>1</v>
      </c>
      <c r="B1879" s="10">
        <f t="shared" si="2256"/>
        <v>1</v>
      </c>
      <c r="C1879" s="12" t="s">
        <v>4791</v>
      </c>
      <c r="D1879" s="21" t="s">
        <v>250</v>
      </c>
      <c r="E1879" s="21"/>
      <c r="F1879" s="21"/>
      <c r="G1879" s="21"/>
      <c r="H1879" s="21" t="s">
        <v>4792</v>
      </c>
      <c r="I1879" s="21" t="s">
        <v>4793</v>
      </c>
      <c r="J1879" s="21" t="s">
        <v>195</v>
      </c>
      <c r="K1879" s="21">
        <v>8.0</v>
      </c>
      <c r="L1879" s="21" t="s">
        <v>196</v>
      </c>
      <c r="M1879" s="21"/>
      <c r="N1879" s="21" t="s">
        <v>4794</v>
      </c>
      <c r="O1879" s="21"/>
      <c r="P1879" s="21"/>
      <c r="Q1879" s="21"/>
      <c r="R1879" s="21" t="s">
        <v>4779</v>
      </c>
      <c r="S1879" s="21" t="s">
        <v>4780</v>
      </c>
      <c r="T1879" s="21" t="s">
        <v>4795</v>
      </c>
      <c r="U1879" s="23"/>
      <c r="V1879" s="23"/>
      <c r="W1879" s="15">
        <f t="shared" si="2"/>
        <v>45635</v>
      </c>
      <c r="X1879" s="24">
        <v>1878.0</v>
      </c>
      <c r="Y1879" s="17" t="str">
        <f t="shared" si="2301"/>
        <v>=COUNTIFS(C$3:C1879,C1879)</v>
      </c>
      <c r="Z1879" s="25" t="str">
        <f t="shared" si="2302"/>
        <v>#NAME?</v>
      </c>
      <c r="AA1879" s="25" t="str">
        <f t="shared" si="2303"/>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4"/>
        <v>2</v>
      </c>
      <c r="B1880" s="10">
        <f t="shared" si="2256"/>
        <v>6</v>
      </c>
      <c r="C1880" s="12" t="s">
        <v>4702</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4779</v>
      </c>
      <c r="S1880" s="21" t="s">
        <v>4780</v>
      </c>
      <c r="T1880" s="21" t="s">
        <v>4781</v>
      </c>
      <c r="U1880" s="23"/>
      <c r="V1880" s="23"/>
      <c r="W1880" s="15">
        <f t="shared" si="2"/>
        <v>45635</v>
      </c>
      <c r="X1880" s="24">
        <v>1879.0</v>
      </c>
      <c r="Y1880" s="17" t="str">
        <f t="shared" si="2301"/>
        <v>=COUNTIFS(C$3:C1880,C1880)</v>
      </c>
      <c r="Z1880" s="25" t="str">
        <f t="shared" si="2302"/>
        <v>#NAME?</v>
      </c>
      <c r="AA1880" s="25" t="str">
        <f t="shared" si="2303"/>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4"/>
        <v>1</v>
      </c>
      <c r="B1881" s="10">
        <f t="shared" si="2256"/>
        <v>2</v>
      </c>
      <c r="C1881" s="12" t="s">
        <v>4796</v>
      </c>
      <c r="D1881" s="21" t="s">
        <v>84</v>
      </c>
      <c r="E1881" s="21" t="s">
        <v>4797</v>
      </c>
      <c r="F1881" s="21"/>
      <c r="G1881" s="21"/>
      <c r="H1881" s="21" t="s">
        <v>4798</v>
      </c>
      <c r="I1881" s="21" t="s">
        <v>4799</v>
      </c>
      <c r="J1881" s="21" t="s">
        <v>360</v>
      </c>
      <c r="K1881" s="21">
        <v>3.0</v>
      </c>
      <c r="L1881" s="21" t="s">
        <v>76</v>
      </c>
      <c r="M1881" s="21" t="s">
        <v>1853</v>
      </c>
      <c r="N1881" s="21" t="s">
        <v>4800</v>
      </c>
      <c r="O1881" s="21"/>
      <c r="P1881" s="21"/>
      <c r="Q1881" s="21"/>
      <c r="R1881" s="21" t="s">
        <v>4779</v>
      </c>
      <c r="S1881" s="21" t="s">
        <v>4780</v>
      </c>
      <c r="T1881" s="21" t="s">
        <v>4801</v>
      </c>
      <c r="U1881" s="23"/>
      <c r="V1881" s="23"/>
      <c r="W1881" s="15">
        <f t="shared" si="2"/>
        <v>45635</v>
      </c>
      <c r="X1881" s="24">
        <v>1880.0</v>
      </c>
      <c r="Y1881" s="17" t="str">
        <f t="shared" si="2301"/>
        <v>=COUNTIFS(C$3:C1881,C1881)</v>
      </c>
      <c r="Z1881" s="25" t="str">
        <f t="shared" si="2302"/>
        <v>#NAME?</v>
      </c>
      <c r="AA1881" s="25" t="str">
        <f t="shared" si="2303"/>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56"/>
        <v>0</v>
      </c>
      <c r="C1882" s="31"/>
      <c r="D1882" s="40"/>
      <c r="E1882" s="40"/>
      <c r="F1882" s="40"/>
      <c r="G1882" s="40"/>
      <c r="H1882" s="40"/>
      <c r="I1882" s="40"/>
      <c r="J1882" s="40"/>
      <c r="K1882" s="40"/>
      <c r="L1882" s="40"/>
      <c r="M1882" s="40"/>
      <c r="N1882" s="40"/>
      <c r="O1882" s="40"/>
      <c r="P1882" s="40"/>
      <c r="Q1882" s="40"/>
      <c r="R1882" s="40" t="s">
        <v>4779</v>
      </c>
      <c r="S1882" s="40" t="s">
        <v>4780</v>
      </c>
      <c r="T1882" s="40" t="s">
        <v>4781</v>
      </c>
      <c r="U1882" s="41"/>
      <c r="V1882" s="41"/>
      <c r="W1882" s="15">
        <f t="shared" si="2"/>
        <v>45635</v>
      </c>
      <c r="X1882" s="24">
        <v>1881.0</v>
      </c>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56"/>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2"/>
        <v>45635</v>
      </c>
      <c r="X1883" s="24">
        <v>1882.0</v>
      </c>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17">COUNTIFS(C$3:C1884,C1884)</f>
        <v>1</v>
      </c>
      <c r="B1884" s="10">
        <f t="shared" si="2256"/>
        <v>3</v>
      </c>
      <c r="C1884" s="12" t="s">
        <v>4802</v>
      </c>
      <c r="D1884" s="21" t="s">
        <v>307</v>
      </c>
      <c r="E1884" s="21" t="s">
        <v>4803</v>
      </c>
      <c r="F1884" s="21"/>
      <c r="G1884" s="21"/>
      <c r="H1884" s="21" t="s">
        <v>4804</v>
      </c>
      <c r="I1884" s="21"/>
      <c r="J1884" s="21" t="s">
        <v>4805</v>
      </c>
      <c r="K1884" s="21">
        <v>2.0</v>
      </c>
      <c r="L1884" s="21" t="s">
        <v>3045</v>
      </c>
      <c r="M1884" s="21" t="s">
        <v>4806</v>
      </c>
      <c r="N1884" s="21" t="s">
        <v>4807</v>
      </c>
      <c r="O1884" s="21"/>
      <c r="P1884" s="21"/>
      <c r="Q1884" s="21"/>
      <c r="R1884" s="21" t="s">
        <v>4779</v>
      </c>
      <c r="S1884" s="21" t="s">
        <v>4780</v>
      </c>
      <c r="T1884" s="22" t="s">
        <v>4808</v>
      </c>
      <c r="U1884" s="23"/>
      <c r="V1884" s="23"/>
      <c r="W1884" s="15">
        <f t="shared" si="2"/>
        <v>45635</v>
      </c>
      <c r="X1884" s="24">
        <v>1883.0</v>
      </c>
      <c r="Y1884" s="17" t="str">
        <f t="shared" ref="Y1884:Y1891" si="2318">formulatext(A1884)</f>
        <v>=COUNTIFS(C$3:C1884,C1884)</v>
      </c>
      <c r="Z1884" s="25" t="str">
        <f t="shared" ref="Z1884:Z1891" si="2319">org.libreoffice.regex(Y1884,"(\= COUNTIFS\(C\$\d{1,3}:)(C\d{1,3})(,)(C\d{1,3})(\))","$2")</f>
        <v>#NAME?</v>
      </c>
      <c r="AA1884" s="25" t="str">
        <f t="shared" ref="AA1884:AA1891" si="2320">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17"/>
        <v>9</v>
      </c>
      <c r="B1885" s="10">
        <f t="shared" si="2256"/>
        <v>39</v>
      </c>
      <c r="C1885" s="12" t="s">
        <v>704</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4779</v>
      </c>
      <c r="S1885" s="21" t="s">
        <v>4780</v>
      </c>
      <c r="T1885" s="21" t="s">
        <v>4809</v>
      </c>
      <c r="U1885" s="23"/>
      <c r="V1885" s="23"/>
      <c r="W1885" s="15">
        <f t="shared" si="2"/>
        <v>45635</v>
      </c>
      <c r="X1885" s="24">
        <v>1884.0</v>
      </c>
      <c r="Y1885" s="17" t="str">
        <f t="shared" si="2318"/>
        <v>=COUNTIFS(C$3:C1885,C1885)</v>
      </c>
      <c r="Z1885" s="25" t="str">
        <f t="shared" si="2319"/>
        <v>#NAME?</v>
      </c>
      <c r="AA1885" s="25" t="str">
        <f t="shared" si="2320"/>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17"/>
        <v>1</v>
      </c>
      <c r="B1886" s="10">
        <f t="shared" si="2256"/>
        <v>2</v>
      </c>
      <c r="C1886" s="12" t="s">
        <v>4810</v>
      </c>
      <c r="D1886" s="21" t="s">
        <v>401</v>
      </c>
      <c r="E1886" s="21" t="s">
        <v>4811</v>
      </c>
      <c r="F1886" s="21"/>
      <c r="G1886" s="21"/>
      <c r="H1886" s="21" t="s">
        <v>4812</v>
      </c>
      <c r="I1886" s="21" t="s">
        <v>4813</v>
      </c>
      <c r="J1886" s="21" t="s">
        <v>1223</v>
      </c>
      <c r="K1886" s="21">
        <v>6.0</v>
      </c>
      <c r="L1886" s="21" t="s">
        <v>1224</v>
      </c>
      <c r="M1886" s="21" t="s">
        <v>4814</v>
      </c>
      <c r="N1886" s="21" t="s">
        <v>4815</v>
      </c>
      <c r="O1886" s="21"/>
      <c r="P1886" s="21"/>
      <c r="Q1886" s="21"/>
      <c r="R1886" s="21" t="s">
        <v>4779</v>
      </c>
      <c r="S1886" s="21" t="s">
        <v>4780</v>
      </c>
      <c r="T1886" s="21" t="s">
        <v>4816</v>
      </c>
      <c r="U1886" s="23"/>
      <c r="V1886" s="23"/>
      <c r="W1886" s="15">
        <f t="shared" si="2"/>
        <v>45635</v>
      </c>
      <c r="X1886" s="24">
        <v>1885.0</v>
      </c>
      <c r="Y1886" s="17" t="str">
        <f t="shared" si="2318"/>
        <v>=COUNTIFS(C$3:C1886,C1886)</v>
      </c>
      <c r="Z1886" s="25" t="str">
        <f t="shared" si="2319"/>
        <v>#NAME?</v>
      </c>
      <c r="AA1886" s="25" t="str">
        <f t="shared" si="2320"/>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17"/>
        <v>1</v>
      </c>
      <c r="B1887" s="10">
        <f t="shared" si="2256"/>
        <v>8</v>
      </c>
      <c r="C1887" s="12" t="s">
        <v>4817</v>
      </c>
      <c r="D1887" s="21" t="s">
        <v>4818</v>
      </c>
      <c r="E1887" s="21" t="s">
        <v>4819</v>
      </c>
      <c r="F1887" s="21"/>
      <c r="G1887" s="21"/>
      <c r="H1887" s="21" t="s">
        <v>4820</v>
      </c>
      <c r="I1887" s="21" t="s">
        <v>4821</v>
      </c>
      <c r="J1887" s="21" t="s">
        <v>1223</v>
      </c>
      <c r="K1887" s="21">
        <v>6.0</v>
      </c>
      <c r="L1887" s="21" t="s">
        <v>1224</v>
      </c>
      <c r="M1887" s="21" t="s">
        <v>4814</v>
      </c>
      <c r="N1887" s="21" t="s">
        <v>4822</v>
      </c>
      <c r="O1887" s="21"/>
      <c r="P1887" s="21"/>
      <c r="Q1887" s="21"/>
      <c r="R1887" s="21" t="s">
        <v>4779</v>
      </c>
      <c r="S1887" s="21" t="s">
        <v>4780</v>
      </c>
      <c r="T1887" s="21" t="s">
        <v>4823</v>
      </c>
      <c r="U1887" s="23"/>
      <c r="V1887" s="23"/>
      <c r="W1887" s="15">
        <f t="shared" si="2"/>
        <v>45635</v>
      </c>
      <c r="X1887" s="24">
        <v>1886.0</v>
      </c>
      <c r="Y1887" s="17" t="str">
        <f t="shared" si="2318"/>
        <v>=COUNTIFS(C$3:C1887,C1887)</v>
      </c>
      <c r="Z1887" s="25" t="str">
        <f t="shared" si="2319"/>
        <v>#NAME?</v>
      </c>
      <c r="AA1887" s="25" t="str">
        <f t="shared" si="2320"/>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17"/>
        <v>1</v>
      </c>
      <c r="B1888" s="10">
        <f t="shared" si="2256"/>
        <v>1</v>
      </c>
      <c r="C1888" s="12" t="s">
        <v>4824</v>
      </c>
      <c r="D1888" s="21" t="s">
        <v>118</v>
      </c>
      <c r="E1888" s="21" t="s">
        <v>897</v>
      </c>
      <c r="F1888" s="21"/>
      <c r="G1888" s="21"/>
      <c r="H1888" s="21" t="s">
        <v>4825</v>
      </c>
      <c r="I1888" s="21"/>
      <c r="J1888" s="21"/>
      <c r="K1888" s="21"/>
      <c r="L1888" s="21"/>
      <c r="M1888" s="21"/>
      <c r="N1888" s="21" t="s">
        <v>4826</v>
      </c>
      <c r="O1888" s="21"/>
      <c r="P1888" s="21"/>
      <c r="Q1888" s="21"/>
      <c r="R1888" s="21" t="s">
        <v>4779</v>
      </c>
      <c r="S1888" s="21" t="s">
        <v>4780</v>
      </c>
      <c r="T1888" s="21" t="s">
        <v>4827</v>
      </c>
      <c r="U1888" s="23"/>
      <c r="V1888" s="23"/>
      <c r="W1888" s="15">
        <f t="shared" si="2"/>
        <v>45635</v>
      </c>
      <c r="X1888" s="24">
        <v>1887.0</v>
      </c>
      <c r="Y1888" s="17" t="str">
        <f t="shared" si="2318"/>
        <v>=COUNTIFS(C$3:C1888,C1888)</v>
      </c>
      <c r="Z1888" s="25" t="str">
        <f t="shared" si="2319"/>
        <v>#NAME?</v>
      </c>
      <c r="AA1888" s="25" t="str">
        <f t="shared" si="2320"/>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17"/>
        <v>1</v>
      </c>
      <c r="B1889" s="10">
        <f t="shared" si="2256"/>
        <v>1</v>
      </c>
      <c r="C1889" s="12" t="s">
        <v>4828</v>
      </c>
      <c r="D1889" s="21" t="s">
        <v>29</v>
      </c>
      <c r="E1889" s="21" t="s">
        <v>4829</v>
      </c>
      <c r="F1889" s="21"/>
      <c r="G1889" s="21"/>
      <c r="H1889" s="21" t="s">
        <v>4830</v>
      </c>
      <c r="I1889" s="21"/>
      <c r="J1889" s="21" t="s">
        <v>4831</v>
      </c>
      <c r="K1889" s="21">
        <v>1.0</v>
      </c>
      <c r="L1889" s="21" t="s">
        <v>35</v>
      </c>
      <c r="M1889" s="21"/>
      <c r="N1889" s="21" t="s">
        <v>4832</v>
      </c>
      <c r="O1889" s="21"/>
      <c r="P1889" s="21"/>
      <c r="Q1889" s="21"/>
      <c r="R1889" s="21" t="s">
        <v>4779</v>
      </c>
      <c r="S1889" s="21" t="s">
        <v>4780</v>
      </c>
      <c r="T1889" s="21" t="s">
        <v>4833</v>
      </c>
      <c r="U1889" s="23"/>
      <c r="V1889" s="23"/>
      <c r="W1889" s="15">
        <f t="shared" si="2"/>
        <v>45635</v>
      </c>
      <c r="X1889" s="24">
        <v>1888.0</v>
      </c>
      <c r="Y1889" s="17" t="str">
        <f t="shared" si="2318"/>
        <v>=COUNTIFS(C$3:C1889,C1889)</v>
      </c>
      <c r="Z1889" s="25" t="str">
        <f t="shared" si="2319"/>
        <v>#NAME?</v>
      </c>
      <c r="AA1889" s="25" t="str">
        <f t="shared" si="2320"/>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17"/>
        <v>11</v>
      </c>
      <c r="B1890" s="10">
        <f t="shared" si="2256"/>
        <v>21</v>
      </c>
      <c r="C1890" s="12" t="s">
        <v>302</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4779</v>
      </c>
      <c r="S1890" s="21" t="s">
        <v>4780</v>
      </c>
      <c r="T1890" s="21" t="s">
        <v>4809</v>
      </c>
      <c r="U1890" s="23"/>
      <c r="V1890" s="23"/>
      <c r="W1890" s="15">
        <f t="shared" si="2"/>
        <v>45635</v>
      </c>
      <c r="X1890" s="24">
        <v>1889.0</v>
      </c>
      <c r="Y1890" s="17" t="str">
        <f t="shared" si="2318"/>
        <v>=COUNTIFS(C$3:C1890,C1890)</v>
      </c>
      <c r="Z1890" s="25" t="str">
        <f t="shared" si="2319"/>
        <v>#NAME?</v>
      </c>
      <c r="AA1890" s="25" t="str">
        <f t="shared" si="2320"/>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17"/>
        <v>1</v>
      </c>
      <c r="B1891" s="10">
        <f t="shared" si="2256"/>
        <v>4</v>
      </c>
      <c r="C1891" s="12" t="s">
        <v>4834</v>
      </c>
      <c r="D1891" s="21" t="s">
        <v>401</v>
      </c>
      <c r="E1891" s="21" t="s">
        <v>4835</v>
      </c>
      <c r="F1891" s="21"/>
      <c r="G1891" s="21"/>
      <c r="H1891" s="21" t="s">
        <v>4836</v>
      </c>
      <c r="I1891" s="27" t="s">
        <v>2530</v>
      </c>
      <c r="J1891" s="21" t="s">
        <v>214</v>
      </c>
      <c r="K1891" s="21">
        <v>7.0</v>
      </c>
      <c r="L1891" s="21" t="s">
        <v>196</v>
      </c>
      <c r="M1891" s="21" t="s">
        <v>2531</v>
      </c>
      <c r="N1891" s="21" t="s">
        <v>2532</v>
      </c>
      <c r="O1891" s="21"/>
      <c r="P1891" s="21"/>
      <c r="Q1891" s="21"/>
      <c r="R1891" s="21" t="s">
        <v>4779</v>
      </c>
      <c r="S1891" s="21" t="s">
        <v>4780</v>
      </c>
      <c r="T1891" s="21" t="s">
        <v>4837</v>
      </c>
      <c r="U1891" s="23"/>
      <c r="V1891" s="23"/>
      <c r="W1891" s="15">
        <f t="shared" si="2"/>
        <v>45635</v>
      </c>
      <c r="X1891" s="24">
        <v>1890.0</v>
      </c>
      <c r="Y1891" s="17" t="str">
        <f t="shared" si="2318"/>
        <v>=COUNTIFS(C$3:C1891,C1891)</v>
      </c>
      <c r="Z1891" s="25" t="str">
        <f t="shared" si="2319"/>
        <v>#NAME?</v>
      </c>
      <c r="AA1891" s="25" t="str">
        <f t="shared" si="2320"/>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56"/>
        <v>0</v>
      </c>
      <c r="C1892" s="31"/>
      <c r="D1892" s="40"/>
      <c r="E1892" s="40"/>
      <c r="F1892" s="40"/>
      <c r="G1892" s="40"/>
      <c r="H1892" s="40"/>
      <c r="I1892" s="40"/>
      <c r="J1892" s="40"/>
      <c r="K1892" s="40"/>
      <c r="L1892" s="40"/>
      <c r="M1892" s="40"/>
      <c r="N1892" s="40"/>
      <c r="O1892" s="40"/>
      <c r="P1892" s="40"/>
      <c r="Q1892" s="40"/>
      <c r="R1892" s="40" t="s">
        <v>4779</v>
      </c>
      <c r="S1892" s="40" t="s">
        <v>4780</v>
      </c>
      <c r="T1892" s="40" t="s">
        <v>4809</v>
      </c>
      <c r="U1892" s="41"/>
      <c r="V1892" s="41"/>
      <c r="W1892" s="15">
        <f t="shared" si="2"/>
        <v>45635</v>
      </c>
      <c r="X1892" s="24">
        <v>1891.0</v>
      </c>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56"/>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2"/>
        <v>45635</v>
      </c>
      <c r="X1893" s="24">
        <v>1892.0</v>
      </c>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21">COUNTIFS(C$3:C1894,C1894)</f>
        <v>5</v>
      </c>
      <c r="B1894" s="10">
        <f t="shared" si="2256"/>
        <v>8</v>
      </c>
      <c r="C1894" s="12" t="s">
        <v>3291</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4779</v>
      </c>
      <c r="S1894" s="21" t="s">
        <v>4780</v>
      </c>
      <c r="T1894" s="21" t="s">
        <v>4838</v>
      </c>
      <c r="U1894" s="23"/>
      <c r="V1894" s="23"/>
      <c r="W1894" s="15">
        <f t="shared" si="2"/>
        <v>45635</v>
      </c>
      <c r="X1894" s="24">
        <v>1893.0</v>
      </c>
      <c r="Y1894" s="17" t="str">
        <f t="shared" ref="Y1894:Y1910" si="2322">formulatext(A1894)</f>
        <v>=COUNTIFS(C$3:C1894,C1894)</v>
      </c>
      <c r="Z1894" s="25" t="str">
        <f t="shared" ref="Z1894:Z1910" si="2323">org.libreoffice.regex(Y1894,"(\= COUNTIFS\(C\$\d{1,3}:)(C\d{1,3})(,)(C\d{1,3})(\))","$2")</f>
        <v>#NAME?</v>
      </c>
      <c r="AA1894" s="25" t="str">
        <f t="shared" ref="AA1894:AA1910" si="2324">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21"/>
        <v>1</v>
      </c>
      <c r="B1895" s="10">
        <f t="shared" si="2256"/>
        <v>2</v>
      </c>
      <c r="C1895" s="12" t="s">
        <v>4839</v>
      </c>
      <c r="D1895" s="21" t="s">
        <v>118</v>
      </c>
      <c r="E1895" s="27" t="s">
        <v>4840</v>
      </c>
      <c r="F1895" s="21"/>
      <c r="G1895" s="21"/>
      <c r="H1895" s="21" t="s">
        <v>4841</v>
      </c>
      <c r="I1895" s="21"/>
      <c r="J1895" s="21"/>
      <c r="K1895" s="21"/>
      <c r="L1895" s="21"/>
      <c r="M1895" s="21"/>
      <c r="N1895" s="21" t="s">
        <v>4842</v>
      </c>
      <c r="O1895" s="21"/>
      <c r="P1895" s="21"/>
      <c r="Q1895" s="21"/>
      <c r="R1895" s="21" t="s">
        <v>4779</v>
      </c>
      <c r="S1895" s="21" t="s">
        <v>4780</v>
      </c>
      <c r="T1895" s="21" t="s">
        <v>4843</v>
      </c>
      <c r="U1895" s="23"/>
      <c r="V1895" s="23"/>
      <c r="W1895" s="15">
        <f t="shared" si="2"/>
        <v>45635</v>
      </c>
      <c r="X1895" s="24">
        <v>1894.0</v>
      </c>
      <c r="Y1895" s="17" t="str">
        <f t="shared" si="2322"/>
        <v>=COUNTIFS(C$3:C1895,C1895)</v>
      </c>
      <c r="Z1895" s="25" t="str">
        <f t="shared" si="2323"/>
        <v>#NAME?</v>
      </c>
      <c r="AA1895" s="25" t="str">
        <f t="shared" si="2324"/>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1"/>
        <v>4</v>
      </c>
      <c r="B1896" s="10">
        <f t="shared" si="2256"/>
        <v>5</v>
      </c>
      <c r="C1896" s="12" t="s">
        <v>2881</v>
      </c>
      <c r="D1896" s="21" t="str">
        <f>VLOOKUP($C1896,$C$1:$P$7320,2,0)</f>
        <v>ind</v>
      </c>
      <c r="E1896" s="21" t="str">
        <f>VLOOKUP($C1896,$C$1:$P$7320,3,0)</f>
        <v>cond</v>
      </c>
      <c r="F1896" s="21" t="str">
        <f t="shared" ref="F1896:F1897" si="2325">VLOOKUP($C1896,$C$1:$P$7320,4,0)</f>
        <v/>
      </c>
      <c r="G1896" s="21"/>
      <c r="H1896" s="21" t="str">
        <f t="shared" ref="H1896:H1897" si="2326">VLOOKUP($C1896,$C$1:$P$7320,6,0)</f>
        <v>if</v>
      </c>
      <c r="I1896" s="21" t="str">
        <f t="shared" ref="I1896:I1897" si="2327">VLOOKUP($C1896,$C$1:$P$7320,7,0)</f>
        <v/>
      </c>
      <c r="J1896" s="21" t="str">
        <f t="shared" ref="J1896:J1897" si="2328">VLOOKUP($C1896,$C$1:$P$7320,8,0)</f>
        <v/>
      </c>
      <c r="K1896" s="21" t="str">
        <f t="shared" ref="K1896:K1897" si="2329">VLOOKUP($C1896,$C$1:$P$7320,9,0)</f>
        <v/>
      </c>
      <c r="L1896" s="21" t="str">
        <f t="shared" ref="L1896:L1897" si="2330">VLOOKUP($C1896,$C$1:$P$7320,10,0)</f>
        <v/>
      </c>
      <c r="M1896" s="21" t="str">
        <f t="shared" ref="M1896:M1897" si="2331">VLOOKUP($C1896,$C$1:$P$7320,11,0)</f>
        <v/>
      </c>
      <c r="N1896" s="21" t="str">
        <f t="shared" ref="N1896:N1897" si="2332">VLOOKUP($C1896,$C$1:$P$7320,12,0)</f>
        <v/>
      </c>
      <c r="O1896" s="21" t="str">
        <f t="shared" ref="O1896:O1897" si="2333">VLOOKUP($C1896,$C$1:$P$7320,13,0)</f>
        <v/>
      </c>
      <c r="P1896" s="21" t="str">
        <f t="shared" ref="P1896:P1897" si="2334">VLOOKUP($C1896,$C$1:$P$7320,14,0)</f>
        <v/>
      </c>
      <c r="Q1896" s="21"/>
      <c r="R1896" s="21" t="s">
        <v>4779</v>
      </c>
      <c r="S1896" s="21" t="s">
        <v>4780</v>
      </c>
      <c r="T1896" s="21" t="s">
        <v>4838</v>
      </c>
      <c r="U1896" s="23"/>
      <c r="V1896" s="23"/>
      <c r="W1896" s="15">
        <f t="shared" si="2"/>
        <v>45635</v>
      </c>
      <c r="X1896" s="24">
        <v>1895.0</v>
      </c>
      <c r="Y1896" s="17" t="str">
        <f t="shared" si="2322"/>
        <v>=COUNTIFS(C$3:C1896,C1896)</v>
      </c>
      <c r="Z1896" s="25" t="str">
        <f t="shared" si="2323"/>
        <v>#NAME?</v>
      </c>
      <c r="AA1896" s="25" t="str">
        <f t="shared" si="2324"/>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1"/>
        <v>5</v>
      </c>
      <c r="B1897" s="10">
        <f t="shared" si="2256"/>
        <v>7</v>
      </c>
      <c r="C1897" s="12" t="s">
        <v>643</v>
      </c>
      <c r="D1897" s="21" t="s">
        <v>84</v>
      </c>
      <c r="E1897" s="21" t="s">
        <v>4844</v>
      </c>
      <c r="F1897" s="21" t="str">
        <f t="shared" si="2325"/>
        <v/>
      </c>
      <c r="G1897" s="21"/>
      <c r="H1897" s="21" t="str">
        <f t="shared" si="2326"/>
        <v>for him, to him</v>
      </c>
      <c r="I1897" s="21" t="str">
        <f t="shared" si="2327"/>
        <v/>
      </c>
      <c r="J1897" s="21" t="str">
        <f t="shared" si="2328"/>
        <v/>
      </c>
      <c r="K1897" s="21" t="str">
        <f t="shared" si="2329"/>
        <v/>
      </c>
      <c r="L1897" s="21" t="str">
        <f t="shared" si="2330"/>
        <v/>
      </c>
      <c r="M1897" s="21" t="str">
        <f t="shared" si="2331"/>
        <v/>
      </c>
      <c r="N1897" s="21" t="str">
        <f t="shared" si="2332"/>
        <v/>
      </c>
      <c r="O1897" s="21" t="str">
        <f t="shared" si="2333"/>
        <v/>
      </c>
      <c r="P1897" s="21" t="str">
        <f t="shared" si="2334"/>
        <v/>
      </c>
      <c r="Q1897" s="21"/>
      <c r="R1897" s="21" t="s">
        <v>4779</v>
      </c>
      <c r="S1897" s="21" t="s">
        <v>4780</v>
      </c>
      <c r="T1897" s="21" t="s">
        <v>4838</v>
      </c>
      <c r="U1897" s="23"/>
      <c r="V1897" s="23"/>
      <c r="W1897" s="15">
        <f t="shared" si="2"/>
        <v>45635</v>
      </c>
      <c r="X1897" s="24">
        <v>1896.0</v>
      </c>
      <c r="Y1897" s="17" t="str">
        <f t="shared" si="2322"/>
        <v>=COUNTIFS(C$3:C1897,C1897)</v>
      </c>
      <c r="Z1897" s="25" t="str">
        <f t="shared" si="2323"/>
        <v>#NAME?</v>
      </c>
      <c r="AA1897" s="25" t="str">
        <f t="shared" si="2324"/>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1"/>
        <v>1</v>
      </c>
      <c r="B1898" s="10">
        <f t="shared" si="2256"/>
        <v>1</v>
      </c>
      <c r="C1898" s="12" t="s">
        <v>4845</v>
      </c>
      <c r="D1898" s="21" t="s">
        <v>47</v>
      </c>
      <c r="E1898" s="21" t="s">
        <v>4846</v>
      </c>
      <c r="F1898" s="21"/>
      <c r="G1898" s="21"/>
      <c r="H1898" s="21" t="s">
        <v>4847</v>
      </c>
      <c r="I1898" s="21"/>
      <c r="J1898" s="21" t="s">
        <v>4848</v>
      </c>
      <c r="K1898" s="21">
        <v>1.0</v>
      </c>
      <c r="L1898" s="21" t="s">
        <v>196</v>
      </c>
      <c r="M1898" s="21"/>
      <c r="N1898" s="21" t="s">
        <v>4849</v>
      </c>
      <c r="O1898" s="21"/>
      <c r="P1898" s="21"/>
      <c r="Q1898" s="21"/>
      <c r="R1898" s="21" t="s">
        <v>4779</v>
      </c>
      <c r="S1898" s="21" t="s">
        <v>4780</v>
      </c>
      <c r="T1898" s="21" t="s">
        <v>4850</v>
      </c>
      <c r="U1898" s="23"/>
      <c r="V1898" s="23"/>
      <c r="W1898" s="15">
        <f t="shared" si="2"/>
        <v>45635</v>
      </c>
      <c r="X1898" s="24">
        <v>1897.0</v>
      </c>
      <c r="Y1898" s="17" t="str">
        <f t="shared" si="2322"/>
        <v>=COUNTIFS(C$3:C1898,C1898)</v>
      </c>
      <c r="Z1898" s="25" t="str">
        <f t="shared" si="2323"/>
        <v>#NAME?</v>
      </c>
      <c r="AA1898" s="25" t="str">
        <f t="shared" si="2324"/>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1"/>
        <v>1</v>
      </c>
      <c r="B1899" s="10">
        <f t="shared" si="2256"/>
        <v>1</v>
      </c>
      <c r="C1899" s="12" t="s">
        <v>4851</v>
      </c>
      <c r="D1899" s="21" t="s">
        <v>29</v>
      </c>
      <c r="E1899" s="21" t="s">
        <v>4852</v>
      </c>
      <c r="F1899" s="21"/>
      <c r="G1899" s="21"/>
      <c r="H1899" s="21" t="s">
        <v>4853</v>
      </c>
      <c r="I1899" s="21"/>
      <c r="J1899" s="21"/>
      <c r="K1899" s="21"/>
      <c r="L1899" s="21"/>
      <c r="M1899" s="21"/>
      <c r="N1899" s="21" t="s">
        <v>4854</v>
      </c>
      <c r="O1899" s="21"/>
      <c r="P1899" s="21"/>
      <c r="Q1899" s="21" t="s">
        <v>4855</v>
      </c>
      <c r="R1899" s="21" t="s">
        <v>4779</v>
      </c>
      <c r="S1899" s="21" t="s">
        <v>4780</v>
      </c>
      <c r="T1899" s="21" t="s">
        <v>4856</v>
      </c>
      <c r="U1899" s="23"/>
      <c r="V1899" s="23"/>
      <c r="W1899" s="15">
        <f t="shared" si="2"/>
        <v>45635</v>
      </c>
      <c r="X1899" s="24">
        <v>1898.0</v>
      </c>
      <c r="Y1899" s="17" t="str">
        <f t="shared" si="2322"/>
        <v>=COUNTIFS(C$3:C1899,C1899)</v>
      </c>
      <c r="Z1899" s="25" t="str">
        <f t="shared" si="2323"/>
        <v>#NAME?</v>
      </c>
      <c r="AA1899" s="25" t="str">
        <f t="shared" si="2324"/>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1"/>
        <v>1</v>
      </c>
      <c r="B1900" s="10">
        <f t="shared" si="2256"/>
        <v>1</v>
      </c>
      <c r="C1900" s="12" t="s">
        <v>4857</v>
      </c>
      <c r="D1900" s="21" t="s">
        <v>47</v>
      </c>
      <c r="E1900" s="21" t="s">
        <v>4858</v>
      </c>
      <c r="F1900" s="21"/>
      <c r="G1900" s="21"/>
      <c r="H1900" s="21" t="s">
        <v>4859</v>
      </c>
      <c r="I1900" s="21" t="s">
        <v>4860</v>
      </c>
      <c r="J1900" s="21" t="s">
        <v>2524</v>
      </c>
      <c r="K1900" s="21">
        <v>5.0</v>
      </c>
      <c r="L1900" s="21" t="s">
        <v>622</v>
      </c>
      <c r="M1900" s="21"/>
      <c r="N1900" s="21" t="s">
        <v>4861</v>
      </c>
      <c r="O1900" s="21"/>
      <c r="P1900" s="21"/>
      <c r="Q1900" s="21"/>
      <c r="R1900" s="21" t="s">
        <v>4779</v>
      </c>
      <c r="S1900" s="21" t="s">
        <v>4780</v>
      </c>
      <c r="T1900" s="21" t="s">
        <v>4862</v>
      </c>
      <c r="U1900" s="23"/>
      <c r="V1900" s="23"/>
      <c r="W1900" s="15">
        <f t="shared" si="2"/>
        <v>45635</v>
      </c>
      <c r="X1900" s="24">
        <v>1899.0</v>
      </c>
      <c r="Y1900" s="17" t="str">
        <f t="shared" si="2322"/>
        <v>=COUNTIFS(C$3:C1900,C1900)</v>
      </c>
      <c r="Z1900" s="25" t="str">
        <f t="shared" si="2323"/>
        <v>#NAME?</v>
      </c>
      <c r="AA1900" s="25" t="str">
        <f t="shared" si="2324"/>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1"/>
        <v>2</v>
      </c>
      <c r="B1901" s="10">
        <f t="shared" si="2256"/>
        <v>7</v>
      </c>
      <c r="C1901" s="12" t="s">
        <v>4687</v>
      </c>
      <c r="D1901" s="21" t="str">
        <f t="shared" ref="D1901:D1904" si="2335">VLOOKUP($C1901,$C$1:$P$7320,2,0)</f>
        <v>ind</v>
      </c>
      <c r="E1901" s="21" t="str">
        <f t="shared" ref="E1901:E1903" si="2336">VLOOKUP($C1901,$C$1:$P$7320,3,0)</f>
        <v>adv, acc sg of parama</v>
      </c>
      <c r="F1901" s="21" t="str">
        <f t="shared" ref="F1901:F1904" si="2337">VLOOKUP($C1901,$C$1:$P$7320,4,0)</f>
        <v/>
      </c>
      <c r="G1901" s="21"/>
      <c r="H1901" s="21" t="str">
        <f t="shared" ref="H1901:H1904" si="2338">VLOOKUP($C1901,$C$1:$P$7320,6,0)</f>
        <v>at the most, for a maximum of</v>
      </c>
      <c r="I1901" s="21" t="str">
        <f t="shared" ref="I1901:I1904" si="2339">VLOOKUP($C1901,$C$1:$P$7320,7,0)</f>
        <v/>
      </c>
      <c r="J1901" s="21" t="str">
        <f t="shared" ref="J1901:J1904" si="2340">VLOOKUP($C1901,$C$1:$P$7320,8,0)</f>
        <v/>
      </c>
      <c r="K1901" s="21" t="str">
        <f t="shared" ref="K1901:K1904" si="2341">VLOOKUP($C1901,$C$1:$P$7320,9,0)</f>
        <v/>
      </c>
      <c r="L1901" s="21" t="str">
        <f t="shared" ref="L1901:L1904" si="2342">VLOOKUP($C1901,$C$1:$P$7320,10,0)</f>
        <v/>
      </c>
      <c r="M1901" s="21" t="str">
        <f t="shared" ref="M1901:M1904" si="2343">VLOOKUP($C1901,$C$1:$P$7320,11,0)</f>
        <v/>
      </c>
      <c r="N1901" s="21" t="str">
        <f t="shared" ref="N1901:N1904" si="2344">VLOOKUP($C1901,$C$1:$P$7320,12,0)</f>
        <v>para + ma + aṃ</v>
      </c>
      <c r="O1901" s="21" t="str">
        <f t="shared" ref="O1901:O1904" si="2345">VLOOKUP($C1901,$C$1:$P$7320,13,0)</f>
        <v/>
      </c>
      <c r="P1901" s="21" t="str">
        <f t="shared" ref="P1901:P1904" si="2346">VLOOKUP($C1901,$C$1:$P$7320,14,0)</f>
        <v/>
      </c>
      <c r="Q1901" s="21" t="s">
        <v>4863</v>
      </c>
      <c r="R1901" s="21" t="s">
        <v>4779</v>
      </c>
      <c r="S1901" s="21" t="s">
        <v>4780</v>
      </c>
      <c r="T1901" s="21" t="s">
        <v>4838</v>
      </c>
      <c r="U1901" s="23"/>
      <c r="V1901" s="23"/>
      <c r="W1901" s="15">
        <f t="shared" si="2"/>
        <v>45635</v>
      </c>
      <c r="X1901" s="24">
        <v>1900.0</v>
      </c>
      <c r="Y1901" s="17" t="str">
        <f t="shared" si="2322"/>
        <v>=COUNTIFS(C$3:C1901,C1901)</v>
      </c>
      <c r="Z1901" s="25" t="str">
        <f t="shared" si="2323"/>
        <v>#NAME?</v>
      </c>
      <c r="AA1901" s="25" t="str">
        <f t="shared" si="2324"/>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1"/>
        <v>5</v>
      </c>
      <c r="B1902" s="10">
        <f t="shared" si="2256"/>
        <v>15</v>
      </c>
      <c r="C1902" s="12" t="s">
        <v>4015</v>
      </c>
      <c r="D1902" s="21" t="str">
        <f t="shared" si="2335"/>
        <v>pron</v>
      </c>
      <c r="E1902" s="21" t="str">
        <f t="shared" si="2336"/>
        <v>masc instr sg of ta</v>
      </c>
      <c r="F1902" s="21" t="str">
        <f t="shared" si="2337"/>
        <v/>
      </c>
      <c r="G1902" s="21"/>
      <c r="H1902" s="21" t="str">
        <f t="shared" si="2338"/>
        <v>by him</v>
      </c>
      <c r="I1902" s="21" t="str">
        <f t="shared" si="2339"/>
        <v/>
      </c>
      <c r="J1902" s="21" t="str">
        <f t="shared" si="2340"/>
        <v/>
      </c>
      <c r="K1902" s="21" t="str">
        <f t="shared" si="2341"/>
        <v/>
      </c>
      <c r="L1902" s="21" t="str">
        <f t="shared" si="2342"/>
        <v/>
      </c>
      <c r="M1902" s="21" t="str">
        <f t="shared" si="2343"/>
        <v/>
      </c>
      <c r="N1902" s="21" t="str">
        <f t="shared" si="2344"/>
        <v/>
      </c>
      <c r="O1902" s="21" t="str">
        <f t="shared" si="2345"/>
        <v/>
      </c>
      <c r="P1902" s="21" t="str">
        <f t="shared" si="2346"/>
        <v/>
      </c>
      <c r="Q1902" s="21"/>
      <c r="R1902" s="21" t="s">
        <v>4779</v>
      </c>
      <c r="S1902" s="21" t="s">
        <v>4780</v>
      </c>
      <c r="T1902" s="21" t="s">
        <v>4838</v>
      </c>
      <c r="U1902" s="23"/>
      <c r="V1902" s="23"/>
      <c r="W1902" s="15">
        <f t="shared" si="2"/>
        <v>45635</v>
      </c>
      <c r="X1902" s="24">
        <v>1901.0</v>
      </c>
      <c r="Y1902" s="17" t="str">
        <f t="shared" si="2322"/>
        <v>=COUNTIFS(C$3:C1902,C1902)</v>
      </c>
      <c r="Z1902" s="25" t="str">
        <f t="shared" si="2323"/>
        <v>#NAME?</v>
      </c>
      <c r="AA1902" s="25" t="str">
        <f t="shared" si="2324"/>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1"/>
        <v>10</v>
      </c>
      <c r="B1903" s="10">
        <f t="shared" si="2256"/>
        <v>39</v>
      </c>
      <c r="C1903" s="12" t="s">
        <v>704</v>
      </c>
      <c r="D1903" s="21" t="str">
        <f t="shared" si="2335"/>
        <v>noun</v>
      </c>
      <c r="E1903" s="21" t="str">
        <f t="shared" si="2336"/>
        <v>masc instr sg of bhikkhu, from bhikkhati</v>
      </c>
      <c r="F1903" s="21" t="str">
        <f t="shared" si="2337"/>
        <v/>
      </c>
      <c r="G1903" s="21"/>
      <c r="H1903" s="21" t="str">
        <f t="shared" si="2338"/>
        <v>by a monk, monastic</v>
      </c>
      <c r="I1903" s="21" t="str">
        <f t="shared" si="2339"/>
        <v>beggar, mendicant</v>
      </c>
      <c r="J1903" s="21" t="str">
        <f t="shared" si="2340"/>
        <v>√bhikkh (beg)</v>
      </c>
      <c r="K1903" s="21">
        <f t="shared" si="2341"/>
        <v>1</v>
      </c>
      <c r="L1903" s="21" t="str">
        <f t="shared" si="2342"/>
        <v>a</v>
      </c>
      <c r="M1903" s="21" t="str">
        <f t="shared" si="2343"/>
        <v/>
      </c>
      <c r="N1903" s="21" t="str">
        <f t="shared" si="2344"/>
        <v>√bhikkh + u</v>
      </c>
      <c r="O1903" s="21" t="str">
        <f t="shared" si="2345"/>
        <v/>
      </c>
      <c r="P1903" s="21" t="str">
        <f t="shared" si="2346"/>
        <v/>
      </c>
      <c r="Q1903" s="21"/>
      <c r="R1903" s="21" t="s">
        <v>4779</v>
      </c>
      <c r="S1903" s="21" t="s">
        <v>4780</v>
      </c>
      <c r="T1903" s="21" t="s">
        <v>4838</v>
      </c>
      <c r="U1903" s="23"/>
      <c r="V1903" s="23"/>
      <c r="W1903" s="15">
        <f t="shared" si="2"/>
        <v>45635</v>
      </c>
      <c r="X1903" s="24">
        <v>1902.0</v>
      </c>
      <c r="Y1903" s="17" t="str">
        <f t="shared" si="2322"/>
        <v>=COUNTIFS(C$3:C1903,C1903)</v>
      </c>
      <c r="Z1903" s="25" t="str">
        <f t="shared" si="2323"/>
        <v>#NAME?</v>
      </c>
      <c r="AA1903" s="25" t="str">
        <f t="shared" si="2324"/>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1"/>
        <v>11</v>
      </c>
      <c r="B1904" s="10">
        <f t="shared" si="2256"/>
        <v>36</v>
      </c>
      <c r="C1904" s="12" t="s">
        <v>288</v>
      </c>
      <c r="D1904" s="21" t="str">
        <f t="shared" si="2335"/>
        <v>pron</v>
      </c>
      <c r="E1904" s="21" t="s">
        <v>369</v>
      </c>
      <c r="F1904" s="21" t="str">
        <f t="shared" si="2337"/>
        <v/>
      </c>
      <c r="G1904" s="21"/>
      <c r="H1904" s="21" t="str">
        <f t="shared" si="2338"/>
        <v>that</v>
      </c>
      <c r="I1904" s="21" t="str">
        <f t="shared" si="2339"/>
        <v/>
      </c>
      <c r="J1904" s="21" t="str">
        <f t="shared" si="2340"/>
        <v/>
      </c>
      <c r="K1904" s="21" t="str">
        <f t="shared" si="2341"/>
        <v/>
      </c>
      <c r="L1904" s="21" t="str">
        <f t="shared" si="2342"/>
        <v/>
      </c>
      <c r="M1904" s="21" t="str">
        <f t="shared" si="2343"/>
        <v/>
      </c>
      <c r="N1904" s="21" t="str">
        <f t="shared" si="2344"/>
        <v/>
      </c>
      <c r="O1904" s="21" t="str">
        <f t="shared" si="2345"/>
        <v/>
      </c>
      <c r="P1904" s="21" t="str">
        <f t="shared" si="2346"/>
        <v/>
      </c>
      <c r="Q1904" s="21"/>
      <c r="R1904" s="21" t="s">
        <v>4779</v>
      </c>
      <c r="S1904" s="21" t="s">
        <v>4780</v>
      </c>
      <c r="T1904" s="21" t="s">
        <v>4838</v>
      </c>
      <c r="U1904" s="23"/>
      <c r="V1904" s="23"/>
      <c r="W1904" s="15">
        <f t="shared" si="2"/>
        <v>45635</v>
      </c>
      <c r="X1904" s="24">
        <v>1903.0</v>
      </c>
      <c r="Y1904" s="17" t="str">
        <f t="shared" si="2322"/>
        <v>=COUNTIFS(C$3:C1904,C1904)</v>
      </c>
      <c r="Z1904" s="25" t="str">
        <f t="shared" si="2323"/>
        <v>#NAME?</v>
      </c>
      <c r="AA1904" s="25" t="str">
        <f t="shared" si="2324"/>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1"/>
        <v>1</v>
      </c>
      <c r="B1905" s="10">
        <f t="shared" si="2256"/>
        <v>23</v>
      </c>
      <c r="C1905" s="12" t="s">
        <v>4864</v>
      </c>
      <c r="D1905" s="21" t="s">
        <v>47</v>
      </c>
      <c r="E1905" s="21" t="s">
        <v>4703</v>
      </c>
      <c r="F1905" s="21"/>
      <c r="G1905" s="21"/>
      <c r="H1905" s="21" t="s">
        <v>4704</v>
      </c>
      <c r="I1905" s="21" t="s">
        <v>4705</v>
      </c>
      <c r="J1905" s="21"/>
      <c r="K1905" s="21"/>
      <c r="L1905" s="21"/>
      <c r="M1905" s="21"/>
      <c r="N1905" s="21"/>
      <c r="O1905" s="21"/>
      <c r="P1905" s="21"/>
      <c r="Q1905" s="21"/>
      <c r="R1905" s="21" t="s">
        <v>4779</v>
      </c>
      <c r="S1905" s="21" t="s">
        <v>4780</v>
      </c>
      <c r="T1905" s="21" t="s">
        <v>4865</v>
      </c>
      <c r="U1905" s="23"/>
      <c r="V1905" s="23"/>
      <c r="W1905" s="15">
        <f t="shared" si="2"/>
        <v>45635</v>
      </c>
      <c r="X1905" s="24">
        <v>1904.0</v>
      </c>
      <c r="Y1905" s="17" t="str">
        <f t="shared" si="2322"/>
        <v>=COUNTIFS(C$3:C1905,C1905)</v>
      </c>
      <c r="Z1905" s="25" t="str">
        <f t="shared" si="2323"/>
        <v>#NAME?</v>
      </c>
      <c r="AA1905" s="25" t="str">
        <f t="shared" si="2324"/>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1"/>
        <v>1</v>
      </c>
      <c r="B1906" s="10">
        <f t="shared" si="2256"/>
        <v>3</v>
      </c>
      <c r="C1906" s="12" t="s">
        <v>4866</v>
      </c>
      <c r="D1906" s="21" t="s">
        <v>401</v>
      </c>
      <c r="E1906" s="21" t="s">
        <v>4867</v>
      </c>
      <c r="F1906" s="21"/>
      <c r="G1906" s="21"/>
      <c r="H1906" s="21" t="s">
        <v>4868</v>
      </c>
      <c r="I1906" s="21" t="s">
        <v>4869</v>
      </c>
      <c r="J1906" s="21" t="s">
        <v>4831</v>
      </c>
      <c r="K1906" s="21">
        <v>1.0</v>
      </c>
      <c r="L1906" s="21" t="s">
        <v>35</v>
      </c>
      <c r="M1906" s="21"/>
      <c r="N1906" s="21" t="s">
        <v>4870</v>
      </c>
      <c r="O1906" s="21"/>
      <c r="P1906" s="21"/>
      <c r="Q1906" s="21"/>
      <c r="R1906" s="21" t="s">
        <v>4779</v>
      </c>
      <c r="S1906" s="21" t="s">
        <v>4780</v>
      </c>
      <c r="T1906" s="21" t="s">
        <v>4871</v>
      </c>
      <c r="U1906" s="23"/>
      <c r="V1906" s="23"/>
      <c r="W1906" s="15">
        <f t="shared" si="2"/>
        <v>45635</v>
      </c>
      <c r="X1906" s="24">
        <v>1905.0</v>
      </c>
      <c r="Y1906" s="17" t="str">
        <f t="shared" si="2322"/>
        <v>=COUNTIFS(C$3:C1906,C1906)</v>
      </c>
      <c r="Z1906" s="25" t="str">
        <f t="shared" si="2323"/>
        <v>#NAME?</v>
      </c>
      <c r="AA1906" s="25" t="str">
        <f t="shared" si="2324"/>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1"/>
        <v>1</v>
      </c>
      <c r="B1907" s="10">
        <f t="shared" si="2256"/>
        <v>1</v>
      </c>
      <c r="C1907" s="12" t="s">
        <v>4872</v>
      </c>
      <c r="D1907" s="21" t="s">
        <v>47</v>
      </c>
      <c r="E1907" s="21" t="s">
        <v>4873</v>
      </c>
      <c r="F1907" s="21"/>
      <c r="G1907" s="21"/>
      <c r="H1907" s="21" t="s">
        <v>4874</v>
      </c>
      <c r="I1907" s="21"/>
      <c r="J1907" s="21"/>
      <c r="K1907" s="21"/>
      <c r="L1907" s="21"/>
      <c r="M1907" s="21"/>
      <c r="N1907" s="21"/>
      <c r="O1907" s="21"/>
      <c r="P1907" s="21"/>
      <c r="Q1907" s="21"/>
      <c r="R1907" s="21" t="s">
        <v>4779</v>
      </c>
      <c r="S1907" s="21" t="s">
        <v>4780</v>
      </c>
      <c r="T1907" s="21" t="s">
        <v>4875</v>
      </c>
      <c r="U1907" s="23"/>
      <c r="V1907" s="23"/>
      <c r="W1907" s="15">
        <f t="shared" si="2"/>
        <v>45635</v>
      </c>
      <c r="X1907" s="24">
        <v>1906.0</v>
      </c>
      <c r="Y1907" s="17" t="str">
        <f t="shared" si="2322"/>
        <v>=COUNTIFS(C$3:C1907,C1907)</v>
      </c>
      <c r="Z1907" s="25" t="str">
        <f t="shared" si="2323"/>
        <v>#NAME?</v>
      </c>
      <c r="AA1907" s="25" t="str">
        <f t="shared" si="2324"/>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1"/>
        <v>1</v>
      </c>
      <c r="B1908" s="10">
        <f t="shared" si="2256"/>
        <v>1</v>
      </c>
      <c r="C1908" s="12" t="s">
        <v>4876</v>
      </c>
      <c r="D1908" s="21" t="s">
        <v>47</v>
      </c>
      <c r="E1908" s="21" t="s">
        <v>4877</v>
      </c>
      <c r="F1908" s="21" t="s">
        <v>1841</v>
      </c>
      <c r="G1908" s="21"/>
      <c r="H1908" s="21" t="s">
        <v>4878</v>
      </c>
      <c r="I1908" s="21"/>
      <c r="J1908" s="21" t="s">
        <v>4848</v>
      </c>
      <c r="K1908" s="21">
        <v>1.0</v>
      </c>
      <c r="L1908" s="21" t="s">
        <v>196</v>
      </c>
      <c r="M1908" s="21"/>
      <c r="N1908" s="21" t="s">
        <v>4849</v>
      </c>
      <c r="O1908" s="21"/>
      <c r="P1908" s="21"/>
      <c r="Q1908" s="21"/>
      <c r="R1908" s="21" t="s">
        <v>4779</v>
      </c>
      <c r="S1908" s="21" t="s">
        <v>4780</v>
      </c>
      <c r="T1908" s="21" t="s">
        <v>4879</v>
      </c>
      <c r="U1908" s="23"/>
      <c r="V1908" s="23"/>
      <c r="W1908" s="15">
        <f t="shared" si="2"/>
        <v>45635</v>
      </c>
      <c r="X1908" s="24">
        <v>1907.0</v>
      </c>
      <c r="Y1908" s="17" t="str">
        <f t="shared" si="2322"/>
        <v>=COUNTIFS(C$3:C1908,C1908)</v>
      </c>
      <c r="Z1908" s="25" t="str">
        <f t="shared" si="2323"/>
        <v>#NAME?</v>
      </c>
      <c r="AA1908" s="25" t="str">
        <f t="shared" si="2324"/>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1"/>
        <v>1</v>
      </c>
      <c r="B1909" s="10">
        <f t="shared" si="2256"/>
        <v>1</v>
      </c>
      <c r="C1909" s="12" t="s">
        <v>4880</v>
      </c>
      <c r="D1909" s="21" t="s">
        <v>307</v>
      </c>
      <c r="E1909" s="21" t="s">
        <v>4881</v>
      </c>
      <c r="F1909" s="21"/>
      <c r="G1909" s="21"/>
      <c r="H1909" s="21" t="s">
        <v>4882</v>
      </c>
      <c r="I1909" s="21" t="s">
        <v>4883</v>
      </c>
      <c r="J1909" s="21" t="s">
        <v>311</v>
      </c>
      <c r="K1909" s="21">
        <v>1.0</v>
      </c>
      <c r="L1909" s="21" t="s">
        <v>35</v>
      </c>
      <c r="M1909" s="21" t="s">
        <v>312</v>
      </c>
      <c r="N1909" s="21" t="s">
        <v>313</v>
      </c>
      <c r="O1909" s="21"/>
      <c r="P1909" s="21"/>
      <c r="Q1909" s="21"/>
      <c r="R1909" s="21" t="s">
        <v>4779</v>
      </c>
      <c r="S1909" s="21" t="s">
        <v>4780</v>
      </c>
      <c r="T1909" s="21" t="s">
        <v>4884</v>
      </c>
      <c r="U1909" s="23"/>
      <c r="V1909" s="23"/>
      <c r="W1909" s="15">
        <f t="shared" si="2"/>
        <v>45635</v>
      </c>
      <c r="X1909" s="24">
        <v>1908.0</v>
      </c>
      <c r="Y1909" s="17" t="str">
        <f t="shared" si="2322"/>
        <v>=COUNTIFS(C$3:C1909,C1909)</v>
      </c>
      <c r="Z1909" s="25" t="str">
        <f t="shared" si="2323"/>
        <v>#NAME?</v>
      </c>
      <c r="AA1909" s="25" t="str">
        <f t="shared" si="2324"/>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1"/>
        <v>1</v>
      </c>
      <c r="B1910" s="10">
        <f t="shared" si="2256"/>
        <v>2</v>
      </c>
      <c r="C1910" s="12" t="s">
        <v>4885</v>
      </c>
      <c r="D1910" s="21" t="s">
        <v>47</v>
      </c>
      <c r="E1910" s="21" t="s">
        <v>4886</v>
      </c>
      <c r="F1910" s="21"/>
      <c r="G1910" s="21"/>
      <c r="H1910" s="21" t="s">
        <v>4887</v>
      </c>
      <c r="I1910" s="21"/>
      <c r="J1910" s="21"/>
      <c r="K1910" s="21"/>
      <c r="L1910" s="21"/>
      <c r="M1910" s="21"/>
      <c r="N1910" s="21" t="s">
        <v>4888</v>
      </c>
      <c r="O1910" s="21"/>
      <c r="P1910" s="21"/>
      <c r="Q1910" s="21"/>
      <c r="R1910" s="21" t="s">
        <v>4779</v>
      </c>
      <c r="S1910" s="21" t="s">
        <v>4780</v>
      </c>
      <c r="T1910" s="21" t="s">
        <v>4889</v>
      </c>
      <c r="U1910" s="23"/>
      <c r="V1910" s="23"/>
      <c r="W1910" s="15">
        <f t="shared" si="2"/>
        <v>45635</v>
      </c>
      <c r="X1910" s="24">
        <v>1909.0</v>
      </c>
      <c r="Y1910" s="17" t="str">
        <f t="shared" si="2322"/>
        <v>=COUNTIFS(C$3:C1910,C1910)</v>
      </c>
      <c r="Z1910" s="25" t="str">
        <f t="shared" si="2323"/>
        <v>#NAME?</v>
      </c>
      <c r="AA1910" s="25" t="str">
        <f t="shared" si="2324"/>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56"/>
        <v>0</v>
      </c>
      <c r="C1911" s="31"/>
      <c r="D1911" s="40"/>
      <c r="E1911" s="40"/>
      <c r="F1911" s="40"/>
      <c r="G1911" s="40"/>
      <c r="H1911" s="40"/>
      <c r="I1911" s="40"/>
      <c r="J1911" s="40"/>
      <c r="K1911" s="40"/>
      <c r="L1911" s="40"/>
      <c r="M1911" s="40"/>
      <c r="N1911" s="40"/>
      <c r="O1911" s="40"/>
      <c r="P1911" s="40"/>
      <c r="Q1911" s="40"/>
      <c r="R1911" s="40" t="s">
        <v>4779</v>
      </c>
      <c r="S1911" s="40" t="s">
        <v>4780</v>
      </c>
      <c r="T1911" s="40" t="s">
        <v>4838</v>
      </c>
      <c r="U1911" s="41"/>
      <c r="V1911" s="41"/>
      <c r="W1911" s="15">
        <f t="shared" si="2"/>
        <v>45635</v>
      </c>
      <c r="X1911" s="24">
        <v>1910.0</v>
      </c>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56"/>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2"/>
        <v>45635</v>
      </c>
      <c r="X1912" s="24">
        <v>1911.0</v>
      </c>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47">COUNTIFS(C$3:C1913,C1913)</f>
        <v>4</v>
      </c>
      <c r="B1913" s="10">
        <f t="shared" si="2256"/>
        <v>16</v>
      </c>
      <c r="C1913" s="12" t="s">
        <v>1696</v>
      </c>
      <c r="D1913" s="21" t="str">
        <f t="shared" ref="D1913:D1914" si="2348">VLOOKUP($C1913,$C$1:$P$7320,2,0)</f>
        <v>ind</v>
      </c>
      <c r="E1913" s="21" t="str">
        <f t="shared" ref="E1913:E1914" si="2349">VLOOKUP($C1913,$C$1:$P$7320,3,0)</f>
        <v>adv, abl sg of ta</v>
      </c>
      <c r="F1913" s="21" t="str">
        <f t="shared" ref="F1913:F1914" si="2350">VLOOKUP($C1913,$C$1:$P$7320,4,0)</f>
        <v/>
      </c>
      <c r="G1913" s="21"/>
      <c r="H1913" s="21" t="str">
        <f t="shared" ref="H1913:H1914" si="2351">VLOOKUP($C1913,$C$1:$P$7320,6,0)</f>
        <v>after, then</v>
      </c>
      <c r="I1913" s="21" t="str">
        <f t="shared" ref="I1913:I1914" si="2352">VLOOKUP($C1913,$C$1:$P$7320,7,0)</f>
        <v>from that</v>
      </c>
      <c r="J1913" s="21" t="str">
        <f t="shared" ref="J1913:J1914" si="2353">VLOOKUP($C1913,$C$1:$P$7320,8,0)</f>
        <v/>
      </c>
      <c r="K1913" s="21" t="str">
        <f t="shared" ref="K1913:K1914" si="2354">VLOOKUP($C1913,$C$1:$P$7320,9,0)</f>
        <v/>
      </c>
      <c r="L1913" s="21" t="str">
        <f t="shared" ref="L1913:L1914" si="2355">VLOOKUP($C1913,$C$1:$P$7320,10,0)</f>
        <v/>
      </c>
      <c r="M1913" s="21" t="str">
        <f t="shared" ref="M1913:M1914" si="2356">VLOOKUP($C1913,$C$1:$P$7320,11,0)</f>
        <v/>
      </c>
      <c r="N1913" s="21" t="str">
        <f t="shared" ref="N1913:N1914" si="2357">VLOOKUP($C1913,$C$1:$P$7320,12,0)</f>
        <v>ta + to</v>
      </c>
      <c r="O1913" s="21" t="str">
        <f t="shared" ref="O1913:O1914" si="2358">VLOOKUP($C1913,$C$1:$P$7320,13,0)</f>
        <v/>
      </c>
      <c r="P1913" s="21" t="str">
        <f t="shared" ref="P1913:P1914" si="2359">VLOOKUP($C1913,$C$1:$P$7320,14,0)</f>
        <v/>
      </c>
      <c r="Q1913" s="21"/>
      <c r="R1913" s="21" t="s">
        <v>4779</v>
      </c>
      <c r="S1913" s="21" t="s">
        <v>4780</v>
      </c>
      <c r="T1913" s="21" t="s">
        <v>4890</v>
      </c>
      <c r="U1913" s="23"/>
      <c r="V1913" s="23"/>
      <c r="W1913" s="15">
        <f t="shared" si="2"/>
        <v>45635</v>
      </c>
      <c r="X1913" s="24">
        <v>1912.0</v>
      </c>
      <c r="Y1913" s="17" t="str">
        <f t="shared" ref="Y1913:Y1922" si="2360">formulatext(A1913)</f>
        <v>=COUNTIFS(C$3:C1913,C1913)</v>
      </c>
      <c r="Z1913" s="25" t="str">
        <f t="shared" ref="Z1913:Z1922" si="2361">org.libreoffice.regex(Y1913,"(\= COUNTIFS\(C\$\d{1,3}:)(C\d{1,3})(,)(C\d{1,3})(\))","$2")</f>
        <v>#NAME?</v>
      </c>
      <c r="AA1913" s="25" t="str">
        <f t="shared" ref="AA1913:AA1922" si="2362">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47"/>
        <v>9</v>
      </c>
      <c r="B1914" s="10">
        <f t="shared" si="2256"/>
        <v>38</v>
      </c>
      <c r="C1914" s="12" t="s">
        <v>2672</v>
      </c>
      <c r="D1914" s="21" t="str">
        <f t="shared" si="2348"/>
        <v>ind</v>
      </c>
      <c r="E1914" s="21" t="str">
        <f t="shared" si="2349"/>
        <v>cond</v>
      </c>
      <c r="F1914" s="21" t="str">
        <f t="shared" si="2350"/>
        <v/>
      </c>
      <c r="G1914" s="21"/>
      <c r="H1914" s="21" t="str">
        <f t="shared" si="2351"/>
        <v>if</v>
      </c>
      <c r="I1914" s="21" t="str">
        <f t="shared" si="2352"/>
        <v/>
      </c>
      <c r="J1914" s="21" t="str">
        <f t="shared" si="2353"/>
        <v/>
      </c>
      <c r="K1914" s="21" t="str">
        <f t="shared" si="2354"/>
        <v/>
      </c>
      <c r="L1914" s="21" t="str">
        <f t="shared" si="2355"/>
        <v/>
      </c>
      <c r="M1914" s="21" t="str">
        <f t="shared" si="2356"/>
        <v/>
      </c>
      <c r="N1914" s="21" t="str">
        <f t="shared" si="2357"/>
        <v/>
      </c>
      <c r="O1914" s="21" t="str">
        <f t="shared" si="2358"/>
        <v/>
      </c>
      <c r="P1914" s="21" t="str">
        <f t="shared" si="2359"/>
        <v/>
      </c>
      <c r="Q1914" s="21"/>
      <c r="R1914" s="21" t="s">
        <v>4779</v>
      </c>
      <c r="S1914" s="21" t="s">
        <v>4780</v>
      </c>
      <c r="T1914" s="21" t="s">
        <v>4890</v>
      </c>
      <c r="U1914" s="23"/>
      <c r="V1914" s="23"/>
      <c r="W1914" s="15">
        <f t="shared" si="2"/>
        <v>45635</v>
      </c>
      <c r="X1914" s="24">
        <v>1913.0</v>
      </c>
      <c r="Y1914" s="17" t="str">
        <f t="shared" si="2360"/>
        <v>=COUNTIFS(C$3:C1914,C1914)</v>
      </c>
      <c r="Z1914" s="25" t="str">
        <f t="shared" si="2361"/>
        <v>#NAME?</v>
      </c>
      <c r="AA1914" s="25" t="str">
        <f t="shared" si="2362"/>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47"/>
        <v>2</v>
      </c>
      <c r="B1915" s="10">
        <f t="shared" si="2256"/>
        <v>15</v>
      </c>
      <c r="C1915" s="12" t="s">
        <v>4265</v>
      </c>
      <c r="D1915" s="21" t="s">
        <v>29</v>
      </c>
      <c r="E1915" s="21" t="s">
        <v>1597</v>
      </c>
      <c r="F1915" s="21"/>
      <c r="G1915" s="21"/>
      <c r="H1915" s="21" t="s">
        <v>4891</v>
      </c>
      <c r="I1915" s="21" t="s">
        <v>1599</v>
      </c>
      <c r="J1915" s="21"/>
      <c r="K1915" s="21"/>
      <c r="L1915" s="21"/>
      <c r="M1915" s="21"/>
      <c r="N1915" s="21" t="s">
        <v>1600</v>
      </c>
      <c r="O1915" s="21"/>
      <c r="P1915" s="21"/>
      <c r="Q1915" s="21" t="s">
        <v>4269</v>
      </c>
      <c r="R1915" s="21" t="s">
        <v>4779</v>
      </c>
      <c r="S1915" s="21" t="s">
        <v>4780</v>
      </c>
      <c r="T1915" s="21" t="s">
        <v>4892</v>
      </c>
      <c r="U1915" s="23"/>
      <c r="V1915" s="23"/>
      <c r="W1915" s="15">
        <f t="shared" si="2"/>
        <v>45635</v>
      </c>
      <c r="X1915" s="24">
        <v>1914.0</v>
      </c>
      <c r="Y1915" s="17" t="str">
        <f t="shared" si="2360"/>
        <v>=COUNTIFS(C$3:C1915,C1915)</v>
      </c>
      <c r="Z1915" s="25" t="str">
        <f t="shared" si="2361"/>
        <v>#NAME?</v>
      </c>
      <c r="AA1915" s="25" t="str">
        <f t="shared" si="2362"/>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47"/>
        <v>1</v>
      </c>
      <c r="B1916" s="10">
        <f t="shared" si="2256"/>
        <v>3</v>
      </c>
      <c r="C1916" s="12" t="s">
        <v>4893</v>
      </c>
      <c r="D1916" s="21" t="s">
        <v>84</v>
      </c>
      <c r="E1916" s="21" t="s">
        <v>4894</v>
      </c>
      <c r="F1916" s="21"/>
      <c r="G1916" s="21"/>
      <c r="H1916" s="21" t="s">
        <v>4895</v>
      </c>
      <c r="I1916" s="27" t="s">
        <v>4896</v>
      </c>
      <c r="J1916" s="21" t="s">
        <v>4831</v>
      </c>
      <c r="K1916" s="21">
        <v>1.0</v>
      </c>
      <c r="L1916" s="21" t="s">
        <v>35</v>
      </c>
      <c r="M1916" s="21" t="s">
        <v>4897</v>
      </c>
      <c r="N1916" s="21" t="s">
        <v>4898</v>
      </c>
      <c r="O1916" s="21"/>
      <c r="P1916" s="21"/>
      <c r="Q1916" s="21"/>
      <c r="R1916" s="21" t="s">
        <v>4779</v>
      </c>
      <c r="S1916" s="21" t="s">
        <v>4780</v>
      </c>
      <c r="T1916" s="21" t="s">
        <v>4899</v>
      </c>
      <c r="U1916" s="23"/>
      <c r="V1916" s="23"/>
      <c r="W1916" s="15">
        <f t="shared" si="2"/>
        <v>45635</v>
      </c>
      <c r="X1916" s="24">
        <v>1915.0</v>
      </c>
      <c r="Y1916" s="17" t="str">
        <f t="shared" si="2360"/>
        <v>=COUNTIFS(C$3:C1916,C1916)</v>
      </c>
      <c r="Z1916" s="25" t="str">
        <f t="shared" si="2361"/>
        <v>#NAME?</v>
      </c>
      <c r="AA1916" s="25" t="str">
        <f t="shared" si="2362"/>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47"/>
        <v>1</v>
      </c>
      <c r="B1917" s="10">
        <f t="shared" si="2256"/>
        <v>1</v>
      </c>
      <c r="C1917" s="12" t="s">
        <v>4900</v>
      </c>
      <c r="D1917" s="21" t="s">
        <v>118</v>
      </c>
      <c r="E1917" s="21" t="s">
        <v>897</v>
      </c>
      <c r="F1917" s="21"/>
      <c r="G1917" s="21"/>
      <c r="H1917" s="21" t="s">
        <v>4901</v>
      </c>
      <c r="I1917" s="21"/>
      <c r="J1917" s="21"/>
      <c r="K1917" s="21"/>
      <c r="L1917" s="21"/>
      <c r="M1917" s="21"/>
      <c r="N1917" s="21" t="s">
        <v>4902</v>
      </c>
      <c r="O1917" s="21"/>
      <c r="P1917" s="21"/>
      <c r="Q1917" s="21"/>
      <c r="R1917" s="21" t="s">
        <v>4779</v>
      </c>
      <c r="S1917" s="21" t="s">
        <v>4780</v>
      </c>
      <c r="T1917" s="21" t="s">
        <v>4903</v>
      </c>
      <c r="U1917" s="23"/>
      <c r="V1917" s="23"/>
      <c r="W1917" s="15">
        <f t="shared" si="2"/>
        <v>45635</v>
      </c>
      <c r="X1917" s="24">
        <v>1916.0</v>
      </c>
      <c r="Y1917" s="17" t="str">
        <f t="shared" si="2360"/>
        <v>=COUNTIFS(C$3:C1917,C1917)</v>
      </c>
      <c r="Z1917" s="25" t="str">
        <f t="shared" si="2361"/>
        <v>#NAME?</v>
      </c>
      <c r="AA1917" s="25" t="str">
        <f t="shared" si="2362"/>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47"/>
        <v>1</v>
      </c>
      <c r="B1918" s="10">
        <f t="shared" si="2256"/>
        <v>1</v>
      </c>
      <c r="C1918" s="12" t="s">
        <v>4904</v>
      </c>
      <c r="D1918" s="21" t="s">
        <v>307</v>
      </c>
      <c r="E1918" s="21" t="s">
        <v>4881</v>
      </c>
      <c r="F1918" s="21"/>
      <c r="G1918" s="21"/>
      <c r="H1918" s="21" t="s">
        <v>4882</v>
      </c>
      <c r="I1918" s="21" t="s">
        <v>4883</v>
      </c>
      <c r="J1918" s="21" t="s">
        <v>311</v>
      </c>
      <c r="K1918" s="21">
        <v>1.0</v>
      </c>
      <c r="L1918" s="21" t="s">
        <v>35</v>
      </c>
      <c r="M1918" s="21" t="s">
        <v>312</v>
      </c>
      <c r="N1918" s="21" t="s">
        <v>313</v>
      </c>
      <c r="O1918" s="21"/>
      <c r="P1918" s="21"/>
      <c r="Q1918" s="21"/>
      <c r="R1918" s="21" t="s">
        <v>4779</v>
      </c>
      <c r="S1918" s="21" t="s">
        <v>4780</v>
      </c>
      <c r="T1918" s="21" t="s">
        <v>4905</v>
      </c>
      <c r="U1918" s="23"/>
      <c r="V1918" s="23"/>
      <c r="W1918" s="15">
        <f t="shared" si="2"/>
        <v>45635</v>
      </c>
      <c r="X1918" s="24">
        <v>1917.0</v>
      </c>
      <c r="Y1918" s="17" t="str">
        <f t="shared" si="2360"/>
        <v>=COUNTIFS(C$3:C1918,C1918)</v>
      </c>
      <c r="Z1918" s="25" t="str">
        <f t="shared" si="2361"/>
        <v>#NAME?</v>
      </c>
      <c r="AA1918" s="25" t="str">
        <f t="shared" si="2362"/>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47"/>
        <v>14</v>
      </c>
      <c r="B1919" s="10">
        <f t="shared" si="2256"/>
        <v>27</v>
      </c>
      <c r="C1919" s="12" t="s">
        <v>851</v>
      </c>
      <c r="D1919" s="21" t="str">
        <f t="shared" ref="D1919:D1922" si="2363">VLOOKUP($C1919,$C$1:$P$7320,2,0)</f>
        <v>ind</v>
      </c>
      <c r="E1919" s="21" t="str">
        <f t="shared" ref="E1919:E1922" si="2364">VLOOKUP($C1919,$C$1:$P$7320,3,0)</f>
        <v>conj</v>
      </c>
      <c r="F1919" s="21" t="str">
        <f t="shared" ref="F1919:F1922" si="2365">VLOOKUP($C1919,$C$1:$P$7320,4,0)</f>
        <v/>
      </c>
      <c r="G1919" s="21"/>
      <c r="H1919" s="21" t="str">
        <f t="shared" ref="H1919:H1922" si="2366">VLOOKUP($C1919,$C$1:$P$7320,6,0)</f>
        <v>then, and, now, even</v>
      </c>
      <c r="I1919" s="21" t="str">
        <f t="shared" ref="I1919:I1922" si="2367">VLOOKUP($C1919,$C$1:$P$7320,7,0)</f>
        <v/>
      </c>
      <c r="J1919" s="21" t="str">
        <f t="shared" ref="J1919:J1922" si="2368">VLOOKUP($C1919,$C$1:$P$7320,8,0)</f>
        <v/>
      </c>
      <c r="K1919" s="21" t="str">
        <f t="shared" ref="K1919:K1922" si="2369">VLOOKUP($C1919,$C$1:$P$7320,9,0)</f>
        <v/>
      </c>
      <c r="L1919" s="21" t="str">
        <f t="shared" ref="L1919:L1922" si="2370">VLOOKUP($C1919,$C$1:$P$7320,10,0)</f>
        <v/>
      </c>
      <c r="M1919" s="21" t="str">
        <f t="shared" ref="M1919:M1922" si="2371">VLOOKUP($C1919,$C$1:$P$7320,11,0)</f>
        <v/>
      </c>
      <c r="N1919" s="21" t="str">
        <f t="shared" ref="N1919:N1922" si="2372">VLOOKUP($C1919,$C$1:$P$7320,12,0)</f>
        <v>(a)pi</v>
      </c>
      <c r="O1919" s="21" t="str">
        <f t="shared" ref="O1919:O1922" si="2373">VLOOKUP($C1919,$C$1:$P$7320,13,0)</f>
        <v/>
      </c>
      <c r="P1919" s="21" t="str">
        <f t="shared" ref="P1919:P1922" si="2374">VLOOKUP($C1919,$C$1:$P$7320,14,0)</f>
        <v/>
      </c>
      <c r="Q1919" s="21"/>
      <c r="R1919" s="21" t="s">
        <v>4779</v>
      </c>
      <c r="S1919" s="21" t="s">
        <v>4780</v>
      </c>
      <c r="T1919" s="21" t="s">
        <v>4890</v>
      </c>
      <c r="U1919" s="23"/>
      <c r="V1919" s="23"/>
      <c r="W1919" s="15">
        <f t="shared" si="2"/>
        <v>45635</v>
      </c>
      <c r="X1919" s="24">
        <v>1918.0</v>
      </c>
      <c r="Y1919" s="17" t="str">
        <f t="shared" si="2360"/>
        <v>=COUNTIFS(C$3:C1919,C1919)</v>
      </c>
      <c r="Z1919" s="25" t="str">
        <f t="shared" si="2361"/>
        <v>#NAME?</v>
      </c>
      <c r="AA1919" s="25" t="str">
        <f t="shared" si="2362"/>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47"/>
        <v>2</v>
      </c>
      <c r="B1920" s="10">
        <f t="shared" si="2256"/>
        <v>2</v>
      </c>
      <c r="C1920" s="12" t="s">
        <v>4885</v>
      </c>
      <c r="D1920" s="21" t="str">
        <f t="shared" si="2363"/>
        <v>noun</v>
      </c>
      <c r="E1920" s="21" t="str">
        <f t="shared" si="2364"/>
        <v>fem loc sg of paccāsā</v>
      </c>
      <c r="F1920" s="21" t="str">
        <f t="shared" si="2365"/>
        <v/>
      </c>
      <c r="G1920" s="21"/>
      <c r="H1920" s="21" t="str">
        <f t="shared" si="2366"/>
        <v>when expectation</v>
      </c>
      <c r="I1920" s="21" t="str">
        <f t="shared" si="2367"/>
        <v/>
      </c>
      <c r="J1920" s="21" t="str">
        <f t="shared" si="2368"/>
        <v/>
      </c>
      <c r="K1920" s="21" t="str">
        <f t="shared" si="2369"/>
        <v/>
      </c>
      <c r="L1920" s="21" t="str">
        <f t="shared" si="2370"/>
        <v/>
      </c>
      <c r="M1920" s="21" t="str">
        <f t="shared" si="2371"/>
        <v/>
      </c>
      <c r="N1920" s="21" t="str">
        <f t="shared" si="2372"/>
        <v>pati + āsā</v>
      </c>
      <c r="O1920" s="21" t="str">
        <f t="shared" si="2373"/>
        <v/>
      </c>
      <c r="P1920" s="21" t="str">
        <f t="shared" si="2374"/>
        <v/>
      </c>
      <c r="Q1920" s="21"/>
      <c r="R1920" s="21" t="s">
        <v>4779</v>
      </c>
      <c r="S1920" s="21" t="s">
        <v>4780</v>
      </c>
      <c r="T1920" s="21" t="s">
        <v>4890</v>
      </c>
      <c r="U1920" s="23"/>
      <c r="V1920" s="23"/>
      <c r="W1920" s="15">
        <f t="shared" si="2"/>
        <v>45635</v>
      </c>
      <c r="X1920" s="24">
        <v>1919.0</v>
      </c>
      <c r="Y1920" s="17" t="str">
        <f t="shared" si="2360"/>
        <v>=COUNTIFS(C$3:C1920,C1920)</v>
      </c>
      <c r="Z1920" s="25" t="str">
        <f t="shared" si="2361"/>
        <v>#NAME?</v>
      </c>
      <c r="AA1920" s="25" t="str">
        <f t="shared" si="2362"/>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47"/>
        <v>3</v>
      </c>
      <c r="B1921" s="10">
        <f t="shared" si="2256"/>
        <v>30</v>
      </c>
      <c r="C1921" s="12" t="s">
        <v>4721</v>
      </c>
      <c r="D1921" s="21" t="str">
        <f t="shared" si="2363"/>
        <v>ptp</v>
      </c>
      <c r="E1921" s="21" t="str">
        <f t="shared" si="2364"/>
        <v>nt nom sg of nissaggiya</v>
      </c>
      <c r="F1921" s="21" t="str">
        <f t="shared" si="2365"/>
        <v/>
      </c>
      <c r="G1921" s="21"/>
      <c r="H1921" s="21" t="str">
        <f t="shared" si="2366"/>
        <v>involving relinquishment</v>
      </c>
      <c r="I1921" s="21" t="str">
        <f t="shared" si="2367"/>
        <v>to be given up</v>
      </c>
      <c r="J1921" s="21" t="str">
        <f t="shared" si="2368"/>
        <v>√sajj (relinquish, let loose)</v>
      </c>
      <c r="K1921" s="21">
        <f t="shared" si="2369"/>
        <v>1</v>
      </c>
      <c r="L1921" s="21" t="str">
        <f t="shared" si="2370"/>
        <v>a</v>
      </c>
      <c r="M1921" s="21" t="str">
        <f t="shared" si="2371"/>
        <v/>
      </c>
      <c r="N1921" s="21" t="str">
        <f t="shared" si="2372"/>
        <v>ni + √sajj &gt; sagg + iya</v>
      </c>
      <c r="O1921" s="21" t="str">
        <f t="shared" si="2373"/>
        <v/>
      </c>
      <c r="P1921" s="21" t="str">
        <f t="shared" si="2374"/>
        <v/>
      </c>
      <c r="Q1921" s="21"/>
      <c r="R1921" s="21" t="s">
        <v>4779</v>
      </c>
      <c r="S1921" s="21" t="s">
        <v>4780</v>
      </c>
      <c r="T1921" s="21" t="s">
        <v>4890</v>
      </c>
      <c r="U1921" s="23"/>
      <c r="V1921" s="23"/>
      <c r="W1921" s="15">
        <f t="shared" si="2"/>
        <v>45635</v>
      </c>
      <c r="X1921" s="24">
        <v>1920.0</v>
      </c>
      <c r="Y1921" s="17" t="str">
        <f t="shared" si="2360"/>
        <v>=COUNTIFS(C$3:C1921,C1921)</v>
      </c>
      <c r="Z1921" s="25" t="str">
        <f t="shared" si="2361"/>
        <v>#NAME?</v>
      </c>
      <c r="AA1921" s="25" t="str">
        <f t="shared" si="2362"/>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47"/>
        <v>3</v>
      </c>
      <c r="B1922" s="10">
        <f t="shared" si="2256"/>
        <v>122</v>
      </c>
      <c r="C1922" s="12" t="s">
        <v>4724</v>
      </c>
      <c r="D1922" s="21" t="str">
        <f t="shared" si="2363"/>
        <v>adj</v>
      </c>
      <c r="E1922" s="21" t="str">
        <f t="shared" si="2364"/>
        <v>nt nom sg of pācittiya</v>
      </c>
      <c r="F1922" s="21" t="str">
        <f t="shared" si="2365"/>
        <v>+loc</v>
      </c>
      <c r="G1922" s="21"/>
      <c r="H1922" s="21" t="str">
        <f t="shared" si="2366"/>
        <v>requiring confession</v>
      </c>
      <c r="I1922" s="21" t="str">
        <f t="shared" si="2367"/>
        <v/>
      </c>
      <c r="J1922" s="21" t="str">
        <f t="shared" si="2368"/>
        <v/>
      </c>
      <c r="K1922" s="21" t="str">
        <f t="shared" si="2369"/>
        <v/>
      </c>
      <c r="L1922" s="21" t="str">
        <f t="shared" si="2370"/>
        <v/>
      </c>
      <c r="M1922" s="21" t="str">
        <f t="shared" si="2371"/>
        <v/>
      </c>
      <c r="N1922" s="21" t="str">
        <f t="shared" si="2372"/>
        <v/>
      </c>
      <c r="O1922" s="21" t="str">
        <f t="shared" si="2373"/>
        <v/>
      </c>
      <c r="P1922" s="21" t="str">
        <f t="shared" si="2374"/>
        <v/>
      </c>
      <c r="Q1922" s="21"/>
      <c r="R1922" s="21" t="s">
        <v>4779</v>
      </c>
      <c r="S1922" s="21" t="s">
        <v>4780</v>
      </c>
      <c r="T1922" s="21" t="s">
        <v>4890</v>
      </c>
      <c r="U1922" s="23"/>
      <c r="V1922" s="23"/>
      <c r="W1922" s="15">
        <f t="shared" si="2"/>
        <v>45635</v>
      </c>
      <c r="X1922" s="24">
        <v>1921.0</v>
      </c>
      <c r="Y1922" s="17" t="str">
        <f t="shared" si="2360"/>
        <v>=COUNTIFS(C$3:C1922,C1922)</v>
      </c>
      <c r="Z1922" s="25" t="str">
        <f t="shared" si="2361"/>
        <v>#NAME?</v>
      </c>
      <c r="AA1922" s="25" t="str">
        <f t="shared" si="2362"/>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56"/>
        <v>0</v>
      </c>
      <c r="C1923" s="31"/>
      <c r="D1923" s="40"/>
      <c r="E1923" s="40"/>
      <c r="F1923" s="40"/>
      <c r="G1923" s="40"/>
      <c r="H1923" s="40"/>
      <c r="I1923" s="40"/>
      <c r="J1923" s="40"/>
      <c r="K1923" s="40"/>
      <c r="L1923" s="40"/>
      <c r="M1923" s="40"/>
      <c r="N1923" s="40"/>
      <c r="O1923" s="40"/>
      <c r="P1923" s="40"/>
      <c r="Q1923" s="40"/>
      <c r="R1923" s="40" t="s">
        <v>4779</v>
      </c>
      <c r="S1923" s="40" t="s">
        <v>4780</v>
      </c>
      <c r="T1923" s="40" t="s">
        <v>4890</v>
      </c>
      <c r="U1923" s="41"/>
      <c r="V1923" s="41"/>
      <c r="W1923" s="15">
        <f t="shared" si="2"/>
        <v>45635</v>
      </c>
      <c r="X1923" s="24">
        <v>1922.0</v>
      </c>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56"/>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2"/>
        <v>45635</v>
      </c>
      <c r="X1924" s="24">
        <v>1923.0</v>
      </c>
      <c r="Y1924" s="17" t="str">
        <f t="shared" ref="Y1924:Y1941" si="2375">formulatext(A1924)</f>
        <v>#N/A</v>
      </c>
      <c r="Z1924" s="25" t="str">
        <f t="shared" ref="Z1924:Z1941" si="2376">org.libreoffice.regex(Y1924,"(\= COUNTIFS\(C\$\d{1,3}:)(C\d{1,3})(,)(C\d{1,3})(\))","$2")</f>
        <v>#NAME?</v>
      </c>
      <c r="AA1924" s="25" t="str">
        <f t="shared" ref="AA1924:AA1941" si="2377">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56"/>
        <v>1</v>
      </c>
      <c r="C1925" s="12" t="s">
        <v>4906</v>
      </c>
      <c r="D1925" s="21"/>
      <c r="E1925" s="21"/>
      <c r="F1925" s="21"/>
      <c r="G1925" s="21"/>
      <c r="H1925" s="21"/>
      <c r="I1925" s="21"/>
      <c r="J1925" s="21"/>
      <c r="K1925" s="21"/>
      <c r="L1925" s="21"/>
      <c r="M1925" s="21"/>
      <c r="N1925" s="21"/>
      <c r="O1925" s="21"/>
      <c r="P1925" s="21"/>
      <c r="Q1925" s="21"/>
      <c r="R1925" s="21"/>
      <c r="S1925" s="21"/>
      <c r="T1925" s="21"/>
      <c r="U1925" s="23"/>
      <c r="V1925" s="23"/>
      <c r="W1925" s="15">
        <f t="shared" si="2"/>
        <v>45635</v>
      </c>
      <c r="X1925" s="24">
        <v>1924.0</v>
      </c>
      <c r="Y1925" s="17" t="str">
        <f t="shared" si="2375"/>
        <v>#N/A</v>
      </c>
      <c r="Z1925" s="25" t="str">
        <f t="shared" si="2376"/>
        <v>#NAME?</v>
      </c>
      <c r="AA1925" s="25" t="str">
        <f t="shared" si="2377"/>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78">COUNTIFS(C$3:C1926,C1926)</f>
        <v>15</v>
      </c>
      <c r="B1926" s="10">
        <f t="shared" si="2256"/>
        <v>99</v>
      </c>
      <c r="C1926" s="12" t="s">
        <v>555</v>
      </c>
      <c r="D1926" s="21" t="str">
        <f t="shared" ref="D1926:D1928" si="2379">VLOOKUP($C1926,$C$1:$P$7320,2,0)</f>
        <v>pron</v>
      </c>
      <c r="E1926" s="21" t="str">
        <f t="shared" ref="E1926:E1927" si="2380">VLOOKUP($C1926,$C$1:$P$7320,3,0)</f>
        <v>masc nom sg of ya</v>
      </c>
      <c r="F1926" s="21" t="str">
        <f t="shared" ref="F1926:F1928" si="2381">VLOOKUP($C1926,$C$1:$P$7320,4,0)</f>
        <v/>
      </c>
      <c r="G1926" s="21"/>
      <c r="H1926" s="21" t="str">
        <f t="shared" ref="H1926:H1928" si="2382">VLOOKUP($C1926,$C$1:$P$7320,6,0)</f>
        <v>whichever, whoever</v>
      </c>
      <c r="I1926" s="21" t="str">
        <f t="shared" ref="I1926:I1928" si="2383">VLOOKUP($C1926,$C$1:$P$7320,7,0)</f>
        <v/>
      </c>
      <c r="J1926" s="21" t="str">
        <f t="shared" ref="J1926:J1928" si="2384">VLOOKUP($C1926,$C$1:$P$7320,8,0)</f>
        <v/>
      </c>
      <c r="K1926" s="21" t="str">
        <f t="shared" ref="K1926:K1928" si="2385">VLOOKUP($C1926,$C$1:$P$7320,9,0)</f>
        <v/>
      </c>
      <c r="L1926" s="21" t="str">
        <f t="shared" ref="L1926:L1928" si="2386">VLOOKUP($C1926,$C$1:$P$7320,10,0)</f>
        <v/>
      </c>
      <c r="M1926" s="21" t="str">
        <f t="shared" ref="M1926:M1928" si="2387">VLOOKUP($C1926,$C$1:$P$7320,11,0)</f>
        <v/>
      </c>
      <c r="N1926" s="21" t="str">
        <f t="shared" ref="N1926:N1928" si="2388">VLOOKUP($C1926,$C$1:$P$7320,12,0)</f>
        <v/>
      </c>
      <c r="O1926" s="21" t="str">
        <f t="shared" ref="O1926:O1928" si="2389">VLOOKUP($C1926,$C$1:$P$7320,13,0)</f>
        <v/>
      </c>
      <c r="P1926" s="21" t="str">
        <f t="shared" ref="P1926:P1928" si="2390">VLOOKUP($C1926,$C$1:$P$7320,14,0)</f>
        <v/>
      </c>
      <c r="Q1926" s="21"/>
      <c r="R1926" s="21" t="s">
        <v>4906</v>
      </c>
      <c r="S1926" s="21" t="s">
        <v>4907</v>
      </c>
      <c r="T1926" s="21" t="s">
        <v>4908</v>
      </c>
      <c r="U1926" s="23"/>
      <c r="V1926" s="23"/>
      <c r="W1926" s="15">
        <f t="shared" si="2"/>
        <v>45635</v>
      </c>
      <c r="X1926" s="24">
        <v>1925.0</v>
      </c>
      <c r="Y1926" s="17" t="str">
        <f t="shared" si="2375"/>
        <v>=COUNTIFS(C$3:C1926,C1926)</v>
      </c>
      <c r="Z1926" s="25" t="str">
        <f t="shared" si="2376"/>
        <v>#NAME?</v>
      </c>
      <c r="AA1926" s="25" t="str">
        <f t="shared" si="2377"/>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78"/>
        <v>20</v>
      </c>
      <c r="B1927" s="10">
        <f t="shared" si="2256"/>
        <v>124</v>
      </c>
      <c r="C1927" s="12" t="s">
        <v>466</v>
      </c>
      <c r="D1927" s="21" t="str">
        <f t="shared" si="2379"/>
        <v>ind</v>
      </c>
      <c r="E1927" s="21" t="str">
        <f t="shared" si="2380"/>
        <v/>
      </c>
      <c r="F1927" s="21" t="str">
        <f t="shared" si="2381"/>
        <v/>
      </c>
      <c r="G1927" s="21"/>
      <c r="H1927" s="21" t="str">
        <f t="shared" si="2382"/>
        <v>then, now, so, but</v>
      </c>
      <c r="I1927" s="21" t="str">
        <f t="shared" si="2383"/>
        <v/>
      </c>
      <c r="J1927" s="21" t="str">
        <f t="shared" si="2384"/>
        <v/>
      </c>
      <c r="K1927" s="21" t="str">
        <f t="shared" si="2385"/>
        <v/>
      </c>
      <c r="L1927" s="21" t="str">
        <f t="shared" si="2386"/>
        <v/>
      </c>
      <c r="M1927" s="21" t="str">
        <f t="shared" si="2387"/>
        <v/>
      </c>
      <c r="N1927" s="21" t="str">
        <f t="shared" si="2388"/>
        <v/>
      </c>
      <c r="O1927" s="21" t="str">
        <f t="shared" si="2389"/>
        <v/>
      </c>
      <c r="P1927" s="21" t="str">
        <f t="shared" si="2390"/>
        <v/>
      </c>
      <c r="Q1927" s="21"/>
      <c r="R1927" s="21" t="s">
        <v>4906</v>
      </c>
      <c r="S1927" s="21" t="s">
        <v>4907</v>
      </c>
      <c r="T1927" s="21" t="s">
        <v>4908</v>
      </c>
      <c r="U1927" s="23"/>
      <c r="V1927" s="23"/>
      <c r="W1927" s="15">
        <f t="shared" si="2"/>
        <v>45635</v>
      </c>
      <c r="X1927" s="24">
        <v>1926.0</v>
      </c>
      <c r="Y1927" s="17" t="str">
        <f t="shared" si="2375"/>
        <v>=COUNTIFS(C$3:C1927,C1927)</v>
      </c>
      <c r="Z1927" s="25" t="str">
        <f t="shared" si="2376"/>
        <v>#NAME?</v>
      </c>
      <c r="AA1927" s="25" t="str">
        <f t="shared" si="2377"/>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78"/>
        <v>48</v>
      </c>
      <c r="B1928" s="10">
        <f t="shared" si="2256"/>
        <v>147</v>
      </c>
      <c r="C1928" s="12" t="s">
        <v>560</v>
      </c>
      <c r="D1928" s="21" t="str">
        <f t="shared" si="2379"/>
        <v>noun</v>
      </c>
      <c r="E1928" s="21" t="s">
        <v>3635</v>
      </c>
      <c r="F1928" s="21" t="str">
        <f t="shared" si="2381"/>
        <v/>
      </c>
      <c r="G1928" s="21"/>
      <c r="H1928" s="21" t="str">
        <f t="shared" si="2382"/>
        <v>monk, monastic</v>
      </c>
      <c r="I1928" s="21" t="str">
        <f t="shared" si="2383"/>
        <v>beggar, mendicant</v>
      </c>
      <c r="J1928" s="21" t="str">
        <f t="shared" si="2384"/>
        <v>√bhikkh (beg)</v>
      </c>
      <c r="K1928" s="21">
        <f t="shared" si="2385"/>
        <v>1</v>
      </c>
      <c r="L1928" s="21" t="str">
        <f t="shared" si="2386"/>
        <v>a</v>
      </c>
      <c r="M1928" s="21" t="str">
        <f t="shared" si="2387"/>
        <v/>
      </c>
      <c r="N1928" s="21" t="str">
        <f t="shared" si="2388"/>
        <v>√bhikkh + u</v>
      </c>
      <c r="O1928" s="21" t="str">
        <f t="shared" si="2389"/>
        <v/>
      </c>
      <c r="P1928" s="21" t="str">
        <f t="shared" si="2390"/>
        <v/>
      </c>
      <c r="Q1928" s="21"/>
      <c r="R1928" s="21" t="s">
        <v>4906</v>
      </c>
      <c r="S1928" s="21" t="s">
        <v>4907</v>
      </c>
      <c r="T1928" s="21" t="s">
        <v>4908</v>
      </c>
      <c r="U1928" s="23"/>
      <c r="V1928" s="23"/>
      <c r="W1928" s="15">
        <f t="shared" si="2"/>
        <v>45635</v>
      </c>
      <c r="X1928" s="24">
        <v>1927.0</v>
      </c>
      <c r="Y1928" s="17" t="str">
        <f t="shared" si="2375"/>
        <v>=COUNTIFS(C$3:C1928,C1928)</v>
      </c>
      <c r="Z1928" s="25" t="str">
        <f t="shared" si="2376"/>
        <v>#NAME?</v>
      </c>
      <c r="AA1928" s="25" t="str">
        <f t="shared" si="2377"/>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78"/>
        <v>1</v>
      </c>
      <c r="B1929" s="10">
        <f t="shared" si="2256"/>
        <v>6</v>
      </c>
      <c r="C1929" s="12" t="s">
        <v>4909</v>
      </c>
      <c r="D1929" s="21" t="s">
        <v>250</v>
      </c>
      <c r="E1929" s="21" t="s">
        <v>4910</v>
      </c>
      <c r="F1929" s="21"/>
      <c r="G1929" s="21"/>
      <c r="H1929" s="21" t="s">
        <v>4911</v>
      </c>
      <c r="I1929" s="27" t="s">
        <v>4912</v>
      </c>
      <c r="J1929" s="21" t="s">
        <v>621</v>
      </c>
      <c r="K1929" s="21">
        <v>5.0</v>
      </c>
      <c r="L1929" s="21" t="s">
        <v>622</v>
      </c>
      <c r="M1929" s="21"/>
      <c r="N1929" s="21" t="s">
        <v>4913</v>
      </c>
      <c r="O1929" s="21"/>
      <c r="P1929" s="21"/>
      <c r="Q1929" s="21"/>
      <c r="R1929" s="21" t="s">
        <v>4906</v>
      </c>
      <c r="S1929" s="21" t="s">
        <v>4907</v>
      </c>
      <c r="T1929" s="21" t="s">
        <v>4914</v>
      </c>
      <c r="U1929" s="23"/>
      <c r="V1929" s="23"/>
      <c r="W1929" s="15">
        <f t="shared" si="2"/>
        <v>45635</v>
      </c>
      <c r="X1929" s="24">
        <v>1928.0</v>
      </c>
      <c r="Y1929" s="17" t="str">
        <f t="shared" si="2375"/>
        <v>=COUNTIFS(C$3:C1929,C1929)</v>
      </c>
      <c r="Z1929" s="25" t="str">
        <f t="shared" si="2376"/>
        <v>#NAME?</v>
      </c>
      <c r="AA1929" s="25" t="str">
        <f t="shared" si="2377"/>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78"/>
        <v>1</v>
      </c>
      <c r="B1930" s="10">
        <f t="shared" si="2256"/>
        <v>10</v>
      </c>
      <c r="C1930" s="12" t="s">
        <v>4915</v>
      </c>
      <c r="D1930" s="21" t="s">
        <v>47</v>
      </c>
      <c r="E1930" s="21" t="s">
        <v>4916</v>
      </c>
      <c r="F1930" s="21"/>
      <c r="G1930" s="21"/>
      <c r="H1930" s="21" t="s">
        <v>4917</v>
      </c>
      <c r="I1930" s="21" t="s">
        <v>4918</v>
      </c>
      <c r="J1930" s="21" t="s">
        <v>564</v>
      </c>
      <c r="K1930" s="21">
        <v>1.0</v>
      </c>
      <c r="L1930" s="21" t="s">
        <v>35</v>
      </c>
      <c r="M1930" s="21"/>
      <c r="N1930" s="21" t="s">
        <v>4919</v>
      </c>
      <c r="O1930" s="21"/>
      <c r="P1930" s="21"/>
      <c r="Q1930" s="21"/>
      <c r="R1930" s="21" t="s">
        <v>4906</v>
      </c>
      <c r="S1930" s="21" t="s">
        <v>4907</v>
      </c>
      <c r="T1930" s="21" t="s">
        <v>4920</v>
      </c>
      <c r="U1930" s="23"/>
      <c r="V1930" s="23"/>
      <c r="W1930" s="15">
        <f t="shared" si="2"/>
        <v>45635</v>
      </c>
      <c r="X1930" s="24">
        <v>1929.0</v>
      </c>
      <c r="Y1930" s="17" t="str">
        <f t="shared" si="2375"/>
        <v>=COUNTIFS(C$3:C1930,C1930)</v>
      </c>
      <c r="Z1930" s="25" t="str">
        <f t="shared" si="2376"/>
        <v>#NAME?</v>
      </c>
      <c r="AA1930" s="25" t="str">
        <f t="shared" si="2377"/>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78"/>
        <v>1</v>
      </c>
      <c r="B1931" s="10">
        <f t="shared" si="2256"/>
        <v>1</v>
      </c>
      <c r="C1931" s="12" t="s">
        <v>4921</v>
      </c>
      <c r="D1931" s="21" t="s">
        <v>47</v>
      </c>
      <c r="E1931" s="21" t="s">
        <v>4922</v>
      </c>
      <c r="F1931" s="21"/>
      <c r="G1931" s="21"/>
      <c r="H1931" s="21" t="s">
        <v>4923</v>
      </c>
      <c r="I1931" s="21"/>
      <c r="J1931" s="21"/>
      <c r="K1931" s="21"/>
      <c r="L1931" s="21"/>
      <c r="M1931" s="21"/>
      <c r="N1931" s="21" t="s">
        <v>4924</v>
      </c>
      <c r="O1931" s="21" t="s">
        <v>65</v>
      </c>
      <c r="P1931" s="21" t="s">
        <v>4924</v>
      </c>
      <c r="Q1931" s="21"/>
      <c r="R1931" s="21" t="s">
        <v>4906</v>
      </c>
      <c r="S1931" s="21" t="s">
        <v>4907</v>
      </c>
      <c r="T1931" s="21" t="s">
        <v>4925</v>
      </c>
      <c r="U1931" s="23"/>
      <c r="V1931" s="23"/>
      <c r="W1931" s="15">
        <f t="shared" si="2"/>
        <v>45635</v>
      </c>
      <c r="X1931" s="24">
        <v>1930.0</v>
      </c>
      <c r="Y1931" s="17" t="str">
        <f t="shared" si="2375"/>
        <v>=COUNTIFS(C$3:C1931,C1931)</v>
      </c>
      <c r="Z1931" s="25" t="str">
        <f t="shared" si="2376"/>
        <v>#NAME?</v>
      </c>
      <c r="AA1931" s="25" t="str">
        <f t="shared" si="2377"/>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78"/>
        <v>1</v>
      </c>
      <c r="B1932" s="10">
        <f t="shared" si="2256"/>
        <v>2</v>
      </c>
      <c r="C1932" s="12" t="s">
        <v>4926</v>
      </c>
      <c r="D1932" s="21" t="s">
        <v>250</v>
      </c>
      <c r="E1932" s="21"/>
      <c r="F1932" s="21"/>
      <c r="G1932" s="21"/>
      <c r="H1932" s="21" t="s">
        <v>4927</v>
      </c>
      <c r="I1932" s="21"/>
      <c r="J1932" s="21"/>
      <c r="K1932" s="21"/>
      <c r="L1932" s="21"/>
      <c r="M1932" s="21"/>
      <c r="N1932" s="21" t="s">
        <v>4928</v>
      </c>
      <c r="O1932" s="21"/>
      <c r="P1932" s="21"/>
      <c r="Q1932" s="21"/>
      <c r="R1932" s="21" t="s">
        <v>4906</v>
      </c>
      <c r="S1932" s="21" t="s">
        <v>4907</v>
      </c>
      <c r="T1932" s="21" t="s">
        <v>4929</v>
      </c>
      <c r="U1932" s="23"/>
      <c r="V1932" s="23"/>
      <c r="W1932" s="15">
        <f t="shared" si="2"/>
        <v>45635</v>
      </c>
      <c r="X1932" s="24">
        <v>1931.0</v>
      </c>
      <c r="Y1932" s="17" t="str">
        <f t="shared" si="2375"/>
        <v>=COUNTIFS(C$3:C1932,C1932)</v>
      </c>
      <c r="Z1932" s="25" t="str">
        <f t="shared" si="2376"/>
        <v>#NAME?</v>
      </c>
      <c r="AA1932" s="25" t="str">
        <f t="shared" si="2377"/>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78"/>
        <v>3</v>
      </c>
      <c r="B1933" s="10">
        <f t="shared" si="2256"/>
        <v>6</v>
      </c>
      <c r="C1933" s="12" t="s">
        <v>4702</v>
      </c>
      <c r="D1933" s="21" t="str">
        <f>VLOOKUP($C1933,$C$1:$P$7320,2,0)</f>
        <v>noun</v>
      </c>
      <c r="E1933" s="21" t="s">
        <v>4930</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4906</v>
      </c>
      <c r="S1933" s="21" t="s">
        <v>4907</v>
      </c>
      <c r="T1933" s="21" t="s">
        <v>4908</v>
      </c>
      <c r="U1933" s="23"/>
      <c r="V1933" s="23"/>
      <c r="W1933" s="15">
        <f t="shared" si="2"/>
        <v>45635</v>
      </c>
      <c r="X1933" s="24">
        <v>1932.0</v>
      </c>
      <c r="Y1933" s="17" t="str">
        <f t="shared" si="2375"/>
        <v>=COUNTIFS(C$3:C1933,C1933)</v>
      </c>
      <c r="Z1933" s="25" t="str">
        <f t="shared" si="2376"/>
        <v>#NAME?</v>
      </c>
      <c r="AA1933" s="25" t="str">
        <f t="shared" si="2377"/>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78"/>
        <v>1</v>
      </c>
      <c r="B1934" s="10">
        <f t="shared" si="2256"/>
        <v>2</v>
      </c>
      <c r="C1934" s="12" t="s">
        <v>4931</v>
      </c>
      <c r="D1934" s="21" t="s">
        <v>84</v>
      </c>
      <c r="E1934" s="21" t="s">
        <v>4932</v>
      </c>
      <c r="F1934" s="21"/>
      <c r="G1934" s="21"/>
      <c r="H1934" s="21" t="s">
        <v>4933</v>
      </c>
      <c r="I1934" s="21" t="s">
        <v>4934</v>
      </c>
      <c r="J1934" s="21" t="s">
        <v>4935</v>
      </c>
      <c r="K1934" s="21">
        <v>1.0</v>
      </c>
      <c r="L1934" s="21" t="s">
        <v>1456</v>
      </c>
      <c r="M1934" s="21" t="s">
        <v>4936</v>
      </c>
      <c r="N1934" s="21" t="s">
        <v>4937</v>
      </c>
      <c r="O1934" s="21"/>
      <c r="P1934" s="21"/>
      <c r="Q1934" s="21"/>
      <c r="R1934" s="21" t="s">
        <v>4906</v>
      </c>
      <c r="S1934" s="21" t="s">
        <v>4907</v>
      </c>
      <c r="T1934" s="21" t="s">
        <v>4938</v>
      </c>
      <c r="U1934" s="23"/>
      <c r="V1934" s="23"/>
      <c r="W1934" s="15">
        <f t="shared" si="2"/>
        <v>45635</v>
      </c>
      <c r="X1934" s="24">
        <v>1933.0</v>
      </c>
      <c r="Y1934" s="17" t="str">
        <f t="shared" si="2375"/>
        <v>=COUNTIFS(C$3:C1934,C1934)</v>
      </c>
      <c r="Z1934" s="25" t="str">
        <f t="shared" si="2376"/>
        <v>#NAME?</v>
      </c>
      <c r="AA1934" s="25" t="str">
        <f t="shared" si="2377"/>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78"/>
        <v>54</v>
      </c>
      <c r="B1935" s="10">
        <f t="shared" si="2256"/>
        <v>220</v>
      </c>
      <c r="C1935" s="12" t="s">
        <v>1131</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4906</v>
      </c>
      <c r="S1935" s="21" t="s">
        <v>4907</v>
      </c>
      <c r="T1935" s="21" t="s">
        <v>4908</v>
      </c>
      <c r="U1935" s="23"/>
      <c r="V1935" s="23"/>
      <c r="W1935" s="15">
        <f t="shared" si="2"/>
        <v>45635</v>
      </c>
      <c r="X1935" s="24">
        <v>1934.0</v>
      </c>
      <c r="Y1935" s="17" t="str">
        <f t="shared" si="2375"/>
        <v>=COUNTIFS(C$3:C1935,C1935)</v>
      </c>
      <c r="Z1935" s="25" t="str">
        <f t="shared" si="2376"/>
        <v>#NAME?</v>
      </c>
      <c r="AA1935" s="25" t="str">
        <f t="shared" si="2377"/>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78"/>
        <v>1</v>
      </c>
      <c r="B1936" s="10">
        <f t="shared" si="2256"/>
        <v>2</v>
      </c>
      <c r="C1936" s="12" t="s">
        <v>4939</v>
      </c>
      <c r="D1936" s="21" t="s">
        <v>84</v>
      </c>
      <c r="E1936" s="21" t="s">
        <v>4940</v>
      </c>
      <c r="F1936" s="21"/>
      <c r="G1936" s="21"/>
      <c r="H1936" s="21" t="s">
        <v>4941</v>
      </c>
      <c r="I1936" s="21" t="s">
        <v>4942</v>
      </c>
      <c r="J1936" s="21" t="s">
        <v>4943</v>
      </c>
      <c r="K1936" s="21">
        <v>1.0</v>
      </c>
      <c r="L1936" s="21" t="s">
        <v>1456</v>
      </c>
      <c r="M1936" s="21" t="s">
        <v>4944</v>
      </c>
      <c r="N1936" s="21" t="s">
        <v>4945</v>
      </c>
      <c r="O1936" s="21"/>
      <c r="P1936" s="21"/>
      <c r="Q1936" s="21"/>
      <c r="R1936" s="21" t="s">
        <v>4906</v>
      </c>
      <c r="S1936" s="21" t="s">
        <v>4907</v>
      </c>
      <c r="T1936" s="21" t="s">
        <v>4946</v>
      </c>
      <c r="U1936" s="23"/>
      <c r="V1936" s="23"/>
      <c r="W1936" s="15">
        <f t="shared" si="2"/>
        <v>45635</v>
      </c>
      <c r="X1936" s="24">
        <v>1935.0</v>
      </c>
      <c r="Y1936" s="17" t="str">
        <f t="shared" si="2375"/>
        <v>=COUNTIFS(C$3:C1936,C1936)</v>
      </c>
      <c r="Z1936" s="25" t="str">
        <f t="shared" si="2376"/>
        <v>#NAME?</v>
      </c>
      <c r="AA1936" s="25" t="str">
        <f t="shared" si="2377"/>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78"/>
        <v>55</v>
      </c>
      <c r="B1937" s="10">
        <f t="shared" si="2256"/>
        <v>220</v>
      </c>
      <c r="C1937" s="12" t="s">
        <v>1131</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4906</v>
      </c>
      <c r="S1937" s="21" t="s">
        <v>4907</v>
      </c>
      <c r="T1937" s="21" t="s">
        <v>4908</v>
      </c>
      <c r="U1937" s="23"/>
      <c r="V1937" s="23"/>
      <c r="W1937" s="15">
        <f t="shared" si="2"/>
        <v>45635</v>
      </c>
      <c r="X1937" s="24">
        <v>1936.0</v>
      </c>
      <c r="Y1937" s="17" t="str">
        <f t="shared" si="2375"/>
        <v>=COUNTIFS(C$3:C1937,C1937)</v>
      </c>
      <c r="Z1937" s="25" t="str">
        <f t="shared" si="2376"/>
        <v>#NAME?</v>
      </c>
      <c r="AA1937" s="25" t="str">
        <f t="shared" si="2377"/>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78"/>
        <v>1</v>
      </c>
      <c r="B1938" s="10">
        <f t="shared" si="2256"/>
        <v>1</v>
      </c>
      <c r="C1938" s="12" t="s">
        <v>4947</v>
      </c>
      <c r="D1938" s="21" t="s">
        <v>84</v>
      </c>
      <c r="E1938" s="21" t="s">
        <v>4948</v>
      </c>
      <c r="F1938" s="21"/>
      <c r="G1938" s="21"/>
      <c r="H1938" s="21" t="s">
        <v>4949</v>
      </c>
      <c r="I1938" s="21" t="s">
        <v>4950</v>
      </c>
      <c r="J1938" s="21" t="s">
        <v>4951</v>
      </c>
      <c r="K1938" s="21">
        <v>8.0</v>
      </c>
      <c r="L1938" s="21" t="s">
        <v>1456</v>
      </c>
      <c r="M1938" s="21" t="s">
        <v>4952</v>
      </c>
      <c r="N1938" s="21" t="s">
        <v>4953</v>
      </c>
      <c r="O1938" s="21"/>
      <c r="P1938" s="21"/>
      <c r="Q1938" s="21"/>
      <c r="R1938" s="21" t="s">
        <v>4906</v>
      </c>
      <c r="S1938" s="21" t="s">
        <v>4907</v>
      </c>
      <c r="T1938" s="21" t="s">
        <v>4954</v>
      </c>
      <c r="U1938" s="23"/>
      <c r="V1938" s="23"/>
      <c r="W1938" s="15">
        <f t="shared" si="2"/>
        <v>45635</v>
      </c>
      <c r="X1938" s="24">
        <v>1937.0</v>
      </c>
      <c r="Y1938" s="17" t="str">
        <f t="shared" si="2375"/>
        <v>=COUNTIFS(C$3:C1938,C1938)</v>
      </c>
      <c r="Z1938" s="25" t="str">
        <f t="shared" si="2376"/>
        <v>#NAME?</v>
      </c>
      <c r="AA1938" s="25" t="str">
        <f t="shared" si="2377"/>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78"/>
        <v>56</v>
      </c>
      <c r="B1939" s="10">
        <f t="shared" si="2256"/>
        <v>220</v>
      </c>
      <c r="C1939" s="12" t="s">
        <v>1131</v>
      </c>
      <c r="D1939" s="21" t="str">
        <f t="shared" ref="D1939:D1941" si="2391">VLOOKUP($C1939,$C$1:$P$7320,2,0)</f>
        <v>ind</v>
      </c>
      <c r="E1939" s="21" t="str">
        <f t="shared" ref="E1939:E1941" si="2392">VLOOKUP($C1939,$C$1:$P$7320,3,0)</f>
        <v>conj</v>
      </c>
      <c r="F1939" s="21" t="str">
        <f t="shared" ref="F1939:F1941" si="2393">VLOOKUP($C1939,$C$1:$P$7320,4,0)</f>
        <v/>
      </c>
      <c r="G1939" s="21"/>
      <c r="H1939" s="21" t="str">
        <f t="shared" ref="H1939:H1941" si="2394">VLOOKUP($C1939,$C$1:$P$7320,6,0)</f>
        <v>or, either or</v>
      </c>
      <c r="I1939" s="21" t="str">
        <f t="shared" ref="I1939:I1941" si="2395">VLOOKUP($C1939,$C$1:$P$7320,7,0)</f>
        <v/>
      </c>
      <c r="J1939" s="21" t="str">
        <f t="shared" ref="J1939:J1941" si="2396">VLOOKUP($C1939,$C$1:$P$7320,8,0)</f>
        <v/>
      </c>
      <c r="K1939" s="21" t="str">
        <f t="shared" ref="K1939:K1941" si="2397">VLOOKUP($C1939,$C$1:$P$7320,9,0)</f>
        <v/>
      </c>
      <c r="L1939" s="21" t="str">
        <f t="shared" ref="L1939:L1941" si="2398">VLOOKUP($C1939,$C$1:$P$7320,10,0)</f>
        <v/>
      </c>
      <c r="M1939" s="21" t="str">
        <f t="shared" ref="M1939:M1941" si="2399">VLOOKUP($C1939,$C$1:$P$7320,11,0)</f>
        <v/>
      </c>
      <c r="N1939" s="21" t="str">
        <f t="shared" ref="N1939:N1941" si="2400">VLOOKUP($C1939,$C$1:$P$7320,12,0)</f>
        <v/>
      </c>
      <c r="O1939" s="21" t="str">
        <f t="shared" ref="O1939:O1941" si="2401">VLOOKUP($C1939,$C$1:$P$7320,13,0)</f>
        <v/>
      </c>
      <c r="P1939" s="21" t="str">
        <f t="shared" ref="P1939:P1941" si="2402">VLOOKUP($C1939,$C$1:$P$7320,14,0)</f>
        <v/>
      </c>
      <c r="Q1939" s="21"/>
      <c r="R1939" s="21" t="s">
        <v>4906</v>
      </c>
      <c r="S1939" s="21" t="s">
        <v>4907</v>
      </c>
      <c r="T1939" s="21" t="s">
        <v>4908</v>
      </c>
      <c r="U1939" s="23"/>
      <c r="V1939" s="23"/>
      <c r="W1939" s="15">
        <f t="shared" si="2"/>
        <v>45635</v>
      </c>
      <c r="X1939" s="24">
        <v>1938.0</v>
      </c>
      <c r="Y1939" s="17" t="str">
        <f t="shared" si="2375"/>
        <v>=COUNTIFS(C$3:C1939,C1939)</v>
      </c>
      <c r="Z1939" s="25" t="str">
        <f t="shared" si="2376"/>
        <v>#NAME?</v>
      </c>
      <c r="AA1939" s="25" t="str">
        <f t="shared" si="2377"/>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78"/>
        <v>4</v>
      </c>
      <c r="B1940" s="10">
        <f t="shared" si="2256"/>
        <v>30</v>
      </c>
      <c r="C1940" s="12" t="s">
        <v>4721</v>
      </c>
      <c r="D1940" s="21" t="str">
        <f t="shared" si="2391"/>
        <v>ptp</v>
      </c>
      <c r="E1940" s="21" t="str">
        <f t="shared" si="2392"/>
        <v>nt nom sg of nissaggiya</v>
      </c>
      <c r="F1940" s="21" t="str">
        <f t="shared" si="2393"/>
        <v/>
      </c>
      <c r="G1940" s="21"/>
      <c r="H1940" s="21" t="str">
        <f t="shared" si="2394"/>
        <v>involving relinquishment</v>
      </c>
      <c r="I1940" s="21" t="str">
        <f t="shared" si="2395"/>
        <v>to be given up</v>
      </c>
      <c r="J1940" s="21" t="str">
        <f t="shared" si="2396"/>
        <v>√sajj (relinquish, let loose)</v>
      </c>
      <c r="K1940" s="21">
        <f t="shared" si="2397"/>
        <v>1</v>
      </c>
      <c r="L1940" s="21" t="str">
        <f t="shared" si="2398"/>
        <v>a</v>
      </c>
      <c r="M1940" s="21" t="str">
        <f t="shared" si="2399"/>
        <v/>
      </c>
      <c r="N1940" s="21" t="str">
        <f t="shared" si="2400"/>
        <v>ni + √sajj &gt; sagg + iya</v>
      </c>
      <c r="O1940" s="21" t="str">
        <f t="shared" si="2401"/>
        <v/>
      </c>
      <c r="P1940" s="21" t="str">
        <f t="shared" si="2402"/>
        <v/>
      </c>
      <c r="Q1940" s="21"/>
      <c r="R1940" s="21" t="s">
        <v>4906</v>
      </c>
      <c r="S1940" s="21" t="s">
        <v>4907</v>
      </c>
      <c r="T1940" s="21" t="s">
        <v>4908</v>
      </c>
      <c r="U1940" s="23"/>
      <c r="V1940" s="23"/>
      <c r="W1940" s="15">
        <f t="shared" si="2"/>
        <v>45635</v>
      </c>
      <c r="X1940" s="24">
        <v>1939.0</v>
      </c>
      <c r="Y1940" s="17" t="str">
        <f t="shared" si="2375"/>
        <v>=COUNTIFS(C$3:C1940,C1940)</v>
      </c>
      <c r="Z1940" s="25" t="str">
        <f t="shared" si="2376"/>
        <v>#NAME?</v>
      </c>
      <c r="AA1940" s="25" t="str">
        <f t="shared" si="2377"/>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78"/>
        <v>4</v>
      </c>
      <c r="B1941" s="10">
        <f t="shared" si="2256"/>
        <v>122</v>
      </c>
      <c r="C1941" s="12" t="s">
        <v>4724</v>
      </c>
      <c r="D1941" s="21" t="str">
        <f t="shared" si="2391"/>
        <v>adj</v>
      </c>
      <c r="E1941" s="21" t="str">
        <f t="shared" si="2392"/>
        <v>nt nom sg of pācittiya</v>
      </c>
      <c r="F1941" s="21" t="str">
        <f t="shared" si="2393"/>
        <v>+loc</v>
      </c>
      <c r="G1941" s="21"/>
      <c r="H1941" s="21" t="str">
        <f t="shared" si="2394"/>
        <v>requiring confession</v>
      </c>
      <c r="I1941" s="21" t="str">
        <f t="shared" si="2395"/>
        <v/>
      </c>
      <c r="J1941" s="21" t="str">
        <f t="shared" si="2396"/>
        <v/>
      </c>
      <c r="K1941" s="21" t="str">
        <f t="shared" si="2397"/>
        <v/>
      </c>
      <c r="L1941" s="21" t="str">
        <f t="shared" si="2398"/>
        <v/>
      </c>
      <c r="M1941" s="21" t="str">
        <f t="shared" si="2399"/>
        <v/>
      </c>
      <c r="N1941" s="21" t="str">
        <f t="shared" si="2400"/>
        <v/>
      </c>
      <c r="O1941" s="21" t="str">
        <f t="shared" si="2401"/>
        <v/>
      </c>
      <c r="P1941" s="21" t="str">
        <f t="shared" si="2402"/>
        <v/>
      </c>
      <c r="Q1941" s="21"/>
      <c r="R1941" s="21" t="s">
        <v>4906</v>
      </c>
      <c r="S1941" s="21" t="s">
        <v>4907</v>
      </c>
      <c r="T1941" s="21" t="s">
        <v>4908</v>
      </c>
      <c r="U1941" s="23"/>
      <c r="V1941" s="23"/>
      <c r="W1941" s="15">
        <f t="shared" si="2"/>
        <v>45635</v>
      </c>
      <c r="X1941" s="24">
        <v>1940.0</v>
      </c>
      <c r="Y1941" s="17" t="str">
        <f t="shared" si="2375"/>
        <v>=COUNTIFS(C$3:C1941,C1941)</v>
      </c>
      <c r="Z1941" s="25" t="str">
        <f t="shared" si="2376"/>
        <v>#NAME?</v>
      </c>
      <c r="AA1941" s="25" t="str">
        <f t="shared" si="2377"/>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56"/>
        <v>0</v>
      </c>
      <c r="C1942" s="31"/>
      <c r="D1942" s="40"/>
      <c r="E1942" s="40"/>
      <c r="F1942" s="40"/>
      <c r="G1942" s="40"/>
      <c r="H1942" s="40"/>
      <c r="I1942" s="40"/>
      <c r="J1942" s="40"/>
      <c r="K1942" s="40"/>
      <c r="L1942" s="40"/>
      <c r="M1942" s="40"/>
      <c r="N1942" s="40"/>
      <c r="O1942" s="40"/>
      <c r="P1942" s="40"/>
      <c r="Q1942" s="40"/>
      <c r="R1942" s="40" t="s">
        <v>4906</v>
      </c>
      <c r="S1942" s="40" t="s">
        <v>4907</v>
      </c>
      <c r="T1942" s="40" t="s">
        <v>4908</v>
      </c>
      <c r="U1942" s="41"/>
      <c r="V1942" s="41"/>
      <c r="W1942" s="15">
        <f t="shared" si="2"/>
        <v>45635</v>
      </c>
      <c r="X1942" s="24">
        <v>1941.0</v>
      </c>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56"/>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2"/>
        <v>45635</v>
      </c>
      <c r="X1943" s="24">
        <v>1942.0</v>
      </c>
      <c r="Y1943" s="17" t="str">
        <f t="shared" ref="Y1943:Y1956" si="2403">formulatext(A1943)</f>
        <v>#N/A</v>
      </c>
      <c r="Z1943" s="25" t="str">
        <f t="shared" ref="Z1943:Z1956" si="2404">org.libreoffice.regex(Y1943,"(\= COUNTIFS\(C\$\d{1,3}:)(C\d{1,3})(,)(C\d{1,3})(\))","$2")</f>
        <v>#NAME?</v>
      </c>
      <c r="AA1943" s="25" t="str">
        <f t="shared" ref="AA1943:AA1956" si="2405">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56"/>
        <v>1</v>
      </c>
      <c r="C1944" s="12" t="s">
        <v>4955</v>
      </c>
      <c r="D1944" s="21"/>
      <c r="E1944" s="21"/>
      <c r="F1944" s="21"/>
      <c r="G1944" s="21"/>
      <c r="H1944" s="21"/>
      <c r="I1944" s="21"/>
      <c r="J1944" s="21"/>
      <c r="K1944" s="21"/>
      <c r="L1944" s="21"/>
      <c r="M1944" s="21"/>
      <c r="N1944" s="21"/>
      <c r="O1944" s="21"/>
      <c r="P1944" s="21"/>
      <c r="Q1944" s="21"/>
      <c r="R1944" s="21"/>
      <c r="S1944" s="21"/>
      <c r="T1944" s="21"/>
      <c r="U1944" s="23"/>
      <c r="V1944" s="23"/>
      <c r="W1944" s="15">
        <f t="shared" si="2"/>
        <v>45635</v>
      </c>
      <c r="X1944" s="24">
        <v>1943.0</v>
      </c>
      <c r="Y1944" s="17" t="str">
        <f t="shared" si="2403"/>
        <v>#N/A</v>
      </c>
      <c r="Z1944" s="25" t="str">
        <f t="shared" si="2404"/>
        <v>#NAME?</v>
      </c>
      <c r="AA1944" s="25" t="str">
        <f t="shared" si="2405"/>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406">COUNTIFS(C$3:C1945,C1945)</f>
        <v>16</v>
      </c>
      <c r="B1945" s="10">
        <f t="shared" si="2256"/>
        <v>99</v>
      </c>
      <c r="C1945" s="12" t="s">
        <v>555</v>
      </c>
      <c r="D1945" s="21" t="str">
        <f t="shared" ref="D1945:D1949" si="2407">VLOOKUP($C1945,$C$1:$P$7320,2,0)</f>
        <v>pron</v>
      </c>
      <c r="E1945" s="21" t="str">
        <f t="shared" ref="E1945:E1946" si="2408">VLOOKUP($C1945,$C$1:$P$7320,3,0)</f>
        <v>masc nom sg of ya</v>
      </c>
      <c r="F1945" s="21" t="str">
        <f t="shared" ref="F1945:F1949" si="2409">VLOOKUP($C1945,$C$1:$P$7320,4,0)</f>
        <v/>
      </c>
      <c r="G1945" s="21"/>
      <c r="H1945" s="21" t="str">
        <f t="shared" ref="H1945:H1949" si="2410">VLOOKUP($C1945,$C$1:$P$7320,6,0)</f>
        <v>whichever, whoever</v>
      </c>
      <c r="I1945" s="21" t="str">
        <f t="shared" ref="I1945:I1949" si="2411">VLOOKUP($C1945,$C$1:$P$7320,7,0)</f>
        <v/>
      </c>
      <c r="J1945" s="21" t="str">
        <f t="shared" ref="J1945:J1949" si="2412">VLOOKUP($C1945,$C$1:$P$7320,8,0)</f>
        <v/>
      </c>
      <c r="K1945" s="21" t="str">
        <f t="shared" ref="K1945:K1949" si="2413">VLOOKUP($C1945,$C$1:$P$7320,9,0)</f>
        <v/>
      </c>
      <c r="L1945" s="21" t="str">
        <f t="shared" ref="L1945:L1949" si="2414">VLOOKUP($C1945,$C$1:$P$7320,10,0)</f>
        <v/>
      </c>
      <c r="M1945" s="21" t="str">
        <f t="shared" ref="M1945:M1949" si="2415">VLOOKUP($C1945,$C$1:$P$7320,11,0)</f>
        <v/>
      </c>
      <c r="N1945" s="21" t="str">
        <f t="shared" ref="N1945:N1949" si="2416">VLOOKUP($C1945,$C$1:$P$7320,12,0)</f>
        <v/>
      </c>
      <c r="O1945" s="21" t="str">
        <f t="shared" ref="O1945:O1949" si="2417">VLOOKUP($C1945,$C$1:$P$7320,13,0)</f>
        <v/>
      </c>
      <c r="P1945" s="21" t="str">
        <f t="shared" ref="P1945:P1949" si="2418">VLOOKUP($C1945,$C$1:$P$7320,14,0)</f>
        <v/>
      </c>
      <c r="Q1945" s="21"/>
      <c r="R1945" s="21" t="s">
        <v>4955</v>
      </c>
      <c r="S1945" s="21" t="s">
        <v>4956</v>
      </c>
      <c r="T1945" s="21" t="s">
        <v>4957</v>
      </c>
      <c r="U1945" s="23"/>
      <c r="V1945" s="23"/>
      <c r="W1945" s="15">
        <f t="shared" si="2"/>
        <v>45635</v>
      </c>
      <c r="X1945" s="24">
        <v>1944.0</v>
      </c>
      <c r="Y1945" s="17" t="str">
        <f t="shared" si="2403"/>
        <v>=COUNTIFS(C$3:C1945,C1945)</v>
      </c>
      <c r="Z1945" s="25" t="str">
        <f t="shared" si="2404"/>
        <v>#NAME?</v>
      </c>
      <c r="AA1945" s="25" t="str">
        <f t="shared" si="2405"/>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406"/>
        <v>21</v>
      </c>
      <c r="B1946" s="10">
        <f t="shared" si="2256"/>
        <v>124</v>
      </c>
      <c r="C1946" s="12" t="s">
        <v>466</v>
      </c>
      <c r="D1946" s="21" t="str">
        <f t="shared" si="2407"/>
        <v>ind</v>
      </c>
      <c r="E1946" s="21" t="str">
        <f t="shared" si="2408"/>
        <v/>
      </c>
      <c r="F1946" s="21" t="str">
        <f t="shared" si="2409"/>
        <v/>
      </c>
      <c r="G1946" s="21"/>
      <c r="H1946" s="21" t="str">
        <f t="shared" si="2410"/>
        <v>then, now, so, but</v>
      </c>
      <c r="I1946" s="21" t="str">
        <f t="shared" si="2411"/>
        <v/>
      </c>
      <c r="J1946" s="21" t="str">
        <f t="shared" si="2412"/>
        <v/>
      </c>
      <c r="K1946" s="21" t="str">
        <f t="shared" si="2413"/>
        <v/>
      </c>
      <c r="L1946" s="21" t="str">
        <f t="shared" si="2414"/>
        <v/>
      </c>
      <c r="M1946" s="21" t="str">
        <f t="shared" si="2415"/>
        <v/>
      </c>
      <c r="N1946" s="21" t="str">
        <f t="shared" si="2416"/>
        <v/>
      </c>
      <c r="O1946" s="21" t="str">
        <f t="shared" si="2417"/>
        <v/>
      </c>
      <c r="P1946" s="21" t="str">
        <f t="shared" si="2418"/>
        <v/>
      </c>
      <c r="Q1946" s="21"/>
      <c r="R1946" s="21" t="s">
        <v>4955</v>
      </c>
      <c r="S1946" s="21" t="s">
        <v>4956</v>
      </c>
      <c r="T1946" s="21" t="s">
        <v>4957</v>
      </c>
      <c r="U1946" s="23"/>
      <c r="V1946" s="23"/>
      <c r="W1946" s="15">
        <f t="shared" si="2"/>
        <v>45635</v>
      </c>
      <c r="X1946" s="24">
        <v>1945.0</v>
      </c>
      <c r="Y1946" s="17" t="str">
        <f t="shared" si="2403"/>
        <v>=COUNTIFS(C$3:C1946,C1946)</v>
      </c>
      <c r="Z1946" s="25" t="str">
        <f t="shared" si="2404"/>
        <v>#NAME?</v>
      </c>
      <c r="AA1946" s="25" t="str">
        <f t="shared" si="2405"/>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06"/>
        <v>49</v>
      </c>
      <c r="B1947" s="10">
        <f t="shared" si="2256"/>
        <v>147</v>
      </c>
      <c r="C1947" s="12" t="s">
        <v>560</v>
      </c>
      <c r="D1947" s="21" t="str">
        <f t="shared" si="2407"/>
        <v>noun</v>
      </c>
      <c r="E1947" s="21" t="s">
        <v>3635</v>
      </c>
      <c r="F1947" s="21" t="str">
        <f t="shared" si="2409"/>
        <v/>
      </c>
      <c r="G1947" s="21"/>
      <c r="H1947" s="21" t="str">
        <f t="shared" si="2410"/>
        <v>monk, monastic</v>
      </c>
      <c r="I1947" s="21" t="str">
        <f t="shared" si="2411"/>
        <v>beggar, mendicant</v>
      </c>
      <c r="J1947" s="21" t="str">
        <f t="shared" si="2412"/>
        <v>√bhikkh (beg)</v>
      </c>
      <c r="K1947" s="21">
        <f t="shared" si="2413"/>
        <v>1</v>
      </c>
      <c r="L1947" s="21" t="str">
        <f t="shared" si="2414"/>
        <v>a</v>
      </c>
      <c r="M1947" s="21" t="str">
        <f t="shared" si="2415"/>
        <v/>
      </c>
      <c r="N1947" s="21" t="str">
        <f t="shared" si="2416"/>
        <v>√bhikkh + u</v>
      </c>
      <c r="O1947" s="21" t="str">
        <f t="shared" si="2417"/>
        <v/>
      </c>
      <c r="P1947" s="21" t="str">
        <f t="shared" si="2418"/>
        <v/>
      </c>
      <c r="Q1947" s="21"/>
      <c r="R1947" s="21" t="s">
        <v>4955</v>
      </c>
      <c r="S1947" s="21" t="s">
        <v>4956</v>
      </c>
      <c r="T1947" s="21" t="s">
        <v>4957</v>
      </c>
      <c r="U1947" s="23"/>
      <c r="V1947" s="23"/>
      <c r="W1947" s="15">
        <f t="shared" si="2"/>
        <v>45635</v>
      </c>
      <c r="X1947" s="24">
        <v>1946.0</v>
      </c>
      <c r="Y1947" s="17" t="str">
        <f t="shared" si="2403"/>
        <v>=COUNTIFS(C$3:C1947,C1947)</v>
      </c>
      <c r="Z1947" s="25" t="str">
        <f t="shared" si="2404"/>
        <v>#NAME?</v>
      </c>
      <c r="AA1947" s="25" t="str">
        <f t="shared" si="2405"/>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06"/>
        <v>2</v>
      </c>
      <c r="B1948" s="10">
        <f t="shared" si="2256"/>
        <v>6</v>
      </c>
      <c r="C1948" s="12" t="s">
        <v>4909</v>
      </c>
      <c r="D1948" s="21" t="str">
        <f t="shared" si="2407"/>
        <v>adj</v>
      </c>
      <c r="E1948" s="21" t="s">
        <v>4958</v>
      </c>
      <c r="F1948" s="21" t="str">
        <f t="shared" si="2409"/>
        <v/>
      </c>
      <c r="G1948" s="21"/>
      <c r="H1948" s="21" t="str">
        <f t="shared" si="2410"/>
        <v>by unrelated</v>
      </c>
      <c r="I1948" s="21" t="str">
        <f t="shared" si="2411"/>
        <v>not known</v>
      </c>
      <c r="J1948" s="21" t="str">
        <f t="shared" si="2412"/>
        <v>√ñā (know)</v>
      </c>
      <c r="K1948" s="21">
        <f t="shared" si="2413"/>
        <v>5</v>
      </c>
      <c r="L1948" s="21" t="str">
        <f t="shared" si="2414"/>
        <v>nā</v>
      </c>
      <c r="M1948" s="21" t="str">
        <f t="shared" si="2415"/>
        <v/>
      </c>
      <c r="N1948" s="21" t="str">
        <f t="shared" si="2416"/>
        <v>na + √ñā + ta + ka</v>
      </c>
      <c r="O1948" s="21" t="str">
        <f t="shared" si="2417"/>
        <v/>
      </c>
      <c r="P1948" s="21" t="str">
        <f t="shared" si="2418"/>
        <v/>
      </c>
      <c r="Q1948" s="21"/>
      <c r="R1948" s="21" t="s">
        <v>4955</v>
      </c>
      <c r="S1948" s="21" t="s">
        <v>4956</v>
      </c>
      <c r="T1948" s="21" t="s">
        <v>4957</v>
      </c>
      <c r="U1948" s="23"/>
      <c r="V1948" s="23"/>
      <c r="W1948" s="15">
        <f t="shared" si="2"/>
        <v>45635</v>
      </c>
      <c r="X1948" s="24">
        <v>1947.0</v>
      </c>
      <c r="Y1948" s="17" t="str">
        <f t="shared" si="2403"/>
        <v>=COUNTIFS(C$3:C1948,C1948)</v>
      </c>
      <c r="Z1948" s="25" t="str">
        <f t="shared" si="2404"/>
        <v>#NAME?</v>
      </c>
      <c r="AA1948" s="25" t="str">
        <f t="shared" si="2405"/>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06"/>
        <v>2</v>
      </c>
      <c r="B1949" s="10">
        <f t="shared" si="2256"/>
        <v>10</v>
      </c>
      <c r="C1949" s="12" t="s">
        <v>4915</v>
      </c>
      <c r="D1949" s="21" t="str">
        <f t="shared" si="2407"/>
        <v>noun</v>
      </c>
      <c r="E1949" s="21" t="s">
        <v>4959</v>
      </c>
      <c r="F1949" s="21" t="str">
        <f t="shared" si="2409"/>
        <v/>
      </c>
      <c r="G1949" s="21"/>
      <c r="H1949" s="21" t="str">
        <f t="shared" si="2410"/>
        <v>by a nun</v>
      </c>
      <c r="I1949" s="21" t="str">
        <f t="shared" si="2411"/>
        <v>female beggar</v>
      </c>
      <c r="J1949" s="21" t="str">
        <f t="shared" si="2412"/>
        <v>√bhikkh (beg)</v>
      </c>
      <c r="K1949" s="21">
        <f t="shared" si="2413"/>
        <v>1</v>
      </c>
      <c r="L1949" s="21" t="str">
        <f t="shared" si="2414"/>
        <v>a</v>
      </c>
      <c r="M1949" s="21" t="str">
        <f t="shared" si="2415"/>
        <v/>
      </c>
      <c r="N1949" s="21" t="str">
        <f t="shared" si="2416"/>
        <v>√bhikkh + u + [n] + ī</v>
      </c>
      <c r="O1949" s="21" t="str">
        <f t="shared" si="2417"/>
        <v/>
      </c>
      <c r="P1949" s="21" t="str">
        <f t="shared" si="2418"/>
        <v/>
      </c>
      <c r="Q1949" s="21"/>
      <c r="R1949" s="21" t="s">
        <v>4955</v>
      </c>
      <c r="S1949" s="21" t="s">
        <v>4956</v>
      </c>
      <c r="T1949" s="21" t="s">
        <v>4957</v>
      </c>
      <c r="U1949" s="23"/>
      <c r="V1949" s="23"/>
      <c r="W1949" s="15">
        <f t="shared" si="2"/>
        <v>45635</v>
      </c>
      <c r="X1949" s="24">
        <v>1948.0</v>
      </c>
      <c r="Y1949" s="17" t="str">
        <f t="shared" si="2403"/>
        <v>=COUNTIFS(C$3:C1949,C1949)</v>
      </c>
      <c r="Z1949" s="25" t="str">
        <f t="shared" si="2404"/>
        <v>#NAME?</v>
      </c>
      <c r="AA1949" s="25" t="str">
        <f t="shared" si="2405"/>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06"/>
        <v>1</v>
      </c>
      <c r="B1950" s="10">
        <f t="shared" si="2256"/>
        <v>2</v>
      </c>
      <c r="C1950" s="12" t="s">
        <v>4960</v>
      </c>
      <c r="D1950" s="21" t="s">
        <v>47</v>
      </c>
      <c r="E1950" s="21" t="s">
        <v>4961</v>
      </c>
      <c r="F1950" s="21" t="s">
        <v>1841</v>
      </c>
      <c r="G1950" s="21"/>
      <c r="H1950" s="21" t="s">
        <v>4962</v>
      </c>
      <c r="I1950" s="21"/>
      <c r="J1950" s="21"/>
      <c r="K1950" s="21"/>
      <c r="L1950" s="21"/>
      <c r="M1950" s="21"/>
      <c r="N1950" s="21"/>
      <c r="O1950" s="21"/>
      <c r="P1950" s="21"/>
      <c r="Q1950" s="21"/>
      <c r="R1950" s="21" t="s">
        <v>4955</v>
      </c>
      <c r="S1950" s="21" t="s">
        <v>4956</v>
      </c>
      <c r="T1950" s="21" t="s">
        <v>4963</v>
      </c>
      <c r="U1950" s="23"/>
      <c r="V1950" s="23"/>
      <c r="W1950" s="15">
        <f t="shared" si="2"/>
        <v>45635</v>
      </c>
      <c r="X1950" s="24">
        <v>1949.0</v>
      </c>
      <c r="Y1950" s="17" t="str">
        <f t="shared" si="2403"/>
        <v>=COUNTIFS(C$3:C1950,C1950)</v>
      </c>
      <c r="Z1950" s="25" t="str">
        <f t="shared" si="2404"/>
        <v>#NAME?</v>
      </c>
      <c r="AA1950" s="25" t="str">
        <f t="shared" si="2405"/>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06"/>
        <v>2</v>
      </c>
      <c r="B1951" s="10">
        <f t="shared" si="2256"/>
        <v>23</v>
      </c>
      <c r="C1951" s="12" t="s">
        <v>4864</v>
      </c>
      <c r="D1951" s="21" t="str">
        <f>VLOOKUP($C1951,$C$1:$P$7320,2,0)</f>
        <v>noun</v>
      </c>
      <c r="E1951" s="21" t="s">
        <v>4930</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4955</v>
      </c>
      <c r="S1951" s="21" t="s">
        <v>4956</v>
      </c>
      <c r="T1951" s="21" t="s">
        <v>4957</v>
      </c>
      <c r="U1951" s="23"/>
      <c r="V1951" s="23"/>
      <c r="W1951" s="15">
        <f t="shared" si="2"/>
        <v>45635</v>
      </c>
      <c r="X1951" s="24">
        <v>1950.0</v>
      </c>
      <c r="Y1951" s="17" t="str">
        <f t="shared" si="2403"/>
        <v>=COUNTIFS(C$3:C1951,C1951)</v>
      </c>
      <c r="Z1951" s="25" t="str">
        <f t="shared" si="2404"/>
        <v>#NAME?</v>
      </c>
      <c r="AA1951" s="25" t="str">
        <f t="shared" si="2405"/>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06"/>
        <v>1</v>
      </c>
      <c r="B1952" s="10">
        <f t="shared" si="2256"/>
        <v>1</v>
      </c>
      <c r="C1952" s="12" t="s">
        <v>4964</v>
      </c>
      <c r="D1952" s="21" t="s">
        <v>84</v>
      </c>
      <c r="E1952" s="21" t="s">
        <v>4965</v>
      </c>
      <c r="F1952" s="21" t="s">
        <v>185</v>
      </c>
      <c r="G1952" s="21"/>
      <c r="H1952" s="21" t="s">
        <v>4966</v>
      </c>
      <c r="I1952" s="21" t="s">
        <v>4967</v>
      </c>
      <c r="J1952" s="21" t="s">
        <v>1223</v>
      </c>
      <c r="K1952" s="21">
        <v>6.0</v>
      </c>
      <c r="L1952" s="21" t="s">
        <v>1224</v>
      </c>
      <c r="M1952" s="21" t="s">
        <v>3603</v>
      </c>
      <c r="N1952" s="21" t="s">
        <v>4968</v>
      </c>
      <c r="O1952" s="21"/>
      <c r="P1952" s="21"/>
      <c r="Q1952" s="21"/>
      <c r="R1952" s="21" t="s">
        <v>4955</v>
      </c>
      <c r="S1952" s="21" t="s">
        <v>4956</v>
      </c>
      <c r="T1952" s="21" t="s">
        <v>4969</v>
      </c>
      <c r="U1952" s="23"/>
      <c r="V1952" s="23"/>
      <c r="W1952" s="15">
        <f t="shared" si="2"/>
        <v>45635</v>
      </c>
      <c r="X1952" s="24">
        <v>1951.0</v>
      </c>
      <c r="Y1952" s="17" t="str">
        <f t="shared" si="2403"/>
        <v>=COUNTIFS(C$3:C1952,C1952)</v>
      </c>
      <c r="Z1952" s="25" t="str">
        <f t="shared" si="2404"/>
        <v>#NAME?</v>
      </c>
      <c r="AA1952" s="25" t="str">
        <f t="shared" si="2405"/>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06"/>
        <v>4</v>
      </c>
      <c r="B1953" s="10">
        <f t="shared" si="2256"/>
        <v>26</v>
      </c>
      <c r="C1953" s="12" t="s">
        <v>1806</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4955</v>
      </c>
      <c r="S1953" s="21" t="s">
        <v>4956</v>
      </c>
      <c r="T1953" s="21" t="s">
        <v>4957</v>
      </c>
      <c r="U1953" s="23"/>
      <c r="V1953" s="23"/>
      <c r="W1953" s="15">
        <f t="shared" si="2"/>
        <v>45635</v>
      </c>
      <c r="X1953" s="24">
        <v>1952.0</v>
      </c>
      <c r="Y1953" s="17" t="str">
        <f t="shared" si="2403"/>
        <v>=COUNTIFS(C$3:C1953,C1953)</v>
      </c>
      <c r="Z1953" s="25" t="str">
        <f t="shared" si="2404"/>
        <v>#NAME?</v>
      </c>
      <c r="AA1953" s="25" t="str">
        <f t="shared" si="2405"/>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06"/>
        <v>1</v>
      </c>
      <c r="B1954" s="10">
        <f t="shared" si="2256"/>
        <v>2</v>
      </c>
      <c r="C1954" s="12" t="s">
        <v>4970</v>
      </c>
      <c r="D1954" s="21" t="s">
        <v>47</v>
      </c>
      <c r="E1954" s="21" t="s">
        <v>4971</v>
      </c>
      <c r="F1954" s="21"/>
      <c r="G1954" s="21"/>
      <c r="H1954" s="21" t="s">
        <v>4972</v>
      </c>
      <c r="I1954" s="21" t="s">
        <v>4973</v>
      </c>
      <c r="J1954" s="21" t="s">
        <v>4974</v>
      </c>
      <c r="K1954" s="21">
        <v>1.0</v>
      </c>
      <c r="L1954" s="21" t="s">
        <v>35</v>
      </c>
      <c r="M1954" s="21"/>
      <c r="N1954" s="21" t="s">
        <v>4975</v>
      </c>
      <c r="O1954" s="21"/>
      <c r="P1954" s="21"/>
      <c r="Q1954" s="21" t="s">
        <v>4976</v>
      </c>
      <c r="R1954" s="21" t="s">
        <v>4955</v>
      </c>
      <c r="S1954" s="21" t="s">
        <v>4956</v>
      </c>
      <c r="T1954" s="21" t="s">
        <v>4977</v>
      </c>
      <c r="U1954" s="23"/>
      <c r="V1954" s="23"/>
      <c r="W1954" s="15">
        <f t="shared" si="2"/>
        <v>45635</v>
      </c>
      <c r="X1954" s="24">
        <v>1953.0</v>
      </c>
      <c r="Y1954" s="17" t="str">
        <f t="shared" si="2403"/>
        <v>=COUNTIFS(C$3:C1954,C1954)</v>
      </c>
      <c r="Z1954" s="25" t="str">
        <f t="shared" si="2404"/>
        <v>#NAME?</v>
      </c>
      <c r="AA1954" s="25" t="str">
        <f t="shared" si="2405"/>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06"/>
        <v>5</v>
      </c>
      <c r="B1955" s="10">
        <f t="shared" si="2256"/>
        <v>30</v>
      </c>
      <c r="C1955" s="12" t="s">
        <v>4721</v>
      </c>
      <c r="D1955" s="21" t="str">
        <f t="shared" ref="D1955:D1956" si="2419">VLOOKUP($C1955,$C$1:$P$7320,2,0)</f>
        <v>ptp</v>
      </c>
      <c r="E1955" s="21" t="str">
        <f t="shared" ref="E1955:E1956" si="2420">VLOOKUP($C1955,$C$1:$P$7320,3,0)</f>
        <v>nt nom sg of nissaggiya</v>
      </c>
      <c r="F1955" s="21" t="str">
        <f t="shared" ref="F1955:F1956" si="2421">VLOOKUP($C1955,$C$1:$P$7320,4,0)</f>
        <v/>
      </c>
      <c r="G1955" s="21"/>
      <c r="H1955" s="21" t="str">
        <f t="shared" ref="H1955:H1956" si="2422">VLOOKUP($C1955,$C$1:$P$7320,6,0)</f>
        <v>involving relinquishment</v>
      </c>
      <c r="I1955" s="21" t="str">
        <f t="shared" ref="I1955:I1956" si="2423">VLOOKUP($C1955,$C$1:$P$7320,7,0)</f>
        <v>to be given up</v>
      </c>
      <c r="J1955" s="21" t="str">
        <f t="shared" ref="J1955:J1956" si="2424">VLOOKUP($C1955,$C$1:$P$7320,8,0)</f>
        <v>√sajj (relinquish, let loose)</v>
      </c>
      <c r="K1955" s="21">
        <f t="shared" ref="K1955:K1956" si="2425">VLOOKUP($C1955,$C$1:$P$7320,9,0)</f>
        <v>1</v>
      </c>
      <c r="L1955" s="21" t="str">
        <f t="shared" ref="L1955:L1956" si="2426">VLOOKUP($C1955,$C$1:$P$7320,10,0)</f>
        <v>a</v>
      </c>
      <c r="M1955" s="21" t="str">
        <f t="shared" ref="M1955:M1956" si="2427">VLOOKUP($C1955,$C$1:$P$7320,11,0)</f>
        <v/>
      </c>
      <c r="N1955" s="21" t="str">
        <f t="shared" ref="N1955:N1956" si="2428">VLOOKUP($C1955,$C$1:$P$7320,12,0)</f>
        <v>ni + √sajj &gt; sagg + iya</v>
      </c>
      <c r="O1955" s="21" t="str">
        <f t="shared" ref="O1955:O1956" si="2429">VLOOKUP($C1955,$C$1:$P$7320,13,0)</f>
        <v/>
      </c>
      <c r="P1955" s="21" t="str">
        <f t="shared" ref="P1955:P1956" si="2430">VLOOKUP($C1955,$C$1:$P$7320,14,0)</f>
        <v/>
      </c>
      <c r="Q1955" s="21"/>
      <c r="R1955" s="21" t="s">
        <v>4955</v>
      </c>
      <c r="S1955" s="21" t="s">
        <v>4956</v>
      </c>
      <c r="T1955" s="21" t="s">
        <v>4957</v>
      </c>
      <c r="U1955" s="23"/>
      <c r="V1955" s="23"/>
      <c r="W1955" s="15">
        <f t="shared" si="2"/>
        <v>45635</v>
      </c>
      <c r="X1955" s="24">
        <v>1954.0</v>
      </c>
      <c r="Y1955" s="17" t="str">
        <f t="shared" si="2403"/>
        <v>=COUNTIFS(C$3:C1955,C1955)</v>
      </c>
      <c r="Z1955" s="25" t="str">
        <f t="shared" si="2404"/>
        <v>#NAME?</v>
      </c>
      <c r="AA1955" s="25" t="str">
        <f t="shared" si="2405"/>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06"/>
        <v>5</v>
      </c>
      <c r="B1956" s="10">
        <f t="shared" si="2256"/>
        <v>122</v>
      </c>
      <c r="C1956" s="12" t="s">
        <v>4724</v>
      </c>
      <c r="D1956" s="21" t="str">
        <f t="shared" si="2419"/>
        <v>adj</v>
      </c>
      <c r="E1956" s="21" t="str">
        <f t="shared" si="2420"/>
        <v>nt nom sg of pācittiya</v>
      </c>
      <c r="F1956" s="21" t="str">
        <f t="shared" si="2421"/>
        <v>+loc</v>
      </c>
      <c r="G1956" s="21"/>
      <c r="H1956" s="21" t="str">
        <f t="shared" si="2422"/>
        <v>requiring confession</v>
      </c>
      <c r="I1956" s="21" t="str">
        <f t="shared" si="2423"/>
        <v/>
      </c>
      <c r="J1956" s="21" t="str">
        <f t="shared" si="2424"/>
        <v/>
      </c>
      <c r="K1956" s="21" t="str">
        <f t="shared" si="2425"/>
        <v/>
      </c>
      <c r="L1956" s="21" t="str">
        <f t="shared" si="2426"/>
        <v/>
      </c>
      <c r="M1956" s="21" t="str">
        <f t="shared" si="2427"/>
        <v/>
      </c>
      <c r="N1956" s="21" t="str">
        <f t="shared" si="2428"/>
        <v/>
      </c>
      <c r="O1956" s="21" t="str">
        <f t="shared" si="2429"/>
        <v/>
      </c>
      <c r="P1956" s="21" t="str">
        <f t="shared" si="2430"/>
        <v/>
      </c>
      <c r="Q1956" s="21"/>
      <c r="R1956" s="21" t="s">
        <v>4955</v>
      </c>
      <c r="S1956" s="21" t="s">
        <v>4956</v>
      </c>
      <c r="T1956" s="21" t="s">
        <v>4957</v>
      </c>
      <c r="U1956" s="23"/>
      <c r="V1956" s="23"/>
      <c r="W1956" s="15">
        <f t="shared" si="2"/>
        <v>45635</v>
      </c>
      <c r="X1956" s="24">
        <v>1955.0</v>
      </c>
      <c r="Y1956" s="17" t="str">
        <f t="shared" si="2403"/>
        <v>=COUNTIFS(C$3:C1956,C1956)</v>
      </c>
      <c r="Z1956" s="25" t="str">
        <f t="shared" si="2404"/>
        <v>#NAME?</v>
      </c>
      <c r="AA1956" s="25" t="str">
        <f t="shared" si="2405"/>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56"/>
        <v>0</v>
      </c>
      <c r="C1957" s="31"/>
      <c r="D1957" s="40"/>
      <c r="E1957" s="40"/>
      <c r="F1957" s="40"/>
      <c r="G1957" s="40"/>
      <c r="H1957" s="40"/>
      <c r="I1957" s="40"/>
      <c r="J1957" s="40"/>
      <c r="K1957" s="40"/>
      <c r="L1957" s="40"/>
      <c r="M1957" s="40"/>
      <c r="N1957" s="40"/>
      <c r="O1957" s="40"/>
      <c r="P1957" s="40"/>
      <c r="Q1957" s="40"/>
      <c r="R1957" s="40" t="s">
        <v>4955</v>
      </c>
      <c r="S1957" s="40" t="s">
        <v>4956</v>
      </c>
      <c r="T1957" s="40" t="s">
        <v>4957</v>
      </c>
      <c r="U1957" s="41"/>
      <c r="V1957" s="41"/>
      <c r="W1957" s="15">
        <f t="shared" si="2"/>
        <v>45635</v>
      </c>
      <c r="X1957" s="24">
        <v>1956.0</v>
      </c>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56"/>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2"/>
        <v>45635</v>
      </c>
      <c r="X1958" s="24">
        <v>1957.0</v>
      </c>
      <c r="Y1958" s="17" t="str">
        <f t="shared" ref="Y1958:Y1977" si="2431">formulatext(A1958)</f>
        <v>#N/A</v>
      </c>
      <c r="Z1958" s="25" t="str">
        <f t="shared" ref="Z1958:Z1977" si="2432">org.libreoffice.regex(Y1958,"(\= COUNTIFS\(C\$\d{1,3}:)(C\d{1,3})(,)(C\d{1,3})(\))","$2")</f>
        <v>#NAME?</v>
      </c>
      <c r="AA1958" s="25" t="str">
        <f t="shared" ref="AA1958:AA1977" si="2433">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56"/>
        <v>1</v>
      </c>
      <c r="C1959" s="12" t="s">
        <v>4978</v>
      </c>
      <c r="D1959" s="21"/>
      <c r="E1959" s="21"/>
      <c r="F1959" s="21"/>
      <c r="G1959" s="21"/>
      <c r="H1959" s="21"/>
      <c r="I1959" s="21"/>
      <c r="J1959" s="21"/>
      <c r="K1959" s="21"/>
      <c r="L1959" s="21"/>
      <c r="M1959" s="21"/>
      <c r="N1959" s="21"/>
      <c r="O1959" s="21"/>
      <c r="P1959" s="21"/>
      <c r="Q1959" s="21"/>
      <c r="R1959" s="21"/>
      <c r="S1959" s="21"/>
      <c r="T1959" s="21"/>
      <c r="U1959" s="23"/>
      <c r="V1959" s="23"/>
      <c r="W1959" s="15">
        <f t="shared" si="2"/>
        <v>45635</v>
      </c>
      <c r="X1959" s="24">
        <v>1958.0</v>
      </c>
      <c r="Y1959" s="17" t="str">
        <f t="shared" si="2431"/>
        <v>#N/A</v>
      </c>
      <c r="Z1959" s="25" t="str">
        <f t="shared" si="2432"/>
        <v>#NAME?</v>
      </c>
      <c r="AA1959" s="25" t="str">
        <f t="shared" si="2433"/>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34">COUNTIFS(C$3:C1960,C1960)</f>
        <v>17</v>
      </c>
      <c r="B1960" s="10">
        <f t="shared" si="2256"/>
        <v>99</v>
      </c>
      <c r="C1960" s="12" t="s">
        <v>555</v>
      </c>
      <c r="D1960" s="21" t="str">
        <f t="shared" ref="D1960:D1962" si="2435">VLOOKUP($C1960,$C$1:$P$7320,2,0)</f>
        <v>pron</v>
      </c>
      <c r="E1960" s="21" t="str">
        <f t="shared" ref="E1960:E1961" si="2436">VLOOKUP($C1960,$C$1:$P$7320,3,0)</f>
        <v>masc nom sg of ya</v>
      </c>
      <c r="F1960" s="21" t="str">
        <f t="shared" ref="F1960:F1962" si="2437">VLOOKUP($C1960,$C$1:$P$7320,4,0)</f>
        <v/>
      </c>
      <c r="G1960" s="21"/>
      <c r="H1960" s="21" t="str">
        <f t="shared" ref="H1960:H1962" si="2438">VLOOKUP($C1960,$C$1:$P$7320,6,0)</f>
        <v>whichever, whoever</v>
      </c>
      <c r="I1960" s="21" t="str">
        <f t="shared" ref="I1960:I1962" si="2439">VLOOKUP($C1960,$C$1:$P$7320,7,0)</f>
        <v/>
      </c>
      <c r="J1960" s="21" t="str">
        <f t="shared" ref="J1960:J1962" si="2440">VLOOKUP($C1960,$C$1:$P$7320,8,0)</f>
        <v/>
      </c>
      <c r="K1960" s="21" t="str">
        <f t="shared" ref="K1960:K1962" si="2441">VLOOKUP($C1960,$C$1:$P$7320,9,0)</f>
        <v/>
      </c>
      <c r="L1960" s="21" t="str">
        <f t="shared" ref="L1960:L1962" si="2442">VLOOKUP($C1960,$C$1:$P$7320,10,0)</f>
        <v/>
      </c>
      <c r="M1960" s="21" t="str">
        <f t="shared" ref="M1960:M1962" si="2443">VLOOKUP($C1960,$C$1:$P$7320,11,0)</f>
        <v/>
      </c>
      <c r="N1960" s="21" t="str">
        <f t="shared" ref="N1960:N1962" si="2444">VLOOKUP($C1960,$C$1:$P$7320,12,0)</f>
        <v/>
      </c>
      <c r="O1960" s="21" t="str">
        <f t="shared" ref="O1960:O1962" si="2445">VLOOKUP($C1960,$C$1:$P$7320,13,0)</f>
        <v/>
      </c>
      <c r="P1960" s="21" t="str">
        <f t="shared" ref="P1960:P1962" si="2446">VLOOKUP($C1960,$C$1:$P$7320,14,0)</f>
        <v/>
      </c>
      <c r="Q1960" s="21"/>
      <c r="R1960" s="21" t="s">
        <v>4978</v>
      </c>
      <c r="S1960" s="21" t="s">
        <v>4979</v>
      </c>
      <c r="T1960" s="21" t="s">
        <v>4980</v>
      </c>
      <c r="U1960" s="23"/>
      <c r="V1960" s="23"/>
      <c r="W1960" s="15">
        <f t="shared" si="2"/>
        <v>45635</v>
      </c>
      <c r="X1960" s="24">
        <v>1959.0</v>
      </c>
      <c r="Y1960" s="17" t="str">
        <f t="shared" si="2431"/>
        <v>=COUNTIFS(C$3:C1960,C1960)</v>
      </c>
      <c r="Z1960" s="25" t="str">
        <f t="shared" si="2432"/>
        <v>#NAME?</v>
      </c>
      <c r="AA1960" s="25" t="str">
        <f t="shared" si="2433"/>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34"/>
        <v>22</v>
      </c>
      <c r="B1961" s="10">
        <f t="shared" si="2256"/>
        <v>124</v>
      </c>
      <c r="C1961" s="12" t="s">
        <v>466</v>
      </c>
      <c r="D1961" s="21" t="str">
        <f t="shared" si="2435"/>
        <v>ind</v>
      </c>
      <c r="E1961" s="21" t="str">
        <f t="shared" si="2436"/>
        <v/>
      </c>
      <c r="F1961" s="21" t="str">
        <f t="shared" si="2437"/>
        <v/>
      </c>
      <c r="G1961" s="21"/>
      <c r="H1961" s="21" t="str">
        <f t="shared" si="2438"/>
        <v>then, now, so, but</v>
      </c>
      <c r="I1961" s="21" t="str">
        <f t="shared" si="2439"/>
        <v/>
      </c>
      <c r="J1961" s="21" t="str">
        <f t="shared" si="2440"/>
        <v/>
      </c>
      <c r="K1961" s="21" t="str">
        <f t="shared" si="2441"/>
        <v/>
      </c>
      <c r="L1961" s="21" t="str">
        <f t="shared" si="2442"/>
        <v/>
      </c>
      <c r="M1961" s="21" t="str">
        <f t="shared" si="2443"/>
        <v/>
      </c>
      <c r="N1961" s="21" t="str">
        <f t="shared" si="2444"/>
        <v/>
      </c>
      <c r="O1961" s="21" t="str">
        <f t="shared" si="2445"/>
        <v/>
      </c>
      <c r="P1961" s="21" t="str">
        <f t="shared" si="2446"/>
        <v/>
      </c>
      <c r="Q1961" s="21"/>
      <c r="R1961" s="21" t="s">
        <v>4978</v>
      </c>
      <c r="S1961" s="21" t="s">
        <v>4979</v>
      </c>
      <c r="T1961" s="21" t="s">
        <v>4980</v>
      </c>
      <c r="U1961" s="23"/>
      <c r="V1961" s="23"/>
      <c r="W1961" s="15">
        <f t="shared" si="2"/>
        <v>45635</v>
      </c>
      <c r="X1961" s="24">
        <v>1960.0</v>
      </c>
      <c r="Y1961" s="17" t="str">
        <f t="shared" si="2431"/>
        <v>=COUNTIFS(C$3:C1961,C1961)</v>
      </c>
      <c r="Z1961" s="25" t="str">
        <f t="shared" si="2432"/>
        <v>#NAME?</v>
      </c>
      <c r="AA1961" s="25" t="str">
        <f t="shared" si="2433"/>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4"/>
        <v>50</v>
      </c>
      <c r="B1962" s="10">
        <f t="shared" si="2256"/>
        <v>147</v>
      </c>
      <c r="C1962" s="12" t="s">
        <v>560</v>
      </c>
      <c r="D1962" s="21" t="str">
        <f t="shared" si="2435"/>
        <v>noun</v>
      </c>
      <c r="E1962" s="21" t="s">
        <v>3635</v>
      </c>
      <c r="F1962" s="21" t="str">
        <f t="shared" si="2437"/>
        <v/>
      </c>
      <c r="G1962" s="21"/>
      <c r="H1962" s="21" t="str">
        <f t="shared" si="2438"/>
        <v>monk, monastic</v>
      </c>
      <c r="I1962" s="21" t="str">
        <f t="shared" si="2439"/>
        <v>beggar, mendicant</v>
      </c>
      <c r="J1962" s="21" t="str">
        <f t="shared" si="2440"/>
        <v>√bhikkh (beg)</v>
      </c>
      <c r="K1962" s="21">
        <f t="shared" si="2441"/>
        <v>1</v>
      </c>
      <c r="L1962" s="21" t="str">
        <f t="shared" si="2442"/>
        <v>a</v>
      </c>
      <c r="M1962" s="21" t="str">
        <f t="shared" si="2443"/>
        <v/>
      </c>
      <c r="N1962" s="21" t="str">
        <f t="shared" si="2444"/>
        <v>√bhikkh + u</v>
      </c>
      <c r="O1962" s="21" t="str">
        <f t="shared" si="2445"/>
        <v/>
      </c>
      <c r="P1962" s="21" t="str">
        <f t="shared" si="2446"/>
        <v/>
      </c>
      <c r="Q1962" s="21"/>
      <c r="R1962" s="21" t="s">
        <v>4978</v>
      </c>
      <c r="S1962" s="21" t="s">
        <v>4979</v>
      </c>
      <c r="T1962" s="21" t="s">
        <v>4980</v>
      </c>
      <c r="U1962" s="23"/>
      <c r="V1962" s="23"/>
      <c r="W1962" s="15">
        <f t="shared" si="2"/>
        <v>45635</v>
      </c>
      <c r="X1962" s="24">
        <v>1961.0</v>
      </c>
      <c r="Y1962" s="17" t="str">
        <f t="shared" si="2431"/>
        <v>=COUNTIFS(C$3:C1962,C1962)</v>
      </c>
      <c r="Z1962" s="25" t="str">
        <f t="shared" si="2432"/>
        <v>#NAME?</v>
      </c>
      <c r="AA1962" s="25" t="str">
        <f t="shared" si="2433"/>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4"/>
        <v>1</v>
      </c>
      <c r="B1963" s="10">
        <f t="shared" si="2256"/>
        <v>1</v>
      </c>
      <c r="C1963" s="12" t="s">
        <v>4981</v>
      </c>
      <c r="D1963" s="21" t="s">
        <v>250</v>
      </c>
      <c r="E1963" s="21" t="s">
        <v>4982</v>
      </c>
      <c r="F1963" s="21"/>
      <c r="G1963" s="21"/>
      <c r="H1963" s="21" t="s">
        <v>4983</v>
      </c>
      <c r="I1963" s="21" t="s">
        <v>4912</v>
      </c>
      <c r="J1963" s="21" t="s">
        <v>621</v>
      </c>
      <c r="K1963" s="21">
        <v>5.0</v>
      </c>
      <c r="L1963" s="21" t="s">
        <v>622</v>
      </c>
      <c r="M1963" s="21"/>
      <c r="N1963" s="21" t="s">
        <v>4913</v>
      </c>
      <c r="O1963" s="21"/>
      <c r="P1963" s="21"/>
      <c r="Q1963" s="21"/>
      <c r="R1963" s="21" t="s">
        <v>4978</v>
      </c>
      <c r="S1963" s="21" t="s">
        <v>4979</v>
      </c>
      <c r="T1963" s="21" t="s">
        <v>4984</v>
      </c>
      <c r="U1963" s="23"/>
      <c r="V1963" s="23"/>
      <c r="W1963" s="15">
        <f t="shared" si="2"/>
        <v>45635</v>
      </c>
      <c r="X1963" s="24">
        <v>1962.0</v>
      </c>
      <c r="Y1963" s="17" t="str">
        <f t="shared" si="2431"/>
        <v>=COUNTIFS(C$3:C1963,C1963)</v>
      </c>
      <c r="Z1963" s="25" t="str">
        <f t="shared" si="2432"/>
        <v>#NAME?</v>
      </c>
      <c r="AA1963" s="25" t="str">
        <f t="shared" si="2433"/>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4"/>
        <v>1</v>
      </c>
      <c r="B1964" s="10">
        <f t="shared" si="2256"/>
        <v>1</v>
      </c>
      <c r="C1964" s="12" t="s">
        <v>4985</v>
      </c>
      <c r="D1964" s="21" t="s">
        <v>47</v>
      </c>
      <c r="E1964" s="21" t="s">
        <v>4986</v>
      </c>
      <c r="F1964" s="21"/>
      <c r="G1964" s="21"/>
      <c r="H1964" s="21" t="s">
        <v>4987</v>
      </c>
      <c r="I1964" s="21" t="s">
        <v>4988</v>
      </c>
      <c r="J1964" s="21"/>
      <c r="K1964" s="21"/>
      <c r="L1964" s="21"/>
      <c r="M1964" s="21"/>
      <c r="N1964" s="21" t="s">
        <v>4989</v>
      </c>
      <c r="O1964" s="21" t="s">
        <v>916</v>
      </c>
      <c r="P1964" s="21" t="s">
        <v>4990</v>
      </c>
      <c r="Q1964" s="21"/>
      <c r="R1964" s="21" t="s">
        <v>4978</v>
      </c>
      <c r="S1964" s="21" t="s">
        <v>4979</v>
      </c>
      <c r="T1964" s="21" t="s">
        <v>4991</v>
      </c>
      <c r="U1964" s="23"/>
      <c r="V1964" s="23"/>
      <c r="W1964" s="15">
        <f t="shared" si="2"/>
        <v>45635</v>
      </c>
      <c r="X1964" s="24">
        <v>1963.0</v>
      </c>
      <c r="Y1964" s="17" t="str">
        <f t="shared" si="2431"/>
        <v>=COUNTIFS(C$3:C1964,C1964)</v>
      </c>
      <c r="Z1964" s="25" t="str">
        <f t="shared" si="2432"/>
        <v>#NAME?</v>
      </c>
      <c r="AA1964" s="25" t="str">
        <f t="shared" si="2433"/>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4"/>
        <v>1</v>
      </c>
      <c r="B1965" s="10">
        <f t="shared" si="2256"/>
        <v>2</v>
      </c>
      <c r="C1965" s="12" t="s">
        <v>4992</v>
      </c>
      <c r="D1965" s="21" t="s">
        <v>47</v>
      </c>
      <c r="E1965" s="21" t="s">
        <v>921</v>
      </c>
      <c r="F1965" s="21"/>
      <c r="G1965" s="21"/>
      <c r="H1965" s="21" t="s">
        <v>4993</v>
      </c>
      <c r="I1965" s="21"/>
      <c r="J1965" s="21" t="s">
        <v>1223</v>
      </c>
      <c r="K1965" s="21">
        <v>6.0</v>
      </c>
      <c r="L1965" s="21" t="s">
        <v>1224</v>
      </c>
      <c r="M1965" s="21"/>
      <c r="N1965" s="21" t="s">
        <v>4994</v>
      </c>
      <c r="O1965" s="21"/>
      <c r="P1965" s="21"/>
      <c r="Q1965" s="21"/>
      <c r="R1965" s="21" t="s">
        <v>4978</v>
      </c>
      <c r="S1965" s="21" t="s">
        <v>4979</v>
      </c>
      <c r="T1965" s="21" t="s">
        <v>4995</v>
      </c>
      <c r="U1965" s="23"/>
      <c r="V1965" s="23"/>
      <c r="W1965" s="15">
        <f t="shared" si="2"/>
        <v>45635</v>
      </c>
      <c r="X1965" s="24">
        <v>1964.0</v>
      </c>
      <c r="Y1965" s="17" t="str">
        <f t="shared" si="2431"/>
        <v>=COUNTIFS(C$3:C1965,C1965)</v>
      </c>
      <c r="Z1965" s="25" t="str">
        <f t="shared" si="2432"/>
        <v>#NAME?</v>
      </c>
      <c r="AA1965" s="25" t="str">
        <f t="shared" si="2433"/>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4"/>
        <v>1</v>
      </c>
      <c r="B1966" s="10">
        <f t="shared" si="2256"/>
        <v>1</v>
      </c>
      <c r="C1966" s="12" t="s">
        <v>4996</v>
      </c>
      <c r="D1966" s="21" t="s">
        <v>47</v>
      </c>
      <c r="E1966" s="21" t="s">
        <v>4997</v>
      </c>
      <c r="F1966" s="21"/>
      <c r="G1966" s="21"/>
      <c r="H1966" s="21" t="s">
        <v>4998</v>
      </c>
      <c r="I1966" s="21"/>
      <c r="J1966" s="21" t="s">
        <v>4999</v>
      </c>
      <c r="K1966" s="21">
        <v>3.0</v>
      </c>
      <c r="L1966" s="21" t="s">
        <v>76</v>
      </c>
      <c r="M1966" s="21"/>
      <c r="N1966" s="21" t="s">
        <v>5000</v>
      </c>
      <c r="O1966" s="21"/>
      <c r="P1966" s="21"/>
      <c r="Q1966" s="21"/>
      <c r="R1966" s="21" t="s">
        <v>4978</v>
      </c>
      <c r="S1966" s="21" t="s">
        <v>4979</v>
      </c>
      <c r="T1966" s="21" t="s">
        <v>5001</v>
      </c>
      <c r="U1966" s="23"/>
      <c r="V1966" s="23"/>
      <c r="W1966" s="15">
        <f t="shared" si="2"/>
        <v>45635</v>
      </c>
      <c r="X1966" s="24">
        <v>1965.0</v>
      </c>
      <c r="Y1966" s="17" t="str">
        <f t="shared" si="2431"/>
        <v>=COUNTIFS(C$3:C1966,C1966)</v>
      </c>
      <c r="Z1966" s="25" t="str">
        <f t="shared" si="2432"/>
        <v>#NAME?</v>
      </c>
      <c r="AA1966" s="25" t="str">
        <f t="shared" si="2433"/>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4"/>
        <v>57</v>
      </c>
      <c r="B1967" s="10">
        <f t="shared" si="2256"/>
        <v>220</v>
      </c>
      <c r="C1967" s="12" t="s">
        <v>1131</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4978</v>
      </c>
      <c r="S1967" s="21" t="s">
        <v>4979</v>
      </c>
      <c r="T1967" s="21" t="s">
        <v>4980</v>
      </c>
      <c r="U1967" s="23"/>
      <c r="V1967" s="23"/>
      <c r="W1967" s="15">
        <f t="shared" si="2"/>
        <v>45635</v>
      </c>
      <c r="X1967" s="24">
        <v>1966.0</v>
      </c>
      <c r="Y1967" s="17" t="str">
        <f t="shared" si="2431"/>
        <v>=COUNTIFS(C$3:C1967,C1967)</v>
      </c>
      <c r="Z1967" s="25" t="str">
        <f t="shared" si="2432"/>
        <v>#NAME?</v>
      </c>
      <c r="AA1967" s="25" t="str">
        <f t="shared" si="2433"/>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4"/>
        <v>1</v>
      </c>
      <c r="B1968" s="10">
        <f t="shared" si="2256"/>
        <v>1</v>
      </c>
      <c r="C1968" s="12" t="s">
        <v>5002</v>
      </c>
      <c r="D1968" s="21" t="s">
        <v>47</v>
      </c>
      <c r="E1968" s="21" t="s">
        <v>5003</v>
      </c>
      <c r="F1968" s="21"/>
      <c r="G1968" s="21"/>
      <c r="H1968" s="21" t="s">
        <v>5004</v>
      </c>
      <c r="I1968" s="21" t="s">
        <v>5005</v>
      </c>
      <c r="J1968" s="21"/>
      <c r="K1968" s="21"/>
      <c r="L1968" s="21"/>
      <c r="M1968" s="21"/>
      <c r="N1968" s="21" t="s">
        <v>5006</v>
      </c>
      <c r="O1968" s="21" t="s">
        <v>916</v>
      </c>
      <c r="P1968" s="21" t="s">
        <v>5007</v>
      </c>
      <c r="Q1968" s="21"/>
      <c r="R1968" s="21" t="s">
        <v>4978</v>
      </c>
      <c r="S1968" s="21" t="s">
        <v>4979</v>
      </c>
      <c r="T1968" s="21" t="s">
        <v>5008</v>
      </c>
      <c r="U1968" s="23"/>
      <c r="V1968" s="23"/>
      <c r="W1968" s="15">
        <f t="shared" si="2"/>
        <v>45635</v>
      </c>
      <c r="X1968" s="24">
        <v>1967.0</v>
      </c>
      <c r="Y1968" s="17" t="str">
        <f t="shared" si="2431"/>
        <v>=COUNTIFS(C$3:C1968,C1968)</v>
      </c>
      <c r="Z1968" s="25" t="str">
        <f t="shared" si="2432"/>
        <v>#NAME?</v>
      </c>
      <c r="AA1968" s="25" t="str">
        <f t="shared" si="2433"/>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4"/>
        <v>2</v>
      </c>
      <c r="B1969" s="10">
        <f t="shared" si="2256"/>
        <v>2</v>
      </c>
      <c r="C1969" s="12" t="s">
        <v>4992</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4978</v>
      </c>
      <c r="S1969" s="21" t="s">
        <v>4979</v>
      </c>
      <c r="T1969" s="21" t="s">
        <v>5009</v>
      </c>
      <c r="U1969" s="23"/>
      <c r="V1969" s="23"/>
      <c r="W1969" s="15">
        <f t="shared" si="2"/>
        <v>45635</v>
      </c>
      <c r="X1969" s="24">
        <v>1968.0</v>
      </c>
      <c r="Y1969" s="17" t="str">
        <f t="shared" si="2431"/>
        <v>=COUNTIFS(C$3:C1969,C1969)</v>
      </c>
      <c r="Z1969" s="25" t="str">
        <f t="shared" si="2432"/>
        <v>#NAME?</v>
      </c>
      <c r="AA1969" s="25" t="str">
        <f t="shared" si="2433"/>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4"/>
        <v>1</v>
      </c>
      <c r="B1970" s="10">
        <f t="shared" si="2256"/>
        <v>1</v>
      </c>
      <c r="C1970" s="12" t="s">
        <v>5010</v>
      </c>
      <c r="D1970" s="21" t="s">
        <v>47</v>
      </c>
      <c r="E1970" s="21" t="s">
        <v>5011</v>
      </c>
      <c r="F1970" s="21"/>
      <c r="G1970" s="21"/>
      <c r="H1970" s="21" t="s">
        <v>5012</v>
      </c>
      <c r="I1970" s="21"/>
      <c r="J1970" s="21" t="s">
        <v>4999</v>
      </c>
      <c r="K1970" s="21">
        <v>3.0</v>
      </c>
      <c r="L1970" s="21" t="s">
        <v>76</v>
      </c>
      <c r="M1970" s="21"/>
      <c r="N1970" s="21" t="s">
        <v>5013</v>
      </c>
      <c r="O1970" s="21"/>
      <c r="P1970" s="21"/>
      <c r="Q1970" s="21"/>
      <c r="R1970" s="21" t="s">
        <v>4978</v>
      </c>
      <c r="S1970" s="21" t="s">
        <v>4979</v>
      </c>
      <c r="T1970" s="21" t="s">
        <v>5014</v>
      </c>
      <c r="U1970" s="23"/>
      <c r="V1970" s="23"/>
      <c r="W1970" s="15">
        <f t="shared" si="2"/>
        <v>45635</v>
      </c>
      <c r="X1970" s="24">
        <v>1969.0</v>
      </c>
      <c r="Y1970" s="17" t="str">
        <f t="shared" si="2431"/>
        <v>=COUNTIFS(C$3:C1970,C1970)</v>
      </c>
      <c r="Z1970" s="25" t="str">
        <f t="shared" si="2432"/>
        <v>#NAME?</v>
      </c>
      <c r="AA1970" s="25" t="str">
        <f t="shared" si="2433"/>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4"/>
        <v>58</v>
      </c>
      <c r="B1971" s="10">
        <f t="shared" si="2256"/>
        <v>220</v>
      </c>
      <c r="C1971" s="12" t="s">
        <v>1131</v>
      </c>
      <c r="D1971" s="21" t="str">
        <f t="shared" ref="D1971:D1972" si="2447">VLOOKUP($C1971,$C$1:$P$7320,2,0)</f>
        <v>ind</v>
      </c>
      <c r="E1971" s="21" t="str">
        <f t="shared" ref="E1971:E1972" si="2448">VLOOKUP($C1971,$C$1:$P$7320,3,0)</f>
        <v>conj</v>
      </c>
      <c r="F1971" s="21" t="str">
        <f t="shared" ref="F1971:F1972" si="2449">VLOOKUP($C1971,$C$1:$P$7320,4,0)</f>
        <v/>
      </c>
      <c r="G1971" s="21"/>
      <c r="H1971" s="21" t="str">
        <f t="shared" ref="H1971:H1972" si="2450">VLOOKUP($C1971,$C$1:$P$7320,6,0)</f>
        <v>or, either or</v>
      </c>
      <c r="I1971" s="21" t="str">
        <f t="shared" ref="I1971:I1972" si="2451">VLOOKUP($C1971,$C$1:$P$7320,7,0)</f>
        <v/>
      </c>
      <c r="J1971" s="21" t="str">
        <f t="shared" ref="J1971:J1972" si="2452">VLOOKUP($C1971,$C$1:$P$7320,8,0)</f>
        <v/>
      </c>
      <c r="K1971" s="21" t="str">
        <f t="shared" ref="K1971:K1972" si="2453">VLOOKUP($C1971,$C$1:$P$7320,9,0)</f>
        <v/>
      </c>
      <c r="L1971" s="21" t="str">
        <f t="shared" ref="L1971:L1972" si="2454">VLOOKUP($C1971,$C$1:$P$7320,10,0)</f>
        <v/>
      </c>
      <c r="M1971" s="21" t="str">
        <f t="shared" ref="M1971:M1972" si="2455">VLOOKUP($C1971,$C$1:$P$7320,11,0)</f>
        <v/>
      </c>
      <c r="N1971" s="21" t="str">
        <f t="shared" ref="N1971:N1972" si="2456">VLOOKUP($C1971,$C$1:$P$7320,12,0)</f>
        <v/>
      </c>
      <c r="O1971" s="21" t="str">
        <f t="shared" ref="O1971:O1972" si="2457">VLOOKUP($C1971,$C$1:$P$7320,13,0)</f>
        <v/>
      </c>
      <c r="P1971" s="21" t="str">
        <f t="shared" ref="P1971:P1972" si="2458">VLOOKUP($C1971,$C$1:$P$7320,14,0)</f>
        <v/>
      </c>
      <c r="Q1971" s="21"/>
      <c r="R1971" s="21" t="s">
        <v>4978</v>
      </c>
      <c r="S1971" s="21" t="s">
        <v>4979</v>
      </c>
      <c r="T1971" s="21" t="s">
        <v>4980</v>
      </c>
      <c r="U1971" s="23"/>
      <c r="V1971" s="23"/>
      <c r="W1971" s="15">
        <f t="shared" si="2"/>
        <v>45635</v>
      </c>
      <c r="X1971" s="24">
        <v>1970.0</v>
      </c>
      <c r="Y1971" s="17" t="str">
        <f t="shared" si="2431"/>
        <v>=COUNTIFS(C$3:C1971,C1971)</v>
      </c>
      <c r="Z1971" s="25" t="str">
        <f t="shared" si="2432"/>
        <v>#NAME?</v>
      </c>
      <c r="AA1971" s="25" t="str">
        <f t="shared" si="2433"/>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4"/>
        <v>3</v>
      </c>
      <c r="B1972" s="10">
        <f t="shared" si="2256"/>
        <v>23</v>
      </c>
      <c r="C1972" s="12" t="s">
        <v>4864</v>
      </c>
      <c r="D1972" s="21" t="str">
        <f t="shared" si="2447"/>
        <v>noun</v>
      </c>
      <c r="E1972" s="21" t="str">
        <f t="shared" si="2448"/>
        <v>nt nom sg of cīvara</v>
      </c>
      <c r="F1972" s="21" t="str">
        <f t="shared" si="2449"/>
        <v/>
      </c>
      <c r="G1972" s="21"/>
      <c r="H1972" s="21" t="str">
        <f t="shared" si="2450"/>
        <v>robe</v>
      </c>
      <c r="I1972" s="21" t="str">
        <f t="shared" si="2451"/>
        <v>cloth</v>
      </c>
      <c r="J1972" s="21" t="str">
        <f t="shared" si="2452"/>
        <v/>
      </c>
      <c r="K1972" s="21" t="str">
        <f t="shared" si="2453"/>
        <v/>
      </c>
      <c r="L1972" s="21" t="str">
        <f t="shared" si="2454"/>
        <v/>
      </c>
      <c r="M1972" s="21" t="str">
        <f t="shared" si="2455"/>
        <v/>
      </c>
      <c r="N1972" s="21" t="str">
        <f t="shared" si="2456"/>
        <v/>
      </c>
      <c r="O1972" s="21" t="str">
        <f t="shared" si="2457"/>
        <v/>
      </c>
      <c r="P1972" s="21" t="str">
        <f t="shared" si="2458"/>
        <v/>
      </c>
      <c r="Q1972" s="21"/>
      <c r="R1972" s="21" t="s">
        <v>4978</v>
      </c>
      <c r="S1972" s="21" t="s">
        <v>4979</v>
      </c>
      <c r="T1972" s="21" t="s">
        <v>4980</v>
      </c>
      <c r="U1972" s="23"/>
      <c r="V1972" s="23"/>
      <c r="W1972" s="15">
        <f t="shared" si="2"/>
        <v>45635</v>
      </c>
      <c r="X1972" s="24">
        <v>1971.0</v>
      </c>
      <c r="Y1972" s="17" t="str">
        <f t="shared" si="2431"/>
        <v>=COUNTIFS(C$3:C1972,C1972)</v>
      </c>
      <c r="Z1972" s="25" t="str">
        <f t="shared" si="2432"/>
        <v>#NAME?</v>
      </c>
      <c r="AA1972" s="25" t="str">
        <f t="shared" si="2433"/>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4"/>
        <v>1</v>
      </c>
      <c r="B1973" s="10">
        <f t="shared" si="2256"/>
        <v>1</v>
      </c>
      <c r="C1973" s="12" t="s">
        <v>5015</v>
      </c>
      <c r="D1973" s="21" t="s">
        <v>84</v>
      </c>
      <c r="E1973" s="21" t="s">
        <v>5016</v>
      </c>
      <c r="F1973" s="21" t="s">
        <v>185</v>
      </c>
      <c r="G1973" s="21"/>
      <c r="H1973" s="21" t="s">
        <v>5017</v>
      </c>
      <c r="I1973" s="21" t="s">
        <v>5018</v>
      </c>
      <c r="J1973" s="21" t="s">
        <v>621</v>
      </c>
      <c r="K1973" s="21">
        <v>5.0</v>
      </c>
      <c r="L1973" s="21" t="s">
        <v>1456</v>
      </c>
      <c r="M1973" s="21" t="s">
        <v>5019</v>
      </c>
      <c r="N1973" s="21" t="s">
        <v>5020</v>
      </c>
      <c r="O1973" s="21"/>
      <c r="P1973" s="21"/>
      <c r="Q1973" s="21"/>
      <c r="R1973" s="21" t="s">
        <v>4978</v>
      </c>
      <c r="S1973" s="21" t="s">
        <v>4979</v>
      </c>
      <c r="T1973" s="21" t="s">
        <v>5021</v>
      </c>
      <c r="U1973" s="23"/>
      <c r="V1973" s="23"/>
      <c r="W1973" s="15">
        <f t="shared" si="2"/>
        <v>45635</v>
      </c>
      <c r="X1973" s="24">
        <v>1972.0</v>
      </c>
      <c r="Y1973" s="17" t="str">
        <f t="shared" si="2431"/>
        <v>=COUNTIFS(C$3:C1973,C1973)</v>
      </c>
      <c r="Z1973" s="25" t="str">
        <f t="shared" si="2432"/>
        <v>#NAME?</v>
      </c>
      <c r="AA1973" s="25" t="str">
        <f t="shared" si="2433"/>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4"/>
        <v>5</v>
      </c>
      <c r="B1974" s="10">
        <f t="shared" si="2256"/>
        <v>26</v>
      </c>
      <c r="C1974" s="12" t="s">
        <v>1806</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4978</v>
      </c>
      <c r="S1974" s="21" t="s">
        <v>4979</v>
      </c>
      <c r="T1974" s="21" t="s">
        <v>4980</v>
      </c>
      <c r="U1974" s="23"/>
      <c r="V1974" s="23"/>
      <c r="W1974" s="15">
        <f t="shared" si="2"/>
        <v>45635</v>
      </c>
      <c r="X1974" s="24">
        <v>1973.0</v>
      </c>
      <c r="Y1974" s="17" t="str">
        <f t="shared" si="2431"/>
        <v>=COUNTIFS(C$3:C1974,C1974)</v>
      </c>
      <c r="Z1974" s="25" t="str">
        <f t="shared" si="2432"/>
        <v>#NAME?</v>
      </c>
      <c r="AA1974" s="25" t="str">
        <f t="shared" si="2433"/>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4"/>
        <v>1</v>
      </c>
      <c r="B1975" s="10">
        <f t="shared" si="2256"/>
        <v>7</v>
      </c>
      <c r="C1975" s="12" t="s">
        <v>5022</v>
      </c>
      <c r="D1975" s="21" t="s">
        <v>47</v>
      </c>
      <c r="E1975" s="21" t="s">
        <v>5023</v>
      </c>
      <c r="F1975" s="21"/>
      <c r="G1975" s="21"/>
      <c r="H1975" s="21" t="s">
        <v>5024</v>
      </c>
      <c r="I1975" s="21" t="s">
        <v>5025</v>
      </c>
      <c r="J1975" s="21" t="s">
        <v>1563</v>
      </c>
      <c r="K1975" s="21">
        <v>1.0</v>
      </c>
      <c r="L1975" s="21" t="s">
        <v>35</v>
      </c>
      <c r="M1975" s="21"/>
      <c r="N1975" s="21" t="s">
        <v>1710</v>
      </c>
      <c r="O1975" s="21"/>
      <c r="P1975" s="21"/>
      <c r="Q1975" s="21"/>
      <c r="R1975" s="21" t="s">
        <v>4978</v>
      </c>
      <c r="S1975" s="21" t="s">
        <v>4979</v>
      </c>
      <c r="T1975" s="21" t="s">
        <v>5026</v>
      </c>
      <c r="U1975" s="23"/>
      <c r="V1975" s="23"/>
      <c r="W1975" s="15">
        <f t="shared" si="2"/>
        <v>45635</v>
      </c>
      <c r="X1975" s="24">
        <v>1974.0</v>
      </c>
      <c r="Y1975" s="17" t="str">
        <f t="shared" si="2431"/>
        <v>=COUNTIFS(C$3:C1975,C1975)</v>
      </c>
      <c r="Z1975" s="25" t="str">
        <f t="shared" si="2432"/>
        <v>#NAME?</v>
      </c>
      <c r="AA1975" s="25" t="str">
        <f t="shared" si="2433"/>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4"/>
        <v>6</v>
      </c>
      <c r="B1976" s="10">
        <f t="shared" si="2256"/>
        <v>30</v>
      </c>
      <c r="C1976" s="12" t="s">
        <v>4721</v>
      </c>
      <c r="D1976" s="21" t="str">
        <f t="shared" ref="D1976:D1977" si="2459">VLOOKUP($C1976,$C$1:$P$7320,2,0)</f>
        <v>ptp</v>
      </c>
      <c r="E1976" s="21" t="str">
        <f t="shared" ref="E1976:E1977" si="2460">VLOOKUP($C1976,$C$1:$P$7320,3,0)</f>
        <v>nt nom sg of nissaggiya</v>
      </c>
      <c r="F1976" s="21" t="str">
        <f t="shared" ref="F1976:F1977" si="2461">VLOOKUP($C1976,$C$1:$P$7320,4,0)</f>
        <v/>
      </c>
      <c r="G1976" s="21"/>
      <c r="H1976" s="21" t="str">
        <f t="shared" ref="H1976:H1977" si="2462">VLOOKUP($C1976,$C$1:$P$7320,6,0)</f>
        <v>involving relinquishment</v>
      </c>
      <c r="I1976" s="21" t="str">
        <f t="shared" ref="I1976:I1977" si="2463">VLOOKUP($C1976,$C$1:$P$7320,7,0)</f>
        <v>to be given up</v>
      </c>
      <c r="J1976" s="21" t="str">
        <f t="shared" ref="J1976:J1977" si="2464">VLOOKUP($C1976,$C$1:$P$7320,8,0)</f>
        <v>√sajj (relinquish, let loose)</v>
      </c>
      <c r="K1976" s="21">
        <f t="shared" ref="K1976:K1977" si="2465">VLOOKUP($C1976,$C$1:$P$7320,9,0)</f>
        <v>1</v>
      </c>
      <c r="L1976" s="21" t="str">
        <f t="shared" ref="L1976:L1977" si="2466">VLOOKUP($C1976,$C$1:$P$7320,10,0)</f>
        <v>a</v>
      </c>
      <c r="M1976" s="21" t="str">
        <f t="shared" ref="M1976:M1977" si="2467">VLOOKUP($C1976,$C$1:$P$7320,11,0)</f>
        <v/>
      </c>
      <c r="N1976" s="21" t="str">
        <f t="shared" ref="N1976:N1977" si="2468">VLOOKUP($C1976,$C$1:$P$7320,12,0)</f>
        <v>ni + √sajj &gt; sagg + iya</v>
      </c>
      <c r="O1976" s="21" t="str">
        <f t="shared" ref="O1976:O1977" si="2469">VLOOKUP($C1976,$C$1:$P$7320,13,0)</f>
        <v/>
      </c>
      <c r="P1976" s="21" t="str">
        <f t="shared" ref="P1976:P1977" si="2470">VLOOKUP($C1976,$C$1:$P$7320,14,0)</f>
        <v/>
      </c>
      <c r="Q1976" s="21"/>
      <c r="R1976" s="21" t="s">
        <v>4978</v>
      </c>
      <c r="S1976" s="21" t="s">
        <v>4979</v>
      </c>
      <c r="T1976" s="21" t="s">
        <v>4980</v>
      </c>
      <c r="U1976" s="23"/>
      <c r="V1976" s="23"/>
      <c r="W1976" s="15">
        <f t="shared" si="2"/>
        <v>45635</v>
      </c>
      <c r="X1976" s="24">
        <v>1975.0</v>
      </c>
      <c r="Y1976" s="17" t="str">
        <f t="shared" si="2431"/>
        <v>=COUNTIFS(C$3:C1976,C1976)</v>
      </c>
      <c r="Z1976" s="25" t="str">
        <f t="shared" si="2432"/>
        <v>#NAME?</v>
      </c>
      <c r="AA1976" s="25" t="str">
        <f t="shared" si="2433"/>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4"/>
        <v>6</v>
      </c>
      <c r="B1977" s="10">
        <f t="shared" si="2256"/>
        <v>122</v>
      </c>
      <c r="C1977" s="12" t="s">
        <v>4724</v>
      </c>
      <c r="D1977" s="21" t="str">
        <f t="shared" si="2459"/>
        <v>adj</v>
      </c>
      <c r="E1977" s="21" t="str">
        <f t="shared" si="2460"/>
        <v>nt nom sg of pācittiya</v>
      </c>
      <c r="F1977" s="21" t="str">
        <f t="shared" si="2461"/>
        <v>+loc</v>
      </c>
      <c r="G1977" s="21"/>
      <c r="H1977" s="21" t="str">
        <f t="shared" si="2462"/>
        <v>requiring confession</v>
      </c>
      <c r="I1977" s="21" t="str">
        <f t="shared" si="2463"/>
        <v/>
      </c>
      <c r="J1977" s="21" t="str">
        <f t="shared" si="2464"/>
        <v/>
      </c>
      <c r="K1977" s="21" t="str">
        <f t="shared" si="2465"/>
        <v/>
      </c>
      <c r="L1977" s="21" t="str">
        <f t="shared" si="2466"/>
        <v/>
      </c>
      <c r="M1977" s="21" t="str">
        <f t="shared" si="2467"/>
        <v/>
      </c>
      <c r="N1977" s="21" t="str">
        <f t="shared" si="2468"/>
        <v/>
      </c>
      <c r="O1977" s="21" t="str">
        <f t="shared" si="2469"/>
        <v/>
      </c>
      <c r="P1977" s="21" t="str">
        <f t="shared" si="2470"/>
        <v/>
      </c>
      <c r="Q1977" s="21"/>
      <c r="R1977" s="21" t="s">
        <v>4978</v>
      </c>
      <c r="S1977" s="21" t="s">
        <v>4979</v>
      </c>
      <c r="T1977" s="21" t="s">
        <v>4980</v>
      </c>
      <c r="U1977" s="23"/>
      <c r="V1977" s="23"/>
      <c r="W1977" s="15">
        <f t="shared" si="2"/>
        <v>45635</v>
      </c>
      <c r="X1977" s="24">
        <v>1976.0</v>
      </c>
      <c r="Y1977" s="17" t="str">
        <f t="shared" si="2431"/>
        <v>=COUNTIFS(C$3:C1977,C1977)</v>
      </c>
      <c r="Z1977" s="25" t="str">
        <f t="shared" si="2432"/>
        <v>#NAME?</v>
      </c>
      <c r="AA1977" s="25" t="str">
        <f t="shared" si="2433"/>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56"/>
        <v>0</v>
      </c>
      <c r="C1978" s="31"/>
      <c r="D1978" s="40"/>
      <c r="E1978" s="40"/>
      <c r="F1978" s="40"/>
      <c r="G1978" s="40"/>
      <c r="H1978" s="40"/>
      <c r="I1978" s="40"/>
      <c r="J1978" s="40"/>
      <c r="K1978" s="40"/>
      <c r="L1978" s="40"/>
      <c r="M1978" s="40"/>
      <c r="N1978" s="40"/>
      <c r="O1978" s="40"/>
      <c r="P1978" s="40"/>
      <c r="Q1978" s="40"/>
      <c r="R1978" s="40" t="s">
        <v>4978</v>
      </c>
      <c r="S1978" s="40" t="s">
        <v>4979</v>
      </c>
      <c r="T1978" s="40" t="s">
        <v>4980</v>
      </c>
      <c r="U1978" s="41"/>
      <c r="V1978" s="41"/>
      <c r="W1978" s="15">
        <f t="shared" si="2"/>
        <v>45635</v>
      </c>
      <c r="X1978" s="24">
        <v>1977.0</v>
      </c>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56"/>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2"/>
        <v>45635</v>
      </c>
      <c r="X1979" s="24">
        <v>1978.0</v>
      </c>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71">COUNTIFS(C$3:C1980,C1980)</f>
        <v>1</v>
      </c>
      <c r="B1980" s="10">
        <f t="shared" si="2256"/>
        <v>7</v>
      </c>
      <c r="C1980" s="12" t="s">
        <v>5027</v>
      </c>
      <c r="D1980" s="21" t="s">
        <v>118</v>
      </c>
      <c r="E1980" s="27" t="s">
        <v>886</v>
      </c>
      <c r="F1980" s="21"/>
      <c r="G1980" s="21"/>
      <c r="H1980" s="21" t="s">
        <v>2536</v>
      </c>
      <c r="I1980" s="21" t="s">
        <v>5028</v>
      </c>
      <c r="J1980" s="21"/>
      <c r="K1980" s="21"/>
      <c r="L1980" s="21"/>
      <c r="M1980" s="21"/>
      <c r="N1980" s="21" t="s">
        <v>5029</v>
      </c>
      <c r="O1980" s="21"/>
      <c r="P1980" s="21"/>
      <c r="Q1980" s="21"/>
      <c r="R1980" s="21" t="s">
        <v>4978</v>
      </c>
      <c r="S1980" s="21" t="s">
        <v>4979</v>
      </c>
      <c r="T1980" s="22" t="s">
        <v>5030</v>
      </c>
      <c r="U1980" s="23"/>
      <c r="V1980" s="23"/>
      <c r="W1980" s="15">
        <f t="shared" si="2"/>
        <v>45635</v>
      </c>
      <c r="X1980" s="24">
        <v>1979.0</v>
      </c>
      <c r="Y1980" s="17" t="str">
        <f t="shared" ref="Y1980:Y1996" si="2472">formulatext(A1980)</f>
        <v>=COUNTIFS(C$3:C1980,C1980)</v>
      </c>
      <c r="Z1980" s="25" t="str">
        <f t="shared" ref="Z1980:Z1996" si="2473">org.libreoffice.regex(Y1980,"(\= COUNTIFS\(C\$\d{1,3}:)(C\d{1,3})(,)(C\d{1,3})(\))","$2")</f>
        <v>#NAME?</v>
      </c>
      <c r="AA1980" s="25" t="str">
        <f t="shared" ref="AA1980:AA1996" si="2474">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71"/>
        <v>2</v>
      </c>
      <c r="B1981" s="10">
        <f t="shared" si="2256"/>
        <v>2</v>
      </c>
      <c r="C1981" s="12" t="s">
        <v>803</v>
      </c>
      <c r="D1981" s="21" t="str">
        <f t="shared" ref="D1981:D1982" si="2475">VLOOKUP($C1981,$C$1:$P$7320,2,0)</f>
        <v>ind</v>
      </c>
      <c r="E1981" s="21" t="str">
        <f t="shared" ref="E1981:E1982" si="2476">VLOOKUP($C1981,$C$1:$P$7320,3,0)</f>
        <v>adv, from ta</v>
      </c>
      <c r="F1981" s="21" t="str">
        <f t="shared" ref="F1981:F1982" si="2477">VLOOKUP($C1981,$C$1:$P$7320,4,0)</f>
        <v/>
      </c>
      <c r="G1981" s="21"/>
      <c r="H1981" s="21" t="str">
        <f t="shared" ref="H1981:H1982" si="2478">VLOOKUP($C1981,$C$1:$P$7320,6,0)</f>
        <v>in that case, in that regard</v>
      </c>
      <c r="I1981" s="21" t="str">
        <f t="shared" ref="I1981:I1982" si="2479">VLOOKUP($C1981,$C$1:$P$7320,7,0)</f>
        <v>there, in that place</v>
      </c>
      <c r="J1981" s="21" t="str">
        <f t="shared" ref="J1981:J1982" si="2480">VLOOKUP($C1981,$C$1:$P$7320,8,0)</f>
        <v/>
      </c>
      <c r="K1981" s="21" t="str">
        <f t="shared" ref="K1981:K1982" si="2481">VLOOKUP($C1981,$C$1:$P$7320,9,0)</f>
        <v/>
      </c>
      <c r="L1981" s="21" t="str">
        <f t="shared" ref="L1981:L1982" si="2482">VLOOKUP($C1981,$C$1:$P$7320,10,0)</f>
        <v/>
      </c>
      <c r="M1981" s="21" t="str">
        <f t="shared" ref="M1981:M1982" si="2483">VLOOKUP($C1981,$C$1:$P$7320,11,0)</f>
        <v/>
      </c>
      <c r="N1981" s="21" t="str">
        <f t="shared" ref="N1981:N1982" si="2484">VLOOKUP($C1981,$C$1:$P$7320,12,0)</f>
        <v>ta + tha</v>
      </c>
      <c r="O1981" s="21" t="str">
        <f t="shared" ref="O1981:O1982" si="2485">VLOOKUP($C1981,$C$1:$P$7320,13,0)</f>
        <v/>
      </c>
      <c r="P1981" s="21" t="str">
        <f t="shared" ref="P1981:P1982" si="2486">VLOOKUP($C1981,$C$1:$P$7320,14,0)</f>
        <v/>
      </c>
      <c r="Q1981" s="21"/>
      <c r="R1981" s="21" t="s">
        <v>4978</v>
      </c>
      <c r="S1981" s="21" t="s">
        <v>4979</v>
      </c>
      <c r="T1981" s="21" t="s">
        <v>5031</v>
      </c>
      <c r="U1981" s="23"/>
      <c r="V1981" s="23"/>
      <c r="W1981" s="15">
        <f t="shared" si="2"/>
        <v>45635</v>
      </c>
      <c r="X1981" s="24">
        <v>1980.0</v>
      </c>
      <c r="Y1981" s="17" t="str">
        <f t="shared" si="2472"/>
        <v>=COUNTIFS(C$3:C1981,C1981)</v>
      </c>
      <c r="Z1981" s="25" t="str">
        <f t="shared" si="2473"/>
        <v>#NAME?</v>
      </c>
      <c r="AA1981" s="25" t="str">
        <f t="shared" si="2474"/>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1"/>
        <v>2</v>
      </c>
      <c r="B1982" s="10">
        <f t="shared" si="2256"/>
        <v>2</v>
      </c>
      <c r="C1982" s="12" t="s">
        <v>1329</v>
      </c>
      <c r="D1982" s="21" t="str">
        <f t="shared" si="2475"/>
        <v>pron</v>
      </c>
      <c r="E1982" s="21" t="str">
        <f t="shared" si="2476"/>
        <v>masc nom sg of ima</v>
      </c>
      <c r="F1982" s="21" t="str">
        <f t="shared" si="2477"/>
        <v/>
      </c>
      <c r="G1982" s="21"/>
      <c r="H1982" s="21" t="str">
        <f t="shared" si="2478"/>
        <v>he</v>
      </c>
      <c r="I1982" s="21" t="str">
        <f t="shared" si="2479"/>
        <v>this person</v>
      </c>
      <c r="J1982" s="21" t="str">
        <f t="shared" si="2480"/>
        <v/>
      </c>
      <c r="K1982" s="21" t="str">
        <f t="shared" si="2481"/>
        <v/>
      </c>
      <c r="L1982" s="21" t="str">
        <f t="shared" si="2482"/>
        <v/>
      </c>
      <c r="M1982" s="21" t="str">
        <f t="shared" si="2483"/>
        <v/>
      </c>
      <c r="N1982" s="21" t="str">
        <f t="shared" si="2484"/>
        <v>ima + aṃ</v>
      </c>
      <c r="O1982" s="21" t="str">
        <f t="shared" si="2485"/>
        <v/>
      </c>
      <c r="P1982" s="21" t="str">
        <f t="shared" si="2486"/>
        <v/>
      </c>
      <c r="Q1982" s="21"/>
      <c r="R1982" s="21" t="s">
        <v>4978</v>
      </c>
      <c r="S1982" s="21" t="s">
        <v>4979</v>
      </c>
      <c r="T1982" s="21" t="s">
        <v>5031</v>
      </c>
      <c r="U1982" s="23"/>
      <c r="V1982" s="23"/>
      <c r="W1982" s="15">
        <f t="shared" si="2"/>
        <v>45635</v>
      </c>
      <c r="X1982" s="24">
        <v>1981.0</v>
      </c>
      <c r="Y1982" s="17" t="str">
        <f t="shared" si="2472"/>
        <v>=COUNTIFS(C$3:C1982,C1982)</v>
      </c>
      <c r="Z1982" s="25" t="str">
        <f t="shared" si="2473"/>
        <v>#NAME?</v>
      </c>
      <c r="AA1982" s="25" t="str">
        <f t="shared" si="2474"/>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1"/>
        <v>1</v>
      </c>
      <c r="B1983" s="10">
        <f t="shared" si="2256"/>
        <v>14</v>
      </c>
      <c r="C1983" s="12" t="s">
        <v>5032</v>
      </c>
      <c r="D1983" s="21" t="s">
        <v>47</v>
      </c>
      <c r="E1983" s="21" t="s">
        <v>5033</v>
      </c>
      <c r="F1983" s="21"/>
      <c r="G1983" s="21"/>
      <c r="H1983" s="21" t="s">
        <v>5034</v>
      </c>
      <c r="I1983" s="21" t="s">
        <v>5035</v>
      </c>
      <c r="J1983" s="21" t="s">
        <v>1563</v>
      </c>
      <c r="K1983" s="21">
        <v>1.0</v>
      </c>
      <c r="L1983" s="21" t="s">
        <v>35</v>
      </c>
      <c r="M1983" s="21"/>
      <c r="N1983" s="21" t="s">
        <v>1710</v>
      </c>
      <c r="O1983" s="21"/>
      <c r="P1983" s="21"/>
      <c r="Q1983" s="21"/>
      <c r="R1983" s="21" t="s">
        <v>4978</v>
      </c>
      <c r="S1983" s="21" t="s">
        <v>4979</v>
      </c>
      <c r="T1983" s="21" t="s">
        <v>5036</v>
      </c>
      <c r="U1983" s="23"/>
      <c r="V1983" s="23"/>
      <c r="W1983" s="15">
        <f t="shared" si="2"/>
        <v>45635</v>
      </c>
      <c r="X1983" s="24">
        <v>1982.0</v>
      </c>
      <c r="Y1983" s="17" t="str">
        <f t="shared" si="2472"/>
        <v>=COUNTIFS(C$3:C1983,C1983)</v>
      </c>
      <c r="Z1983" s="25" t="str">
        <f t="shared" si="2473"/>
        <v>#NAME?</v>
      </c>
      <c r="AA1983" s="25" t="str">
        <f t="shared" si="2474"/>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1"/>
        <v>1</v>
      </c>
      <c r="B1984" s="10">
        <f t="shared" si="2256"/>
        <v>1</v>
      </c>
      <c r="C1984" s="12" t="s">
        <v>5037</v>
      </c>
      <c r="D1984" s="21" t="s">
        <v>250</v>
      </c>
      <c r="E1984" s="21" t="s">
        <v>5038</v>
      </c>
      <c r="F1984" s="21"/>
      <c r="G1984" s="21"/>
      <c r="H1984" s="21" t="s">
        <v>5039</v>
      </c>
      <c r="I1984" s="21" t="s">
        <v>5040</v>
      </c>
      <c r="J1984" s="21"/>
      <c r="K1984" s="21"/>
      <c r="L1984" s="21"/>
      <c r="M1984" s="21"/>
      <c r="N1984" s="21" t="s">
        <v>5041</v>
      </c>
      <c r="O1984" s="21" t="s">
        <v>65</v>
      </c>
      <c r="P1984" s="21" t="s">
        <v>5041</v>
      </c>
      <c r="Q1984" s="21"/>
      <c r="R1984" s="21" t="s">
        <v>4978</v>
      </c>
      <c r="S1984" s="21" t="s">
        <v>4979</v>
      </c>
      <c r="T1984" s="21" t="s">
        <v>5042</v>
      </c>
      <c r="U1984" s="23"/>
      <c r="V1984" s="23"/>
      <c r="W1984" s="15">
        <f t="shared" si="2"/>
        <v>45635</v>
      </c>
      <c r="X1984" s="24">
        <v>1983.0</v>
      </c>
      <c r="Y1984" s="17" t="str">
        <f t="shared" si="2472"/>
        <v>=COUNTIFS(C$3:C1984,C1984)</v>
      </c>
      <c r="Z1984" s="25" t="str">
        <f t="shared" si="2473"/>
        <v>#NAME?</v>
      </c>
      <c r="AA1984" s="25" t="str">
        <f t="shared" si="2474"/>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1"/>
        <v>1</v>
      </c>
      <c r="B1985" s="10">
        <f t="shared" si="2256"/>
        <v>1</v>
      </c>
      <c r="C1985" s="12" t="s">
        <v>5043</v>
      </c>
      <c r="D1985" s="21" t="s">
        <v>183</v>
      </c>
      <c r="E1985" s="21" t="s">
        <v>5044</v>
      </c>
      <c r="F1985" s="21"/>
      <c r="G1985" s="21"/>
      <c r="H1985" s="21" t="s">
        <v>5045</v>
      </c>
      <c r="I1985" s="21" t="s">
        <v>5046</v>
      </c>
      <c r="J1985" s="21" t="s">
        <v>5047</v>
      </c>
      <c r="K1985" s="21">
        <v>2.0</v>
      </c>
      <c r="L1985" s="21" t="s">
        <v>3045</v>
      </c>
      <c r="M1985" s="21"/>
      <c r="N1985" s="21" t="s">
        <v>5048</v>
      </c>
      <c r="O1985" s="21"/>
      <c r="P1985" s="21"/>
      <c r="Q1985" s="21"/>
      <c r="R1985" s="21" t="s">
        <v>4978</v>
      </c>
      <c r="S1985" s="21" t="s">
        <v>4979</v>
      </c>
      <c r="T1985" s="21" t="s">
        <v>5049</v>
      </c>
      <c r="U1985" s="23"/>
      <c r="V1985" s="23"/>
      <c r="W1985" s="15">
        <f t="shared" si="2"/>
        <v>45635</v>
      </c>
      <c r="X1985" s="24">
        <v>1984.0</v>
      </c>
      <c r="Y1985" s="17" t="str">
        <f t="shared" si="2472"/>
        <v>=COUNTIFS(C$3:C1985,C1985)</v>
      </c>
      <c r="Z1985" s="25" t="str">
        <f t="shared" si="2473"/>
        <v>#NAME?</v>
      </c>
      <c r="AA1985" s="25" t="str">
        <f t="shared" si="2474"/>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1"/>
        <v>1</v>
      </c>
      <c r="B1986" s="10">
        <f t="shared" si="2256"/>
        <v>2</v>
      </c>
      <c r="C1986" s="12" t="s">
        <v>5050</v>
      </c>
      <c r="D1986" s="21" t="s">
        <v>47</v>
      </c>
      <c r="E1986" s="21" t="s">
        <v>5051</v>
      </c>
      <c r="F1986" s="21"/>
      <c r="G1986" s="21"/>
      <c r="H1986" s="21" t="s">
        <v>4704</v>
      </c>
      <c r="I1986" s="21" t="s">
        <v>4705</v>
      </c>
      <c r="J1986" s="21"/>
      <c r="K1986" s="21"/>
      <c r="L1986" s="21"/>
      <c r="M1986" s="21"/>
      <c r="N1986" s="21"/>
      <c r="O1986" s="21"/>
      <c r="P1986" s="21"/>
      <c r="Q1986" s="21"/>
      <c r="R1986" s="21" t="s">
        <v>4978</v>
      </c>
      <c r="S1986" s="21" t="s">
        <v>4979</v>
      </c>
      <c r="T1986" s="21" t="s">
        <v>5052</v>
      </c>
      <c r="U1986" s="23"/>
      <c r="V1986" s="23"/>
      <c r="W1986" s="15">
        <f t="shared" si="2"/>
        <v>45635</v>
      </c>
      <c r="X1986" s="24">
        <v>1985.0</v>
      </c>
      <c r="Y1986" s="17" t="str">
        <f t="shared" si="2472"/>
        <v>=COUNTIFS(C$3:C1986,C1986)</v>
      </c>
      <c r="Z1986" s="25" t="str">
        <f t="shared" si="2473"/>
        <v>#NAME?</v>
      </c>
      <c r="AA1986" s="25" t="str">
        <f t="shared" si="2474"/>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1"/>
        <v>59</v>
      </c>
      <c r="B1987" s="10">
        <f t="shared" si="2256"/>
        <v>220</v>
      </c>
      <c r="C1987" s="12" t="s">
        <v>1131</v>
      </c>
      <c r="D1987" s="21" t="str">
        <f t="shared" ref="D1987:D1989" si="2487">VLOOKUP($C1987,$C$1:$P$7320,2,0)</f>
        <v>ind</v>
      </c>
      <c r="E1987" s="21" t="str">
        <f t="shared" ref="E1987:E1988" si="2488">VLOOKUP($C1987,$C$1:$P$7320,3,0)</f>
        <v>conj</v>
      </c>
      <c r="F1987" s="21" t="str">
        <f t="shared" ref="F1987:F1989" si="2489">VLOOKUP($C1987,$C$1:$P$7320,4,0)</f>
        <v/>
      </c>
      <c r="G1987" s="21"/>
      <c r="H1987" s="21" t="str">
        <f t="shared" ref="H1987:H1989" si="2490">VLOOKUP($C1987,$C$1:$P$7320,6,0)</f>
        <v>or, either or</v>
      </c>
      <c r="I1987" s="21" t="str">
        <f t="shared" ref="I1987:I1989" si="2491">VLOOKUP($C1987,$C$1:$P$7320,7,0)</f>
        <v/>
      </c>
      <c r="J1987" s="21" t="str">
        <f t="shared" ref="J1987:J1989" si="2492">VLOOKUP($C1987,$C$1:$P$7320,8,0)</f>
        <v/>
      </c>
      <c r="K1987" s="21" t="str">
        <f t="shared" ref="K1987:K1989" si="2493">VLOOKUP($C1987,$C$1:$P$7320,9,0)</f>
        <v/>
      </c>
      <c r="L1987" s="21" t="str">
        <f t="shared" ref="L1987:L1989" si="2494">VLOOKUP($C1987,$C$1:$P$7320,10,0)</f>
        <v/>
      </c>
      <c r="M1987" s="21" t="str">
        <f t="shared" ref="M1987:M1989" si="2495">VLOOKUP($C1987,$C$1:$P$7320,11,0)</f>
        <v/>
      </c>
      <c r="N1987" s="21" t="str">
        <f t="shared" ref="N1987:N1989" si="2496">VLOOKUP($C1987,$C$1:$P$7320,12,0)</f>
        <v/>
      </c>
      <c r="O1987" s="21" t="str">
        <f t="shared" ref="O1987:O1989" si="2497">VLOOKUP($C1987,$C$1:$P$7320,13,0)</f>
        <v/>
      </c>
      <c r="P1987" s="21" t="str">
        <f t="shared" ref="P1987:P1989" si="2498">VLOOKUP($C1987,$C$1:$P$7320,14,0)</f>
        <v/>
      </c>
      <c r="Q1987" s="21"/>
      <c r="R1987" s="21" t="s">
        <v>4978</v>
      </c>
      <c r="S1987" s="21" t="s">
        <v>4979</v>
      </c>
      <c r="T1987" s="21" t="s">
        <v>5031</v>
      </c>
      <c r="U1987" s="23"/>
      <c r="V1987" s="23"/>
      <c r="W1987" s="15">
        <f t="shared" si="2"/>
        <v>45635</v>
      </c>
      <c r="X1987" s="24">
        <v>1986.0</v>
      </c>
      <c r="Y1987" s="17" t="str">
        <f t="shared" si="2472"/>
        <v>=COUNTIFS(C$3:C1987,C1987)</v>
      </c>
      <c r="Z1987" s="25" t="str">
        <f t="shared" si="2473"/>
        <v>#NAME?</v>
      </c>
      <c r="AA1987" s="25" t="str">
        <f t="shared" si="2474"/>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1"/>
        <v>15</v>
      </c>
      <c r="B1988" s="10">
        <f t="shared" si="2256"/>
        <v>20</v>
      </c>
      <c r="C1988" s="12" t="s">
        <v>493</v>
      </c>
      <c r="D1988" s="21" t="str">
        <f t="shared" si="2487"/>
        <v>verb</v>
      </c>
      <c r="E1988" s="21" t="str">
        <f t="shared" si="2488"/>
        <v>pr 3rd sg</v>
      </c>
      <c r="F1988" s="21" t="str">
        <f t="shared" si="2489"/>
        <v>+nom</v>
      </c>
      <c r="G1988" s="21"/>
      <c r="H1988" s="21" t="str">
        <f t="shared" si="2490"/>
        <v>there is</v>
      </c>
      <c r="I1988" s="21" t="str">
        <f t="shared" si="2491"/>
        <v>it is</v>
      </c>
      <c r="J1988" s="21" t="str">
        <f t="shared" si="2492"/>
        <v>√hū (be)</v>
      </c>
      <c r="K1988" s="21">
        <f t="shared" si="2493"/>
        <v>1</v>
      </c>
      <c r="L1988" s="21" t="str">
        <f t="shared" si="2494"/>
        <v>a</v>
      </c>
      <c r="M1988" s="21" t="str">
        <f t="shared" si="2495"/>
        <v>√hū + a &gt; ho</v>
      </c>
      <c r="N1988" s="21" t="str">
        <f t="shared" si="2496"/>
        <v>ho + ti</v>
      </c>
      <c r="O1988" s="21" t="str">
        <f t="shared" si="2497"/>
        <v/>
      </c>
      <c r="P1988" s="21" t="str">
        <f t="shared" si="2498"/>
        <v/>
      </c>
      <c r="Q1988" s="21"/>
      <c r="R1988" s="21" t="s">
        <v>4978</v>
      </c>
      <c r="S1988" s="21" t="s">
        <v>4979</v>
      </c>
      <c r="T1988" s="21" t="s">
        <v>5031</v>
      </c>
      <c r="U1988" s="23"/>
      <c r="V1988" s="23"/>
      <c r="W1988" s="15">
        <f t="shared" si="2"/>
        <v>45635</v>
      </c>
      <c r="X1988" s="24">
        <v>1987.0</v>
      </c>
      <c r="Y1988" s="17" t="str">
        <f t="shared" si="2472"/>
        <v>=COUNTIFS(C$3:C1988,C1988)</v>
      </c>
      <c r="Z1988" s="25" t="str">
        <f t="shared" si="2473"/>
        <v>#NAME?</v>
      </c>
      <c r="AA1988" s="25" t="str">
        <f t="shared" si="2474"/>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1"/>
        <v>51</v>
      </c>
      <c r="B1989" s="10">
        <f t="shared" si="2256"/>
        <v>147</v>
      </c>
      <c r="C1989" s="12" t="s">
        <v>560</v>
      </c>
      <c r="D1989" s="21" t="str">
        <f t="shared" si="2487"/>
        <v>noun</v>
      </c>
      <c r="E1989" s="21" t="s">
        <v>3635</v>
      </c>
      <c r="F1989" s="21" t="str">
        <f t="shared" si="2489"/>
        <v/>
      </c>
      <c r="G1989" s="21"/>
      <c r="H1989" s="21" t="str">
        <f t="shared" si="2490"/>
        <v>monk, monastic</v>
      </c>
      <c r="I1989" s="21" t="str">
        <f t="shared" si="2491"/>
        <v>beggar, mendicant</v>
      </c>
      <c r="J1989" s="21" t="str">
        <f t="shared" si="2492"/>
        <v>√bhikkh (beg)</v>
      </c>
      <c r="K1989" s="21">
        <f t="shared" si="2493"/>
        <v>1</v>
      </c>
      <c r="L1989" s="21" t="str">
        <f t="shared" si="2494"/>
        <v>a</v>
      </c>
      <c r="M1989" s="21" t="str">
        <f t="shared" si="2495"/>
        <v/>
      </c>
      <c r="N1989" s="21" t="str">
        <f t="shared" si="2496"/>
        <v>√bhikkh + u</v>
      </c>
      <c r="O1989" s="21" t="str">
        <f t="shared" si="2497"/>
        <v/>
      </c>
      <c r="P1989" s="21" t="str">
        <f t="shared" si="2498"/>
        <v/>
      </c>
      <c r="Q1989" s="21"/>
      <c r="R1989" s="21" t="s">
        <v>4978</v>
      </c>
      <c r="S1989" s="21" t="s">
        <v>4979</v>
      </c>
      <c r="T1989" s="21" t="s">
        <v>5031</v>
      </c>
      <c r="U1989" s="23"/>
      <c r="V1989" s="23"/>
      <c r="W1989" s="15">
        <f t="shared" si="2"/>
        <v>45635</v>
      </c>
      <c r="X1989" s="24">
        <v>1988.0</v>
      </c>
      <c r="Y1989" s="17" t="str">
        <f t="shared" si="2472"/>
        <v>=COUNTIFS(C$3:C1989,C1989)</v>
      </c>
      <c r="Z1989" s="25" t="str">
        <f t="shared" si="2473"/>
        <v>#NAME?</v>
      </c>
      <c r="AA1989" s="25" t="str">
        <f t="shared" si="2474"/>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1"/>
        <v>1</v>
      </c>
      <c r="B1990" s="10">
        <f t="shared" si="2256"/>
        <v>1</v>
      </c>
      <c r="C1990" s="12" t="s">
        <v>5053</v>
      </c>
      <c r="D1990" s="21" t="s">
        <v>250</v>
      </c>
      <c r="E1990" s="21" t="s">
        <v>5054</v>
      </c>
      <c r="F1990" s="21"/>
      <c r="G1990" s="21"/>
      <c r="H1990" s="21" t="s">
        <v>5055</v>
      </c>
      <c r="I1990" s="21" t="s">
        <v>5056</v>
      </c>
      <c r="J1990" s="21"/>
      <c r="K1990" s="21"/>
      <c r="L1990" s="21"/>
      <c r="M1990" s="21"/>
      <c r="N1990" s="21" t="s">
        <v>5057</v>
      </c>
      <c r="O1990" s="21" t="s">
        <v>4176</v>
      </c>
      <c r="P1990" s="21"/>
      <c r="Q1990" s="21"/>
      <c r="R1990" s="21" t="s">
        <v>4978</v>
      </c>
      <c r="S1990" s="21" t="s">
        <v>4979</v>
      </c>
      <c r="T1990" s="21" t="s">
        <v>5058</v>
      </c>
      <c r="U1990" s="23"/>
      <c r="V1990" s="23"/>
      <c r="W1990" s="15">
        <f t="shared" si="2"/>
        <v>45635</v>
      </c>
      <c r="X1990" s="24">
        <v>1989.0</v>
      </c>
      <c r="Y1990" s="17" t="str">
        <f t="shared" si="2472"/>
        <v>=COUNTIFS(C$3:C1990,C1990)</v>
      </c>
      <c r="Z1990" s="25" t="str">
        <f t="shared" si="2473"/>
        <v>#NAME?</v>
      </c>
      <c r="AA1990" s="25" t="str">
        <f t="shared" si="2474"/>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1"/>
        <v>1</v>
      </c>
      <c r="B1991" s="10">
        <f t="shared" si="2256"/>
        <v>1</v>
      </c>
      <c r="C1991" s="12" t="s">
        <v>5059</v>
      </c>
      <c r="D1991" s="21" t="s">
        <v>183</v>
      </c>
      <c r="E1991" s="21" t="s">
        <v>5060</v>
      </c>
      <c r="F1991" s="21"/>
      <c r="G1991" s="21"/>
      <c r="H1991" s="21" t="s">
        <v>5061</v>
      </c>
      <c r="I1991" s="21"/>
      <c r="J1991" s="21" t="s">
        <v>5062</v>
      </c>
      <c r="K1991" s="21">
        <v>3.0</v>
      </c>
      <c r="L1991" s="21" t="s">
        <v>76</v>
      </c>
      <c r="M1991" s="21"/>
      <c r="N1991" s="21" t="s">
        <v>5063</v>
      </c>
      <c r="O1991" s="21"/>
      <c r="P1991" s="21"/>
      <c r="Q1991" s="21"/>
      <c r="R1991" s="21" t="s">
        <v>4978</v>
      </c>
      <c r="S1991" s="21" t="s">
        <v>4979</v>
      </c>
      <c r="T1991" s="21" t="s">
        <v>5064</v>
      </c>
      <c r="U1991" s="23"/>
      <c r="V1991" s="23"/>
      <c r="W1991" s="15">
        <f t="shared" si="2"/>
        <v>45635</v>
      </c>
      <c r="X1991" s="24">
        <v>1990.0</v>
      </c>
      <c r="Y1991" s="17" t="str">
        <f t="shared" si="2472"/>
        <v>=COUNTIFS(C$3:C1991,C1991)</v>
      </c>
      <c r="Z1991" s="25" t="str">
        <f t="shared" si="2473"/>
        <v>#NAME?</v>
      </c>
      <c r="AA1991" s="25" t="str">
        <f t="shared" si="2474"/>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1"/>
        <v>2</v>
      </c>
      <c r="B1992" s="10">
        <f t="shared" si="2256"/>
        <v>2</v>
      </c>
      <c r="C1992" s="12" t="s">
        <v>5050</v>
      </c>
      <c r="D1992" s="21" t="str">
        <f t="shared" ref="D1992:D1996" si="2499">VLOOKUP($C1992,$C$1:$P$7320,2,0)</f>
        <v>noun</v>
      </c>
      <c r="E1992" s="21" t="str">
        <f t="shared" ref="E1992:E1996" si="2500">VLOOKUP($C1992,$C$1:$P$7320,3,0)</f>
        <v>masc nom sg of cīvara</v>
      </c>
      <c r="F1992" s="21" t="str">
        <f t="shared" ref="F1992:F1996" si="2501">VLOOKUP($C1992,$C$1:$P$7320,4,0)</f>
        <v/>
      </c>
      <c r="G1992" s="21"/>
      <c r="H1992" s="21" t="str">
        <f t="shared" ref="H1992:H1996" si="2502">VLOOKUP($C1992,$C$1:$P$7320,6,0)</f>
        <v>robe</v>
      </c>
      <c r="I1992" s="21" t="str">
        <f t="shared" ref="I1992:I1996" si="2503">VLOOKUP($C1992,$C$1:$P$7320,7,0)</f>
        <v>cloth</v>
      </c>
      <c r="J1992" s="21" t="str">
        <f t="shared" ref="J1992:J1996" si="2504">VLOOKUP($C1992,$C$1:$P$7320,8,0)</f>
        <v/>
      </c>
      <c r="K1992" s="21" t="str">
        <f t="shared" ref="K1992:K1996" si="2505">VLOOKUP($C1992,$C$1:$P$7320,9,0)</f>
        <v/>
      </c>
      <c r="L1992" s="21" t="str">
        <f t="shared" ref="L1992:L1996" si="2506">VLOOKUP($C1992,$C$1:$P$7320,10,0)</f>
        <v/>
      </c>
      <c r="M1992" s="21" t="str">
        <f t="shared" ref="M1992:M1996" si="2507">VLOOKUP($C1992,$C$1:$P$7320,11,0)</f>
        <v/>
      </c>
      <c r="N1992" s="21" t="str">
        <f t="shared" ref="N1992:N1996" si="2508">VLOOKUP($C1992,$C$1:$P$7320,12,0)</f>
        <v/>
      </c>
      <c r="O1992" s="21" t="str">
        <f t="shared" ref="O1992:O1996" si="2509">VLOOKUP($C1992,$C$1:$P$7320,13,0)</f>
        <v/>
      </c>
      <c r="P1992" s="21" t="str">
        <f t="shared" ref="P1992:P1996" si="2510">VLOOKUP($C1992,$C$1:$P$7320,14,0)</f>
        <v/>
      </c>
      <c r="Q1992" s="21"/>
      <c r="R1992" s="21" t="s">
        <v>4978</v>
      </c>
      <c r="S1992" s="21" t="s">
        <v>4979</v>
      </c>
      <c r="T1992" s="21" t="s">
        <v>5031</v>
      </c>
      <c r="U1992" s="23"/>
      <c r="V1992" s="23"/>
      <c r="W1992" s="15">
        <f t="shared" si="2"/>
        <v>45635</v>
      </c>
      <c r="X1992" s="24">
        <v>1991.0</v>
      </c>
      <c r="Y1992" s="17" t="str">
        <f t="shared" si="2472"/>
        <v>=COUNTIFS(C$3:C1992,C1992)</v>
      </c>
      <c r="Z1992" s="25" t="str">
        <f t="shared" si="2473"/>
        <v>#NAME?</v>
      </c>
      <c r="AA1992" s="25" t="str">
        <f t="shared" si="2474"/>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1"/>
        <v>60</v>
      </c>
      <c r="B1993" s="10">
        <f t="shared" si="2256"/>
        <v>220</v>
      </c>
      <c r="C1993" s="12" t="s">
        <v>1131</v>
      </c>
      <c r="D1993" s="21" t="str">
        <f t="shared" si="2499"/>
        <v>ind</v>
      </c>
      <c r="E1993" s="21" t="str">
        <f t="shared" si="2500"/>
        <v>conj</v>
      </c>
      <c r="F1993" s="21" t="str">
        <f t="shared" si="2501"/>
        <v/>
      </c>
      <c r="G1993" s="21"/>
      <c r="H1993" s="21" t="str">
        <f t="shared" si="2502"/>
        <v>or, either or</v>
      </c>
      <c r="I1993" s="21" t="str">
        <f t="shared" si="2503"/>
        <v/>
      </c>
      <c r="J1993" s="21" t="str">
        <f t="shared" si="2504"/>
        <v/>
      </c>
      <c r="K1993" s="21" t="str">
        <f t="shared" si="2505"/>
        <v/>
      </c>
      <c r="L1993" s="21" t="str">
        <f t="shared" si="2506"/>
        <v/>
      </c>
      <c r="M1993" s="21" t="str">
        <f t="shared" si="2507"/>
        <v/>
      </c>
      <c r="N1993" s="21" t="str">
        <f t="shared" si="2508"/>
        <v/>
      </c>
      <c r="O1993" s="21" t="str">
        <f t="shared" si="2509"/>
        <v/>
      </c>
      <c r="P1993" s="21" t="str">
        <f t="shared" si="2510"/>
        <v/>
      </c>
      <c r="Q1993" s="21"/>
      <c r="R1993" s="21" t="s">
        <v>4978</v>
      </c>
      <c r="S1993" s="21" t="s">
        <v>4979</v>
      </c>
      <c r="T1993" s="21" t="s">
        <v>5031</v>
      </c>
      <c r="U1993" s="23"/>
      <c r="V1993" s="23"/>
      <c r="W1993" s="15">
        <f t="shared" si="2"/>
        <v>45635</v>
      </c>
      <c r="X1993" s="24">
        <v>1992.0</v>
      </c>
      <c r="Y1993" s="17" t="str">
        <f t="shared" si="2472"/>
        <v>=COUNTIFS(C$3:C1993,C1993)</v>
      </c>
      <c r="Z1993" s="25" t="str">
        <f t="shared" si="2473"/>
        <v>#NAME?</v>
      </c>
      <c r="AA1993" s="25" t="str">
        <f t="shared" si="2474"/>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1"/>
        <v>3</v>
      </c>
      <c r="B1994" s="10">
        <f t="shared" si="2256"/>
        <v>15</v>
      </c>
      <c r="C1994" s="12" t="s">
        <v>4399</v>
      </c>
      <c r="D1994" s="21" t="str">
        <f t="shared" si="2499"/>
        <v>pron</v>
      </c>
      <c r="E1994" s="21" t="str">
        <f t="shared" si="2500"/>
        <v>fem nom sg of ima</v>
      </c>
      <c r="F1994" s="21" t="str">
        <f t="shared" si="2501"/>
        <v/>
      </c>
      <c r="G1994" s="21"/>
      <c r="H1994" s="21" t="str">
        <f t="shared" si="2502"/>
        <v>this</v>
      </c>
      <c r="I1994" s="21" t="str">
        <f t="shared" si="2503"/>
        <v/>
      </c>
      <c r="J1994" s="21" t="str">
        <f t="shared" si="2504"/>
        <v/>
      </c>
      <c r="K1994" s="21" t="str">
        <f t="shared" si="2505"/>
        <v/>
      </c>
      <c r="L1994" s="21" t="str">
        <f t="shared" si="2506"/>
        <v/>
      </c>
      <c r="M1994" s="21" t="str">
        <f t="shared" si="2507"/>
        <v/>
      </c>
      <c r="N1994" s="21" t="str">
        <f t="shared" si="2508"/>
        <v/>
      </c>
      <c r="O1994" s="21" t="str">
        <f t="shared" si="2509"/>
        <v/>
      </c>
      <c r="P1994" s="21" t="str">
        <f t="shared" si="2510"/>
        <v/>
      </c>
      <c r="Q1994" s="21"/>
      <c r="R1994" s="21" t="s">
        <v>4978</v>
      </c>
      <c r="S1994" s="21" t="s">
        <v>4979</v>
      </c>
      <c r="T1994" s="21" t="s">
        <v>5031</v>
      </c>
      <c r="U1994" s="23"/>
      <c r="V1994" s="23"/>
      <c r="W1994" s="15">
        <f t="shared" si="2"/>
        <v>45635</v>
      </c>
      <c r="X1994" s="24">
        <v>1993.0</v>
      </c>
      <c r="Y1994" s="17" t="str">
        <f t="shared" si="2472"/>
        <v>=COUNTIFS(C$3:C1994,C1994)</v>
      </c>
      <c r="Z1994" s="25" t="str">
        <f t="shared" si="2473"/>
        <v>#NAME?</v>
      </c>
      <c r="AA1994" s="25" t="str">
        <f t="shared" si="2474"/>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1"/>
        <v>3</v>
      </c>
      <c r="B1995" s="10">
        <f t="shared" si="2256"/>
        <v>17</v>
      </c>
      <c r="C1995" s="12" t="s">
        <v>4353</v>
      </c>
      <c r="D1995" s="21" t="str">
        <f t="shared" si="2499"/>
        <v>ind</v>
      </c>
      <c r="E1995" s="21" t="str">
        <f t="shared" si="2500"/>
        <v>adv, from ta</v>
      </c>
      <c r="F1995" s="21" t="str">
        <f t="shared" si="2501"/>
        <v/>
      </c>
      <c r="G1995" s="21"/>
      <c r="H1995" s="21" t="str">
        <f t="shared" si="2502"/>
        <v>there</v>
      </c>
      <c r="I1995" s="21" t="str">
        <f t="shared" si="2503"/>
        <v/>
      </c>
      <c r="J1995" s="21" t="str">
        <f t="shared" si="2504"/>
        <v/>
      </c>
      <c r="K1995" s="21" t="str">
        <f t="shared" si="2505"/>
        <v/>
      </c>
      <c r="L1995" s="21" t="str">
        <f t="shared" si="2506"/>
        <v/>
      </c>
      <c r="M1995" s="21" t="str">
        <f t="shared" si="2507"/>
        <v/>
      </c>
      <c r="N1995" s="21" t="str">
        <f t="shared" si="2508"/>
        <v>ta + ttha</v>
      </c>
      <c r="O1995" s="21" t="str">
        <f t="shared" si="2509"/>
        <v/>
      </c>
      <c r="P1995" s="21" t="str">
        <f t="shared" si="2510"/>
        <v/>
      </c>
      <c r="Q1995" s="21"/>
      <c r="R1995" s="21" t="s">
        <v>4978</v>
      </c>
      <c r="S1995" s="21" t="s">
        <v>4979</v>
      </c>
      <c r="T1995" s="21" t="s">
        <v>5031</v>
      </c>
      <c r="U1995" s="23"/>
      <c r="V1995" s="23"/>
      <c r="W1995" s="15">
        <f t="shared" si="2"/>
        <v>45635</v>
      </c>
      <c r="X1995" s="24">
        <v>1994.0</v>
      </c>
      <c r="Y1995" s="17" t="str">
        <f t="shared" si="2472"/>
        <v>=COUNTIFS(C$3:C1995,C1995)</v>
      </c>
      <c r="Z1995" s="25" t="str">
        <f t="shared" si="2473"/>
        <v>#NAME?</v>
      </c>
      <c r="AA1995" s="25" t="str">
        <f t="shared" si="2474"/>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1"/>
        <v>2</v>
      </c>
      <c r="B1996" s="10">
        <f t="shared" si="2256"/>
        <v>14</v>
      </c>
      <c r="C1996" s="12" t="s">
        <v>5032</v>
      </c>
      <c r="D1996" s="21" t="str">
        <f t="shared" si="2499"/>
        <v>noun</v>
      </c>
      <c r="E1996" s="21" t="str">
        <f t="shared" si="2500"/>
        <v>masc nom sg of samaya</v>
      </c>
      <c r="F1996" s="21" t="str">
        <f t="shared" si="2501"/>
        <v/>
      </c>
      <c r="G1996" s="21"/>
      <c r="H1996" s="21" t="str">
        <f t="shared" si="2502"/>
        <v>the right time, proper occasion</v>
      </c>
      <c r="I1996" s="21" t="str">
        <f t="shared" si="2503"/>
        <v>come together</v>
      </c>
      <c r="J1996" s="21" t="str">
        <f t="shared" si="2504"/>
        <v>√i (come, go)</v>
      </c>
      <c r="K1996" s="21">
        <f t="shared" si="2505"/>
        <v>1</v>
      </c>
      <c r="L1996" s="21" t="str">
        <f t="shared" si="2506"/>
        <v>a</v>
      </c>
      <c r="M1996" s="21" t="str">
        <f t="shared" si="2507"/>
        <v/>
      </c>
      <c r="N1996" s="21" t="str">
        <f t="shared" si="2508"/>
        <v>saṃ + √i &gt; ay + *a</v>
      </c>
      <c r="O1996" s="21" t="str">
        <f t="shared" si="2509"/>
        <v/>
      </c>
      <c r="P1996" s="21" t="str">
        <f t="shared" si="2510"/>
        <v/>
      </c>
      <c r="Q1996" s="21"/>
      <c r="R1996" s="21" t="s">
        <v>4978</v>
      </c>
      <c r="S1996" s="21" t="s">
        <v>4979</v>
      </c>
      <c r="T1996" s="21" t="s">
        <v>5031</v>
      </c>
      <c r="U1996" s="23"/>
      <c r="V1996" s="23"/>
      <c r="W1996" s="15">
        <f t="shared" si="2"/>
        <v>45635</v>
      </c>
      <c r="X1996" s="24">
        <v>1995.0</v>
      </c>
      <c r="Y1996" s="17" t="str">
        <f t="shared" si="2472"/>
        <v>=COUNTIFS(C$3:C1996,C1996)</v>
      </c>
      <c r="Z1996" s="25" t="str">
        <f t="shared" si="2473"/>
        <v>#NAME?</v>
      </c>
      <c r="AA1996" s="25" t="str">
        <f t="shared" si="2474"/>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56"/>
        <v>0</v>
      </c>
      <c r="C1997" s="31"/>
      <c r="D1997" s="40"/>
      <c r="E1997" s="40"/>
      <c r="F1997" s="40"/>
      <c r="G1997" s="40"/>
      <c r="H1997" s="40"/>
      <c r="I1997" s="40"/>
      <c r="J1997" s="40"/>
      <c r="K1997" s="40"/>
      <c r="L1997" s="40"/>
      <c r="M1997" s="40"/>
      <c r="N1997" s="40"/>
      <c r="O1997" s="40"/>
      <c r="P1997" s="40"/>
      <c r="Q1997" s="40"/>
      <c r="R1997" s="40" t="s">
        <v>4978</v>
      </c>
      <c r="S1997" s="40" t="s">
        <v>4979</v>
      </c>
      <c r="T1997" s="40" t="s">
        <v>5031</v>
      </c>
      <c r="U1997" s="41"/>
      <c r="V1997" s="41"/>
      <c r="W1997" s="15">
        <f t="shared" si="2"/>
        <v>45635</v>
      </c>
      <c r="X1997" s="24">
        <v>1996.0</v>
      </c>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56"/>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2"/>
        <v>45635</v>
      </c>
      <c r="X1998" s="24">
        <v>1997.0</v>
      </c>
      <c r="Y1998" s="17" t="str">
        <f t="shared" ref="Y1998:Y2011" si="2511">formulatext(A1998)</f>
        <v>#N/A</v>
      </c>
      <c r="Z1998" s="25" t="str">
        <f t="shared" ref="Z1998:Z2011" si="2512">org.libreoffice.regex(Y1998,"(\= COUNTIFS\(C\$\d{1,3}:)(C\d{1,3})(,)(C\d{1,3})(\))","$2")</f>
        <v>#NAME?</v>
      </c>
      <c r="AA1998" s="25" t="str">
        <f t="shared" ref="AA1998:AA2011" si="2513">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56"/>
        <v>1</v>
      </c>
      <c r="C1999" s="12" t="s">
        <v>5065</v>
      </c>
      <c r="D1999" s="21"/>
      <c r="E1999" s="21"/>
      <c r="F1999" s="21"/>
      <c r="G1999" s="21"/>
      <c r="H1999" s="21"/>
      <c r="I1999" s="21"/>
      <c r="J1999" s="21"/>
      <c r="K1999" s="21"/>
      <c r="L1999" s="21"/>
      <c r="M1999" s="21"/>
      <c r="N1999" s="21"/>
      <c r="O1999" s="21"/>
      <c r="P1999" s="21"/>
      <c r="Q1999" s="21"/>
      <c r="R1999" s="21"/>
      <c r="S1999" s="21"/>
      <c r="T1999" s="21"/>
      <c r="U1999" s="23"/>
      <c r="V1999" s="23"/>
      <c r="W1999" s="15">
        <f t="shared" si="2"/>
        <v>45635</v>
      </c>
      <c r="X1999" s="24">
        <v>1998.0</v>
      </c>
      <c r="Y1999" s="17" t="str">
        <f t="shared" si="2511"/>
        <v>#N/A</v>
      </c>
      <c r="Z1999" s="25" t="str">
        <f t="shared" si="2512"/>
        <v>#NAME?</v>
      </c>
      <c r="AA1999" s="25" t="str">
        <f t="shared" si="2513"/>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14">COUNTIFS(C$3:C2000,C2000)</f>
        <v>1</v>
      </c>
      <c r="B2000" s="10">
        <f t="shared" si="2256"/>
        <v>2</v>
      </c>
      <c r="C2000" s="12" t="s">
        <v>5066</v>
      </c>
      <c r="D2000" s="21" t="s">
        <v>118</v>
      </c>
      <c r="E2000" s="27" t="s">
        <v>293</v>
      </c>
      <c r="F2000" s="21"/>
      <c r="G2000" s="21"/>
      <c r="H2000" s="21" t="s">
        <v>5067</v>
      </c>
      <c r="I2000" s="21"/>
      <c r="J2000" s="21"/>
      <c r="K2000" s="21"/>
      <c r="L2000" s="21"/>
      <c r="M2000" s="21"/>
      <c r="N2000" s="21" t="s">
        <v>5068</v>
      </c>
      <c r="O2000" s="21"/>
      <c r="P2000" s="21"/>
      <c r="Q2000" s="21"/>
      <c r="R2000" s="21" t="s">
        <v>5065</v>
      </c>
      <c r="S2000" s="21" t="s">
        <v>5069</v>
      </c>
      <c r="T2000" s="22" t="s">
        <v>5070</v>
      </c>
      <c r="U2000" s="23"/>
      <c r="V2000" s="23"/>
      <c r="W2000" s="15">
        <f t="shared" si="2"/>
        <v>45635</v>
      </c>
      <c r="X2000" s="24">
        <v>1999.0</v>
      </c>
      <c r="Y2000" s="17" t="str">
        <f t="shared" si="2511"/>
        <v>=COUNTIFS(C$3:C2000,C2000)</v>
      </c>
      <c r="Z2000" s="25" t="str">
        <f t="shared" si="2512"/>
        <v>#NAME?</v>
      </c>
      <c r="AA2000" s="25" t="str">
        <f t="shared" si="2513"/>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14"/>
        <v>3</v>
      </c>
      <c r="B2001" s="10">
        <f t="shared" si="2256"/>
        <v>4</v>
      </c>
      <c r="C2001" s="12" t="s">
        <v>2457</v>
      </c>
      <c r="D2001" s="21" t="str">
        <f t="shared" ref="D2001:D2002" si="2515">VLOOKUP($C2001,$C$1:$P$7320,2,0)</f>
        <v>pron</v>
      </c>
      <c r="E2001" s="21" t="str">
        <f t="shared" ref="E2001:E2002" si="2516">VLOOKUP($C2001,$C$1:$P$7320,3,0)</f>
        <v>fem acc sg of ta</v>
      </c>
      <c r="F2001" s="21" t="str">
        <f t="shared" ref="F2001:F2002" si="2517">VLOOKUP($C2001,$C$1:$P$7320,4,0)</f>
        <v/>
      </c>
      <c r="G2001" s="21"/>
      <c r="H2001" s="21" t="str">
        <f t="shared" ref="H2001:H2002" si="2518">VLOOKUP($C2001,$C$1:$P$7320,6,0)</f>
        <v>that</v>
      </c>
      <c r="I2001" s="21" t="str">
        <f t="shared" ref="I2001:I2002" si="2519">VLOOKUP($C2001,$C$1:$P$7320,7,0)</f>
        <v/>
      </c>
      <c r="J2001" s="21" t="str">
        <f t="shared" ref="J2001:J2002" si="2520">VLOOKUP($C2001,$C$1:$P$7320,8,0)</f>
        <v/>
      </c>
      <c r="K2001" s="21" t="str">
        <f t="shared" ref="K2001:K2002" si="2521">VLOOKUP($C2001,$C$1:$P$7320,9,0)</f>
        <v/>
      </c>
      <c r="L2001" s="21" t="str">
        <f t="shared" ref="L2001:L2002" si="2522">VLOOKUP($C2001,$C$1:$P$7320,10,0)</f>
        <v/>
      </c>
      <c r="M2001" s="21" t="str">
        <f t="shared" ref="M2001:M2002" si="2523">VLOOKUP($C2001,$C$1:$P$7320,11,0)</f>
        <v/>
      </c>
      <c r="N2001" s="21" t="str">
        <f t="shared" ref="N2001:N2002" si="2524">VLOOKUP($C2001,$C$1:$P$7320,12,0)</f>
        <v/>
      </c>
      <c r="O2001" s="21" t="str">
        <f t="shared" ref="O2001:O2002" si="2525">VLOOKUP($C2001,$C$1:$P$7320,13,0)</f>
        <v/>
      </c>
      <c r="P2001" s="21" t="str">
        <f t="shared" ref="P2001:P2002" si="2526">VLOOKUP($C2001,$C$1:$P$7320,14,0)</f>
        <v/>
      </c>
      <c r="Q2001" s="21"/>
      <c r="R2001" s="21" t="s">
        <v>5065</v>
      </c>
      <c r="S2001" s="21" t="s">
        <v>5069</v>
      </c>
      <c r="T2001" s="21" t="s">
        <v>5071</v>
      </c>
      <c r="U2001" s="23"/>
      <c r="V2001" s="23"/>
      <c r="W2001" s="15">
        <f t="shared" si="2"/>
        <v>45635</v>
      </c>
      <c r="X2001" s="24">
        <v>2000.0</v>
      </c>
      <c r="Y2001" s="17" t="str">
        <f t="shared" si="2511"/>
        <v>=COUNTIFS(C$3:C2001,C2001)</v>
      </c>
      <c r="Z2001" s="25" t="str">
        <f t="shared" si="2512"/>
        <v>#NAME?</v>
      </c>
      <c r="AA2001" s="25" t="str">
        <f t="shared" si="2513"/>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4"/>
        <v>5</v>
      </c>
      <c r="B2002" s="10">
        <f t="shared" si="2256"/>
        <v>5</v>
      </c>
      <c r="C2002" s="12" t="s">
        <v>2881</v>
      </c>
      <c r="D2002" s="21" t="str">
        <f t="shared" si="2515"/>
        <v>ind</v>
      </c>
      <c r="E2002" s="21" t="str">
        <f t="shared" si="2516"/>
        <v>cond</v>
      </c>
      <c r="F2002" s="21" t="str">
        <f t="shared" si="2517"/>
        <v/>
      </c>
      <c r="G2002" s="21"/>
      <c r="H2002" s="21" t="str">
        <f t="shared" si="2518"/>
        <v>if</v>
      </c>
      <c r="I2002" s="21" t="str">
        <f t="shared" si="2519"/>
        <v/>
      </c>
      <c r="J2002" s="21" t="str">
        <f t="shared" si="2520"/>
        <v/>
      </c>
      <c r="K2002" s="21" t="str">
        <f t="shared" si="2521"/>
        <v/>
      </c>
      <c r="L2002" s="21" t="str">
        <f t="shared" si="2522"/>
        <v/>
      </c>
      <c r="M2002" s="21" t="str">
        <f t="shared" si="2523"/>
        <v/>
      </c>
      <c r="N2002" s="21" t="str">
        <f t="shared" si="2524"/>
        <v/>
      </c>
      <c r="O2002" s="21" t="str">
        <f t="shared" si="2525"/>
        <v/>
      </c>
      <c r="P2002" s="21" t="str">
        <f t="shared" si="2526"/>
        <v/>
      </c>
      <c r="Q2002" s="21"/>
      <c r="R2002" s="21" t="s">
        <v>5065</v>
      </c>
      <c r="S2002" s="21" t="s">
        <v>5069</v>
      </c>
      <c r="T2002" s="21" t="s">
        <v>5071</v>
      </c>
      <c r="U2002" s="23"/>
      <c r="V2002" s="23"/>
      <c r="W2002" s="15">
        <f t="shared" si="2"/>
        <v>45635</v>
      </c>
      <c r="X2002" s="24">
        <v>2001.0</v>
      </c>
      <c r="Y2002" s="17" t="str">
        <f t="shared" si="2511"/>
        <v>=COUNTIFS(C$3:C2002,C2002)</v>
      </c>
      <c r="Z2002" s="25" t="str">
        <f t="shared" si="2512"/>
        <v>#NAME?</v>
      </c>
      <c r="AA2002" s="25" t="str">
        <f t="shared" si="2513"/>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4"/>
        <v>1</v>
      </c>
      <c r="B2003" s="10">
        <f t="shared" si="2256"/>
        <v>2</v>
      </c>
      <c r="C2003" s="12" t="s">
        <v>5072</v>
      </c>
      <c r="D2003" s="21" t="s">
        <v>250</v>
      </c>
      <c r="E2003" s="21" t="s">
        <v>5073</v>
      </c>
      <c r="F2003" s="21"/>
      <c r="G2003" s="21"/>
      <c r="H2003" s="21" t="s">
        <v>4983</v>
      </c>
      <c r="I2003" s="21" t="s">
        <v>4912</v>
      </c>
      <c r="J2003" s="21" t="s">
        <v>621</v>
      </c>
      <c r="K2003" s="21">
        <v>5.0</v>
      </c>
      <c r="L2003" s="21" t="s">
        <v>622</v>
      </c>
      <c r="M2003" s="21"/>
      <c r="N2003" s="21" t="s">
        <v>4913</v>
      </c>
      <c r="O2003" s="21"/>
      <c r="P2003" s="21"/>
      <c r="Q2003" s="21"/>
      <c r="R2003" s="21" t="s">
        <v>5065</v>
      </c>
      <c r="S2003" s="21" t="s">
        <v>5069</v>
      </c>
      <c r="T2003" s="21" t="s">
        <v>5074</v>
      </c>
      <c r="U2003" s="23"/>
      <c r="V2003" s="23"/>
      <c r="W2003" s="15">
        <f t="shared" si="2"/>
        <v>45635</v>
      </c>
      <c r="X2003" s="24">
        <v>2002.0</v>
      </c>
      <c r="Y2003" s="17" t="str">
        <f t="shared" si="2511"/>
        <v>=COUNTIFS(C$3:C2003,C2003)</v>
      </c>
      <c r="Z2003" s="25" t="str">
        <f t="shared" si="2512"/>
        <v>#NAME?</v>
      </c>
      <c r="AA2003" s="25" t="str">
        <f t="shared" si="2513"/>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4"/>
        <v>1</v>
      </c>
      <c r="B2004" s="10">
        <f t="shared" si="2256"/>
        <v>2</v>
      </c>
      <c r="C2004" s="12" t="s">
        <v>5075</v>
      </c>
      <c r="D2004" s="21" t="s">
        <v>47</v>
      </c>
      <c r="E2004" s="21" t="s">
        <v>5076</v>
      </c>
      <c r="F2004" s="21"/>
      <c r="G2004" s="21"/>
      <c r="H2004" s="21" t="s">
        <v>4987</v>
      </c>
      <c r="I2004" s="21" t="s">
        <v>4988</v>
      </c>
      <c r="J2004" s="21"/>
      <c r="K2004" s="21"/>
      <c r="L2004" s="21"/>
      <c r="M2004" s="21"/>
      <c r="N2004" s="21" t="s">
        <v>4989</v>
      </c>
      <c r="O2004" s="21" t="s">
        <v>916</v>
      </c>
      <c r="P2004" s="21" t="s">
        <v>5077</v>
      </c>
      <c r="Q2004" s="21"/>
      <c r="R2004" s="21" t="s">
        <v>5065</v>
      </c>
      <c r="S2004" s="21" t="s">
        <v>5069</v>
      </c>
      <c r="T2004" s="21" t="s">
        <v>5078</v>
      </c>
      <c r="U2004" s="23"/>
      <c r="V2004" s="23"/>
      <c r="W2004" s="15">
        <f t="shared" si="2"/>
        <v>45635</v>
      </c>
      <c r="X2004" s="24">
        <v>2003.0</v>
      </c>
      <c r="Y2004" s="17" t="str">
        <f t="shared" si="2511"/>
        <v>=COUNTIFS(C$3:C2004,C2004)</v>
      </c>
      <c r="Z2004" s="25" t="str">
        <f t="shared" si="2512"/>
        <v>#NAME?</v>
      </c>
      <c r="AA2004" s="25" t="str">
        <f t="shared" si="2513"/>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4"/>
        <v>61</v>
      </c>
      <c r="B2005" s="10">
        <f t="shared" si="2256"/>
        <v>220</v>
      </c>
      <c r="C2005" s="12" t="s">
        <v>1131</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5065</v>
      </c>
      <c r="S2005" s="21" t="s">
        <v>5069</v>
      </c>
      <c r="T2005" s="21" t="s">
        <v>5071</v>
      </c>
      <c r="U2005" s="23"/>
      <c r="V2005" s="23"/>
      <c r="W2005" s="15">
        <f t="shared" si="2"/>
        <v>45635</v>
      </c>
      <c r="X2005" s="24">
        <v>2004.0</v>
      </c>
      <c r="Y2005" s="17" t="str">
        <f t="shared" si="2511"/>
        <v>=COUNTIFS(C$3:C2005,C2005)</v>
      </c>
      <c r="Z2005" s="25" t="str">
        <f t="shared" si="2512"/>
        <v>#NAME?</v>
      </c>
      <c r="AA2005" s="25" t="str">
        <f t="shared" si="2513"/>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4"/>
        <v>1</v>
      </c>
      <c r="B2006" s="10">
        <f t="shared" si="2256"/>
        <v>2</v>
      </c>
      <c r="C2006" s="12" t="s">
        <v>5079</v>
      </c>
      <c r="D2006" s="21" t="s">
        <v>47</v>
      </c>
      <c r="E2006" s="21" t="s">
        <v>5080</v>
      </c>
      <c r="F2006" s="21"/>
      <c r="G2006" s="21"/>
      <c r="H2006" s="21" t="s">
        <v>5004</v>
      </c>
      <c r="I2006" s="21" t="s">
        <v>5005</v>
      </c>
      <c r="J2006" s="21"/>
      <c r="K2006" s="21"/>
      <c r="L2006" s="21"/>
      <c r="M2006" s="21"/>
      <c r="N2006" s="21" t="s">
        <v>5006</v>
      </c>
      <c r="O2006" s="21" t="s">
        <v>916</v>
      </c>
      <c r="P2006" s="21" t="s">
        <v>5081</v>
      </c>
      <c r="Q2006" s="21"/>
      <c r="R2006" s="21" t="s">
        <v>5065</v>
      </c>
      <c r="S2006" s="21" t="s">
        <v>5069</v>
      </c>
      <c r="T2006" s="21" t="s">
        <v>5082</v>
      </c>
      <c r="U2006" s="23"/>
      <c r="V2006" s="23"/>
      <c r="W2006" s="15">
        <f t="shared" si="2"/>
        <v>45635</v>
      </c>
      <c r="X2006" s="24">
        <v>2005.0</v>
      </c>
      <c r="Y2006" s="17" t="str">
        <f t="shared" si="2511"/>
        <v>=COUNTIFS(C$3:C2006,C2006)</v>
      </c>
      <c r="Z2006" s="25" t="str">
        <f t="shared" si="2512"/>
        <v>#NAME?</v>
      </c>
      <c r="AA2006" s="25" t="str">
        <f t="shared" si="2513"/>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4"/>
        <v>62</v>
      </c>
      <c r="B2007" s="10">
        <f t="shared" si="2256"/>
        <v>220</v>
      </c>
      <c r="C2007" s="12" t="s">
        <v>1131</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5065</v>
      </c>
      <c r="S2007" s="21" t="s">
        <v>5069</v>
      </c>
      <c r="T2007" s="21" t="s">
        <v>5071</v>
      </c>
      <c r="U2007" s="23"/>
      <c r="V2007" s="23"/>
      <c r="W2007" s="15">
        <f t="shared" si="2"/>
        <v>45635</v>
      </c>
      <c r="X2007" s="24">
        <v>2006.0</v>
      </c>
      <c r="Y2007" s="17" t="str">
        <f t="shared" si="2511"/>
        <v>=COUNTIFS(C$3:C2007,C2007)</v>
      </c>
      <c r="Z2007" s="25" t="str">
        <f t="shared" si="2512"/>
        <v>#NAME?</v>
      </c>
      <c r="AA2007" s="25" t="str">
        <f t="shared" si="2513"/>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4"/>
        <v>1</v>
      </c>
      <c r="B2008" s="10">
        <f t="shared" si="2256"/>
        <v>1</v>
      </c>
      <c r="C2008" s="12" t="s">
        <v>5083</v>
      </c>
      <c r="D2008" s="21" t="s">
        <v>250</v>
      </c>
      <c r="E2008" s="21" t="s">
        <v>5084</v>
      </c>
      <c r="F2008" s="21"/>
      <c r="G2008" s="21"/>
      <c r="H2008" s="21" t="s">
        <v>5085</v>
      </c>
      <c r="I2008" s="21"/>
      <c r="J2008" s="21"/>
      <c r="K2008" s="21"/>
      <c r="L2008" s="21"/>
      <c r="M2008" s="21"/>
      <c r="N2008" s="21"/>
      <c r="O2008" s="21"/>
      <c r="P2008" s="21"/>
      <c r="Q2008" s="21"/>
      <c r="R2008" s="21" t="s">
        <v>5065</v>
      </c>
      <c r="S2008" s="21" t="s">
        <v>5069</v>
      </c>
      <c r="T2008" s="21" t="s">
        <v>5086</v>
      </c>
      <c r="U2008" s="23"/>
      <c r="V2008" s="23"/>
      <c r="W2008" s="15">
        <f t="shared" si="2"/>
        <v>45635</v>
      </c>
      <c r="X2008" s="24">
        <v>2007.0</v>
      </c>
      <c r="Y2008" s="17" t="str">
        <f t="shared" si="2511"/>
        <v>=COUNTIFS(C$3:C2008,C2008)</v>
      </c>
      <c r="Z2008" s="25" t="str">
        <f t="shared" si="2512"/>
        <v>#NAME?</v>
      </c>
      <c r="AA2008" s="25" t="str">
        <f t="shared" si="2513"/>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4"/>
        <v>1</v>
      </c>
      <c r="B2009" s="10">
        <f t="shared" si="2256"/>
        <v>2</v>
      </c>
      <c r="C2009" s="12" t="s">
        <v>5087</v>
      </c>
      <c r="D2009" s="21" t="s">
        <v>47</v>
      </c>
      <c r="E2009" s="21" t="s">
        <v>5088</v>
      </c>
      <c r="F2009" s="21"/>
      <c r="G2009" s="21"/>
      <c r="H2009" s="21" t="s">
        <v>5089</v>
      </c>
      <c r="I2009" s="21" t="s">
        <v>5090</v>
      </c>
      <c r="J2009" s="21"/>
      <c r="K2009" s="21"/>
      <c r="L2009" s="21"/>
      <c r="M2009" s="21"/>
      <c r="N2009" s="21"/>
      <c r="O2009" s="21"/>
      <c r="P2009" s="21"/>
      <c r="Q2009" s="21"/>
      <c r="R2009" s="21" t="s">
        <v>5065</v>
      </c>
      <c r="S2009" s="21" t="s">
        <v>5069</v>
      </c>
      <c r="T2009" s="21" t="s">
        <v>5091</v>
      </c>
      <c r="U2009" s="23"/>
      <c r="V2009" s="23"/>
      <c r="W2009" s="15">
        <f t="shared" si="2"/>
        <v>45635</v>
      </c>
      <c r="X2009" s="24">
        <v>2008.0</v>
      </c>
      <c r="Y2009" s="17" t="str">
        <f t="shared" si="2511"/>
        <v>=COUNTIFS(C$3:C2009,C2009)</v>
      </c>
      <c r="Z2009" s="25" t="str">
        <f t="shared" si="2512"/>
        <v>#NAME?</v>
      </c>
      <c r="AA2009" s="25" t="str">
        <f t="shared" si="2513"/>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4"/>
        <v>1</v>
      </c>
      <c r="B2010" s="10">
        <f t="shared" si="2256"/>
        <v>3</v>
      </c>
      <c r="C2010" s="12" t="s">
        <v>5092</v>
      </c>
      <c r="D2010" s="21" t="s">
        <v>5093</v>
      </c>
      <c r="E2010" s="21" t="s">
        <v>5094</v>
      </c>
      <c r="F2010" s="21"/>
      <c r="G2010" s="21"/>
      <c r="H2010" s="21" t="s">
        <v>5095</v>
      </c>
      <c r="I2010" s="21"/>
      <c r="J2010" s="21" t="s">
        <v>1400</v>
      </c>
      <c r="K2010" s="21">
        <v>1.0</v>
      </c>
      <c r="L2010" s="21" t="s">
        <v>35</v>
      </c>
      <c r="M2010" s="21"/>
      <c r="N2010" s="21" t="s">
        <v>5096</v>
      </c>
      <c r="O2010" s="21"/>
      <c r="P2010" s="21"/>
      <c r="Q2010" s="21" t="s">
        <v>5097</v>
      </c>
      <c r="R2010" s="21" t="s">
        <v>5065</v>
      </c>
      <c r="S2010" s="21" t="s">
        <v>5069</v>
      </c>
      <c r="T2010" s="21" t="s">
        <v>5098</v>
      </c>
      <c r="U2010" s="23"/>
      <c r="V2010" s="23"/>
      <c r="W2010" s="15">
        <f t="shared" si="2"/>
        <v>45635</v>
      </c>
      <c r="X2010" s="24">
        <v>2009.0</v>
      </c>
      <c r="Y2010" s="17" t="str">
        <f t="shared" si="2511"/>
        <v>=COUNTIFS(C$3:C2010,C2010)</v>
      </c>
      <c r="Z2010" s="25" t="str">
        <f t="shared" si="2512"/>
        <v>#NAME?</v>
      </c>
      <c r="AA2010" s="25" t="str">
        <f t="shared" si="2513"/>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4"/>
        <v>1</v>
      </c>
      <c r="B2011" s="10">
        <f t="shared" si="2256"/>
        <v>3</v>
      </c>
      <c r="C2011" s="12" t="s">
        <v>5099</v>
      </c>
      <c r="D2011" s="21" t="s">
        <v>84</v>
      </c>
      <c r="E2011" s="21" t="s">
        <v>5100</v>
      </c>
      <c r="F2011" s="21"/>
      <c r="G2011" s="21"/>
      <c r="H2011" s="21" t="s">
        <v>5101</v>
      </c>
      <c r="I2011" s="21"/>
      <c r="J2011" s="21" t="s">
        <v>5102</v>
      </c>
      <c r="K2011" s="21">
        <v>8.0</v>
      </c>
      <c r="L2011" s="21" t="s">
        <v>196</v>
      </c>
      <c r="M2011" s="21" t="s">
        <v>5103</v>
      </c>
      <c r="N2011" s="21" t="s">
        <v>5104</v>
      </c>
      <c r="O2011" s="21"/>
      <c r="P2011" s="21"/>
      <c r="Q2011" s="21"/>
      <c r="R2011" s="21" t="s">
        <v>5065</v>
      </c>
      <c r="S2011" s="21" t="s">
        <v>5069</v>
      </c>
      <c r="T2011" s="21" t="s">
        <v>5105</v>
      </c>
      <c r="U2011" s="23"/>
      <c r="V2011" s="23"/>
      <c r="W2011" s="15">
        <f t="shared" si="2"/>
        <v>45635</v>
      </c>
      <c r="X2011" s="24">
        <v>2010.0</v>
      </c>
      <c r="Y2011" s="17" t="str">
        <f t="shared" si="2511"/>
        <v>=COUNTIFS(C$3:C2011,C2011)</v>
      </c>
      <c r="Z2011" s="25" t="str">
        <f t="shared" si="2512"/>
        <v>#NAME?</v>
      </c>
      <c r="AA2011" s="25" t="str">
        <f t="shared" si="2513"/>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56"/>
        <v>0</v>
      </c>
      <c r="C2012" s="31"/>
      <c r="D2012" s="40"/>
      <c r="E2012" s="40"/>
      <c r="F2012" s="40"/>
      <c r="G2012" s="40"/>
      <c r="H2012" s="40"/>
      <c r="I2012" s="40"/>
      <c r="J2012" s="40"/>
      <c r="K2012" s="40"/>
      <c r="L2012" s="40"/>
      <c r="M2012" s="40"/>
      <c r="N2012" s="40"/>
      <c r="O2012" s="40"/>
      <c r="P2012" s="40"/>
      <c r="Q2012" s="40"/>
      <c r="R2012" s="40" t="s">
        <v>5065</v>
      </c>
      <c r="S2012" s="40" t="s">
        <v>5069</v>
      </c>
      <c r="T2012" s="40" t="s">
        <v>5071</v>
      </c>
      <c r="U2012" s="41"/>
      <c r="V2012" s="41"/>
      <c r="W2012" s="15">
        <f t="shared" si="2"/>
        <v>45635</v>
      </c>
      <c r="X2012" s="24">
        <v>2011.0</v>
      </c>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56"/>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2"/>
        <v>45635</v>
      </c>
      <c r="X2013" s="24">
        <v>2012.0</v>
      </c>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27">COUNTIFS(C$3:C2014,C2014)</f>
        <v>1</v>
      </c>
      <c r="B2014" s="10">
        <f t="shared" si="2256"/>
        <v>1</v>
      </c>
      <c r="C2014" s="12" t="s">
        <v>5106</v>
      </c>
      <c r="D2014" s="21" t="s">
        <v>29</v>
      </c>
      <c r="E2014" s="21" t="s">
        <v>5107</v>
      </c>
      <c r="F2014" s="21"/>
      <c r="G2014" s="21"/>
      <c r="H2014" s="21" t="s">
        <v>5108</v>
      </c>
      <c r="I2014" s="21"/>
      <c r="J2014" s="21"/>
      <c r="K2014" s="21"/>
      <c r="L2014" s="21"/>
      <c r="M2014" s="21"/>
      <c r="N2014" s="21" t="s">
        <v>5109</v>
      </c>
      <c r="O2014" s="21"/>
      <c r="P2014" s="21"/>
      <c r="Q2014" s="21" t="s">
        <v>5110</v>
      </c>
      <c r="R2014" s="21" t="s">
        <v>5065</v>
      </c>
      <c r="S2014" s="21" t="s">
        <v>5069</v>
      </c>
      <c r="T2014" s="22" t="s">
        <v>5111</v>
      </c>
      <c r="U2014" s="23"/>
      <c r="V2014" s="23"/>
      <c r="W2014" s="15">
        <f t="shared" si="2"/>
        <v>45635</v>
      </c>
      <c r="X2014" s="24">
        <v>2013.0</v>
      </c>
      <c r="Y2014" s="17" t="str">
        <f t="shared" ref="Y2014:Y2022" si="2528">formulatext(A2014)</f>
        <v>=COUNTIFS(C$3:C2014,C2014)</v>
      </c>
      <c r="Z2014" s="25" t="str">
        <f t="shared" ref="Z2014:Z2022" si="2529">org.libreoffice.regex(Y2014,"(\= COUNTIFS\(C\$\d{1,3}:)(C\d{1,3})(,)(C\d{1,3})(\))","$2")</f>
        <v>#NAME?</v>
      </c>
      <c r="AA2014" s="25" t="str">
        <f t="shared" ref="AA2014:AA2022" si="2530">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27"/>
        <v>1</v>
      </c>
      <c r="B2015" s="10">
        <f t="shared" si="2256"/>
        <v>1</v>
      </c>
      <c r="C2015" s="12" t="s">
        <v>5112</v>
      </c>
      <c r="D2015" s="21" t="s">
        <v>47</v>
      </c>
      <c r="E2015" s="21" t="s">
        <v>921</v>
      </c>
      <c r="F2015" s="21"/>
      <c r="G2015" s="21"/>
      <c r="H2015" s="21" t="s">
        <v>5113</v>
      </c>
      <c r="I2015" s="21" t="s">
        <v>5114</v>
      </c>
      <c r="J2015" s="21"/>
      <c r="K2015" s="21"/>
      <c r="L2015" s="21"/>
      <c r="M2015" s="21"/>
      <c r="N2015" s="21" t="s">
        <v>5115</v>
      </c>
      <c r="O2015" s="21"/>
      <c r="P2015" s="21"/>
      <c r="Q2015" s="21"/>
      <c r="R2015" s="21" t="s">
        <v>5065</v>
      </c>
      <c r="S2015" s="21" t="s">
        <v>5069</v>
      </c>
      <c r="T2015" s="22" t="s">
        <v>5116</v>
      </c>
      <c r="U2015" s="23"/>
      <c r="V2015" s="23"/>
      <c r="W2015" s="15">
        <f t="shared" si="2"/>
        <v>45635</v>
      </c>
      <c r="X2015" s="24">
        <v>2014.0</v>
      </c>
      <c r="Y2015" s="17" t="str">
        <f t="shared" si="2528"/>
        <v>=COUNTIFS(C$3:C2015,C2015)</v>
      </c>
      <c r="Z2015" s="25" t="str">
        <f t="shared" si="2529"/>
        <v>#NAME?</v>
      </c>
      <c r="AA2015" s="25" t="str">
        <f t="shared" si="2530"/>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27"/>
        <v>1</v>
      </c>
      <c r="B2016" s="10">
        <f t="shared" si="2256"/>
        <v>1</v>
      </c>
      <c r="C2016" s="12" t="s">
        <v>5117</v>
      </c>
      <c r="D2016" s="21" t="s">
        <v>47</v>
      </c>
      <c r="E2016" s="21" t="s">
        <v>921</v>
      </c>
      <c r="F2016" s="21"/>
      <c r="G2016" s="21"/>
      <c r="H2016" s="21" t="s">
        <v>5118</v>
      </c>
      <c r="I2016" s="21" t="s">
        <v>1599</v>
      </c>
      <c r="J2016" s="21" t="s">
        <v>2044</v>
      </c>
      <c r="K2016" s="21">
        <v>1.0</v>
      </c>
      <c r="L2016" s="21" t="s">
        <v>35</v>
      </c>
      <c r="M2016" s="21"/>
      <c r="N2016" s="21" t="s">
        <v>5119</v>
      </c>
      <c r="O2016" s="21"/>
      <c r="P2016" s="21"/>
      <c r="Q2016" s="21"/>
      <c r="R2016" s="21" t="s">
        <v>5065</v>
      </c>
      <c r="S2016" s="21" t="s">
        <v>5069</v>
      </c>
      <c r="T2016" s="21" t="s">
        <v>5120</v>
      </c>
      <c r="U2016" s="23"/>
      <c r="V2016" s="23"/>
      <c r="W2016" s="15">
        <f t="shared" si="2"/>
        <v>45635</v>
      </c>
      <c r="X2016" s="24">
        <v>2015.0</v>
      </c>
      <c r="Y2016" s="17" t="str">
        <f t="shared" si="2528"/>
        <v>=COUNTIFS(C$3:C2016,C2016)</v>
      </c>
      <c r="Z2016" s="25" t="str">
        <f t="shared" si="2529"/>
        <v>#NAME?</v>
      </c>
      <c r="AA2016" s="25" t="str">
        <f t="shared" si="2530"/>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27"/>
        <v>3</v>
      </c>
      <c r="B2017" s="10">
        <f t="shared" si="2256"/>
        <v>7</v>
      </c>
      <c r="C2017" s="12" t="s">
        <v>4687</v>
      </c>
      <c r="D2017" s="21" t="str">
        <f t="shared" ref="D2017:D2021" si="2531">VLOOKUP($C2017,$C$1:$P$7320,2,0)</f>
        <v>ind</v>
      </c>
      <c r="E2017" s="21" t="str">
        <f t="shared" ref="E2017:E2021" si="2532">VLOOKUP($C2017,$C$1:$P$7320,3,0)</f>
        <v>adv, acc sg of parama</v>
      </c>
      <c r="F2017" s="21" t="str">
        <f t="shared" ref="F2017:F2021" si="2533">VLOOKUP($C2017,$C$1:$P$7320,4,0)</f>
        <v/>
      </c>
      <c r="G2017" s="21"/>
      <c r="H2017" s="21" t="str">
        <f t="shared" ref="H2017:H2021" si="2534">VLOOKUP($C2017,$C$1:$P$7320,6,0)</f>
        <v>at the most, for a maximum of</v>
      </c>
      <c r="I2017" s="21" t="str">
        <f t="shared" ref="I2017:I2021" si="2535">VLOOKUP($C2017,$C$1:$P$7320,7,0)</f>
        <v/>
      </c>
      <c r="J2017" s="21" t="str">
        <f t="shared" ref="J2017:J2021" si="2536">VLOOKUP($C2017,$C$1:$P$7320,8,0)</f>
        <v/>
      </c>
      <c r="K2017" s="21" t="str">
        <f t="shared" ref="K2017:K2021" si="2537">VLOOKUP($C2017,$C$1:$P$7320,9,0)</f>
        <v/>
      </c>
      <c r="L2017" s="21" t="str">
        <f t="shared" ref="L2017:L2021" si="2538">VLOOKUP($C2017,$C$1:$P$7320,10,0)</f>
        <v/>
      </c>
      <c r="M2017" s="21" t="str">
        <f t="shared" ref="M2017:M2021" si="2539">VLOOKUP($C2017,$C$1:$P$7320,11,0)</f>
        <v/>
      </c>
      <c r="N2017" s="21" t="str">
        <f t="shared" ref="N2017:N2021" si="2540">VLOOKUP($C2017,$C$1:$P$7320,12,0)</f>
        <v>para + ma + aṃ</v>
      </c>
      <c r="O2017" s="21" t="str">
        <f t="shared" ref="O2017:O2021" si="2541">VLOOKUP($C2017,$C$1:$P$7320,13,0)</f>
        <v/>
      </c>
      <c r="P2017" s="21" t="str">
        <f t="shared" ref="P2017:P2021" si="2542">VLOOKUP($C2017,$C$1:$P$7320,14,0)</f>
        <v/>
      </c>
      <c r="Q2017" s="21"/>
      <c r="R2017" s="21" t="s">
        <v>5065</v>
      </c>
      <c r="S2017" s="21" t="s">
        <v>5069</v>
      </c>
      <c r="T2017" s="21" t="s">
        <v>5121</v>
      </c>
      <c r="U2017" s="23"/>
      <c r="V2017" s="23"/>
      <c r="W2017" s="15">
        <f t="shared" si="2"/>
        <v>45635</v>
      </c>
      <c r="X2017" s="24">
        <v>2016.0</v>
      </c>
      <c r="Y2017" s="17" t="str">
        <f t="shared" si="2528"/>
        <v>=COUNTIFS(C$3:C2017,C2017)</v>
      </c>
      <c r="Z2017" s="25" t="str">
        <f t="shared" si="2529"/>
        <v>#NAME?</v>
      </c>
      <c r="AA2017" s="25" t="str">
        <f t="shared" si="2530"/>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27"/>
        <v>6</v>
      </c>
      <c r="B2018" s="10">
        <f t="shared" si="2256"/>
        <v>15</v>
      </c>
      <c r="C2018" s="12" t="s">
        <v>4015</v>
      </c>
      <c r="D2018" s="21" t="str">
        <f t="shared" si="2531"/>
        <v>pron</v>
      </c>
      <c r="E2018" s="21" t="str">
        <f t="shared" si="2532"/>
        <v>masc instr sg of ta</v>
      </c>
      <c r="F2018" s="21" t="str">
        <f t="shared" si="2533"/>
        <v/>
      </c>
      <c r="G2018" s="21"/>
      <c r="H2018" s="21" t="str">
        <f t="shared" si="2534"/>
        <v>by him</v>
      </c>
      <c r="I2018" s="21" t="str">
        <f t="shared" si="2535"/>
        <v/>
      </c>
      <c r="J2018" s="21" t="str">
        <f t="shared" si="2536"/>
        <v/>
      </c>
      <c r="K2018" s="21" t="str">
        <f t="shared" si="2537"/>
        <v/>
      </c>
      <c r="L2018" s="21" t="str">
        <f t="shared" si="2538"/>
        <v/>
      </c>
      <c r="M2018" s="21" t="str">
        <f t="shared" si="2539"/>
        <v/>
      </c>
      <c r="N2018" s="21" t="str">
        <f t="shared" si="2540"/>
        <v/>
      </c>
      <c r="O2018" s="21" t="str">
        <f t="shared" si="2541"/>
        <v/>
      </c>
      <c r="P2018" s="21" t="str">
        <f t="shared" si="2542"/>
        <v/>
      </c>
      <c r="Q2018" s="21"/>
      <c r="R2018" s="21" t="s">
        <v>5065</v>
      </c>
      <c r="S2018" s="21" t="s">
        <v>5069</v>
      </c>
      <c r="T2018" s="21" t="s">
        <v>5122</v>
      </c>
      <c r="U2018" s="23"/>
      <c r="V2018" s="23"/>
      <c r="W2018" s="15">
        <f t="shared" si="2"/>
        <v>45635</v>
      </c>
      <c r="X2018" s="24">
        <v>2017.0</v>
      </c>
      <c r="Y2018" s="17" t="str">
        <f t="shared" si="2528"/>
        <v>=COUNTIFS(C$3:C2018,C2018)</v>
      </c>
      <c r="Z2018" s="25" t="str">
        <f t="shared" si="2529"/>
        <v>#NAME?</v>
      </c>
      <c r="AA2018" s="25" t="str">
        <f t="shared" si="2530"/>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27"/>
        <v>11</v>
      </c>
      <c r="B2019" s="10">
        <f t="shared" si="2256"/>
        <v>39</v>
      </c>
      <c r="C2019" s="12" t="s">
        <v>704</v>
      </c>
      <c r="D2019" s="21" t="str">
        <f t="shared" si="2531"/>
        <v>noun</v>
      </c>
      <c r="E2019" s="21" t="str">
        <f t="shared" si="2532"/>
        <v>masc instr sg of bhikkhu, from bhikkhati</v>
      </c>
      <c r="F2019" s="21" t="str">
        <f t="shared" si="2533"/>
        <v/>
      </c>
      <c r="G2019" s="21"/>
      <c r="H2019" s="21" t="str">
        <f t="shared" si="2534"/>
        <v>by a monk, monastic</v>
      </c>
      <c r="I2019" s="21" t="str">
        <f t="shared" si="2535"/>
        <v>beggar, mendicant</v>
      </c>
      <c r="J2019" s="21" t="str">
        <f t="shared" si="2536"/>
        <v>√bhikkh (beg)</v>
      </c>
      <c r="K2019" s="21">
        <f t="shared" si="2537"/>
        <v>1</v>
      </c>
      <c r="L2019" s="21" t="str">
        <f t="shared" si="2538"/>
        <v>a</v>
      </c>
      <c r="M2019" s="21" t="str">
        <f t="shared" si="2539"/>
        <v/>
      </c>
      <c r="N2019" s="21" t="str">
        <f t="shared" si="2540"/>
        <v>√bhikkh + u</v>
      </c>
      <c r="O2019" s="21" t="str">
        <f t="shared" si="2541"/>
        <v/>
      </c>
      <c r="P2019" s="21" t="str">
        <f t="shared" si="2542"/>
        <v/>
      </c>
      <c r="Q2019" s="21"/>
      <c r="R2019" s="21" t="s">
        <v>5065</v>
      </c>
      <c r="S2019" s="21" t="s">
        <v>5069</v>
      </c>
      <c r="T2019" s="21" t="s">
        <v>5122</v>
      </c>
      <c r="U2019" s="23"/>
      <c r="V2019" s="23"/>
      <c r="W2019" s="15">
        <f t="shared" si="2"/>
        <v>45635</v>
      </c>
      <c r="X2019" s="24">
        <v>2018.0</v>
      </c>
      <c r="Y2019" s="17" t="str">
        <f t="shared" si="2528"/>
        <v>=COUNTIFS(C$3:C2019,C2019)</v>
      </c>
      <c r="Z2019" s="25" t="str">
        <f t="shared" si="2529"/>
        <v>#NAME?</v>
      </c>
      <c r="AA2019" s="25" t="str">
        <f t="shared" si="2530"/>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27"/>
        <v>5</v>
      </c>
      <c r="B2020" s="10">
        <f t="shared" si="2256"/>
        <v>16</v>
      </c>
      <c r="C2020" s="12" t="s">
        <v>1696</v>
      </c>
      <c r="D2020" s="21" t="str">
        <f t="shared" si="2531"/>
        <v>ind</v>
      </c>
      <c r="E2020" s="21" t="str">
        <f t="shared" si="2532"/>
        <v>adv, abl sg of ta</v>
      </c>
      <c r="F2020" s="21" t="str">
        <f t="shared" si="2533"/>
        <v/>
      </c>
      <c r="G2020" s="21"/>
      <c r="H2020" s="21" t="str">
        <f t="shared" si="2534"/>
        <v>after, then</v>
      </c>
      <c r="I2020" s="21" t="str">
        <f t="shared" si="2535"/>
        <v>from that</v>
      </c>
      <c r="J2020" s="21" t="str">
        <f t="shared" si="2536"/>
        <v/>
      </c>
      <c r="K2020" s="21" t="str">
        <f t="shared" si="2537"/>
        <v/>
      </c>
      <c r="L2020" s="21" t="str">
        <f t="shared" si="2538"/>
        <v/>
      </c>
      <c r="M2020" s="21" t="str">
        <f t="shared" si="2539"/>
        <v/>
      </c>
      <c r="N2020" s="21" t="str">
        <f t="shared" si="2540"/>
        <v>ta + to</v>
      </c>
      <c r="O2020" s="21" t="str">
        <f t="shared" si="2541"/>
        <v/>
      </c>
      <c r="P2020" s="21" t="str">
        <f t="shared" si="2542"/>
        <v/>
      </c>
      <c r="Q2020" s="21"/>
      <c r="R2020" s="21" t="s">
        <v>5065</v>
      </c>
      <c r="S2020" s="21" t="s">
        <v>5069</v>
      </c>
      <c r="T2020" s="21" t="s">
        <v>5122</v>
      </c>
      <c r="U2020" s="23"/>
      <c r="V2020" s="23"/>
      <c r="W2020" s="15">
        <f t="shared" si="2"/>
        <v>45635</v>
      </c>
      <c r="X2020" s="24">
        <v>2019.0</v>
      </c>
      <c r="Y2020" s="17" t="str">
        <f t="shared" si="2528"/>
        <v>=COUNTIFS(C$3:C2020,C2020)</v>
      </c>
      <c r="Z2020" s="25" t="str">
        <f t="shared" si="2529"/>
        <v>#NAME?</v>
      </c>
      <c r="AA2020" s="25" t="str">
        <f t="shared" si="2530"/>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27"/>
        <v>4</v>
      </c>
      <c r="B2021" s="10">
        <f t="shared" si="2256"/>
        <v>23</v>
      </c>
      <c r="C2021" s="12" t="s">
        <v>4864</v>
      </c>
      <c r="D2021" s="21" t="str">
        <f t="shared" si="2531"/>
        <v>noun</v>
      </c>
      <c r="E2021" s="21" t="str">
        <f t="shared" si="2532"/>
        <v>nt nom sg of cīvara</v>
      </c>
      <c r="F2021" s="21" t="str">
        <f t="shared" si="2533"/>
        <v/>
      </c>
      <c r="G2021" s="21"/>
      <c r="H2021" s="21" t="str">
        <f t="shared" si="2534"/>
        <v>robe</v>
      </c>
      <c r="I2021" s="21" t="str">
        <f t="shared" si="2535"/>
        <v>cloth</v>
      </c>
      <c r="J2021" s="21" t="str">
        <f t="shared" si="2536"/>
        <v/>
      </c>
      <c r="K2021" s="21" t="str">
        <f t="shared" si="2537"/>
        <v/>
      </c>
      <c r="L2021" s="21" t="str">
        <f t="shared" si="2538"/>
        <v/>
      </c>
      <c r="M2021" s="21" t="str">
        <f t="shared" si="2539"/>
        <v/>
      </c>
      <c r="N2021" s="21" t="str">
        <f t="shared" si="2540"/>
        <v/>
      </c>
      <c r="O2021" s="21" t="str">
        <f t="shared" si="2541"/>
        <v/>
      </c>
      <c r="P2021" s="21" t="str">
        <f t="shared" si="2542"/>
        <v/>
      </c>
      <c r="Q2021" s="21"/>
      <c r="R2021" s="21" t="s">
        <v>5065</v>
      </c>
      <c r="S2021" s="21" t="s">
        <v>5069</v>
      </c>
      <c r="T2021" s="21" t="s">
        <v>5122</v>
      </c>
      <c r="U2021" s="23"/>
      <c r="V2021" s="23"/>
      <c r="W2021" s="15">
        <f t="shared" si="2"/>
        <v>45635</v>
      </c>
      <c r="X2021" s="24">
        <v>2020.0</v>
      </c>
      <c r="Y2021" s="17" t="str">
        <f t="shared" si="2528"/>
        <v>=COUNTIFS(C$3:C2021,C2021)</v>
      </c>
      <c r="Z2021" s="25" t="str">
        <f t="shared" si="2529"/>
        <v>#NAME?</v>
      </c>
      <c r="AA2021" s="25" t="str">
        <f t="shared" si="2530"/>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27"/>
        <v>1</v>
      </c>
      <c r="B2022" s="10">
        <f t="shared" si="2256"/>
        <v>1</v>
      </c>
      <c r="C2022" s="12" t="s">
        <v>5123</v>
      </c>
      <c r="D2022" s="21" t="s">
        <v>401</v>
      </c>
      <c r="E2022" s="21" t="s">
        <v>5124</v>
      </c>
      <c r="F2022" s="21"/>
      <c r="G2022" s="21"/>
      <c r="H2022" s="21" t="s">
        <v>5125</v>
      </c>
      <c r="I2022" s="21" t="s">
        <v>5126</v>
      </c>
      <c r="J2022" s="21" t="s">
        <v>5127</v>
      </c>
      <c r="K2022" s="27">
        <v>8.0</v>
      </c>
      <c r="L2022" s="21" t="s">
        <v>196</v>
      </c>
      <c r="M2022" s="21"/>
      <c r="N2022" s="21" t="s">
        <v>5128</v>
      </c>
      <c r="O2022" s="21"/>
      <c r="P2022" s="21"/>
      <c r="Q2022" s="21"/>
      <c r="R2022" s="21" t="s">
        <v>5065</v>
      </c>
      <c r="S2022" s="21" t="s">
        <v>5069</v>
      </c>
      <c r="T2022" s="21" t="s">
        <v>5129</v>
      </c>
      <c r="U2022" s="23"/>
      <c r="V2022" s="23"/>
      <c r="W2022" s="15">
        <f t="shared" si="2"/>
        <v>45635</v>
      </c>
      <c r="X2022" s="24">
        <v>2021.0</v>
      </c>
      <c r="Y2022" s="17" t="str">
        <f t="shared" si="2528"/>
        <v>=COUNTIFS(C$3:C2022,C2022)</v>
      </c>
      <c r="Z2022" s="25" t="str">
        <f t="shared" si="2529"/>
        <v>#NAME?</v>
      </c>
      <c r="AA2022" s="25" t="str">
        <f t="shared" si="2530"/>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56"/>
        <v>0</v>
      </c>
      <c r="C2023" s="31"/>
      <c r="D2023" s="40"/>
      <c r="E2023" s="40"/>
      <c r="F2023" s="40"/>
      <c r="G2023" s="40"/>
      <c r="H2023" s="40"/>
      <c r="I2023" s="40"/>
      <c r="J2023" s="40"/>
      <c r="K2023" s="40"/>
      <c r="L2023" s="40"/>
      <c r="M2023" s="40"/>
      <c r="N2023" s="40"/>
      <c r="O2023" s="40"/>
      <c r="P2023" s="40"/>
      <c r="Q2023" s="40"/>
      <c r="R2023" s="40" t="s">
        <v>5065</v>
      </c>
      <c r="S2023" s="40" t="s">
        <v>5069</v>
      </c>
      <c r="T2023" s="40" t="s">
        <v>5122</v>
      </c>
      <c r="U2023" s="41"/>
      <c r="V2023" s="41"/>
      <c r="W2023" s="15">
        <f t="shared" si="2"/>
        <v>45635</v>
      </c>
      <c r="X2023" s="24">
        <v>2022.0</v>
      </c>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56"/>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2"/>
        <v>45635</v>
      </c>
      <c r="X2024" s="24">
        <v>2023.0</v>
      </c>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43">COUNTIFS(C$3:C2025,C2025)</f>
        <v>6</v>
      </c>
      <c r="B2025" s="10">
        <f t="shared" si="2256"/>
        <v>16</v>
      </c>
      <c r="C2025" s="12" t="s">
        <v>1696</v>
      </c>
      <c r="D2025" s="21" t="str">
        <f t="shared" ref="D2025:D2027" si="2544">VLOOKUP($C2025,$C$1:$P$7320,2,0)</f>
        <v>ind</v>
      </c>
      <c r="E2025" s="21" t="str">
        <f t="shared" ref="E2025:E2027" si="2545">VLOOKUP($C2025,$C$1:$P$7320,3,0)</f>
        <v>adv, abl sg of ta</v>
      </c>
      <c r="F2025" s="21" t="str">
        <f t="shared" ref="F2025:F2027" si="2546">VLOOKUP($C2025,$C$1:$P$7320,4,0)</f>
        <v/>
      </c>
      <c r="G2025" s="21"/>
      <c r="H2025" s="21" t="str">
        <f t="shared" ref="H2025:H2027" si="2547">VLOOKUP($C2025,$C$1:$P$7320,6,0)</f>
        <v>after, then</v>
      </c>
      <c r="I2025" s="21" t="str">
        <f t="shared" ref="I2025:I2027" si="2548">VLOOKUP($C2025,$C$1:$P$7320,7,0)</f>
        <v>from that</v>
      </c>
      <c r="J2025" s="21" t="str">
        <f t="shared" ref="J2025:J2027" si="2549">VLOOKUP($C2025,$C$1:$P$7320,8,0)</f>
        <v/>
      </c>
      <c r="K2025" s="21" t="str">
        <f t="shared" ref="K2025:K2027" si="2550">VLOOKUP($C2025,$C$1:$P$7320,9,0)</f>
        <v/>
      </c>
      <c r="L2025" s="21" t="str">
        <f t="shared" ref="L2025:L2027" si="2551">VLOOKUP($C2025,$C$1:$P$7320,10,0)</f>
        <v/>
      </c>
      <c r="M2025" s="21" t="str">
        <f t="shared" ref="M2025:M2027" si="2552">VLOOKUP($C2025,$C$1:$P$7320,11,0)</f>
        <v/>
      </c>
      <c r="N2025" s="21" t="str">
        <f t="shared" ref="N2025:N2027" si="2553">VLOOKUP($C2025,$C$1:$P$7320,12,0)</f>
        <v>ta + to</v>
      </c>
      <c r="O2025" s="21" t="str">
        <f t="shared" ref="O2025:O2027" si="2554">VLOOKUP($C2025,$C$1:$P$7320,13,0)</f>
        <v/>
      </c>
      <c r="P2025" s="21" t="str">
        <f t="shared" ref="P2025:P2027" si="2555">VLOOKUP($C2025,$C$1:$P$7320,14,0)</f>
        <v/>
      </c>
      <c r="Q2025" s="21"/>
      <c r="R2025" s="21" t="s">
        <v>5065</v>
      </c>
      <c r="S2025" s="21" t="s">
        <v>5069</v>
      </c>
      <c r="T2025" s="21" t="s">
        <v>5130</v>
      </c>
      <c r="U2025" s="23"/>
      <c r="V2025" s="23"/>
      <c r="W2025" s="15">
        <f t="shared" si="2"/>
        <v>45635</v>
      </c>
      <c r="X2025" s="24">
        <v>2024.0</v>
      </c>
      <c r="Y2025" s="17" t="str">
        <f t="shared" ref="Y2025:Y2030" si="2556">formulatext(A2025)</f>
        <v>=COUNTIFS(C$3:C2025,C2025)</v>
      </c>
      <c r="Z2025" s="25" t="str">
        <f t="shared" ref="Z2025:Z2030" si="2557">org.libreoffice.regex(Y2025,"(\= COUNTIFS\(C\$\d{1,3}:)(C\d{1,3})(,)(C\d{1,3})(\))","$2")</f>
        <v>#NAME?</v>
      </c>
      <c r="AA2025" s="25" t="str">
        <f t="shared" ref="AA2025:AA2030" si="2558">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43"/>
        <v>10</v>
      </c>
      <c r="B2026" s="10">
        <f t="shared" si="2256"/>
        <v>38</v>
      </c>
      <c r="C2026" s="12" t="s">
        <v>2672</v>
      </c>
      <c r="D2026" s="21" t="str">
        <f t="shared" si="2544"/>
        <v>ind</v>
      </c>
      <c r="E2026" s="21" t="str">
        <f t="shared" si="2545"/>
        <v>cond</v>
      </c>
      <c r="F2026" s="21" t="str">
        <f t="shared" si="2546"/>
        <v/>
      </c>
      <c r="G2026" s="21"/>
      <c r="H2026" s="21" t="str">
        <f t="shared" si="2547"/>
        <v>if</v>
      </c>
      <c r="I2026" s="21" t="str">
        <f t="shared" si="2548"/>
        <v/>
      </c>
      <c r="J2026" s="21" t="str">
        <f t="shared" si="2549"/>
        <v/>
      </c>
      <c r="K2026" s="21" t="str">
        <f t="shared" si="2550"/>
        <v/>
      </c>
      <c r="L2026" s="21" t="str">
        <f t="shared" si="2551"/>
        <v/>
      </c>
      <c r="M2026" s="21" t="str">
        <f t="shared" si="2552"/>
        <v/>
      </c>
      <c r="N2026" s="21" t="str">
        <f t="shared" si="2553"/>
        <v/>
      </c>
      <c r="O2026" s="21" t="str">
        <f t="shared" si="2554"/>
        <v/>
      </c>
      <c r="P2026" s="21" t="str">
        <f t="shared" si="2555"/>
        <v/>
      </c>
      <c r="Q2026" s="21"/>
      <c r="R2026" s="21" t="s">
        <v>5065</v>
      </c>
      <c r="S2026" s="21" t="s">
        <v>5069</v>
      </c>
      <c r="T2026" s="21" t="s">
        <v>5130</v>
      </c>
      <c r="U2026" s="23"/>
      <c r="V2026" s="23"/>
      <c r="W2026" s="15">
        <f t="shared" si="2"/>
        <v>45635</v>
      </c>
      <c r="X2026" s="24">
        <v>2025.0</v>
      </c>
      <c r="Y2026" s="17" t="str">
        <f t="shared" si="2556"/>
        <v>=COUNTIFS(C$3:C2026,C2026)</v>
      </c>
      <c r="Z2026" s="25" t="str">
        <f t="shared" si="2557"/>
        <v>#NAME?</v>
      </c>
      <c r="AA2026" s="25" t="str">
        <f t="shared" si="2558"/>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3"/>
        <v>3</v>
      </c>
      <c r="B2027" s="10">
        <f t="shared" si="2256"/>
        <v>15</v>
      </c>
      <c r="C2027" s="12" t="s">
        <v>4265</v>
      </c>
      <c r="D2027" s="21" t="str">
        <f t="shared" si="2544"/>
        <v>ind</v>
      </c>
      <c r="E2027" s="21" t="str">
        <f t="shared" si="2545"/>
        <v>adv, acc sg of uttara</v>
      </c>
      <c r="F2027" s="21" t="str">
        <f t="shared" si="2546"/>
        <v/>
      </c>
      <c r="G2027" s="21"/>
      <c r="H2027" s="21" t="str">
        <f t="shared" si="2547"/>
        <v>more, moreover, furthermore</v>
      </c>
      <c r="I2027" s="21" t="str">
        <f t="shared" si="2548"/>
        <v>higher</v>
      </c>
      <c r="J2027" s="21" t="str">
        <f t="shared" si="2549"/>
        <v>√tar (cross)</v>
      </c>
      <c r="K2027" s="21">
        <f t="shared" si="2550"/>
        <v>1</v>
      </c>
      <c r="L2027" s="21" t="str">
        <f t="shared" si="2551"/>
        <v>a</v>
      </c>
      <c r="M2027" s="21" t="str">
        <f t="shared" si="2552"/>
        <v/>
      </c>
      <c r="N2027" s="21" t="str">
        <f t="shared" si="2553"/>
        <v>ud + √tar + a + i</v>
      </c>
      <c r="O2027" s="21" t="str">
        <f t="shared" si="2554"/>
        <v/>
      </c>
      <c r="P2027" s="21" t="str">
        <f t="shared" si="2555"/>
        <v/>
      </c>
      <c r="Q2027" s="21" t="s">
        <v>4269</v>
      </c>
      <c r="R2027" s="21" t="s">
        <v>5065</v>
      </c>
      <c r="S2027" s="21" t="s">
        <v>5069</v>
      </c>
      <c r="T2027" s="21" t="s">
        <v>5130</v>
      </c>
      <c r="U2027" s="23"/>
      <c r="V2027" s="23"/>
      <c r="W2027" s="15">
        <f t="shared" si="2"/>
        <v>45635</v>
      </c>
      <c r="X2027" s="24">
        <v>2026.0</v>
      </c>
      <c r="Y2027" s="17" t="str">
        <f t="shared" si="2556"/>
        <v>=COUNTIFS(C$3:C2027,C2027)</v>
      </c>
      <c r="Z2027" s="25" t="str">
        <f t="shared" si="2557"/>
        <v>#NAME?</v>
      </c>
      <c r="AA2027" s="25" t="str">
        <f t="shared" si="2558"/>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3"/>
        <v>1</v>
      </c>
      <c r="B2028" s="10">
        <f t="shared" si="2256"/>
        <v>3</v>
      </c>
      <c r="C2028" s="12" t="s">
        <v>5131</v>
      </c>
      <c r="D2028" s="21" t="s">
        <v>84</v>
      </c>
      <c r="E2028" s="21" t="s">
        <v>5132</v>
      </c>
      <c r="F2028" s="21"/>
      <c r="G2028" s="21"/>
      <c r="H2028" s="21" t="s">
        <v>5133</v>
      </c>
      <c r="I2028" s="27" t="s">
        <v>5134</v>
      </c>
      <c r="J2028" s="21" t="s">
        <v>5127</v>
      </c>
      <c r="K2028" s="27">
        <v>8.0</v>
      </c>
      <c r="L2028" s="21" t="s">
        <v>572</v>
      </c>
      <c r="M2028" s="27" t="s">
        <v>5135</v>
      </c>
      <c r="N2028" s="21" t="s">
        <v>5136</v>
      </c>
      <c r="O2028" s="21"/>
      <c r="P2028" s="21"/>
      <c r="Q2028" s="21"/>
      <c r="R2028" s="21" t="s">
        <v>5065</v>
      </c>
      <c r="S2028" s="21" t="s">
        <v>5069</v>
      </c>
      <c r="T2028" s="21" t="s">
        <v>5137</v>
      </c>
      <c r="U2028" s="23"/>
      <c r="V2028" s="23"/>
      <c r="W2028" s="15">
        <f t="shared" si="2"/>
        <v>45635</v>
      </c>
      <c r="X2028" s="24">
        <v>2027.0</v>
      </c>
      <c r="Y2028" s="17" t="str">
        <f t="shared" si="2556"/>
        <v>=COUNTIFS(C$3:C2028,C2028)</v>
      </c>
      <c r="Z2028" s="25" t="str">
        <f t="shared" si="2557"/>
        <v>#NAME?</v>
      </c>
      <c r="AA2028" s="25" t="str">
        <f t="shared" si="2558"/>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3"/>
        <v>7</v>
      </c>
      <c r="B2029" s="10">
        <f t="shared" si="2256"/>
        <v>30</v>
      </c>
      <c r="C2029" s="12" t="s">
        <v>4721</v>
      </c>
      <c r="D2029" s="21" t="str">
        <f t="shared" ref="D2029:D2030" si="2559">VLOOKUP($C2029,$C$1:$P$7320,2,0)</f>
        <v>ptp</v>
      </c>
      <c r="E2029" s="21" t="str">
        <f t="shared" ref="E2029:E2030" si="2560">VLOOKUP($C2029,$C$1:$P$7320,3,0)</f>
        <v>nt nom sg of nissaggiya</v>
      </c>
      <c r="F2029" s="21" t="str">
        <f t="shared" ref="F2029:F2030" si="2561">VLOOKUP($C2029,$C$1:$P$7320,4,0)</f>
        <v/>
      </c>
      <c r="G2029" s="21"/>
      <c r="H2029" s="21" t="str">
        <f t="shared" ref="H2029:H2030" si="2562">VLOOKUP($C2029,$C$1:$P$7320,6,0)</f>
        <v>involving relinquishment</v>
      </c>
      <c r="I2029" s="21" t="str">
        <f t="shared" ref="I2029:I2030" si="2563">VLOOKUP($C2029,$C$1:$P$7320,7,0)</f>
        <v>to be given up</v>
      </c>
      <c r="J2029" s="21" t="str">
        <f t="shared" ref="J2029:J2030" si="2564">VLOOKUP($C2029,$C$1:$P$7320,8,0)</f>
        <v>√sajj (relinquish, let loose)</v>
      </c>
      <c r="K2029" s="21">
        <f t="shared" ref="K2029:K2030" si="2565">VLOOKUP($C2029,$C$1:$P$7320,9,0)</f>
        <v>1</v>
      </c>
      <c r="L2029" s="21" t="str">
        <f t="shared" ref="L2029:L2030" si="2566">VLOOKUP($C2029,$C$1:$P$7320,10,0)</f>
        <v>a</v>
      </c>
      <c r="M2029" s="21" t="str">
        <f t="shared" ref="M2029:M2030" si="2567">VLOOKUP($C2029,$C$1:$P$7320,11,0)</f>
        <v/>
      </c>
      <c r="N2029" s="21" t="str">
        <f t="shared" ref="N2029:N2030" si="2568">VLOOKUP($C2029,$C$1:$P$7320,12,0)</f>
        <v>ni + √sajj &gt; sagg + iya</v>
      </c>
      <c r="O2029" s="21" t="str">
        <f t="shared" ref="O2029:O2030" si="2569">VLOOKUP($C2029,$C$1:$P$7320,13,0)</f>
        <v/>
      </c>
      <c r="P2029" s="21" t="str">
        <f t="shared" ref="P2029:P2030" si="2570">VLOOKUP($C2029,$C$1:$P$7320,14,0)</f>
        <v/>
      </c>
      <c r="Q2029" s="21"/>
      <c r="R2029" s="21" t="s">
        <v>5065</v>
      </c>
      <c r="S2029" s="21" t="s">
        <v>5069</v>
      </c>
      <c r="T2029" s="21" t="s">
        <v>5130</v>
      </c>
      <c r="U2029" s="23"/>
      <c r="V2029" s="23"/>
      <c r="W2029" s="15">
        <f t="shared" si="2"/>
        <v>45635</v>
      </c>
      <c r="X2029" s="24">
        <v>2028.0</v>
      </c>
      <c r="Y2029" s="17" t="str">
        <f t="shared" si="2556"/>
        <v>=COUNTIFS(C$3:C2029,C2029)</v>
      </c>
      <c r="Z2029" s="25" t="str">
        <f t="shared" si="2557"/>
        <v>#NAME?</v>
      </c>
      <c r="AA2029" s="25" t="str">
        <f t="shared" si="2558"/>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3"/>
        <v>7</v>
      </c>
      <c r="B2030" s="10">
        <f t="shared" si="2256"/>
        <v>122</v>
      </c>
      <c r="C2030" s="12" t="s">
        <v>4724</v>
      </c>
      <c r="D2030" s="21" t="str">
        <f t="shared" si="2559"/>
        <v>adj</v>
      </c>
      <c r="E2030" s="21" t="str">
        <f t="shared" si="2560"/>
        <v>nt nom sg of pācittiya</v>
      </c>
      <c r="F2030" s="21" t="str">
        <f t="shared" si="2561"/>
        <v>+loc</v>
      </c>
      <c r="G2030" s="21"/>
      <c r="H2030" s="21" t="str">
        <f t="shared" si="2562"/>
        <v>requiring confession</v>
      </c>
      <c r="I2030" s="21" t="str">
        <f t="shared" si="2563"/>
        <v/>
      </c>
      <c r="J2030" s="21" t="str">
        <f t="shared" si="2564"/>
        <v/>
      </c>
      <c r="K2030" s="21" t="str">
        <f t="shared" si="2565"/>
        <v/>
      </c>
      <c r="L2030" s="21" t="str">
        <f t="shared" si="2566"/>
        <v/>
      </c>
      <c r="M2030" s="21" t="str">
        <f t="shared" si="2567"/>
        <v/>
      </c>
      <c r="N2030" s="21" t="str">
        <f t="shared" si="2568"/>
        <v/>
      </c>
      <c r="O2030" s="21" t="str">
        <f t="shared" si="2569"/>
        <v/>
      </c>
      <c r="P2030" s="21" t="str">
        <f t="shared" si="2570"/>
        <v/>
      </c>
      <c r="Q2030" s="21"/>
      <c r="R2030" s="21" t="s">
        <v>5065</v>
      </c>
      <c r="S2030" s="21" t="s">
        <v>5069</v>
      </c>
      <c r="T2030" s="21" t="s">
        <v>5130</v>
      </c>
      <c r="U2030" s="23"/>
      <c r="V2030" s="23"/>
      <c r="W2030" s="15">
        <f t="shared" si="2"/>
        <v>45635</v>
      </c>
      <c r="X2030" s="24">
        <v>2029.0</v>
      </c>
      <c r="Y2030" s="17" t="str">
        <f t="shared" si="2556"/>
        <v>=COUNTIFS(C$3:C2030,C2030)</v>
      </c>
      <c r="Z2030" s="25" t="str">
        <f t="shared" si="2557"/>
        <v>#NAME?</v>
      </c>
      <c r="AA2030" s="25" t="str">
        <f t="shared" si="2558"/>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56"/>
        <v>0</v>
      </c>
      <c r="C2031" s="31"/>
      <c r="D2031" s="40"/>
      <c r="E2031" s="40"/>
      <c r="F2031" s="40"/>
      <c r="G2031" s="40"/>
      <c r="H2031" s="40"/>
      <c r="I2031" s="40"/>
      <c r="J2031" s="40"/>
      <c r="K2031" s="40"/>
      <c r="L2031" s="40"/>
      <c r="M2031" s="40"/>
      <c r="N2031" s="40"/>
      <c r="O2031" s="40"/>
      <c r="P2031" s="40"/>
      <c r="Q2031" s="40"/>
      <c r="R2031" s="40" t="s">
        <v>5065</v>
      </c>
      <c r="S2031" s="40" t="s">
        <v>5069</v>
      </c>
      <c r="T2031" s="40" t="s">
        <v>5130</v>
      </c>
      <c r="U2031" s="41"/>
      <c r="V2031" s="41"/>
      <c r="W2031" s="15">
        <f t="shared" si="2"/>
        <v>45635</v>
      </c>
      <c r="X2031" s="24">
        <v>2030.0</v>
      </c>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56"/>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2"/>
        <v>45635</v>
      </c>
      <c r="X2032" s="24">
        <v>2031.0</v>
      </c>
      <c r="Y2032" s="17" t="str">
        <f t="shared" ref="Y2032:Y2046" si="2571">formulatext(A2032)</f>
        <v>#N/A</v>
      </c>
      <c r="Z2032" s="25" t="str">
        <f t="shared" ref="Z2032:Z2046" si="2572">org.libreoffice.regex(Y2032,"(\= COUNTIFS\(C\$\d{1,3}:)(C\d{1,3})(,)(C\d{1,3})(\))","$2")</f>
        <v>#NAME?</v>
      </c>
      <c r="AA2032" s="25" t="str">
        <f t="shared" ref="AA2032:AA2046" si="2573">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56"/>
        <v>1</v>
      </c>
      <c r="C2033" s="12" t="s">
        <v>5138</v>
      </c>
      <c r="D2033" s="21"/>
      <c r="E2033" s="21"/>
      <c r="F2033" s="21"/>
      <c r="G2033" s="21"/>
      <c r="H2033" s="21"/>
      <c r="I2033" s="21"/>
      <c r="J2033" s="21"/>
      <c r="K2033" s="21"/>
      <c r="L2033" s="21"/>
      <c r="M2033" s="21"/>
      <c r="N2033" s="21"/>
      <c r="O2033" s="21"/>
      <c r="P2033" s="21"/>
      <c r="Q2033" s="21"/>
      <c r="R2033" s="21"/>
      <c r="S2033" s="21"/>
      <c r="T2033" s="21"/>
      <c r="U2033" s="23"/>
      <c r="V2033" s="23"/>
      <c r="W2033" s="15">
        <f t="shared" si="2"/>
        <v>45635</v>
      </c>
      <c r="X2033" s="24">
        <v>2032.0</v>
      </c>
      <c r="Y2033" s="17" t="str">
        <f t="shared" si="2571"/>
        <v>#N/A</v>
      </c>
      <c r="Z2033" s="25" t="str">
        <f t="shared" si="2572"/>
        <v>#NAME?</v>
      </c>
      <c r="AA2033" s="25" t="str">
        <f t="shared" si="2573"/>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74">COUNTIFS(C$3:C2034,C2034)</f>
        <v>5</v>
      </c>
      <c r="B2034" s="10">
        <f t="shared" si="2256"/>
        <v>26</v>
      </c>
      <c r="C2034" s="12" t="s">
        <v>2777</v>
      </c>
      <c r="D2034" s="21" t="str">
        <f t="shared" ref="D2034:D2035" si="2575">VLOOKUP($C2034,$C$1:$P$7320,2,0)</f>
        <v>noun</v>
      </c>
      <c r="E2034" s="21" t="str">
        <f t="shared" ref="E2034:E2035" si="2576">VLOOKUP($C2034,$C$1:$P$7320,3,0)</f>
        <v>masc acc sg, from bhikkhati</v>
      </c>
      <c r="F2034" s="21" t="str">
        <f t="shared" ref="F2034:F2035" si="2577">VLOOKUP($C2034,$C$1:$P$7320,4,0)</f>
        <v/>
      </c>
      <c r="G2034" s="21"/>
      <c r="H2034" s="21" t="str">
        <f t="shared" ref="H2034:H2035" si="2578">VLOOKUP($C2034,$C$1:$P$7320,6,0)</f>
        <v>monk, monastic</v>
      </c>
      <c r="I2034" s="21" t="str">
        <f t="shared" ref="I2034:I2035" si="2579">VLOOKUP($C2034,$C$1:$P$7320,7,0)</f>
        <v>beggar, mendicant</v>
      </c>
      <c r="J2034" s="21" t="str">
        <f t="shared" ref="J2034:J2035" si="2580">VLOOKUP($C2034,$C$1:$P$7320,8,0)</f>
        <v>√bhikkh (beg)</v>
      </c>
      <c r="K2034" s="21">
        <f t="shared" ref="K2034:K2035" si="2581">VLOOKUP($C2034,$C$1:$P$7320,9,0)</f>
        <v>1</v>
      </c>
      <c r="L2034" s="21" t="str">
        <f t="shared" ref="L2034:L2035" si="2582">VLOOKUP($C2034,$C$1:$P$7320,10,0)</f>
        <v>a</v>
      </c>
      <c r="M2034" s="21" t="str">
        <f t="shared" ref="M2034:M2035" si="2583">VLOOKUP($C2034,$C$1:$P$7320,11,0)</f>
        <v/>
      </c>
      <c r="N2034" s="21" t="str">
        <f t="shared" ref="N2034:N2035" si="2584">VLOOKUP($C2034,$C$1:$P$7320,12,0)</f>
        <v>√bhikkh + u</v>
      </c>
      <c r="O2034" s="21" t="str">
        <f t="shared" ref="O2034:O2035" si="2585">VLOOKUP($C2034,$C$1:$P$7320,13,0)</f>
        <v/>
      </c>
      <c r="P2034" s="21" t="str">
        <f t="shared" ref="P2034:P2035" si="2586">VLOOKUP($C2034,$C$1:$P$7320,14,0)</f>
        <v/>
      </c>
      <c r="Q2034" s="21"/>
      <c r="R2034" s="21" t="s">
        <v>5138</v>
      </c>
      <c r="S2034" s="21" t="s">
        <v>5139</v>
      </c>
      <c r="T2034" s="21" t="s">
        <v>5140</v>
      </c>
      <c r="U2034" s="23"/>
      <c r="V2034" s="23"/>
      <c r="W2034" s="15">
        <f t="shared" si="2"/>
        <v>45635</v>
      </c>
      <c r="X2034" s="24">
        <v>2033.0</v>
      </c>
      <c r="Y2034" s="17" t="str">
        <f t="shared" si="2571"/>
        <v>=COUNTIFS(C$3:C2034,C2034)</v>
      </c>
      <c r="Z2034" s="25" t="str">
        <f t="shared" si="2572"/>
        <v>#NAME?</v>
      </c>
      <c r="AA2034" s="25" t="str">
        <f t="shared" si="2573"/>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74"/>
        <v>4</v>
      </c>
      <c r="B2035" s="10">
        <f t="shared" si="2256"/>
        <v>11</v>
      </c>
      <c r="C2035" s="12" t="s">
        <v>3638</v>
      </c>
      <c r="D2035" s="21" t="str">
        <f t="shared" si="2575"/>
        <v>comp</v>
      </c>
      <c r="E2035" s="21" t="str">
        <f t="shared" si="2576"/>
        <v>sandhi, ind + ind</v>
      </c>
      <c r="F2035" s="21" t="str">
        <f t="shared" si="2577"/>
        <v/>
      </c>
      <c r="G2035" s="21"/>
      <c r="H2035" s="21" t="str">
        <f t="shared" si="2578"/>
        <v>and just, and now</v>
      </c>
      <c r="I2035" s="21" t="str">
        <f t="shared" si="2579"/>
        <v/>
      </c>
      <c r="J2035" s="21" t="str">
        <f t="shared" si="2580"/>
        <v/>
      </c>
      <c r="K2035" s="21" t="str">
        <f t="shared" si="2581"/>
        <v/>
      </c>
      <c r="L2035" s="21" t="str">
        <f t="shared" si="2582"/>
        <v/>
      </c>
      <c r="M2035" s="21" t="str">
        <f t="shared" si="2583"/>
        <v/>
      </c>
      <c r="N2035" s="21" t="str">
        <f t="shared" si="2584"/>
        <v>pana + eva</v>
      </c>
      <c r="O2035" s="21" t="str">
        <f t="shared" si="2585"/>
        <v/>
      </c>
      <c r="P2035" s="21" t="str">
        <f t="shared" si="2586"/>
        <v/>
      </c>
      <c r="Q2035" s="21"/>
      <c r="R2035" s="21" t="s">
        <v>5138</v>
      </c>
      <c r="S2035" s="21" t="s">
        <v>5139</v>
      </c>
      <c r="T2035" s="21" t="s">
        <v>5140</v>
      </c>
      <c r="U2035" s="23"/>
      <c r="V2035" s="23"/>
      <c r="W2035" s="15">
        <f t="shared" si="2"/>
        <v>45635</v>
      </c>
      <c r="X2035" s="24">
        <v>2034.0</v>
      </c>
      <c r="Y2035" s="17" t="str">
        <f t="shared" si="2571"/>
        <v>=COUNTIFS(C$3:C2035,C2035)</v>
      </c>
      <c r="Z2035" s="25" t="str">
        <f t="shared" si="2572"/>
        <v>#NAME?</v>
      </c>
      <c r="AA2035" s="25" t="str">
        <f t="shared" si="2573"/>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4"/>
        <v>1</v>
      </c>
      <c r="B2036" s="10">
        <f t="shared" si="2256"/>
        <v>9</v>
      </c>
      <c r="C2036" s="12" t="s">
        <v>5141</v>
      </c>
      <c r="D2036" s="21" t="s">
        <v>84</v>
      </c>
      <c r="E2036" s="21" t="s">
        <v>5142</v>
      </c>
      <c r="F2036" s="21" t="s">
        <v>185</v>
      </c>
      <c r="G2036" s="21"/>
      <c r="H2036" s="21" t="s">
        <v>5143</v>
      </c>
      <c r="I2036" s="21" t="s">
        <v>926</v>
      </c>
      <c r="J2036" s="21" t="s">
        <v>232</v>
      </c>
      <c r="K2036" s="21">
        <v>1.0</v>
      </c>
      <c r="L2036" s="21" t="s">
        <v>35</v>
      </c>
      <c r="M2036" s="21"/>
      <c r="N2036" s="21" t="s">
        <v>5144</v>
      </c>
      <c r="O2036" s="21"/>
      <c r="P2036" s="21"/>
      <c r="Q2036" s="21"/>
      <c r="R2036" s="21" t="s">
        <v>5138</v>
      </c>
      <c r="S2036" s="21" t="s">
        <v>5139</v>
      </c>
      <c r="T2036" s="21" t="s">
        <v>5145</v>
      </c>
      <c r="U2036" s="23"/>
      <c r="V2036" s="23"/>
      <c r="W2036" s="15">
        <f t="shared" si="2"/>
        <v>45635</v>
      </c>
      <c r="X2036" s="24">
        <v>2035.0</v>
      </c>
      <c r="Y2036" s="17" t="str">
        <f t="shared" si="2571"/>
        <v>=COUNTIFS(C$3:C2036,C2036)</v>
      </c>
      <c r="Z2036" s="25" t="str">
        <f t="shared" si="2572"/>
        <v>#NAME?</v>
      </c>
      <c r="AA2036" s="25" t="str">
        <f t="shared" si="2573"/>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4"/>
        <v>1</v>
      </c>
      <c r="B2037" s="10">
        <f t="shared" si="2256"/>
        <v>1</v>
      </c>
      <c r="C2037" s="12" t="s">
        <v>5146</v>
      </c>
      <c r="D2037" s="21" t="s">
        <v>250</v>
      </c>
      <c r="E2037" s="21" t="s">
        <v>5147</v>
      </c>
      <c r="F2037" s="21"/>
      <c r="G2037" s="21"/>
      <c r="H2037" s="21" t="s">
        <v>5148</v>
      </c>
      <c r="I2037" s="21" t="s">
        <v>4912</v>
      </c>
      <c r="J2037" s="21" t="s">
        <v>621</v>
      </c>
      <c r="K2037" s="21">
        <v>5.0</v>
      </c>
      <c r="L2037" s="21" t="s">
        <v>622</v>
      </c>
      <c r="M2037" s="21"/>
      <c r="N2037" s="21" t="s">
        <v>4913</v>
      </c>
      <c r="O2037" s="21"/>
      <c r="P2037" s="21"/>
      <c r="Q2037" s="21"/>
      <c r="R2037" s="21" t="s">
        <v>5138</v>
      </c>
      <c r="S2037" s="21" t="s">
        <v>5139</v>
      </c>
      <c r="T2037" s="21" t="s">
        <v>5149</v>
      </c>
      <c r="U2037" s="23"/>
      <c r="V2037" s="23"/>
      <c r="W2037" s="15">
        <f t="shared" si="2"/>
        <v>45635</v>
      </c>
      <c r="X2037" s="24">
        <v>2036.0</v>
      </c>
      <c r="Y2037" s="17" t="str">
        <f t="shared" si="2571"/>
        <v>=COUNTIFS(C$3:C2037,C2037)</v>
      </c>
      <c r="Z2037" s="25" t="str">
        <f t="shared" si="2572"/>
        <v>#NAME?</v>
      </c>
      <c r="AA2037" s="25" t="str">
        <f t="shared" si="2573"/>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4"/>
        <v>1</v>
      </c>
      <c r="B2038" s="10">
        <f t="shared" si="2256"/>
        <v>1</v>
      </c>
      <c r="C2038" s="12" t="s">
        <v>5150</v>
      </c>
      <c r="D2038" s="21" t="s">
        <v>47</v>
      </c>
      <c r="E2038" s="21" t="s">
        <v>5151</v>
      </c>
      <c r="F2038" s="21"/>
      <c r="G2038" s="21"/>
      <c r="H2038" s="21" t="s">
        <v>5152</v>
      </c>
      <c r="I2038" s="21" t="s">
        <v>4988</v>
      </c>
      <c r="J2038" s="21"/>
      <c r="K2038" s="21"/>
      <c r="L2038" s="21"/>
      <c r="M2038" s="21"/>
      <c r="N2038" s="21" t="s">
        <v>4989</v>
      </c>
      <c r="O2038" s="21" t="s">
        <v>916</v>
      </c>
      <c r="P2038" s="21" t="s">
        <v>5153</v>
      </c>
      <c r="Q2038" s="21"/>
      <c r="R2038" s="21" t="s">
        <v>5138</v>
      </c>
      <c r="S2038" s="21" t="s">
        <v>5139</v>
      </c>
      <c r="T2038" s="21" t="s">
        <v>5154</v>
      </c>
      <c r="U2038" s="23"/>
      <c r="V2038" s="23"/>
      <c r="W2038" s="15">
        <f t="shared" si="2"/>
        <v>45635</v>
      </c>
      <c r="X2038" s="24">
        <v>2037.0</v>
      </c>
      <c r="Y2038" s="17" t="str">
        <f t="shared" si="2571"/>
        <v>=COUNTIFS(C$3:C2038,C2038)</v>
      </c>
      <c r="Z2038" s="25" t="str">
        <f t="shared" si="2572"/>
        <v>#NAME?</v>
      </c>
      <c r="AA2038" s="25" t="str">
        <f t="shared" si="2573"/>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4"/>
        <v>63</v>
      </c>
      <c r="B2039" s="10">
        <f t="shared" si="2256"/>
        <v>220</v>
      </c>
      <c r="C2039" s="12" t="s">
        <v>1131</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5138</v>
      </c>
      <c r="S2039" s="21" t="s">
        <v>5139</v>
      </c>
      <c r="T2039" s="21" t="s">
        <v>5140</v>
      </c>
      <c r="U2039" s="23"/>
      <c r="V2039" s="23"/>
      <c r="W2039" s="15">
        <f t="shared" si="2"/>
        <v>45635</v>
      </c>
      <c r="X2039" s="24">
        <v>2038.0</v>
      </c>
      <c r="Y2039" s="17" t="str">
        <f t="shared" si="2571"/>
        <v>=COUNTIFS(C$3:C2039,C2039)</v>
      </c>
      <c r="Z2039" s="25" t="str">
        <f t="shared" si="2572"/>
        <v>#NAME?</v>
      </c>
      <c r="AA2039" s="25" t="str">
        <f t="shared" si="2573"/>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4"/>
        <v>1</v>
      </c>
      <c r="B2040" s="10">
        <f t="shared" si="2256"/>
        <v>1</v>
      </c>
      <c r="C2040" s="12" t="s">
        <v>5155</v>
      </c>
      <c r="D2040" s="21" t="s">
        <v>47</v>
      </c>
      <c r="E2040" s="21" t="s">
        <v>5156</v>
      </c>
      <c r="F2040" s="21"/>
      <c r="G2040" s="21"/>
      <c r="H2040" s="21" t="s">
        <v>5157</v>
      </c>
      <c r="I2040" s="21" t="s">
        <v>5005</v>
      </c>
      <c r="J2040" s="21"/>
      <c r="K2040" s="21"/>
      <c r="L2040" s="21"/>
      <c r="M2040" s="21"/>
      <c r="N2040" s="21" t="s">
        <v>5006</v>
      </c>
      <c r="O2040" s="21" t="s">
        <v>916</v>
      </c>
      <c r="P2040" s="21" t="s">
        <v>5158</v>
      </c>
      <c r="Q2040" s="21"/>
      <c r="R2040" s="21" t="s">
        <v>5138</v>
      </c>
      <c r="S2040" s="21" t="s">
        <v>5139</v>
      </c>
      <c r="T2040" s="21" t="s">
        <v>5159</v>
      </c>
      <c r="U2040" s="23"/>
      <c r="V2040" s="23"/>
      <c r="W2040" s="15">
        <f t="shared" si="2"/>
        <v>45635</v>
      </c>
      <c r="X2040" s="24">
        <v>2039.0</v>
      </c>
      <c r="Y2040" s="17" t="str">
        <f t="shared" si="2571"/>
        <v>=COUNTIFS(C$3:C2040,C2040)</v>
      </c>
      <c r="Z2040" s="25" t="str">
        <f t="shared" si="2572"/>
        <v>#NAME?</v>
      </c>
      <c r="AA2040" s="25" t="str">
        <f t="shared" si="2573"/>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4"/>
        <v>64</v>
      </c>
      <c r="B2041" s="10">
        <f t="shared" si="2256"/>
        <v>220</v>
      </c>
      <c r="C2041" s="12" t="s">
        <v>1131</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5138</v>
      </c>
      <c r="S2041" s="21" t="s">
        <v>5139</v>
      </c>
      <c r="T2041" s="21" t="s">
        <v>5140</v>
      </c>
      <c r="U2041" s="23"/>
      <c r="V2041" s="23"/>
      <c r="W2041" s="15">
        <f t="shared" si="2"/>
        <v>45635</v>
      </c>
      <c r="X2041" s="24">
        <v>2040.0</v>
      </c>
      <c r="Y2041" s="17" t="str">
        <f t="shared" si="2571"/>
        <v>=COUNTIFS(C$3:C2041,C2041)</v>
      </c>
      <c r="Z2041" s="25" t="str">
        <f t="shared" si="2572"/>
        <v>#NAME?</v>
      </c>
      <c r="AA2041" s="25" t="str">
        <f t="shared" si="2573"/>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4"/>
        <v>1</v>
      </c>
      <c r="B2042" s="10">
        <f t="shared" si="2256"/>
        <v>6</v>
      </c>
      <c r="C2042" s="12" t="s">
        <v>5160</v>
      </c>
      <c r="D2042" s="21" t="s">
        <v>47</v>
      </c>
      <c r="E2042" s="21" t="s">
        <v>5161</v>
      </c>
      <c r="F2042" s="21"/>
      <c r="G2042" s="21"/>
      <c r="H2042" s="21" t="s">
        <v>5162</v>
      </c>
      <c r="I2042" s="21" t="s">
        <v>5163</v>
      </c>
      <c r="J2042" s="21"/>
      <c r="K2042" s="21"/>
      <c r="L2042" s="21"/>
      <c r="M2042" s="21"/>
      <c r="N2042" s="21" t="s">
        <v>5164</v>
      </c>
      <c r="O2042" s="21" t="s">
        <v>2250</v>
      </c>
      <c r="P2042" s="21" t="s">
        <v>5165</v>
      </c>
      <c r="Q2042" s="21" t="s">
        <v>5166</v>
      </c>
      <c r="R2042" s="21" t="s">
        <v>5138</v>
      </c>
      <c r="S2042" s="21" t="s">
        <v>5139</v>
      </c>
      <c r="T2042" s="21" t="s">
        <v>5167</v>
      </c>
      <c r="U2042" s="23"/>
      <c r="V2042" s="23"/>
      <c r="W2042" s="15">
        <f t="shared" si="2"/>
        <v>45635</v>
      </c>
      <c r="X2042" s="24">
        <v>2041.0</v>
      </c>
      <c r="Y2042" s="17" t="str">
        <f t="shared" si="2571"/>
        <v>=COUNTIFS(C$3:C2042,C2042)</v>
      </c>
      <c r="Z2042" s="25" t="str">
        <f t="shared" si="2572"/>
        <v>#NAME?</v>
      </c>
      <c r="AA2042" s="25" t="str">
        <f t="shared" si="2573"/>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4"/>
        <v>1</v>
      </c>
      <c r="B2043" s="10">
        <f t="shared" si="2256"/>
        <v>4</v>
      </c>
      <c r="C2043" s="12" t="s">
        <v>5168</v>
      </c>
      <c r="D2043" s="21" t="s">
        <v>47</v>
      </c>
      <c r="E2043" s="21" t="s">
        <v>921</v>
      </c>
      <c r="F2043" s="21"/>
      <c r="G2043" s="21"/>
      <c r="H2043" s="21" t="s">
        <v>4704</v>
      </c>
      <c r="I2043" s="21" t="s">
        <v>4705</v>
      </c>
      <c r="J2043" s="21"/>
      <c r="K2043" s="21"/>
      <c r="L2043" s="21"/>
      <c r="M2043" s="21"/>
      <c r="N2043" s="21"/>
      <c r="O2043" s="21"/>
      <c r="P2043" s="21"/>
      <c r="Q2043" s="21"/>
      <c r="R2043" s="21" t="s">
        <v>5138</v>
      </c>
      <c r="S2043" s="21" t="s">
        <v>5139</v>
      </c>
      <c r="T2043" s="21" t="s">
        <v>5169</v>
      </c>
      <c r="U2043" s="23"/>
      <c r="V2043" s="23"/>
      <c r="W2043" s="15">
        <f t="shared" si="2"/>
        <v>45635</v>
      </c>
      <c r="X2043" s="24">
        <v>2042.0</v>
      </c>
      <c r="Y2043" s="17" t="str">
        <f t="shared" si="2571"/>
        <v>=COUNTIFS(C$3:C2043,C2043)</v>
      </c>
      <c r="Z2043" s="25" t="str">
        <f t="shared" si="2572"/>
        <v>#NAME?</v>
      </c>
      <c r="AA2043" s="25" t="str">
        <f t="shared" si="2573"/>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4"/>
        <v>1</v>
      </c>
      <c r="B2044" s="10">
        <f t="shared" si="2256"/>
        <v>1</v>
      </c>
      <c r="C2044" s="12" t="s">
        <v>5170</v>
      </c>
      <c r="D2044" s="21" t="s">
        <v>47</v>
      </c>
      <c r="E2044" s="21" t="s">
        <v>5171</v>
      </c>
      <c r="F2044" s="21"/>
      <c r="G2044" s="21"/>
      <c r="H2044" s="21" t="s">
        <v>5172</v>
      </c>
      <c r="I2044" s="21"/>
      <c r="J2044" s="21"/>
      <c r="K2044" s="21"/>
      <c r="L2044" s="21"/>
      <c r="M2044" s="21"/>
      <c r="N2044" s="21"/>
      <c r="O2044" s="21"/>
      <c r="P2044" s="21"/>
      <c r="Q2044" s="21" t="s">
        <v>5173</v>
      </c>
      <c r="R2044" s="21" t="s">
        <v>5138</v>
      </c>
      <c r="S2044" s="21" t="s">
        <v>5139</v>
      </c>
      <c r="T2044" s="21" t="s">
        <v>5174</v>
      </c>
      <c r="U2044" s="23"/>
      <c r="V2044" s="23"/>
      <c r="W2044" s="15">
        <f t="shared" si="2"/>
        <v>45635</v>
      </c>
      <c r="X2044" s="24">
        <v>2043.0</v>
      </c>
      <c r="Y2044" s="17" t="str">
        <f t="shared" si="2571"/>
        <v>=COUNTIFS(C$3:C2044,C2044)</v>
      </c>
      <c r="Z2044" s="25" t="str">
        <f t="shared" si="2572"/>
        <v>#NAME?</v>
      </c>
      <c r="AA2044" s="25" t="str">
        <f t="shared" si="2573"/>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4"/>
        <v>1</v>
      </c>
      <c r="B2045" s="10">
        <f t="shared" si="2256"/>
        <v>1</v>
      </c>
      <c r="C2045" s="12" t="s">
        <v>5175</v>
      </c>
      <c r="D2045" s="21" t="s">
        <v>183</v>
      </c>
      <c r="E2045" s="21" t="s">
        <v>5176</v>
      </c>
      <c r="F2045" s="21"/>
      <c r="G2045" s="21"/>
      <c r="H2045" s="21" t="s">
        <v>5177</v>
      </c>
      <c r="I2045" s="21" t="s">
        <v>5178</v>
      </c>
      <c r="J2045" s="21" t="s">
        <v>214</v>
      </c>
      <c r="K2045" s="21">
        <v>7.0</v>
      </c>
      <c r="L2045" s="21" t="s">
        <v>215</v>
      </c>
      <c r="M2045" s="21"/>
      <c r="N2045" s="21" t="s">
        <v>5179</v>
      </c>
      <c r="O2045" s="21"/>
      <c r="P2045" s="21"/>
      <c r="Q2045" s="21"/>
      <c r="R2045" s="21" t="s">
        <v>5138</v>
      </c>
      <c r="S2045" s="21" t="s">
        <v>5139</v>
      </c>
      <c r="T2045" s="21" t="s">
        <v>5180</v>
      </c>
      <c r="U2045" s="23"/>
      <c r="V2045" s="23"/>
      <c r="W2045" s="15">
        <f t="shared" si="2"/>
        <v>45635</v>
      </c>
      <c r="X2045" s="24">
        <v>2044.0</v>
      </c>
      <c r="Y2045" s="17" t="str">
        <f t="shared" si="2571"/>
        <v>=COUNTIFS(C$3:C2045,C2045)</v>
      </c>
      <c r="Z2045" s="25" t="str">
        <f t="shared" si="2572"/>
        <v>#NAME?</v>
      </c>
      <c r="AA2045" s="25" t="str">
        <f t="shared" si="2573"/>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4"/>
        <v>16</v>
      </c>
      <c r="B2046" s="10">
        <f t="shared" si="2256"/>
        <v>20</v>
      </c>
      <c r="C2046" s="12" t="s">
        <v>493</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5138</v>
      </c>
      <c r="S2046" s="21" t="s">
        <v>5139</v>
      </c>
      <c r="T2046" s="21" t="s">
        <v>5140</v>
      </c>
      <c r="U2046" s="23"/>
      <c r="V2046" s="23"/>
      <c r="W2046" s="15">
        <f t="shared" si="2"/>
        <v>45635</v>
      </c>
      <c r="X2046" s="24">
        <v>2045.0</v>
      </c>
      <c r="Y2046" s="17" t="str">
        <f t="shared" si="2571"/>
        <v>=COUNTIFS(C$3:C2046,C2046)</v>
      </c>
      <c r="Z2046" s="25" t="str">
        <f t="shared" si="2572"/>
        <v>#NAME?</v>
      </c>
      <c r="AA2046" s="25" t="str">
        <f t="shared" si="2573"/>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56"/>
        <v>0</v>
      </c>
      <c r="C2047" s="31"/>
      <c r="D2047" s="40"/>
      <c r="E2047" s="40"/>
      <c r="F2047" s="40"/>
      <c r="G2047" s="40"/>
      <c r="H2047" s="40"/>
      <c r="I2047" s="40"/>
      <c r="J2047" s="40"/>
      <c r="K2047" s="40"/>
      <c r="L2047" s="40"/>
      <c r="M2047" s="40"/>
      <c r="N2047" s="40"/>
      <c r="O2047" s="40"/>
      <c r="P2047" s="40"/>
      <c r="Q2047" s="40"/>
      <c r="R2047" s="40" t="s">
        <v>5138</v>
      </c>
      <c r="S2047" s="40" t="s">
        <v>5139</v>
      </c>
      <c r="T2047" s="40" t="s">
        <v>5140</v>
      </c>
      <c r="U2047" s="41"/>
      <c r="V2047" s="41"/>
      <c r="W2047" s="15">
        <f t="shared" si="2"/>
        <v>45635</v>
      </c>
      <c r="X2047" s="24">
        <v>2046.0</v>
      </c>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56"/>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2"/>
        <v>45635</v>
      </c>
      <c r="X2048" s="24">
        <v>2047.0</v>
      </c>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87">COUNTIFS(C$3:C2049,C2049)</f>
        <v>1</v>
      </c>
      <c r="B2049" s="10">
        <f t="shared" si="2256"/>
        <v>4</v>
      </c>
      <c r="C2049" s="12" t="s">
        <v>5181</v>
      </c>
      <c r="D2049" s="21" t="s">
        <v>42</v>
      </c>
      <c r="E2049" s="21" t="s">
        <v>5182</v>
      </c>
      <c r="F2049" s="21"/>
      <c r="G2049" s="21"/>
      <c r="H2049" s="21" t="s">
        <v>1482</v>
      </c>
      <c r="I2049" s="21"/>
      <c r="J2049" s="21"/>
      <c r="K2049" s="21"/>
      <c r="L2049" s="21"/>
      <c r="M2049" s="21"/>
      <c r="N2049" s="21"/>
      <c r="O2049" s="21"/>
      <c r="P2049" s="21"/>
      <c r="Q2049" s="21"/>
      <c r="R2049" s="21" t="s">
        <v>5138</v>
      </c>
      <c r="S2049" s="21" t="s">
        <v>5139</v>
      </c>
      <c r="T2049" s="22" t="s">
        <v>5183</v>
      </c>
      <c r="U2049" s="23"/>
      <c r="V2049" s="23"/>
      <c r="W2049" s="15">
        <f t="shared" si="2"/>
        <v>45635</v>
      </c>
      <c r="X2049" s="24">
        <v>2048.0</v>
      </c>
      <c r="Y2049" s="17" t="str">
        <f t="shared" ref="Y2049:Y2060" si="2588">formulatext(A2049)</f>
        <v>=COUNTIFS(C$3:C2049,C2049)</v>
      </c>
      <c r="Z2049" s="25" t="str">
        <f t="shared" ref="Z2049:Z2060" si="2589">org.libreoffice.regex(Y2049,"(\= COUNTIFS\(C\$\d{1,3}:)(C\d{1,3})(,)(C\d{1,3})(\))","$2")</f>
        <v>#NAME?</v>
      </c>
      <c r="AA2049" s="25" t="str">
        <f t="shared" ref="AA2049:AA2060" si="2590">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87"/>
        <v>1</v>
      </c>
      <c r="B2050" s="10">
        <f t="shared" si="2256"/>
        <v>3</v>
      </c>
      <c r="C2050" s="12" t="s">
        <v>5184</v>
      </c>
      <c r="D2050" s="21" t="s">
        <v>47</v>
      </c>
      <c r="E2050" s="21" t="s">
        <v>5185</v>
      </c>
      <c r="F2050" s="21"/>
      <c r="G2050" s="21"/>
      <c r="H2050" s="21" t="s">
        <v>5186</v>
      </c>
      <c r="I2050" s="21" t="s">
        <v>5163</v>
      </c>
      <c r="J2050" s="21"/>
      <c r="K2050" s="21"/>
      <c r="L2050" s="21"/>
      <c r="M2050" s="21"/>
      <c r="N2050" s="21" t="s">
        <v>5164</v>
      </c>
      <c r="O2050" s="21" t="s">
        <v>2250</v>
      </c>
      <c r="P2050" s="21" t="s">
        <v>5165</v>
      </c>
      <c r="Q2050" s="21" t="s">
        <v>5187</v>
      </c>
      <c r="R2050" s="21" t="s">
        <v>5138</v>
      </c>
      <c r="S2050" s="21" t="s">
        <v>5139</v>
      </c>
      <c r="T2050" s="21" t="s">
        <v>5188</v>
      </c>
      <c r="U2050" s="23"/>
      <c r="V2050" s="23"/>
      <c r="W2050" s="15">
        <f t="shared" si="2"/>
        <v>45635</v>
      </c>
      <c r="X2050" s="24">
        <v>2049.0</v>
      </c>
      <c r="Y2050" s="17" t="str">
        <f t="shared" si="2588"/>
        <v>=COUNTIFS(C$3:C2050,C2050)</v>
      </c>
      <c r="Z2050" s="25" t="str">
        <f t="shared" si="2589"/>
        <v>#NAME?</v>
      </c>
      <c r="AA2050" s="25" t="str">
        <f t="shared" si="2590"/>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87"/>
        <v>5</v>
      </c>
      <c r="B2051" s="10">
        <f t="shared" si="2256"/>
        <v>23</v>
      </c>
      <c r="C2051" s="12" t="s">
        <v>4864</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5138</v>
      </c>
      <c r="S2051" s="21" t="s">
        <v>5139</v>
      </c>
      <c r="T2051" s="21" t="s">
        <v>5189</v>
      </c>
      <c r="U2051" s="23"/>
      <c r="V2051" s="23"/>
      <c r="W2051" s="15">
        <f t="shared" si="2"/>
        <v>45635</v>
      </c>
      <c r="X2051" s="24">
        <v>2050.0</v>
      </c>
      <c r="Y2051" s="17" t="str">
        <f t="shared" si="2588"/>
        <v>=COUNTIFS(C$3:C2051,C2051)</v>
      </c>
      <c r="Z2051" s="25" t="str">
        <f t="shared" si="2589"/>
        <v>#NAME?</v>
      </c>
      <c r="AA2051" s="25" t="str">
        <f t="shared" si="2590"/>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87"/>
        <v>1</v>
      </c>
      <c r="B2052" s="10">
        <f t="shared" si="2256"/>
        <v>5</v>
      </c>
      <c r="C2052" s="12" t="s">
        <v>5190</v>
      </c>
      <c r="D2052" s="21" t="s">
        <v>84</v>
      </c>
      <c r="E2052" s="21" t="s">
        <v>5191</v>
      </c>
      <c r="F2052" s="21"/>
      <c r="G2052" s="21"/>
      <c r="H2052" s="21" t="s">
        <v>5192</v>
      </c>
      <c r="I2052" s="21"/>
      <c r="J2052" s="27" t="s">
        <v>5193</v>
      </c>
      <c r="K2052" s="27">
        <v>1.0</v>
      </c>
      <c r="L2052" s="27" t="s">
        <v>1456</v>
      </c>
      <c r="M2052" s="27" t="s">
        <v>5194</v>
      </c>
      <c r="N2052" s="27" t="s">
        <v>5195</v>
      </c>
      <c r="O2052" s="21"/>
      <c r="P2052" s="21"/>
      <c r="Q2052" s="21"/>
      <c r="R2052" s="21" t="s">
        <v>5138</v>
      </c>
      <c r="S2052" s="21" t="s">
        <v>5139</v>
      </c>
      <c r="T2052" s="21" t="s">
        <v>5196</v>
      </c>
      <c r="U2052" s="23"/>
      <c r="V2052" s="23"/>
      <c r="W2052" s="15">
        <f t="shared" si="2"/>
        <v>45635</v>
      </c>
      <c r="X2052" s="24">
        <v>2051.0</v>
      </c>
      <c r="Y2052" s="17" t="str">
        <f t="shared" si="2588"/>
        <v>=COUNTIFS(C$3:C2052,C2052)</v>
      </c>
      <c r="Z2052" s="25" t="str">
        <f t="shared" si="2589"/>
        <v>#NAME?</v>
      </c>
      <c r="AA2052" s="25" t="str">
        <f t="shared" si="2590"/>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87"/>
        <v>1</v>
      </c>
      <c r="B2053" s="10">
        <f t="shared" si="2256"/>
        <v>3</v>
      </c>
      <c r="C2053" s="12" t="s">
        <v>5197</v>
      </c>
      <c r="D2053" s="21" t="s">
        <v>250</v>
      </c>
      <c r="E2053" s="21" t="s">
        <v>5198</v>
      </c>
      <c r="F2053" s="21"/>
      <c r="G2053" s="21"/>
      <c r="H2053" s="21" t="s">
        <v>5199</v>
      </c>
      <c r="I2053" s="21" t="s">
        <v>5200</v>
      </c>
      <c r="J2053" s="21"/>
      <c r="K2053" s="21"/>
      <c r="L2053" s="21"/>
      <c r="M2053" s="21"/>
      <c r="N2053" s="21" t="s">
        <v>5201</v>
      </c>
      <c r="O2053" s="21"/>
      <c r="P2053" s="21"/>
      <c r="Q2053" s="21"/>
      <c r="R2053" s="21" t="s">
        <v>5138</v>
      </c>
      <c r="S2053" s="21" t="s">
        <v>5139</v>
      </c>
      <c r="T2053" s="21" t="s">
        <v>5202</v>
      </c>
      <c r="U2053" s="23"/>
      <c r="V2053" s="23"/>
      <c r="W2053" s="15">
        <f t="shared" si="2"/>
        <v>45635</v>
      </c>
      <c r="X2053" s="24">
        <v>2052.0</v>
      </c>
      <c r="Y2053" s="17" t="str">
        <f t="shared" si="2588"/>
        <v>=COUNTIFS(C$3:C2053,C2053)</v>
      </c>
      <c r="Z2053" s="25" t="str">
        <f t="shared" si="2589"/>
        <v>#NAME?</v>
      </c>
      <c r="AA2053" s="25" t="str">
        <f t="shared" si="2590"/>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87"/>
        <v>1</v>
      </c>
      <c r="B2054" s="10">
        <f t="shared" si="2256"/>
        <v>1</v>
      </c>
      <c r="C2054" s="12" t="s">
        <v>5203</v>
      </c>
      <c r="D2054" s="21" t="s">
        <v>29</v>
      </c>
      <c r="E2054" s="21" t="s">
        <v>68</v>
      </c>
      <c r="F2054" s="21"/>
      <c r="G2054" s="21"/>
      <c r="H2054" s="21" t="s">
        <v>5204</v>
      </c>
      <c r="I2054" s="21"/>
      <c r="J2054" s="21"/>
      <c r="K2054" s="21"/>
      <c r="L2054" s="21"/>
      <c r="M2054" s="21"/>
      <c r="N2054" s="21" t="s">
        <v>5205</v>
      </c>
      <c r="O2054" s="21"/>
      <c r="P2054" s="21"/>
      <c r="Q2054" s="21"/>
      <c r="R2054" s="21" t="s">
        <v>5138</v>
      </c>
      <c r="S2054" s="21" t="s">
        <v>5139</v>
      </c>
      <c r="T2054" s="21" t="s">
        <v>5206</v>
      </c>
      <c r="U2054" s="23"/>
      <c r="V2054" s="23"/>
      <c r="W2054" s="15">
        <f t="shared" si="2"/>
        <v>45635</v>
      </c>
      <c r="X2054" s="24">
        <v>2053.0</v>
      </c>
      <c r="Y2054" s="17" t="str">
        <f t="shared" si="2588"/>
        <v>=COUNTIFS(C$3:C2054,C2054)</v>
      </c>
      <c r="Z2054" s="25" t="str">
        <f t="shared" si="2589"/>
        <v>#NAME?</v>
      </c>
      <c r="AA2054" s="25" t="str">
        <f t="shared" si="2590"/>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87"/>
        <v>1</v>
      </c>
      <c r="B2055" s="10">
        <f t="shared" si="2256"/>
        <v>1</v>
      </c>
      <c r="C2055" s="12" t="s">
        <v>5207</v>
      </c>
      <c r="D2055" s="21" t="s">
        <v>47</v>
      </c>
      <c r="E2055" s="21" t="s">
        <v>5208</v>
      </c>
      <c r="F2055" s="21"/>
      <c r="G2055" s="21"/>
      <c r="H2055" s="21" t="s">
        <v>5209</v>
      </c>
      <c r="I2055" s="21" t="s">
        <v>5210</v>
      </c>
      <c r="J2055" s="21"/>
      <c r="K2055" s="21"/>
      <c r="L2055" s="21"/>
      <c r="M2055" s="21"/>
      <c r="N2055" s="21"/>
      <c r="O2055" s="21"/>
      <c r="P2055" s="21"/>
      <c r="Q2055" s="21"/>
      <c r="R2055" s="21" t="s">
        <v>5138</v>
      </c>
      <c r="S2055" s="21" t="s">
        <v>5139</v>
      </c>
      <c r="T2055" s="21" t="s">
        <v>5211</v>
      </c>
      <c r="U2055" s="23"/>
      <c r="V2055" s="23"/>
      <c r="W2055" s="15">
        <f t="shared" si="2"/>
        <v>45635</v>
      </c>
      <c r="X2055" s="24">
        <v>2054.0</v>
      </c>
      <c r="Y2055" s="17" t="str">
        <f t="shared" si="2588"/>
        <v>=COUNTIFS(C$3:C2055,C2055)</v>
      </c>
      <c r="Z2055" s="25" t="str">
        <f t="shared" si="2589"/>
        <v>#NAME?</v>
      </c>
      <c r="AA2055" s="25" t="str">
        <f t="shared" si="2590"/>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87"/>
        <v>6</v>
      </c>
      <c r="B2056" s="10">
        <f t="shared" si="2256"/>
        <v>26</v>
      </c>
      <c r="C2056" s="12" t="s">
        <v>2777</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5138</v>
      </c>
      <c r="S2056" s="21" t="s">
        <v>5139</v>
      </c>
      <c r="T2056" s="21" t="s">
        <v>5189</v>
      </c>
      <c r="U2056" s="23"/>
      <c r="V2056" s="23"/>
      <c r="W2056" s="15">
        <f t="shared" si="2"/>
        <v>45635</v>
      </c>
      <c r="X2056" s="24">
        <v>2055.0</v>
      </c>
      <c r="Y2056" s="17" t="str">
        <f t="shared" si="2588"/>
        <v>=COUNTIFS(C$3:C2056,C2056)</v>
      </c>
      <c r="Z2056" s="25" t="str">
        <f t="shared" si="2589"/>
        <v>#NAME?</v>
      </c>
      <c r="AA2056" s="25" t="str">
        <f t="shared" si="2590"/>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87"/>
        <v>1</v>
      </c>
      <c r="B2057" s="10">
        <f t="shared" si="2256"/>
        <v>5</v>
      </c>
      <c r="C2057" s="12" t="s">
        <v>5212</v>
      </c>
      <c r="D2057" s="21" t="s">
        <v>47</v>
      </c>
      <c r="E2057" s="21" t="s">
        <v>4753</v>
      </c>
      <c r="F2057" s="21"/>
      <c r="G2057" s="21"/>
      <c r="H2057" s="21" t="s">
        <v>5213</v>
      </c>
      <c r="I2057" s="21" t="s">
        <v>4705</v>
      </c>
      <c r="J2057" s="21"/>
      <c r="K2057" s="21"/>
      <c r="L2057" s="21"/>
      <c r="M2057" s="21"/>
      <c r="N2057" s="21"/>
      <c r="O2057" s="21"/>
      <c r="P2057" s="21"/>
      <c r="Q2057" s="21"/>
      <c r="R2057" s="21" t="s">
        <v>5138</v>
      </c>
      <c r="S2057" s="21" t="s">
        <v>5139</v>
      </c>
      <c r="T2057" s="21" t="s">
        <v>5214</v>
      </c>
      <c r="U2057" s="23"/>
      <c r="V2057" s="23"/>
      <c r="W2057" s="15">
        <f t="shared" si="2"/>
        <v>45635</v>
      </c>
      <c r="X2057" s="24">
        <v>2056.0</v>
      </c>
      <c r="Y2057" s="17" t="str">
        <f t="shared" si="2588"/>
        <v>=COUNTIFS(C$3:C2057,C2057)</v>
      </c>
      <c r="Z2057" s="25" t="str">
        <f t="shared" si="2589"/>
        <v>#NAME?</v>
      </c>
      <c r="AA2057" s="25" t="str">
        <f t="shared" si="2590"/>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87"/>
        <v>1</v>
      </c>
      <c r="B2058" s="10">
        <f t="shared" si="2256"/>
        <v>1</v>
      </c>
      <c r="C2058" s="12" t="s">
        <v>5215</v>
      </c>
      <c r="D2058" s="21" t="s">
        <v>118</v>
      </c>
      <c r="E2058" s="27" t="s">
        <v>5216</v>
      </c>
      <c r="F2058" s="21"/>
      <c r="G2058" s="21"/>
      <c r="H2058" s="21"/>
      <c r="I2058" s="21"/>
      <c r="J2058" s="21"/>
      <c r="K2058" s="21"/>
      <c r="L2058" s="21"/>
      <c r="M2058" s="21"/>
      <c r="N2058" s="21" t="s">
        <v>5217</v>
      </c>
      <c r="O2058" s="21"/>
      <c r="P2058" s="21"/>
      <c r="Q2058" s="21"/>
      <c r="R2058" s="21" t="s">
        <v>5138</v>
      </c>
      <c r="S2058" s="21" t="s">
        <v>5139</v>
      </c>
      <c r="T2058" s="21" t="s">
        <v>5218</v>
      </c>
      <c r="U2058" s="23"/>
      <c r="V2058" s="23"/>
      <c r="W2058" s="15">
        <f t="shared" si="2"/>
        <v>45635</v>
      </c>
      <c r="X2058" s="24">
        <v>2057.0</v>
      </c>
      <c r="Y2058" s="17" t="str">
        <f t="shared" si="2588"/>
        <v>=COUNTIFS(C$3:C2058,C2058)</v>
      </c>
      <c r="Z2058" s="25" t="str">
        <f t="shared" si="2589"/>
        <v>#NAME?</v>
      </c>
      <c r="AA2058" s="25" t="str">
        <f t="shared" si="2590"/>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87"/>
        <v>1</v>
      </c>
      <c r="B2059" s="10">
        <f t="shared" si="2256"/>
        <v>1</v>
      </c>
      <c r="C2059" s="12" t="s">
        <v>5219</v>
      </c>
      <c r="D2059" s="21" t="s">
        <v>84</v>
      </c>
      <c r="E2059" s="21" t="s">
        <v>5220</v>
      </c>
      <c r="F2059" s="21" t="s">
        <v>5221</v>
      </c>
      <c r="G2059" s="21"/>
      <c r="H2059" s="21" t="s">
        <v>5222</v>
      </c>
      <c r="I2059" s="21" t="s">
        <v>5223</v>
      </c>
      <c r="J2059" s="21" t="s">
        <v>4219</v>
      </c>
      <c r="K2059" s="21">
        <v>8.0</v>
      </c>
      <c r="L2059" s="21" t="s">
        <v>196</v>
      </c>
      <c r="M2059" s="21" t="s">
        <v>4220</v>
      </c>
      <c r="N2059" s="21" t="s">
        <v>5224</v>
      </c>
      <c r="O2059" s="21"/>
      <c r="P2059" s="21"/>
      <c r="Q2059" s="21"/>
      <c r="R2059" s="21" t="s">
        <v>5138</v>
      </c>
      <c r="S2059" s="21" t="s">
        <v>5139</v>
      </c>
      <c r="T2059" s="21" t="s">
        <v>5225</v>
      </c>
      <c r="U2059" s="23"/>
      <c r="V2059" s="23"/>
      <c r="W2059" s="15">
        <f t="shared" si="2"/>
        <v>45635</v>
      </c>
      <c r="X2059" s="24">
        <v>2058.0</v>
      </c>
      <c r="Y2059" s="17" t="str">
        <f t="shared" si="2588"/>
        <v>=COUNTIFS(C$3:C2059,C2059)</v>
      </c>
      <c r="Z2059" s="25" t="str">
        <f t="shared" si="2589"/>
        <v>#NAME?</v>
      </c>
      <c r="AA2059" s="25" t="str">
        <f t="shared" si="2590"/>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87"/>
        <v>17</v>
      </c>
      <c r="B2060" s="10">
        <f t="shared" si="2256"/>
        <v>63</v>
      </c>
      <c r="C2060" s="12" t="s">
        <v>449</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5138</v>
      </c>
      <c r="S2060" s="21" t="s">
        <v>5139</v>
      </c>
      <c r="T2060" s="21" t="s">
        <v>5189</v>
      </c>
      <c r="U2060" s="23"/>
      <c r="V2060" s="23"/>
      <c r="W2060" s="15">
        <f t="shared" si="2"/>
        <v>45635</v>
      </c>
      <c r="X2060" s="24">
        <v>2059.0</v>
      </c>
      <c r="Y2060" s="17" t="str">
        <f t="shared" si="2588"/>
        <v>=COUNTIFS(C$3:C2060,C2060)</v>
      </c>
      <c r="Z2060" s="25" t="str">
        <f t="shared" si="2589"/>
        <v>#NAME?</v>
      </c>
      <c r="AA2060" s="25" t="str">
        <f t="shared" si="2590"/>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56"/>
        <v>0</v>
      </c>
      <c r="C2061" s="31"/>
      <c r="D2061" s="40"/>
      <c r="E2061" s="40"/>
      <c r="F2061" s="40"/>
      <c r="G2061" s="40"/>
      <c r="H2061" s="40"/>
      <c r="I2061" s="40"/>
      <c r="J2061" s="40"/>
      <c r="K2061" s="40"/>
      <c r="L2061" s="40"/>
      <c r="M2061" s="40"/>
      <c r="N2061" s="40"/>
      <c r="O2061" s="40"/>
      <c r="P2061" s="40"/>
      <c r="Q2061" s="40"/>
      <c r="R2061" s="40" t="s">
        <v>5138</v>
      </c>
      <c r="S2061" s="40" t="s">
        <v>5139</v>
      </c>
      <c r="T2061" s="40" t="s">
        <v>5189</v>
      </c>
      <c r="U2061" s="41"/>
      <c r="V2061" s="41"/>
      <c r="W2061" s="15">
        <f t="shared" si="2"/>
        <v>45635</v>
      </c>
      <c r="X2061" s="24">
        <v>2060.0</v>
      </c>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56"/>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2"/>
        <v>45635</v>
      </c>
      <c r="X2062" s="24">
        <v>2061.0</v>
      </c>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91">COUNTIFS(C$3:C2063,C2063)</f>
        <v>1</v>
      </c>
      <c r="B2063" s="10">
        <f t="shared" si="2256"/>
        <v>4</v>
      </c>
      <c r="C2063" s="12" t="s">
        <v>5226</v>
      </c>
      <c r="D2063" s="21" t="s">
        <v>29</v>
      </c>
      <c r="E2063" s="21" t="s">
        <v>804</v>
      </c>
      <c r="F2063" s="21"/>
      <c r="G2063" s="21"/>
      <c r="H2063" s="21" t="s">
        <v>5227</v>
      </c>
      <c r="I2063" s="21" t="s">
        <v>4354</v>
      </c>
      <c r="J2063" s="21"/>
      <c r="K2063" s="21"/>
      <c r="L2063" s="21"/>
      <c r="M2063" s="21"/>
      <c r="N2063" s="21" t="s">
        <v>948</v>
      </c>
      <c r="O2063" s="21"/>
      <c r="P2063" s="21"/>
      <c r="Q2063" s="21"/>
      <c r="R2063" s="21" t="s">
        <v>5138</v>
      </c>
      <c r="S2063" s="21" t="s">
        <v>5139</v>
      </c>
      <c r="T2063" s="22" t="s">
        <v>5228</v>
      </c>
      <c r="U2063" s="23"/>
      <c r="V2063" s="23"/>
      <c r="W2063" s="15">
        <f t="shared" si="2"/>
        <v>45635</v>
      </c>
      <c r="X2063" s="24">
        <v>2062.0</v>
      </c>
      <c r="Y2063" s="17" t="str">
        <f t="shared" ref="Y2063:Y2072" si="2592">formulatext(A2063)</f>
        <v>=COUNTIFS(C$3:C2063,C2063)</v>
      </c>
      <c r="Z2063" s="25" t="str">
        <f t="shared" ref="Z2063:Z2072" si="2593">org.libreoffice.regex(Y2063,"(\= COUNTIFS\(C\$\d{1,3}:)(C\d{1,3})(,)(C\d{1,3})(\))","$2")</f>
        <v>#NAME?</v>
      </c>
      <c r="AA2063" s="25" t="str">
        <f t="shared" ref="AA2063:AA2072" si="2594">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91"/>
        <v>11</v>
      </c>
      <c r="B2064" s="10">
        <f t="shared" si="2256"/>
        <v>38</v>
      </c>
      <c r="C2064" s="12" t="s">
        <v>2672</v>
      </c>
      <c r="D2064" s="21" t="str">
        <f t="shared" ref="D2064:D2066" si="2595">VLOOKUP($C2064,$C$1:$P$7320,2,0)</f>
        <v>ind</v>
      </c>
      <c r="E2064" s="21" t="str">
        <f t="shared" ref="E2064:E2065" si="2596">VLOOKUP($C2064,$C$1:$P$7320,3,0)</f>
        <v>cond</v>
      </c>
      <c r="F2064" s="21" t="str">
        <f t="shared" ref="F2064:F2066" si="2597">VLOOKUP($C2064,$C$1:$P$7320,4,0)</f>
        <v/>
      </c>
      <c r="G2064" s="21"/>
      <c r="H2064" s="21" t="str">
        <f t="shared" ref="H2064:H2066" si="2598">VLOOKUP($C2064,$C$1:$P$7320,6,0)</f>
        <v>if</v>
      </c>
      <c r="I2064" s="21" t="str">
        <f t="shared" ref="I2064:I2066" si="2599">VLOOKUP($C2064,$C$1:$P$7320,7,0)</f>
        <v/>
      </c>
      <c r="J2064" s="21" t="str">
        <f t="shared" ref="J2064:J2066" si="2600">VLOOKUP($C2064,$C$1:$P$7320,8,0)</f>
        <v/>
      </c>
      <c r="K2064" s="21" t="str">
        <f t="shared" ref="K2064:K2066" si="2601">VLOOKUP($C2064,$C$1:$P$7320,9,0)</f>
        <v/>
      </c>
      <c r="L2064" s="21" t="str">
        <f t="shared" ref="L2064:L2066" si="2602">VLOOKUP($C2064,$C$1:$P$7320,10,0)</f>
        <v/>
      </c>
      <c r="M2064" s="21" t="str">
        <f t="shared" ref="M2064:M2066" si="2603">VLOOKUP($C2064,$C$1:$P$7320,11,0)</f>
        <v/>
      </c>
      <c r="N2064" s="21" t="str">
        <f t="shared" ref="N2064:N2066" si="2604">VLOOKUP($C2064,$C$1:$P$7320,12,0)</f>
        <v/>
      </c>
      <c r="O2064" s="21" t="str">
        <f t="shared" ref="O2064:O2066" si="2605">VLOOKUP($C2064,$C$1:$P$7320,13,0)</f>
        <v/>
      </c>
      <c r="P2064" s="21" t="str">
        <f t="shared" ref="P2064:P2066" si="2606">VLOOKUP($C2064,$C$1:$P$7320,14,0)</f>
        <v/>
      </c>
      <c r="Q2064" s="21"/>
      <c r="R2064" s="21" t="s">
        <v>5138</v>
      </c>
      <c r="S2064" s="21" t="s">
        <v>5139</v>
      </c>
      <c r="T2064" s="21" t="s">
        <v>5229</v>
      </c>
      <c r="U2064" s="23"/>
      <c r="V2064" s="23"/>
      <c r="W2064" s="15">
        <f t="shared" si="2"/>
        <v>45635</v>
      </c>
      <c r="X2064" s="24">
        <v>2063.0</v>
      </c>
      <c r="Y2064" s="17" t="str">
        <f t="shared" si="2592"/>
        <v>=COUNTIFS(C$3:C2064,C2064)</v>
      </c>
      <c r="Z2064" s="25" t="str">
        <f t="shared" si="2593"/>
        <v>#NAME?</v>
      </c>
      <c r="AA2064" s="25" t="str">
        <f t="shared" si="2594"/>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1"/>
        <v>17</v>
      </c>
      <c r="B2065" s="10">
        <f t="shared" si="2256"/>
        <v>37</v>
      </c>
      <c r="C2065" s="12" t="s">
        <v>368</v>
      </c>
      <c r="D2065" s="21" t="str">
        <f t="shared" si="2595"/>
        <v>pron</v>
      </c>
      <c r="E2065" s="21" t="str">
        <f t="shared" si="2596"/>
        <v>masc nom sg of ta</v>
      </c>
      <c r="F2065" s="21" t="str">
        <f t="shared" si="2597"/>
        <v/>
      </c>
      <c r="G2065" s="21"/>
      <c r="H2065" s="21" t="str">
        <f t="shared" si="2598"/>
        <v>he, that</v>
      </c>
      <c r="I2065" s="21" t="str">
        <f t="shared" si="2599"/>
        <v/>
      </c>
      <c r="J2065" s="21" t="str">
        <f t="shared" si="2600"/>
        <v/>
      </c>
      <c r="K2065" s="21" t="str">
        <f t="shared" si="2601"/>
        <v/>
      </c>
      <c r="L2065" s="21" t="str">
        <f t="shared" si="2602"/>
        <v/>
      </c>
      <c r="M2065" s="21" t="str">
        <f t="shared" si="2603"/>
        <v/>
      </c>
      <c r="N2065" s="21" t="str">
        <f t="shared" si="2604"/>
        <v/>
      </c>
      <c r="O2065" s="21" t="str">
        <f t="shared" si="2605"/>
        <v/>
      </c>
      <c r="P2065" s="21" t="str">
        <f t="shared" si="2606"/>
        <v/>
      </c>
      <c r="Q2065" s="21"/>
      <c r="R2065" s="21" t="s">
        <v>5138</v>
      </c>
      <c r="S2065" s="21" t="s">
        <v>5139</v>
      </c>
      <c r="T2065" s="21" t="s">
        <v>5229</v>
      </c>
      <c r="U2065" s="23"/>
      <c r="V2065" s="23"/>
      <c r="W2065" s="15">
        <f t="shared" si="2"/>
        <v>45635</v>
      </c>
      <c r="X2065" s="24">
        <v>2064.0</v>
      </c>
      <c r="Y2065" s="17" t="str">
        <f t="shared" si="2592"/>
        <v>=COUNTIFS(C$3:C2065,C2065)</v>
      </c>
      <c r="Z2065" s="25" t="str">
        <f t="shared" si="2593"/>
        <v>#NAME?</v>
      </c>
      <c r="AA2065" s="25" t="str">
        <f t="shared" si="2594"/>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1"/>
        <v>52</v>
      </c>
      <c r="B2066" s="10">
        <f t="shared" si="2256"/>
        <v>147</v>
      </c>
      <c r="C2066" s="12" t="s">
        <v>560</v>
      </c>
      <c r="D2066" s="21" t="str">
        <f t="shared" si="2595"/>
        <v>noun</v>
      </c>
      <c r="E2066" s="21" t="s">
        <v>3635</v>
      </c>
      <c r="F2066" s="21" t="str">
        <f t="shared" si="2597"/>
        <v/>
      </c>
      <c r="G2066" s="21"/>
      <c r="H2066" s="21" t="str">
        <f t="shared" si="2598"/>
        <v>monk, monastic</v>
      </c>
      <c r="I2066" s="21" t="str">
        <f t="shared" si="2599"/>
        <v>beggar, mendicant</v>
      </c>
      <c r="J2066" s="21" t="str">
        <f t="shared" si="2600"/>
        <v>√bhikkh (beg)</v>
      </c>
      <c r="K2066" s="21">
        <f t="shared" si="2601"/>
        <v>1</v>
      </c>
      <c r="L2066" s="21" t="str">
        <f t="shared" si="2602"/>
        <v>a</v>
      </c>
      <c r="M2066" s="21" t="str">
        <f t="shared" si="2603"/>
        <v/>
      </c>
      <c r="N2066" s="21" t="str">
        <f t="shared" si="2604"/>
        <v>√bhikkh + u</v>
      </c>
      <c r="O2066" s="21" t="str">
        <f t="shared" si="2605"/>
        <v/>
      </c>
      <c r="P2066" s="21" t="str">
        <f t="shared" si="2606"/>
        <v/>
      </c>
      <c r="Q2066" s="21"/>
      <c r="R2066" s="21" t="s">
        <v>5138</v>
      </c>
      <c r="S2066" s="21" t="s">
        <v>5139</v>
      </c>
      <c r="T2066" s="21" t="s">
        <v>5229</v>
      </c>
      <c r="U2066" s="23"/>
      <c r="V2066" s="23"/>
      <c r="W2066" s="15">
        <f t="shared" si="2"/>
        <v>45635</v>
      </c>
      <c r="X2066" s="24">
        <v>2065.0</v>
      </c>
      <c r="Y2066" s="17" t="str">
        <f t="shared" si="2592"/>
        <v>=COUNTIFS(C$3:C2066,C2066)</v>
      </c>
      <c r="Z2066" s="25" t="str">
        <f t="shared" si="2593"/>
        <v>#NAME?</v>
      </c>
      <c r="AA2066" s="25" t="str">
        <f t="shared" si="2594"/>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1"/>
        <v>1</v>
      </c>
      <c r="B2067" s="10">
        <f t="shared" si="2256"/>
        <v>7</v>
      </c>
      <c r="C2067" s="12" t="s">
        <v>5230</v>
      </c>
      <c r="D2067" s="21" t="s">
        <v>29</v>
      </c>
      <c r="E2067" s="21" t="s">
        <v>5231</v>
      </c>
      <c r="F2067" s="21"/>
      <c r="G2067" s="21"/>
      <c r="H2067" s="21" t="s">
        <v>5232</v>
      </c>
      <c r="I2067" s="21" t="s">
        <v>5233</v>
      </c>
      <c r="J2067" s="21"/>
      <c r="K2067" s="21"/>
      <c r="L2067" s="21"/>
      <c r="M2067" s="21"/>
      <c r="N2067" s="21" t="s">
        <v>5234</v>
      </c>
      <c r="O2067" s="21"/>
      <c r="P2067" s="21"/>
      <c r="Q2067" s="21"/>
      <c r="R2067" s="21" t="s">
        <v>5138</v>
      </c>
      <c r="S2067" s="21" t="s">
        <v>5139</v>
      </c>
      <c r="T2067" s="21" t="s">
        <v>5235</v>
      </c>
      <c r="U2067" s="23"/>
      <c r="V2067" s="23"/>
      <c r="W2067" s="15">
        <f t="shared" si="2"/>
        <v>45635</v>
      </c>
      <c r="X2067" s="24">
        <v>2066.0</v>
      </c>
      <c r="Y2067" s="17" t="str">
        <f t="shared" si="2592"/>
        <v>=COUNTIFS(C$3:C2067,C2067)</v>
      </c>
      <c r="Z2067" s="25" t="str">
        <f t="shared" si="2593"/>
        <v>#NAME?</v>
      </c>
      <c r="AA2067" s="25" t="str">
        <f t="shared" si="2594"/>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1"/>
        <v>1</v>
      </c>
      <c r="B2068" s="10">
        <f t="shared" si="2256"/>
        <v>3</v>
      </c>
      <c r="C2068" s="12" t="s">
        <v>5236</v>
      </c>
      <c r="D2068" s="21" t="s">
        <v>183</v>
      </c>
      <c r="E2068" s="21" t="s">
        <v>5237</v>
      </c>
      <c r="F2068" s="21"/>
      <c r="G2068" s="21"/>
      <c r="H2068" s="21" t="s">
        <v>5238</v>
      </c>
      <c r="I2068" s="21" t="s">
        <v>5239</v>
      </c>
      <c r="J2068" s="21" t="s">
        <v>5102</v>
      </c>
      <c r="K2068" s="21">
        <v>8.0</v>
      </c>
      <c r="L2068" s="21" t="s">
        <v>196</v>
      </c>
      <c r="M2068" s="21" t="s">
        <v>5103</v>
      </c>
      <c r="N2068" s="21" t="s">
        <v>5240</v>
      </c>
      <c r="O2068" s="21"/>
      <c r="P2068" s="21"/>
      <c r="Q2068" s="21"/>
      <c r="R2068" s="21" t="s">
        <v>5138</v>
      </c>
      <c r="S2068" s="21" t="s">
        <v>5139</v>
      </c>
      <c r="T2068" s="21" t="s">
        <v>5241</v>
      </c>
      <c r="U2068" s="23"/>
      <c r="V2068" s="23"/>
      <c r="W2068" s="15">
        <f t="shared" si="2"/>
        <v>45635</v>
      </c>
      <c r="X2068" s="24">
        <v>2067.0</v>
      </c>
      <c r="Y2068" s="17" t="str">
        <f t="shared" si="2592"/>
        <v>=COUNTIFS(C$3:C2068,C2068)</v>
      </c>
      <c r="Z2068" s="25" t="str">
        <f t="shared" si="2593"/>
        <v>#NAME?</v>
      </c>
      <c r="AA2068" s="25" t="str">
        <f t="shared" si="2594"/>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1"/>
        <v>1</v>
      </c>
      <c r="B2069" s="10">
        <f t="shared" si="2256"/>
        <v>7</v>
      </c>
      <c r="C2069" s="12" t="s">
        <v>5242</v>
      </c>
      <c r="D2069" s="21" t="s">
        <v>84</v>
      </c>
      <c r="E2069" s="21" t="s">
        <v>5243</v>
      </c>
      <c r="F2069" s="21"/>
      <c r="G2069" s="21"/>
      <c r="H2069" s="21" t="s">
        <v>5244</v>
      </c>
      <c r="I2069" s="21" t="s">
        <v>5245</v>
      </c>
      <c r="J2069" s="21" t="s">
        <v>2661</v>
      </c>
      <c r="K2069" s="21">
        <v>1.0</v>
      </c>
      <c r="L2069" s="21" t="s">
        <v>35</v>
      </c>
      <c r="M2069" s="21"/>
      <c r="N2069" s="21" t="s">
        <v>5246</v>
      </c>
      <c r="O2069" s="21"/>
      <c r="P2069" s="21"/>
      <c r="Q2069" s="21"/>
      <c r="R2069" s="21" t="s">
        <v>5138</v>
      </c>
      <c r="S2069" s="21" t="s">
        <v>5139</v>
      </c>
      <c r="T2069" s="21" t="s">
        <v>5247</v>
      </c>
      <c r="U2069" s="23"/>
      <c r="V2069" s="23"/>
      <c r="W2069" s="15">
        <f t="shared" si="2"/>
        <v>45635</v>
      </c>
      <c r="X2069" s="24">
        <v>2068.0</v>
      </c>
      <c r="Y2069" s="17" t="str">
        <f t="shared" si="2592"/>
        <v>=COUNTIFS(C$3:C2069,C2069)</v>
      </c>
      <c r="Z2069" s="25" t="str">
        <f t="shared" si="2593"/>
        <v>#NAME?</v>
      </c>
      <c r="AA2069" s="25" t="str">
        <f t="shared" si="2594"/>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1"/>
        <v>1</v>
      </c>
      <c r="B2070" s="10">
        <f t="shared" si="2256"/>
        <v>3</v>
      </c>
      <c r="C2070" s="12" t="s">
        <v>5248</v>
      </c>
      <c r="D2070" s="21" t="s">
        <v>47</v>
      </c>
      <c r="E2070" s="21" t="s">
        <v>4662</v>
      </c>
      <c r="F2070" s="21"/>
      <c r="G2070" s="21"/>
      <c r="H2070" s="21" t="s">
        <v>5249</v>
      </c>
      <c r="I2070" s="21" t="s">
        <v>5250</v>
      </c>
      <c r="J2070" s="21"/>
      <c r="K2070" s="21"/>
      <c r="L2070" s="21"/>
      <c r="M2070" s="21"/>
      <c r="N2070" s="21"/>
      <c r="O2070" s="21"/>
      <c r="P2070" s="21"/>
      <c r="Q2070" s="21"/>
      <c r="R2070" s="21" t="s">
        <v>5138</v>
      </c>
      <c r="S2070" s="21" t="s">
        <v>5139</v>
      </c>
      <c r="T2070" s="21" t="s">
        <v>5251</v>
      </c>
      <c r="U2070" s="23"/>
      <c r="V2070" s="23"/>
      <c r="W2070" s="15">
        <f t="shared" si="2"/>
        <v>45635</v>
      </c>
      <c r="X2070" s="24">
        <v>2069.0</v>
      </c>
      <c r="Y2070" s="17" t="str">
        <f t="shared" si="2592"/>
        <v>=COUNTIFS(C$3:C2070,C2070)</v>
      </c>
      <c r="Z2070" s="25" t="str">
        <f t="shared" si="2593"/>
        <v>#NAME?</v>
      </c>
      <c r="AA2070" s="25" t="str">
        <f t="shared" si="2594"/>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1"/>
        <v>1</v>
      </c>
      <c r="B2071" s="10">
        <f t="shared" si="2256"/>
        <v>3</v>
      </c>
      <c r="C2071" s="12" t="s">
        <v>5252</v>
      </c>
      <c r="D2071" s="21" t="s">
        <v>47</v>
      </c>
      <c r="E2071" s="21" t="s">
        <v>5253</v>
      </c>
      <c r="F2071" s="21" t="s">
        <v>1742</v>
      </c>
      <c r="G2071" s="21"/>
      <c r="H2071" s="21" t="s">
        <v>5254</v>
      </c>
      <c r="I2071" s="21"/>
      <c r="J2071" s="21" t="s">
        <v>4484</v>
      </c>
      <c r="K2071" s="21">
        <v>1.0</v>
      </c>
      <c r="L2071" s="21" t="s">
        <v>35</v>
      </c>
      <c r="M2071" s="21"/>
      <c r="N2071" s="21" t="s">
        <v>5255</v>
      </c>
      <c r="O2071" s="21"/>
      <c r="P2071" s="21"/>
      <c r="Q2071" s="21"/>
      <c r="R2071" s="21" t="s">
        <v>5138</v>
      </c>
      <c r="S2071" s="21" t="s">
        <v>5139</v>
      </c>
      <c r="T2071" s="21" t="s">
        <v>5256</v>
      </c>
      <c r="U2071" s="23"/>
      <c r="V2071" s="23"/>
      <c r="W2071" s="15">
        <f t="shared" si="2"/>
        <v>45635</v>
      </c>
      <c r="X2071" s="24">
        <v>2070.0</v>
      </c>
      <c r="Y2071" s="17" t="str">
        <f t="shared" si="2592"/>
        <v>=COUNTIFS(C$3:C2071,C2071)</v>
      </c>
      <c r="Z2071" s="25" t="str">
        <f t="shared" si="2593"/>
        <v>#NAME?</v>
      </c>
      <c r="AA2071" s="25" t="str">
        <f t="shared" si="2594"/>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1"/>
        <v>1</v>
      </c>
      <c r="B2072" s="10">
        <f t="shared" si="2256"/>
        <v>6</v>
      </c>
      <c r="C2072" s="12" t="s">
        <v>5257</v>
      </c>
      <c r="D2072" s="21" t="s">
        <v>84</v>
      </c>
      <c r="E2072" s="21" t="s">
        <v>5258</v>
      </c>
      <c r="F2072" s="21"/>
      <c r="G2072" s="21"/>
      <c r="H2072" s="21" t="s">
        <v>5259</v>
      </c>
      <c r="I2072" s="21"/>
      <c r="J2072" s="21" t="s">
        <v>360</v>
      </c>
      <c r="K2072" s="21">
        <v>3.0</v>
      </c>
      <c r="L2072" s="21" t="s">
        <v>76</v>
      </c>
      <c r="M2072" s="21" t="s">
        <v>1853</v>
      </c>
      <c r="N2072" s="21" t="s">
        <v>5260</v>
      </c>
      <c r="O2072" s="21"/>
      <c r="P2072" s="21"/>
      <c r="Q2072" s="21"/>
      <c r="R2072" s="21" t="s">
        <v>5138</v>
      </c>
      <c r="S2072" s="21" t="s">
        <v>5139</v>
      </c>
      <c r="T2072" s="21" t="s">
        <v>5261</v>
      </c>
      <c r="U2072" s="23"/>
      <c r="V2072" s="23"/>
      <c r="W2072" s="15">
        <f t="shared" si="2"/>
        <v>45635</v>
      </c>
      <c r="X2072" s="24">
        <v>2071.0</v>
      </c>
      <c r="Y2072" s="17" t="str">
        <f t="shared" si="2592"/>
        <v>=COUNTIFS(C$3:C2072,C2072)</v>
      </c>
      <c r="Z2072" s="25" t="str">
        <f t="shared" si="2593"/>
        <v>#NAME?</v>
      </c>
      <c r="AA2072" s="25" t="str">
        <f t="shared" si="2594"/>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56"/>
        <v>0</v>
      </c>
      <c r="C2073" s="31"/>
      <c r="D2073" s="40"/>
      <c r="E2073" s="40"/>
      <c r="F2073" s="40"/>
      <c r="G2073" s="40"/>
      <c r="H2073" s="40"/>
      <c r="I2073" s="40"/>
      <c r="J2073" s="40"/>
      <c r="K2073" s="40"/>
      <c r="L2073" s="40"/>
      <c r="M2073" s="40"/>
      <c r="N2073" s="40"/>
      <c r="O2073" s="40"/>
      <c r="P2073" s="40"/>
      <c r="Q2073" s="40"/>
      <c r="R2073" s="40" t="s">
        <v>5138</v>
      </c>
      <c r="S2073" s="40" t="s">
        <v>5139</v>
      </c>
      <c r="T2073" s="40" t="s">
        <v>5229</v>
      </c>
      <c r="U2073" s="41"/>
      <c r="V2073" s="41"/>
      <c r="W2073" s="15">
        <f t="shared" si="2"/>
        <v>45635</v>
      </c>
      <c r="X2073" s="24">
        <v>2072.0</v>
      </c>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56"/>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2"/>
        <v>45635</v>
      </c>
      <c r="X2074" s="24">
        <v>2073.0</v>
      </c>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07">COUNTIFS(C$3:C2075,C2075)</f>
        <v>1</v>
      </c>
      <c r="B2075" s="10">
        <f t="shared" si="2256"/>
        <v>5</v>
      </c>
      <c r="C2075" s="12" t="s">
        <v>5262</v>
      </c>
      <c r="D2075" s="21" t="s">
        <v>29</v>
      </c>
      <c r="E2075" s="21" t="s">
        <v>1463</v>
      </c>
      <c r="F2075" s="75" t="s">
        <v>31</v>
      </c>
      <c r="G2075" s="21"/>
      <c r="H2075" s="27" t="s">
        <v>5263</v>
      </c>
      <c r="I2075" s="21" t="s">
        <v>2338</v>
      </c>
      <c r="J2075" s="21" t="s">
        <v>5264</v>
      </c>
      <c r="K2075" s="21">
        <v>3.0</v>
      </c>
      <c r="L2075" s="21" t="s">
        <v>76</v>
      </c>
      <c r="M2075" s="21"/>
      <c r="N2075" s="21" t="s">
        <v>5265</v>
      </c>
      <c r="O2075" s="21"/>
      <c r="P2075" s="21"/>
      <c r="Q2075" s="21"/>
      <c r="R2075" s="21" t="s">
        <v>5138</v>
      </c>
      <c r="S2075" s="21" t="s">
        <v>5139</v>
      </c>
      <c r="T2075" s="22" t="s">
        <v>5266</v>
      </c>
      <c r="U2075" s="23"/>
      <c r="V2075" s="23"/>
      <c r="W2075" s="15">
        <f t="shared" si="2"/>
        <v>45635</v>
      </c>
      <c r="X2075" s="24">
        <v>2074.0</v>
      </c>
      <c r="Y2075" s="17" t="str">
        <f t="shared" ref="Y2075:Y2091" si="2608">formulatext(A2075)</f>
        <v>=COUNTIFS(C$3:C2075,C2075)</v>
      </c>
      <c r="Z2075" s="25" t="str">
        <f t="shared" ref="Z2075:Z2091" si="2609">org.libreoffice.regex(Y2075,"(\= COUNTIFS\(C\$\d{1,3}:)(C\d{1,3})(,)(C\d{1,3})(\))","$2")</f>
        <v>#NAME?</v>
      </c>
      <c r="AA2075" s="25" t="str">
        <f t="shared" ref="AA2075:AA2091" si="2610">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07"/>
        <v>1</v>
      </c>
      <c r="B2076" s="10">
        <f t="shared" si="2256"/>
        <v>2</v>
      </c>
      <c r="C2076" s="12" t="s">
        <v>5267</v>
      </c>
      <c r="D2076" s="21" t="s">
        <v>29</v>
      </c>
      <c r="E2076" s="21" t="s">
        <v>303</v>
      </c>
      <c r="F2076" s="21"/>
      <c r="G2076" s="21"/>
      <c r="H2076" s="21" t="s">
        <v>5268</v>
      </c>
      <c r="I2076" s="21"/>
      <c r="J2076" s="21"/>
      <c r="K2076" s="21"/>
      <c r="L2076" s="21"/>
      <c r="M2076" s="21"/>
      <c r="N2076" s="21"/>
      <c r="O2076" s="21"/>
      <c r="P2076" s="21"/>
      <c r="Q2076" s="21"/>
      <c r="R2076" s="21" t="s">
        <v>5138</v>
      </c>
      <c r="S2076" s="21" t="s">
        <v>5139</v>
      </c>
      <c r="T2076" s="21" t="s">
        <v>5269</v>
      </c>
      <c r="U2076" s="23"/>
      <c r="V2076" s="23"/>
      <c r="W2076" s="15">
        <f t="shared" si="2"/>
        <v>45635</v>
      </c>
      <c r="X2076" s="24">
        <v>2075.0</v>
      </c>
      <c r="Y2076" s="17" t="str">
        <f t="shared" si="2608"/>
        <v>=COUNTIFS(C$3:C2076,C2076)</v>
      </c>
      <c r="Z2076" s="25" t="str">
        <f t="shared" si="2609"/>
        <v>#NAME?</v>
      </c>
      <c r="AA2076" s="25" t="str">
        <f t="shared" si="2610"/>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07"/>
        <v>2</v>
      </c>
      <c r="B2077" s="10">
        <f t="shared" si="2256"/>
        <v>4</v>
      </c>
      <c r="C2077" s="12" t="s">
        <v>3729</v>
      </c>
      <c r="D2077" s="21" t="str">
        <f t="shared" ref="D2077:D2080" si="2611">VLOOKUP($C2077,$C$1:$P$7320,2,0)</f>
        <v>pron</v>
      </c>
      <c r="E2077" s="21" t="str">
        <f t="shared" ref="E2077:E2080" si="2612">VLOOKUP($C2077,$C$1:$P$7320,3,0)</f>
        <v>1st acc sg of ahaṃ</v>
      </c>
      <c r="F2077" s="21" t="str">
        <f t="shared" ref="F2077:F2080" si="2613">VLOOKUP($C2077,$C$1:$P$7320,4,0)</f>
        <v/>
      </c>
      <c r="G2077" s="21"/>
      <c r="H2077" s="21" t="str">
        <f t="shared" ref="H2077:H2080" si="2614">VLOOKUP($C2077,$C$1:$P$7320,6,0)</f>
        <v>to me, for me, me</v>
      </c>
      <c r="I2077" s="21" t="str">
        <f t="shared" ref="I2077:I2080" si="2615">VLOOKUP($C2077,$C$1:$P$7320,7,0)</f>
        <v>me</v>
      </c>
      <c r="J2077" s="21" t="str">
        <f t="shared" ref="J2077:J2080" si="2616">VLOOKUP($C2077,$C$1:$P$7320,8,0)</f>
        <v/>
      </c>
      <c r="K2077" s="21" t="str">
        <f t="shared" ref="K2077:K2080" si="2617">VLOOKUP($C2077,$C$1:$P$7320,9,0)</f>
        <v/>
      </c>
      <c r="L2077" s="21" t="str">
        <f t="shared" ref="L2077:L2080" si="2618">VLOOKUP($C2077,$C$1:$P$7320,10,0)</f>
        <v/>
      </c>
      <c r="M2077" s="21" t="str">
        <f t="shared" ref="M2077:M2080" si="2619">VLOOKUP($C2077,$C$1:$P$7320,11,0)</f>
        <v/>
      </c>
      <c r="N2077" s="21" t="str">
        <f t="shared" ref="N2077:N2080" si="2620">VLOOKUP($C2077,$C$1:$P$7320,12,0)</f>
        <v/>
      </c>
      <c r="O2077" s="21" t="str">
        <f t="shared" ref="O2077:O2080" si="2621">VLOOKUP($C2077,$C$1:$P$7320,13,0)</f>
        <v/>
      </c>
      <c r="P2077" s="21" t="str">
        <f t="shared" ref="P2077:P2080" si="2622">VLOOKUP($C2077,$C$1:$P$7320,14,0)</f>
        <v/>
      </c>
      <c r="Q2077" s="21"/>
      <c r="R2077" s="21" t="s">
        <v>5138</v>
      </c>
      <c r="S2077" s="21" t="s">
        <v>5139</v>
      </c>
      <c r="T2077" s="21" t="s">
        <v>5270</v>
      </c>
      <c r="U2077" s="23"/>
      <c r="V2077" s="23"/>
      <c r="W2077" s="15">
        <f t="shared" si="2"/>
        <v>45635</v>
      </c>
      <c r="X2077" s="24">
        <v>2076.0</v>
      </c>
      <c r="Y2077" s="17" t="str">
        <f t="shared" si="2608"/>
        <v>=COUNTIFS(C$3:C2077,C2077)</v>
      </c>
      <c r="Z2077" s="25" t="str">
        <f t="shared" si="2609"/>
        <v>#NAME?</v>
      </c>
      <c r="AA2077" s="25" t="str">
        <f t="shared" si="2610"/>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07"/>
        <v>4</v>
      </c>
      <c r="B2078" s="10">
        <f t="shared" si="2256"/>
        <v>8</v>
      </c>
      <c r="C2078" s="12" t="s">
        <v>4025</v>
      </c>
      <c r="D2078" s="21" t="str">
        <f t="shared" si="2611"/>
        <v>noun</v>
      </c>
      <c r="E2078" s="21" t="str">
        <f t="shared" si="2612"/>
        <v>masc nom sg of āyasmant</v>
      </c>
      <c r="F2078" s="21" t="str">
        <f t="shared" si="2613"/>
        <v/>
      </c>
      <c r="G2078" s="21"/>
      <c r="H2078" s="21" t="str">
        <f t="shared" si="2614"/>
        <v>venerable</v>
      </c>
      <c r="I2078" s="21" t="str">
        <f t="shared" si="2615"/>
        <v/>
      </c>
      <c r="J2078" s="21" t="str">
        <f t="shared" si="2616"/>
        <v/>
      </c>
      <c r="K2078" s="21" t="str">
        <f t="shared" si="2617"/>
        <v/>
      </c>
      <c r="L2078" s="21" t="str">
        <f t="shared" si="2618"/>
        <v/>
      </c>
      <c r="M2078" s="21" t="str">
        <f t="shared" si="2619"/>
        <v/>
      </c>
      <c r="N2078" s="21" t="str">
        <f t="shared" si="2620"/>
        <v>āyas + mant</v>
      </c>
      <c r="O2078" s="21" t="str">
        <f t="shared" si="2621"/>
        <v/>
      </c>
      <c r="P2078" s="21" t="str">
        <f t="shared" si="2622"/>
        <v/>
      </c>
      <c r="Q2078" s="21"/>
      <c r="R2078" s="21" t="s">
        <v>5138</v>
      </c>
      <c r="S2078" s="21" t="s">
        <v>5139</v>
      </c>
      <c r="T2078" s="21" t="s">
        <v>5270</v>
      </c>
      <c r="U2078" s="23"/>
      <c r="V2078" s="23"/>
      <c r="W2078" s="15">
        <f t="shared" si="2"/>
        <v>45635</v>
      </c>
      <c r="X2078" s="24">
        <v>2077.0</v>
      </c>
      <c r="Y2078" s="17" t="str">
        <f t="shared" si="2608"/>
        <v>=COUNTIFS(C$3:C2078,C2078)</v>
      </c>
      <c r="Z2078" s="25" t="str">
        <f t="shared" si="2609"/>
        <v>#NAME?</v>
      </c>
      <c r="AA2078" s="25" t="str">
        <f t="shared" si="2610"/>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07"/>
        <v>2</v>
      </c>
      <c r="B2079" s="10">
        <f t="shared" si="2256"/>
        <v>4</v>
      </c>
      <c r="C2079" s="12" t="s">
        <v>5181</v>
      </c>
      <c r="D2079" s="21" t="str">
        <f t="shared" si="2611"/>
        <v>pron</v>
      </c>
      <c r="E2079" s="21" t="str">
        <f t="shared" si="2612"/>
        <v>nt instr sg ima</v>
      </c>
      <c r="F2079" s="21" t="str">
        <f t="shared" si="2613"/>
        <v/>
      </c>
      <c r="G2079" s="21"/>
      <c r="H2079" s="21" t="str">
        <f t="shared" si="2614"/>
        <v>with this</v>
      </c>
      <c r="I2079" s="21" t="str">
        <f t="shared" si="2615"/>
        <v/>
      </c>
      <c r="J2079" s="21" t="str">
        <f t="shared" si="2616"/>
        <v/>
      </c>
      <c r="K2079" s="21" t="str">
        <f t="shared" si="2617"/>
        <v/>
      </c>
      <c r="L2079" s="21" t="str">
        <f t="shared" si="2618"/>
        <v/>
      </c>
      <c r="M2079" s="21" t="str">
        <f t="shared" si="2619"/>
        <v/>
      </c>
      <c r="N2079" s="21" t="str">
        <f t="shared" si="2620"/>
        <v/>
      </c>
      <c r="O2079" s="21" t="str">
        <f t="shared" si="2621"/>
        <v/>
      </c>
      <c r="P2079" s="21" t="str">
        <f t="shared" si="2622"/>
        <v/>
      </c>
      <c r="Q2079" s="21"/>
      <c r="R2079" s="21" t="s">
        <v>5138</v>
      </c>
      <c r="S2079" s="21" t="s">
        <v>5139</v>
      </c>
      <c r="T2079" s="21" t="s">
        <v>5270</v>
      </c>
      <c r="U2079" s="23"/>
      <c r="V2079" s="23"/>
      <c r="W2079" s="15">
        <f t="shared" si="2"/>
        <v>45635</v>
      </c>
      <c r="X2079" s="24">
        <v>2078.0</v>
      </c>
      <c r="Y2079" s="17" t="str">
        <f t="shared" si="2608"/>
        <v>=COUNTIFS(C$3:C2079,C2079)</v>
      </c>
      <c r="Z2079" s="25" t="str">
        <f t="shared" si="2609"/>
        <v>#NAME?</v>
      </c>
      <c r="AA2079" s="25" t="str">
        <f t="shared" si="2610"/>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07"/>
        <v>2</v>
      </c>
      <c r="B2080" s="10">
        <f t="shared" si="2256"/>
        <v>3</v>
      </c>
      <c r="C2080" s="12" t="s">
        <v>5184</v>
      </c>
      <c r="D2080" s="21" t="str">
        <f t="shared" si="2611"/>
        <v>noun</v>
      </c>
      <c r="E2080" s="21" t="str">
        <f t="shared" si="2612"/>
        <v>nt instr sg of cīvaracetāpanna, comp</v>
      </c>
      <c r="F2080" s="21" t="str">
        <f t="shared" si="2613"/>
        <v/>
      </c>
      <c r="G2080" s="21"/>
      <c r="H2080" s="21" t="str">
        <f t="shared" si="2614"/>
        <v>with robe fund, robe account</v>
      </c>
      <c r="I2080" s="21" t="str">
        <f t="shared" si="2615"/>
        <v>fund for robe</v>
      </c>
      <c r="J2080" s="21" t="str">
        <f t="shared" si="2616"/>
        <v/>
      </c>
      <c r="K2080" s="21" t="str">
        <f t="shared" si="2617"/>
        <v/>
      </c>
      <c r="L2080" s="21" t="str">
        <f t="shared" si="2618"/>
        <v/>
      </c>
      <c r="M2080" s="21" t="str">
        <f t="shared" si="2619"/>
        <v/>
      </c>
      <c r="N2080" s="21" t="str">
        <f t="shared" si="2620"/>
        <v>cīvara + cetāpanna</v>
      </c>
      <c r="O2080" s="21" t="str">
        <f t="shared" si="2621"/>
        <v>dative tappurisa</v>
      </c>
      <c r="P2080" s="21" t="str">
        <f t="shared" si="2622"/>
        <v>cīvarassa + cetāpanna</v>
      </c>
      <c r="Q2080" s="21" t="s">
        <v>5187</v>
      </c>
      <c r="R2080" s="21" t="s">
        <v>5138</v>
      </c>
      <c r="S2080" s="21" t="s">
        <v>5139</v>
      </c>
      <c r="T2080" s="21" t="s">
        <v>5270</v>
      </c>
      <c r="U2080" s="23"/>
      <c r="V2080" s="23"/>
      <c r="W2080" s="15">
        <f t="shared" si="2"/>
        <v>45635</v>
      </c>
      <c r="X2080" s="24">
        <v>2079.0</v>
      </c>
      <c r="Y2080" s="17" t="str">
        <f t="shared" si="2608"/>
        <v>=COUNTIFS(C$3:C2080,C2080)</v>
      </c>
      <c r="Z2080" s="25" t="str">
        <f t="shared" si="2609"/>
        <v>#NAME?</v>
      </c>
      <c r="AA2080" s="25" t="str">
        <f t="shared" si="2610"/>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07"/>
        <v>1</v>
      </c>
      <c r="B2081" s="10">
        <f t="shared" si="2256"/>
        <v>4</v>
      </c>
      <c r="C2081" s="12" t="s">
        <v>5271</v>
      </c>
      <c r="D2081" s="21" t="s">
        <v>250</v>
      </c>
      <c r="E2081" s="21" t="s">
        <v>5272</v>
      </c>
      <c r="F2081" s="21"/>
      <c r="G2081" s="21"/>
      <c r="H2081" s="21" t="s">
        <v>5273</v>
      </c>
      <c r="I2081" s="21" t="s">
        <v>5274</v>
      </c>
      <c r="J2081" s="21"/>
      <c r="K2081" s="21"/>
      <c r="L2081" s="21"/>
      <c r="M2081" s="21"/>
      <c r="N2081" s="21" t="s">
        <v>5275</v>
      </c>
      <c r="O2081" s="21"/>
      <c r="P2081" s="21"/>
      <c r="Q2081" s="21"/>
      <c r="R2081" s="21" t="s">
        <v>5138</v>
      </c>
      <c r="S2081" s="21" t="s">
        <v>5139</v>
      </c>
      <c r="T2081" s="21" t="s">
        <v>5276</v>
      </c>
      <c r="U2081" s="23"/>
      <c r="V2081" s="23"/>
      <c r="W2081" s="15">
        <f t="shared" si="2"/>
        <v>45635</v>
      </c>
      <c r="X2081" s="24">
        <v>2080.0</v>
      </c>
      <c r="Y2081" s="17" t="str">
        <f t="shared" si="2608"/>
        <v>=COUNTIFS(C$3:C2081,C2081)</v>
      </c>
      <c r="Z2081" s="25" t="str">
        <f t="shared" si="2609"/>
        <v>#NAME?</v>
      </c>
      <c r="AA2081" s="25" t="str">
        <f t="shared" si="2610"/>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07"/>
        <v>12</v>
      </c>
      <c r="B2082" s="10">
        <f t="shared" si="2256"/>
        <v>21</v>
      </c>
      <c r="C2082" s="12" t="s">
        <v>302</v>
      </c>
      <c r="D2082" s="21" t="str">
        <f t="shared" ref="D2082:D2088" si="2623">VLOOKUP($C2082,$C$1:$P$7320,2,0)</f>
        <v>ind</v>
      </c>
      <c r="E2082" s="21" t="str">
        <f t="shared" ref="E2082:E2088" si="2624">VLOOKUP($C2082,$C$1:$P$7320,3,0)</f>
        <v>emph</v>
      </c>
      <c r="F2082" s="21" t="str">
        <f t="shared" ref="F2082:F2088" si="2625">VLOOKUP($C2082,$C$1:$P$7320,4,0)</f>
        <v/>
      </c>
      <c r="G2082" s="21"/>
      <c r="H2082" s="21" t="str">
        <f t="shared" ref="H2082:H2088" si="2626">VLOOKUP($C2082,$C$1:$P$7320,6,0)</f>
        <v>just, only</v>
      </c>
      <c r="I2082" s="21" t="str">
        <f t="shared" ref="I2082:I2088" si="2627">VLOOKUP($C2082,$C$1:$P$7320,7,0)</f>
        <v/>
      </c>
      <c r="J2082" s="21" t="str">
        <f t="shared" ref="J2082:J2088" si="2628">VLOOKUP($C2082,$C$1:$P$7320,8,0)</f>
        <v/>
      </c>
      <c r="K2082" s="21" t="str">
        <f t="shared" ref="K2082:K2088" si="2629">VLOOKUP($C2082,$C$1:$P$7320,9,0)</f>
        <v/>
      </c>
      <c r="L2082" s="21" t="str">
        <f t="shared" ref="L2082:L2088" si="2630">VLOOKUP($C2082,$C$1:$P$7320,10,0)</f>
        <v/>
      </c>
      <c r="M2082" s="21" t="str">
        <f t="shared" ref="M2082:M2088" si="2631">VLOOKUP($C2082,$C$1:$P$7320,11,0)</f>
        <v/>
      </c>
      <c r="N2082" s="21" t="str">
        <f t="shared" ref="N2082:N2088" si="2632">VLOOKUP($C2082,$C$1:$P$7320,12,0)</f>
        <v/>
      </c>
      <c r="O2082" s="21" t="str">
        <f t="shared" ref="O2082:O2088" si="2633">VLOOKUP($C2082,$C$1:$P$7320,13,0)</f>
        <v/>
      </c>
      <c r="P2082" s="21" t="str">
        <f t="shared" ref="P2082:P2088" si="2634">VLOOKUP($C2082,$C$1:$P$7320,14,0)</f>
        <v/>
      </c>
      <c r="Q2082" s="21"/>
      <c r="R2082" s="21" t="s">
        <v>5138</v>
      </c>
      <c r="S2082" s="21" t="s">
        <v>5139</v>
      </c>
      <c r="T2082" s="21" t="s">
        <v>5270</v>
      </c>
      <c r="U2082" s="23"/>
      <c r="V2082" s="23"/>
      <c r="W2082" s="15">
        <f t="shared" si="2"/>
        <v>45635</v>
      </c>
      <c r="X2082" s="24">
        <v>2081.0</v>
      </c>
      <c r="Y2082" s="17" t="str">
        <f t="shared" si="2608"/>
        <v>=COUNTIFS(C$3:C2082,C2082)</v>
      </c>
      <c r="Z2082" s="25" t="str">
        <f t="shared" si="2609"/>
        <v>#NAME?</v>
      </c>
      <c r="AA2082" s="25" t="str">
        <f t="shared" si="2610"/>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07"/>
        <v>2</v>
      </c>
      <c r="B2083" s="10">
        <f t="shared" si="2256"/>
        <v>2</v>
      </c>
      <c r="C2083" s="12" t="s">
        <v>1314</v>
      </c>
      <c r="D2083" s="21" t="str">
        <f t="shared" si="2623"/>
        <v>noun</v>
      </c>
      <c r="E2083" s="21" t="str">
        <f t="shared" si="2624"/>
        <v>nt acc sg of rūpa</v>
      </c>
      <c r="F2083" s="21" t="str">
        <f t="shared" si="2625"/>
        <v/>
      </c>
      <c r="G2083" s="21"/>
      <c r="H2083" s="21" t="str">
        <f t="shared" si="2626"/>
        <v>form</v>
      </c>
      <c r="I2083" s="21" t="str">
        <f t="shared" si="2627"/>
        <v>shape</v>
      </c>
      <c r="J2083" s="21" t="str">
        <f t="shared" si="2628"/>
        <v>√rūp (produce)</v>
      </c>
      <c r="K2083" s="21">
        <f t="shared" si="2629"/>
        <v>8</v>
      </c>
      <c r="L2083" s="21" t="str">
        <f t="shared" si="2630"/>
        <v>*e</v>
      </c>
      <c r="M2083" s="21" t="str">
        <f t="shared" si="2631"/>
        <v/>
      </c>
      <c r="N2083" s="21" t="str">
        <f t="shared" si="2632"/>
        <v>√rūp + a</v>
      </c>
      <c r="O2083" s="21" t="str">
        <f t="shared" si="2633"/>
        <v/>
      </c>
      <c r="P2083" s="21" t="str">
        <f t="shared" si="2634"/>
        <v/>
      </c>
      <c r="Q2083" s="21"/>
      <c r="R2083" s="21" t="s">
        <v>5138</v>
      </c>
      <c r="S2083" s="21" t="s">
        <v>5139</v>
      </c>
      <c r="T2083" s="21" t="s">
        <v>5270</v>
      </c>
      <c r="U2083" s="23"/>
      <c r="V2083" s="23"/>
      <c r="W2083" s="15">
        <f t="shared" si="2"/>
        <v>45635</v>
      </c>
      <c r="X2083" s="24">
        <v>2082.0</v>
      </c>
      <c r="Y2083" s="17" t="str">
        <f t="shared" si="2608"/>
        <v>=COUNTIFS(C$3:C2083,C2083)</v>
      </c>
      <c r="Z2083" s="25" t="str">
        <f t="shared" si="2609"/>
        <v>#NAME?</v>
      </c>
      <c r="AA2083" s="25" t="str">
        <f t="shared" si="2610"/>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07"/>
        <v>65</v>
      </c>
      <c r="B2084" s="10">
        <f t="shared" si="2256"/>
        <v>220</v>
      </c>
      <c r="C2084" s="12" t="s">
        <v>1131</v>
      </c>
      <c r="D2084" s="21" t="str">
        <f t="shared" si="2623"/>
        <v>ind</v>
      </c>
      <c r="E2084" s="21" t="str">
        <f t="shared" si="2624"/>
        <v>conj</v>
      </c>
      <c r="F2084" s="21" t="str">
        <f t="shared" si="2625"/>
        <v/>
      </c>
      <c r="G2084" s="21"/>
      <c r="H2084" s="21" t="str">
        <f t="shared" si="2626"/>
        <v>or, either or</v>
      </c>
      <c r="I2084" s="21" t="str">
        <f t="shared" si="2627"/>
        <v/>
      </c>
      <c r="J2084" s="21" t="str">
        <f t="shared" si="2628"/>
        <v/>
      </c>
      <c r="K2084" s="21" t="str">
        <f t="shared" si="2629"/>
        <v/>
      </c>
      <c r="L2084" s="21" t="str">
        <f t="shared" si="2630"/>
        <v/>
      </c>
      <c r="M2084" s="21" t="str">
        <f t="shared" si="2631"/>
        <v/>
      </c>
      <c r="N2084" s="21" t="str">
        <f t="shared" si="2632"/>
        <v/>
      </c>
      <c r="O2084" s="21" t="str">
        <f t="shared" si="2633"/>
        <v/>
      </c>
      <c r="P2084" s="21" t="str">
        <f t="shared" si="2634"/>
        <v/>
      </c>
      <c r="Q2084" s="21"/>
      <c r="R2084" s="21" t="s">
        <v>5138</v>
      </c>
      <c r="S2084" s="21" t="s">
        <v>5139</v>
      </c>
      <c r="T2084" s="21" t="s">
        <v>5270</v>
      </c>
      <c r="U2084" s="23"/>
      <c r="V2084" s="23"/>
      <c r="W2084" s="15">
        <f t="shared" si="2"/>
        <v>45635</v>
      </c>
      <c r="X2084" s="24">
        <v>2083.0</v>
      </c>
      <c r="Y2084" s="17" t="str">
        <f t="shared" si="2608"/>
        <v>=COUNTIFS(C$3:C2084,C2084)</v>
      </c>
      <c r="Z2084" s="25" t="str">
        <f t="shared" si="2609"/>
        <v>#NAME?</v>
      </c>
      <c r="AA2084" s="25" t="str">
        <f t="shared" si="2610"/>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07"/>
        <v>2</v>
      </c>
      <c r="B2085" s="10">
        <f t="shared" si="2256"/>
        <v>4</v>
      </c>
      <c r="C2085" s="12" t="s">
        <v>5271</v>
      </c>
      <c r="D2085" s="21" t="str">
        <f t="shared" si="2623"/>
        <v>adj</v>
      </c>
      <c r="E2085" s="21" t="str">
        <f t="shared" si="2624"/>
        <v>nt acc sg of evarūpa</v>
      </c>
      <c r="F2085" s="21" t="str">
        <f t="shared" si="2625"/>
        <v/>
      </c>
      <c r="G2085" s="21"/>
      <c r="H2085" s="21" t="str">
        <f t="shared" si="2626"/>
        <v>such, like this, of such quality</v>
      </c>
      <c r="I2085" s="21" t="str">
        <f t="shared" si="2627"/>
        <v>such form</v>
      </c>
      <c r="J2085" s="21" t="str">
        <f t="shared" si="2628"/>
        <v/>
      </c>
      <c r="K2085" s="21" t="str">
        <f t="shared" si="2629"/>
        <v/>
      </c>
      <c r="L2085" s="21" t="str">
        <f t="shared" si="2630"/>
        <v/>
      </c>
      <c r="M2085" s="21" t="str">
        <f t="shared" si="2631"/>
        <v/>
      </c>
      <c r="N2085" s="21" t="str">
        <f t="shared" si="2632"/>
        <v>eva + rūpa</v>
      </c>
      <c r="O2085" s="21" t="str">
        <f t="shared" si="2633"/>
        <v/>
      </c>
      <c r="P2085" s="21" t="str">
        <f t="shared" si="2634"/>
        <v/>
      </c>
      <c r="Q2085" s="21"/>
      <c r="R2085" s="21" t="s">
        <v>5138</v>
      </c>
      <c r="S2085" s="21" t="s">
        <v>5139</v>
      </c>
      <c r="T2085" s="21" t="s">
        <v>5270</v>
      </c>
      <c r="U2085" s="23"/>
      <c r="V2085" s="23"/>
      <c r="W2085" s="15">
        <f t="shared" si="2"/>
        <v>45635</v>
      </c>
      <c r="X2085" s="24">
        <v>2084.0</v>
      </c>
      <c r="Y2085" s="17" t="str">
        <f t="shared" si="2608"/>
        <v>=COUNTIFS(C$3:C2085,C2085)</v>
      </c>
      <c r="Z2085" s="25" t="str">
        <f t="shared" si="2609"/>
        <v>#NAME?</v>
      </c>
      <c r="AA2085" s="25" t="str">
        <f t="shared" si="2610"/>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07"/>
        <v>66</v>
      </c>
      <c r="B2086" s="10">
        <f t="shared" si="2256"/>
        <v>220</v>
      </c>
      <c r="C2086" s="12" t="s">
        <v>1131</v>
      </c>
      <c r="D2086" s="21" t="str">
        <f t="shared" si="2623"/>
        <v>ind</v>
      </c>
      <c r="E2086" s="21" t="str">
        <f t="shared" si="2624"/>
        <v>conj</v>
      </c>
      <c r="F2086" s="21" t="str">
        <f t="shared" si="2625"/>
        <v/>
      </c>
      <c r="G2086" s="21"/>
      <c r="H2086" s="21" t="str">
        <f t="shared" si="2626"/>
        <v>or, either or</v>
      </c>
      <c r="I2086" s="21" t="str">
        <f t="shared" si="2627"/>
        <v/>
      </c>
      <c r="J2086" s="21" t="str">
        <f t="shared" si="2628"/>
        <v/>
      </c>
      <c r="K2086" s="21" t="str">
        <f t="shared" si="2629"/>
        <v/>
      </c>
      <c r="L2086" s="21" t="str">
        <f t="shared" si="2630"/>
        <v/>
      </c>
      <c r="M2086" s="21" t="str">
        <f t="shared" si="2631"/>
        <v/>
      </c>
      <c r="N2086" s="21" t="str">
        <f t="shared" si="2632"/>
        <v/>
      </c>
      <c r="O2086" s="21" t="str">
        <f t="shared" si="2633"/>
        <v/>
      </c>
      <c r="P2086" s="21" t="str">
        <f t="shared" si="2634"/>
        <v/>
      </c>
      <c r="Q2086" s="21"/>
      <c r="R2086" s="21" t="s">
        <v>5138</v>
      </c>
      <c r="S2086" s="21" t="s">
        <v>5139</v>
      </c>
      <c r="T2086" s="21" t="s">
        <v>5270</v>
      </c>
      <c r="U2086" s="23"/>
      <c r="V2086" s="23"/>
      <c r="W2086" s="15">
        <f t="shared" si="2"/>
        <v>45635</v>
      </c>
      <c r="X2086" s="24">
        <v>2085.0</v>
      </c>
      <c r="Y2086" s="17" t="str">
        <f t="shared" si="2608"/>
        <v>=COUNTIFS(C$3:C2086,C2086)</v>
      </c>
      <c r="Z2086" s="25" t="str">
        <f t="shared" si="2609"/>
        <v>#NAME?</v>
      </c>
      <c r="AA2086" s="25" t="str">
        <f t="shared" si="2610"/>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07"/>
        <v>6</v>
      </c>
      <c r="B2087" s="10">
        <f t="shared" si="2256"/>
        <v>23</v>
      </c>
      <c r="C2087" s="12" t="s">
        <v>4864</v>
      </c>
      <c r="D2087" s="21" t="str">
        <f t="shared" si="2623"/>
        <v>noun</v>
      </c>
      <c r="E2087" s="21" t="str">
        <f t="shared" si="2624"/>
        <v>nt nom sg of cīvara</v>
      </c>
      <c r="F2087" s="21" t="str">
        <f t="shared" si="2625"/>
        <v/>
      </c>
      <c r="G2087" s="21"/>
      <c r="H2087" s="21" t="str">
        <f t="shared" si="2626"/>
        <v>robe</v>
      </c>
      <c r="I2087" s="21" t="str">
        <f t="shared" si="2627"/>
        <v>cloth</v>
      </c>
      <c r="J2087" s="21" t="str">
        <f t="shared" si="2628"/>
        <v/>
      </c>
      <c r="K2087" s="21" t="str">
        <f t="shared" si="2629"/>
        <v/>
      </c>
      <c r="L2087" s="21" t="str">
        <f t="shared" si="2630"/>
        <v/>
      </c>
      <c r="M2087" s="21" t="str">
        <f t="shared" si="2631"/>
        <v/>
      </c>
      <c r="N2087" s="21" t="str">
        <f t="shared" si="2632"/>
        <v/>
      </c>
      <c r="O2087" s="21" t="str">
        <f t="shared" si="2633"/>
        <v/>
      </c>
      <c r="P2087" s="21" t="str">
        <f t="shared" si="2634"/>
        <v/>
      </c>
      <c r="Q2087" s="21"/>
      <c r="R2087" s="21" t="s">
        <v>5138</v>
      </c>
      <c r="S2087" s="21" t="s">
        <v>5139</v>
      </c>
      <c r="T2087" s="21" t="s">
        <v>5270</v>
      </c>
      <c r="U2087" s="23"/>
      <c r="V2087" s="23"/>
      <c r="W2087" s="15">
        <f t="shared" si="2"/>
        <v>45635</v>
      </c>
      <c r="X2087" s="24">
        <v>2086.0</v>
      </c>
      <c r="Y2087" s="17" t="str">
        <f t="shared" si="2608"/>
        <v>=COUNTIFS(C$3:C2087,C2087)</v>
      </c>
      <c r="Z2087" s="25" t="str">
        <f t="shared" si="2609"/>
        <v>#NAME?</v>
      </c>
      <c r="AA2087" s="25" t="str">
        <f t="shared" si="2610"/>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07"/>
        <v>2</v>
      </c>
      <c r="B2088" s="10">
        <f t="shared" si="2256"/>
        <v>5</v>
      </c>
      <c r="C2088" s="12" t="s">
        <v>5190</v>
      </c>
      <c r="D2088" s="21" t="str">
        <f t="shared" si="2623"/>
        <v>verb</v>
      </c>
      <c r="E2088" s="21" t="str">
        <f t="shared" si="2624"/>
        <v>abs of cetāpeti</v>
      </c>
      <c r="F2088" s="21" t="str">
        <f t="shared" si="2625"/>
        <v/>
      </c>
      <c r="G2088" s="21"/>
      <c r="H2088" s="21" t="str">
        <f t="shared" si="2626"/>
        <v>having exchanged</v>
      </c>
      <c r="I2088" s="21" t="str">
        <f t="shared" si="2627"/>
        <v/>
      </c>
      <c r="J2088" s="21" t="str">
        <f t="shared" si="2628"/>
        <v>√cit (mark)</v>
      </c>
      <c r="K2088" s="21">
        <f t="shared" si="2629"/>
        <v>1</v>
      </c>
      <c r="L2088" s="21" t="str">
        <f t="shared" si="2630"/>
        <v>*āpe</v>
      </c>
      <c r="M2088" s="21" t="str">
        <f t="shared" si="2631"/>
        <v>√cit + *āpe &gt; cetāpe (caus)</v>
      </c>
      <c r="N2088" s="21" t="str">
        <f t="shared" si="2632"/>
        <v>cetāpe + tvā</v>
      </c>
      <c r="O2088" s="21" t="str">
        <f t="shared" si="2633"/>
        <v/>
      </c>
      <c r="P2088" s="21" t="str">
        <f t="shared" si="2634"/>
        <v/>
      </c>
      <c r="Q2088" s="21"/>
      <c r="R2088" s="21" t="s">
        <v>5138</v>
      </c>
      <c r="S2088" s="21" t="s">
        <v>5139</v>
      </c>
      <c r="T2088" s="21" t="s">
        <v>5270</v>
      </c>
      <c r="U2088" s="23"/>
      <c r="V2088" s="23"/>
      <c r="W2088" s="15">
        <f t="shared" si="2"/>
        <v>45635</v>
      </c>
      <c r="X2088" s="24">
        <v>2087.0</v>
      </c>
      <c r="Y2088" s="17" t="str">
        <f t="shared" si="2608"/>
        <v>=COUNTIFS(C$3:C2088,C2088)</v>
      </c>
      <c r="Z2088" s="25" t="str">
        <f t="shared" si="2609"/>
        <v>#NAME?</v>
      </c>
      <c r="AA2088" s="25" t="str">
        <f t="shared" si="2610"/>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07"/>
        <v>1</v>
      </c>
      <c r="B2089" s="10">
        <f t="shared" si="2256"/>
        <v>2</v>
      </c>
      <c r="C2089" s="12" t="s">
        <v>5277</v>
      </c>
      <c r="D2089" s="21" t="s">
        <v>118</v>
      </c>
      <c r="E2089" s="27" t="s">
        <v>5278</v>
      </c>
      <c r="F2089" s="21"/>
      <c r="G2089" s="21"/>
      <c r="H2089" s="21"/>
      <c r="I2089" s="21"/>
      <c r="J2089" s="21"/>
      <c r="K2089" s="21"/>
      <c r="L2089" s="21"/>
      <c r="M2089" s="21"/>
      <c r="N2089" s="21" t="s">
        <v>5279</v>
      </c>
      <c r="O2089" s="21"/>
      <c r="P2089" s="21"/>
      <c r="Q2089" s="21"/>
      <c r="R2089" s="21" t="s">
        <v>5138</v>
      </c>
      <c r="S2089" s="21" t="s">
        <v>5139</v>
      </c>
      <c r="T2089" s="21" t="s">
        <v>5280</v>
      </c>
      <c r="U2089" s="23"/>
      <c r="V2089" s="23"/>
      <c r="W2089" s="15">
        <f t="shared" si="2"/>
        <v>45635</v>
      </c>
      <c r="X2089" s="24">
        <v>2088.0</v>
      </c>
      <c r="Y2089" s="17" t="str">
        <f t="shared" si="2608"/>
        <v>=COUNTIFS(C$3:C2089,C2089)</v>
      </c>
      <c r="Z2089" s="25" t="str">
        <f t="shared" si="2609"/>
        <v>#NAME?</v>
      </c>
      <c r="AA2089" s="25" t="str">
        <f t="shared" si="2610"/>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07"/>
        <v>1</v>
      </c>
      <c r="B2090" s="10">
        <f t="shared" si="2256"/>
        <v>1</v>
      </c>
      <c r="C2090" s="12" t="s">
        <v>5281</v>
      </c>
      <c r="D2090" s="21" t="s">
        <v>84</v>
      </c>
      <c r="E2090" s="21" t="s">
        <v>5282</v>
      </c>
      <c r="F2090" s="21"/>
      <c r="G2090" s="21"/>
      <c r="H2090" s="21" t="s">
        <v>5283</v>
      </c>
      <c r="I2090" s="21" t="s">
        <v>5284</v>
      </c>
      <c r="J2090" s="21" t="s">
        <v>4219</v>
      </c>
      <c r="K2090" s="21">
        <v>8.0</v>
      </c>
      <c r="L2090" s="21" t="s">
        <v>196</v>
      </c>
      <c r="M2090" s="21" t="s">
        <v>4220</v>
      </c>
      <c r="N2090" s="21" t="s">
        <v>5224</v>
      </c>
      <c r="O2090" s="21"/>
      <c r="P2090" s="21"/>
      <c r="Q2090" s="21"/>
      <c r="R2090" s="21" t="s">
        <v>5138</v>
      </c>
      <c r="S2090" s="21" t="s">
        <v>5139</v>
      </c>
      <c r="T2090" s="21" t="s">
        <v>5285</v>
      </c>
      <c r="U2090" s="23"/>
      <c r="V2090" s="23"/>
      <c r="W2090" s="15">
        <f t="shared" si="2"/>
        <v>45635</v>
      </c>
      <c r="X2090" s="24">
        <v>2089.0</v>
      </c>
      <c r="Y2090" s="17" t="str">
        <f t="shared" si="2608"/>
        <v>=COUNTIFS(C$3:C2090,C2090)</v>
      </c>
      <c r="Z2090" s="25" t="str">
        <f t="shared" si="2609"/>
        <v>#NAME?</v>
      </c>
      <c r="AA2090" s="25" t="str">
        <f t="shared" si="2610"/>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07"/>
        <v>18</v>
      </c>
      <c r="B2091" s="10">
        <f t="shared" si="2256"/>
        <v>63</v>
      </c>
      <c r="C2091" s="12" t="s">
        <v>449</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5138</v>
      </c>
      <c r="S2091" s="21" t="s">
        <v>5139</v>
      </c>
      <c r="T2091" s="21" t="s">
        <v>5270</v>
      </c>
      <c r="U2091" s="23"/>
      <c r="V2091" s="23"/>
      <c r="W2091" s="15">
        <f t="shared" si="2"/>
        <v>45635</v>
      </c>
      <c r="X2091" s="24">
        <v>2090.0</v>
      </c>
      <c r="Y2091" s="17" t="str">
        <f t="shared" si="2608"/>
        <v>=COUNTIFS(C$3:C2091,C2091)</v>
      </c>
      <c r="Z2091" s="25" t="str">
        <f t="shared" si="2609"/>
        <v>#NAME?</v>
      </c>
      <c r="AA2091" s="25" t="str">
        <f t="shared" si="2610"/>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56"/>
        <v>0</v>
      </c>
      <c r="C2092" s="31"/>
      <c r="D2092" s="40"/>
      <c r="E2092" s="40"/>
      <c r="F2092" s="40"/>
      <c r="G2092" s="40"/>
      <c r="H2092" s="40"/>
      <c r="I2092" s="40"/>
      <c r="J2092" s="40"/>
      <c r="K2092" s="40"/>
      <c r="L2092" s="40"/>
      <c r="M2092" s="40"/>
      <c r="N2092" s="40"/>
      <c r="O2092" s="40"/>
      <c r="P2092" s="40"/>
      <c r="Q2092" s="40"/>
      <c r="R2092" s="40" t="s">
        <v>5138</v>
      </c>
      <c r="S2092" s="40" t="s">
        <v>5139</v>
      </c>
      <c r="T2092" s="40" t="s">
        <v>5270</v>
      </c>
      <c r="U2092" s="41"/>
      <c r="V2092" s="41"/>
      <c r="W2092" s="15">
        <f t="shared" si="2"/>
        <v>45635</v>
      </c>
      <c r="X2092" s="24">
        <v>2091.0</v>
      </c>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56"/>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2"/>
        <v>45635</v>
      </c>
      <c r="X2093" s="24">
        <v>2092.0</v>
      </c>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35">COUNTIFS(C$3:C2094,C2094)</f>
        <v>1</v>
      </c>
      <c r="B2094" s="10">
        <f t="shared" si="2256"/>
        <v>2</v>
      </c>
      <c r="C2094" s="12" t="s">
        <v>5286</v>
      </c>
      <c r="D2094" s="21" t="s">
        <v>47</v>
      </c>
      <c r="E2094" s="21" t="s">
        <v>5287</v>
      </c>
      <c r="F2094" s="21"/>
      <c r="G2094" s="21"/>
      <c r="H2094" s="21" t="s">
        <v>5288</v>
      </c>
      <c r="I2094" s="21" t="s">
        <v>5289</v>
      </c>
      <c r="J2094" s="21"/>
      <c r="K2094" s="21"/>
      <c r="L2094" s="21"/>
      <c r="M2094" s="21"/>
      <c r="N2094" s="21" t="s">
        <v>5290</v>
      </c>
      <c r="O2094" s="21" t="s">
        <v>2250</v>
      </c>
      <c r="P2094" s="21" t="s">
        <v>5291</v>
      </c>
      <c r="Q2094" s="27" t="s">
        <v>5292</v>
      </c>
      <c r="R2094" s="21" t="s">
        <v>5138</v>
      </c>
      <c r="S2094" s="21" t="s">
        <v>5139</v>
      </c>
      <c r="T2094" s="22" t="s">
        <v>5293</v>
      </c>
      <c r="U2094" s="23"/>
      <c r="V2094" s="23"/>
      <c r="W2094" s="15">
        <f t="shared" si="2"/>
        <v>45635</v>
      </c>
      <c r="X2094" s="24">
        <v>2093.0</v>
      </c>
      <c r="Y2094" s="17" t="str">
        <f t="shared" ref="Y2094:Y2099" si="2636">formulatext(A2094)</f>
        <v>=COUNTIFS(C$3:C2094,C2094)</v>
      </c>
      <c r="Z2094" s="25" t="str">
        <f t="shared" ref="Z2094:Z2099" si="2637">org.libreoffice.regex(Y2094,"(\= COUNTIFS\(C\$\d{1,3}:)(C\d{1,3})(,)(C\d{1,3})(\))","$2")</f>
        <v>#NAME?</v>
      </c>
      <c r="AA2094" s="25" t="str">
        <f t="shared" ref="AA2094:AA2099" si="2638">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35"/>
        <v>2</v>
      </c>
      <c r="B2095" s="10">
        <f t="shared" si="2256"/>
        <v>2</v>
      </c>
      <c r="C2095" s="12" t="s">
        <v>2337</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5138</v>
      </c>
      <c r="S2095" s="21" t="s">
        <v>5139</v>
      </c>
      <c r="T2095" s="22" t="s">
        <v>5294</v>
      </c>
      <c r="U2095" s="23"/>
      <c r="V2095" s="23"/>
      <c r="W2095" s="15">
        <f t="shared" si="2"/>
        <v>45635</v>
      </c>
      <c r="X2095" s="24">
        <v>2094.0</v>
      </c>
      <c r="Y2095" s="17" t="str">
        <f t="shared" si="2636"/>
        <v>=COUNTIFS(C$3:C2095,C2095)</v>
      </c>
      <c r="Z2095" s="25" t="str">
        <f t="shared" si="2637"/>
        <v>#NAME?</v>
      </c>
      <c r="AA2095" s="25" t="str">
        <f t="shared" si="2638"/>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35"/>
        <v>1</v>
      </c>
      <c r="B2096" s="10">
        <f t="shared" si="2256"/>
        <v>2</v>
      </c>
      <c r="C2096" s="12" t="s">
        <v>5295</v>
      </c>
      <c r="D2096" s="21" t="s">
        <v>47</v>
      </c>
      <c r="E2096" s="21" t="s">
        <v>5296</v>
      </c>
      <c r="F2096" s="21"/>
      <c r="G2096" s="21"/>
      <c r="H2096" s="21" t="s">
        <v>5297</v>
      </c>
      <c r="I2096" s="21"/>
      <c r="J2096" s="21" t="s">
        <v>2258</v>
      </c>
      <c r="K2096" s="21">
        <v>8.0</v>
      </c>
      <c r="L2096" s="21" t="s">
        <v>196</v>
      </c>
      <c r="M2096" s="21"/>
      <c r="N2096" s="21" t="s">
        <v>5298</v>
      </c>
      <c r="O2096" s="21"/>
      <c r="P2096" s="21"/>
      <c r="Q2096" s="21"/>
      <c r="R2096" s="21" t="s">
        <v>5138</v>
      </c>
      <c r="S2096" s="21" t="s">
        <v>5139</v>
      </c>
      <c r="T2096" s="21" t="s">
        <v>5299</v>
      </c>
      <c r="U2096" s="23"/>
      <c r="V2096" s="23"/>
      <c r="W2096" s="15">
        <f t="shared" si="2"/>
        <v>45635</v>
      </c>
      <c r="X2096" s="24">
        <v>2095.0</v>
      </c>
      <c r="Y2096" s="17" t="str">
        <f t="shared" si="2636"/>
        <v>=COUNTIFS(C$3:C2096,C2096)</v>
      </c>
      <c r="Z2096" s="25" t="str">
        <f t="shared" si="2637"/>
        <v>#NAME?</v>
      </c>
      <c r="AA2096" s="25" t="str">
        <f t="shared" si="2638"/>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35"/>
        <v>2</v>
      </c>
      <c r="B2097" s="10">
        <f t="shared" si="2256"/>
        <v>3</v>
      </c>
      <c r="C2097" s="12" t="s">
        <v>2961</v>
      </c>
      <c r="D2097" s="21" t="str">
        <f t="shared" ref="D2097:D2099" si="2639">VLOOKUP($C2097,$C$1:$P$7320,2,0)</f>
        <v>ind</v>
      </c>
      <c r="E2097" s="21" t="str">
        <f t="shared" ref="E2097:E2099" si="2640">VLOOKUP($C2097,$C$1:$P$7320,3,0)</f>
        <v>adv, ger of upādiyati</v>
      </c>
      <c r="F2097" s="21" t="str">
        <f t="shared" ref="F2097:F2099" si="2641">VLOOKUP($C2097,$C$1:$P$7320,4,0)</f>
        <v>+acc</v>
      </c>
      <c r="G2097" s="21"/>
      <c r="H2097" s="21" t="str">
        <f t="shared" ref="H2097:H2099" si="2642">VLOOKUP($C2097,$C$1:$P$7320,6,0)</f>
        <v>based on, on account of, using</v>
      </c>
      <c r="I2097" s="21" t="str">
        <f t="shared" ref="I2097:I2099" si="2643">VLOOKUP($C2097,$C$1:$P$7320,7,0)</f>
        <v/>
      </c>
      <c r="J2097" s="21" t="str">
        <f t="shared" ref="J2097:J2099" si="2644">VLOOKUP($C2097,$C$1:$P$7320,8,0)</f>
        <v>√ādā (take, steal)</v>
      </c>
      <c r="K2097" s="21">
        <f t="shared" ref="K2097:K2099" si="2645">VLOOKUP($C2097,$C$1:$P$7320,9,0)</f>
        <v>3</v>
      </c>
      <c r="L2097" s="21" t="str">
        <f t="shared" ref="L2097:L2099" si="2646">VLOOKUP($C2097,$C$1:$P$7320,10,0)</f>
        <v>ya</v>
      </c>
      <c r="M2097" s="21" t="str">
        <f t="shared" ref="M2097:M2099" si="2647">VLOOKUP($C2097,$C$1:$P$7320,11,0)</f>
        <v/>
      </c>
      <c r="N2097" s="21" t="str">
        <f t="shared" ref="N2097:N2099" si="2648">VLOOKUP($C2097,$C$1:$P$7320,12,0)</f>
        <v>upa + √ādā + ya</v>
      </c>
      <c r="O2097" s="21" t="str">
        <f t="shared" ref="O2097:O2099" si="2649">VLOOKUP($C2097,$C$1:$P$7320,13,0)</f>
        <v/>
      </c>
      <c r="P2097" s="21" t="str">
        <f t="shared" ref="P2097:P2099" si="2650">VLOOKUP($C2097,$C$1:$P$7320,14,0)</f>
        <v/>
      </c>
      <c r="Q2097" s="21"/>
      <c r="R2097" s="21" t="s">
        <v>5138</v>
      </c>
      <c r="S2097" s="21" t="s">
        <v>5139</v>
      </c>
      <c r="T2097" s="21" t="s">
        <v>5300</v>
      </c>
      <c r="U2097" s="23"/>
      <c r="V2097" s="23"/>
      <c r="W2097" s="15">
        <f t="shared" si="2"/>
        <v>45635</v>
      </c>
      <c r="X2097" s="24">
        <v>2096.0</v>
      </c>
      <c r="Y2097" s="17" t="str">
        <f t="shared" si="2636"/>
        <v>=COUNTIFS(C$3:C2097,C2097)</v>
      </c>
      <c r="Z2097" s="25" t="str">
        <f t="shared" si="2637"/>
        <v>#NAME?</v>
      </c>
      <c r="AA2097" s="25" t="str">
        <f t="shared" si="2638"/>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35"/>
        <v>8</v>
      </c>
      <c r="B2098" s="10">
        <f t="shared" si="2256"/>
        <v>30</v>
      </c>
      <c r="C2098" s="12" t="s">
        <v>4721</v>
      </c>
      <c r="D2098" s="21" t="str">
        <f t="shared" si="2639"/>
        <v>ptp</v>
      </c>
      <c r="E2098" s="21" t="str">
        <f t="shared" si="2640"/>
        <v>nt nom sg of nissaggiya</v>
      </c>
      <c r="F2098" s="21" t="str">
        <f t="shared" si="2641"/>
        <v/>
      </c>
      <c r="G2098" s="21"/>
      <c r="H2098" s="21" t="str">
        <f t="shared" si="2642"/>
        <v>involving relinquishment</v>
      </c>
      <c r="I2098" s="21" t="str">
        <f t="shared" si="2643"/>
        <v>to be given up</v>
      </c>
      <c r="J2098" s="21" t="str">
        <f t="shared" si="2644"/>
        <v>√sajj (relinquish, let loose)</v>
      </c>
      <c r="K2098" s="21">
        <f t="shared" si="2645"/>
        <v>1</v>
      </c>
      <c r="L2098" s="21" t="str">
        <f t="shared" si="2646"/>
        <v>a</v>
      </c>
      <c r="M2098" s="21" t="str">
        <f t="shared" si="2647"/>
        <v/>
      </c>
      <c r="N2098" s="21" t="str">
        <f t="shared" si="2648"/>
        <v>ni + √sajj &gt; sagg + iya</v>
      </c>
      <c r="O2098" s="21" t="str">
        <f t="shared" si="2649"/>
        <v/>
      </c>
      <c r="P2098" s="21" t="str">
        <f t="shared" si="2650"/>
        <v/>
      </c>
      <c r="Q2098" s="21"/>
      <c r="R2098" s="21" t="s">
        <v>5138</v>
      </c>
      <c r="S2098" s="21" t="s">
        <v>5139</v>
      </c>
      <c r="T2098" s="21" t="s">
        <v>5300</v>
      </c>
      <c r="U2098" s="23"/>
      <c r="V2098" s="23"/>
      <c r="W2098" s="15">
        <f t="shared" si="2"/>
        <v>45635</v>
      </c>
      <c r="X2098" s="24">
        <v>2097.0</v>
      </c>
      <c r="Y2098" s="17" t="str">
        <f t="shared" si="2636"/>
        <v>=COUNTIFS(C$3:C2098,C2098)</v>
      </c>
      <c r="Z2098" s="25" t="str">
        <f t="shared" si="2637"/>
        <v>#NAME?</v>
      </c>
      <c r="AA2098" s="25" t="str">
        <f t="shared" si="2638"/>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35"/>
        <v>8</v>
      </c>
      <c r="B2099" s="10">
        <f t="shared" si="2256"/>
        <v>122</v>
      </c>
      <c r="C2099" s="12" t="s">
        <v>4724</v>
      </c>
      <c r="D2099" s="21" t="str">
        <f t="shared" si="2639"/>
        <v>adj</v>
      </c>
      <c r="E2099" s="21" t="str">
        <f t="shared" si="2640"/>
        <v>nt nom sg of pācittiya</v>
      </c>
      <c r="F2099" s="21" t="str">
        <f t="shared" si="2641"/>
        <v>+loc</v>
      </c>
      <c r="G2099" s="21"/>
      <c r="H2099" s="21" t="str">
        <f t="shared" si="2642"/>
        <v>requiring confession</v>
      </c>
      <c r="I2099" s="21" t="str">
        <f t="shared" si="2643"/>
        <v/>
      </c>
      <c r="J2099" s="21" t="str">
        <f t="shared" si="2644"/>
        <v/>
      </c>
      <c r="K2099" s="21" t="str">
        <f t="shared" si="2645"/>
        <v/>
      </c>
      <c r="L2099" s="21" t="str">
        <f t="shared" si="2646"/>
        <v/>
      </c>
      <c r="M2099" s="21" t="str">
        <f t="shared" si="2647"/>
        <v/>
      </c>
      <c r="N2099" s="21" t="str">
        <f t="shared" si="2648"/>
        <v/>
      </c>
      <c r="O2099" s="21" t="str">
        <f t="shared" si="2649"/>
        <v/>
      </c>
      <c r="P2099" s="21" t="str">
        <f t="shared" si="2650"/>
        <v/>
      </c>
      <c r="Q2099" s="21"/>
      <c r="R2099" s="21" t="s">
        <v>5138</v>
      </c>
      <c r="S2099" s="21" t="s">
        <v>5139</v>
      </c>
      <c r="T2099" s="21" t="s">
        <v>5300</v>
      </c>
      <c r="U2099" s="23"/>
      <c r="V2099" s="23"/>
      <c r="W2099" s="15">
        <f t="shared" si="2"/>
        <v>45635</v>
      </c>
      <c r="X2099" s="24">
        <v>2098.0</v>
      </c>
      <c r="Y2099" s="17" t="str">
        <f t="shared" si="2636"/>
        <v>=COUNTIFS(C$3:C2099,C2099)</v>
      </c>
      <c r="Z2099" s="25" t="str">
        <f t="shared" si="2637"/>
        <v>#NAME?</v>
      </c>
      <c r="AA2099" s="25" t="str">
        <f t="shared" si="2638"/>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56"/>
        <v>0</v>
      </c>
      <c r="C2100" s="31"/>
      <c r="D2100" s="40"/>
      <c r="E2100" s="40"/>
      <c r="F2100" s="40"/>
      <c r="G2100" s="40"/>
      <c r="H2100" s="40"/>
      <c r="I2100" s="40"/>
      <c r="J2100" s="40"/>
      <c r="K2100" s="40"/>
      <c r="L2100" s="40"/>
      <c r="M2100" s="40"/>
      <c r="N2100" s="40"/>
      <c r="O2100" s="40"/>
      <c r="P2100" s="40"/>
      <c r="Q2100" s="40"/>
      <c r="R2100" s="40" t="s">
        <v>5138</v>
      </c>
      <c r="S2100" s="40" t="s">
        <v>5139</v>
      </c>
      <c r="T2100" s="40" t="s">
        <v>5300</v>
      </c>
      <c r="U2100" s="41"/>
      <c r="V2100" s="41"/>
      <c r="W2100" s="15">
        <f t="shared" si="2"/>
        <v>45635</v>
      </c>
      <c r="X2100" s="24">
        <v>2099.0</v>
      </c>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56"/>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2"/>
        <v>45635</v>
      </c>
      <c r="X2101" s="24">
        <v>2100.0</v>
      </c>
      <c r="Y2101" s="17" t="str">
        <f t="shared" ref="Y2101:Y2118" si="2651">formulatext(A2101)</f>
        <v>#N/A</v>
      </c>
      <c r="Z2101" s="25" t="str">
        <f t="shared" ref="Z2101:Z2118" si="2652">org.libreoffice.regex(Y2101,"(\= COUNTIFS\(C\$\d{1,3}:)(C\d{1,3})(,)(C\d{1,3})(\))","$2")</f>
        <v>#NAME?</v>
      </c>
      <c r="AA2101" s="25" t="str">
        <f t="shared" ref="AA2101:AA2118" si="2653">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56"/>
        <v>1</v>
      </c>
      <c r="C2102" s="12" t="s">
        <v>5301</v>
      </c>
      <c r="D2102" s="21"/>
      <c r="E2102" s="21"/>
      <c r="F2102" s="21"/>
      <c r="G2102" s="21"/>
      <c r="H2102" s="21"/>
      <c r="I2102" s="21"/>
      <c r="J2102" s="21"/>
      <c r="K2102" s="21"/>
      <c r="L2102" s="21"/>
      <c r="M2102" s="21"/>
      <c r="N2102" s="21"/>
      <c r="O2102" s="21"/>
      <c r="P2102" s="21"/>
      <c r="Q2102" s="21"/>
      <c r="R2102" s="21"/>
      <c r="S2102" s="21"/>
      <c r="T2102" s="21"/>
      <c r="U2102" s="23"/>
      <c r="V2102" s="23"/>
      <c r="W2102" s="15">
        <f t="shared" si="2"/>
        <v>45635</v>
      </c>
      <c r="X2102" s="24">
        <v>2101.0</v>
      </c>
      <c r="Y2102" s="17" t="str">
        <f t="shared" si="2651"/>
        <v>#N/A</v>
      </c>
      <c r="Z2102" s="25" t="str">
        <f t="shared" si="2652"/>
        <v>#NAME?</v>
      </c>
      <c r="AA2102" s="25" t="str">
        <f t="shared" si="2653"/>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54">COUNTIFS(C$3:C2103,C2103)</f>
        <v>7</v>
      </c>
      <c r="B2103" s="10">
        <f t="shared" si="2256"/>
        <v>26</v>
      </c>
      <c r="C2103" s="12" t="s">
        <v>2777</v>
      </c>
      <c r="D2103" s="21" t="str">
        <f t="shared" ref="D2103:D2105" si="2655">VLOOKUP($C2103,$C$1:$P$7320,2,0)</f>
        <v>noun</v>
      </c>
      <c r="E2103" s="21" t="str">
        <f t="shared" ref="E2103:E2105" si="2656">VLOOKUP($C2103,$C$1:$P$7320,3,0)</f>
        <v>masc acc sg, from bhikkhati</v>
      </c>
      <c r="F2103" s="21" t="str">
        <f t="shared" ref="F2103:F2105" si="2657">VLOOKUP($C2103,$C$1:$P$7320,4,0)</f>
        <v/>
      </c>
      <c r="G2103" s="21"/>
      <c r="H2103" s="21" t="str">
        <f t="shared" ref="H2103:H2105" si="2658">VLOOKUP($C2103,$C$1:$P$7320,6,0)</f>
        <v>monk, monastic</v>
      </c>
      <c r="I2103" s="21" t="str">
        <f t="shared" ref="I2103:I2105" si="2659">VLOOKUP($C2103,$C$1:$P$7320,7,0)</f>
        <v>beggar, mendicant</v>
      </c>
      <c r="J2103" s="21" t="str">
        <f t="shared" ref="J2103:J2105" si="2660">VLOOKUP($C2103,$C$1:$P$7320,8,0)</f>
        <v>√bhikkh (beg)</v>
      </c>
      <c r="K2103" s="21">
        <f t="shared" ref="K2103:K2105" si="2661">VLOOKUP($C2103,$C$1:$P$7320,9,0)</f>
        <v>1</v>
      </c>
      <c r="L2103" s="21" t="str">
        <f t="shared" ref="L2103:L2105" si="2662">VLOOKUP($C2103,$C$1:$P$7320,10,0)</f>
        <v>a</v>
      </c>
      <c r="M2103" s="21" t="str">
        <f t="shared" ref="M2103:M2105" si="2663">VLOOKUP($C2103,$C$1:$P$7320,11,0)</f>
        <v/>
      </c>
      <c r="N2103" s="21" t="str">
        <f t="shared" ref="N2103:N2105" si="2664">VLOOKUP($C2103,$C$1:$P$7320,12,0)</f>
        <v>√bhikkh + u</v>
      </c>
      <c r="O2103" s="21" t="str">
        <f t="shared" ref="O2103:O2105" si="2665">VLOOKUP($C2103,$C$1:$P$7320,13,0)</f>
        <v/>
      </c>
      <c r="P2103" s="21" t="str">
        <f t="shared" ref="P2103:P2105" si="2666">VLOOKUP($C2103,$C$1:$P$7320,14,0)</f>
        <v/>
      </c>
      <c r="Q2103" s="21"/>
      <c r="R2103" s="21" t="s">
        <v>5301</v>
      </c>
      <c r="S2103" s="21" t="s">
        <v>5302</v>
      </c>
      <c r="T2103" s="21" t="s">
        <v>5303</v>
      </c>
      <c r="U2103" s="23"/>
      <c r="V2103" s="23"/>
      <c r="W2103" s="15">
        <f t="shared" si="2"/>
        <v>45635</v>
      </c>
      <c r="X2103" s="24">
        <v>2102.0</v>
      </c>
      <c r="Y2103" s="17" t="str">
        <f t="shared" si="2651"/>
        <v>=COUNTIFS(C$3:C2103,C2103)</v>
      </c>
      <c r="Z2103" s="25" t="str">
        <f t="shared" si="2652"/>
        <v>#NAME?</v>
      </c>
      <c r="AA2103" s="25" t="str">
        <f t="shared" si="2653"/>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54"/>
        <v>5</v>
      </c>
      <c r="B2104" s="10">
        <f t="shared" si="2256"/>
        <v>11</v>
      </c>
      <c r="C2104" s="12" t="s">
        <v>3638</v>
      </c>
      <c r="D2104" s="21" t="str">
        <f t="shared" si="2655"/>
        <v>comp</v>
      </c>
      <c r="E2104" s="21" t="str">
        <f t="shared" si="2656"/>
        <v>sandhi, ind + ind</v>
      </c>
      <c r="F2104" s="21" t="str">
        <f t="shared" si="2657"/>
        <v/>
      </c>
      <c r="G2104" s="21"/>
      <c r="H2104" s="21" t="str">
        <f t="shared" si="2658"/>
        <v>and just, and now</v>
      </c>
      <c r="I2104" s="21" t="str">
        <f t="shared" si="2659"/>
        <v/>
      </c>
      <c r="J2104" s="21" t="str">
        <f t="shared" si="2660"/>
        <v/>
      </c>
      <c r="K2104" s="21" t="str">
        <f t="shared" si="2661"/>
        <v/>
      </c>
      <c r="L2104" s="21" t="str">
        <f t="shared" si="2662"/>
        <v/>
      </c>
      <c r="M2104" s="21" t="str">
        <f t="shared" si="2663"/>
        <v/>
      </c>
      <c r="N2104" s="21" t="str">
        <f t="shared" si="2664"/>
        <v>pana + eva</v>
      </c>
      <c r="O2104" s="21" t="str">
        <f t="shared" si="2665"/>
        <v/>
      </c>
      <c r="P2104" s="21" t="str">
        <f t="shared" si="2666"/>
        <v/>
      </c>
      <c r="Q2104" s="21"/>
      <c r="R2104" s="21" t="s">
        <v>5301</v>
      </c>
      <c r="S2104" s="21" t="s">
        <v>5302</v>
      </c>
      <c r="T2104" s="21" t="s">
        <v>5303</v>
      </c>
      <c r="U2104" s="23"/>
      <c r="V2104" s="23"/>
      <c r="W2104" s="15">
        <f t="shared" si="2"/>
        <v>45635</v>
      </c>
      <c r="X2104" s="24">
        <v>2103.0</v>
      </c>
      <c r="Y2104" s="17" t="str">
        <f t="shared" si="2651"/>
        <v>=COUNTIFS(C$3:C2104,C2104)</v>
      </c>
      <c r="Z2104" s="25" t="str">
        <f t="shared" si="2652"/>
        <v>#NAME?</v>
      </c>
      <c r="AA2104" s="25" t="str">
        <f t="shared" si="2653"/>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4"/>
        <v>2</v>
      </c>
      <c r="B2105" s="10">
        <f t="shared" si="2256"/>
        <v>9</v>
      </c>
      <c r="C2105" s="12" t="s">
        <v>5141</v>
      </c>
      <c r="D2105" s="21" t="str">
        <f t="shared" si="2655"/>
        <v>verb</v>
      </c>
      <c r="E2105" s="21" t="str">
        <f t="shared" si="2656"/>
        <v>ger of uddisati</v>
      </c>
      <c r="F2105" s="21" t="str">
        <f t="shared" si="2657"/>
        <v>+acc</v>
      </c>
      <c r="G2105" s="21"/>
      <c r="H2105" s="21" t="str">
        <f t="shared" si="2658"/>
        <v>in the name of, especially for</v>
      </c>
      <c r="I2105" s="21" t="str">
        <f t="shared" si="2659"/>
        <v>pointing up</v>
      </c>
      <c r="J2105" s="21" t="str">
        <f t="shared" si="2660"/>
        <v>√dis (point out, explain)</v>
      </c>
      <c r="K2105" s="21">
        <f t="shared" si="2661"/>
        <v>1</v>
      </c>
      <c r="L2105" s="21" t="str">
        <f t="shared" si="2662"/>
        <v>a</v>
      </c>
      <c r="M2105" s="21" t="str">
        <f t="shared" si="2663"/>
        <v/>
      </c>
      <c r="N2105" s="21" t="str">
        <f t="shared" si="2664"/>
        <v>ud + √dis + ya</v>
      </c>
      <c r="O2105" s="21" t="str">
        <f t="shared" si="2665"/>
        <v/>
      </c>
      <c r="P2105" s="21" t="str">
        <f t="shared" si="2666"/>
        <v/>
      </c>
      <c r="Q2105" s="21"/>
      <c r="R2105" s="21" t="s">
        <v>5301</v>
      </c>
      <c r="S2105" s="21" t="s">
        <v>5302</v>
      </c>
      <c r="T2105" s="21" t="s">
        <v>5303</v>
      </c>
      <c r="U2105" s="23"/>
      <c r="V2105" s="23"/>
      <c r="W2105" s="15">
        <f t="shared" si="2"/>
        <v>45635</v>
      </c>
      <c r="X2105" s="24">
        <v>2104.0</v>
      </c>
      <c r="Y2105" s="17" t="str">
        <f t="shared" si="2651"/>
        <v>=COUNTIFS(C$3:C2105,C2105)</v>
      </c>
      <c r="Z2105" s="25" t="str">
        <f t="shared" si="2652"/>
        <v>#NAME?</v>
      </c>
      <c r="AA2105" s="25" t="str">
        <f t="shared" si="2653"/>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4"/>
        <v>1</v>
      </c>
      <c r="B2106" s="10">
        <f t="shared" si="2256"/>
        <v>1</v>
      </c>
      <c r="C2106" s="12" t="s">
        <v>5304</v>
      </c>
      <c r="D2106" s="21" t="s">
        <v>42</v>
      </c>
      <c r="E2106" s="21" t="s">
        <v>5305</v>
      </c>
      <c r="F2106" s="21"/>
      <c r="G2106" s="21"/>
      <c r="H2106" s="21" t="s">
        <v>5306</v>
      </c>
      <c r="I2106" s="21"/>
      <c r="J2106" s="21"/>
      <c r="K2106" s="21"/>
      <c r="L2106" s="21"/>
      <c r="M2106" s="21"/>
      <c r="N2106" s="21"/>
      <c r="O2106" s="21"/>
      <c r="P2106" s="21"/>
      <c r="Q2106" s="21"/>
      <c r="R2106" s="21" t="s">
        <v>5301</v>
      </c>
      <c r="S2106" s="21" t="s">
        <v>5302</v>
      </c>
      <c r="T2106" s="21" t="s">
        <v>5307</v>
      </c>
      <c r="U2106" s="23"/>
      <c r="V2106" s="23"/>
      <c r="W2106" s="15">
        <f t="shared" si="2"/>
        <v>45635</v>
      </c>
      <c r="X2106" s="24">
        <v>2105.0</v>
      </c>
      <c r="Y2106" s="17" t="str">
        <f t="shared" si="2651"/>
        <v>=COUNTIFS(C$3:C2106,C2106)</v>
      </c>
      <c r="Z2106" s="25" t="str">
        <f t="shared" si="2652"/>
        <v>#NAME?</v>
      </c>
      <c r="AA2106" s="25" t="str">
        <f t="shared" si="2653"/>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4"/>
        <v>1</v>
      </c>
      <c r="B2107" s="10">
        <f t="shared" si="2256"/>
        <v>1</v>
      </c>
      <c r="C2107" s="12" t="s">
        <v>5308</v>
      </c>
      <c r="D2107" s="21" t="s">
        <v>250</v>
      </c>
      <c r="E2107" s="21" t="s">
        <v>5309</v>
      </c>
      <c r="F2107" s="21"/>
      <c r="G2107" s="21"/>
      <c r="H2107" s="21" t="s">
        <v>5148</v>
      </c>
      <c r="I2107" s="21" t="s">
        <v>4912</v>
      </c>
      <c r="J2107" s="21" t="s">
        <v>621</v>
      </c>
      <c r="K2107" s="21">
        <v>5.0</v>
      </c>
      <c r="L2107" s="21" t="s">
        <v>622</v>
      </c>
      <c r="M2107" s="21"/>
      <c r="N2107" s="21" t="s">
        <v>4913</v>
      </c>
      <c r="O2107" s="21"/>
      <c r="P2107" s="21"/>
      <c r="Q2107" s="21"/>
      <c r="R2107" s="21" t="s">
        <v>5301</v>
      </c>
      <c r="S2107" s="21" t="s">
        <v>5302</v>
      </c>
      <c r="T2107" s="21" t="s">
        <v>5310</v>
      </c>
      <c r="U2107" s="23"/>
      <c r="V2107" s="23"/>
      <c r="W2107" s="15">
        <f t="shared" si="2"/>
        <v>45635</v>
      </c>
      <c r="X2107" s="24">
        <v>2106.0</v>
      </c>
      <c r="Y2107" s="17" t="str">
        <f t="shared" si="2651"/>
        <v>=COUNTIFS(C$3:C2107,C2107)</v>
      </c>
      <c r="Z2107" s="25" t="str">
        <f t="shared" si="2652"/>
        <v>#NAME?</v>
      </c>
      <c r="AA2107" s="25" t="str">
        <f t="shared" si="2653"/>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4"/>
        <v>1</v>
      </c>
      <c r="B2108" s="10">
        <f t="shared" si="2256"/>
        <v>1</v>
      </c>
      <c r="C2108" s="12" t="s">
        <v>5311</v>
      </c>
      <c r="D2108" s="21" t="s">
        <v>47</v>
      </c>
      <c r="E2108" s="21" t="s">
        <v>5312</v>
      </c>
      <c r="F2108" s="21"/>
      <c r="G2108" s="21"/>
      <c r="H2108" s="21" t="s">
        <v>5313</v>
      </c>
      <c r="I2108" s="21" t="s">
        <v>4988</v>
      </c>
      <c r="J2108" s="21"/>
      <c r="K2108" s="21"/>
      <c r="L2108" s="21"/>
      <c r="M2108" s="21"/>
      <c r="N2108" s="21" t="s">
        <v>4989</v>
      </c>
      <c r="O2108" s="21" t="s">
        <v>916</v>
      </c>
      <c r="P2108" s="21" t="s">
        <v>5314</v>
      </c>
      <c r="Q2108" s="21"/>
      <c r="R2108" s="21" t="s">
        <v>5301</v>
      </c>
      <c r="S2108" s="21" t="s">
        <v>5302</v>
      </c>
      <c r="T2108" s="21" t="s">
        <v>5315</v>
      </c>
      <c r="U2108" s="23"/>
      <c r="V2108" s="23"/>
      <c r="W2108" s="15">
        <f t="shared" si="2"/>
        <v>45635</v>
      </c>
      <c r="X2108" s="24">
        <v>2107.0</v>
      </c>
      <c r="Y2108" s="17" t="str">
        <f t="shared" si="2651"/>
        <v>=COUNTIFS(C$3:C2108,C2108)</v>
      </c>
      <c r="Z2108" s="25" t="str">
        <f t="shared" si="2652"/>
        <v>#NAME?</v>
      </c>
      <c r="AA2108" s="25" t="str">
        <f t="shared" si="2653"/>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4"/>
        <v>67</v>
      </c>
      <c r="B2109" s="10">
        <f t="shared" si="2256"/>
        <v>220</v>
      </c>
      <c r="C2109" s="12" t="s">
        <v>1131</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5301</v>
      </c>
      <c r="S2109" s="21" t="s">
        <v>5302</v>
      </c>
      <c r="T2109" s="21" t="s">
        <v>5303</v>
      </c>
      <c r="U2109" s="23"/>
      <c r="V2109" s="23"/>
      <c r="W2109" s="15">
        <f t="shared" si="2"/>
        <v>45635</v>
      </c>
      <c r="X2109" s="24">
        <v>2108.0</v>
      </c>
      <c r="Y2109" s="17" t="str">
        <f t="shared" si="2651"/>
        <v>=COUNTIFS(C$3:C2109,C2109)</v>
      </c>
      <c r="Z2109" s="25" t="str">
        <f t="shared" si="2652"/>
        <v>#NAME?</v>
      </c>
      <c r="AA2109" s="25" t="str">
        <f t="shared" si="2653"/>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4"/>
        <v>1</v>
      </c>
      <c r="B2110" s="10">
        <f t="shared" si="2256"/>
        <v>1</v>
      </c>
      <c r="C2110" s="12" t="s">
        <v>5316</v>
      </c>
      <c r="D2110" s="21" t="s">
        <v>47</v>
      </c>
      <c r="E2110" s="21" t="s">
        <v>5317</v>
      </c>
      <c r="F2110" s="21"/>
      <c r="G2110" s="21"/>
      <c r="H2110" s="21" t="s">
        <v>5318</v>
      </c>
      <c r="I2110" s="21" t="s">
        <v>5005</v>
      </c>
      <c r="J2110" s="21"/>
      <c r="K2110" s="21"/>
      <c r="L2110" s="21"/>
      <c r="M2110" s="21"/>
      <c r="N2110" s="21" t="s">
        <v>5006</v>
      </c>
      <c r="O2110" s="21" t="s">
        <v>916</v>
      </c>
      <c r="P2110" s="21" t="s">
        <v>5319</v>
      </c>
      <c r="Q2110" s="21"/>
      <c r="R2110" s="21" t="s">
        <v>5301</v>
      </c>
      <c r="S2110" s="21" t="s">
        <v>5302</v>
      </c>
      <c r="T2110" s="21" t="s">
        <v>5320</v>
      </c>
      <c r="U2110" s="23"/>
      <c r="V2110" s="23"/>
      <c r="W2110" s="15">
        <f t="shared" si="2"/>
        <v>45635</v>
      </c>
      <c r="X2110" s="24">
        <v>2109.0</v>
      </c>
      <c r="Y2110" s="17" t="str">
        <f t="shared" si="2651"/>
        <v>=COUNTIFS(C$3:C2110,C2110)</v>
      </c>
      <c r="Z2110" s="25" t="str">
        <f t="shared" si="2652"/>
        <v>#NAME?</v>
      </c>
      <c r="AA2110" s="25" t="str">
        <f t="shared" si="2653"/>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4"/>
        <v>68</v>
      </c>
      <c r="B2111" s="10">
        <f t="shared" si="2256"/>
        <v>220</v>
      </c>
      <c r="C2111" s="12" t="s">
        <v>1131</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5301</v>
      </c>
      <c r="S2111" s="21" t="s">
        <v>5302</v>
      </c>
      <c r="T2111" s="21" t="s">
        <v>5303</v>
      </c>
      <c r="U2111" s="23"/>
      <c r="V2111" s="23"/>
      <c r="W2111" s="15">
        <f t="shared" si="2"/>
        <v>45635</v>
      </c>
      <c r="X2111" s="24">
        <v>2110.0</v>
      </c>
      <c r="Y2111" s="17" t="str">
        <f t="shared" si="2651"/>
        <v>=COUNTIFS(C$3:C2111,C2111)</v>
      </c>
      <c r="Z2111" s="25" t="str">
        <f t="shared" si="2652"/>
        <v>#NAME?</v>
      </c>
      <c r="AA2111" s="25" t="str">
        <f t="shared" si="2653"/>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4"/>
        <v>1</v>
      </c>
      <c r="B2112" s="10">
        <f t="shared" si="2256"/>
        <v>1</v>
      </c>
      <c r="C2112" s="12" t="s">
        <v>5321</v>
      </c>
      <c r="D2112" s="21" t="s">
        <v>47</v>
      </c>
      <c r="E2112" s="21" t="s">
        <v>5322</v>
      </c>
      <c r="F2112" s="21"/>
      <c r="G2112" s="21"/>
      <c r="H2112" s="21" t="s">
        <v>5323</v>
      </c>
      <c r="I2112" s="21"/>
      <c r="J2112" s="21"/>
      <c r="K2112" s="21"/>
      <c r="L2112" s="21"/>
      <c r="M2112" s="21"/>
      <c r="N2112" s="21" t="s">
        <v>5324</v>
      </c>
      <c r="O2112" s="21" t="s">
        <v>65</v>
      </c>
      <c r="P2112" s="21"/>
      <c r="Q2112" s="21" t="s">
        <v>5325</v>
      </c>
      <c r="R2112" s="21" t="s">
        <v>5301</v>
      </c>
      <c r="S2112" s="21" t="s">
        <v>5302</v>
      </c>
      <c r="T2112" s="21" t="s">
        <v>5326</v>
      </c>
      <c r="U2112" s="23"/>
      <c r="V2112" s="23"/>
      <c r="W2112" s="15">
        <f t="shared" si="2"/>
        <v>45635</v>
      </c>
      <c r="X2112" s="24">
        <v>2111.0</v>
      </c>
      <c r="Y2112" s="17" t="str">
        <f t="shared" si="2651"/>
        <v>=COUNTIFS(C$3:C2112,C2112)</v>
      </c>
      <c r="Z2112" s="25" t="str">
        <f t="shared" si="2652"/>
        <v>#NAME?</v>
      </c>
      <c r="AA2112" s="25" t="str">
        <f t="shared" si="2653"/>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4"/>
        <v>1</v>
      </c>
      <c r="B2113" s="10">
        <f t="shared" si="2256"/>
        <v>1</v>
      </c>
      <c r="C2113" s="12" t="s">
        <v>5327</v>
      </c>
      <c r="D2113" s="21" t="s">
        <v>47</v>
      </c>
      <c r="E2113" s="21" t="s">
        <v>5328</v>
      </c>
      <c r="F2113" s="21"/>
      <c r="G2113" s="21"/>
      <c r="H2113" s="21" t="s">
        <v>5329</v>
      </c>
      <c r="I2113" s="21"/>
      <c r="J2113" s="21"/>
      <c r="K2113" s="21"/>
      <c r="L2113" s="21"/>
      <c r="M2113" s="21"/>
      <c r="N2113" s="21" t="s">
        <v>5330</v>
      </c>
      <c r="O2113" s="21" t="s">
        <v>65</v>
      </c>
      <c r="P2113" s="21"/>
      <c r="Q2113" s="21"/>
      <c r="R2113" s="21" t="s">
        <v>5301</v>
      </c>
      <c r="S2113" s="21" t="s">
        <v>5302</v>
      </c>
      <c r="T2113" s="21" t="s">
        <v>5331</v>
      </c>
      <c r="U2113" s="23"/>
      <c r="V2113" s="23"/>
      <c r="W2113" s="15">
        <f t="shared" si="2"/>
        <v>45635</v>
      </c>
      <c r="X2113" s="24">
        <v>2112.0</v>
      </c>
      <c r="Y2113" s="17" t="str">
        <f t="shared" si="2651"/>
        <v>=COUNTIFS(C$3:C2113,C2113)</v>
      </c>
      <c r="Z2113" s="25" t="str">
        <f t="shared" si="2652"/>
        <v>#NAME?</v>
      </c>
      <c r="AA2113" s="25" t="str">
        <f t="shared" si="2653"/>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4"/>
        <v>1</v>
      </c>
      <c r="B2114" s="10">
        <f t="shared" si="2256"/>
        <v>1</v>
      </c>
      <c r="C2114" s="12" t="s">
        <v>5332</v>
      </c>
      <c r="D2114" s="21" t="s">
        <v>250</v>
      </c>
      <c r="E2114" s="21" t="s">
        <v>5333</v>
      </c>
      <c r="F2114" s="21"/>
      <c r="G2114" s="21"/>
      <c r="H2114" s="21" t="s">
        <v>5334</v>
      </c>
      <c r="I2114" s="21"/>
      <c r="J2114" s="21"/>
      <c r="K2114" s="21"/>
      <c r="L2114" s="21"/>
      <c r="M2114" s="21"/>
      <c r="N2114" s="21" t="s">
        <v>5335</v>
      </c>
      <c r="O2114" s="21" t="s">
        <v>65</v>
      </c>
      <c r="P2114" s="21"/>
      <c r="Q2114" s="21"/>
      <c r="R2114" s="21" t="s">
        <v>5301</v>
      </c>
      <c r="S2114" s="21" t="s">
        <v>5302</v>
      </c>
      <c r="T2114" s="21" t="s">
        <v>5336</v>
      </c>
      <c r="U2114" s="23"/>
      <c r="V2114" s="23"/>
      <c r="W2114" s="15">
        <f t="shared" si="2"/>
        <v>45635</v>
      </c>
      <c r="X2114" s="24">
        <v>2113.0</v>
      </c>
      <c r="Y2114" s="17" t="str">
        <f t="shared" si="2651"/>
        <v>=COUNTIFS(C$3:C2114,C2114)</v>
      </c>
      <c r="Z2114" s="25" t="str">
        <f t="shared" si="2652"/>
        <v>#NAME?</v>
      </c>
      <c r="AA2114" s="25" t="str">
        <f t="shared" si="2653"/>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4"/>
        <v>1</v>
      </c>
      <c r="B2115" s="10">
        <f t="shared" si="2256"/>
        <v>4</v>
      </c>
      <c r="C2115" s="12" t="s">
        <v>5337</v>
      </c>
      <c r="D2115" s="21" t="s">
        <v>47</v>
      </c>
      <c r="E2115" s="21" t="s">
        <v>921</v>
      </c>
      <c r="F2115" s="21"/>
      <c r="G2115" s="21"/>
      <c r="H2115" s="21" t="s">
        <v>4704</v>
      </c>
      <c r="I2115" s="21" t="s">
        <v>4705</v>
      </c>
      <c r="J2115" s="21"/>
      <c r="K2115" s="21"/>
      <c r="L2115" s="21"/>
      <c r="M2115" s="21"/>
      <c r="N2115" s="21"/>
      <c r="O2115" s="21"/>
      <c r="P2115" s="21"/>
      <c r="Q2115" s="21"/>
      <c r="R2115" s="21" t="s">
        <v>5301</v>
      </c>
      <c r="S2115" s="21" t="s">
        <v>5302</v>
      </c>
      <c r="T2115" s="21" t="s">
        <v>5338</v>
      </c>
      <c r="U2115" s="23"/>
      <c r="V2115" s="23"/>
      <c r="W2115" s="15">
        <f t="shared" si="2"/>
        <v>45635</v>
      </c>
      <c r="X2115" s="24">
        <v>2114.0</v>
      </c>
      <c r="Y2115" s="17" t="str">
        <f t="shared" si="2651"/>
        <v>=COUNTIFS(C$3:C2115,C2115)</v>
      </c>
      <c r="Z2115" s="25" t="str">
        <f t="shared" si="2652"/>
        <v>#NAME?</v>
      </c>
      <c r="AA2115" s="25" t="str">
        <f t="shared" si="2653"/>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4"/>
        <v>1</v>
      </c>
      <c r="B2116" s="10">
        <f t="shared" si="2256"/>
        <v>1</v>
      </c>
      <c r="C2116" s="12" t="s">
        <v>5339</v>
      </c>
      <c r="D2116" s="21" t="s">
        <v>47</v>
      </c>
      <c r="E2116" s="21" t="s">
        <v>5340</v>
      </c>
      <c r="F2116" s="21"/>
      <c r="G2116" s="21"/>
      <c r="H2116" s="21" t="s">
        <v>5341</v>
      </c>
      <c r="I2116" s="21" t="s">
        <v>5163</v>
      </c>
      <c r="J2116" s="21"/>
      <c r="K2116" s="21"/>
      <c r="L2116" s="21"/>
      <c r="M2116" s="21"/>
      <c r="N2116" s="21" t="s">
        <v>5342</v>
      </c>
      <c r="O2116" s="21"/>
      <c r="P2116" s="21"/>
      <c r="Q2116" s="21" t="s">
        <v>5343</v>
      </c>
      <c r="R2116" s="21" t="s">
        <v>5301</v>
      </c>
      <c r="S2116" s="21" t="s">
        <v>5302</v>
      </c>
      <c r="T2116" s="21" t="s">
        <v>5344</v>
      </c>
      <c r="U2116" s="23"/>
      <c r="V2116" s="23"/>
      <c r="W2116" s="15">
        <f t="shared" si="2"/>
        <v>45635</v>
      </c>
      <c r="X2116" s="24">
        <v>2115.0</v>
      </c>
      <c r="Y2116" s="17" t="str">
        <f t="shared" si="2651"/>
        <v>=COUNTIFS(C$3:C2116,C2116)</v>
      </c>
      <c r="Z2116" s="25" t="str">
        <f t="shared" si="2652"/>
        <v>#NAME?</v>
      </c>
      <c r="AA2116" s="25" t="str">
        <f t="shared" si="2653"/>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4"/>
        <v>1</v>
      </c>
      <c r="B2117" s="10">
        <f t="shared" si="2256"/>
        <v>1</v>
      </c>
      <c r="C2117" s="12" t="s">
        <v>5345</v>
      </c>
      <c r="D2117" s="21" t="s">
        <v>183</v>
      </c>
      <c r="E2117" s="21" t="s">
        <v>5346</v>
      </c>
      <c r="F2117" s="21"/>
      <c r="G2117" s="21"/>
      <c r="H2117" s="21" t="s">
        <v>5347</v>
      </c>
      <c r="I2117" s="21" t="s">
        <v>5178</v>
      </c>
      <c r="J2117" s="21" t="s">
        <v>214</v>
      </c>
      <c r="K2117" s="21">
        <v>7.0</v>
      </c>
      <c r="L2117" s="21" t="s">
        <v>215</v>
      </c>
      <c r="M2117" s="21"/>
      <c r="N2117" s="21" t="s">
        <v>5179</v>
      </c>
      <c r="O2117" s="21"/>
      <c r="P2117" s="21"/>
      <c r="Q2117" s="21" t="s">
        <v>5348</v>
      </c>
      <c r="R2117" s="21" t="s">
        <v>5301</v>
      </c>
      <c r="S2117" s="21" t="s">
        <v>5302</v>
      </c>
      <c r="T2117" s="21" t="s">
        <v>5349</v>
      </c>
      <c r="U2117" s="23"/>
      <c r="V2117" s="23"/>
      <c r="W2117" s="15">
        <f t="shared" si="2"/>
        <v>45635</v>
      </c>
      <c r="X2117" s="24">
        <v>2116.0</v>
      </c>
      <c r="Y2117" s="17" t="str">
        <f t="shared" si="2651"/>
        <v>=COUNTIFS(C$3:C2117,C2117)</v>
      </c>
      <c r="Z2117" s="25" t="str">
        <f t="shared" si="2652"/>
        <v>#NAME?</v>
      </c>
      <c r="AA2117" s="25" t="str">
        <f t="shared" si="2653"/>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4"/>
        <v>2</v>
      </c>
      <c r="B2118" s="10">
        <f t="shared" si="2256"/>
        <v>2</v>
      </c>
      <c r="C2118" s="12" t="s">
        <v>3319</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5301</v>
      </c>
      <c r="S2118" s="21" t="s">
        <v>5302</v>
      </c>
      <c r="T2118" s="21" t="s">
        <v>5303</v>
      </c>
      <c r="U2118" s="23"/>
      <c r="V2118" s="23"/>
      <c r="W2118" s="15">
        <f t="shared" si="2"/>
        <v>45635</v>
      </c>
      <c r="X2118" s="24">
        <v>2117.0</v>
      </c>
      <c r="Y2118" s="17" t="str">
        <f t="shared" si="2651"/>
        <v>=COUNTIFS(C$3:C2118,C2118)</v>
      </c>
      <c r="Z2118" s="25" t="str">
        <f t="shared" si="2652"/>
        <v>#NAME?</v>
      </c>
      <c r="AA2118" s="25" t="str">
        <f t="shared" si="2653"/>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56"/>
        <v>0</v>
      </c>
      <c r="C2119" s="31"/>
      <c r="D2119" s="40"/>
      <c r="E2119" s="40"/>
      <c r="F2119" s="40"/>
      <c r="G2119" s="40"/>
      <c r="H2119" s="40"/>
      <c r="I2119" s="40"/>
      <c r="J2119" s="40"/>
      <c r="K2119" s="40"/>
      <c r="L2119" s="40"/>
      <c r="M2119" s="40"/>
      <c r="N2119" s="40"/>
      <c r="O2119" s="40"/>
      <c r="P2119" s="40"/>
      <c r="Q2119" s="40"/>
      <c r="R2119" s="40" t="s">
        <v>5301</v>
      </c>
      <c r="S2119" s="40" t="s">
        <v>5302</v>
      </c>
      <c r="T2119" s="40" t="s">
        <v>5303</v>
      </c>
      <c r="U2119" s="41"/>
      <c r="V2119" s="41"/>
      <c r="W2119" s="15">
        <f t="shared" si="2"/>
        <v>45635</v>
      </c>
      <c r="X2119" s="24">
        <v>2118.0</v>
      </c>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56"/>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2"/>
        <v>45635</v>
      </c>
      <c r="X2120" s="24">
        <v>2119.0</v>
      </c>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67">COUNTIFS(C$3:C2121,C2121)</f>
        <v>1</v>
      </c>
      <c r="B2121" s="10">
        <f t="shared" si="2256"/>
        <v>2</v>
      </c>
      <c r="C2121" s="12" t="s">
        <v>5350</v>
      </c>
      <c r="D2121" s="21" t="s">
        <v>42</v>
      </c>
      <c r="E2121" s="21" t="s">
        <v>5351</v>
      </c>
      <c r="F2121" s="21"/>
      <c r="G2121" s="21"/>
      <c r="H2121" s="21" t="s">
        <v>5352</v>
      </c>
      <c r="I2121" s="21"/>
      <c r="J2121" s="21"/>
      <c r="K2121" s="21"/>
      <c r="L2121" s="21"/>
      <c r="M2121" s="21"/>
      <c r="N2121" s="21"/>
      <c r="O2121" s="21"/>
      <c r="P2121" s="21"/>
      <c r="Q2121" s="21"/>
      <c r="R2121" s="21" t="s">
        <v>5301</v>
      </c>
      <c r="S2121" s="21" t="s">
        <v>5302</v>
      </c>
      <c r="T2121" s="22" t="s">
        <v>5353</v>
      </c>
      <c r="U2121" s="23"/>
      <c r="V2121" s="23"/>
      <c r="W2121" s="15">
        <f t="shared" si="2"/>
        <v>45635</v>
      </c>
      <c r="X2121" s="24">
        <v>2120.0</v>
      </c>
      <c r="Y2121" s="17" t="str">
        <f t="shared" ref="Y2121:Y2131" si="2668">formulatext(A2121)</f>
        <v>=COUNTIFS(C$3:C2121,C2121)</v>
      </c>
      <c r="Z2121" s="25" t="str">
        <f t="shared" ref="Z2121:Z2131" si="2669">org.libreoffice.regex(Y2121,"(\= COUNTIFS\(C\$\d{1,3}:)(C\d{1,3})(,)(C\d{1,3})(\))","$2")</f>
        <v>#NAME?</v>
      </c>
      <c r="AA2121" s="25" t="str">
        <f t="shared" ref="AA2121:AA2131" si="2670">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67"/>
        <v>1</v>
      </c>
      <c r="B2122" s="10">
        <f t="shared" si="2256"/>
        <v>3</v>
      </c>
      <c r="C2122" s="12" t="s">
        <v>5354</v>
      </c>
      <c r="D2122" s="21" t="s">
        <v>42</v>
      </c>
      <c r="E2122" s="21" t="s">
        <v>5355</v>
      </c>
      <c r="F2122" s="21"/>
      <c r="G2122" s="21"/>
      <c r="H2122" s="21" t="s">
        <v>5356</v>
      </c>
      <c r="I2122" s="21"/>
      <c r="J2122" s="21"/>
      <c r="K2122" s="21"/>
      <c r="L2122" s="21"/>
      <c r="M2122" s="21"/>
      <c r="N2122" s="21"/>
      <c r="O2122" s="21"/>
      <c r="P2122" s="21"/>
      <c r="Q2122" s="21"/>
      <c r="R2122" s="21" t="s">
        <v>5301</v>
      </c>
      <c r="S2122" s="21" t="s">
        <v>5302</v>
      </c>
      <c r="T2122" s="21" t="s">
        <v>5357</v>
      </c>
      <c r="U2122" s="23"/>
      <c r="V2122" s="23"/>
      <c r="W2122" s="15">
        <f t="shared" si="2"/>
        <v>45635</v>
      </c>
      <c r="X2122" s="24">
        <v>2121.0</v>
      </c>
      <c r="Y2122" s="17" t="str">
        <f t="shared" si="2668"/>
        <v>=COUNTIFS(C$3:C2122,C2122)</v>
      </c>
      <c r="Z2122" s="25" t="str">
        <f t="shared" si="2669"/>
        <v>#NAME?</v>
      </c>
      <c r="AA2122" s="25" t="str">
        <f t="shared" si="2670"/>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67"/>
        <v>1</v>
      </c>
      <c r="B2123" s="10">
        <f t="shared" si="2256"/>
        <v>2</v>
      </c>
      <c r="C2123" s="12" t="s">
        <v>5358</v>
      </c>
      <c r="D2123" s="21" t="s">
        <v>47</v>
      </c>
      <c r="E2123" s="21" t="s">
        <v>5359</v>
      </c>
      <c r="F2123" s="21"/>
      <c r="G2123" s="21"/>
      <c r="H2123" s="21" t="s">
        <v>5360</v>
      </c>
      <c r="I2123" s="21"/>
      <c r="J2123" s="21"/>
      <c r="K2123" s="21"/>
      <c r="L2123" s="21"/>
      <c r="M2123" s="21"/>
      <c r="N2123" s="21" t="s">
        <v>5324</v>
      </c>
      <c r="O2123" s="21" t="s">
        <v>65</v>
      </c>
      <c r="P2123" s="21"/>
      <c r="Q2123" s="21"/>
      <c r="R2123" s="21" t="s">
        <v>5301</v>
      </c>
      <c r="S2123" s="21" t="s">
        <v>5302</v>
      </c>
      <c r="T2123" s="21" t="s">
        <v>5361</v>
      </c>
      <c r="U2123" s="23"/>
      <c r="V2123" s="23"/>
      <c r="W2123" s="15">
        <f t="shared" si="2"/>
        <v>45635</v>
      </c>
      <c r="X2123" s="24">
        <v>2122.0</v>
      </c>
      <c r="Y2123" s="17" t="str">
        <f t="shared" si="2668"/>
        <v>=COUNTIFS(C$3:C2123,C2123)</v>
      </c>
      <c r="Z2123" s="25" t="str">
        <f t="shared" si="2669"/>
        <v>#NAME?</v>
      </c>
      <c r="AA2123" s="25" t="str">
        <f t="shared" si="2670"/>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67"/>
        <v>1</v>
      </c>
      <c r="B2124" s="10">
        <f t="shared" si="2256"/>
        <v>1</v>
      </c>
      <c r="C2124" s="12" t="s">
        <v>5362</v>
      </c>
      <c r="D2124" s="21" t="s">
        <v>47</v>
      </c>
      <c r="E2124" s="21" t="s">
        <v>5363</v>
      </c>
      <c r="F2124" s="21"/>
      <c r="G2124" s="21"/>
      <c r="H2124" s="21" t="s">
        <v>5364</v>
      </c>
      <c r="I2124" s="21"/>
      <c r="J2124" s="21"/>
      <c r="K2124" s="21"/>
      <c r="L2124" s="21"/>
      <c r="M2124" s="21"/>
      <c r="N2124" s="21" t="s">
        <v>5330</v>
      </c>
      <c r="O2124" s="21" t="s">
        <v>65</v>
      </c>
      <c r="P2124" s="21"/>
      <c r="Q2124" s="21"/>
      <c r="R2124" s="21" t="s">
        <v>5301</v>
      </c>
      <c r="S2124" s="21" t="s">
        <v>5302</v>
      </c>
      <c r="T2124" s="21" t="s">
        <v>5365</v>
      </c>
      <c r="U2124" s="23"/>
      <c r="V2124" s="23"/>
      <c r="W2124" s="15">
        <f t="shared" si="2"/>
        <v>45635</v>
      </c>
      <c r="X2124" s="24">
        <v>2123.0</v>
      </c>
      <c r="Y2124" s="17" t="str">
        <f t="shared" si="2668"/>
        <v>=COUNTIFS(C$3:C2124,C2124)</v>
      </c>
      <c r="Z2124" s="25" t="str">
        <f t="shared" si="2669"/>
        <v>#NAME?</v>
      </c>
      <c r="AA2124" s="25" t="str">
        <f t="shared" si="2670"/>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67"/>
        <v>3</v>
      </c>
      <c r="B2125" s="10">
        <f t="shared" si="2256"/>
        <v>5</v>
      </c>
      <c r="C2125" s="12" t="s">
        <v>5190</v>
      </c>
      <c r="D2125" s="21" t="str">
        <f t="shared" ref="D2125:D2128" si="2671">VLOOKUP($C2125,$C$1:$P$7320,2,0)</f>
        <v>verb</v>
      </c>
      <c r="E2125" s="21" t="str">
        <f t="shared" ref="E2125:E2128" si="2672">VLOOKUP($C2125,$C$1:$P$7320,3,0)</f>
        <v>abs of cetāpeti</v>
      </c>
      <c r="F2125" s="21" t="str">
        <f t="shared" ref="F2125:F2128" si="2673">VLOOKUP($C2125,$C$1:$P$7320,4,0)</f>
        <v/>
      </c>
      <c r="G2125" s="21"/>
      <c r="H2125" s="21" t="str">
        <f t="shared" ref="H2125:H2128" si="2674">VLOOKUP($C2125,$C$1:$P$7320,6,0)</f>
        <v>having exchanged</v>
      </c>
      <c r="I2125" s="21" t="str">
        <f t="shared" ref="I2125:I2128" si="2675">VLOOKUP($C2125,$C$1:$P$7320,7,0)</f>
        <v/>
      </c>
      <c r="J2125" s="21" t="str">
        <f t="shared" ref="J2125:J2128" si="2676">VLOOKUP($C2125,$C$1:$P$7320,8,0)</f>
        <v>√cit (mark)</v>
      </c>
      <c r="K2125" s="21">
        <f t="shared" ref="K2125:K2128" si="2677">VLOOKUP($C2125,$C$1:$P$7320,9,0)</f>
        <v>1</v>
      </c>
      <c r="L2125" s="21" t="str">
        <f t="shared" ref="L2125:L2128" si="2678">VLOOKUP($C2125,$C$1:$P$7320,10,0)</f>
        <v>*āpe</v>
      </c>
      <c r="M2125" s="21" t="str">
        <f t="shared" ref="M2125:M2128" si="2679">VLOOKUP($C2125,$C$1:$P$7320,11,0)</f>
        <v>√cit + *āpe &gt; cetāpe (caus)</v>
      </c>
      <c r="N2125" s="21" t="str">
        <f t="shared" ref="N2125:N2128" si="2680">VLOOKUP($C2125,$C$1:$P$7320,12,0)</f>
        <v>cetāpe + tvā</v>
      </c>
      <c r="O2125" s="21" t="str">
        <f t="shared" ref="O2125:O2128" si="2681">VLOOKUP($C2125,$C$1:$P$7320,13,0)</f>
        <v/>
      </c>
      <c r="P2125" s="21" t="str">
        <f t="shared" ref="P2125:P2128" si="2682">VLOOKUP($C2125,$C$1:$P$7320,14,0)</f>
        <v/>
      </c>
      <c r="Q2125" s="21"/>
      <c r="R2125" s="21" t="s">
        <v>5301</v>
      </c>
      <c r="S2125" s="21" t="s">
        <v>5302</v>
      </c>
      <c r="T2125" s="21" t="s">
        <v>5366</v>
      </c>
      <c r="U2125" s="23"/>
      <c r="V2125" s="23"/>
      <c r="W2125" s="15">
        <f t="shared" si="2"/>
        <v>45635</v>
      </c>
      <c r="X2125" s="24">
        <v>2124.0</v>
      </c>
      <c r="Y2125" s="17" t="str">
        <f t="shared" si="2668"/>
        <v>=COUNTIFS(C$3:C2125,C2125)</v>
      </c>
      <c r="Z2125" s="25" t="str">
        <f t="shared" si="2669"/>
        <v>#NAME?</v>
      </c>
      <c r="AA2125" s="25" t="str">
        <f t="shared" si="2670"/>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67"/>
        <v>2</v>
      </c>
      <c r="B2126" s="10">
        <f t="shared" si="2256"/>
        <v>3</v>
      </c>
      <c r="C2126" s="12" t="s">
        <v>5197</v>
      </c>
      <c r="D2126" s="21" t="str">
        <f t="shared" si="2671"/>
        <v>adj</v>
      </c>
      <c r="E2126" s="21" t="str">
        <f t="shared" si="2672"/>
        <v>masc acc sg of itthannāma</v>
      </c>
      <c r="F2126" s="21" t="str">
        <f t="shared" si="2673"/>
        <v/>
      </c>
      <c r="G2126" s="21"/>
      <c r="H2126" s="21" t="str">
        <f t="shared" si="2674"/>
        <v>called such and such</v>
      </c>
      <c r="I2126" s="21" t="str">
        <f t="shared" si="2675"/>
        <v>such name</v>
      </c>
      <c r="J2126" s="21" t="str">
        <f t="shared" si="2676"/>
        <v/>
      </c>
      <c r="K2126" s="21" t="str">
        <f t="shared" si="2677"/>
        <v/>
      </c>
      <c r="L2126" s="21" t="str">
        <f t="shared" si="2678"/>
        <v/>
      </c>
      <c r="M2126" s="21" t="str">
        <f t="shared" si="2679"/>
        <v/>
      </c>
      <c r="N2126" s="21" t="str">
        <f t="shared" si="2680"/>
        <v>itthaṃ + nāma</v>
      </c>
      <c r="O2126" s="21" t="str">
        <f t="shared" si="2681"/>
        <v/>
      </c>
      <c r="P2126" s="21" t="str">
        <f t="shared" si="2682"/>
        <v/>
      </c>
      <c r="Q2126" s="21"/>
      <c r="R2126" s="21" t="s">
        <v>5301</v>
      </c>
      <c r="S2126" s="21" t="s">
        <v>5302</v>
      </c>
      <c r="T2126" s="21" t="s">
        <v>5366</v>
      </c>
      <c r="U2126" s="23"/>
      <c r="V2126" s="23"/>
      <c r="W2126" s="15">
        <f t="shared" si="2"/>
        <v>45635</v>
      </c>
      <c r="X2126" s="24">
        <v>2125.0</v>
      </c>
      <c r="Y2126" s="17" t="str">
        <f t="shared" si="2668"/>
        <v>=COUNTIFS(C$3:C2126,C2126)</v>
      </c>
      <c r="Z2126" s="25" t="str">
        <f t="shared" si="2669"/>
        <v>#NAME?</v>
      </c>
      <c r="AA2126" s="25" t="str">
        <f t="shared" si="2670"/>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67"/>
        <v>8</v>
      </c>
      <c r="B2127" s="10">
        <f t="shared" si="2256"/>
        <v>26</v>
      </c>
      <c r="C2127" s="12" t="s">
        <v>2777</v>
      </c>
      <c r="D2127" s="21" t="str">
        <f t="shared" si="2671"/>
        <v>noun</v>
      </c>
      <c r="E2127" s="21" t="str">
        <f t="shared" si="2672"/>
        <v>masc acc sg, from bhikkhati</v>
      </c>
      <c r="F2127" s="21" t="str">
        <f t="shared" si="2673"/>
        <v/>
      </c>
      <c r="G2127" s="21"/>
      <c r="H2127" s="21" t="str">
        <f t="shared" si="2674"/>
        <v>monk, monastic</v>
      </c>
      <c r="I2127" s="21" t="str">
        <f t="shared" si="2675"/>
        <v>beggar, mendicant</v>
      </c>
      <c r="J2127" s="21" t="str">
        <f t="shared" si="2676"/>
        <v>√bhikkh (beg)</v>
      </c>
      <c r="K2127" s="21">
        <f t="shared" si="2677"/>
        <v>1</v>
      </c>
      <c r="L2127" s="21" t="str">
        <f t="shared" si="2678"/>
        <v>a</v>
      </c>
      <c r="M2127" s="21" t="str">
        <f t="shared" si="2679"/>
        <v/>
      </c>
      <c r="N2127" s="21" t="str">
        <f t="shared" si="2680"/>
        <v>√bhikkh + u</v>
      </c>
      <c r="O2127" s="21" t="str">
        <f t="shared" si="2681"/>
        <v/>
      </c>
      <c r="P2127" s="21" t="str">
        <f t="shared" si="2682"/>
        <v/>
      </c>
      <c r="Q2127" s="21"/>
      <c r="R2127" s="21" t="s">
        <v>5301</v>
      </c>
      <c r="S2127" s="21" t="s">
        <v>5302</v>
      </c>
      <c r="T2127" s="21" t="s">
        <v>5366</v>
      </c>
      <c r="U2127" s="23"/>
      <c r="V2127" s="23"/>
      <c r="W2127" s="15">
        <f t="shared" si="2"/>
        <v>45635</v>
      </c>
      <c r="X2127" s="24">
        <v>2126.0</v>
      </c>
      <c r="Y2127" s="17" t="str">
        <f t="shared" si="2668"/>
        <v>=COUNTIFS(C$3:C2127,C2127)</v>
      </c>
      <c r="Z2127" s="25" t="str">
        <f t="shared" si="2669"/>
        <v>#NAME?</v>
      </c>
      <c r="AA2127" s="25" t="str">
        <f t="shared" si="2670"/>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67"/>
        <v>2</v>
      </c>
      <c r="B2128" s="10">
        <f t="shared" si="2256"/>
        <v>2</v>
      </c>
      <c r="C2128" s="12" t="s">
        <v>5087</v>
      </c>
      <c r="D2128" s="21" t="str">
        <f t="shared" si="2671"/>
        <v>noun</v>
      </c>
      <c r="E2128" s="21" t="str">
        <f t="shared" si="2672"/>
        <v>nt instr pl of cīvara</v>
      </c>
      <c r="F2128" s="21" t="str">
        <f t="shared" si="2673"/>
        <v/>
      </c>
      <c r="G2128" s="21"/>
      <c r="H2128" s="21" t="str">
        <f t="shared" si="2674"/>
        <v>with robes</v>
      </c>
      <c r="I2128" s="21" t="str">
        <f t="shared" si="2675"/>
        <v>cloths</v>
      </c>
      <c r="J2128" s="21" t="str">
        <f t="shared" si="2676"/>
        <v/>
      </c>
      <c r="K2128" s="21" t="str">
        <f t="shared" si="2677"/>
        <v/>
      </c>
      <c r="L2128" s="21" t="str">
        <f t="shared" si="2678"/>
        <v/>
      </c>
      <c r="M2128" s="21" t="str">
        <f t="shared" si="2679"/>
        <v/>
      </c>
      <c r="N2128" s="21" t="str">
        <f t="shared" si="2680"/>
        <v/>
      </c>
      <c r="O2128" s="21" t="str">
        <f t="shared" si="2681"/>
        <v/>
      </c>
      <c r="P2128" s="21" t="str">
        <f t="shared" si="2682"/>
        <v/>
      </c>
      <c r="Q2128" s="21"/>
      <c r="R2128" s="21" t="s">
        <v>5301</v>
      </c>
      <c r="S2128" s="21" t="s">
        <v>5302</v>
      </c>
      <c r="T2128" s="21" t="s">
        <v>5366</v>
      </c>
      <c r="U2128" s="23"/>
      <c r="V2128" s="23"/>
      <c r="W2128" s="15">
        <f t="shared" si="2"/>
        <v>45635</v>
      </c>
      <c r="X2128" s="24">
        <v>2127.0</v>
      </c>
      <c r="Y2128" s="17" t="str">
        <f t="shared" si="2668"/>
        <v>=COUNTIFS(C$3:C2128,C2128)</v>
      </c>
      <c r="Z2128" s="25" t="str">
        <f t="shared" si="2669"/>
        <v>#NAME?</v>
      </c>
      <c r="AA2128" s="25" t="str">
        <f t="shared" si="2670"/>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67"/>
        <v>1</v>
      </c>
      <c r="B2129" s="10">
        <f t="shared" si="2256"/>
        <v>1</v>
      </c>
      <c r="C2129" s="12" t="s">
        <v>5367</v>
      </c>
      <c r="D2129" s="21" t="s">
        <v>118</v>
      </c>
      <c r="E2129" s="27" t="s">
        <v>5216</v>
      </c>
      <c r="F2129" s="21"/>
      <c r="G2129" s="21"/>
      <c r="H2129" s="21"/>
      <c r="I2129" s="21"/>
      <c r="J2129" s="21"/>
      <c r="K2129" s="21"/>
      <c r="L2129" s="21"/>
      <c r="M2129" s="21"/>
      <c r="N2129" s="21" t="s">
        <v>5368</v>
      </c>
      <c r="O2129" s="21"/>
      <c r="P2129" s="21"/>
      <c r="Q2129" s="21"/>
      <c r="R2129" s="21" t="s">
        <v>5301</v>
      </c>
      <c r="S2129" s="21" t="s">
        <v>5302</v>
      </c>
      <c r="T2129" s="21" t="s">
        <v>5369</v>
      </c>
      <c r="U2129" s="23"/>
      <c r="V2129" s="23"/>
      <c r="W2129" s="15">
        <f t="shared" si="2"/>
        <v>45635</v>
      </c>
      <c r="X2129" s="24">
        <v>2128.0</v>
      </c>
      <c r="Y2129" s="17" t="str">
        <f t="shared" si="2668"/>
        <v>=COUNTIFS(C$3:C2129,C2129)</v>
      </c>
      <c r="Z2129" s="25" t="str">
        <f t="shared" si="2669"/>
        <v>#NAME?</v>
      </c>
      <c r="AA2129" s="25" t="str">
        <f t="shared" si="2670"/>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67"/>
        <v>1</v>
      </c>
      <c r="B2130" s="10">
        <f t="shared" si="2256"/>
        <v>1</v>
      </c>
      <c r="C2130" s="12" t="s">
        <v>5370</v>
      </c>
      <c r="D2130" s="21" t="s">
        <v>84</v>
      </c>
      <c r="E2130" s="21" t="s">
        <v>5371</v>
      </c>
      <c r="F2130" s="21"/>
      <c r="G2130" s="21"/>
      <c r="H2130" s="21" t="s">
        <v>5372</v>
      </c>
      <c r="I2130" s="21" t="s">
        <v>5373</v>
      </c>
      <c r="J2130" s="21" t="s">
        <v>4219</v>
      </c>
      <c r="K2130" s="21">
        <v>8.0</v>
      </c>
      <c r="L2130" s="21" t="s">
        <v>196</v>
      </c>
      <c r="M2130" s="21" t="s">
        <v>4220</v>
      </c>
      <c r="N2130" s="21" t="s">
        <v>5224</v>
      </c>
      <c r="O2130" s="21"/>
      <c r="P2130" s="21"/>
      <c r="Q2130" s="21"/>
      <c r="R2130" s="21" t="s">
        <v>5301</v>
      </c>
      <c r="S2130" s="21" t="s">
        <v>5302</v>
      </c>
      <c r="T2130" s="21" t="s">
        <v>5374</v>
      </c>
      <c r="U2130" s="23"/>
      <c r="V2130" s="23"/>
      <c r="W2130" s="15">
        <f t="shared" si="2"/>
        <v>45635</v>
      </c>
      <c r="X2130" s="24">
        <v>2129.0</v>
      </c>
      <c r="Y2130" s="17" t="str">
        <f t="shared" si="2668"/>
        <v>=COUNTIFS(C$3:C2130,C2130)</v>
      </c>
      <c r="Z2130" s="25" t="str">
        <f t="shared" si="2669"/>
        <v>#NAME?</v>
      </c>
      <c r="AA2130" s="25" t="str">
        <f t="shared" si="2670"/>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67"/>
        <v>19</v>
      </c>
      <c r="B2131" s="10">
        <f t="shared" si="2256"/>
        <v>63</v>
      </c>
      <c r="C2131" s="12" t="s">
        <v>449</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5301</v>
      </c>
      <c r="S2131" s="21" t="s">
        <v>5302</v>
      </c>
      <c r="T2131" s="21" t="s">
        <v>5366</v>
      </c>
      <c r="U2131" s="23"/>
      <c r="V2131" s="23"/>
      <c r="W2131" s="15">
        <f t="shared" si="2"/>
        <v>45635</v>
      </c>
      <c r="X2131" s="24">
        <v>2130.0</v>
      </c>
      <c r="Y2131" s="17" t="str">
        <f t="shared" si="2668"/>
        <v>=COUNTIFS(C$3:C2131,C2131)</v>
      </c>
      <c r="Z2131" s="25" t="str">
        <f t="shared" si="2669"/>
        <v>#NAME?</v>
      </c>
      <c r="AA2131" s="25" t="str">
        <f t="shared" si="2670"/>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56"/>
        <v>0</v>
      </c>
      <c r="C2132" s="31"/>
      <c r="D2132" s="40"/>
      <c r="E2132" s="40"/>
      <c r="F2132" s="40"/>
      <c r="G2132" s="40"/>
      <c r="H2132" s="40"/>
      <c r="I2132" s="40"/>
      <c r="J2132" s="40"/>
      <c r="K2132" s="40"/>
      <c r="L2132" s="40"/>
      <c r="M2132" s="40"/>
      <c r="N2132" s="40"/>
      <c r="O2132" s="40"/>
      <c r="P2132" s="40"/>
      <c r="Q2132" s="40"/>
      <c r="R2132" s="40" t="s">
        <v>5301</v>
      </c>
      <c r="S2132" s="40" t="s">
        <v>5302</v>
      </c>
      <c r="T2132" s="40" t="s">
        <v>5366</v>
      </c>
      <c r="U2132" s="41"/>
      <c r="V2132" s="41"/>
      <c r="W2132" s="15">
        <f t="shared" si="2"/>
        <v>45635</v>
      </c>
      <c r="X2132" s="24">
        <v>2131.0</v>
      </c>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56"/>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2"/>
        <v>45635</v>
      </c>
      <c r="X2133" s="24">
        <v>2132.0</v>
      </c>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83">COUNTIFS(C$3:C2134,C2134)</f>
        <v>2</v>
      </c>
      <c r="B2134" s="10">
        <f t="shared" si="2256"/>
        <v>4</v>
      </c>
      <c r="C2134" s="12" t="s">
        <v>5226</v>
      </c>
      <c r="D2134" s="21" t="str">
        <f t="shared" ref="D2134:D2143" si="2684">VLOOKUP($C2134,$C$1:$P$7320,2,0)</f>
        <v>ind</v>
      </c>
      <c r="E2134" s="21" t="str">
        <f t="shared" ref="E2134:E2136" si="2685">VLOOKUP($C2134,$C$1:$P$7320,3,0)</f>
        <v>adv, from ta</v>
      </c>
      <c r="F2134" s="21" t="str">
        <f t="shared" ref="F2134:F2143" si="2686">VLOOKUP($C2134,$C$1:$P$7320,4,0)</f>
        <v/>
      </c>
      <c r="G2134" s="21"/>
      <c r="H2134" s="21" t="str">
        <f t="shared" ref="H2134:H2143" si="2687">VLOOKUP($C2134,$C$1:$P$7320,6,0)</f>
        <v>there, in this case, in this regard</v>
      </c>
      <c r="I2134" s="21" t="str">
        <f t="shared" ref="I2134:I2143" si="2688">VLOOKUP($C2134,$C$1:$P$7320,7,0)</f>
        <v>there</v>
      </c>
      <c r="J2134" s="21" t="str">
        <f t="shared" ref="J2134:J2143" si="2689">VLOOKUP($C2134,$C$1:$P$7320,8,0)</f>
        <v/>
      </c>
      <c r="K2134" s="21" t="str">
        <f t="shared" ref="K2134:K2143" si="2690">VLOOKUP($C2134,$C$1:$P$7320,9,0)</f>
        <v/>
      </c>
      <c r="L2134" s="21" t="str">
        <f t="shared" ref="L2134:L2143" si="2691">VLOOKUP($C2134,$C$1:$P$7320,10,0)</f>
        <v/>
      </c>
      <c r="M2134" s="21" t="str">
        <f t="shared" ref="M2134:M2143" si="2692">VLOOKUP($C2134,$C$1:$P$7320,11,0)</f>
        <v/>
      </c>
      <c r="N2134" s="21" t="str">
        <f t="shared" ref="N2134:N2143" si="2693">VLOOKUP($C2134,$C$1:$P$7320,12,0)</f>
        <v>ta + tra</v>
      </c>
      <c r="O2134" s="21" t="str">
        <f t="shared" ref="O2134:O2143" si="2694">VLOOKUP($C2134,$C$1:$P$7320,13,0)</f>
        <v/>
      </c>
      <c r="P2134" s="21" t="str">
        <f t="shared" ref="P2134:P2143" si="2695">VLOOKUP($C2134,$C$1:$P$7320,14,0)</f>
        <v/>
      </c>
      <c r="Q2134" s="21"/>
      <c r="R2134" s="21" t="s">
        <v>5301</v>
      </c>
      <c r="S2134" s="21" t="s">
        <v>5302</v>
      </c>
      <c r="T2134" s="21" t="s">
        <v>5229</v>
      </c>
      <c r="U2134" s="23"/>
      <c r="V2134" s="23"/>
      <c r="W2134" s="15">
        <f t="shared" si="2"/>
        <v>45635</v>
      </c>
      <c r="X2134" s="24">
        <v>2133.0</v>
      </c>
      <c r="Y2134" s="17" t="str">
        <f t="shared" ref="Y2134:Y2143" si="2696">formulatext(A2134)</f>
        <v>=COUNTIFS(C$3:C2134,C2134)</v>
      </c>
      <c r="Z2134" s="25" t="str">
        <f t="shared" ref="Z2134:Z2143" si="2697">org.libreoffice.regex(Y2134,"(\= COUNTIFS\(C\$\d{1,3}:)(C\d{1,3})(,)(C\d{1,3})(\))","$2")</f>
        <v>#NAME?</v>
      </c>
      <c r="AA2134" s="25" t="str">
        <f t="shared" ref="AA2134:AA2143" si="2698">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83"/>
        <v>12</v>
      </c>
      <c r="B2135" s="10">
        <f t="shared" si="2256"/>
        <v>38</v>
      </c>
      <c r="C2135" s="12" t="s">
        <v>2672</v>
      </c>
      <c r="D2135" s="21" t="str">
        <f t="shared" si="2684"/>
        <v>ind</v>
      </c>
      <c r="E2135" s="21" t="str">
        <f t="shared" si="2685"/>
        <v>cond</v>
      </c>
      <c r="F2135" s="21" t="str">
        <f t="shared" si="2686"/>
        <v/>
      </c>
      <c r="G2135" s="21"/>
      <c r="H2135" s="21" t="str">
        <f t="shared" si="2687"/>
        <v>if</v>
      </c>
      <c r="I2135" s="21" t="str">
        <f t="shared" si="2688"/>
        <v/>
      </c>
      <c r="J2135" s="21" t="str">
        <f t="shared" si="2689"/>
        <v/>
      </c>
      <c r="K2135" s="21" t="str">
        <f t="shared" si="2690"/>
        <v/>
      </c>
      <c r="L2135" s="21" t="str">
        <f t="shared" si="2691"/>
        <v/>
      </c>
      <c r="M2135" s="21" t="str">
        <f t="shared" si="2692"/>
        <v/>
      </c>
      <c r="N2135" s="21" t="str">
        <f t="shared" si="2693"/>
        <v/>
      </c>
      <c r="O2135" s="21" t="str">
        <f t="shared" si="2694"/>
        <v/>
      </c>
      <c r="P2135" s="21" t="str">
        <f t="shared" si="2695"/>
        <v/>
      </c>
      <c r="Q2135" s="21"/>
      <c r="R2135" s="21" t="s">
        <v>5301</v>
      </c>
      <c r="S2135" s="21" t="s">
        <v>5302</v>
      </c>
      <c r="T2135" s="21" t="s">
        <v>5229</v>
      </c>
      <c r="U2135" s="23"/>
      <c r="V2135" s="23"/>
      <c r="W2135" s="15">
        <f t="shared" si="2"/>
        <v>45635</v>
      </c>
      <c r="X2135" s="24">
        <v>2134.0</v>
      </c>
      <c r="Y2135" s="17" t="str">
        <f t="shared" si="2696"/>
        <v>=COUNTIFS(C$3:C2135,C2135)</v>
      </c>
      <c r="Z2135" s="25" t="str">
        <f t="shared" si="2697"/>
        <v>#NAME?</v>
      </c>
      <c r="AA2135" s="25" t="str">
        <f t="shared" si="2698"/>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3"/>
        <v>18</v>
      </c>
      <c r="B2136" s="10">
        <f t="shared" si="2256"/>
        <v>37</v>
      </c>
      <c r="C2136" s="12" t="s">
        <v>368</v>
      </c>
      <c r="D2136" s="21" t="str">
        <f t="shared" si="2684"/>
        <v>pron</v>
      </c>
      <c r="E2136" s="21" t="str">
        <f t="shared" si="2685"/>
        <v>masc nom sg of ta</v>
      </c>
      <c r="F2136" s="21" t="str">
        <f t="shared" si="2686"/>
        <v/>
      </c>
      <c r="G2136" s="21"/>
      <c r="H2136" s="21" t="str">
        <f t="shared" si="2687"/>
        <v>he, that</v>
      </c>
      <c r="I2136" s="21" t="str">
        <f t="shared" si="2688"/>
        <v/>
      </c>
      <c r="J2136" s="21" t="str">
        <f t="shared" si="2689"/>
        <v/>
      </c>
      <c r="K2136" s="21" t="str">
        <f t="shared" si="2690"/>
        <v/>
      </c>
      <c r="L2136" s="21" t="str">
        <f t="shared" si="2691"/>
        <v/>
      </c>
      <c r="M2136" s="21" t="str">
        <f t="shared" si="2692"/>
        <v/>
      </c>
      <c r="N2136" s="21" t="str">
        <f t="shared" si="2693"/>
        <v/>
      </c>
      <c r="O2136" s="21" t="str">
        <f t="shared" si="2694"/>
        <v/>
      </c>
      <c r="P2136" s="21" t="str">
        <f t="shared" si="2695"/>
        <v/>
      </c>
      <c r="Q2136" s="21"/>
      <c r="R2136" s="21" t="s">
        <v>5301</v>
      </c>
      <c r="S2136" s="21" t="s">
        <v>5302</v>
      </c>
      <c r="T2136" s="21" t="s">
        <v>5229</v>
      </c>
      <c r="U2136" s="23"/>
      <c r="V2136" s="23"/>
      <c r="W2136" s="15">
        <f t="shared" si="2"/>
        <v>45635</v>
      </c>
      <c r="X2136" s="24">
        <v>2135.0</v>
      </c>
      <c r="Y2136" s="17" t="str">
        <f t="shared" si="2696"/>
        <v>=COUNTIFS(C$3:C2136,C2136)</v>
      </c>
      <c r="Z2136" s="25" t="str">
        <f t="shared" si="2697"/>
        <v>#NAME?</v>
      </c>
      <c r="AA2136" s="25" t="str">
        <f t="shared" si="2698"/>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3"/>
        <v>53</v>
      </c>
      <c r="B2137" s="10">
        <f t="shared" si="2256"/>
        <v>147</v>
      </c>
      <c r="C2137" s="12" t="s">
        <v>560</v>
      </c>
      <c r="D2137" s="21" t="str">
        <f t="shared" si="2684"/>
        <v>noun</v>
      </c>
      <c r="E2137" s="21" t="s">
        <v>3635</v>
      </c>
      <c r="F2137" s="21" t="str">
        <f t="shared" si="2686"/>
        <v/>
      </c>
      <c r="G2137" s="21"/>
      <c r="H2137" s="21" t="str">
        <f t="shared" si="2687"/>
        <v>monk, monastic</v>
      </c>
      <c r="I2137" s="21" t="str">
        <f t="shared" si="2688"/>
        <v>beggar, mendicant</v>
      </c>
      <c r="J2137" s="21" t="str">
        <f t="shared" si="2689"/>
        <v>√bhikkh (beg)</v>
      </c>
      <c r="K2137" s="21">
        <f t="shared" si="2690"/>
        <v>1</v>
      </c>
      <c r="L2137" s="21" t="str">
        <f t="shared" si="2691"/>
        <v>a</v>
      </c>
      <c r="M2137" s="21" t="str">
        <f t="shared" si="2692"/>
        <v/>
      </c>
      <c r="N2137" s="21" t="str">
        <f t="shared" si="2693"/>
        <v>√bhikkh + u</v>
      </c>
      <c r="O2137" s="21" t="str">
        <f t="shared" si="2694"/>
        <v/>
      </c>
      <c r="P2137" s="21" t="str">
        <f t="shared" si="2695"/>
        <v/>
      </c>
      <c r="Q2137" s="21"/>
      <c r="R2137" s="21" t="s">
        <v>5301</v>
      </c>
      <c r="S2137" s="21" t="s">
        <v>5302</v>
      </c>
      <c r="T2137" s="21" t="s">
        <v>5229</v>
      </c>
      <c r="U2137" s="23"/>
      <c r="V2137" s="23"/>
      <c r="W2137" s="15">
        <f t="shared" si="2"/>
        <v>45635</v>
      </c>
      <c r="X2137" s="24">
        <v>2136.0</v>
      </c>
      <c r="Y2137" s="17" t="str">
        <f t="shared" si="2696"/>
        <v>=COUNTIFS(C$3:C2137,C2137)</v>
      </c>
      <c r="Z2137" s="25" t="str">
        <f t="shared" si="2697"/>
        <v>#NAME?</v>
      </c>
      <c r="AA2137" s="25" t="str">
        <f t="shared" si="2698"/>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3"/>
        <v>2</v>
      </c>
      <c r="B2138" s="10">
        <f t="shared" si="2256"/>
        <v>7</v>
      </c>
      <c r="C2138" s="12" t="s">
        <v>5230</v>
      </c>
      <c r="D2138" s="21" t="str">
        <f t="shared" si="2684"/>
        <v>ind</v>
      </c>
      <c r="E2138" s="21" t="str">
        <f t="shared" ref="E2138:E2143" si="2699">VLOOKUP($C2138,$C$1:$P$7320,3,0)</f>
        <v>adv, loc sg of pubba</v>
      </c>
      <c r="F2138" s="21" t="str">
        <f t="shared" si="2686"/>
        <v/>
      </c>
      <c r="G2138" s="21"/>
      <c r="H2138" s="21" t="str">
        <f t="shared" si="2687"/>
        <v>before, previously</v>
      </c>
      <c r="I2138" s="21" t="str">
        <f t="shared" si="2688"/>
        <v>in front</v>
      </c>
      <c r="J2138" s="21" t="str">
        <f t="shared" si="2689"/>
        <v/>
      </c>
      <c r="K2138" s="21" t="str">
        <f t="shared" si="2690"/>
        <v/>
      </c>
      <c r="L2138" s="21" t="str">
        <f t="shared" si="2691"/>
        <v/>
      </c>
      <c r="M2138" s="21" t="str">
        <f t="shared" si="2692"/>
        <v/>
      </c>
      <c r="N2138" s="21" t="str">
        <f t="shared" si="2693"/>
        <v>pubba + e</v>
      </c>
      <c r="O2138" s="21" t="str">
        <f t="shared" si="2694"/>
        <v/>
      </c>
      <c r="P2138" s="21" t="str">
        <f t="shared" si="2695"/>
        <v/>
      </c>
      <c r="Q2138" s="21"/>
      <c r="R2138" s="21" t="s">
        <v>5301</v>
      </c>
      <c r="S2138" s="21" t="s">
        <v>5302</v>
      </c>
      <c r="T2138" s="21" t="s">
        <v>5229</v>
      </c>
      <c r="U2138" s="23"/>
      <c r="V2138" s="23"/>
      <c r="W2138" s="15">
        <f t="shared" si="2"/>
        <v>45635</v>
      </c>
      <c r="X2138" s="24">
        <v>2137.0</v>
      </c>
      <c r="Y2138" s="17" t="str">
        <f t="shared" si="2696"/>
        <v>=COUNTIFS(C$3:C2138,C2138)</v>
      </c>
      <c r="Z2138" s="25" t="str">
        <f t="shared" si="2697"/>
        <v>#NAME?</v>
      </c>
      <c r="AA2138" s="25" t="str">
        <f t="shared" si="2698"/>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3"/>
        <v>2</v>
      </c>
      <c r="B2139" s="10">
        <f t="shared" si="2256"/>
        <v>3</v>
      </c>
      <c r="C2139" s="12" t="s">
        <v>5236</v>
      </c>
      <c r="D2139" s="21" t="str">
        <f t="shared" si="2684"/>
        <v>pp</v>
      </c>
      <c r="E2139" s="21" t="str">
        <f t="shared" si="2699"/>
        <v>masc nom sg of appavārita</v>
      </c>
      <c r="F2139" s="21" t="str">
        <f t="shared" si="2686"/>
        <v/>
      </c>
      <c r="G2139" s="21"/>
      <c r="H2139" s="21" t="str">
        <f t="shared" si="2687"/>
        <v>uninvited</v>
      </c>
      <c r="I2139" s="21" t="str">
        <f t="shared" si="2688"/>
        <v>not requested</v>
      </c>
      <c r="J2139" s="21" t="str">
        <f t="shared" si="2689"/>
        <v>√var (wish, choose)</v>
      </c>
      <c r="K2139" s="21">
        <f t="shared" si="2690"/>
        <v>8</v>
      </c>
      <c r="L2139" s="21" t="str">
        <f t="shared" si="2691"/>
        <v>*e</v>
      </c>
      <c r="M2139" s="21" t="str">
        <f t="shared" si="2692"/>
        <v>√var + *e &gt; vāre</v>
      </c>
      <c r="N2139" s="21" t="str">
        <f t="shared" si="2693"/>
        <v>na + pa + vāre + ita</v>
      </c>
      <c r="O2139" s="21" t="str">
        <f t="shared" si="2694"/>
        <v/>
      </c>
      <c r="P2139" s="21" t="str">
        <f t="shared" si="2695"/>
        <v/>
      </c>
      <c r="Q2139" s="21"/>
      <c r="R2139" s="21" t="s">
        <v>5301</v>
      </c>
      <c r="S2139" s="21" t="s">
        <v>5302</v>
      </c>
      <c r="T2139" s="21" t="s">
        <v>5229</v>
      </c>
      <c r="U2139" s="23"/>
      <c r="V2139" s="23"/>
      <c r="W2139" s="15">
        <f t="shared" si="2"/>
        <v>45635</v>
      </c>
      <c r="X2139" s="24">
        <v>2138.0</v>
      </c>
      <c r="Y2139" s="17" t="str">
        <f t="shared" si="2696"/>
        <v>=COUNTIFS(C$3:C2139,C2139)</v>
      </c>
      <c r="Z2139" s="25" t="str">
        <f t="shared" si="2697"/>
        <v>#NAME?</v>
      </c>
      <c r="AA2139" s="25" t="str">
        <f t="shared" si="2698"/>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3"/>
        <v>2</v>
      </c>
      <c r="B2140" s="10">
        <f t="shared" si="2256"/>
        <v>7</v>
      </c>
      <c r="C2140" s="12" t="s">
        <v>5242</v>
      </c>
      <c r="D2140" s="21" t="str">
        <f t="shared" si="2684"/>
        <v>verb</v>
      </c>
      <c r="E2140" s="21" t="str">
        <f t="shared" si="2699"/>
        <v>abs of upasaṅkamati</v>
      </c>
      <c r="F2140" s="21" t="str">
        <f t="shared" si="2686"/>
        <v/>
      </c>
      <c r="G2140" s="21"/>
      <c r="H2140" s="21" t="str">
        <f t="shared" si="2687"/>
        <v>having approached</v>
      </c>
      <c r="I2140" s="21" t="str">
        <f t="shared" si="2688"/>
        <v>having gone near</v>
      </c>
      <c r="J2140" s="21" t="str">
        <f t="shared" si="2689"/>
        <v>√kam (go)</v>
      </c>
      <c r="K2140" s="21">
        <f t="shared" si="2690"/>
        <v>1</v>
      </c>
      <c r="L2140" s="21" t="str">
        <f t="shared" si="2691"/>
        <v>a</v>
      </c>
      <c r="M2140" s="21" t="str">
        <f t="shared" si="2692"/>
        <v/>
      </c>
      <c r="N2140" s="21" t="str">
        <f t="shared" si="2693"/>
        <v>upa + saṃ + √kam + itvā</v>
      </c>
      <c r="O2140" s="21" t="str">
        <f t="shared" si="2694"/>
        <v/>
      </c>
      <c r="P2140" s="21" t="str">
        <f t="shared" si="2695"/>
        <v/>
      </c>
      <c r="Q2140" s="21"/>
      <c r="R2140" s="21" t="s">
        <v>5301</v>
      </c>
      <c r="S2140" s="21" t="s">
        <v>5302</v>
      </c>
      <c r="T2140" s="21" t="s">
        <v>5229</v>
      </c>
      <c r="U2140" s="23"/>
      <c r="V2140" s="23"/>
      <c r="W2140" s="15">
        <f t="shared" si="2"/>
        <v>45635</v>
      </c>
      <c r="X2140" s="24">
        <v>2139.0</v>
      </c>
      <c r="Y2140" s="17" t="str">
        <f t="shared" si="2696"/>
        <v>=COUNTIFS(C$3:C2140,C2140)</v>
      </c>
      <c r="Z2140" s="25" t="str">
        <f t="shared" si="2697"/>
        <v>#NAME?</v>
      </c>
      <c r="AA2140" s="25" t="str">
        <f t="shared" si="2698"/>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3"/>
        <v>2</v>
      </c>
      <c r="B2141" s="10">
        <f t="shared" si="2256"/>
        <v>3</v>
      </c>
      <c r="C2141" s="12" t="s">
        <v>5248</v>
      </c>
      <c r="D2141" s="21" t="str">
        <f t="shared" si="2684"/>
        <v>noun</v>
      </c>
      <c r="E2141" s="21" t="str">
        <f t="shared" si="2699"/>
        <v>nt loc sg of cīvara</v>
      </c>
      <c r="F2141" s="21" t="str">
        <f t="shared" si="2686"/>
        <v/>
      </c>
      <c r="G2141" s="21"/>
      <c r="H2141" s="21" t="str">
        <f t="shared" si="2687"/>
        <v>of robe</v>
      </c>
      <c r="I2141" s="21" t="str">
        <f t="shared" si="2688"/>
        <v>in the cloth</v>
      </c>
      <c r="J2141" s="21" t="str">
        <f t="shared" si="2689"/>
        <v/>
      </c>
      <c r="K2141" s="21" t="str">
        <f t="shared" si="2690"/>
        <v/>
      </c>
      <c r="L2141" s="21" t="str">
        <f t="shared" si="2691"/>
        <v/>
      </c>
      <c r="M2141" s="21" t="str">
        <f t="shared" si="2692"/>
        <v/>
      </c>
      <c r="N2141" s="21" t="str">
        <f t="shared" si="2693"/>
        <v/>
      </c>
      <c r="O2141" s="21" t="str">
        <f t="shared" si="2694"/>
        <v/>
      </c>
      <c r="P2141" s="21" t="str">
        <f t="shared" si="2695"/>
        <v/>
      </c>
      <c r="Q2141" s="21"/>
      <c r="R2141" s="21" t="s">
        <v>5301</v>
      </c>
      <c r="S2141" s="21" t="s">
        <v>5302</v>
      </c>
      <c r="T2141" s="21" t="s">
        <v>5229</v>
      </c>
      <c r="U2141" s="23"/>
      <c r="V2141" s="23"/>
      <c r="W2141" s="15">
        <f t="shared" si="2"/>
        <v>45635</v>
      </c>
      <c r="X2141" s="24">
        <v>2140.0</v>
      </c>
      <c r="Y2141" s="17" t="str">
        <f t="shared" si="2696"/>
        <v>=COUNTIFS(C$3:C2141,C2141)</v>
      </c>
      <c r="Z2141" s="25" t="str">
        <f t="shared" si="2697"/>
        <v>#NAME?</v>
      </c>
      <c r="AA2141" s="25" t="str">
        <f t="shared" si="2698"/>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3"/>
        <v>2</v>
      </c>
      <c r="B2142" s="10">
        <f t="shared" si="2256"/>
        <v>3</v>
      </c>
      <c r="C2142" s="12" t="s">
        <v>5252</v>
      </c>
      <c r="D2142" s="21" t="str">
        <f t="shared" si="2684"/>
        <v>noun</v>
      </c>
      <c r="E2142" s="21" t="str">
        <f t="shared" si="2699"/>
        <v>masc acc sg of vikappa</v>
      </c>
      <c r="F2142" s="21" t="str">
        <f t="shared" si="2686"/>
        <v>+loc</v>
      </c>
      <c r="G2142" s="21"/>
      <c r="H2142" s="21" t="str">
        <f t="shared" si="2687"/>
        <v>alteration, change</v>
      </c>
      <c r="I2142" s="21" t="str">
        <f t="shared" si="2688"/>
        <v/>
      </c>
      <c r="J2142" s="21" t="str">
        <f t="shared" si="2689"/>
        <v>√kapp (be fit, be suitable)</v>
      </c>
      <c r="K2142" s="21">
        <f t="shared" si="2690"/>
        <v>1</v>
      </c>
      <c r="L2142" s="21" t="str">
        <f t="shared" si="2691"/>
        <v>a</v>
      </c>
      <c r="M2142" s="21" t="str">
        <f t="shared" si="2692"/>
        <v/>
      </c>
      <c r="N2142" s="21" t="str">
        <f t="shared" si="2693"/>
        <v>vi + √kapp + a</v>
      </c>
      <c r="O2142" s="21" t="str">
        <f t="shared" si="2694"/>
        <v/>
      </c>
      <c r="P2142" s="21" t="str">
        <f t="shared" si="2695"/>
        <v/>
      </c>
      <c r="Q2142" s="21"/>
      <c r="R2142" s="21" t="s">
        <v>5301</v>
      </c>
      <c r="S2142" s="21" t="s">
        <v>5302</v>
      </c>
      <c r="T2142" s="21" t="s">
        <v>5229</v>
      </c>
      <c r="U2142" s="23"/>
      <c r="V2142" s="23"/>
      <c r="W2142" s="15">
        <f t="shared" si="2"/>
        <v>45635</v>
      </c>
      <c r="X2142" s="24">
        <v>2141.0</v>
      </c>
      <c r="Y2142" s="17" t="str">
        <f t="shared" si="2696"/>
        <v>=COUNTIFS(C$3:C2142,C2142)</v>
      </c>
      <c r="Z2142" s="25" t="str">
        <f t="shared" si="2697"/>
        <v>#NAME?</v>
      </c>
      <c r="AA2142" s="25" t="str">
        <f t="shared" si="2698"/>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3"/>
        <v>2</v>
      </c>
      <c r="B2143" s="10">
        <f t="shared" si="2256"/>
        <v>6</v>
      </c>
      <c r="C2143" s="12" t="s">
        <v>5257</v>
      </c>
      <c r="D2143" s="21" t="str">
        <f t="shared" si="2684"/>
        <v>verb</v>
      </c>
      <c r="E2143" s="21" t="str">
        <f t="shared" si="2699"/>
        <v>opt 3rd sg of āpajjati</v>
      </c>
      <c r="F2143" s="21" t="str">
        <f t="shared" si="2686"/>
        <v/>
      </c>
      <c r="G2143" s="21"/>
      <c r="H2143" s="21" t="str">
        <f t="shared" si="2687"/>
        <v>would cause</v>
      </c>
      <c r="I2143" s="21" t="str">
        <f t="shared" si="2688"/>
        <v/>
      </c>
      <c r="J2143" s="21" t="str">
        <f t="shared" si="2689"/>
        <v>√pad (go, step)</v>
      </c>
      <c r="K2143" s="21">
        <f t="shared" si="2690"/>
        <v>3</v>
      </c>
      <c r="L2143" s="21" t="str">
        <f t="shared" si="2691"/>
        <v>ya</v>
      </c>
      <c r="M2143" s="21" t="str">
        <f t="shared" si="2692"/>
        <v>√pad + ya &gt; pajja</v>
      </c>
      <c r="N2143" s="21" t="str">
        <f t="shared" si="2693"/>
        <v>ā + pajja + ti</v>
      </c>
      <c r="O2143" s="21" t="str">
        <f t="shared" si="2694"/>
        <v/>
      </c>
      <c r="P2143" s="21" t="str">
        <f t="shared" si="2695"/>
        <v/>
      </c>
      <c r="Q2143" s="21"/>
      <c r="R2143" s="21" t="s">
        <v>5301</v>
      </c>
      <c r="S2143" s="21" t="s">
        <v>5302</v>
      </c>
      <c r="T2143" s="21" t="s">
        <v>5229</v>
      </c>
      <c r="U2143" s="23"/>
      <c r="V2143" s="23"/>
      <c r="W2143" s="15">
        <f t="shared" si="2"/>
        <v>45635</v>
      </c>
      <c r="X2143" s="24">
        <v>2142.0</v>
      </c>
      <c r="Y2143" s="17" t="str">
        <f t="shared" si="2696"/>
        <v>=COUNTIFS(C$3:C2143,C2143)</v>
      </c>
      <c r="Z2143" s="25" t="str">
        <f t="shared" si="2697"/>
        <v>#NAME?</v>
      </c>
      <c r="AA2143" s="25" t="str">
        <f t="shared" si="2698"/>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56"/>
        <v>0</v>
      </c>
      <c r="C2144" s="31"/>
      <c r="D2144" s="40"/>
      <c r="E2144" s="40"/>
      <c r="F2144" s="40"/>
      <c r="G2144" s="40"/>
      <c r="H2144" s="40"/>
      <c r="I2144" s="40"/>
      <c r="J2144" s="40"/>
      <c r="K2144" s="40"/>
      <c r="L2144" s="40"/>
      <c r="M2144" s="40"/>
      <c r="N2144" s="40"/>
      <c r="O2144" s="40"/>
      <c r="P2144" s="40"/>
      <c r="Q2144" s="40"/>
      <c r="R2144" s="40" t="s">
        <v>5301</v>
      </c>
      <c r="S2144" s="40" t="s">
        <v>5302</v>
      </c>
      <c r="T2144" s="40" t="s">
        <v>5229</v>
      </c>
      <c r="U2144" s="41"/>
      <c r="V2144" s="41"/>
      <c r="W2144" s="15">
        <f t="shared" si="2"/>
        <v>45635</v>
      </c>
      <c r="X2144" s="24">
        <v>2143.0</v>
      </c>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56"/>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2"/>
        <v>45635</v>
      </c>
      <c r="X2145" s="24">
        <v>2144.0</v>
      </c>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700">COUNTIFS(C$3:C2146,C2146)</f>
        <v>2</v>
      </c>
      <c r="B2146" s="10">
        <f t="shared" si="2256"/>
        <v>5</v>
      </c>
      <c r="C2146" s="12" t="s">
        <v>5262</v>
      </c>
      <c r="D2146" s="21" t="str">
        <f t="shared" ref="D2146:D2157" si="2701">VLOOKUP($C2146,$C$1:$P$7320,2,0)</f>
        <v>ind</v>
      </c>
      <c r="E2146" s="21" t="str">
        <f t="shared" ref="E2146:E2155" si="2702">VLOOKUP($C2146,$C$1:$P$7320,3,0)</f>
        <v>excl</v>
      </c>
      <c r="F2146" s="21" t="str">
        <f t="shared" ref="F2146:F2157" si="2703">VLOOKUP($C2146,$C$1:$P$7320,4,0)</f>
        <v>+dat</v>
      </c>
      <c r="G2146" s="21"/>
      <c r="H2146" s="21" t="str">
        <f t="shared" ref="H2146:H2157" si="2704">VLOOKUP($C2146,$C$1:$P$7320,6,0)</f>
        <v>it is good (for); it would be good (if)</v>
      </c>
      <c r="I2146" s="21" t="str">
        <f t="shared" ref="I2146:I2157" si="2705">VLOOKUP($C2146,$C$1:$P$7320,7,0)</f>
        <v>good</v>
      </c>
      <c r="J2146" s="21" t="str">
        <f t="shared" ref="J2146:J2157" si="2706">VLOOKUP($C2146,$C$1:$P$7320,8,0)</f>
        <v>√sādh (accomplish)</v>
      </c>
      <c r="K2146" s="21">
        <f t="shared" ref="K2146:K2157" si="2707">VLOOKUP($C2146,$C$1:$P$7320,9,0)</f>
        <v>3</v>
      </c>
      <c r="L2146" s="21" t="str">
        <f t="shared" ref="L2146:L2157" si="2708">VLOOKUP($C2146,$C$1:$P$7320,10,0)</f>
        <v>ya</v>
      </c>
      <c r="M2146" s="21" t="str">
        <f t="shared" ref="M2146:M2157" si="2709">VLOOKUP($C2146,$C$1:$P$7320,11,0)</f>
        <v/>
      </c>
      <c r="N2146" s="21" t="str">
        <f t="shared" ref="N2146:N2157" si="2710">VLOOKUP($C2146,$C$1:$P$7320,12,0)</f>
        <v>√sādh + u</v>
      </c>
      <c r="O2146" s="21" t="str">
        <f t="shared" ref="O2146:O2157" si="2711">VLOOKUP($C2146,$C$1:$P$7320,13,0)</f>
        <v/>
      </c>
      <c r="P2146" s="21" t="str">
        <f t="shared" ref="P2146:P2157" si="2712">VLOOKUP($C2146,$C$1:$P$7320,14,0)</f>
        <v/>
      </c>
      <c r="Q2146" s="21"/>
      <c r="R2146" s="21" t="s">
        <v>5301</v>
      </c>
      <c r="S2146" s="21" t="s">
        <v>5302</v>
      </c>
      <c r="T2146" s="21" t="s">
        <v>5375</v>
      </c>
      <c r="U2146" s="23"/>
      <c r="V2146" s="23"/>
      <c r="W2146" s="15">
        <f t="shared" si="2"/>
        <v>45635</v>
      </c>
      <c r="X2146" s="24">
        <v>2145.0</v>
      </c>
      <c r="Y2146" s="17" t="str">
        <f t="shared" ref="Y2146:Y2165" si="2713">formulatext(A2146)</f>
        <v>=COUNTIFS(C$3:C2146,C2146)</v>
      </c>
      <c r="Z2146" s="25" t="str">
        <f t="shared" ref="Z2146:Z2165" si="2714">org.libreoffice.regex(Y2146,"(\= COUNTIFS\(C\$\d{1,3}:)(C\d{1,3})(,)(C\d{1,3})(\))","$2")</f>
        <v>#NAME?</v>
      </c>
      <c r="AA2146" s="25" t="str">
        <f t="shared" ref="AA2146:AA2165" si="2715">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700"/>
        <v>2</v>
      </c>
      <c r="B2147" s="10">
        <f t="shared" si="2256"/>
        <v>2</v>
      </c>
      <c r="C2147" s="12" t="s">
        <v>5267</v>
      </c>
      <c r="D2147" s="21" t="str">
        <f t="shared" si="2701"/>
        <v>ind</v>
      </c>
      <c r="E2147" s="21" t="str">
        <f t="shared" si="2702"/>
        <v>emph</v>
      </c>
      <c r="F2147" s="21" t="str">
        <f t="shared" si="2703"/>
        <v/>
      </c>
      <c r="G2147" s="21"/>
      <c r="H2147" s="21" t="str">
        <f t="shared" si="2704"/>
        <v>indeed, truly</v>
      </c>
      <c r="I2147" s="21" t="str">
        <f t="shared" si="2705"/>
        <v/>
      </c>
      <c r="J2147" s="21" t="str">
        <f t="shared" si="2706"/>
        <v/>
      </c>
      <c r="K2147" s="21" t="str">
        <f t="shared" si="2707"/>
        <v/>
      </c>
      <c r="L2147" s="21" t="str">
        <f t="shared" si="2708"/>
        <v/>
      </c>
      <c r="M2147" s="21" t="str">
        <f t="shared" si="2709"/>
        <v/>
      </c>
      <c r="N2147" s="21" t="str">
        <f t="shared" si="2710"/>
        <v/>
      </c>
      <c r="O2147" s="21" t="str">
        <f t="shared" si="2711"/>
        <v/>
      </c>
      <c r="P2147" s="21" t="str">
        <f t="shared" si="2712"/>
        <v/>
      </c>
      <c r="Q2147" s="21"/>
      <c r="R2147" s="21" t="s">
        <v>5301</v>
      </c>
      <c r="S2147" s="21" t="s">
        <v>5302</v>
      </c>
      <c r="T2147" s="21" t="s">
        <v>5375</v>
      </c>
      <c r="U2147" s="23"/>
      <c r="V2147" s="23"/>
      <c r="W2147" s="15">
        <f t="shared" si="2"/>
        <v>45635</v>
      </c>
      <c r="X2147" s="24">
        <v>2146.0</v>
      </c>
      <c r="Y2147" s="17" t="str">
        <f t="shared" si="2713"/>
        <v>=COUNTIFS(C$3:C2147,C2147)</v>
      </c>
      <c r="Z2147" s="25" t="str">
        <f t="shared" si="2714"/>
        <v>#NAME?</v>
      </c>
      <c r="AA2147" s="25" t="str">
        <f t="shared" si="2715"/>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0"/>
        <v>3</v>
      </c>
      <c r="B2148" s="10">
        <f t="shared" si="2256"/>
        <v>4</v>
      </c>
      <c r="C2148" s="12" t="s">
        <v>3729</v>
      </c>
      <c r="D2148" s="21" t="str">
        <f t="shared" si="2701"/>
        <v>pron</v>
      </c>
      <c r="E2148" s="21" t="str">
        <f t="shared" si="2702"/>
        <v>1st acc sg of ahaṃ</v>
      </c>
      <c r="F2148" s="21" t="str">
        <f t="shared" si="2703"/>
        <v/>
      </c>
      <c r="G2148" s="21"/>
      <c r="H2148" s="21" t="str">
        <f t="shared" si="2704"/>
        <v>to me, for me, me</v>
      </c>
      <c r="I2148" s="21" t="str">
        <f t="shared" si="2705"/>
        <v>me</v>
      </c>
      <c r="J2148" s="21" t="str">
        <f t="shared" si="2706"/>
        <v/>
      </c>
      <c r="K2148" s="21" t="str">
        <f t="shared" si="2707"/>
        <v/>
      </c>
      <c r="L2148" s="21" t="str">
        <f t="shared" si="2708"/>
        <v/>
      </c>
      <c r="M2148" s="21" t="str">
        <f t="shared" si="2709"/>
        <v/>
      </c>
      <c r="N2148" s="21" t="str">
        <f t="shared" si="2710"/>
        <v/>
      </c>
      <c r="O2148" s="21" t="str">
        <f t="shared" si="2711"/>
        <v/>
      </c>
      <c r="P2148" s="21" t="str">
        <f t="shared" si="2712"/>
        <v/>
      </c>
      <c r="Q2148" s="21"/>
      <c r="R2148" s="21" t="s">
        <v>5301</v>
      </c>
      <c r="S2148" s="21" t="s">
        <v>5302</v>
      </c>
      <c r="T2148" s="21" t="s">
        <v>5375</v>
      </c>
      <c r="U2148" s="23"/>
      <c r="V2148" s="23"/>
      <c r="W2148" s="15">
        <f t="shared" si="2"/>
        <v>45635</v>
      </c>
      <c r="X2148" s="24">
        <v>2147.0</v>
      </c>
      <c r="Y2148" s="17" t="str">
        <f t="shared" si="2713"/>
        <v>=COUNTIFS(C$3:C2148,C2148)</v>
      </c>
      <c r="Z2148" s="25" t="str">
        <f t="shared" si="2714"/>
        <v>#NAME?</v>
      </c>
      <c r="AA2148" s="25" t="str">
        <f t="shared" si="2715"/>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0"/>
        <v>7</v>
      </c>
      <c r="B2149" s="10">
        <f t="shared" si="2256"/>
        <v>14</v>
      </c>
      <c r="C2149" s="12" t="s">
        <v>269</v>
      </c>
      <c r="D2149" s="21" t="str">
        <f t="shared" si="2701"/>
        <v>noun</v>
      </c>
      <c r="E2149" s="21" t="str">
        <f t="shared" si="2702"/>
        <v>masc voc pl of āyasmant</v>
      </c>
      <c r="F2149" s="21" t="str">
        <f t="shared" si="2703"/>
        <v/>
      </c>
      <c r="G2149" s="21"/>
      <c r="H2149" s="21" t="str">
        <f t="shared" si="2704"/>
        <v>venerables</v>
      </c>
      <c r="I2149" s="21" t="str">
        <f t="shared" si="2705"/>
        <v>having long life</v>
      </c>
      <c r="J2149" s="21" t="str">
        <f t="shared" si="2706"/>
        <v/>
      </c>
      <c r="K2149" s="21" t="str">
        <f t="shared" si="2707"/>
        <v/>
      </c>
      <c r="L2149" s="21" t="str">
        <f t="shared" si="2708"/>
        <v/>
      </c>
      <c r="M2149" s="21" t="str">
        <f t="shared" si="2709"/>
        <v/>
      </c>
      <c r="N2149" s="21" t="str">
        <f t="shared" si="2710"/>
        <v>āyas + mant</v>
      </c>
      <c r="O2149" s="21" t="str">
        <f t="shared" si="2711"/>
        <v/>
      </c>
      <c r="P2149" s="21" t="str">
        <f t="shared" si="2712"/>
        <v/>
      </c>
      <c r="Q2149" s="21"/>
      <c r="R2149" s="21" t="s">
        <v>5301</v>
      </c>
      <c r="S2149" s="21" t="s">
        <v>5302</v>
      </c>
      <c r="T2149" s="21" t="s">
        <v>5375</v>
      </c>
      <c r="U2149" s="23"/>
      <c r="V2149" s="23"/>
      <c r="W2149" s="15">
        <f t="shared" si="2"/>
        <v>45635</v>
      </c>
      <c r="X2149" s="24">
        <v>2148.0</v>
      </c>
      <c r="Y2149" s="17" t="str">
        <f t="shared" si="2713"/>
        <v>=COUNTIFS(C$3:C2149,C2149)</v>
      </c>
      <c r="Z2149" s="25" t="str">
        <f t="shared" si="2714"/>
        <v>#NAME?</v>
      </c>
      <c r="AA2149" s="25" t="str">
        <f t="shared" si="2715"/>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0"/>
        <v>2</v>
      </c>
      <c r="B2150" s="10">
        <f t="shared" si="2256"/>
        <v>2</v>
      </c>
      <c r="C2150" s="12" t="s">
        <v>5350</v>
      </c>
      <c r="D2150" s="21" t="str">
        <f t="shared" si="2701"/>
        <v>pron</v>
      </c>
      <c r="E2150" s="21" t="str">
        <f t="shared" si="2702"/>
        <v>nt instr pl of ima</v>
      </c>
      <c r="F2150" s="21" t="str">
        <f t="shared" si="2703"/>
        <v/>
      </c>
      <c r="G2150" s="21"/>
      <c r="H2150" s="21" t="str">
        <f t="shared" si="2704"/>
        <v>with these</v>
      </c>
      <c r="I2150" s="21" t="str">
        <f t="shared" si="2705"/>
        <v/>
      </c>
      <c r="J2150" s="21" t="str">
        <f t="shared" si="2706"/>
        <v/>
      </c>
      <c r="K2150" s="21" t="str">
        <f t="shared" si="2707"/>
        <v/>
      </c>
      <c r="L2150" s="21" t="str">
        <f t="shared" si="2708"/>
        <v/>
      </c>
      <c r="M2150" s="21" t="str">
        <f t="shared" si="2709"/>
        <v/>
      </c>
      <c r="N2150" s="21" t="str">
        <f t="shared" si="2710"/>
        <v/>
      </c>
      <c r="O2150" s="21" t="str">
        <f t="shared" si="2711"/>
        <v/>
      </c>
      <c r="P2150" s="21" t="str">
        <f t="shared" si="2712"/>
        <v/>
      </c>
      <c r="Q2150" s="21"/>
      <c r="R2150" s="21" t="s">
        <v>5301</v>
      </c>
      <c r="S2150" s="21" t="s">
        <v>5302</v>
      </c>
      <c r="T2150" s="21" t="s">
        <v>5375</v>
      </c>
      <c r="U2150" s="23"/>
      <c r="V2150" s="23"/>
      <c r="W2150" s="15">
        <f t="shared" si="2"/>
        <v>45635</v>
      </c>
      <c r="X2150" s="24">
        <v>2149.0</v>
      </c>
      <c r="Y2150" s="17" t="str">
        <f t="shared" si="2713"/>
        <v>=COUNTIFS(C$3:C2150,C2150)</v>
      </c>
      <c r="Z2150" s="25" t="str">
        <f t="shared" si="2714"/>
        <v>#NAME?</v>
      </c>
      <c r="AA2150" s="25" t="str">
        <f t="shared" si="2715"/>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0"/>
        <v>2</v>
      </c>
      <c r="B2151" s="10">
        <f t="shared" si="2256"/>
        <v>2</v>
      </c>
      <c r="C2151" s="12" t="s">
        <v>5358</v>
      </c>
      <c r="D2151" s="21" t="str">
        <f t="shared" si="2701"/>
        <v>noun</v>
      </c>
      <c r="E2151" s="21" t="str">
        <f t="shared" si="2702"/>
        <v>nt isntr pl of paccekacīvaracetāpanna, comp</v>
      </c>
      <c r="F2151" s="21" t="str">
        <f t="shared" si="2703"/>
        <v/>
      </c>
      <c r="G2151" s="21"/>
      <c r="H2151" s="21" t="str">
        <f t="shared" si="2704"/>
        <v>with individual robe funds, separate cloth accounts</v>
      </c>
      <c r="I2151" s="21" t="str">
        <f t="shared" si="2705"/>
        <v/>
      </c>
      <c r="J2151" s="21" t="str">
        <f t="shared" si="2706"/>
        <v/>
      </c>
      <c r="K2151" s="21" t="str">
        <f t="shared" si="2707"/>
        <v/>
      </c>
      <c r="L2151" s="21" t="str">
        <f t="shared" si="2708"/>
        <v/>
      </c>
      <c r="M2151" s="21" t="str">
        <f t="shared" si="2709"/>
        <v/>
      </c>
      <c r="N2151" s="21" t="str">
        <f t="shared" si="2710"/>
        <v>pacceka + cīvara + cetāpanna</v>
      </c>
      <c r="O2151" s="21" t="str">
        <f t="shared" si="2711"/>
        <v>kammadhāraya</v>
      </c>
      <c r="P2151" s="21" t="str">
        <f t="shared" si="2712"/>
        <v/>
      </c>
      <c r="Q2151" s="21"/>
      <c r="R2151" s="21" t="s">
        <v>5301</v>
      </c>
      <c r="S2151" s="21" t="s">
        <v>5302</v>
      </c>
      <c r="T2151" s="21" t="s">
        <v>5375</v>
      </c>
      <c r="U2151" s="23"/>
      <c r="V2151" s="23"/>
      <c r="W2151" s="15">
        <f t="shared" si="2"/>
        <v>45635</v>
      </c>
      <c r="X2151" s="24">
        <v>2150.0</v>
      </c>
      <c r="Y2151" s="17" t="str">
        <f t="shared" si="2713"/>
        <v>=COUNTIFS(C$3:C2151,C2151)</v>
      </c>
      <c r="Z2151" s="25" t="str">
        <f t="shared" si="2714"/>
        <v>#NAME?</v>
      </c>
      <c r="AA2151" s="25" t="str">
        <f t="shared" si="2715"/>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0"/>
        <v>3</v>
      </c>
      <c r="B2152" s="10">
        <f t="shared" si="2256"/>
        <v>4</v>
      </c>
      <c r="C2152" s="12" t="s">
        <v>5271</v>
      </c>
      <c r="D2152" s="21" t="str">
        <f t="shared" si="2701"/>
        <v>adj</v>
      </c>
      <c r="E2152" s="21" t="str">
        <f t="shared" si="2702"/>
        <v>nt acc sg of evarūpa</v>
      </c>
      <c r="F2152" s="21" t="str">
        <f t="shared" si="2703"/>
        <v/>
      </c>
      <c r="G2152" s="21"/>
      <c r="H2152" s="21" t="str">
        <f t="shared" si="2704"/>
        <v>such, like this, of such quality</v>
      </c>
      <c r="I2152" s="21" t="str">
        <f t="shared" si="2705"/>
        <v>such form</v>
      </c>
      <c r="J2152" s="21" t="str">
        <f t="shared" si="2706"/>
        <v/>
      </c>
      <c r="K2152" s="21" t="str">
        <f t="shared" si="2707"/>
        <v/>
      </c>
      <c r="L2152" s="21" t="str">
        <f t="shared" si="2708"/>
        <v/>
      </c>
      <c r="M2152" s="21" t="str">
        <f t="shared" si="2709"/>
        <v/>
      </c>
      <c r="N2152" s="21" t="str">
        <f t="shared" si="2710"/>
        <v>eva + rūpa</v>
      </c>
      <c r="O2152" s="21" t="str">
        <f t="shared" si="2711"/>
        <v/>
      </c>
      <c r="P2152" s="21" t="str">
        <f t="shared" si="2712"/>
        <v/>
      </c>
      <c r="Q2152" s="21"/>
      <c r="R2152" s="21" t="s">
        <v>5301</v>
      </c>
      <c r="S2152" s="21" t="s">
        <v>5302</v>
      </c>
      <c r="T2152" s="21" t="s">
        <v>5375</v>
      </c>
      <c r="U2152" s="23"/>
      <c r="V2152" s="23"/>
      <c r="W2152" s="15">
        <f t="shared" si="2"/>
        <v>45635</v>
      </c>
      <c r="X2152" s="24">
        <v>2151.0</v>
      </c>
      <c r="Y2152" s="17" t="str">
        <f t="shared" si="2713"/>
        <v>=COUNTIFS(C$3:C2152,C2152)</v>
      </c>
      <c r="Z2152" s="25" t="str">
        <f t="shared" si="2714"/>
        <v>#NAME?</v>
      </c>
      <c r="AA2152" s="25" t="str">
        <f t="shared" si="2715"/>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0"/>
        <v>69</v>
      </c>
      <c r="B2153" s="10">
        <f t="shared" si="2256"/>
        <v>220</v>
      </c>
      <c r="C2153" s="12" t="s">
        <v>1131</v>
      </c>
      <c r="D2153" s="21" t="str">
        <f t="shared" si="2701"/>
        <v>ind</v>
      </c>
      <c r="E2153" s="21" t="str">
        <f t="shared" si="2702"/>
        <v>conj</v>
      </c>
      <c r="F2153" s="21" t="str">
        <f t="shared" si="2703"/>
        <v/>
      </c>
      <c r="G2153" s="21"/>
      <c r="H2153" s="21" t="str">
        <f t="shared" si="2704"/>
        <v>or, either or</v>
      </c>
      <c r="I2153" s="21" t="str">
        <f t="shared" si="2705"/>
        <v/>
      </c>
      <c r="J2153" s="21" t="str">
        <f t="shared" si="2706"/>
        <v/>
      </c>
      <c r="K2153" s="21" t="str">
        <f t="shared" si="2707"/>
        <v/>
      </c>
      <c r="L2153" s="21" t="str">
        <f t="shared" si="2708"/>
        <v/>
      </c>
      <c r="M2153" s="21" t="str">
        <f t="shared" si="2709"/>
        <v/>
      </c>
      <c r="N2153" s="21" t="str">
        <f t="shared" si="2710"/>
        <v/>
      </c>
      <c r="O2153" s="21" t="str">
        <f t="shared" si="2711"/>
        <v/>
      </c>
      <c r="P2153" s="21" t="str">
        <f t="shared" si="2712"/>
        <v/>
      </c>
      <c r="Q2153" s="21"/>
      <c r="R2153" s="21" t="s">
        <v>5301</v>
      </c>
      <c r="S2153" s="21" t="s">
        <v>5302</v>
      </c>
      <c r="T2153" s="21" t="s">
        <v>5375</v>
      </c>
      <c r="U2153" s="23"/>
      <c r="V2153" s="23"/>
      <c r="W2153" s="15">
        <f t="shared" si="2"/>
        <v>45635</v>
      </c>
      <c r="X2153" s="24">
        <v>2152.0</v>
      </c>
      <c r="Y2153" s="17" t="str">
        <f t="shared" si="2713"/>
        <v>=COUNTIFS(C$3:C2153,C2153)</v>
      </c>
      <c r="Z2153" s="25" t="str">
        <f t="shared" si="2714"/>
        <v>#NAME?</v>
      </c>
      <c r="AA2153" s="25" t="str">
        <f t="shared" si="2715"/>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0"/>
        <v>4</v>
      </c>
      <c r="B2154" s="10">
        <f t="shared" si="2256"/>
        <v>4</v>
      </c>
      <c r="C2154" s="12" t="s">
        <v>5271</v>
      </c>
      <c r="D2154" s="21" t="str">
        <f t="shared" si="2701"/>
        <v>adj</v>
      </c>
      <c r="E2154" s="21" t="str">
        <f t="shared" si="2702"/>
        <v>nt acc sg of evarūpa</v>
      </c>
      <c r="F2154" s="21" t="str">
        <f t="shared" si="2703"/>
        <v/>
      </c>
      <c r="G2154" s="21"/>
      <c r="H2154" s="21" t="str">
        <f t="shared" si="2704"/>
        <v>such, like this, of such quality</v>
      </c>
      <c r="I2154" s="21" t="str">
        <f t="shared" si="2705"/>
        <v>such form</v>
      </c>
      <c r="J2154" s="21" t="str">
        <f t="shared" si="2706"/>
        <v/>
      </c>
      <c r="K2154" s="21" t="str">
        <f t="shared" si="2707"/>
        <v/>
      </c>
      <c r="L2154" s="21" t="str">
        <f t="shared" si="2708"/>
        <v/>
      </c>
      <c r="M2154" s="21" t="str">
        <f t="shared" si="2709"/>
        <v/>
      </c>
      <c r="N2154" s="21" t="str">
        <f t="shared" si="2710"/>
        <v>eva + rūpa</v>
      </c>
      <c r="O2154" s="21" t="str">
        <f t="shared" si="2711"/>
        <v/>
      </c>
      <c r="P2154" s="21" t="str">
        <f t="shared" si="2712"/>
        <v/>
      </c>
      <c r="Q2154" s="21"/>
      <c r="R2154" s="21" t="s">
        <v>5301</v>
      </c>
      <c r="S2154" s="21" t="s">
        <v>5302</v>
      </c>
      <c r="T2154" s="21" t="s">
        <v>5375</v>
      </c>
      <c r="U2154" s="23"/>
      <c r="V2154" s="23"/>
      <c r="W2154" s="15">
        <f t="shared" si="2"/>
        <v>45635</v>
      </c>
      <c r="X2154" s="24">
        <v>2153.0</v>
      </c>
      <c r="Y2154" s="17" t="str">
        <f t="shared" si="2713"/>
        <v>=COUNTIFS(C$3:C2154,C2154)</v>
      </c>
      <c r="Z2154" s="25" t="str">
        <f t="shared" si="2714"/>
        <v>#NAME?</v>
      </c>
      <c r="AA2154" s="25" t="str">
        <f t="shared" si="2715"/>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0"/>
        <v>70</v>
      </c>
      <c r="B2155" s="10">
        <f t="shared" si="2256"/>
        <v>220</v>
      </c>
      <c r="C2155" s="12" t="s">
        <v>1131</v>
      </c>
      <c r="D2155" s="21" t="str">
        <f t="shared" si="2701"/>
        <v>ind</v>
      </c>
      <c r="E2155" s="21" t="str">
        <f t="shared" si="2702"/>
        <v>conj</v>
      </c>
      <c r="F2155" s="21" t="str">
        <f t="shared" si="2703"/>
        <v/>
      </c>
      <c r="G2155" s="21"/>
      <c r="H2155" s="21" t="str">
        <f t="shared" si="2704"/>
        <v>or, either or</v>
      </c>
      <c r="I2155" s="21" t="str">
        <f t="shared" si="2705"/>
        <v/>
      </c>
      <c r="J2155" s="21" t="str">
        <f t="shared" si="2706"/>
        <v/>
      </c>
      <c r="K2155" s="21" t="str">
        <f t="shared" si="2707"/>
        <v/>
      </c>
      <c r="L2155" s="21" t="str">
        <f t="shared" si="2708"/>
        <v/>
      </c>
      <c r="M2155" s="21" t="str">
        <f t="shared" si="2709"/>
        <v/>
      </c>
      <c r="N2155" s="21" t="str">
        <f t="shared" si="2710"/>
        <v/>
      </c>
      <c r="O2155" s="21" t="str">
        <f t="shared" si="2711"/>
        <v/>
      </c>
      <c r="P2155" s="21" t="str">
        <f t="shared" si="2712"/>
        <v/>
      </c>
      <c r="Q2155" s="21"/>
      <c r="R2155" s="21" t="s">
        <v>5301</v>
      </c>
      <c r="S2155" s="21" t="s">
        <v>5302</v>
      </c>
      <c r="T2155" s="21" t="s">
        <v>5375</v>
      </c>
      <c r="U2155" s="23"/>
      <c r="V2155" s="23"/>
      <c r="W2155" s="15">
        <f t="shared" si="2"/>
        <v>45635</v>
      </c>
      <c r="X2155" s="24">
        <v>2154.0</v>
      </c>
      <c r="Y2155" s="17" t="str">
        <f t="shared" si="2713"/>
        <v>=COUNTIFS(C$3:C2155,C2155)</v>
      </c>
      <c r="Z2155" s="25" t="str">
        <f t="shared" si="2714"/>
        <v>#NAME?</v>
      </c>
      <c r="AA2155" s="25" t="str">
        <f t="shared" si="2715"/>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0"/>
        <v>7</v>
      </c>
      <c r="B2156" s="10">
        <f t="shared" si="2256"/>
        <v>23</v>
      </c>
      <c r="C2156" s="12" t="s">
        <v>4864</v>
      </c>
      <c r="D2156" s="21" t="str">
        <f t="shared" si="2701"/>
        <v>noun</v>
      </c>
      <c r="E2156" s="21" t="s">
        <v>5376</v>
      </c>
      <c r="F2156" s="21" t="str">
        <f t="shared" si="2703"/>
        <v/>
      </c>
      <c r="G2156" s="21"/>
      <c r="H2156" s="21" t="str">
        <f t="shared" si="2704"/>
        <v>robe</v>
      </c>
      <c r="I2156" s="21" t="str">
        <f t="shared" si="2705"/>
        <v>cloth</v>
      </c>
      <c r="J2156" s="21" t="str">
        <f t="shared" si="2706"/>
        <v/>
      </c>
      <c r="K2156" s="21" t="str">
        <f t="shared" si="2707"/>
        <v/>
      </c>
      <c r="L2156" s="21" t="str">
        <f t="shared" si="2708"/>
        <v/>
      </c>
      <c r="M2156" s="21" t="str">
        <f t="shared" si="2709"/>
        <v/>
      </c>
      <c r="N2156" s="21" t="str">
        <f t="shared" si="2710"/>
        <v/>
      </c>
      <c r="O2156" s="21" t="str">
        <f t="shared" si="2711"/>
        <v/>
      </c>
      <c r="P2156" s="21" t="str">
        <f t="shared" si="2712"/>
        <v/>
      </c>
      <c r="Q2156" s="21"/>
      <c r="R2156" s="21" t="s">
        <v>5301</v>
      </c>
      <c r="S2156" s="21" t="s">
        <v>5302</v>
      </c>
      <c r="T2156" s="21" t="s">
        <v>5375</v>
      </c>
      <c r="U2156" s="23"/>
      <c r="V2156" s="23"/>
      <c r="W2156" s="15">
        <f t="shared" si="2"/>
        <v>45635</v>
      </c>
      <c r="X2156" s="24">
        <v>2155.0</v>
      </c>
      <c r="Y2156" s="17" t="str">
        <f t="shared" si="2713"/>
        <v>=COUNTIFS(C$3:C2156,C2156)</v>
      </c>
      <c r="Z2156" s="25" t="str">
        <f t="shared" si="2714"/>
        <v>#NAME?</v>
      </c>
      <c r="AA2156" s="25" t="str">
        <f t="shared" si="2715"/>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0"/>
        <v>4</v>
      </c>
      <c r="B2157" s="10">
        <f t="shared" si="2256"/>
        <v>5</v>
      </c>
      <c r="C2157" s="12" t="s">
        <v>5190</v>
      </c>
      <c r="D2157" s="21" t="str">
        <f t="shared" si="2701"/>
        <v>verb</v>
      </c>
      <c r="E2157" s="21" t="str">
        <f>VLOOKUP($C2157,$C$1:$P$7320,3,0)</f>
        <v>abs of cetāpeti</v>
      </c>
      <c r="F2157" s="21" t="str">
        <f t="shared" si="2703"/>
        <v/>
      </c>
      <c r="G2157" s="21"/>
      <c r="H2157" s="21" t="str">
        <f t="shared" si="2704"/>
        <v>having exchanged</v>
      </c>
      <c r="I2157" s="21" t="str">
        <f t="shared" si="2705"/>
        <v/>
      </c>
      <c r="J2157" s="21" t="str">
        <f t="shared" si="2706"/>
        <v>√cit (mark)</v>
      </c>
      <c r="K2157" s="21">
        <f t="shared" si="2707"/>
        <v>1</v>
      </c>
      <c r="L2157" s="21" t="str">
        <f t="shared" si="2708"/>
        <v>*āpe</v>
      </c>
      <c r="M2157" s="21" t="str">
        <f t="shared" si="2709"/>
        <v>√cit + *āpe &gt; cetāpe (caus)</v>
      </c>
      <c r="N2157" s="21" t="str">
        <f t="shared" si="2710"/>
        <v>cetāpe + tvā</v>
      </c>
      <c r="O2157" s="21" t="str">
        <f t="shared" si="2711"/>
        <v/>
      </c>
      <c r="P2157" s="21" t="str">
        <f t="shared" si="2712"/>
        <v/>
      </c>
      <c r="Q2157" s="21"/>
      <c r="R2157" s="21" t="s">
        <v>5301</v>
      </c>
      <c r="S2157" s="21" t="s">
        <v>5302</v>
      </c>
      <c r="T2157" s="21" t="s">
        <v>5375</v>
      </c>
      <c r="U2157" s="23"/>
      <c r="V2157" s="23"/>
      <c r="W2157" s="15">
        <f t="shared" si="2"/>
        <v>45635</v>
      </c>
      <c r="X2157" s="24">
        <v>2156.0</v>
      </c>
      <c r="Y2157" s="17" t="str">
        <f t="shared" si="2713"/>
        <v>=COUNTIFS(C$3:C2157,C2157)</v>
      </c>
      <c r="Z2157" s="25" t="str">
        <f t="shared" si="2714"/>
        <v>#NAME?</v>
      </c>
      <c r="AA2157" s="25" t="str">
        <f t="shared" si="2715"/>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0"/>
        <v>1</v>
      </c>
      <c r="B2158" s="10">
        <f t="shared" si="2256"/>
        <v>1</v>
      </c>
      <c r="C2158" s="12" t="s">
        <v>5377</v>
      </c>
      <c r="D2158" s="21" t="s">
        <v>84</v>
      </c>
      <c r="E2158" s="21" t="s">
        <v>5378</v>
      </c>
      <c r="F2158" s="21"/>
      <c r="G2158" s="21"/>
      <c r="H2158" s="21" t="s">
        <v>5379</v>
      </c>
      <c r="I2158" s="21" t="s">
        <v>5380</v>
      </c>
      <c r="J2158" s="21" t="s">
        <v>4219</v>
      </c>
      <c r="K2158" s="21">
        <v>8.0</v>
      </c>
      <c r="L2158" s="21" t="s">
        <v>196</v>
      </c>
      <c r="M2158" s="21" t="s">
        <v>4220</v>
      </c>
      <c r="N2158" s="21" t="s">
        <v>5224</v>
      </c>
      <c r="O2158" s="21"/>
      <c r="P2158" s="21"/>
      <c r="Q2158" s="21"/>
      <c r="R2158" s="21" t="s">
        <v>5301</v>
      </c>
      <c r="S2158" s="21" t="s">
        <v>5302</v>
      </c>
      <c r="T2158" s="21" t="s">
        <v>5381</v>
      </c>
      <c r="U2158" s="23"/>
      <c r="V2158" s="23"/>
      <c r="W2158" s="15">
        <f t="shared" si="2"/>
        <v>45635</v>
      </c>
      <c r="X2158" s="24">
        <v>2157.0</v>
      </c>
      <c r="Y2158" s="17" t="str">
        <f t="shared" si="2713"/>
        <v>=COUNTIFS(C$3:C2158,C2158)</v>
      </c>
      <c r="Z2158" s="25" t="str">
        <f t="shared" si="2714"/>
        <v>#NAME?</v>
      </c>
      <c r="AA2158" s="25" t="str">
        <f t="shared" si="2715"/>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0"/>
        <v>1</v>
      </c>
      <c r="B2159" s="10">
        <f t="shared" si="2256"/>
        <v>1</v>
      </c>
      <c r="C2159" s="12" t="s">
        <v>5382</v>
      </c>
      <c r="D2159" s="21" t="s">
        <v>118</v>
      </c>
      <c r="E2159" s="27" t="s">
        <v>293</v>
      </c>
      <c r="F2159" s="21"/>
      <c r="G2159" s="21"/>
      <c r="H2159" s="21" t="s">
        <v>5383</v>
      </c>
      <c r="I2159" s="21"/>
      <c r="J2159" s="21"/>
      <c r="K2159" s="21"/>
      <c r="L2159" s="21"/>
      <c r="M2159" s="21"/>
      <c r="N2159" s="21" t="s">
        <v>5384</v>
      </c>
      <c r="O2159" s="21"/>
      <c r="P2159" s="21"/>
      <c r="Q2159" s="21"/>
      <c r="R2159" s="21" t="s">
        <v>5301</v>
      </c>
      <c r="S2159" s="21" t="s">
        <v>5302</v>
      </c>
      <c r="T2159" s="21" t="s">
        <v>5385</v>
      </c>
      <c r="U2159" s="23"/>
      <c r="V2159" s="23"/>
      <c r="W2159" s="15">
        <f t="shared" si="2"/>
        <v>45635</v>
      </c>
      <c r="X2159" s="24">
        <v>2158.0</v>
      </c>
      <c r="Y2159" s="17" t="str">
        <f t="shared" si="2713"/>
        <v>=COUNTIFS(C$3:C2159,C2159)</v>
      </c>
      <c r="Z2159" s="25" t="str">
        <f t="shared" si="2714"/>
        <v>#NAME?</v>
      </c>
      <c r="AA2159" s="25" t="str">
        <f t="shared" si="2715"/>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0"/>
        <v>1</v>
      </c>
      <c r="B2160" s="10">
        <f t="shared" si="2256"/>
        <v>1</v>
      </c>
      <c r="C2160" s="12" t="s">
        <v>5386</v>
      </c>
      <c r="D2160" s="21" t="s">
        <v>42</v>
      </c>
      <c r="E2160" s="21" t="s">
        <v>5387</v>
      </c>
      <c r="F2160" s="21"/>
      <c r="G2160" s="21"/>
      <c r="H2160" s="21" t="s">
        <v>5388</v>
      </c>
      <c r="I2160" s="21"/>
      <c r="J2160" s="21"/>
      <c r="K2160" s="21"/>
      <c r="L2160" s="21"/>
      <c r="M2160" s="21"/>
      <c r="N2160" s="21"/>
      <c r="O2160" s="21"/>
      <c r="P2160" s="21"/>
      <c r="Q2160" s="21"/>
      <c r="R2160" s="21" t="s">
        <v>5301</v>
      </c>
      <c r="S2160" s="21" t="s">
        <v>5302</v>
      </c>
      <c r="T2160" s="21" t="s">
        <v>5389</v>
      </c>
      <c r="U2160" s="23"/>
      <c r="V2160" s="23"/>
      <c r="W2160" s="15">
        <f t="shared" si="2"/>
        <v>45635</v>
      </c>
      <c r="X2160" s="24">
        <v>2159.0</v>
      </c>
      <c r="Y2160" s="17" t="str">
        <f t="shared" si="2713"/>
        <v>=COUNTIFS(C$3:C2160,C2160)</v>
      </c>
      <c r="Z2160" s="25" t="str">
        <f t="shared" si="2714"/>
        <v>#NAME?</v>
      </c>
      <c r="AA2160" s="25" t="str">
        <f t="shared" si="2715"/>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0"/>
        <v>13</v>
      </c>
      <c r="B2161" s="10">
        <f t="shared" si="2256"/>
        <v>21</v>
      </c>
      <c r="C2161" s="12" t="s">
        <v>302</v>
      </c>
      <c r="D2161" s="21" t="str">
        <f t="shared" ref="D2161:D2162" si="2716">VLOOKUP($C2161,$C$1:$P$7320,2,0)</f>
        <v>ind</v>
      </c>
      <c r="E2161" s="21" t="str">
        <f t="shared" ref="E2161:E2162" si="2717">VLOOKUP($C2161,$C$1:$P$7320,3,0)</f>
        <v>emph</v>
      </c>
      <c r="F2161" s="21" t="str">
        <f t="shared" ref="F2161:F2162" si="2718">VLOOKUP($C2161,$C$1:$P$7320,4,0)</f>
        <v/>
      </c>
      <c r="G2161" s="21"/>
      <c r="H2161" s="21" t="str">
        <f t="shared" ref="H2161:H2162" si="2719">VLOOKUP($C2161,$C$1:$P$7320,6,0)</f>
        <v>just, only</v>
      </c>
      <c r="I2161" s="21" t="str">
        <f t="shared" ref="I2161:I2162" si="2720">VLOOKUP($C2161,$C$1:$P$7320,7,0)</f>
        <v/>
      </c>
      <c r="J2161" s="21" t="str">
        <f t="shared" ref="J2161:J2162" si="2721">VLOOKUP($C2161,$C$1:$P$7320,8,0)</f>
        <v/>
      </c>
      <c r="K2161" s="21" t="str">
        <f t="shared" ref="K2161:K2162" si="2722">VLOOKUP($C2161,$C$1:$P$7320,9,0)</f>
        <v/>
      </c>
      <c r="L2161" s="21" t="str">
        <f t="shared" ref="L2161:L2162" si="2723">VLOOKUP($C2161,$C$1:$P$7320,10,0)</f>
        <v/>
      </c>
      <c r="M2161" s="21" t="str">
        <f t="shared" ref="M2161:M2162" si="2724">VLOOKUP($C2161,$C$1:$P$7320,11,0)</f>
        <v/>
      </c>
      <c r="N2161" s="21" t="str">
        <f t="shared" ref="N2161:N2162" si="2725">VLOOKUP($C2161,$C$1:$P$7320,12,0)</f>
        <v/>
      </c>
      <c r="O2161" s="21" t="str">
        <f t="shared" ref="O2161:O2162" si="2726">VLOOKUP($C2161,$C$1:$P$7320,13,0)</f>
        <v/>
      </c>
      <c r="P2161" s="21" t="str">
        <f t="shared" ref="P2161:P2162" si="2727">VLOOKUP($C2161,$C$1:$P$7320,14,0)</f>
        <v/>
      </c>
      <c r="Q2161" s="21"/>
      <c r="R2161" s="21" t="s">
        <v>5301</v>
      </c>
      <c r="S2161" s="21" t="s">
        <v>5302</v>
      </c>
      <c r="T2161" s="21" t="s">
        <v>5375</v>
      </c>
      <c r="U2161" s="23"/>
      <c r="V2161" s="23"/>
      <c r="W2161" s="15">
        <f t="shared" si="2"/>
        <v>45635</v>
      </c>
      <c r="X2161" s="24">
        <v>2160.0</v>
      </c>
      <c r="Y2161" s="17" t="str">
        <f t="shared" si="2713"/>
        <v>=COUNTIFS(C$3:C2161,C2161)</v>
      </c>
      <c r="Z2161" s="25" t="str">
        <f t="shared" si="2714"/>
        <v>#NAME?</v>
      </c>
      <c r="AA2161" s="25" t="str">
        <f t="shared" si="2715"/>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0"/>
        <v>2</v>
      </c>
      <c r="B2162" s="10">
        <f t="shared" si="2256"/>
        <v>2</v>
      </c>
      <c r="C2162" s="12" t="s">
        <v>306</v>
      </c>
      <c r="D2162" s="21" t="str">
        <f t="shared" si="2716"/>
        <v>prp</v>
      </c>
      <c r="E2162" s="21" t="str">
        <f t="shared" si="2717"/>
        <v>masc nom pl of santa, prp of atthi</v>
      </c>
      <c r="F2162" s="21" t="str">
        <f t="shared" si="2718"/>
        <v/>
      </c>
      <c r="G2162" s="21"/>
      <c r="H2162" s="21" t="str">
        <f t="shared" si="2719"/>
        <v>present</v>
      </c>
      <c r="I2162" s="21" t="str">
        <f t="shared" si="2720"/>
        <v>being, existing</v>
      </c>
      <c r="J2162" s="21" t="str">
        <f t="shared" si="2721"/>
        <v>√as (be)</v>
      </c>
      <c r="K2162" s="21">
        <f t="shared" si="2722"/>
        <v>1</v>
      </c>
      <c r="L2162" s="21" t="str">
        <f t="shared" si="2723"/>
        <v>a</v>
      </c>
      <c r="M2162" s="21" t="str">
        <f t="shared" si="2724"/>
        <v>√as &gt; sa</v>
      </c>
      <c r="N2162" s="21" t="str">
        <f t="shared" si="2725"/>
        <v>sa + nta</v>
      </c>
      <c r="O2162" s="21" t="str">
        <f t="shared" si="2726"/>
        <v/>
      </c>
      <c r="P2162" s="21" t="str">
        <f t="shared" si="2727"/>
        <v/>
      </c>
      <c r="Q2162" s="21"/>
      <c r="R2162" s="21" t="s">
        <v>5301</v>
      </c>
      <c r="S2162" s="21" t="s">
        <v>5302</v>
      </c>
      <c r="T2162" s="21" t="s">
        <v>5375</v>
      </c>
      <c r="U2162" s="23"/>
      <c r="V2162" s="23"/>
      <c r="W2162" s="15">
        <f t="shared" si="2"/>
        <v>45635</v>
      </c>
      <c r="X2162" s="24">
        <v>2161.0</v>
      </c>
      <c r="Y2162" s="17" t="str">
        <f t="shared" si="2713"/>
        <v>=COUNTIFS(C$3:C2162,C2162)</v>
      </c>
      <c r="Z2162" s="25" t="str">
        <f t="shared" si="2714"/>
        <v>#NAME?</v>
      </c>
      <c r="AA2162" s="25" t="str">
        <f t="shared" si="2715"/>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0"/>
        <v>1</v>
      </c>
      <c r="B2163" s="10">
        <f t="shared" si="2256"/>
        <v>1</v>
      </c>
      <c r="C2163" s="12" t="s">
        <v>5390</v>
      </c>
      <c r="D2163" s="21" t="s">
        <v>118</v>
      </c>
      <c r="E2163" s="27" t="s">
        <v>2592</v>
      </c>
      <c r="F2163" s="21"/>
      <c r="G2163" s="21"/>
      <c r="H2163" s="21"/>
      <c r="I2163" s="21"/>
      <c r="J2163" s="21"/>
      <c r="K2163" s="21"/>
      <c r="L2163" s="21"/>
      <c r="M2163" s="21"/>
      <c r="N2163" s="21" t="s">
        <v>5391</v>
      </c>
      <c r="O2163" s="21"/>
      <c r="P2163" s="21"/>
      <c r="Q2163" s="21"/>
      <c r="R2163" s="21" t="s">
        <v>5301</v>
      </c>
      <c r="S2163" s="21" t="s">
        <v>5302</v>
      </c>
      <c r="T2163" s="21" t="s">
        <v>5392</v>
      </c>
      <c r="U2163" s="23"/>
      <c r="V2163" s="23"/>
      <c r="W2163" s="15">
        <f t="shared" si="2"/>
        <v>45635</v>
      </c>
      <c r="X2163" s="24">
        <v>2162.0</v>
      </c>
      <c r="Y2163" s="17" t="str">
        <f t="shared" si="2713"/>
        <v>=COUNTIFS(C$3:C2163,C2163)</v>
      </c>
      <c r="Z2163" s="25" t="str">
        <f t="shared" si="2714"/>
        <v>#NAME?</v>
      </c>
      <c r="AA2163" s="25" t="str">
        <f t="shared" si="2715"/>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0"/>
        <v>2</v>
      </c>
      <c r="B2164" s="10">
        <f t="shared" si="2256"/>
        <v>2</v>
      </c>
      <c r="C2164" s="12" t="s">
        <v>4369</v>
      </c>
      <c r="D2164" s="21" t="str">
        <f t="shared" ref="D2164:D2165" si="2728">VLOOKUP($C2164,$C$1:$P$7320,2,0)</f>
        <v>card</v>
      </c>
      <c r="E2164" s="21" t="str">
        <f t="shared" ref="E2164:E2165" si="2729">VLOOKUP($C2164,$C$1:$P$7320,3,0)</f>
        <v>masc instr sg of eka</v>
      </c>
      <c r="F2164" s="21" t="str">
        <f t="shared" ref="F2164:F2165" si="2730">VLOOKUP($C2164,$C$1:$P$7320,4,0)</f>
        <v/>
      </c>
      <c r="G2164" s="21"/>
      <c r="H2164" s="21" t="str">
        <f t="shared" ref="H2164:H2165" si="2731">VLOOKUP($C2164,$C$1:$P$7320,6,0)</f>
        <v>with one</v>
      </c>
      <c r="I2164" s="21" t="str">
        <f t="shared" ref="I2164:I2165" si="2732">VLOOKUP($C2164,$C$1:$P$7320,7,0)</f>
        <v>by one</v>
      </c>
      <c r="J2164" s="21" t="str">
        <f t="shared" ref="J2164:J2165" si="2733">VLOOKUP($C2164,$C$1:$P$7320,8,0)</f>
        <v/>
      </c>
      <c r="K2164" s="21" t="str">
        <f t="shared" ref="K2164:K2165" si="2734">VLOOKUP($C2164,$C$1:$P$7320,9,0)</f>
        <v/>
      </c>
      <c r="L2164" s="21" t="str">
        <f t="shared" ref="L2164:L2165" si="2735">VLOOKUP($C2164,$C$1:$P$7320,10,0)</f>
        <v/>
      </c>
      <c r="M2164" s="21" t="str">
        <f t="shared" ref="M2164:M2165" si="2736">VLOOKUP($C2164,$C$1:$P$7320,11,0)</f>
        <v/>
      </c>
      <c r="N2164" s="21" t="str">
        <f t="shared" ref="N2164:N2165" si="2737">VLOOKUP($C2164,$C$1:$P$7320,12,0)</f>
        <v/>
      </c>
      <c r="O2164" s="21" t="str">
        <f t="shared" ref="O2164:O2165" si="2738">VLOOKUP($C2164,$C$1:$P$7320,13,0)</f>
        <v/>
      </c>
      <c r="P2164" s="21" t="str">
        <f t="shared" ref="P2164:P2165" si="2739">VLOOKUP($C2164,$C$1:$P$7320,14,0)</f>
        <v/>
      </c>
      <c r="Q2164" s="21"/>
      <c r="R2164" s="21" t="s">
        <v>5301</v>
      </c>
      <c r="S2164" s="21" t="s">
        <v>5302</v>
      </c>
      <c r="T2164" s="21" t="s">
        <v>5375</v>
      </c>
      <c r="U2164" s="23"/>
      <c r="V2164" s="23"/>
      <c r="W2164" s="15">
        <f t="shared" si="2"/>
        <v>45635</v>
      </c>
      <c r="X2164" s="24">
        <v>2163.0</v>
      </c>
      <c r="Y2164" s="17" t="str">
        <f t="shared" si="2713"/>
        <v>=COUNTIFS(C$3:C2164,C2164)</v>
      </c>
      <c r="Z2164" s="25" t="str">
        <f t="shared" si="2714"/>
        <v>#NAME?</v>
      </c>
      <c r="AA2164" s="25" t="str">
        <f t="shared" si="2715"/>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0"/>
        <v>20</v>
      </c>
      <c r="B2165" s="10">
        <f t="shared" si="2256"/>
        <v>63</v>
      </c>
      <c r="C2165" s="12" t="s">
        <v>449</v>
      </c>
      <c r="D2165" s="21" t="str">
        <f t="shared" si="2728"/>
        <v>ind</v>
      </c>
      <c r="E2165" s="21" t="str">
        <f t="shared" si="2729"/>
        <v/>
      </c>
      <c r="F2165" s="21" t="str">
        <f t="shared" si="2730"/>
        <v/>
      </c>
      <c r="G2165" s="21"/>
      <c r="H2165" s="21" t="str">
        <f t="shared" si="2731"/>
        <v>“”</v>
      </c>
      <c r="I2165" s="21" t="str">
        <f t="shared" si="2732"/>
        <v>thus</v>
      </c>
      <c r="J2165" s="21" t="str">
        <f t="shared" si="2733"/>
        <v/>
      </c>
      <c r="K2165" s="21" t="str">
        <f t="shared" si="2734"/>
        <v/>
      </c>
      <c r="L2165" s="21" t="str">
        <f t="shared" si="2735"/>
        <v/>
      </c>
      <c r="M2165" s="21" t="str">
        <f t="shared" si="2736"/>
        <v/>
      </c>
      <c r="N2165" s="21" t="str">
        <f t="shared" si="2737"/>
        <v/>
      </c>
      <c r="O2165" s="21" t="str">
        <f t="shared" si="2738"/>
        <v/>
      </c>
      <c r="P2165" s="21" t="str">
        <f t="shared" si="2739"/>
        <v/>
      </c>
      <c r="Q2165" s="21"/>
      <c r="R2165" s="21" t="s">
        <v>5301</v>
      </c>
      <c r="S2165" s="21" t="s">
        <v>5302</v>
      </c>
      <c r="T2165" s="21" t="s">
        <v>5375</v>
      </c>
      <c r="U2165" s="23"/>
      <c r="V2165" s="23"/>
      <c r="W2165" s="15">
        <f t="shared" si="2"/>
        <v>45635</v>
      </c>
      <c r="X2165" s="24">
        <v>2164.0</v>
      </c>
      <c r="Y2165" s="17" t="str">
        <f t="shared" si="2713"/>
        <v>=COUNTIFS(C$3:C2165,C2165)</v>
      </c>
      <c r="Z2165" s="25" t="str">
        <f t="shared" si="2714"/>
        <v>#NAME?</v>
      </c>
      <c r="AA2165" s="25" t="str">
        <f t="shared" si="2715"/>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56"/>
        <v>0</v>
      </c>
      <c r="C2166" s="31"/>
      <c r="D2166" s="40"/>
      <c r="E2166" s="40"/>
      <c r="F2166" s="40"/>
      <c r="G2166" s="40"/>
      <c r="H2166" s="40"/>
      <c r="I2166" s="40"/>
      <c r="J2166" s="40"/>
      <c r="K2166" s="40"/>
      <c r="L2166" s="40"/>
      <c r="M2166" s="40"/>
      <c r="N2166" s="40"/>
      <c r="O2166" s="40"/>
      <c r="P2166" s="40"/>
      <c r="Q2166" s="40"/>
      <c r="R2166" s="40" t="s">
        <v>5301</v>
      </c>
      <c r="S2166" s="40" t="s">
        <v>5302</v>
      </c>
      <c r="T2166" s="40" t="s">
        <v>5375</v>
      </c>
      <c r="U2166" s="41"/>
      <c r="V2166" s="41"/>
      <c r="W2166" s="15">
        <f t="shared" si="2"/>
        <v>45635</v>
      </c>
      <c r="X2166" s="24">
        <v>2165.0</v>
      </c>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56"/>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2"/>
        <v>45635</v>
      </c>
      <c r="X2167" s="24">
        <v>2166.0</v>
      </c>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40">COUNTIFS(C$3:C2168,C2168)</f>
        <v>2</v>
      </c>
      <c r="B2168" s="10">
        <f t="shared" si="2256"/>
        <v>2</v>
      </c>
      <c r="C2168" s="12" t="s">
        <v>5286</v>
      </c>
      <c r="D2168" s="21" t="str">
        <f t="shared" ref="D2168:D2171" si="2741">VLOOKUP($C2168,$C$1:$P$7320,2,0)</f>
        <v>noun</v>
      </c>
      <c r="E2168" s="21" t="str">
        <f t="shared" ref="E2168:E2171" si="2742">VLOOKUP($C2168,$C$1:$P$7320,3,0)</f>
        <v>fem acc sg of kalyāṇakamyatā, comp</v>
      </c>
      <c r="F2168" s="21" t="str">
        <f t="shared" ref="F2168:F2171" si="2743">VLOOKUP($C2168,$C$1:$P$7320,4,0)</f>
        <v/>
      </c>
      <c r="G2168" s="21"/>
      <c r="H2168" s="21" t="str">
        <f t="shared" ref="H2168:H2171" si="2744">VLOOKUP($C2168,$C$1:$P$7320,6,0)</f>
        <v>desire for something good</v>
      </c>
      <c r="I2168" s="21" t="str">
        <f t="shared" ref="I2168:I2171" si="2745">VLOOKUP($C2168,$C$1:$P$7320,7,0)</f>
        <v>desire good</v>
      </c>
      <c r="J2168" s="21" t="str">
        <f t="shared" ref="J2168:J2171" si="2746">VLOOKUP($C2168,$C$1:$P$7320,8,0)</f>
        <v/>
      </c>
      <c r="K2168" s="21" t="str">
        <f t="shared" ref="K2168:K2171" si="2747">VLOOKUP($C2168,$C$1:$P$7320,9,0)</f>
        <v/>
      </c>
      <c r="L2168" s="21" t="str">
        <f t="shared" ref="L2168:L2171" si="2748">VLOOKUP($C2168,$C$1:$P$7320,10,0)</f>
        <v/>
      </c>
      <c r="M2168" s="21" t="str">
        <f t="shared" ref="M2168:M2171" si="2749">VLOOKUP($C2168,$C$1:$P$7320,11,0)</f>
        <v/>
      </c>
      <c r="N2168" s="21" t="str">
        <f t="shared" ref="N2168:N2171" si="2750">VLOOKUP($C2168,$C$1:$P$7320,12,0)</f>
        <v>kalyāṇa + kamyatā</v>
      </c>
      <c r="O2168" s="21" t="str">
        <f t="shared" ref="O2168:O2171" si="2751">VLOOKUP($C2168,$C$1:$P$7320,13,0)</f>
        <v>dative tappurisa</v>
      </c>
      <c r="P2168" s="21" t="str">
        <f t="shared" ref="P2168:P2171" si="2752">VLOOKUP($C2168,$C$1:$P$7320,14,0)</f>
        <v>kalyāṇassa + kamyatā</v>
      </c>
      <c r="Q2168" s="21"/>
      <c r="R2168" s="21" t="s">
        <v>5301</v>
      </c>
      <c r="S2168" s="21" t="s">
        <v>5302</v>
      </c>
      <c r="T2168" s="21" t="s">
        <v>5300</v>
      </c>
      <c r="U2168" s="23"/>
      <c r="V2168" s="23"/>
      <c r="W2168" s="15">
        <f t="shared" si="2"/>
        <v>45635</v>
      </c>
      <c r="X2168" s="24">
        <v>2167.0</v>
      </c>
      <c r="Y2168" s="17" t="str">
        <f t="shared" ref="Y2168:Y2171" si="2753">formulatext(A2168)</f>
        <v>=COUNTIFS(C$3:C2168,C2168)</v>
      </c>
      <c r="Z2168" s="25" t="str">
        <f t="shared" ref="Z2168:Z2171" si="2754">org.libreoffice.regex(Y2168,"(\= COUNTIFS\(C\$\d{1,3}:)(C\d{1,3})(,)(C\d{1,3})(\))","$2")</f>
        <v>#NAME?</v>
      </c>
      <c r="AA2168" s="25" t="str">
        <f t="shared" ref="AA2168:AA2171" si="2755">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40"/>
        <v>3</v>
      </c>
      <c r="B2169" s="10">
        <f t="shared" si="2256"/>
        <v>3</v>
      </c>
      <c r="C2169" s="12" t="s">
        <v>2961</v>
      </c>
      <c r="D2169" s="21" t="str">
        <f t="shared" si="2741"/>
        <v>ind</v>
      </c>
      <c r="E2169" s="21" t="str">
        <f t="shared" si="2742"/>
        <v>adv, ger of upādiyati</v>
      </c>
      <c r="F2169" s="21" t="str">
        <f t="shared" si="2743"/>
        <v>+acc</v>
      </c>
      <c r="G2169" s="21"/>
      <c r="H2169" s="21" t="str">
        <f t="shared" si="2744"/>
        <v>based on, on account of, using</v>
      </c>
      <c r="I2169" s="21" t="str">
        <f t="shared" si="2745"/>
        <v/>
      </c>
      <c r="J2169" s="21" t="str">
        <f t="shared" si="2746"/>
        <v>√ādā (take, steal)</v>
      </c>
      <c r="K2169" s="21">
        <f t="shared" si="2747"/>
        <v>3</v>
      </c>
      <c r="L2169" s="21" t="str">
        <f t="shared" si="2748"/>
        <v>ya</v>
      </c>
      <c r="M2169" s="21" t="str">
        <f t="shared" si="2749"/>
        <v/>
      </c>
      <c r="N2169" s="21" t="str">
        <f t="shared" si="2750"/>
        <v>upa + √ādā + ya</v>
      </c>
      <c r="O2169" s="21" t="str">
        <f t="shared" si="2751"/>
        <v/>
      </c>
      <c r="P2169" s="21" t="str">
        <f t="shared" si="2752"/>
        <v/>
      </c>
      <c r="Q2169" s="21"/>
      <c r="R2169" s="21" t="s">
        <v>5301</v>
      </c>
      <c r="S2169" s="21" t="s">
        <v>5302</v>
      </c>
      <c r="T2169" s="21" t="s">
        <v>5300</v>
      </c>
      <c r="U2169" s="23"/>
      <c r="V2169" s="23"/>
      <c r="W2169" s="15">
        <f t="shared" si="2"/>
        <v>45635</v>
      </c>
      <c r="X2169" s="24">
        <v>2168.0</v>
      </c>
      <c r="Y2169" s="17" t="str">
        <f t="shared" si="2753"/>
        <v>=COUNTIFS(C$3:C2169,C2169)</v>
      </c>
      <c r="Z2169" s="25" t="str">
        <f t="shared" si="2754"/>
        <v>#NAME?</v>
      </c>
      <c r="AA2169" s="25" t="str">
        <f t="shared" si="2755"/>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0"/>
        <v>9</v>
      </c>
      <c r="B2170" s="10">
        <f t="shared" si="2256"/>
        <v>30</v>
      </c>
      <c r="C2170" s="12" t="s">
        <v>4721</v>
      </c>
      <c r="D2170" s="21" t="str">
        <f t="shared" si="2741"/>
        <v>ptp</v>
      </c>
      <c r="E2170" s="21" t="str">
        <f t="shared" si="2742"/>
        <v>nt nom sg of nissaggiya</v>
      </c>
      <c r="F2170" s="21" t="str">
        <f t="shared" si="2743"/>
        <v/>
      </c>
      <c r="G2170" s="21"/>
      <c r="H2170" s="21" t="str">
        <f t="shared" si="2744"/>
        <v>involving relinquishment</v>
      </c>
      <c r="I2170" s="21" t="str">
        <f t="shared" si="2745"/>
        <v>to be given up</v>
      </c>
      <c r="J2170" s="21" t="str">
        <f t="shared" si="2746"/>
        <v>√sajj (relinquish, let loose)</v>
      </c>
      <c r="K2170" s="21">
        <f t="shared" si="2747"/>
        <v>1</v>
      </c>
      <c r="L2170" s="21" t="str">
        <f t="shared" si="2748"/>
        <v>a</v>
      </c>
      <c r="M2170" s="21" t="str">
        <f t="shared" si="2749"/>
        <v/>
      </c>
      <c r="N2170" s="21" t="str">
        <f t="shared" si="2750"/>
        <v>ni + √sajj &gt; sagg + iya</v>
      </c>
      <c r="O2170" s="21" t="str">
        <f t="shared" si="2751"/>
        <v/>
      </c>
      <c r="P2170" s="21" t="str">
        <f t="shared" si="2752"/>
        <v/>
      </c>
      <c r="Q2170" s="21"/>
      <c r="R2170" s="21" t="s">
        <v>5301</v>
      </c>
      <c r="S2170" s="21" t="s">
        <v>5302</v>
      </c>
      <c r="T2170" s="21" t="s">
        <v>5300</v>
      </c>
      <c r="U2170" s="23"/>
      <c r="V2170" s="23"/>
      <c r="W2170" s="15">
        <f t="shared" si="2"/>
        <v>45635</v>
      </c>
      <c r="X2170" s="24">
        <v>2169.0</v>
      </c>
      <c r="Y2170" s="17" t="str">
        <f t="shared" si="2753"/>
        <v>=COUNTIFS(C$3:C2170,C2170)</v>
      </c>
      <c r="Z2170" s="25" t="str">
        <f t="shared" si="2754"/>
        <v>#NAME?</v>
      </c>
      <c r="AA2170" s="25" t="str">
        <f t="shared" si="2755"/>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0"/>
        <v>9</v>
      </c>
      <c r="B2171" s="10">
        <f t="shared" si="2256"/>
        <v>122</v>
      </c>
      <c r="C2171" s="12" t="s">
        <v>4724</v>
      </c>
      <c r="D2171" s="21" t="str">
        <f t="shared" si="2741"/>
        <v>adj</v>
      </c>
      <c r="E2171" s="21" t="str">
        <f t="shared" si="2742"/>
        <v>nt nom sg of pācittiya</v>
      </c>
      <c r="F2171" s="21" t="str">
        <f t="shared" si="2743"/>
        <v>+loc</v>
      </c>
      <c r="G2171" s="21"/>
      <c r="H2171" s="21" t="str">
        <f t="shared" si="2744"/>
        <v>requiring confession</v>
      </c>
      <c r="I2171" s="21" t="str">
        <f t="shared" si="2745"/>
        <v/>
      </c>
      <c r="J2171" s="21" t="str">
        <f t="shared" si="2746"/>
        <v/>
      </c>
      <c r="K2171" s="21" t="str">
        <f t="shared" si="2747"/>
        <v/>
      </c>
      <c r="L2171" s="21" t="str">
        <f t="shared" si="2748"/>
        <v/>
      </c>
      <c r="M2171" s="21" t="str">
        <f t="shared" si="2749"/>
        <v/>
      </c>
      <c r="N2171" s="21" t="str">
        <f t="shared" si="2750"/>
        <v/>
      </c>
      <c r="O2171" s="21" t="str">
        <f t="shared" si="2751"/>
        <v/>
      </c>
      <c r="P2171" s="21" t="str">
        <f t="shared" si="2752"/>
        <v/>
      </c>
      <c r="Q2171" s="21"/>
      <c r="R2171" s="21" t="s">
        <v>5301</v>
      </c>
      <c r="S2171" s="21" t="s">
        <v>5302</v>
      </c>
      <c r="T2171" s="21" t="s">
        <v>5300</v>
      </c>
      <c r="U2171" s="23"/>
      <c r="V2171" s="23"/>
      <c r="W2171" s="15">
        <f t="shared" si="2"/>
        <v>45635</v>
      </c>
      <c r="X2171" s="24">
        <v>2170.0</v>
      </c>
      <c r="Y2171" s="17" t="str">
        <f t="shared" si="2753"/>
        <v>=COUNTIFS(C$3:C2171,C2171)</v>
      </c>
      <c r="Z2171" s="25" t="str">
        <f t="shared" si="2754"/>
        <v>#NAME?</v>
      </c>
      <c r="AA2171" s="25" t="str">
        <f t="shared" si="2755"/>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56"/>
        <v>0</v>
      </c>
      <c r="C2172" s="31"/>
      <c r="D2172" s="40"/>
      <c r="E2172" s="40"/>
      <c r="F2172" s="40"/>
      <c r="G2172" s="40"/>
      <c r="H2172" s="40"/>
      <c r="I2172" s="40"/>
      <c r="J2172" s="40"/>
      <c r="K2172" s="40"/>
      <c r="L2172" s="40"/>
      <c r="M2172" s="40"/>
      <c r="N2172" s="40"/>
      <c r="O2172" s="40"/>
      <c r="P2172" s="40"/>
      <c r="Q2172" s="40"/>
      <c r="R2172" s="40" t="s">
        <v>5301</v>
      </c>
      <c r="S2172" s="40" t="s">
        <v>5302</v>
      </c>
      <c r="T2172" s="40" t="s">
        <v>5300</v>
      </c>
      <c r="U2172" s="41"/>
      <c r="V2172" s="41"/>
      <c r="W2172" s="15">
        <f t="shared" si="2"/>
        <v>45635</v>
      </c>
      <c r="X2172" s="24">
        <v>2171.0</v>
      </c>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56"/>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2"/>
        <v>45635</v>
      </c>
      <c r="X2173" s="24">
        <v>2172.0</v>
      </c>
      <c r="Y2173" s="17" t="str">
        <f t="shared" ref="Y2173:Y2190" si="2756">formulatext(A2173)</f>
        <v>#N/A</v>
      </c>
      <c r="Z2173" s="25" t="str">
        <f t="shared" ref="Z2173:Z2190" si="2757">org.libreoffice.regex(Y2173,"(\= COUNTIFS\(C\$\d{1,3}:)(C\d{1,3})(,)(C\d{1,3})(\))","$2")</f>
        <v>#NAME?</v>
      </c>
      <c r="AA2173" s="25" t="str">
        <f t="shared" ref="AA2173:AA2190" si="2758">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56"/>
        <v>1</v>
      </c>
      <c r="C2174" s="12" t="s">
        <v>5393</v>
      </c>
      <c r="D2174" s="21"/>
      <c r="E2174" s="21"/>
      <c r="F2174" s="21"/>
      <c r="G2174" s="21"/>
      <c r="H2174" s="21"/>
      <c r="I2174" s="21"/>
      <c r="J2174" s="21"/>
      <c r="K2174" s="21"/>
      <c r="L2174" s="21"/>
      <c r="M2174" s="21"/>
      <c r="N2174" s="21"/>
      <c r="O2174" s="21"/>
      <c r="P2174" s="21"/>
      <c r="Q2174" s="21"/>
      <c r="R2174" s="21"/>
      <c r="S2174" s="21"/>
      <c r="T2174" s="21"/>
      <c r="U2174" s="23"/>
      <c r="V2174" s="23"/>
      <c r="W2174" s="15">
        <f t="shared" si="2"/>
        <v>45635</v>
      </c>
      <c r="X2174" s="24">
        <v>2173.0</v>
      </c>
      <c r="Y2174" s="17" t="str">
        <f t="shared" si="2756"/>
        <v>#N/A</v>
      </c>
      <c r="Z2174" s="25" t="str">
        <f t="shared" si="2757"/>
        <v>#NAME?</v>
      </c>
      <c r="AA2174" s="25" t="str">
        <f t="shared" si="2758"/>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59">COUNTIFS(C$3:C2175,C2175)</f>
        <v>9</v>
      </c>
      <c r="B2175" s="10">
        <f t="shared" si="2256"/>
        <v>26</v>
      </c>
      <c r="C2175" s="12" t="s">
        <v>2777</v>
      </c>
      <c r="D2175" s="21" t="str">
        <f t="shared" ref="D2175:D2177" si="2760">VLOOKUP($C2175,$C$1:$P$7320,2,0)</f>
        <v>noun</v>
      </c>
      <c r="E2175" s="21" t="str">
        <f t="shared" ref="E2175:E2177" si="2761">VLOOKUP($C2175,$C$1:$P$7320,3,0)</f>
        <v>masc acc sg, from bhikkhati</v>
      </c>
      <c r="F2175" s="21" t="str">
        <f t="shared" ref="F2175:F2177" si="2762">VLOOKUP($C2175,$C$1:$P$7320,4,0)</f>
        <v/>
      </c>
      <c r="G2175" s="21"/>
      <c r="H2175" s="21" t="str">
        <f t="shared" ref="H2175:H2177" si="2763">VLOOKUP($C2175,$C$1:$P$7320,6,0)</f>
        <v>monk, monastic</v>
      </c>
      <c r="I2175" s="21" t="str">
        <f t="shared" ref="I2175:I2177" si="2764">VLOOKUP($C2175,$C$1:$P$7320,7,0)</f>
        <v>beggar, mendicant</v>
      </c>
      <c r="J2175" s="21" t="str">
        <f t="shared" ref="J2175:J2177" si="2765">VLOOKUP($C2175,$C$1:$P$7320,8,0)</f>
        <v>√bhikkh (beg)</v>
      </c>
      <c r="K2175" s="21">
        <f t="shared" ref="K2175:K2177" si="2766">VLOOKUP($C2175,$C$1:$P$7320,9,0)</f>
        <v>1</v>
      </c>
      <c r="L2175" s="21" t="str">
        <f t="shared" ref="L2175:L2177" si="2767">VLOOKUP($C2175,$C$1:$P$7320,10,0)</f>
        <v>a</v>
      </c>
      <c r="M2175" s="21" t="str">
        <f t="shared" ref="M2175:M2177" si="2768">VLOOKUP($C2175,$C$1:$P$7320,11,0)</f>
        <v/>
      </c>
      <c r="N2175" s="21" t="str">
        <f t="shared" ref="N2175:N2177" si="2769">VLOOKUP($C2175,$C$1:$P$7320,12,0)</f>
        <v>√bhikkh + u</v>
      </c>
      <c r="O2175" s="21" t="str">
        <f t="shared" ref="O2175:O2177" si="2770">VLOOKUP($C2175,$C$1:$P$7320,13,0)</f>
        <v/>
      </c>
      <c r="P2175" s="21" t="str">
        <f t="shared" ref="P2175:P2177" si="2771">VLOOKUP($C2175,$C$1:$P$7320,14,0)</f>
        <v/>
      </c>
      <c r="Q2175" s="21"/>
      <c r="R2175" s="21" t="s">
        <v>5393</v>
      </c>
      <c r="S2175" s="21" t="s">
        <v>5394</v>
      </c>
      <c r="T2175" s="21" t="s">
        <v>5395</v>
      </c>
      <c r="U2175" s="23"/>
      <c r="V2175" s="23"/>
      <c r="W2175" s="15">
        <f t="shared" si="2"/>
        <v>45635</v>
      </c>
      <c r="X2175" s="24">
        <v>2174.0</v>
      </c>
      <c r="Y2175" s="17" t="str">
        <f t="shared" si="2756"/>
        <v>=COUNTIFS(C$3:C2175,C2175)</v>
      </c>
      <c r="Z2175" s="25" t="str">
        <f t="shared" si="2757"/>
        <v>#NAME?</v>
      </c>
      <c r="AA2175" s="25" t="str">
        <f t="shared" si="2758"/>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59"/>
        <v>6</v>
      </c>
      <c r="B2176" s="10">
        <f t="shared" si="2256"/>
        <v>11</v>
      </c>
      <c r="C2176" s="12" t="s">
        <v>3638</v>
      </c>
      <c r="D2176" s="21" t="str">
        <f t="shared" si="2760"/>
        <v>comp</v>
      </c>
      <c r="E2176" s="21" t="str">
        <f t="shared" si="2761"/>
        <v>sandhi, ind + ind</v>
      </c>
      <c r="F2176" s="21" t="str">
        <f t="shared" si="2762"/>
        <v/>
      </c>
      <c r="G2176" s="21"/>
      <c r="H2176" s="21" t="str">
        <f t="shared" si="2763"/>
        <v>and just, and now</v>
      </c>
      <c r="I2176" s="21" t="str">
        <f t="shared" si="2764"/>
        <v/>
      </c>
      <c r="J2176" s="21" t="str">
        <f t="shared" si="2765"/>
        <v/>
      </c>
      <c r="K2176" s="21" t="str">
        <f t="shared" si="2766"/>
        <v/>
      </c>
      <c r="L2176" s="21" t="str">
        <f t="shared" si="2767"/>
        <v/>
      </c>
      <c r="M2176" s="21" t="str">
        <f t="shared" si="2768"/>
        <v/>
      </c>
      <c r="N2176" s="21" t="str">
        <f t="shared" si="2769"/>
        <v>pana + eva</v>
      </c>
      <c r="O2176" s="21" t="str">
        <f t="shared" si="2770"/>
        <v/>
      </c>
      <c r="P2176" s="21" t="str">
        <f t="shared" si="2771"/>
        <v/>
      </c>
      <c r="Q2176" s="21"/>
      <c r="R2176" s="21" t="s">
        <v>5393</v>
      </c>
      <c r="S2176" s="21" t="s">
        <v>5394</v>
      </c>
      <c r="T2176" s="21" t="s">
        <v>5395</v>
      </c>
      <c r="U2176" s="23"/>
      <c r="V2176" s="23"/>
      <c r="W2176" s="15">
        <f t="shared" si="2"/>
        <v>45635</v>
      </c>
      <c r="X2176" s="24">
        <v>2175.0</v>
      </c>
      <c r="Y2176" s="17" t="str">
        <f t="shared" si="2756"/>
        <v>=COUNTIFS(C$3:C2176,C2176)</v>
      </c>
      <c r="Z2176" s="25" t="str">
        <f t="shared" si="2757"/>
        <v>#NAME?</v>
      </c>
      <c r="AA2176" s="25" t="str">
        <f t="shared" si="2758"/>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59"/>
        <v>3</v>
      </c>
      <c r="B2177" s="10">
        <f t="shared" si="2256"/>
        <v>9</v>
      </c>
      <c r="C2177" s="12" t="s">
        <v>5141</v>
      </c>
      <c r="D2177" s="21" t="str">
        <f t="shared" si="2760"/>
        <v>verb</v>
      </c>
      <c r="E2177" s="21" t="str">
        <f t="shared" si="2761"/>
        <v>ger of uddisati</v>
      </c>
      <c r="F2177" s="21" t="str">
        <f t="shared" si="2762"/>
        <v>+acc</v>
      </c>
      <c r="G2177" s="21"/>
      <c r="H2177" s="21" t="str">
        <f t="shared" si="2763"/>
        <v>in the name of, especially for</v>
      </c>
      <c r="I2177" s="21" t="str">
        <f t="shared" si="2764"/>
        <v>pointing up</v>
      </c>
      <c r="J2177" s="21" t="str">
        <f t="shared" si="2765"/>
        <v>√dis (point out, explain)</v>
      </c>
      <c r="K2177" s="21">
        <f t="shared" si="2766"/>
        <v>1</v>
      </c>
      <c r="L2177" s="21" t="str">
        <f t="shared" si="2767"/>
        <v>a</v>
      </c>
      <c r="M2177" s="21" t="str">
        <f t="shared" si="2768"/>
        <v/>
      </c>
      <c r="N2177" s="21" t="str">
        <f t="shared" si="2769"/>
        <v>ud + √dis + ya</v>
      </c>
      <c r="O2177" s="21" t="str">
        <f t="shared" si="2770"/>
        <v/>
      </c>
      <c r="P2177" s="21" t="str">
        <f t="shared" si="2771"/>
        <v/>
      </c>
      <c r="Q2177" s="21"/>
      <c r="R2177" s="21" t="s">
        <v>5393</v>
      </c>
      <c r="S2177" s="21" t="s">
        <v>5394</v>
      </c>
      <c r="T2177" s="21" t="s">
        <v>5395</v>
      </c>
      <c r="U2177" s="23"/>
      <c r="V2177" s="23"/>
      <c r="W2177" s="15">
        <f t="shared" si="2"/>
        <v>45635</v>
      </c>
      <c r="X2177" s="24">
        <v>2176.0</v>
      </c>
      <c r="Y2177" s="17" t="str">
        <f t="shared" si="2756"/>
        <v>=COUNTIFS(C$3:C2177,C2177)</v>
      </c>
      <c r="Z2177" s="25" t="str">
        <f t="shared" si="2757"/>
        <v>#NAME?</v>
      </c>
      <c r="AA2177" s="25" t="str">
        <f t="shared" si="2758"/>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59"/>
        <v>1</v>
      </c>
      <c r="B2178" s="10">
        <f t="shared" si="2256"/>
        <v>1</v>
      </c>
      <c r="C2178" s="12" t="s">
        <v>5396</v>
      </c>
      <c r="D2178" s="21" t="s">
        <v>47</v>
      </c>
      <c r="E2178" s="21" t="s">
        <v>5397</v>
      </c>
      <c r="F2178" s="21"/>
      <c r="G2178" s="21"/>
      <c r="H2178" s="21" t="s">
        <v>5398</v>
      </c>
      <c r="I2178" s="21"/>
      <c r="J2178" s="21" t="s">
        <v>1210</v>
      </c>
      <c r="K2178" s="21">
        <v>1.0</v>
      </c>
      <c r="L2178" s="21" t="s">
        <v>35</v>
      </c>
      <c r="M2178" s="21"/>
      <c r="N2178" s="21" t="s">
        <v>5399</v>
      </c>
      <c r="O2178" s="21"/>
      <c r="P2178" s="21"/>
      <c r="Q2178" s="21"/>
      <c r="R2178" s="21" t="s">
        <v>5393</v>
      </c>
      <c r="S2178" s="21" t="s">
        <v>5394</v>
      </c>
      <c r="T2178" s="21" t="s">
        <v>5400</v>
      </c>
      <c r="U2178" s="23"/>
      <c r="V2178" s="23"/>
      <c r="W2178" s="15">
        <f t="shared" si="2"/>
        <v>45635</v>
      </c>
      <c r="X2178" s="24">
        <v>2177.0</v>
      </c>
      <c r="Y2178" s="17" t="str">
        <f t="shared" si="2756"/>
        <v>=COUNTIFS(C$3:C2178,C2178)</v>
      </c>
      <c r="Z2178" s="25" t="str">
        <f t="shared" si="2757"/>
        <v>#NAME?</v>
      </c>
      <c r="AA2178" s="25" t="str">
        <f t="shared" si="2758"/>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59"/>
        <v>71</v>
      </c>
      <c r="B2179" s="10">
        <f t="shared" si="2256"/>
        <v>220</v>
      </c>
      <c r="C2179" s="12" t="s">
        <v>1131</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5393</v>
      </c>
      <c r="S2179" s="21" t="s">
        <v>5394</v>
      </c>
      <c r="T2179" s="21" t="s">
        <v>5395</v>
      </c>
      <c r="U2179" s="23"/>
      <c r="V2179" s="23"/>
      <c r="W2179" s="15">
        <f t="shared" si="2"/>
        <v>45635</v>
      </c>
      <c r="X2179" s="24">
        <v>2178.0</v>
      </c>
      <c r="Y2179" s="17" t="str">
        <f t="shared" si="2756"/>
        <v>=COUNTIFS(C$3:C2179,C2179)</v>
      </c>
      <c r="Z2179" s="25" t="str">
        <f t="shared" si="2757"/>
        <v>#NAME?</v>
      </c>
      <c r="AA2179" s="25" t="str">
        <f t="shared" si="2758"/>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59"/>
        <v>1</v>
      </c>
      <c r="B2180" s="10">
        <f t="shared" si="2256"/>
        <v>1</v>
      </c>
      <c r="C2180" s="12" t="s">
        <v>5401</v>
      </c>
      <c r="D2180" s="21" t="s">
        <v>47</v>
      </c>
      <c r="E2180" s="21" t="s">
        <v>5402</v>
      </c>
      <c r="F2180" s="21"/>
      <c r="G2180" s="21"/>
      <c r="H2180" s="21" t="s">
        <v>5403</v>
      </c>
      <c r="I2180" s="21" t="s">
        <v>5404</v>
      </c>
      <c r="J2180" s="21"/>
      <c r="K2180" s="21"/>
      <c r="L2180" s="21"/>
      <c r="M2180" s="21"/>
      <c r="N2180" s="21" t="s">
        <v>5405</v>
      </c>
      <c r="O2180" s="21" t="s">
        <v>916</v>
      </c>
      <c r="P2180" s="21" t="s">
        <v>5406</v>
      </c>
      <c r="Q2180" s="21"/>
      <c r="R2180" s="21" t="s">
        <v>5393</v>
      </c>
      <c r="S2180" s="21" t="s">
        <v>5394</v>
      </c>
      <c r="T2180" s="21" t="s">
        <v>5407</v>
      </c>
      <c r="U2180" s="23"/>
      <c r="V2180" s="23"/>
      <c r="W2180" s="15">
        <f t="shared" si="2"/>
        <v>45635</v>
      </c>
      <c r="X2180" s="24">
        <v>2179.0</v>
      </c>
      <c r="Y2180" s="17" t="str">
        <f t="shared" si="2756"/>
        <v>=COUNTIFS(C$3:C2180,C2180)</v>
      </c>
      <c r="Z2180" s="25" t="str">
        <f t="shared" si="2757"/>
        <v>#NAME?</v>
      </c>
      <c r="AA2180" s="25" t="str">
        <f t="shared" si="2758"/>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59"/>
        <v>1</v>
      </c>
      <c r="B2181" s="10">
        <f t="shared" si="2256"/>
        <v>1</v>
      </c>
      <c r="C2181" s="12" t="s">
        <v>5408</v>
      </c>
      <c r="D2181" s="21" t="s">
        <v>47</v>
      </c>
      <c r="E2181" s="21" t="s">
        <v>612</v>
      </c>
      <c r="F2181" s="21"/>
      <c r="G2181" s="21"/>
      <c r="H2181" s="21" t="s">
        <v>5398</v>
      </c>
      <c r="I2181" s="21"/>
      <c r="J2181" s="21" t="s">
        <v>1210</v>
      </c>
      <c r="K2181" s="21">
        <v>1.0</v>
      </c>
      <c r="L2181" s="21" t="s">
        <v>35</v>
      </c>
      <c r="M2181" s="21"/>
      <c r="N2181" s="21" t="s">
        <v>5399</v>
      </c>
      <c r="O2181" s="21"/>
      <c r="P2181" s="21"/>
      <c r="Q2181" s="21"/>
      <c r="R2181" s="21" t="s">
        <v>5393</v>
      </c>
      <c r="S2181" s="21" t="s">
        <v>5394</v>
      </c>
      <c r="T2181" s="21" t="s">
        <v>5409</v>
      </c>
      <c r="U2181" s="23"/>
      <c r="V2181" s="23"/>
      <c r="W2181" s="15">
        <f t="shared" si="2"/>
        <v>45635</v>
      </c>
      <c r="X2181" s="24">
        <v>2180.0</v>
      </c>
      <c r="Y2181" s="17" t="str">
        <f t="shared" si="2756"/>
        <v>=COUNTIFS(C$3:C2181,C2181)</v>
      </c>
      <c r="Z2181" s="25" t="str">
        <f t="shared" si="2757"/>
        <v>#NAME?</v>
      </c>
      <c r="AA2181" s="25" t="str">
        <f t="shared" si="2758"/>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59"/>
        <v>1</v>
      </c>
      <c r="B2182" s="10">
        <f t="shared" si="2256"/>
        <v>1</v>
      </c>
      <c r="C2182" s="12" t="s">
        <v>5410</v>
      </c>
      <c r="D2182" s="21" t="s">
        <v>47</v>
      </c>
      <c r="E2182" s="21" t="s">
        <v>5411</v>
      </c>
      <c r="F2182" s="21"/>
      <c r="G2182" s="21"/>
      <c r="H2182" s="21" t="s">
        <v>5412</v>
      </c>
      <c r="I2182" s="21" t="s">
        <v>5413</v>
      </c>
      <c r="J2182" s="21" t="s">
        <v>5414</v>
      </c>
      <c r="K2182" s="21">
        <v>2.0</v>
      </c>
      <c r="L2182" s="21" t="s">
        <v>3045</v>
      </c>
      <c r="M2182" s="21"/>
      <c r="N2182" s="21" t="s">
        <v>5415</v>
      </c>
      <c r="O2182" s="21"/>
      <c r="P2182" s="21"/>
      <c r="Q2182" s="21"/>
      <c r="R2182" s="21" t="s">
        <v>5393</v>
      </c>
      <c r="S2182" s="21" t="s">
        <v>5394</v>
      </c>
      <c r="T2182" s="21" t="s">
        <v>5416</v>
      </c>
      <c r="U2182" s="23"/>
      <c r="V2182" s="23"/>
      <c r="W2182" s="15">
        <f t="shared" si="2"/>
        <v>45635</v>
      </c>
      <c r="X2182" s="24">
        <v>2181.0</v>
      </c>
      <c r="Y2182" s="17" t="str">
        <f t="shared" si="2756"/>
        <v>=COUNTIFS(C$3:C2182,C2182)</v>
      </c>
      <c r="Z2182" s="25" t="str">
        <f t="shared" si="2757"/>
        <v>#NAME?</v>
      </c>
      <c r="AA2182" s="25" t="str">
        <f t="shared" si="2758"/>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59"/>
        <v>72</v>
      </c>
      <c r="B2183" s="10">
        <f t="shared" si="2256"/>
        <v>220</v>
      </c>
      <c r="C2183" s="12" t="s">
        <v>1131</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5393</v>
      </c>
      <c r="S2183" s="21" t="s">
        <v>5394</v>
      </c>
      <c r="T2183" s="21" t="s">
        <v>5395</v>
      </c>
      <c r="U2183" s="23"/>
      <c r="V2183" s="23"/>
      <c r="W2183" s="15">
        <f t="shared" si="2"/>
        <v>45635</v>
      </c>
      <c r="X2183" s="24">
        <v>2182.0</v>
      </c>
      <c r="Y2183" s="17" t="str">
        <f t="shared" si="2756"/>
        <v>=COUNTIFS(C$3:C2183,C2183)</v>
      </c>
      <c r="Z2183" s="25" t="str">
        <f t="shared" si="2757"/>
        <v>#NAME?</v>
      </c>
      <c r="AA2183" s="25" t="str">
        <f t="shared" si="2758"/>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59"/>
        <v>1</v>
      </c>
      <c r="B2184" s="10">
        <f t="shared" si="2256"/>
        <v>1</v>
      </c>
      <c r="C2184" s="12" t="s">
        <v>5417</v>
      </c>
      <c r="D2184" s="21" t="s">
        <v>47</v>
      </c>
      <c r="E2184" s="21" t="s">
        <v>5418</v>
      </c>
      <c r="F2184" s="21"/>
      <c r="G2184" s="21"/>
      <c r="H2184" s="21" t="s">
        <v>5419</v>
      </c>
      <c r="I2184" s="21" t="s">
        <v>5420</v>
      </c>
      <c r="J2184" s="21" t="s">
        <v>2351</v>
      </c>
      <c r="K2184" s="21">
        <v>1.0</v>
      </c>
      <c r="L2184" s="21" t="s">
        <v>35</v>
      </c>
      <c r="M2184" s="21"/>
      <c r="N2184" s="21" t="s">
        <v>5421</v>
      </c>
      <c r="O2184" s="21"/>
      <c r="P2184" s="21"/>
      <c r="Q2184" s="21"/>
      <c r="R2184" s="21" t="s">
        <v>5393</v>
      </c>
      <c r="S2184" s="21" t="s">
        <v>5394</v>
      </c>
      <c r="T2184" s="21" t="s">
        <v>5422</v>
      </c>
      <c r="U2184" s="23"/>
      <c r="V2184" s="23"/>
      <c r="W2184" s="15">
        <f t="shared" si="2"/>
        <v>45635</v>
      </c>
      <c r="X2184" s="24">
        <v>2183.0</v>
      </c>
      <c r="Y2184" s="17" t="str">
        <f t="shared" si="2756"/>
        <v>=COUNTIFS(C$3:C2184,C2184)</v>
      </c>
      <c r="Z2184" s="25" t="str">
        <f t="shared" si="2757"/>
        <v>#NAME?</v>
      </c>
      <c r="AA2184" s="25" t="str">
        <f t="shared" si="2758"/>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59"/>
        <v>73</v>
      </c>
      <c r="B2185" s="10">
        <f t="shared" si="2256"/>
        <v>220</v>
      </c>
      <c r="C2185" s="12" t="s">
        <v>1131</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5393</v>
      </c>
      <c r="S2185" s="21" t="s">
        <v>5394</v>
      </c>
      <c r="T2185" s="21" t="s">
        <v>5395</v>
      </c>
      <c r="U2185" s="23"/>
      <c r="V2185" s="23"/>
      <c r="W2185" s="15">
        <f t="shared" si="2"/>
        <v>45635</v>
      </c>
      <c r="X2185" s="24">
        <v>2184.0</v>
      </c>
      <c r="Y2185" s="17" t="str">
        <f t="shared" si="2756"/>
        <v>=COUNTIFS(C$3:C2185,C2185)</v>
      </c>
      <c r="Z2185" s="25" t="str">
        <f t="shared" si="2757"/>
        <v>#NAME?</v>
      </c>
      <c r="AA2185" s="25" t="str">
        <f t="shared" si="2758"/>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59"/>
        <v>1</v>
      </c>
      <c r="B2186" s="10">
        <f t="shared" si="2256"/>
        <v>1</v>
      </c>
      <c r="C2186" s="12" t="s">
        <v>5423</v>
      </c>
      <c r="D2186" s="21" t="s">
        <v>47</v>
      </c>
      <c r="E2186" s="21" t="s">
        <v>5424</v>
      </c>
      <c r="F2186" s="21"/>
      <c r="G2186" s="21"/>
      <c r="H2186" s="21" t="s">
        <v>4987</v>
      </c>
      <c r="I2186" s="21" t="s">
        <v>4988</v>
      </c>
      <c r="J2186" s="21"/>
      <c r="K2186" s="21"/>
      <c r="L2186" s="21"/>
      <c r="M2186" s="21"/>
      <c r="N2186" s="21" t="s">
        <v>5425</v>
      </c>
      <c r="O2186" s="21"/>
      <c r="P2186" s="21"/>
      <c r="Q2186" s="21"/>
      <c r="R2186" s="21" t="s">
        <v>5393</v>
      </c>
      <c r="S2186" s="21" t="s">
        <v>5394</v>
      </c>
      <c r="T2186" s="21" t="s">
        <v>5426</v>
      </c>
      <c r="U2186" s="23"/>
      <c r="V2186" s="23"/>
      <c r="W2186" s="15">
        <f t="shared" si="2"/>
        <v>45635</v>
      </c>
      <c r="X2186" s="24">
        <v>2185.0</v>
      </c>
      <c r="Y2186" s="17" t="str">
        <f t="shared" si="2756"/>
        <v>=COUNTIFS(C$3:C2186,C2186)</v>
      </c>
      <c r="Z2186" s="25" t="str">
        <f t="shared" si="2757"/>
        <v>#NAME?</v>
      </c>
      <c r="AA2186" s="25" t="str">
        <f t="shared" si="2758"/>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59"/>
        <v>74</v>
      </c>
      <c r="B2187" s="10">
        <f t="shared" si="2256"/>
        <v>220</v>
      </c>
      <c r="C2187" s="12" t="s">
        <v>1131</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5393</v>
      </c>
      <c r="S2187" s="21" t="s">
        <v>5394</v>
      </c>
      <c r="T2187" s="21" t="s">
        <v>5395</v>
      </c>
      <c r="U2187" s="23"/>
      <c r="V2187" s="23"/>
      <c r="W2187" s="15">
        <f t="shared" si="2"/>
        <v>45635</v>
      </c>
      <c r="X2187" s="24">
        <v>2186.0</v>
      </c>
      <c r="Y2187" s="17" t="str">
        <f t="shared" si="2756"/>
        <v>=COUNTIFS(C$3:C2187,C2187)</v>
      </c>
      <c r="Z2187" s="25" t="str">
        <f t="shared" si="2757"/>
        <v>#NAME?</v>
      </c>
      <c r="AA2187" s="25" t="str">
        <f t="shared" si="2758"/>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59"/>
        <v>1</v>
      </c>
      <c r="B2188" s="10">
        <f t="shared" si="2256"/>
        <v>1</v>
      </c>
      <c r="C2188" s="12" t="s">
        <v>5427</v>
      </c>
      <c r="D2188" s="21" t="s">
        <v>612</v>
      </c>
      <c r="E2188" s="21" t="s">
        <v>5428</v>
      </c>
      <c r="F2188" s="21"/>
      <c r="G2188" s="21"/>
      <c r="H2188" s="21" t="s">
        <v>5429</v>
      </c>
      <c r="I2188" s="21" t="s">
        <v>5430</v>
      </c>
      <c r="J2188" s="21" t="s">
        <v>5431</v>
      </c>
      <c r="K2188" s="21">
        <v>1.0</v>
      </c>
      <c r="L2188" s="21" t="s">
        <v>35</v>
      </c>
      <c r="M2188" s="21"/>
      <c r="N2188" s="21" t="s">
        <v>5432</v>
      </c>
      <c r="O2188" s="21"/>
      <c r="P2188" s="21"/>
      <c r="Q2188" s="21"/>
      <c r="R2188" s="21" t="s">
        <v>5393</v>
      </c>
      <c r="S2188" s="21" t="s">
        <v>5394</v>
      </c>
      <c r="T2188" s="21" t="s">
        <v>5433</v>
      </c>
      <c r="U2188" s="23"/>
      <c r="V2188" s="23"/>
      <c r="W2188" s="15">
        <f t="shared" si="2"/>
        <v>45635</v>
      </c>
      <c r="X2188" s="24">
        <v>2187.0</v>
      </c>
      <c r="Y2188" s="17" t="str">
        <f t="shared" si="2756"/>
        <v>=COUNTIFS(C$3:C2188,C2188)</v>
      </c>
      <c r="Z2188" s="25" t="str">
        <f t="shared" si="2757"/>
        <v>#NAME?</v>
      </c>
      <c r="AA2188" s="25" t="str">
        <f t="shared" si="2758"/>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59"/>
        <v>2</v>
      </c>
      <c r="B2189" s="10">
        <f t="shared" si="2256"/>
        <v>6</v>
      </c>
      <c r="C2189" s="12" t="s">
        <v>5160</v>
      </c>
      <c r="D2189" s="21" t="str">
        <f>VLOOKUP($C2189,$C$1:$P$7320,2,0)</f>
        <v>noun</v>
      </c>
      <c r="E2189" s="21" t="str">
        <f>VLOOKUP($C2189,$C$1:$P$7320,3,0)</f>
        <v>nt nom sg of cīvaracetāpanna, comp</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5393</v>
      </c>
      <c r="S2189" s="21" t="s">
        <v>5394</v>
      </c>
      <c r="T2189" s="21" t="s">
        <v>5395</v>
      </c>
      <c r="U2189" s="23"/>
      <c r="V2189" s="23"/>
      <c r="W2189" s="15">
        <f t="shared" si="2"/>
        <v>45635</v>
      </c>
      <c r="X2189" s="24">
        <v>2188.0</v>
      </c>
      <c r="Y2189" s="17" t="str">
        <f t="shared" si="2756"/>
        <v>=COUNTIFS(C$3:C2189,C2189)</v>
      </c>
      <c r="Z2189" s="25" t="str">
        <f t="shared" si="2757"/>
        <v>#NAME?</v>
      </c>
      <c r="AA2189" s="25" t="str">
        <f t="shared" si="2758"/>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59"/>
        <v>1</v>
      </c>
      <c r="B2190" s="10">
        <f t="shared" si="2256"/>
        <v>1</v>
      </c>
      <c r="C2190" s="12" t="s">
        <v>5434</v>
      </c>
      <c r="D2190" s="21" t="s">
        <v>84</v>
      </c>
      <c r="E2190" s="21" t="s">
        <v>5435</v>
      </c>
      <c r="F2190" s="21"/>
      <c r="G2190" s="21"/>
      <c r="H2190" s="21" t="s">
        <v>5436</v>
      </c>
      <c r="I2190" s="21"/>
      <c r="J2190" s="21" t="s">
        <v>5437</v>
      </c>
      <c r="K2190" s="21">
        <v>4.0</v>
      </c>
      <c r="L2190" s="21" t="s">
        <v>88</v>
      </c>
      <c r="M2190" s="21" t="s">
        <v>5438</v>
      </c>
      <c r="N2190" s="21" t="s">
        <v>5439</v>
      </c>
      <c r="O2190" s="21"/>
      <c r="P2190" s="21"/>
      <c r="Q2190" s="21"/>
      <c r="R2190" s="21" t="s">
        <v>5393</v>
      </c>
      <c r="S2190" s="21" t="s">
        <v>5394</v>
      </c>
      <c r="T2190" s="21" t="s">
        <v>5440</v>
      </c>
      <c r="U2190" s="23"/>
      <c r="V2190" s="23"/>
      <c r="W2190" s="15">
        <f t="shared" si="2"/>
        <v>45635</v>
      </c>
      <c r="X2190" s="24">
        <v>2189.0</v>
      </c>
      <c r="Y2190" s="17" t="str">
        <f t="shared" si="2756"/>
        <v>=COUNTIFS(C$3:C2190,C2190)</v>
      </c>
      <c r="Z2190" s="25" t="str">
        <f t="shared" si="2757"/>
        <v>#NAME?</v>
      </c>
      <c r="AA2190" s="25" t="str">
        <f t="shared" si="2758"/>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56"/>
        <v>0</v>
      </c>
      <c r="C2191" s="31"/>
      <c r="D2191" s="40"/>
      <c r="E2191" s="40"/>
      <c r="F2191" s="40"/>
      <c r="G2191" s="40"/>
      <c r="H2191" s="40"/>
      <c r="I2191" s="40"/>
      <c r="J2191" s="40"/>
      <c r="K2191" s="40"/>
      <c r="L2191" s="40"/>
      <c r="M2191" s="40"/>
      <c r="N2191" s="40"/>
      <c r="O2191" s="40"/>
      <c r="P2191" s="40"/>
      <c r="Q2191" s="40"/>
      <c r="R2191" s="40" t="s">
        <v>5393</v>
      </c>
      <c r="S2191" s="40" t="s">
        <v>5394</v>
      </c>
      <c r="T2191" s="40" t="s">
        <v>5395</v>
      </c>
      <c r="U2191" s="41"/>
      <c r="V2191" s="41"/>
      <c r="W2191" s="15">
        <f t="shared" si="2"/>
        <v>45635</v>
      </c>
      <c r="X2191" s="24">
        <v>2190.0</v>
      </c>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56"/>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2"/>
        <v>45635</v>
      </c>
      <c r="X2192" s="24">
        <v>2191.0</v>
      </c>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72">COUNTIFS(C$3:C2193,C2193)</f>
        <v>3</v>
      </c>
      <c r="B2193" s="10">
        <f t="shared" si="2256"/>
        <v>4</v>
      </c>
      <c r="C2193" s="12" t="s">
        <v>5181</v>
      </c>
      <c r="D2193" s="21" t="str">
        <f t="shared" ref="D2193:D2199" si="2773">VLOOKUP($C2193,$C$1:$P$7320,2,0)</f>
        <v>pron</v>
      </c>
      <c r="E2193" s="21" t="str">
        <f t="shared" ref="E2193:E2200" si="2774">VLOOKUP($C2193,$C$1:$P$7320,3,0)</f>
        <v>nt instr sg ima</v>
      </c>
      <c r="F2193" s="21" t="str">
        <f t="shared" ref="F2193:F2200" si="2775">VLOOKUP($C2193,$C$1:$P$7320,4,0)</f>
        <v/>
      </c>
      <c r="G2193" s="21"/>
      <c r="H2193" s="21" t="str">
        <f t="shared" ref="H2193:H2200" si="2776">VLOOKUP($C2193,$C$1:$P$7320,6,0)</f>
        <v>with this</v>
      </c>
      <c r="I2193" s="21" t="str">
        <f t="shared" ref="I2193:I2200" si="2777">VLOOKUP($C2193,$C$1:$P$7320,7,0)</f>
        <v/>
      </c>
      <c r="J2193" s="21" t="str">
        <f t="shared" ref="J2193:J2200" si="2778">VLOOKUP($C2193,$C$1:$P$7320,8,0)</f>
        <v/>
      </c>
      <c r="K2193" s="21" t="str">
        <f t="shared" ref="K2193:K2200" si="2779">VLOOKUP($C2193,$C$1:$P$7320,9,0)</f>
        <v/>
      </c>
      <c r="L2193" s="21" t="str">
        <f t="shared" ref="L2193:L2200" si="2780">VLOOKUP($C2193,$C$1:$P$7320,10,0)</f>
        <v/>
      </c>
      <c r="M2193" s="21" t="str">
        <f t="shared" ref="M2193:M2200" si="2781">VLOOKUP($C2193,$C$1:$P$7320,11,0)</f>
        <v/>
      </c>
      <c r="N2193" s="21" t="str">
        <f t="shared" ref="N2193:N2200" si="2782">VLOOKUP($C2193,$C$1:$P$7320,12,0)</f>
        <v/>
      </c>
      <c r="O2193" s="21" t="str">
        <f t="shared" ref="O2193:O2200" si="2783">VLOOKUP($C2193,$C$1:$P$7320,13,0)</f>
        <v/>
      </c>
      <c r="P2193" s="21" t="str">
        <f t="shared" ref="P2193:P2200" si="2784">VLOOKUP($C2193,$C$1:$P$7320,14,0)</f>
        <v/>
      </c>
      <c r="Q2193" s="21"/>
      <c r="R2193" s="21" t="s">
        <v>5393</v>
      </c>
      <c r="S2193" s="21" t="s">
        <v>5394</v>
      </c>
      <c r="T2193" s="21" t="s">
        <v>5441</v>
      </c>
      <c r="U2193" s="23"/>
      <c r="V2193" s="23"/>
      <c r="W2193" s="15">
        <f t="shared" si="2"/>
        <v>45635</v>
      </c>
      <c r="X2193" s="24">
        <v>2192.0</v>
      </c>
      <c r="Y2193" s="17" t="str">
        <f t="shared" ref="Y2193:Y2200" si="2785">formulatext(A2193)</f>
        <v>=COUNTIFS(C$3:C2193,C2193)</v>
      </c>
      <c r="Z2193" s="25" t="str">
        <f t="shared" ref="Z2193:Z2200" si="2786">org.libreoffice.regex(Y2193,"(\= COUNTIFS\(C\$\d{1,3}:)(C\d{1,3})(,)(C\d{1,3})(\))","$2")</f>
        <v>#NAME?</v>
      </c>
      <c r="AA2193" s="25" t="str">
        <f t="shared" ref="AA2193:AA2200" si="2787">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72"/>
        <v>3</v>
      </c>
      <c r="B2194" s="10">
        <f t="shared" si="2256"/>
        <v>3</v>
      </c>
      <c r="C2194" s="12" t="s">
        <v>5184</v>
      </c>
      <c r="D2194" s="21" t="str">
        <f t="shared" si="2773"/>
        <v>noun</v>
      </c>
      <c r="E2194" s="21" t="str">
        <f t="shared" si="2774"/>
        <v>nt instr sg of cīvaracetāpanna, comp</v>
      </c>
      <c r="F2194" s="21" t="str">
        <f t="shared" si="2775"/>
        <v/>
      </c>
      <c r="G2194" s="21"/>
      <c r="H2194" s="21" t="str">
        <f t="shared" si="2776"/>
        <v>with robe fund, robe account</v>
      </c>
      <c r="I2194" s="21" t="str">
        <f t="shared" si="2777"/>
        <v>fund for robe</v>
      </c>
      <c r="J2194" s="21" t="str">
        <f t="shared" si="2778"/>
        <v/>
      </c>
      <c r="K2194" s="21" t="str">
        <f t="shared" si="2779"/>
        <v/>
      </c>
      <c r="L2194" s="21" t="str">
        <f t="shared" si="2780"/>
        <v/>
      </c>
      <c r="M2194" s="21" t="str">
        <f t="shared" si="2781"/>
        <v/>
      </c>
      <c r="N2194" s="21" t="str">
        <f t="shared" si="2782"/>
        <v>cīvara + cetāpanna</v>
      </c>
      <c r="O2194" s="21" t="str">
        <f t="shared" si="2783"/>
        <v>dative tappurisa</v>
      </c>
      <c r="P2194" s="21" t="str">
        <f t="shared" si="2784"/>
        <v>cīvarassa + cetāpanna</v>
      </c>
      <c r="Q2194" s="21"/>
      <c r="R2194" s="21" t="s">
        <v>5393</v>
      </c>
      <c r="S2194" s="21" t="s">
        <v>5394</v>
      </c>
      <c r="T2194" s="21" t="s">
        <v>5441</v>
      </c>
      <c r="U2194" s="23"/>
      <c r="V2194" s="23"/>
      <c r="W2194" s="15">
        <f t="shared" si="2"/>
        <v>45635</v>
      </c>
      <c r="X2194" s="24">
        <v>2193.0</v>
      </c>
      <c r="Y2194" s="17" t="str">
        <f t="shared" si="2785"/>
        <v>=COUNTIFS(C$3:C2194,C2194)</v>
      </c>
      <c r="Z2194" s="25" t="str">
        <f t="shared" si="2786"/>
        <v>#NAME?</v>
      </c>
      <c r="AA2194" s="25" t="str">
        <f t="shared" si="2787"/>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2"/>
        <v>8</v>
      </c>
      <c r="B2195" s="10">
        <f t="shared" si="2256"/>
        <v>23</v>
      </c>
      <c r="C2195" s="12" t="s">
        <v>4864</v>
      </c>
      <c r="D2195" s="21" t="str">
        <f t="shared" si="2773"/>
        <v>noun</v>
      </c>
      <c r="E2195" s="21" t="str">
        <f t="shared" si="2774"/>
        <v>nt nom sg of cīvara</v>
      </c>
      <c r="F2195" s="21" t="str">
        <f t="shared" si="2775"/>
        <v/>
      </c>
      <c r="G2195" s="21"/>
      <c r="H2195" s="21" t="str">
        <f t="shared" si="2776"/>
        <v>robe</v>
      </c>
      <c r="I2195" s="21" t="str">
        <f t="shared" si="2777"/>
        <v>cloth</v>
      </c>
      <c r="J2195" s="21" t="str">
        <f t="shared" si="2778"/>
        <v/>
      </c>
      <c r="K2195" s="21" t="str">
        <f t="shared" si="2779"/>
        <v/>
      </c>
      <c r="L2195" s="21" t="str">
        <f t="shared" si="2780"/>
        <v/>
      </c>
      <c r="M2195" s="21" t="str">
        <f t="shared" si="2781"/>
        <v/>
      </c>
      <c r="N2195" s="21" t="str">
        <f t="shared" si="2782"/>
        <v/>
      </c>
      <c r="O2195" s="21" t="str">
        <f t="shared" si="2783"/>
        <v/>
      </c>
      <c r="P2195" s="21" t="str">
        <f t="shared" si="2784"/>
        <v/>
      </c>
      <c r="Q2195" s="21"/>
      <c r="R2195" s="21" t="s">
        <v>5393</v>
      </c>
      <c r="S2195" s="21" t="s">
        <v>5394</v>
      </c>
      <c r="T2195" s="21" t="s">
        <v>5441</v>
      </c>
      <c r="U2195" s="23"/>
      <c r="V2195" s="23"/>
      <c r="W2195" s="15">
        <f t="shared" si="2"/>
        <v>45635</v>
      </c>
      <c r="X2195" s="24">
        <v>2194.0</v>
      </c>
      <c r="Y2195" s="17" t="str">
        <f t="shared" si="2785"/>
        <v>=COUNTIFS(C$3:C2195,C2195)</v>
      </c>
      <c r="Z2195" s="25" t="str">
        <f t="shared" si="2786"/>
        <v>#NAME?</v>
      </c>
      <c r="AA2195" s="25" t="str">
        <f t="shared" si="2787"/>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2"/>
        <v>5</v>
      </c>
      <c r="B2196" s="10">
        <f t="shared" si="2256"/>
        <v>5</v>
      </c>
      <c r="C2196" s="12" t="s">
        <v>5190</v>
      </c>
      <c r="D2196" s="21" t="str">
        <f t="shared" si="2773"/>
        <v>verb</v>
      </c>
      <c r="E2196" s="21" t="str">
        <f t="shared" si="2774"/>
        <v>abs of cetāpeti</v>
      </c>
      <c r="F2196" s="21" t="str">
        <f t="shared" si="2775"/>
        <v/>
      </c>
      <c r="G2196" s="21"/>
      <c r="H2196" s="21" t="str">
        <f t="shared" si="2776"/>
        <v>having exchanged</v>
      </c>
      <c r="I2196" s="21" t="str">
        <f t="shared" si="2777"/>
        <v/>
      </c>
      <c r="J2196" s="21" t="str">
        <f t="shared" si="2778"/>
        <v>√cit (mark)</v>
      </c>
      <c r="K2196" s="21">
        <f t="shared" si="2779"/>
        <v>1</v>
      </c>
      <c r="L2196" s="21" t="str">
        <f t="shared" si="2780"/>
        <v>*āpe</v>
      </c>
      <c r="M2196" s="21" t="str">
        <f t="shared" si="2781"/>
        <v>√cit + *āpe &gt; cetāpe (caus)</v>
      </c>
      <c r="N2196" s="21" t="str">
        <f t="shared" si="2782"/>
        <v>cetāpe + tvā</v>
      </c>
      <c r="O2196" s="21" t="str">
        <f t="shared" si="2783"/>
        <v/>
      </c>
      <c r="P2196" s="21" t="str">
        <f t="shared" si="2784"/>
        <v/>
      </c>
      <c r="Q2196" s="21"/>
      <c r="R2196" s="21" t="s">
        <v>5393</v>
      </c>
      <c r="S2196" s="21" t="s">
        <v>5394</v>
      </c>
      <c r="T2196" s="21" t="s">
        <v>5441</v>
      </c>
      <c r="U2196" s="23"/>
      <c r="V2196" s="23"/>
      <c r="W2196" s="15">
        <f t="shared" si="2"/>
        <v>45635</v>
      </c>
      <c r="X2196" s="24">
        <v>2195.0</v>
      </c>
      <c r="Y2196" s="17" t="str">
        <f t="shared" si="2785"/>
        <v>=COUNTIFS(C$3:C2196,C2196)</v>
      </c>
      <c r="Z2196" s="25" t="str">
        <f t="shared" si="2786"/>
        <v>#NAME?</v>
      </c>
      <c r="AA2196" s="25" t="str">
        <f t="shared" si="2787"/>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2"/>
        <v>3</v>
      </c>
      <c r="B2197" s="10">
        <f t="shared" si="2256"/>
        <v>3</v>
      </c>
      <c r="C2197" s="12" t="s">
        <v>5197</v>
      </c>
      <c r="D2197" s="21" t="str">
        <f t="shared" si="2773"/>
        <v>adj</v>
      </c>
      <c r="E2197" s="21" t="str">
        <f t="shared" si="2774"/>
        <v>masc acc sg of itthannāma</v>
      </c>
      <c r="F2197" s="21" t="str">
        <f t="shared" si="2775"/>
        <v/>
      </c>
      <c r="G2197" s="21"/>
      <c r="H2197" s="21" t="str">
        <f t="shared" si="2776"/>
        <v>called such and such</v>
      </c>
      <c r="I2197" s="21" t="str">
        <f t="shared" si="2777"/>
        <v>such name</v>
      </c>
      <c r="J2197" s="21" t="str">
        <f t="shared" si="2778"/>
        <v/>
      </c>
      <c r="K2197" s="21" t="str">
        <f t="shared" si="2779"/>
        <v/>
      </c>
      <c r="L2197" s="21" t="str">
        <f t="shared" si="2780"/>
        <v/>
      </c>
      <c r="M2197" s="21" t="str">
        <f t="shared" si="2781"/>
        <v/>
      </c>
      <c r="N2197" s="21" t="str">
        <f t="shared" si="2782"/>
        <v>itthaṃ + nāma</v>
      </c>
      <c r="O2197" s="21" t="str">
        <f t="shared" si="2783"/>
        <v/>
      </c>
      <c r="P2197" s="21" t="str">
        <f t="shared" si="2784"/>
        <v/>
      </c>
      <c r="Q2197" s="21"/>
      <c r="R2197" s="21" t="s">
        <v>5393</v>
      </c>
      <c r="S2197" s="21" t="s">
        <v>5394</v>
      </c>
      <c r="T2197" s="21" t="s">
        <v>5441</v>
      </c>
      <c r="U2197" s="23"/>
      <c r="V2197" s="23"/>
      <c r="W2197" s="15">
        <f t="shared" si="2"/>
        <v>45635</v>
      </c>
      <c r="X2197" s="24">
        <v>2196.0</v>
      </c>
      <c r="Y2197" s="17" t="str">
        <f t="shared" si="2785"/>
        <v>=COUNTIFS(C$3:C2197,C2197)</v>
      </c>
      <c r="Z2197" s="25" t="str">
        <f t="shared" si="2786"/>
        <v>#NAME?</v>
      </c>
      <c r="AA2197" s="25" t="str">
        <f t="shared" si="2787"/>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2"/>
        <v>10</v>
      </c>
      <c r="B2198" s="10">
        <f t="shared" si="2256"/>
        <v>26</v>
      </c>
      <c r="C2198" s="12" t="s">
        <v>2777</v>
      </c>
      <c r="D2198" s="21" t="str">
        <f t="shared" si="2773"/>
        <v>noun</v>
      </c>
      <c r="E2198" s="21" t="str">
        <f t="shared" si="2774"/>
        <v>masc acc sg, from bhikkhati</v>
      </c>
      <c r="F2198" s="21" t="str">
        <f t="shared" si="2775"/>
        <v/>
      </c>
      <c r="G2198" s="21"/>
      <c r="H2198" s="21" t="str">
        <f t="shared" si="2776"/>
        <v>monk, monastic</v>
      </c>
      <c r="I2198" s="21" t="str">
        <f t="shared" si="2777"/>
        <v>beggar, mendicant</v>
      </c>
      <c r="J2198" s="21" t="str">
        <f t="shared" si="2778"/>
        <v>√bhikkh (beg)</v>
      </c>
      <c r="K2198" s="21">
        <f t="shared" si="2779"/>
        <v>1</v>
      </c>
      <c r="L2198" s="21" t="str">
        <f t="shared" si="2780"/>
        <v>a</v>
      </c>
      <c r="M2198" s="21" t="str">
        <f t="shared" si="2781"/>
        <v/>
      </c>
      <c r="N2198" s="21" t="str">
        <f t="shared" si="2782"/>
        <v>√bhikkh + u</v>
      </c>
      <c r="O2198" s="21" t="str">
        <f t="shared" si="2783"/>
        <v/>
      </c>
      <c r="P2198" s="21" t="str">
        <f t="shared" si="2784"/>
        <v/>
      </c>
      <c r="Q2198" s="21"/>
      <c r="R2198" s="21" t="s">
        <v>5393</v>
      </c>
      <c r="S2198" s="21" t="s">
        <v>5394</v>
      </c>
      <c r="T2198" s="21" t="s">
        <v>5441</v>
      </c>
      <c r="U2198" s="23"/>
      <c r="V2198" s="23"/>
      <c r="W2198" s="15">
        <f t="shared" si="2"/>
        <v>45635</v>
      </c>
      <c r="X2198" s="24">
        <v>2197.0</v>
      </c>
      <c r="Y2198" s="17" t="str">
        <f t="shared" si="2785"/>
        <v>=COUNTIFS(C$3:C2198,C2198)</v>
      </c>
      <c r="Z2198" s="25" t="str">
        <f t="shared" si="2786"/>
        <v>#NAME?</v>
      </c>
      <c r="AA2198" s="25" t="str">
        <f t="shared" si="2787"/>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2"/>
        <v>2</v>
      </c>
      <c r="B2199" s="10">
        <f t="shared" si="2256"/>
        <v>5</v>
      </c>
      <c r="C2199" s="12" t="s">
        <v>5212</v>
      </c>
      <c r="D2199" s="21" t="str">
        <f t="shared" si="2773"/>
        <v>noun</v>
      </c>
      <c r="E2199" s="21" t="str">
        <f t="shared" si="2774"/>
        <v>nt instr sg of cīvara</v>
      </c>
      <c r="F2199" s="21" t="str">
        <f t="shared" si="2775"/>
        <v/>
      </c>
      <c r="G2199" s="21"/>
      <c r="H2199" s="21" t="str">
        <f t="shared" si="2776"/>
        <v>with a robe</v>
      </c>
      <c r="I2199" s="21" t="str">
        <f t="shared" si="2777"/>
        <v>cloth</v>
      </c>
      <c r="J2199" s="21" t="str">
        <f t="shared" si="2778"/>
        <v/>
      </c>
      <c r="K2199" s="21" t="str">
        <f t="shared" si="2779"/>
        <v/>
      </c>
      <c r="L2199" s="21" t="str">
        <f t="shared" si="2780"/>
        <v/>
      </c>
      <c r="M2199" s="21" t="str">
        <f t="shared" si="2781"/>
        <v/>
      </c>
      <c r="N2199" s="21" t="str">
        <f t="shared" si="2782"/>
        <v/>
      </c>
      <c r="O2199" s="21" t="str">
        <f t="shared" si="2783"/>
        <v/>
      </c>
      <c r="P2199" s="21" t="str">
        <f t="shared" si="2784"/>
        <v/>
      </c>
      <c r="Q2199" s="21"/>
      <c r="R2199" s="21" t="s">
        <v>5393</v>
      </c>
      <c r="S2199" s="21" t="s">
        <v>5394</v>
      </c>
      <c r="T2199" s="21" t="s">
        <v>5441</v>
      </c>
      <c r="U2199" s="23"/>
      <c r="V2199" s="23"/>
      <c r="W2199" s="15">
        <f t="shared" si="2"/>
        <v>45635</v>
      </c>
      <c r="X2199" s="24">
        <v>2198.0</v>
      </c>
      <c r="Y2199" s="17" t="str">
        <f t="shared" si="2785"/>
        <v>=COUNTIFS(C$3:C2199,C2199)</v>
      </c>
      <c r="Z2199" s="25" t="str">
        <f t="shared" si="2786"/>
        <v>#NAME?</v>
      </c>
      <c r="AA2199" s="25" t="str">
        <f t="shared" si="2787"/>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2"/>
        <v>2</v>
      </c>
      <c r="B2200" s="10">
        <f t="shared" si="2256"/>
        <v>2</v>
      </c>
      <c r="C2200" s="12" t="s">
        <v>5277</v>
      </c>
      <c r="D2200" s="21" t="s">
        <v>118</v>
      </c>
      <c r="E2200" s="21" t="str">
        <f t="shared" si="2774"/>
        <v>sandhi, imp + ind</v>
      </c>
      <c r="F2200" s="21" t="str">
        <f t="shared" si="2775"/>
        <v/>
      </c>
      <c r="G2200" s="21"/>
      <c r="H2200" s="21" t="str">
        <f t="shared" si="2776"/>
        <v/>
      </c>
      <c r="I2200" s="21" t="str">
        <f t="shared" si="2777"/>
        <v/>
      </c>
      <c r="J2200" s="21" t="str">
        <f t="shared" si="2778"/>
        <v/>
      </c>
      <c r="K2200" s="21" t="str">
        <f t="shared" si="2779"/>
        <v/>
      </c>
      <c r="L2200" s="21" t="str">
        <f t="shared" si="2780"/>
        <v/>
      </c>
      <c r="M2200" s="21" t="str">
        <f t="shared" si="2781"/>
        <v/>
      </c>
      <c r="N2200" s="21" t="str">
        <f t="shared" si="2782"/>
        <v>acchādehi + iti</v>
      </c>
      <c r="O2200" s="21" t="str">
        <f t="shared" si="2783"/>
        <v/>
      </c>
      <c r="P2200" s="21" t="str">
        <f t="shared" si="2784"/>
        <v/>
      </c>
      <c r="Q2200" s="21"/>
      <c r="R2200" s="21" t="s">
        <v>5393</v>
      </c>
      <c r="S2200" s="21" t="s">
        <v>5394</v>
      </c>
      <c r="T2200" s="21" t="s">
        <v>5441</v>
      </c>
      <c r="U2200" s="23"/>
      <c r="V2200" s="23"/>
      <c r="W2200" s="15">
        <f t="shared" si="2"/>
        <v>45635</v>
      </c>
      <c r="X2200" s="24">
        <v>2199.0</v>
      </c>
      <c r="Y2200" s="17" t="str">
        <f t="shared" si="2785"/>
        <v>=COUNTIFS(C$3:C2200,C2200)</v>
      </c>
      <c r="Z2200" s="25" t="str">
        <f t="shared" si="2786"/>
        <v>#NAME?</v>
      </c>
      <c r="AA2200" s="25" t="str">
        <f t="shared" si="2787"/>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56"/>
        <v>0</v>
      </c>
      <c r="C2201" s="31"/>
      <c r="D2201" s="40"/>
      <c r="E2201" s="40"/>
      <c r="F2201" s="40"/>
      <c r="G2201" s="40"/>
      <c r="H2201" s="40"/>
      <c r="I2201" s="40"/>
      <c r="J2201" s="40"/>
      <c r="K2201" s="40"/>
      <c r="L2201" s="40"/>
      <c r="M2201" s="40"/>
      <c r="N2201" s="40"/>
      <c r="O2201" s="40"/>
      <c r="P2201" s="40"/>
      <c r="Q2201" s="40"/>
      <c r="R2201" s="40" t="s">
        <v>5393</v>
      </c>
      <c r="S2201" s="40" t="s">
        <v>5394</v>
      </c>
      <c r="T2201" s="40" t="s">
        <v>5441</v>
      </c>
      <c r="U2201" s="41"/>
      <c r="V2201" s="41"/>
      <c r="W2201" s="15">
        <f t="shared" si="2"/>
        <v>45635</v>
      </c>
      <c r="X2201" s="24">
        <v>2200.0</v>
      </c>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56"/>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2"/>
        <v>45635</v>
      </c>
      <c r="X2202" s="24">
        <v>2201.0</v>
      </c>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88">COUNTIFS(C$3:C2203,C2203)</f>
        <v>19</v>
      </c>
      <c r="B2203" s="10">
        <f t="shared" si="2256"/>
        <v>37</v>
      </c>
      <c r="C2203" s="12" t="s">
        <v>368</v>
      </c>
      <c r="D2203" s="21" t="str">
        <f t="shared" ref="D2203:D2204" si="2789">VLOOKUP($C2203,$C$1:$P$7320,2,0)</f>
        <v>pron</v>
      </c>
      <c r="E2203" s="21" t="str">
        <f t="shared" ref="E2203:E2204" si="2790">VLOOKUP($C2203,$C$1:$P$7320,3,0)</f>
        <v>masc nom sg of ta</v>
      </c>
      <c r="F2203" s="21" t="str">
        <f t="shared" ref="F2203:F2204" si="2791">VLOOKUP($C2203,$C$1:$P$7320,4,0)</f>
        <v/>
      </c>
      <c r="G2203" s="21"/>
      <c r="H2203" s="21" t="str">
        <f t="shared" ref="H2203:H2204" si="2792">VLOOKUP($C2203,$C$1:$P$7320,6,0)</f>
        <v>he, that</v>
      </c>
      <c r="I2203" s="21" t="str">
        <f t="shared" ref="I2203:I2204" si="2793">VLOOKUP($C2203,$C$1:$P$7320,7,0)</f>
        <v/>
      </c>
      <c r="J2203" s="21" t="str">
        <f t="shared" ref="J2203:J2204" si="2794">VLOOKUP($C2203,$C$1:$P$7320,8,0)</f>
        <v/>
      </c>
      <c r="K2203" s="21" t="str">
        <f t="shared" ref="K2203:K2204" si="2795">VLOOKUP($C2203,$C$1:$P$7320,9,0)</f>
        <v/>
      </c>
      <c r="L2203" s="21" t="str">
        <f t="shared" ref="L2203:L2204" si="2796">VLOOKUP($C2203,$C$1:$P$7320,10,0)</f>
        <v/>
      </c>
      <c r="M2203" s="21" t="str">
        <f t="shared" ref="M2203:M2204" si="2797">VLOOKUP($C2203,$C$1:$P$7320,11,0)</f>
        <v/>
      </c>
      <c r="N2203" s="21" t="str">
        <f t="shared" ref="N2203:N2204" si="2798">VLOOKUP($C2203,$C$1:$P$7320,12,0)</f>
        <v/>
      </c>
      <c r="O2203" s="21" t="str">
        <f t="shared" ref="O2203:O2204" si="2799">VLOOKUP($C2203,$C$1:$P$7320,13,0)</f>
        <v/>
      </c>
      <c r="P2203" s="21" t="str">
        <f t="shared" ref="P2203:P2204" si="2800">VLOOKUP($C2203,$C$1:$P$7320,14,0)</f>
        <v/>
      </c>
      <c r="Q2203" s="21"/>
      <c r="R2203" s="21" t="s">
        <v>5393</v>
      </c>
      <c r="S2203" s="21" t="s">
        <v>5394</v>
      </c>
      <c r="T2203" s="21" t="s">
        <v>5442</v>
      </c>
      <c r="U2203" s="23"/>
      <c r="V2203" s="23"/>
      <c r="W2203" s="15">
        <f t="shared" si="2"/>
        <v>45635</v>
      </c>
      <c r="X2203" s="24">
        <v>2202.0</v>
      </c>
      <c r="Y2203" s="17" t="str">
        <f t="shared" ref="Y2203:Y2210" si="2801">formulatext(A2203)</f>
        <v>=COUNTIFS(C$3:C2203,C2203)</v>
      </c>
      <c r="Z2203" s="25" t="str">
        <f t="shared" ref="Z2203:Z2210" si="2802">org.libreoffice.regex(Y2203,"(\= COUNTIFS\(C\$\d{1,3}:)(C\d{1,3})(,)(C\d{1,3})(\))","$2")</f>
        <v>#NAME?</v>
      </c>
      <c r="AA2203" s="25" t="str">
        <f t="shared" ref="AA2203:AA2210" si="2803">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88"/>
        <v>13</v>
      </c>
      <c r="B2204" s="10">
        <f t="shared" si="2256"/>
        <v>38</v>
      </c>
      <c r="C2204" s="12" t="s">
        <v>2672</v>
      </c>
      <c r="D2204" s="21" t="str">
        <f t="shared" si="2789"/>
        <v>ind</v>
      </c>
      <c r="E2204" s="21" t="str">
        <f t="shared" si="2790"/>
        <v>cond</v>
      </c>
      <c r="F2204" s="21" t="str">
        <f t="shared" si="2791"/>
        <v/>
      </c>
      <c r="G2204" s="21"/>
      <c r="H2204" s="21" t="str">
        <f t="shared" si="2792"/>
        <v>if</v>
      </c>
      <c r="I2204" s="21" t="str">
        <f t="shared" si="2793"/>
        <v/>
      </c>
      <c r="J2204" s="21" t="str">
        <f t="shared" si="2794"/>
        <v/>
      </c>
      <c r="K2204" s="21" t="str">
        <f t="shared" si="2795"/>
        <v/>
      </c>
      <c r="L2204" s="21" t="str">
        <f t="shared" si="2796"/>
        <v/>
      </c>
      <c r="M2204" s="21" t="str">
        <f t="shared" si="2797"/>
        <v/>
      </c>
      <c r="N2204" s="21" t="str">
        <f t="shared" si="2798"/>
        <v/>
      </c>
      <c r="O2204" s="21" t="str">
        <f t="shared" si="2799"/>
        <v/>
      </c>
      <c r="P2204" s="21" t="str">
        <f t="shared" si="2800"/>
        <v/>
      </c>
      <c r="Q2204" s="21"/>
      <c r="R2204" s="21" t="s">
        <v>5393</v>
      </c>
      <c r="S2204" s="21" t="s">
        <v>5394</v>
      </c>
      <c r="T2204" s="21" t="s">
        <v>5442</v>
      </c>
      <c r="U2204" s="23"/>
      <c r="V2204" s="23"/>
      <c r="W2204" s="15">
        <f t="shared" si="2"/>
        <v>45635</v>
      </c>
      <c r="X2204" s="24">
        <v>2203.0</v>
      </c>
      <c r="Y2204" s="17" t="str">
        <f t="shared" si="2801"/>
        <v>=COUNTIFS(C$3:C2204,C2204)</v>
      </c>
      <c r="Z2204" s="25" t="str">
        <f t="shared" si="2802"/>
        <v>#NAME?</v>
      </c>
      <c r="AA2204" s="25" t="str">
        <f t="shared" si="2803"/>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88"/>
        <v>1</v>
      </c>
      <c r="B2205" s="10">
        <f t="shared" si="2256"/>
        <v>5</v>
      </c>
      <c r="C2205" s="12" t="s">
        <v>5443</v>
      </c>
      <c r="D2205" s="21" t="s">
        <v>612</v>
      </c>
      <c r="E2205" s="21" t="s">
        <v>5444</v>
      </c>
      <c r="F2205" s="21"/>
      <c r="G2205" s="21"/>
      <c r="H2205" s="21" t="s">
        <v>5445</v>
      </c>
      <c r="I2205" s="21" t="s">
        <v>5430</v>
      </c>
      <c r="J2205" s="21" t="s">
        <v>5431</v>
      </c>
      <c r="K2205" s="21">
        <v>1.0</v>
      </c>
      <c r="L2205" s="21" t="s">
        <v>35</v>
      </c>
      <c r="M2205" s="21"/>
      <c r="N2205" s="21" t="s">
        <v>5432</v>
      </c>
      <c r="O2205" s="21"/>
      <c r="P2205" s="21"/>
      <c r="Q2205" s="21"/>
      <c r="R2205" s="21" t="s">
        <v>5393</v>
      </c>
      <c r="S2205" s="21" t="s">
        <v>5394</v>
      </c>
      <c r="T2205" s="21" t="s">
        <v>5446</v>
      </c>
      <c r="U2205" s="23"/>
      <c r="V2205" s="23"/>
      <c r="W2205" s="15">
        <f t="shared" si="2"/>
        <v>45635</v>
      </c>
      <c r="X2205" s="24">
        <v>2204.0</v>
      </c>
      <c r="Y2205" s="17" t="str">
        <f t="shared" si="2801"/>
        <v>=COUNTIFS(C$3:C2205,C2205)</v>
      </c>
      <c r="Z2205" s="25" t="str">
        <f t="shared" si="2802"/>
        <v>#NAME?</v>
      </c>
      <c r="AA2205" s="25" t="str">
        <f t="shared" si="2803"/>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88"/>
        <v>12</v>
      </c>
      <c r="B2206" s="10">
        <f t="shared" si="2256"/>
        <v>36</v>
      </c>
      <c r="C2206" s="12" t="s">
        <v>288</v>
      </c>
      <c r="D2206" s="21" t="str">
        <f t="shared" ref="D2206:D2210" si="2804">VLOOKUP($C2206,$C$1:$P$7320,2,0)</f>
        <v>pron</v>
      </c>
      <c r="E2206" s="21" t="str">
        <f t="shared" ref="E2206:E2210" si="2805">VLOOKUP($C2206,$C$1:$P$7320,3,0)</f>
        <v>masc acc sg of ta</v>
      </c>
      <c r="F2206" s="21" t="str">
        <f t="shared" ref="F2206:F2210" si="2806">VLOOKUP($C2206,$C$1:$P$7320,4,0)</f>
        <v/>
      </c>
      <c r="G2206" s="21"/>
      <c r="H2206" s="21" t="str">
        <f t="shared" ref="H2206:H2210" si="2807">VLOOKUP($C2206,$C$1:$P$7320,6,0)</f>
        <v>that</v>
      </c>
      <c r="I2206" s="21" t="str">
        <f t="shared" ref="I2206:I2210" si="2808">VLOOKUP($C2206,$C$1:$P$7320,7,0)</f>
        <v/>
      </c>
      <c r="J2206" s="21" t="str">
        <f t="shared" ref="J2206:J2210" si="2809">VLOOKUP($C2206,$C$1:$P$7320,8,0)</f>
        <v/>
      </c>
      <c r="K2206" s="21" t="str">
        <f t="shared" ref="K2206:K2210" si="2810">VLOOKUP($C2206,$C$1:$P$7320,9,0)</f>
        <v/>
      </c>
      <c r="L2206" s="21" t="str">
        <f t="shared" ref="L2206:L2210" si="2811">VLOOKUP($C2206,$C$1:$P$7320,10,0)</f>
        <v/>
      </c>
      <c r="M2206" s="21" t="str">
        <f t="shared" ref="M2206:M2210" si="2812">VLOOKUP($C2206,$C$1:$P$7320,11,0)</f>
        <v/>
      </c>
      <c r="N2206" s="21" t="str">
        <f t="shared" ref="N2206:N2210" si="2813">VLOOKUP($C2206,$C$1:$P$7320,12,0)</f>
        <v/>
      </c>
      <c r="O2206" s="21" t="str">
        <f t="shared" ref="O2206:O2210" si="2814">VLOOKUP($C2206,$C$1:$P$7320,13,0)</f>
        <v/>
      </c>
      <c r="P2206" s="21" t="str">
        <f t="shared" ref="P2206:P2210" si="2815">VLOOKUP($C2206,$C$1:$P$7320,14,0)</f>
        <v/>
      </c>
      <c r="Q2206" s="21"/>
      <c r="R2206" s="21" t="s">
        <v>5393</v>
      </c>
      <c r="S2206" s="21" t="s">
        <v>5394</v>
      </c>
      <c r="T2206" s="21" t="s">
        <v>5442</v>
      </c>
      <c r="U2206" s="23"/>
      <c r="V2206" s="23"/>
      <c r="W2206" s="15">
        <f t="shared" si="2"/>
        <v>45635</v>
      </c>
      <c r="X2206" s="24">
        <v>2205.0</v>
      </c>
      <c r="Y2206" s="17" t="str">
        <f t="shared" si="2801"/>
        <v>=COUNTIFS(C$3:C2206,C2206)</v>
      </c>
      <c r="Z2206" s="25" t="str">
        <f t="shared" si="2802"/>
        <v>#NAME?</v>
      </c>
      <c r="AA2206" s="25" t="str">
        <f t="shared" si="2803"/>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88"/>
        <v>11</v>
      </c>
      <c r="B2207" s="10">
        <f t="shared" si="2256"/>
        <v>26</v>
      </c>
      <c r="C2207" s="12" t="s">
        <v>2777</v>
      </c>
      <c r="D2207" s="21" t="str">
        <f t="shared" si="2804"/>
        <v>noun</v>
      </c>
      <c r="E2207" s="21" t="str">
        <f t="shared" si="2805"/>
        <v>masc acc sg, from bhikkhati</v>
      </c>
      <c r="F2207" s="21" t="str">
        <f t="shared" si="2806"/>
        <v/>
      </c>
      <c r="G2207" s="21"/>
      <c r="H2207" s="21" t="str">
        <f t="shared" si="2807"/>
        <v>monk, monastic</v>
      </c>
      <c r="I2207" s="21" t="str">
        <f t="shared" si="2808"/>
        <v>beggar, mendicant</v>
      </c>
      <c r="J2207" s="21" t="str">
        <f t="shared" si="2809"/>
        <v>√bhikkh (beg)</v>
      </c>
      <c r="K2207" s="21">
        <f t="shared" si="2810"/>
        <v>1</v>
      </c>
      <c r="L2207" s="21" t="str">
        <f t="shared" si="2811"/>
        <v>a</v>
      </c>
      <c r="M2207" s="21" t="str">
        <f t="shared" si="2812"/>
        <v/>
      </c>
      <c r="N2207" s="21" t="str">
        <f t="shared" si="2813"/>
        <v>√bhikkh + u</v>
      </c>
      <c r="O2207" s="21" t="str">
        <f t="shared" si="2814"/>
        <v/>
      </c>
      <c r="P2207" s="21" t="str">
        <f t="shared" si="2815"/>
        <v/>
      </c>
      <c r="Q2207" s="21"/>
      <c r="R2207" s="21" t="s">
        <v>5393</v>
      </c>
      <c r="S2207" s="21" t="s">
        <v>5394</v>
      </c>
      <c r="T2207" s="21" t="s">
        <v>5442</v>
      </c>
      <c r="U2207" s="23"/>
      <c r="V2207" s="23"/>
      <c r="W2207" s="15">
        <f t="shared" si="2"/>
        <v>45635</v>
      </c>
      <c r="X2207" s="24">
        <v>2206.0</v>
      </c>
      <c r="Y2207" s="17" t="str">
        <f t="shared" si="2801"/>
        <v>=COUNTIFS(C$3:C2207,C2207)</v>
      </c>
      <c r="Z2207" s="25" t="str">
        <f t="shared" si="2802"/>
        <v>#NAME?</v>
      </c>
      <c r="AA2207" s="25" t="str">
        <f t="shared" si="2803"/>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88"/>
        <v>3</v>
      </c>
      <c r="B2208" s="10">
        <f t="shared" si="2256"/>
        <v>7</v>
      </c>
      <c r="C2208" s="12" t="s">
        <v>5242</v>
      </c>
      <c r="D2208" s="21" t="str">
        <f t="shared" si="2804"/>
        <v>verb</v>
      </c>
      <c r="E2208" s="21" t="str">
        <f t="shared" si="2805"/>
        <v>abs of upasaṅkamati</v>
      </c>
      <c r="F2208" s="21" t="str">
        <f t="shared" si="2806"/>
        <v/>
      </c>
      <c r="G2208" s="21"/>
      <c r="H2208" s="21" t="str">
        <f t="shared" si="2807"/>
        <v>having approached</v>
      </c>
      <c r="I2208" s="21" t="str">
        <f t="shared" si="2808"/>
        <v>having gone near</v>
      </c>
      <c r="J2208" s="21" t="str">
        <f t="shared" si="2809"/>
        <v>√kam (go)</v>
      </c>
      <c r="K2208" s="21">
        <f t="shared" si="2810"/>
        <v>1</v>
      </c>
      <c r="L2208" s="21" t="str">
        <f t="shared" si="2811"/>
        <v>a</v>
      </c>
      <c r="M2208" s="21" t="str">
        <f t="shared" si="2812"/>
        <v/>
      </c>
      <c r="N2208" s="21" t="str">
        <f t="shared" si="2813"/>
        <v>upa + saṃ + √kam + itvā</v>
      </c>
      <c r="O2208" s="21" t="str">
        <f t="shared" si="2814"/>
        <v/>
      </c>
      <c r="P2208" s="21" t="str">
        <f t="shared" si="2815"/>
        <v/>
      </c>
      <c r="Q2208" s="21"/>
      <c r="R2208" s="21" t="s">
        <v>5393</v>
      </c>
      <c r="S2208" s="21" t="s">
        <v>5394</v>
      </c>
      <c r="T2208" s="21" t="s">
        <v>5442</v>
      </c>
      <c r="U2208" s="23"/>
      <c r="V2208" s="23"/>
      <c r="W2208" s="15">
        <f t="shared" si="2"/>
        <v>45635</v>
      </c>
      <c r="X2208" s="24">
        <v>2207.0</v>
      </c>
      <c r="Y2208" s="17" t="str">
        <f t="shared" si="2801"/>
        <v>=COUNTIFS(C$3:C2208,C2208)</v>
      </c>
      <c r="Z2208" s="25" t="str">
        <f t="shared" si="2802"/>
        <v>#NAME?</v>
      </c>
      <c r="AA2208" s="25" t="str">
        <f t="shared" si="2803"/>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88"/>
        <v>7</v>
      </c>
      <c r="B2209" s="10">
        <f t="shared" si="2256"/>
        <v>20</v>
      </c>
      <c r="C2209" s="12" t="s">
        <v>1746</v>
      </c>
      <c r="D2209" s="21" t="str">
        <f t="shared" si="2804"/>
        <v>ind</v>
      </c>
      <c r="E2209" s="21" t="str">
        <f t="shared" si="2805"/>
        <v>ind, adv</v>
      </c>
      <c r="F2209" s="21" t="str">
        <f t="shared" si="2806"/>
        <v/>
      </c>
      <c r="G2209" s="21"/>
      <c r="H2209" s="21" t="str">
        <f t="shared" si="2807"/>
        <v>thus, like this</v>
      </c>
      <c r="I2209" s="21" t="str">
        <f t="shared" si="2808"/>
        <v/>
      </c>
      <c r="J2209" s="21" t="str">
        <f t="shared" si="2809"/>
        <v/>
      </c>
      <c r="K2209" s="21" t="str">
        <f t="shared" si="2810"/>
        <v/>
      </c>
      <c r="L2209" s="21" t="str">
        <f t="shared" si="2811"/>
        <v/>
      </c>
      <c r="M2209" s="21" t="str">
        <f t="shared" si="2812"/>
        <v/>
      </c>
      <c r="N2209" s="21" t="str">
        <f t="shared" si="2813"/>
        <v/>
      </c>
      <c r="O2209" s="21" t="str">
        <f t="shared" si="2814"/>
        <v/>
      </c>
      <c r="P2209" s="21" t="str">
        <f t="shared" si="2815"/>
        <v/>
      </c>
      <c r="Q2209" s="21"/>
      <c r="R2209" s="21" t="s">
        <v>5393</v>
      </c>
      <c r="S2209" s="21" t="s">
        <v>5394</v>
      </c>
      <c r="T2209" s="21" t="s">
        <v>5442</v>
      </c>
      <c r="U2209" s="23"/>
      <c r="V2209" s="23"/>
      <c r="W2209" s="15">
        <f t="shared" si="2"/>
        <v>45635</v>
      </c>
      <c r="X2209" s="24">
        <v>2208.0</v>
      </c>
      <c r="Y2209" s="17" t="str">
        <f t="shared" si="2801"/>
        <v>=COUNTIFS(C$3:C2209,C2209)</v>
      </c>
      <c r="Z2209" s="25" t="str">
        <f t="shared" si="2802"/>
        <v>#NAME?</v>
      </c>
      <c r="AA2209" s="25" t="str">
        <f t="shared" si="2803"/>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88"/>
        <v>7</v>
      </c>
      <c r="B2210" s="10">
        <f t="shared" si="2256"/>
        <v>18</v>
      </c>
      <c r="C2210" s="12" t="s">
        <v>1749</v>
      </c>
      <c r="D2210" s="21" t="str">
        <f t="shared" si="2804"/>
        <v>verb</v>
      </c>
      <c r="E2210" s="21" t="str">
        <f t="shared" si="2805"/>
        <v>opt 3rd sg of vadati</v>
      </c>
      <c r="F2210" s="21" t="str">
        <f t="shared" si="2806"/>
        <v/>
      </c>
      <c r="G2210" s="21"/>
      <c r="H2210" s="21" t="str">
        <f t="shared" si="2807"/>
        <v>he would say, speak, tell</v>
      </c>
      <c r="I2210" s="21" t="str">
        <f t="shared" si="2808"/>
        <v/>
      </c>
      <c r="J2210" s="21" t="str">
        <f t="shared" si="2809"/>
        <v>√vad (speak)</v>
      </c>
      <c r="K2210" s="21">
        <f t="shared" si="2810"/>
        <v>1</v>
      </c>
      <c r="L2210" s="21" t="str">
        <f t="shared" si="2811"/>
        <v>a</v>
      </c>
      <c r="M2210" s="21" t="str">
        <f t="shared" si="2812"/>
        <v>√vad + a &gt; vada</v>
      </c>
      <c r="N2210" s="21" t="str">
        <f t="shared" si="2813"/>
        <v>vada + eyya</v>
      </c>
      <c r="O2210" s="21" t="str">
        <f t="shared" si="2814"/>
        <v/>
      </c>
      <c r="P2210" s="21" t="str">
        <f t="shared" si="2815"/>
        <v/>
      </c>
      <c r="Q2210" s="21"/>
      <c r="R2210" s="21" t="s">
        <v>5393</v>
      </c>
      <c r="S2210" s="21" t="s">
        <v>5394</v>
      </c>
      <c r="T2210" s="21" t="s">
        <v>5442</v>
      </c>
      <c r="U2210" s="23"/>
      <c r="V2210" s="23"/>
      <c r="W2210" s="15">
        <f t="shared" si="2"/>
        <v>45635</v>
      </c>
      <c r="X2210" s="24">
        <v>2209.0</v>
      </c>
      <c r="Y2210" s="17" t="str">
        <f t="shared" si="2801"/>
        <v>=COUNTIFS(C$3:C2210,C2210)</v>
      </c>
      <c r="Z2210" s="25" t="str">
        <f t="shared" si="2802"/>
        <v>#NAME?</v>
      </c>
      <c r="AA2210" s="25" t="str">
        <f t="shared" si="2803"/>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56"/>
        <v>0</v>
      </c>
      <c r="C2211" s="31"/>
      <c r="D2211" s="40"/>
      <c r="E2211" s="40"/>
      <c r="F2211" s="40"/>
      <c r="G2211" s="40"/>
      <c r="H2211" s="40"/>
      <c r="I2211" s="40"/>
      <c r="J2211" s="40"/>
      <c r="K2211" s="40"/>
      <c r="L2211" s="40"/>
      <c r="M2211" s="40"/>
      <c r="N2211" s="40"/>
      <c r="O2211" s="40"/>
      <c r="P2211" s="40"/>
      <c r="Q2211" s="40"/>
      <c r="R2211" s="40" t="s">
        <v>5393</v>
      </c>
      <c r="S2211" s="40" t="s">
        <v>5394</v>
      </c>
      <c r="T2211" s="40" t="s">
        <v>5442</v>
      </c>
      <c r="U2211" s="41"/>
      <c r="V2211" s="41"/>
      <c r="W2211" s="15">
        <f t="shared" si="2"/>
        <v>45635</v>
      </c>
      <c r="X2211" s="24">
        <v>2210.0</v>
      </c>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56"/>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2"/>
        <v>45635</v>
      </c>
      <c r="X2212" s="24">
        <v>2211.0</v>
      </c>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16">COUNTIFS(C$3:C2213,C2213)</f>
        <v>1</v>
      </c>
      <c r="B2213" s="10">
        <f t="shared" si="2256"/>
        <v>5</v>
      </c>
      <c r="C2213" s="12" t="s">
        <v>5447</v>
      </c>
      <c r="D2213" s="21" t="s">
        <v>42</v>
      </c>
      <c r="E2213" s="21" t="s">
        <v>2541</v>
      </c>
      <c r="F2213" s="21"/>
      <c r="G2213" s="21"/>
      <c r="H2213" s="21" t="s">
        <v>894</v>
      </c>
      <c r="I2213" s="21"/>
      <c r="J2213" s="21"/>
      <c r="K2213" s="21"/>
      <c r="L2213" s="21"/>
      <c r="M2213" s="21"/>
      <c r="N2213" s="21"/>
      <c r="O2213" s="21"/>
      <c r="P2213" s="21"/>
      <c r="Q2213" s="21"/>
      <c r="R2213" s="21" t="s">
        <v>5393</v>
      </c>
      <c r="S2213" s="21" t="s">
        <v>5394</v>
      </c>
      <c r="T2213" s="22" t="s">
        <v>5448</v>
      </c>
      <c r="U2213" s="23"/>
      <c r="V2213" s="23"/>
      <c r="W2213" s="15">
        <f t="shared" si="2"/>
        <v>45635</v>
      </c>
      <c r="X2213" s="24">
        <v>2212.0</v>
      </c>
      <c r="Y2213" s="17" t="str">
        <f t="shared" ref="Y2213:Y2224" si="2817">formulatext(A2213)</f>
        <v>=COUNTIFS(C$3:C2213,C2213)</v>
      </c>
      <c r="Z2213" s="25" t="str">
        <f t="shared" ref="Z2213:Z2224" si="2818">org.libreoffice.regex(Y2213,"(\= COUNTIFS\(C\$\d{1,3}:)(C\d{1,3})(,)(C\d{1,3})(\))","$2")</f>
        <v>#NAME?</v>
      </c>
      <c r="AA2213" s="25" t="str">
        <f t="shared" ref="AA2213:AA2224" si="2819">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16"/>
        <v>19</v>
      </c>
      <c r="B2214" s="10">
        <f t="shared" si="2256"/>
        <v>42</v>
      </c>
      <c r="C2214" s="12" t="s">
        <v>423</v>
      </c>
      <c r="D2214" s="21" t="str">
        <f t="shared" ref="D2214:D2218" si="2820">VLOOKUP($C2214,$C$1:$P$7320,2,0)</f>
        <v>ind</v>
      </c>
      <c r="E2214" s="21" t="str">
        <f t="shared" ref="E2214:E2218" si="2821">VLOOKUP($C2214,$C$1:$P$7320,3,0)</f>
        <v>emph</v>
      </c>
      <c r="F2214" s="21" t="str">
        <f t="shared" ref="F2214:F2218" si="2822">VLOOKUP($C2214,$C$1:$P$7320,4,0)</f>
        <v/>
      </c>
      <c r="G2214" s="21"/>
      <c r="H2214" s="21" t="str">
        <f t="shared" ref="H2214:H2218" si="2823">VLOOKUP($C2214,$C$1:$P$7320,6,0)</f>
        <v>truly, indeed, then</v>
      </c>
      <c r="I2214" s="21" t="str">
        <f t="shared" ref="I2214:I2218" si="2824">VLOOKUP($C2214,$C$1:$P$7320,7,0)</f>
        <v/>
      </c>
      <c r="J2214" s="21" t="str">
        <f t="shared" ref="J2214:J2218" si="2825">VLOOKUP($C2214,$C$1:$P$7320,8,0)</f>
        <v/>
      </c>
      <c r="K2214" s="21" t="str">
        <f t="shared" ref="K2214:K2218" si="2826">VLOOKUP($C2214,$C$1:$P$7320,9,0)</f>
        <v/>
      </c>
      <c r="L2214" s="21" t="str">
        <f t="shared" ref="L2214:L2218" si="2827">VLOOKUP($C2214,$C$1:$P$7320,10,0)</f>
        <v/>
      </c>
      <c r="M2214" s="21" t="str">
        <f t="shared" ref="M2214:M2218" si="2828">VLOOKUP($C2214,$C$1:$P$7320,11,0)</f>
        <v/>
      </c>
      <c r="N2214" s="21" t="str">
        <f t="shared" ref="N2214:N2218" si="2829">VLOOKUP($C2214,$C$1:$P$7320,12,0)</f>
        <v/>
      </c>
      <c r="O2214" s="21" t="str">
        <f t="shared" ref="O2214:O2218" si="2830">VLOOKUP($C2214,$C$1:$P$7320,13,0)</f>
        <v/>
      </c>
      <c r="P2214" s="21" t="str">
        <f t="shared" ref="P2214:P2218" si="2831">VLOOKUP($C2214,$C$1:$P$7320,14,0)</f>
        <v/>
      </c>
      <c r="Q2214" s="21"/>
      <c r="R2214" s="21" t="s">
        <v>5393</v>
      </c>
      <c r="S2214" s="21" t="s">
        <v>5394</v>
      </c>
      <c r="T2214" s="21" t="s">
        <v>5449</v>
      </c>
      <c r="U2214" s="23"/>
      <c r="V2214" s="23"/>
      <c r="W2214" s="15">
        <f t="shared" si="2"/>
        <v>45635</v>
      </c>
      <c r="X2214" s="24">
        <v>2213.0</v>
      </c>
      <c r="Y2214" s="17" t="str">
        <f t="shared" si="2817"/>
        <v>=COUNTIFS(C$3:C2214,C2214)</v>
      </c>
      <c r="Z2214" s="25" t="str">
        <f t="shared" si="2818"/>
        <v>#NAME?</v>
      </c>
      <c r="AA2214" s="25" t="str">
        <f t="shared" si="2819"/>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16"/>
        <v>2</v>
      </c>
      <c r="B2215" s="10">
        <f t="shared" si="2256"/>
        <v>3</v>
      </c>
      <c r="C2215" s="12" t="s">
        <v>96</v>
      </c>
      <c r="D2215" s="21" t="str">
        <f t="shared" si="2820"/>
        <v>noun</v>
      </c>
      <c r="E2215" s="21" t="str">
        <f t="shared" si="2821"/>
        <v>masc voc sg or pl of bhavant</v>
      </c>
      <c r="F2215" s="21" t="str">
        <f t="shared" si="2822"/>
        <v/>
      </c>
      <c r="G2215" s="21"/>
      <c r="H2215" s="21" t="str">
        <f t="shared" si="2823"/>
        <v>venerable(s), lord(s), reverend(s)</v>
      </c>
      <c r="I2215" s="21" t="str">
        <f t="shared" si="2824"/>
        <v/>
      </c>
      <c r="J2215" s="21" t="str">
        <f t="shared" si="2825"/>
        <v>√bhū (be)</v>
      </c>
      <c r="K2215" s="21">
        <f t="shared" si="2826"/>
        <v>1</v>
      </c>
      <c r="L2215" s="21" t="str">
        <f t="shared" si="2827"/>
        <v>a</v>
      </c>
      <c r="M2215" s="21" t="str">
        <f t="shared" si="2828"/>
        <v>√bhū + a &gt; bhava</v>
      </c>
      <c r="N2215" s="21" t="str">
        <f t="shared" si="2829"/>
        <v>bhava + nta</v>
      </c>
      <c r="O2215" s="21" t="str">
        <f t="shared" si="2830"/>
        <v/>
      </c>
      <c r="P2215" s="21" t="str">
        <f t="shared" si="2831"/>
        <v/>
      </c>
      <c r="Q2215" s="21"/>
      <c r="R2215" s="21" t="s">
        <v>5393</v>
      </c>
      <c r="S2215" s="21" t="s">
        <v>5394</v>
      </c>
      <c r="T2215" s="21" t="s">
        <v>5449</v>
      </c>
      <c r="U2215" s="23"/>
      <c r="V2215" s="23"/>
      <c r="W2215" s="15">
        <f t="shared" si="2"/>
        <v>45635</v>
      </c>
      <c r="X2215" s="24">
        <v>2214.0</v>
      </c>
      <c r="Y2215" s="17" t="str">
        <f t="shared" si="2817"/>
        <v>=COUNTIFS(C$3:C2215,C2215)</v>
      </c>
      <c r="Z2215" s="25" t="str">
        <f t="shared" si="2818"/>
        <v>#NAME?</v>
      </c>
      <c r="AA2215" s="25" t="str">
        <f t="shared" si="2819"/>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16"/>
        <v>2</v>
      </c>
      <c r="B2216" s="10">
        <f t="shared" si="2256"/>
        <v>2</v>
      </c>
      <c r="C2216" s="12" t="s">
        <v>3860</v>
      </c>
      <c r="D2216" s="21" t="str">
        <f t="shared" si="2820"/>
        <v>noun</v>
      </c>
      <c r="E2216" s="21" t="str">
        <f t="shared" si="2821"/>
        <v>masc acc sg of āyasmant</v>
      </c>
      <c r="F2216" s="21" t="str">
        <f t="shared" si="2822"/>
        <v/>
      </c>
      <c r="G2216" s="21"/>
      <c r="H2216" s="21" t="str">
        <f t="shared" si="2823"/>
        <v>venerable</v>
      </c>
      <c r="I2216" s="21" t="str">
        <f t="shared" si="2824"/>
        <v/>
      </c>
      <c r="J2216" s="21" t="str">
        <f t="shared" si="2825"/>
        <v/>
      </c>
      <c r="K2216" s="21" t="str">
        <f t="shared" si="2826"/>
        <v/>
      </c>
      <c r="L2216" s="21" t="str">
        <f t="shared" si="2827"/>
        <v/>
      </c>
      <c r="M2216" s="21" t="str">
        <f t="shared" si="2828"/>
        <v/>
      </c>
      <c r="N2216" s="21" t="str">
        <f t="shared" si="2829"/>
        <v>āyas + mant</v>
      </c>
      <c r="O2216" s="21" t="str">
        <f t="shared" si="2830"/>
        <v/>
      </c>
      <c r="P2216" s="21" t="str">
        <f t="shared" si="2831"/>
        <v/>
      </c>
      <c r="Q2216" s="21"/>
      <c r="R2216" s="21" t="s">
        <v>5393</v>
      </c>
      <c r="S2216" s="21" t="s">
        <v>5394</v>
      </c>
      <c r="T2216" s="21" t="s">
        <v>5449</v>
      </c>
      <c r="U2216" s="23"/>
      <c r="V2216" s="23"/>
      <c r="W2216" s="15">
        <f t="shared" si="2"/>
        <v>45635</v>
      </c>
      <c r="X2216" s="24">
        <v>2215.0</v>
      </c>
      <c r="Y2216" s="17" t="str">
        <f t="shared" si="2817"/>
        <v>=COUNTIFS(C$3:C2216,C2216)</v>
      </c>
      <c r="Z2216" s="25" t="str">
        <f t="shared" si="2818"/>
        <v>#NAME?</v>
      </c>
      <c r="AA2216" s="25" t="str">
        <f t="shared" si="2819"/>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16"/>
        <v>4</v>
      </c>
      <c r="B2217" s="10">
        <f t="shared" si="2256"/>
        <v>9</v>
      </c>
      <c r="C2217" s="12" t="s">
        <v>5141</v>
      </c>
      <c r="D2217" s="21" t="str">
        <f t="shared" si="2820"/>
        <v>verb</v>
      </c>
      <c r="E2217" s="21" t="str">
        <f t="shared" si="2821"/>
        <v>ger of uddisati</v>
      </c>
      <c r="F2217" s="21" t="str">
        <f t="shared" si="2822"/>
        <v>+acc</v>
      </c>
      <c r="G2217" s="21"/>
      <c r="H2217" s="21" t="str">
        <f t="shared" si="2823"/>
        <v>in the name of, especially for</v>
      </c>
      <c r="I2217" s="21" t="str">
        <f t="shared" si="2824"/>
        <v>pointing up</v>
      </c>
      <c r="J2217" s="21" t="str">
        <f t="shared" si="2825"/>
        <v>√dis (point out, explain)</v>
      </c>
      <c r="K2217" s="21">
        <f t="shared" si="2826"/>
        <v>1</v>
      </c>
      <c r="L2217" s="21" t="str">
        <f t="shared" si="2827"/>
        <v>a</v>
      </c>
      <c r="M2217" s="21" t="str">
        <f t="shared" si="2828"/>
        <v/>
      </c>
      <c r="N2217" s="21" t="str">
        <f t="shared" si="2829"/>
        <v>ud + √dis + ya</v>
      </c>
      <c r="O2217" s="21" t="str">
        <f t="shared" si="2830"/>
        <v/>
      </c>
      <c r="P2217" s="21" t="str">
        <f t="shared" si="2831"/>
        <v/>
      </c>
      <c r="Q2217" s="21"/>
      <c r="R2217" s="21" t="s">
        <v>5393</v>
      </c>
      <c r="S2217" s="21" t="s">
        <v>5394</v>
      </c>
      <c r="T2217" s="21" t="s">
        <v>5449</v>
      </c>
      <c r="U2217" s="23"/>
      <c r="V2217" s="23"/>
      <c r="W2217" s="15">
        <f t="shared" si="2"/>
        <v>45635</v>
      </c>
      <c r="X2217" s="24">
        <v>2216.0</v>
      </c>
      <c r="Y2217" s="17" t="str">
        <f t="shared" si="2817"/>
        <v>=COUNTIFS(C$3:C2217,C2217)</v>
      </c>
      <c r="Z2217" s="25" t="str">
        <f t="shared" si="2818"/>
        <v>#NAME?</v>
      </c>
      <c r="AA2217" s="25" t="str">
        <f t="shared" si="2819"/>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16"/>
        <v>3</v>
      </c>
      <c r="B2218" s="10">
        <f t="shared" si="2256"/>
        <v>6</v>
      </c>
      <c r="C2218" s="12" t="s">
        <v>5160</v>
      </c>
      <c r="D2218" s="21" t="str">
        <f t="shared" si="2820"/>
        <v>noun</v>
      </c>
      <c r="E2218" s="21" t="str">
        <f t="shared" si="2821"/>
        <v>nt nom sg of cīvaracetāpanna, comp</v>
      </c>
      <c r="F2218" s="21" t="str">
        <f t="shared" si="2822"/>
        <v/>
      </c>
      <c r="G2218" s="21"/>
      <c r="H2218" s="21" t="str">
        <f t="shared" si="2823"/>
        <v>robe fund, robe account</v>
      </c>
      <c r="I2218" s="21" t="str">
        <f t="shared" si="2824"/>
        <v>fund for robe</v>
      </c>
      <c r="J2218" s="21" t="str">
        <f t="shared" si="2825"/>
        <v/>
      </c>
      <c r="K2218" s="21" t="str">
        <f t="shared" si="2826"/>
        <v/>
      </c>
      <c r="L2218" s="21" t="str">
        <f t="shared" si="2827"/>
        <v/>
      </c>
      <c r="M2218" s="21" t="str">
        <f t="shared" si="2828"/>
        <v/>
      </c>
      <c r="N2218" s="21" t="str">
        <f t="shared" si="2829"/>
        <v>cīvara + cetāpanna</v>
      </c>
      <c r="O2218" s="21" t="str">
        <f t="shared" si="2830"/>
        <v>dative tappurisa</v>
      </c>
      <c r="P2218" s="21" t="str">
        <f t="shared" si="2831"/>
        <v>cīvarassa + cetāpanna</v>
      </c>
      <c r="Q2218" s="21"/>
      <c r="R2218" s="21" t="s">
        <v>5393</v>
      </c>
      <c r="S2218" s="21" t="s">
        <v>5394</v>
      </c>
      <c r="T2218" s="21" t="s">
        <v>5449</v>
      </c>
      <c r="U2218" s="23"/>
      <c r="V2218" s="23"/>
      <c r="W2218" s="15">
        <f t="shared" si="2"/>
        <v>45635</v>
      </c>
      <c r="X2218" s="24">
        <v>2217.0</v>
      </c>
      <c r="Y2218" s="17" t="str">
        <f t="shared" si="2817"/>
        <v>=COUNTIFS(C$3:C2218,C2218)</v>
      </c>
      <c r="Z2218" s="25" t="str">
        <f t="shared" si="2818"/>
        <v>#NAME?</v>
      </c>
      <c r="AA2218" s="25" t="str">
        <f t="shared" si="2819"/>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16"/>
        <v>1</v>
      </c>
      <c r="B2219" s="10">
        <f t="shared" si="2256"/>
        <v>2</v>
      </c>
      <c r="C2219" s="12" t="s">
        <v>5450</v>
      </c>
      <c r="D2219" s="21" t="s">
        <v>183</v>
      </c>
      <c r="E2219" s="21" t="s">
        <v>5451</v>
      </c>
      <c r="F2219" s="21"/>
      <c r="G2219" s="21"/>
      <c r="H2219" s="21" t="s">
        <v>5452</v>
      </c>
      <c r="I2219" s="21"/>
      <c r="J2219" s="21" t="s">
        <v>5453</v>
      </c>
      <c r="K2219" s="21">
        <v>1.0</v>
      </c>
      <c r="L2219" s="21" t="s">
        <v>35</v>
      </c>
      <c r="M2219" s="21"/>
      <c r="N2219" s="21" t="s">
        <v>5454</v>
      </c>
      <c r="O2219" s="21"/>
      <c r="P2219" s="21"/>
      <c r="Q2219" s="21"/>
      <c r="R2219" s="21" t="s">
        <v>5393</v>
      </c>
      <c r="S2219" s="21" t="s">
        <v>5394</v>
      </c>
      <c r="T2219" s="21" t="s">
        <v>5455</v>
      </c>
      <c r="U2219" s="23"/>
      <c r="V2219" s="23"/>
      <c r="W2219" s="15">
        <f t="shared" si="2"/>
        <v>45635</v>
      </c>
      <c r="X2219" s="24">
        <v>2218.0</v>
      </c>
      <c r="Y2219" s="17" t="str">
        <f t="shared" si="2817"/>
        <v>=COUNTIFS(C$3:C2219,C2219)</v>
      </c>
      <c r="Z2219" s="25" t="str">
        <f t="shared" si="2818"/>
        <v>#NAME?</v>
      </c>
      <c r="AA2219" s="25" t="str">
        <f t="shared" si="2819"/>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16"/>
        <v>1</v>
      </c>
      <c r="B2220" s="10">
        <f t="shared" si="2256"/>
        <v>1</v>
      </c>
      <c r="C2220" s="12" t="s">
        <v>5456</v>
      </c>
      <c r="D2220" s="21" t="s">
        <v>84</v>
      </c>
      <c r="E2220" s="21" t="s">
        <v>5457</v>
      </c>
      <c r="F2220" s="21"/>
      <c r="G2220" s="21"/>
      <c r="H2220" s="21" t="s">
        <v>5458</v>
      </c>
      <c r="I2220" s="21" t="s">
        <v>5459</v>
      </c>
      <c r="J2220" s="21" t="s">
        <v>1223</v>
      </c>
      <c r="K2220" s="21">
        <v>6.0</v>
      </c>
      <c r="L2220" s="21" t="s">
        <v>1224</v>
      </c>
      <c r="M2220" s="21" t="s">
        <v>3603</v>
      </c>
      <c r="N2220" s="21" t="s">
        <v>5460</v>
      </c>
      <c r="O2220" s="21"/>
      <c r="P2220" s="21"/>
      <c r="Q2220" s="21" t="s">
        <v>5461</v>
      </c>
      <c r="R2220" s="21" t="s">
        <v>5393</v>
      </c>
      <c r="S2220" s="21" t="s">
        <v>5394</v>
      </c>
      <c r="T2220" s="21" t="s">
        <v>5462</v>
      </c>
      <c r="U2220" s="23"/>
      <c r="V2220" s="23"/>
      <c r="W2220" s="15">
        <f t="shared" si="2"/>
        <v>45635</v>
      </c>
      <c r="X2220" s="24">
        <v>2219.0</v>
      </c>
      <c r="Y2220" s="17" t="str">
        <f t="shared" si="2817"/>
        <v>=COUNTIFS(C$3:C2220,C2220)</v>
      </c>
      <c r="Z2220" s="25" t="str">
        <f t="shared" si="2818"/>
        <v>#NAME?</v>
      </c>
      <c r="AA2220" s="25" t="str">
        <f t="shared" si="2819"/>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16"/>
        <v>5</v>
      </c>
      <c r="B2221" s="10">
        <f t="shared" si="2256"/>
        <v>8</v>
      </c>
      <c r="C2221" s="12" t="s">
        <v>4025</v>
      </c>
      <c r="D2221" s="21" t="str">
        <f>VLOOKUP($C2221,$C$1:$P$7320,2,0)</f>
        <v>noun</v>
      </c>
      <c r="E2221" s="21" t="s">
        <v>3160</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5393</v>
      </c>
      <c r="S2221" s="21" t="s">
        <v>5394</v>
      </c>
      <c r="T2221" s="21" t="s">
        <v>5449</v>
      </c>
      <c r="U2221" s="23"/>
      <c r="V2221" s="23"/>
      <c r="W2221" s="15">
        <f t="shared" si="2"/>
        <v>45635</v>
      </c>
      <c r="X2221" s="24">
        <v>2220.0</v>
      </c>
      <c r="Y2221" s="17" t="str">
        <f t="shared" si="2817"/>
        <v>=COUNTIFS(C$3:C2221,C2221)</v>
      </c>
      <c r="Z2221" s="25" t="str">
        <f t="shared" si="2818"/>
        <v>#NAME?</v>
      </c>
      <c r="AA2221" s="25" t="str">
        <f t="shared" si="2819"/>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16"/>
        <v>1</v>
      </c>
      <c r="B2222" s="10">
        <f t="shared" si="2256"/>
        <v>1</v>
      </c>
      <c r="C2222" s="12" t="s">
        <v>5463</v>
      </c>
      <c r="D2222" s="21" t="s">
        <v>118</v>
      </c>
      <c r="E2222" s="27" t="s">
        <v>3788</v>
      </c>
      <c r="F2222" s="21"/>
      <c r="G2222" s="21"/>
      <c r="H2222" s="21"/>
      <c r="I2222" s="21"/>
      <c r="J2222" s="21"/>
      <c r="K2222" s="21"/>
      <c r="L2222" s="21"/>
      <c r="M2222" s="21"/>
      <c r="N2222" s="21" t="s">
        <v>5464</v>
      </c>
      <c r="O2222" s="21"/>
      <c r="P2222" s="21"/>
      <c r="Q2222" s="21" t="s">
        <v>5465</v>
      </c>
      <c r="R2222" s="21" t="s">
        <v>5393</v>
      </c>
      <c r="S2222" s="21" t="s">
        <v>5394</v>
      </c>
      <c r="T2222" s="21" t="s">
        <v>5466</v>
      </c>
      <c r="U2222" s="23"/>
      <c r="V2222" s="23"/>
      <c r="W2222" s="15">
        <f t="shared" si="2"/>
        <v>45635</v>
      </c>
      <c r="X2222" s="24">
        <v>2221.0</v>
      </c>
      <c r="Y2222" s="17" t="str">
        <f t="shared" si="2817"/>
        <v>=COUNTIFS(C$3:C2222,C2222)</v>
      </c>
      <c r="Z2222" s="25" t="str">
        <f t="shared" si="2818"/>
        <v>#NAME?</v>
      </c>
      <c r="AA2222" s="25" t="str">
        <f t="shared" si="2819"/>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16"/>
        <v>1</v>
      </c>
      <c r="B2223" s="10">
        <f t="shared" si="2256"/>
        <v>1</v>
      </c>
      <c r="C2223" s="12" t="s">
        <v>5467</v>
      </c>
      <c r="D2223" s="21" t="s">
        <v>47</v>
      </c>
      <c r="E2223" s="21" t="s">
        <v>5161</v>
      </c>
      <c r="F2223" s="21"/>
      <c r="G2223" s="21"/>
      <c r="H2223" s="21" t="s">
        <v>5162</v>
      </c>
      <c r="I2223" s="21" t="s">
        <v>5163</v>
      </c>
      <c r="J2223" s="21"/>
      <c r="K2223" s="21"/>
      <c r="L2223" s="21"/>
      <c r="M2223" s="21"/>
      <c r="N2223" s="21" t="s">
        <v>5164</v>
      </c>
      <c r="O2223" s="21" t="s">
        <v>2250</v>
      </c>
      <c r="P2223" s="21" t="s">
        <v>5165</v>
      </c>
      <c r="Q2223" s="21" t="s">
        <v>5166</v>
      </c>
      <c r="R2223" s="21" t="s">
        <v>5393</v>
      </c>
      <c r="S2223" s="21" t="s">
        <v>5394</v>
      </c>
      <c r="T2223" s="21" t="s">
        <v>5468</v>
      </c>
      <c r="U2223" s="23"/>
      <c r="V2223" s="23"/>
      <c r="W2223" s="15">
        <f t="shared" si="2"/>
        <v>45635</v>
      </c>
      <c r="X2223" s="24">
        <v>2222.0</v>
      </c>
      <c r="Y2223" s="17" t="str">
        <f t="shared" si="2817"/>
        <v>=COUNTIFS(C$3:C2223,C2223)</v>
      </c>
      <c r="Z2223" s="25" t="str">
        <f t="shared" si="2818"/>
        <v>#NAME?</v>
      </c>
      <c r="AA2223" s="25" t="str">
        <f t="shared" si="2819"/>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16"/>
        <v>21</v>
      </c>
      <c r="B2224" s="10">
        <f t="shared" si="2256"/>
        <v>63</v>
      </c>
      <c r="C2224" s="12" t="s">
        <v>449</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5393</v>
      </c>
      <c r="S2224" s="21" t="s">
        <v>5394</v>
      </c>
      <c r="T2224" s="21" t="s">
        <v>5449</v>
      </c>
      <c r="U2224" s="23"/>
      <c r="V2224" s="23"/>
      <c r="W2224" s="15">
        <f t="shared" si="2"/>
        <v>45635</v>
      </c>
      <c r="X2224" s="24">
        <v>2223.0</v>
      </c>
      <c r="Y2224" s="17" t="str">
        <f t="shared" si="2817"/>
        <v>=COUNTIFS(C$3:C2224,C2224)</v>
      </c>
      <c r="Z2224" s="25" t="str">
        <f t="shared" si="2818"/>
        <v>#NAME?</v>
      </c>
      <c r="AA2224" s="25" t="str">
        <f t="shared" si="2819"/>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56"/>
        <v>0</v>
      </c>
      <c r="C2225" s="31"/>
      <c r="D2225" s="40"/>
      <c r="E2225" s="40"/>
      <c r="F2225" s="40"/>
      <c r="G2225" s="40"/>
      <c r="H2225" s="40"/>
      <c r="I2225" s="40"/>
      <c r="J2225" s="40"/>
      <c r="K2225" s="40"/>
      <c r="L2225" s="40"/>
      <c r="M2225" s="40"/>
      <c r="N2225" s="40"/>
      <c r="O2225" s="40"/>
      <c r="P2225" s="40"/>
      <c r="Q2225" s="40"/>
      <c r="R2225" s="40" t="s">
        <v>5393</v>
      </c>
      <c r="S2225" s="40" t="s">
        <v>5394</v>
      </c>
      <c r="T2225" s="40" t="s">
        <v>5449</v>
      </c>
      <c r="U2225" s="41"/>
      <c r="V2225" s="41"/>
      <c r="W2225" s="15">
        <f t="shared" si="2"/>
        <v>45635</v>
      </c>
      <c r="X2225" s="24">
        <v>2224.0</v>
      </c>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56"/>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2"/>
        <v>45635</v>
      </c>
      <c r="X2226" s="24">
        <v>2225.0</v>
      </c>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32">COUNTIFS(C$3:C2227,C2227)</f>
        <v>7</v>
      </c>
      <c r="B2227" s="10">
        <f t="shared" si="2256"/>
        <v>15</v>
      </c>
      <c r="C2227" s="12" t="s">
        <v>4015</v>
      </c>
      <c r="D2227" s="21" t="str">
        <f t="shared" ref="D2227:D2232" si="2833">VLOOKUP($C2227,$C$1:$P$7320,2,0)</f>
        <v>pron</v>
      </c>
      <c r="E2227" s="21" t="str">
        <f t="shared" ref="E2227:E2232" si="2834">VLOOKUP($C2227,$C$1:$P$7320,3,0)</f>
        <v>masc instr sg of ta</v>
      </c>
      <c r="F2227" s="21" t="str">
        <f t="shared" ref="F2227:F2232" si="2835">VLOOKUP($C2227,$C$1:$P$7320,4,0)</f>
        <v/>
      </c>
      <c r="G2227" s="21"/>
      <c r="H2227" s="21" t="str">
        <f t="shared" ref="H2227:H2232" si="2836">VLOOKUP($C2227,$C$1:$P$7320,6,0)</f>
        <v>by him</v>
      </c>
      <c r="I2227" s="21" t="str">
        <f t="shared" ref="I2227:I2232" si="2837">VLOOKUP($C2227,$C$1:$P$7320,7,0)</f>
        <v/>
      </c>
      <c r="J2227" s="21" t="str">
        <f t="shared" ref="J2227:J2232" si="2838">VLOOKUP($C2227,$C$1:$P$7320,8,0)</f>
        <v/>
      </c>
      <c r="K2227" s="21" t="str">
        <f t="shared" ref="K2227:K2232" si="2839">VLOOKUP($C2227,$C$1:$P$7320,9,0)</f>
        <v/>
      </c>
      <c r="L2227" s="21" t="str">
        <f t="shared" ref="L2227:L2232" si="2840">VLOOKUP($C2227,$C$1:$P$7320,10,0)</f>
        <v/>
      </c>
      <c r="M2227" s="21" t="str">
        <f t="shared" ref="M2227:M2232" si="2841">VLOOKUP($C2227,$C$1:$P$7320,11,0)</f>
        <v/>
      </c>
      <c r="N2227" s="21" t="str">
        <f t="shared" ref="N2227:N2232" si="2842">VLOOKUP($C2227,$C$1:$P$7320,12,0)</f>
        <v/>
      </c>
      <c r="O2227" s="21" t="str">
        <f t="shared" ref="O2227:O2232" si="2843">VLOOKUP($C2227,$C$1:$P$7320,13,0)</f>
        <v/>
      </c>
      <c r="P2227" s="21" t="str">
        <f t="shared" ref="P2227:P2232" si="2844">VLOOKUP($C2227,$C$1:$P$7320,14,0)</f>
        <v/>
      </c>
      <c r="Q2227" s="21"/>
      <c r="R2227" s="21" t="s">
        <v>5393</v>
      </c>
      <c r="S2227" s="21" t="s">
        <v>5394</v>
      </c>
      <c r="T2227" s="21" t="s">
        <v>5469</v>
      </c>
      <c r="U2227" s="23"/>
      <c r="V2227" s="23"/>
      <c r="W2227" s="15">
        <f t="shared" si="2"/>
        <v>45635</v>
      </c>
      <c r="X2227" s="24">
        <v>2226.0</v>
      </c>
      <c r="Y2227" s="17" t="str">
        <f t="shared" ref="Y2227:Y2232" si="2845">formulatext(A2227)</f>
        <v>=COUNTIFS(C$3:C2227,C2227)</v>
      </c>
      <c r="Z2227" s="25" t="str">
        <f t="shared" ref="Z2227:Z2232" si="2846">org.libreoffice.regex(Y2227,"(\= COUNTIFS\(C\$\d{1,3}:)(C\d{1,3})(,)(C\d{1,3})(\))","$2")</f>
        <v>#NAME?</v>
      </c>
      <c r="AA2227" s="25" t="str">
        <f t="shared" ref="AA2227:AA2232" si="2847">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32"/>
        <v>12</v>
      </c>
      <c r="B2228" s="10">
        <f t="shared" si="2256"/>
        <v>39</v>
      </c>
      <c r="C2228" s="12" t="s">
        <v>704</v>
      </c>
      <c r="D2228" s="21" t="str">
        <f t="shared" si="2833"/>
        <v>noun</v>
      </c>
      <c r="E2228" s="21" t="str">
        <f t="shared" si="2834"/>
        <v>masc instr sg of bhikkhu, from bhikkhati</v>
      </c>
      <c r="F2228" s="21" t="str">
        <f t="shared" si="2835"/>
        <v/>
      </c>
      <c r="G2228" s="21"/>
      <c r="H2228" s="21" t="str">
        <f t="shared" si="2836"/>
        <v>by a monk, monastic</v>
      </c>
      <c r="I2228" s="21" t="str">
        <f t="shared" si="2837"/>
        <v>beggar, mendicant</v>
      </c>
      <c r="J2228" s="21" t="str">
        <f t="shared" si="2838"/>
        <v>√bhikkh (beg)</v>
      </c>
      <c r="K2228" s="21">
        <f t="shared" si="2839"/>
        <v>1</v>
      </c>
      <c r="L2228" s="21" t="str">
        <f t="shared" si="2840"/>
        <v>a</v>
      </c>
      <c r="M2228" s="21" t="str">
        <f t="shared" si="2841"/>
        <v/>
      </c>
      <c r="N2228" s="21" t="str">
        <f t="shared" si="2842"/>
        <v>√bhikkh + u</v>
      </c>
      <c r="O2228" s="21" t="str">
        <f t="shared" si="2843"/>
        <v/>
      </c>
      <c r="P2228" s="21" t="str">
        <f t="shared" si="2844"/>
        <v/>
      </c>
      <c r="Q2228" s="21"/>
      <c r="R2228" s="21" t="s">
        <v>5393</v>
      </c>
      <c r="S2228" s="21" t="s">
        <v>5394</v>
      </c>
      <c r="T2228" s="21" t="s">
        <v>5469</v>
      </c>
      <c r="U2228" s="23"/>
      <c r="V2228" s="23"/>
      <c r="W2228" s="15">
        <f t="shared" si="2"/>
        <v>45635</v>
      </c>
      <c r="X2228" s="24">
        <v>2227.0</v>
      </c>
      <c r="Y2228" s="17" t="str">
        <f t="shared" si="2845"/>
        <v>=COUNTIFS(C$3:C2228,C2228)</v>
      </c>
      <c r="Z2228" s="25" t="str">
        <f t="shared" si="2846"/>
        <v>#NAME?</v>
      </c>
      <c r="AA2228" s="25" t="str">
        <f t="shared" si="2847"/>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2"/>
        <v>20</v>
      </c>
      <c r="B2229" s="10">
        <f t="shared" si="2256"/>
        <v>37</v>
      </c>
      <c r="C2229" s="12" t="s">
        <v>368</v>
      </c>
      <c r="D2229" s="21" t="str">
        <f t="shared" si="2833"/>
        <v>pron</v>
      </c>
      <c r="E2229" s="21" t="str">
        <f t="shared" si="2834"/>
        <v>masc nom sg of ta</v>
      </c>
      <c r="F2229" s="21" t="str">
        <f t="shared" si="2835"/>
        <v/>
      </c>
      <c r="G2229" s="21"/>
      <c r="H2229" s="21" t="str">
        <f t="shared" si="2836"/>
        <v>he, that</v>
      </c>
      <c r="I2229" s="21" t="str">
        <f t="shared" si="2837"/>
        <v/>
      </c>
      <c r="J2229" s="21" t="str">
        <f t="shared" si="2838"/>
        <v/>
      </c>
      <c r="K2229" s="21" t="str">
        <f t="shared" si="2839"/>
        <v/>
      </c>
      <c r="L2229" s="21" t="str">
        <f t="shared" si="2840"/>
        <v/>
      </c>
      <c r="M2229" s="21" t="str">
        <f t="shared" si="2841"/>
        <v/>
      </c>
      <c r="N2229" s="21" t="str">
        <f t="shared" si="2842"/>
        <v/>
      </c>
      <c r="O2229" s="21" t="str">
        <f t="shared" si="2843"/>
        <v/>
      </c>
      <c r="P2229" s="21" t="str">
        <f t="shared" si="2844"/>
        <v/>
      </c>
      <c r="Q2229" s="21"/>
      <c r="R2229" s="21" t="s">
        <v>5393</v>
      </c>
      <c r="S2229" s="21" t="s">
        <v>5394</v>
      </c>
      <c r="T2229" s="21" t="s">
        <v>5469</v>
      </c>
      <c r="U2229" s="23"/>
      <c r="V2229" s="23"/>
      <c r="W2229" s="15">
        <f t="shared" si="2"/>
        <v>45635</v>
      </c>
      <c r="X2229" s="24">
        <v>2228.0</v>
      </c>
      <c r="Y2229" s="17" t="str">
        <f t="shared" si="2845"/>
        <v>=COUNTIFS(C$3:C2229,C2229)</v>
      </c>
      <c r="Z2229" s="25" t="str">
        <f t="shared" si="2846"/>
        <v>#NAME?</v>
      </c>
      <c r="AA2229" s="25" t="str">
        <f t="shared" si="2847"/>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2"/>
        <v>2</v>
      </c>
      <c r="B2230" s="10">
        <f t="shared" si="2256"/>
        <v>5</v>
      </c>
      <c r="C2230" s="12" t="s">
        <v>5443</v>
      </c>
      <c r="D2230" s="21" t="str">
        <f t="shared" si="2833"/>
        <v>masc</v>
      </c>
      <c r="E2230" s="21" t="str">
        <f t="shared" si="2834"/>
        <v>masc nom sg of dūta</v>
      </c>
      <c r="F2230" s="21" t="str">
        <f t="shared" si="2835"/>
        <v/>
      </c>
      <c r="G2230" s="21"/>
      <c r="H2230" s="21" t="str">
        <f t="shared" si="2836"/>
        <v>messenger</v>
      </c>
      <c r="I2230" s="21" t="str">
        <f t="shared" si="2837"/>
        <v>runner</v>
      </c>
      <c r="J2230" s="21" t="str">
        <f t="shared" si="2838"/>
        <v>√dū (go, run)</v>
      </c>
      <c r="K2230" s="21">
        <f t="shared" si="2839"/>
        <v>1</v>
      </c>
      <c r="L2230" s="21" t="str">
        <f t="shared" si="2840"/>
        <v>a</v>
      </c>
      <c r="M2230" s="21" t="str">
        <f t="shared" si="2841"/>
        <v/>
      </c>
      <c r="N2230" s="21" t="str">
        <f t="shared" si="2842"/>
        <v>√dū + ta</v>
      </c>
      <c r="O2230" s="21" t="str">
        <f t="shared" si="2843"/>
        <v/>
      </c>
      <c r="P2230" s="21" t="str">
        <f t="shared" si="2844"/>
        <v/>
      </c>
      <c r="Q2230" s="21"/>
      <c r="R2230" s="21" t="s">
        <v>5393</v>
      </c>
      <c r="S2230" s="21" t="s">
        <v>5394</v>
      </c>
      <c r="T2230" s="21" t="s">
        <v>5469</v>
      </c>
      <c r="U2230" s="23"/>
      <c r="V2230" s="23"/>
      <c r="W2230" s="15">
        <f t="shared" si="2"/>
        <v>45635</v>
      </c>
      <c r="X2230" s="24">
        <v>2229.0</v>
      </c>
      <c r="Y2230" s="17" t="str">
        <f t="shared" si="2845"/>
        <v>=COUNTIFS(C$3:C2230,C2230)</v>
      </c>
      <c r="Z2230" s="25" t="str">
        <f t="shared" si="2846"/>
        <v>#NAME?</v>
      </c>
      <c r="AA2230" s="25" t="str">
        <f t="shared" si="2847"/>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2"/>
        <v>5</v>
      </c>
      <c r="B2231" s="10">
        <f t="shared" si="2256"/>
        <v>8</v>
      </c>
      <c r="C2231" s="12" t="s">
        <v>3098</v>
      </c>
      <c r="D2231" s="21" t="str">
        <f t="shared" si="2833"/>
        <v>comp</v>
      </c>
      <c r="E2231" s="21" t="str">
        <f t="shared" si="2834"/>
        <v>sandhi, adv + opt</v>
      </c>
      <c r="F2231" s="21" t="str">
        <f t="shared" si="2835"/>
        <v/>
      </c>
      <c r="G2231" s="21"/>
      <c r="H2231" s="21" t="str">
        <f t="shared" si="2836"/>
        <v>thus it should be</v>
      </c>
      <c r="I2231" s="21" t="str">
        <f t="shared" si="2837"/>
        <v/>
      </c>
      <c r="J2231" s="21" t="str">
        <f t="shared" si="2838"/>
        <v/>
      </c>
      <c r="K2231" s="21" t="str">
        <f t="shared" si="2839"/>
        <v/>
      </c>
      <c r="L2231" s="21" t="str">
        <f t="shared" si="2840"/>
        <v/>
      </c>
      <c r="M2231" s="21" t="str">
        <f t="shared" si="2841"/>
        <v/>
      </c>
      <c r="N2231" s="21" t="str">
        <f t="shared" si="2842"/>
        <v>evaṃ + assa</v>
      </c>
      <c r="O2231" s="21" t="str">
        <f t="shared" si="2843"/>
        <v/>
      </c>
      <c r="P2231" s="21" t="str">
        <f t="shared" si="2844"/>
        <v/>
      </c>
      <c r="Q2231" s="21"/>
      <c r="R2231" s="21" t="s">
        <v>5393</v>
      </c>
      <c r="S2231" s="21" t="s">
        <v>5394</v>
      </c>
      <c r="T2231" s="21" t="s">
        <v>5469</v>
      </c>
      <c r="U2231" s="23"/>
      <c r="V2231" s="23"/>
      <c r="W2231" s="15">
        <f t="shared" si="2"/>
        <v>45635</v>
      </c>
      <c r="X2231" s="24">
        <v>2230.0</v>
      </c>
      <c r="Y2231" s="17" t="str">
        <f t="shared" si="2845"/>
        <v>=COUNTIFS(C$3:C2231,C2231)</v>
      </c>
      <c r="Z2231" s="25" t="str">
        <f t="shared" si="2846"/>
        <v>#NAME?</v>
      </c>
      <c r="AA2231" s="25" t="str">
        <f t="shared" si="2847"/>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2"/>
        <v>5</v>
      </c>
      <c r="B2232" s="10">
        <f t="shared" si="2256"/>
        <v>8</v>
      </c>
      <c r="C2232" s="12" t="s">
        <v>3106</v>
      </c>
      <c r="D2232" s="21" t="str">
        <f t="shared" si="2833"/>
        <v>ptp</v>
      </c>
      <c r="E2232" s="21" t="str">
        <f t="shared" si="2834"/>
        <v>masc nom sg of vacanīya</v>
      </c>
      <c r="F2232" s="21" t="str">
        <f t="shared" si="2835"/>
        <v/>
      </c>
      <c r="G2232" s="21"/>
      <c r="H2232" s="21" t="str">
        <f t="shared" si="2836"/>
        <v>should be said, spoken, told</v>
      </c>
      <c r="I2232" s="21" t="str">
        <f t="shared" si="2837"/>
        <v/>
      </c>
      <c r="J2232" s="21" t="str">
        <f t="shared" si="2838"/>
        <v>√vac (speak)</v>
      </c>
      <c r="K2232" s="21">
        <f t="shared" si="2839"/>
        <v>1</v>
      </c>
      <c r="L2232" s="21" t="str">
        <f t="shared" si="2840"/>
        <v>a</v>
      </c>
      <c r="M2232" s="21" t="str">
        <f t="shared" si="2841"/>
        <v/>
      </c>
      <c r="N2232" s="21" t="str">
        <f t="shared" si="2842"/>
        <v>√vac + anīya</v>
      </c>
      <c r="O2232" s="21" t="str">
        <f t="shared" si="2843"/>
        <v/>
      </c>
      <c r="P2232" s="21" t="str">
        <f t="shared" si="2844"/>
        <v/>
      </c>
      <c r="Q2232" s="21"/>
      <c r="R2232" s="21" t="s">
        <v>5393</v>
      </c>
      <c r="S2232" s="21" t="s">
        <v>5394</v>
      </c>
      <c r="T2232" s="21" t="s">
        <v>5469</v>
      </c>
      <c r="U2232" s="23"/>
      <c r="V2232" s="23"/>
      <c r="W2232" s="15">
        <f t="shared" si="2"/>
        <v>45635</v>
      </c>
      <c r="X2232" s="24">
        <v>2231.0</v>
      </c>
      <c r="Y2232" s="17" t="str">
        <f t="shared" si="2845"/>
        <v>=COUNTIFS(C$3:C2232,C2232)</v>
      </c>
      <c r="Z2232" s="25" t="str">
        <f t="shared" si="2846"/>
        <v>#NAME?</v>
      </c>
      <c r="AA2232" s="25" t="str">
        <f t="shared" si="2847"/>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56"/>
        <v>0</v>
      </c>
      <c r="C2233" s="31"/>
      <c r="D2233" s="40"/>
      <c r="E2233" s="40"/>
      <c r="F2233" s="40"/>
      <c r="G2233" s="40"/>
      <c r="H2233" s="40"/>
      <c r="I2233" s="40"/>
      <c r="J2233" s="40"/>
      <c r="K2233" s="40"/>
      <c r="L2233" s="40"/>
      <c r="M2233" s="40"/>
      <c r="N2233" s="40"/>
      <c r="O2233" s="40"/>
      <c r="P2233" s="40"/>
      <c r="Q2233" s="40"/>
      <c r="R2233" s="40" t="s">
        <v>5393</v>
      </c>
      <c r="S2233" s="40" t="s">
        <v>5394</v>
      </c>
      <c r="T2233" s="40" t="s">
        <v>5469</v>
      </c>
      <c r="U2233" s="41"/>
      <c r="V2233" s="41"/>
      <c r="W2233" s="15">
        <f t="shared" si="2"/>
        <v>45635</v>
      </c>
      <c r="X2233" s="24">
        <v>2232.0</v>
      </c>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56"/>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2"/>
        <v>45635</v>
      </c>
      <c r="X2234" s="24">
        <v>2233.0</v>
      </c>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48">COUNTIFS(C$3:C2235,C2235)</f>
        <v>11</v>
      </c>
      <c r="B2235" s="10">
        <f t="shared" si="2256"/>
        <v>80</v>
      </c>
      <c r="C2235" s="12" t="s">
        <v>1856</v>
      </c>
      <c r="D2235" s="21" t="str">
        <f t="shared" ref="D2235:D2239" si="2849">VLOOKUP($C2235,$C$1:$P$7320,2,0)</f>
        <v>ind</v>
      </c>
      <c r="E2235" s="21" t="str">
        <f t="shared" ref="E2235:E2239" si="2850">VLOOKUP($C2235,$C$1:$P$7320,3,0)</f>
        <v>neg</v>
      </c>
      <c r="F2235" s="21" t="str">
        <f t="shared" ref="F2235:F2239" si="2851">VLOOKUP($C2235,$C$1:$P$7320,4,0)</f>
        <v/>
      </c>
      <c r="G2235" s="21"/>
      <c r="H2235" s="21" t="str">
        <f t="shared" ref="H2235:H2239" si="2852">VLOOKUP($C2235,$C$1:$P$7320,6,0)</f>
        <v>not</v>
      </c>
      <c r="I2235" s="21" t="str">
        <f t="shared" ref="I2235:I2239" si="2853">VLOOKUP($C2235,$C$1:$P$7320,7,0)</f>
        <v/>
      </c>
      <c r="J2235" s="21" t="str">
        <f t="shared" ref="J2235:J2239" si="2854">VLOOKUP($C2235,$C$1:$P$7320,8,0)</f>
        <v/>
      </c>
      <c r="K2235" s="21" t="str">
        <f t="shared" ref="K2235:K2239" si="2855">VLOOKUP($C2235,$C$1:$P$7320,9,0)</f>
        <v/>
      </c>
      <c r="L2235" s="21" t="str">
        <f t="shared" ref="L2235:L2239" si="2856">VLOOKUP($C2235,$C$1:$P$7320,10,0)</f>
        <v/>
      </c>
      <c r="M2235" s="21" t="str">
        <f t="shared" ref="M2235:M2239" si="2857">VLOOKUP($C2235,$C$1:$P$7320,11,0)</f>
        <v/>
      </c>
      <c r="N2235" s="21" t="str">
        <f t="shared" ref="N2235:N2239" si="2858">VLOOKUP($C2235,$C$1:$P$7320,12,0)</f>
        <v/>
      </c>
      <c r="O2235" s="21" t="str">
        <f t="shared" ref="O2235:O2239" si="2859">VLOOKUP($C2235,$C$1:$P$7320,13,0)</f>
        <v/>
      </c>
      <c r="P2235" s="21" t="str">
        <f t="shared" ref="P2235:P2239" si="2860">VLOOKUP($C2235,$C$1:$P$7320,14,0)</f>
        <v/>
      </c>
      <c r="Q2235" s="21"/>
      <c r="R2235" s="21" t="s">
        <v>5393</v>
      </c>
      <c r="S2235" s="21" t="s">
        <v>5394</v>
      </c>
      <c r="T2235" s="21" t="s">
        <v>5470</v>
      </c>
      <c r="U2235" s="23"/>
      <c r="V2235" s="23"/>
      <c r="W2235" s="15">
        <f t="shared" si="2"/>
        <v>45635</v>
      </c>
      <c r="X2235" s="24">
        <v>2234.0</v>
      </c>
      <c r="Y2235" s="17" t="str">
        <f t="shared" ref="Y2235:Y2250" si="2861">formulatext(A2235)</f>
        <v>=COUNTIFS(C$3:C2235,C2235)</v>
      </c>
      <c r="Z2235" s="25" t="str">
        <f t="shared" ref="Z2235:Z2250" si="2862">org.libreoffice.regex(Y2235,"(\= COUNTIFS\(C\$\d{1,3}:)(C\d{1,3})(,)(C\d{1,3})(\))","$2")</f>
        <v>#NAME?</v>
      </c>
      <c r="AA2235" s="25" t="str">
        <f t="shared" ref="AA2235:AA2250" si="2863">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48"/>
        <v>20</v>
      </c>
      <c r="B2236" s="10">
        <f t="shared" si="2256"/>
        <v>42</v>
      </c>
      <c r="C2236" s="12" t="s">
        <v>423</v>
      </c>
      <c r="D2236" s="21" t="str">
        <f t="shared" si="2849"/>
        <v>ind</v>
      </c>
      <c r="E2236" s="21" t="str">
        <f t="shared" si="2850"/>
        <v>emph</v>
      </c>
      <c r="F2236" s="21" t="str">
        <f t="shared" si="2851"/>
        <v/>
      </c>
      <c r="G2236" s="21"/>
      <c r="H2236" s="21" t="str">
        <f t="shared" si="2852"/>
        <v>truly, indeed, then</v>
      </c>
      <c r="I2236" s="21" t="str">
        <f t="shared" si="2853"/>
        <v/>
      </c>
      <c r="J2236" s="21" t="str">
        <f t="shared" si="2854"/>
        <v/>
      </c>
      <c r="K2236" s="21" t="str">
        <f t="shared" si="2855"/>
        <v/>
      </c>
      <c r="L2236" s="21" t="str">
        <f t="shared" si="2856"/>
        <v/>
      </c>
      <c r="M2236" s="21" t="str">
        <f t="shared" si="2857"/>
        <v/>
      </c>
      <c r="N2236" s="21" t="str">
        <f t="shared" si="2858"/>
        <v/>
      </c>
      <c r="O2236" s="21" t="str">
        <f t="shared" si="2859"/>
        <v/>
      </c>
      <c r="P2236" s="21" t="str">
        <f t="shared" si="2860"/>
        <v/>
      </c>
      <c r="Q2236" s="21"/>
      <c r="R2236" s="21" t="s">
        <v>5393</v>
      </c>
      <c r="S2236" s="21" t="s">
        <v>5394</v>
      </c>
      <c r="T2236" s="21" t="s">
        <v>5470</v>
      </c>
      <c r="U2236" s="23"/>
      <c r="V2236" s="23"/>
      <c r="W2236" s="15">
        <f t="shared" si="2"/>
        <v>45635</v>
      </c>
      <c r="X2236" s="24">
        <v>2235.0</v>
      </c>
      <c r="Y2236" s="17" t="str">
        <f t="shared" si="2861"/>
        <v>=COUNTIFS(C$3:C2236,C2236)</v>
      </c>
      <c r="Z2236" s="25" t="str">
        <f t="shared" si="2862"/>
        <v>#NAME?</v>
      </c>
      <c r="AA2236" s="25" t="str">
        <f t="shared" si="2863"/>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48"/>
        <v>2</v>
      </c>
      <c r="B2237" s="10">
        <f t="shared" si="2256"/>
        <v>3</v>
      </c>
      <c r="C2237" s="12" t="s">
        <v>5354</v>
      </c>
      <c r="D2237" s="21" t="str">
        <f t="shared" si="2849"/>
        <v>pron</v>
      </c>
      <c r="E2237" s="21" t="str">
        <f t="shared" si="2850"/>
        <v>1st nom pl</v>
      </c>
      <c r="F2237" s="21" t="str">
        <f t="shared" si="2851"/>
        <v/>
      </c>
      <c r="G2237" s="21"/>
      <c r="H2237" s="21" t="str">
        <f t="shared" si="2852"/>
        <v>we</v>
      </c>
      <c r="I2237" s="21" t="str">
        <f t="shared" si="2853"/>
        <v/>
      </c>
      <c r="J2237" s="21" t="str">
        <f t="shared" si="2854"/>
        <v/>
      </c>
      <c r="K2237" s="21" t="str">
        <f t="shared" si="2855"/>
        <v/>
      </c>
      <c r="L2237" s="21" t="str">
        <f t="shared" si="2856"/>
        <v/>
      </c>
      <c r="M2237" s="21" t="str">
        <f t="shared" si="2857"/>
        <v/>
      </c>
      <c r="N2237" s="21" t="str">
        <f t="shared" si="2858"/>
        <v/>
      </c>
      <c r="O2237" s="21" t="str">
        <f t="shared" si="2859"/>
        <v/>
      </c>
      <c r="P2237" s="21" t="str">
        <f t="shared" si="2860"/>
        <v/>
      </c>
      <c r="Q2237" s="21"/>
      <c r="R2237" s="21" t="s">
        <v>5393</v>
      </c>
      <c r="S2237" s="21" t="s">
        <v>5394</v>
      </c>
      <c r="T2237" s="21" t="s">
        <v>5470</v>
      </c>
      <c r="U2237" s="23"/>
      <c r="V2237" s="23"/>
      <c r="W2237" s="15">
        <f t="shared" si="2"/>
        <v>45635</v>
      </c>
      <c r="X2237" s="24">
        <v>2236.0</v>
      </c>
      <c r="Y2237" s="17" t="str">
        <f t="shared" si="2861"/>
        <v>=COUNTIFS(C$3:C2237,C2237)</v>
      </c>
      <c r="Z2237" s="25" t="str">
        <f t="shared" si="2862"/>
        <v>#NAME?</v>
      </c>
      <c r="AA2237" s="25" t="str">
        <f t="shared" si="2863"/>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48"/>
        <v>3</v>
      </c>
      <c r="B2238" s="10">
        <f t="shared" si="2256"/>
        <v>16</v>
      </c>
      <c r="C2238" s="12" t="s">
        <v>103</v>
      </c>
      <c r="D2238" s="21" t="str">
        <f t="shared" si="2849"/>
        <v>noun</v>
      </c>
      <c r="E2238" s="21" t="str">
        <f t="shared" si="2850"/>
        <v>masc voc sg or pl of āyasmant</v>
      </c>
      <c r="F2238" s="21" t="str">
        <f t="shared" si="2851"/>
        <v/>
      </c>
      <c r="G2238" s="21"/>
      <c r="H2238" s="21" t="str">
        <f t="shared" si="2852"/>
        <v>friend(s), brother(s)</v>
      </c>
      <c r="I2238" s="21" t="str">
        <f t="shared" si="2853"/>
        <v>having long life</v>
      </c>
      <c r="J2238" s="21" t="str">
        <f t="shared" si="2854"/>
        <v/>
      </c>
      <c r="K2238" s="21" t="str">
        <f t="shared" si="2855"/>
        <v/>
      </c>
      <c r="L2238" s="21" t="str">
        <f t="shared" si="2856"/>
        <v/>
      </c>
      <c r="M2238" s="21" t="str">
        <f t="shared" si="2857"/>
        <v/>
      </c>
      <c r="N2238" s="21" t="str">
        <f t="shared" si="2858"/>
        <v>āyas + mant</v>
      </c>
      <c r="O2238" s="21" t="str">
        <f t="shared" si="2859"/>
        <v/>
      </c>
      <c r="P2238" s="21" t="str">
        <f t="shared" si="2860"/>
        <v/>
      </c>
      <c r="Q2238" s="21"/>
      <c r="R2238" s="21" t="s">
        <v>5393</v>
      </c>
      <c r="S2238" s="21" t="s">
        <v>5394</v>
      </c>
      <c r="T2238" s="21" t="s">
        <v>5470</v>
      </c>
      <c r="U2238" s="23"/>
      <c r="V2238" s="23"/>
      <c r="W2238" s="15">
        <f t="shared" si="2"/>
        <v>45635</v>
      </c>
      <c r="X2238" s="24">
        <v>2237.0</v>
      </c>
      <c r="Y2238" s="17" t="str">
        <f t="shared" si="2861"/>
        <v>=COUNTIFS(C$3:C2238,C2238)</v>
      </c>
      <c r="Z2238" s="25" t="str">
        <f t="shared" si="2862"/>
        <v>#NAME?</v>
      </c>
      <c r="AA2238" s="25" t="str">
        <f t="shared" si="2863"/>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48"/>
        <v>4</v>
      </c>
      <c r="B2239" s="10">
        <f t="shared" si="2256"/>
        <v>6</v>
      </c>
      <c r="C2239" s="12" t="s">
        <v>5160</v>
      </c>
      <c r="D2239" s="21" t="str">
        <f t="shared" si="2849"/>
        <v>noun</v>
      </c>
      <c r="E2239" s="21" t="str">
        <f t="shared" si="2850"/>
        <v>nt nom sg of cīvaracetāpanna, comp</v>
      </c>
      <c r="F2239" s="21" t="str">
        <f t="shared" si="2851"/>
        <v/>
      </c>
      <c r="G2239" s="21"/>
      <c r="H2239" s="21" t="str">
        <f t="shared" si="2852"/>
        <v>robe fund, robe account</v>
      </c>
      <c r="I2239" s="21" t="str">
        <f t="shared" si="2853"/>
        <v>fund for robe</v>
      </c>
      <c r="J2239" s="21" t="str">
        <f t="shared" si="2854"/>
        <v/>
      </c>
      <c r="K2239" s="21" t="str">
        <f t="shared" si="2855"/>
        <v/>
      </c>
      <c r="L2239" s="21" t="str">
        <f t="shared" si="2856"/>
        <v/>
      </c>
      <c r="M2239" s="21" t="str">
        <f t="shared" si="2857"/>
        <v/>
      </c>
      <c r="N2239" s="21" t="str">
        <f t="shared" si="2858"/>
        <v>cīvara + cetāpanna</v>
      </c>
      <c r="O2239" s="21" t="str">
        <f t="shared" si="2859"/>
        <v>dative tappurisa</v>
      </c>
      <c r="P2239" s="21" t="str">
        <f t="shared" si="2860"/>
        <v>cīvarassa + cetāpanna</v>
      </c>
      <c r="Q2239" s="21"/>
      <c r="R2239" s="21" t="s">
        <v>5393</v>
      </c>
      <c r="S2239" s="21" t="s">
        <v>5394</v>
      </c>
      <c r="T2239" s="21" t="s">
        <v>5470</v>
      </c>
      <c r="U2239" s="23"/>
      <c r="V2239" s="23"/>
      <c r="W2239" s="15">
        <f t="shared" si="2"/>
        <v>45635</v>
      </c>
      <c r="X2239" s="24">
        <v>2238.0</v>
      </c>
      <c r="Y2239" s="17" t="str">
        <f t="shared" si="2861"/>
        <v>=COUNTIFS(C$3:C2239,C2239)</v>
      </c>
      <c r="Z2239" s="25" t="str">
        <f t="shared" si="2862"/>
        <v>#NAME?</v>
      </c>
      <c r="AA2239" s="25" t="str">
        <f t="shared" si="2863"/>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48"/>
        <v>1</v>
      </c>
      <c r="B2240" s="10">
        <f t="shared" si="2256"/>
        <v>2</v>
      </c>
      <c r="C2240" s="12" t="s">
        <v>5471</v>
      </c>
      <c r="D2240" s="21" t="s">
        <v>84</v>
      </c>
      <c r="E2240" s="21" t="s">
        <v>5472</v>
      </c>
      <c r="F2240" s="21"/>
      <c r="G2240" s="21"/>
      <c r="H2240" s="21" t="s">
        <v>5473</v>
      </c>
      <c r="I2240" s="21" t="s">
        <v>5459</v>
      </c>
      <c r="J2240" s="21" t="s">
        <v>1223</v>
      </c>
      <c r="K2240" s="21">
        <v>6.0</v>
      </c>
      <c r="L2240" s="21" t="s">
        <v>1224</v>
      </c>
      <c r="M2240" s="21" t="s">
        <v>3603</v>
      </c>
      <c r="N2240" s="21" t="s">
        <v>5460</v>
      </c>
      <c r="O2240" s="21"/>
      <c r="P2240" s="21"/>
      <c r="Q2240" s="21"/>
      <c r="R2240" s="21" t="s">
        <v>5393</v>
      </c>
      <c r="S2240" s="21" t="s">
        <v>5394</v>
      </c>
      <c r="T2240" s="21" t="s">
        <v>5474</v>
      </c>
      <c r="U2240" s="23"/>
      <c r="V2240" s="23"/>
      <c r="W2240" s="15">
        <f t="shared" si="2"/>
        <v>45635</v>
      </c>
      <c r="X2240" s="24">
        <v>2239.0</v>
      </c>
      <c r="Y2240" s="17" t="str">
        <f t="shared" si="2861"/>
        <v>=COUNTIFS(C$3:C2240,C2240)</v>
      </c>
      <c r="Z2240" s="25" t="str">
        <f t="shared" si="2862"/>
        <v>#NAME?</v>
      </c>
      <c r="AA2240" s="25" t="str">
        <f t="shared" si="2863"/>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48"/>
        <v>1</v>
      </c>
      <c r="B2241" s="10">
        <f t="shared" si="2256"/>
        <v>1</v>
      </c>
      <c r="C2241" s="12" t="s">
        <v>5475</v>
      </c>
      <c r="D2241" s="21" t="s">
        <v>118</v>
      </c>
      <c r="E2241" s="27" t="s">
        <v>3788</v>
      </c>
      <c r="F2241" s="21"/>
      <c r="G2241" s="21"/>
      <c r="H2241" s="21" t="s">
        <v>5476</v>
      </c>
      <c r="I2241" s="21"/>
      <c r="J2241" s="21"/>
      <c r="K2241" s="21"/>
      <c r="L2241" s="21"/>
      <c r="M2241" s="21"/>
      <c r="N2241" s="21" t="s">
        <v>5477</v>
      </c>
      <c r="O2241" s="21"/>
      <c r="P2241" s="21"/>
      <c r="Q2241" s="21"/>
      <c r="R2241" s="21" t="s">
        <v>5393</v>
      </c>
      <c r="S2241" s="21" t="s">
        <v>5394</v>
      </c>
      <c r="T2241" s="21" t="s">
        <v>5478</v>
      </c>
      <c r="U2241" s="23"/>
      <c r="V2241" s="23"/>
      <c r="W2241" s="15">
        <f t="shared" si="2"/>
        <v>45635</v>
      </c>
      <c r="X2241" s="24">
        <v>2240.0</v>
      </c>
      <c r="Y2241" s="17" t="str">
        <f t="shared" si="2861"/>
        <v>=COUNTIFS(C$3:C2241,C2241)</v>
      </c>
      <c r="Z2241" s="25" t="str">
        <f t="shared" si="2862"/>
        <v>#NAME?</v>
      </c>
      <c r="AA2241" s="25" t="str">
        <f t="shared" si="2863"/>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48"/>
        <v>4</v>
      </c>
      <c r="B2242" s="10">
        <f t="shared" si="2256"/>
        <v>6</v>
      </c>
      <c r="C2242" s="12" t="s">
        <v>4702</v>
      </c>
      <c r="D2242" s="21" t="str">
        <f t="shared" ref="D2242:D2246" si="2864">VLOOKUP($C2242,$C$1:$P$7320,2,0)</f>
        <v>noun</v>
      </c>
      <c r="E2242" s="21" t="str">
        <f t="shared" ref="E2242:E2246" si="2865">VLOOKUP($C2242,$C$1:$P$7320,3,0)</f>
        <v>nt nom sg of cīvara</v>
      </c>
      <c r="F2242" s="21" t="str">
        <f t="shared" ref="F2242:F2246" si="2866">VLOOKUP($C2242,$C$1:$P$7320,4,0)</f>
        <v/>
      </c>
      <c r="G2242" s="21"/>
      <c r="H2242" s="21" t="str">
        <f t="shared" ref="H2242:H2246" si="2867">VLOOKUP($C2242,$C$1:$P$7320,6,0)</f>
        <v>robe</v>
      </c>
      <c r="I2242" s="21" t="str">
        <f t="shared" ref="I2242:I2246" si="2868">VLOOKUP($C2242,$C$1:$P$7320,7,0)</f>
        <v>cloth</v>
      </c>
      <c r="J2242" s="21" t="str">
        <f t="shared" ref="J2242:J2246" si="2869">VLOOKUP($C2242,$C$1:$P$7320,8,0)</f>
        <v/>
      </c>
      <c r="K2242" s="21" t="str">
        <f t="shared" ref="K2242:K2246" si="2870">VLOOKUP($C2242,$C$1:$P$7320,9,0)</f>
        <v/>
      </c>
      <c r="L2242" s="21" t="str">
        <f t="shared" ref="L2242:L2246" si="2871">VLOOKUP($C2242,$C$1:$P$7320,10,0)</f>
        <v/>
      </c>
      <c r="M2242" s="21" t="str">
        <f t="shared" ref="M2242:M2246" si="2872">VLOOKUP($C2242,$C$1:$P$7320,11,0)</f>
        <v/>
      </c>
      <c r="N2242" s="21" t="str">
        <f t="shared" ref="N2242:N2246" si="2873">VLOOKUP($C2242,$C$1:$P$7320,12,0)</f>
        <v/>
      </c>
      <c r="O2242" s="21" t="str">
        <f t="shared" ref="O2242:O2246" si="2874">VLOOKUP($C2242,$C$1:$P$7320,13,0)</f>
        <v/>
      </c>
      <c r="P2242" s="21" t="str">
        <f t="shared" ref="P2242:P2246" si="2875">VLOOKUP($C2242,$C$1:$P$7320,14,0)</f>
        <v/>
      </c>
      <c r="Q2242" s="21"/>
      <c r="R2242" s="21" t="s">
        <v>5393</v>
      </c>
      <c r="S2242" s="21" t="s">
        <v>5394</v>
      </c>
      <c r="T2242" s="21" t="s">
        <v>5470</v>
      </c>
      <c r="U2242" s="23"/>
      <c r="V2242" s="23"/>
      <c r="W2242" s="15">
        <f t="shared" si="2"/>
        <v>45635</v>
      </c>
      <c r="X2242" s="24">
        <v>2241.0</v>
      </c>
      <c r="Y2242" s="17" t="str">
        <f t="shared" si="2861"/>
        <v>=COUNTIFS(C$3:C2242,C2242)</v>
      </c>
      <c r="Z2242" s="25" t="str">
        <f t="shared" si="2862"/>
        <v>#NAME?</v>
      </c>
      <c r="AA2242" s="25" t="str">
        <f t="shared" si="2863"/>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48"/>
        <v>9</v>
      </c>
      <c r="B2243" s="10">
        <f t="shared" si="2256"/>
        <v>19</v>
      </c>
      <c r="C2243" s="12" t="s">
        <v>3218</v>
      </c>
      <c r="D2243" s="21" t="str">
        <f t="shared" si="2864"/>
        <v>ind</v>
      </c>
      <c r="E2243" s="21" t="str">
        <f t="shared" si="2865"/>
        <v>conj</v>
      </c>
      <c r="F2243" s="21" t="str">
        <f t="shared" si="2866"/>
        <v/>
      </c>
      <c r="G2243" s="21"/>
      <c r="H2243" s="21" t="str">
        <f t="shared" si="2867"/>
        <v>and</v>
      </c>
      <c r="I2243" s="21" t="str">
        <f t="shared" si="2868"/>
        <v/>
      </c>
      <c r="J2243" s="21" t="str">
        <f t="shared" si="2869"/>
        <v/>
      </c>
      <c r="K2243" s="21" t="str">
        <f t="shared" si="2870"/>
        <v/>
      </c>
      <c r="L2243" s="21" t="str">
        <f t="shared" si="2871"/>
        <v/>
      </c>
      <c r="M2243" s="21" t="str">
        <f t="shared" si="2872"/>
        <v/>
      </c>
      <c r="N2243" s="21" t="str">
        <f t="shared" si="2873"/>
        <v/>
      </c>
      <c r="O2243" s="21" t="str">
        <f t="shared" si="2874"/>
        <v/>
      </c>
      <c r="P2243" s="21" t="str">
        <f t="shared" si="2875"/>
        <v/>
      </c>
      <c r="Q2243" s="21"/>
      <c r="R2243" s="21" t="s">
        <v>5393</v>
      </c>
      <c r="S2243" s="21" t="s">
        <v>5394</v>
      </c>
      <c r="T2243" s="21" t="s">
        <v>5470</v>
      </c>
      <c r="U2243" s="23"/>
      <c r="V2243" s="23"/>
      <c r="W2243" s="15">
        <f t="shared" si="2"/>
        <v>45635</v>
      </c>
      <c r="X2243" s="24">
        <v>2242.0</v>
      </c>
      <c r="Y2243" s="17" t="str">
        <f t="shared" si="2861"/>
        <v>=COUNTIFS(C$3:C2243,C2243)</v>
      </c>
      <c r="Z2243" s="25" t="str">
        <f t="shared" si="2862"/>
        <v>#NAME?</v>
      </c>
      <c r="AA2243" s="25" t="str">
        <f t="shared" si="2863"/>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48"/>
        <v>21</v>
      </c>
      <c r="B2244" s="10">
        <f t="shared" si="2256"/>
        <v>42</v>
      </c>
      <c r="C2244" s="12" t="s">
        <v>423</v>
      </c>
      <c r="D2244" s="21" t="str">
        <f t="shared" si="2864"/>
        <v>ind</v>
      </c>
      <c r="E2244" s="21" t="str">
        <f t="shared" si="2865"/>
        <v>emph</v>
      </c>
      <c r="F2244" s="21" t="str">
        <f t="shared" si="2866"/>
        <v/>
      </c>
      <c r="G2244" s="21"/>
      <c r="H2244" s="21" t="str">
        <f t="shared" si="2867"/>
        <v>truly, indeed, then</v>
      </c>
      <c r="I2244" s="21" t="str">
        <f t="shared" si="2868"/>
        <v/>
      </c>
      <c r="J2244" s="21" t="str">
        <f t="shared" si="2869"/>
        <v/>
      </c>
      <c r="K2244" s="21" t="str">
        <f t="shared" si="2870"/>
        <v/>
      </c>
      <c r="L2244" s="21" t="str">
        <f t="shared" si="2871"/>
        <v/>
      </c>
      <c r="M2244" s="21" t="str">
        <f t="shared" si="2872"/>
        <v/>
      </c>
      <c r="N2244" s="21" t="str">
        <f t="shared" si="2873"/>
        <v/>
      </c>
      <c r="O2244" s="21" t="str">
        <f t="shared" si="2874"/>
        <v/>
      </c>
      <c r="P2244" s="21" t="str">
        <f t="shared" si="2875"/>
        <v/>
      </c>
      <c r="Q2244" s="21"/>
      <c r="R2244" s="21" t="s">
        <v>5393</v>
      </c>
      <c r="S2244" s="21" t="s">
        <v>5394</v>
      </c>
      <c r="T2244" s="21" t="s">
        <v>5470</v>
      </c>
      <c r="U2244" s="23"/>
      <c r="V2244" s="23"/>
      <c r="W2244" s="15">
        <f t="shared" si="2"/>
        <v>45635</v>
      </c>
      <c r="X2244" s="24">
        <v>2243.0</v>
      </c>
      <c r="Y2244" s="17" t="str">
        <f t="shared" si="2861"/>
        <v>=COUNTIFS(C$3:C2244,C2244)</v>
      </c>
      <c r="Z2244" s="25" t="str">
        <f t="shared" si="2862"/>
        <v>#NAME?</v>
      </c>
      <c r="AA2244" s="25" t="str">
        <f t="shared" si="2863"/>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48"/>
        <v>3</v>
      </c>
      <c r="B2245" s="10">
        <f t="shared" si="2256"/>
        <v>3</v>
      </c>
      <c r="C2245" s="12" t="s">
        <v>5354</v>
      </c>
      <c r="D2245" s="21" t="str">
        <f t="shared" si="2864"/>
        <v>pron</v>
      </c>
      <c r="E2245" s="21" t="str">
        <f t="shared" si="2865"/>
        <v>1st nom pl</v>
      </c>
      <c r="F2245" s="21" t="str">
        <f t="shared" si="2866"/>
        <v/>
      </c>
      <c r="G2245" s="21"/>
      <c r="H2245" s="21" t="str">
        <f t="shared" si="2867"/>
        <v>we</v>
      </c>
      <c r="I2245" s="21" t="str">
        <f t="shared" si="2868"/>
        <v/>
      </c>
      <c r="J2245" s="21" t="str">
        <f t="shared" si="2869"/>
        <v/>
      </c>
      <c r="K2245" s="21" t="str">
        <f t="shared" si="2870"/>
        <v/>
      </c>
      <c r="L2245" s="21" t="str">
        <f t="shared" si="2871"/>
        <v/>
      </c>
      <c r="M2245" s="21" t="str">
        <f t="shared" si="2872"/>
        <v/>
      </c>
      <c r="N2245" s="21" t="str">
        <f t="shared" si="2873"/>
        <v/>
      </c>
      <c r="O2245" s="21" t="str">
        <f t="shared" si="2874"/>
        <v/>
      </c>
      <c r="P2245" s="21" t="str">
        <f t="shared" si="2875"/>
        <v/>
      </c>
      <c r="Q2245" s="21"/>
      <c r="R2245" s="21" t="s">
        <v>5393</v>
      </c>
      <c r="S2245" s="21" t="s">
        <v>5394</v>
      </c>
      <c r="T2245" s="21" t="s">
        <v>5470</v>
      </c>
      <c r="U2245" s="23"/>
      <c r="V2245" s="23"/>
      <c r="W2245" s="15">
        <f t="shared" si="2"/>
        <v>45635</v>
      </c>
      <c r="X2245" s="24">
        <v>2244.0</v>
      </c>
      <c r="Y2245" s="17" t="str">
        <f t="shared" si="2861"/>
        <v>=COUNTIFS(C$3:C2245,C2245)</v>
      </c>
      <c r="Z2245" s="25" t="str">
        <f t="shared" si="2862"/>
        <v>#NAME?</v>
      </c>
      <c r="AA2245" s="25" t="str">
        <f t="shared" si="2863"/>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48"/>
        <v>2</v>
      </c>
      <c r="B2246" s="10">
        <f t="shared" si="2256"/>
        <v>2</v>
      </c>
      <c r="C2246" s="12" t="s">
        <v>5471</v>
      </c>
      <c r="D2246" s="21" t="str">
        <f t="shared" si="2864"/>
        <v>verb</v>
      </c>
      <c r="E2246" s="21" t="str">
        <f t="shared" si="2865"/>
        <v>pr 1st pl of paṭiggaṇhāti</v>
      </c>
      <c r="F2246" s="21" t="str">
        <f t="shared" si="2866"/>
        <v/>
      </c>
      <c r="G2246" s="21"/>
      <c r="H2246" s="21" t="str">
        <f t="shared" si="2867"/>
        <v>we accept, receive</v>
      </c>
      <c r="I2246" s="21" t="str">
        <f t="shared" si="2868"/>
        <v>grab back</v>
      </c>
      <c r="J2246" s="21" t="str">
        <f t="shared" si="2869"/>
        <v>√gah (grasp)</v>
      </c>
      <c r="K2246" s="21">
        <f t="shared" si="2870"/>
        <v>6</v>
      </c>
      <c r="L2246" s="21" t="str">
        <f t="shared" si="2871"/>
        <v>ṇhā</v>
      </c>
      <c r="M2246" s="21" t="str">
        <f t="shared" si="2872"/>
        <v>√gah + ṇhā &gt; gaṇhā</v>
      </c>
      <c r="N2246" s="21" t="str">
        <f t="shared" si="2873"/>
        <v>paṭi + gaṇhā + ti</v>
      </c>
      <c r="O2246" s="21" t="str">
        <f t="shared" si="2874"/>
        <v/>
      </c>
      <c r="P2246" s="21" t="str">
        <f t="shared" si="2875"/>
        <v/>
      </c>
      <c r="Q2246" s="21" t="s">
        <v>5479</v>
      </c>
      <c r="R2246" s="21" t="s">
        <v>5393</v>
      </c>
      <c r="S2246" s="21" t="s">
        <v>5394</v>
      </c>
      <c r="T2246" s="21" t="s">
        <v>5470</v>
      </c>
      <c r="U2246" s="23"/>
      <c r="V2246" s="23"/>
      <c r="W2246" s="15">
        <f t="shared" si="2"/>
        <v>45635</v>
      </c>
      <c r="X2246" s="24">
        <v>2245.0</v>
      </c>
      <c r="Y2246" s="17" t="str">
        <f t="shared" si="2861"/>
        <v>=COUNTIFS(C$3:C2246,C2246)</v>
      </c>
      <c r="Z2246" s="25" t="str">
        <f t="shared" si="2862"/>
        <v>#NAME?</v>
      </c>
      <c r="AA2246" s="25" t="str">
        <f t="shared" si="2863"/>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48"/>
        <v>1</v>
      </c>
      <c r="B2247" s="10">
        <f t="shared" si="2256"/>
        <v>2</v>
      </c>
      <c r="C2247" s="12" t="s">
        <v>5480</v>
      </c>
      <c r="D2247" s="21" t="s">
        <v>29</v>
      </c>
      <c r="E2247" s="21" t="s">
        <v>5481</v>
      </c>
      <c r="F2247" s="21"/>
      <c r="G2247" s="21"/>
      <c r="H2247" s="21" t="s">
        <v>5482</v>
      </c>
      <c r="I2247" s="21" t="s">
        <v>5483</v>
      </c>
      <c r="J2247" s="21" t="s">
        <v>195</v>
      </c>
      <c r="K2247" s="21">
        <v>8.0</v>
      </c>
      <c r="L2247" s="21" t="s">
        <v>196</v>
      </c>
      <c r="M2247" s="21"/>
      <c r="N2247" s="21" t="s">
        <v>197</v>
      </c>
      <c r="O2247" s="21"/>
      <c r="P2247" s="21"/>
      <c r="Q2247" s="21"/>
      <c r="R2247" s="21" t="s">
        <v>5393</v>
      </c>
      <c r="S2247" s="21" t="s">
        <v>5394</v>
      </c>
      <c r="T2247" s="21" t="s">
        <v>5484</v>
      </c>
      <c r="U2247" s="23"/>
      <c r="V2247" s="23"/>
      <c r="W2247" s="15">
        <f t="shared" si="2"/>
        <v>45635</v>
      </c>
      <c r="X2247" s="24">
        <v>2246.0</v>
      </c>
      <c r="Y2247" s="17" t="str">
        <f t="shared" si="2861"/>
        <v>=COUNTIFS(C$3:C2247,C2247)</v>
      </c>
      <c r="Z2247" s="25" t="str">
        <f t="shared" si="2862"/>
        <v>#NAME?</v>
      </c>
      <c r="AA2247" s="25" t="str">
        <f t="shared" si="2863"/>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48"/>
        <v>1</v>
      </c>
      <c r="B2248" s="10">
        <f t="shared" si="2256"/>
        <v>1</v>
      </c>
      <c r="C2248" s="12" t="s">
        <v>5485</v>
      </c>
      <c r="D2248" s="21" t="s">
        <v>118</v>
      </c>
      <c r="E2248" s="21" t="s">
        <v>897</v>
      </c>
      <c r="F2248" s="21"/>
      <c r="G2248" s="21"/>
      <c r="H2248" s="21"/>
      <c r="I2248" s="21"/>
      <c r="J2248" s="21"/>
      <c r="K2248" s="21"/>
      <c r="L2248" s="21"/>
      <c r="M2248" s="21"/>
      <c r="N2248" s="21" t="s">
        <v>5486</v>
      </c>
      <c r="O2248" s="21"/>
      <c r="P2248" s="21"/>
      <c r="Q2248" s="21"/>
      <c r="R2248" s="21" t="s">
        <v>5393</v>
      </c>
      <c r="S2248" s="21" t="s">
        <v>5394</v>
      </c>
      <c r="T2248" s="21" t="s">
        <v>5487</v>
      </c>
      <c r="U2248" s="23"/>
      <c r="V2248" s="23"/>
      <c r="W2248" s="15">
        <f t="shared" si="2"/>
        <v>45635</v>
      </c>
      <c r="X2248" s="24">
        <v>2247.0</v>
      </c>
      <c r="Y2248" s="17" t="str">
        <f t="shared" si="2861"/>
        <v>=COUNTIFS(C$3:C2248,C2248)</v>
      </c>
      <c r="Z2248" s="25" t="str">
        <f t="shared" si="2862"/>
        <v>#NAME?</v>
      </c>
      <c r="AA2248" s="25" t="str">
        <f t="shared" si="2863"/>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48"/>
        <v>1</v>
      </c>
      <c r="B2249" s="10">
        <f t="shared" si="2256"/>
        <v>1</v>
      </c>
      <c r="C2249" s="12" t="s">
        <v>5488</v>
      </c>
      <c r="D2249" s="21" t="s">
        <v>250</v>
      </c>
      <c r="E2249" s="21" t="s">
        <v>5489</v>
      </c>
      <c r="F2249" s="21"/>
      <c r="G2249" s="21"/>
      <c r="H2249" s="21" t="s">
        <v>5490</v>
      </c>
      <c r="I2249" s="21"/>
      <c r="J2249" s="21" t="s">
        <v>4484</v>
      </c>
      <c r="K2249" s="21">
        <v>1.0</v>
      </c>
      <c r="L2249" s="21" t="s">
        <v>35</v>
      </c>
      <c r="M2249" s="21"/>
      <c r="N2249" s="21" t="s">
        <v>5491</v>
      </c>
      <c r="O2249" s="21"/>
      <c r="P2249" s="21"/>
      <c r="Q2249" s="21"/>
      <c r="R2249" s="21" t="s">
        <v>5393</v>
      </c>
      <c r="S2249" s="21" t="s">
        <v>5394</v>
      </c>
      <c r="T2249" s="21" t="s">
        <v>5492</v>
      </c>
      <c r="U2249" s="23"/>
      <c r="V2249" s="23"/>
      <c r="W2249" s="15">
        <f t="shared" si="2"/>
        <v>45635</v>
      </c>
      <c r="X2249" s="24">
        <v>2248.0</v>
      </c>
      <c r="Y2249" s="17" t="str">
        <f t="shared" si="2861"/>
        <v>=COUNTIFS(C$3:C2249,C2249)</v>
      </c>
      <c r="Z2249" s="25" t="str">
        <f t="shared" si="2862"/>
        <v>#NAME?</v>
      </c>
      <c r="AA2249" s="25" t="str">
        <f t="shared" si="2863"/>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48"/>
        <v>22</v>
      </c>
      <c r="B2250" s="10">
        <f t="shared" si="2256"/>
        <v>63</v>
      </c>
      <c r="C2250" s="12" t="s">
        <v>449</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5393</v>
      </c>
      <c r="S2250" s="21" t="s">
        <v>5394</v>
      </c>
      <c r="T2250" s="21" t="s">
        <v>5470</v>
      </c>
      <c r="U2250" s="23"/>
      <c r="V2250" s="23"/>
      <c r="W2250" s="15">
        <f t="shared" si="2"/>
        <v>45635</v>
      </c>
      <c r="X2250" s="24">
        <v>2249.0</v>
      </c>
      <c r="Y2250" s="17" t="str">
        <f t="shared" si="2861"/>
        <v>=COUNTIFS(C$3:C2250,C2250)</v>
      </c>
      <c r="Z2250" s="25" t="str">
        <f t="shared" si="2862"/>
        <v>#NAME?</v>
      </c>
      <c r="AA2250" s="25" t="str">
        <f t="shared" si="2863"/>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56"/>
        <v>0</v>
      </c>
      <c r="C2251" s="31"/>
      <c r="D2251" s="40"/>
      <c r="E2251" s="40"/>
      <c r="F2251" s="40"/>
      <c r="G2251" s="40"/>
      <c r="H2251" s="40"/>
      <c r="I2251" s="40"/>
      <c r="J2251" s="40"/>
      <c r="K2251" s="40"/>
      <c r="L2251" s="40"/>
      <c r="M2251" s="40"/>
      <c r="N2251" s="40"/>
      <c r="O2251" s="40"/>
      <c r="P2251" s="40"/>
      <c r="Q2251" s="40"/>
      <c r="R2251" s="40" t="s">
        <v>5393</v>
      </c>
      <c r="S2251" s="40" t="s">
        <v>5394</v>
      </c>
      <c r="T2251" s="40" t="s">
        <v>5470</v>
      </c>
      <c r="U2251" s="41"/>
      <c r="V2251" s="41"/>
      <c r="W2251" s="15">
        <f t="shared" si="2"/>
        <v>45635</v>
      </c>
      <c r="X2251" s="24">
        <v>2250.0</v>
      </c>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56"/>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2"/>
        <v>45635</v>
      </c>
      <c r="X2252" s="24">
        <v>2251.0</v>
      </c>
      <c r="Y2252" s="17" t="str">
        <f t="shared" ref="Y2252:Y2268" si="2876">formulatext(A2252)</f>
        <v>#N/A</v>
      </c>
      <c r="Z2252" s="25" t="str">
        <f t="shared" ref="Z2252:Z2268" si="2877">org.libreoffice.regex(Y2252,"(\= COUNTIFS\(C\$\d{1,3}:)(C\d{1,3})(,)(C\d{1,3})(\))","$2")</f>
        <v>#NAME?</v>
      </c>
      <c r="AA2252" s="25" t="str">
        <f t="shared" ref="AA2252:AA2268" si="2878">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79">COUNTIFS(C$3:C2253,C2253)</f>
        <v>21</v>
      </c>
      <c r="B2253" s="10">
        <f t="shared" si="2256"/>
        <v>37</v>
      </c>
      <c r="C2253" s="12" t="s">
        <v>368</v>
      </c>
      <c r="D2253" s="21" t="str">
        <f t="shared" ref="D2253:D2259" si="2880">VLOOKUP($C2253,$C$1:$P$7320,2,0)</f>
        <v>pron</v>
      </c>
      <c r="E2253" s="21" t="str">
        <f t="shared" ref="E2253:E2259" si="2881">VLOOKUP($C2253,$C$1:$P$7320,3,0)</f>
        <v>masc nom sg of ta</v>
      </c>
      <c r="F2253" s="21" t="str">
        <f t="shared" ref="F2253:F2259" si="2882">VLOOKUP($C2253,$C$1:$P$7320,4,0)</f>
        <v/>
      </c>
      <c r="G2253" s="21"/>
      <c r="H2253" s="21" t="str">
        <f t="shared" ref="H2253:H2259" si="2883">VLOOKUP($C2253,$C$1:$P$7320,6,0)</f>
        <v>he, that</v>
      </c>
      <c r="I2253" s="21" t="str">
        <f t="shared" ref="I2253:I2259" si="2884">VLOOKUP($C2253,$C$1:$P$7320,7,0)</f>
        <v/>
      </c>
      <c r="J2253" s="21" t="str">
        <f t="shared" ref="J2253:J2259" si="2885">VLOOKUP($C2253,$C$1:$P$7320,8,0)</f>
        <v/>
      </c>
      <c r="K2253" s="21" t="str">
        <f t="shared" ref="K2253:K2259" si="2886">VLOOKUP($C2253,$C$1:$P$7320,9,0)</f>
        <v/>
      </c>
      <c r="L2253" s="21" t="str">
        <f t="shared" ref="L2253:L2259" si="2887">VLOOKUP($C2253,$C$1:$P$7320,10,0)</f>
        <v/>
      </c>
      <c r="M2253" s="21" t="str">
        <f t="shared" ref="M2253:M2259" si="2888">VLOOKUP($C2253,$C$1:$P$7320,11,0)</f>
        <v/>
      </c>
      <c r="N2253" s="21" t="str">
        <f t="shared" ref="N2253:N2259" si="2889">VLOOKUP($C2253,$C$1:$P$7320,12,0)</f>
        <v/>
      </c>
      <c r="O2253" s="21" t="str">
        <f t="shared" ref="O2253:O2259" si="2890">VLOOKUP($C2253,$C$1:$P$7320,13,0)</f>
        <v/>
      </c>
      <c r="P2253" s="21" t="str">
        <f t="shared" ref="P2253:P2259" si="2891">VLOOKUP($C2253,$C$1:$P$7320,14,0)</f>
        <v/>
      </c>
      <c r="Q2253" s="21"/>
      <c r="R2253" s="21" t="s">
        <v>5393</v>
      </c>
      <c r="S2253" s="21" t="s">
        <v>5394</v>
      </c>
      <c r="T2253" s="21" t="s">
        <v>5493</v>
      </c>
      <c r="U2253" s="23"/>
      <c r="V2253" s="23"/>
      <c r="W2253" s="15">
        <f t="shared" si="2"/>
        <v>45635</v>
      </c>
      <c r="X2253" s="24">
        <v>2252.0</v>
      </c>
      <c r="Y2253" s="17" t="str">
        <f t="shared" si="2876"/>
        <v>=COUNTIFS(C$3:C2253,C2253)</v>
      </c>
      <c r="Z2253" s="25" t="str">
        <f t="shared" si="2877"/>
        <v>#NAME?</v>
      </c>
      <c r="AA2253" s="25" t="str">
        <f t="shared" si="2878"/>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79"/>
        <v>14</v>
      </c>
      <c r="B2254" s="10">
        <f t="shared" si="2256"/>
        <v>38</v>
      </c>
      <c r="C2254" s="12" t="s">
        <v>2672</v>
      </c>
      <c r="D2254" s="21" t="str">
        <f t="shared" si="2880"/>
        <v>ind</v>
      </c>
      <c r="E2254" s="21" t="str">
        <f t="shared" si="2881"/>
        <v>cond</v>
      </c>
      <c r="F2254" s="21" t="str">
        <f t="shared" si="2882"/>
        <v/>
      </c>
      <c r="G2254" s="21"/>
      <c r="H2254" s="21" t="str">
        <f t="shared" si="2883"/>
        <v>if</v>
      </c>
      <c r="I2254" s="21" t="str">
        <f t="shared" si="2884"/>
        <v/>
      </c>
      <c r="J2254" s="21" t="str">
        <f t="shared" si="2885"/>
        <v/>
      </c>
      <c r="K2254" s="21" t="str">
        <f t="shared" si="2886"/>
        <v/>
      </c>
      <c r="L2254" s="21" t="str">
        <f t="shared" si="2887"/>
        <v/>
      </c>
      <c r="M2254" s="21" t="str">
        <f t="shared" si="2888"/>
        <v/>
      </c>
      <c r="N2254" s="21" t="str">
        <f t="shared" si="2889"/>
        <v/>
      </c>
      <c r="O2254" s="21" t="str">
        <f t="shared" si="2890"/>
        <v/>
      </c>
      <c r="P2254" s="21" t="str">
        <f t="shared" si="2891"/>
        <v/>
      </c>
      <c r="Q2254" s="21"/>
      <c r="R2254" s="21" t="s">
        <v>5393</v>
      </c>
      <c r="S2254" s="21" t="s">
        <v>5394</v>
      </c>
      <c r="T2254" s="21" t="s">
        <v>5493</v>
      </c>
      <c r="U2254" s="23"/>
      <c r="V2254" s="23"/>
      <c r="W2254" s="15">
        <f t="shared" si="2"/>
        <v>45635</v>
      </c>
      <c r="X2254" s="24">
        <v>2253.0</v>
      </c>
      <c r="Y2254" s="17" t="str">
        <f t="shared" si="2876"/>
        <v>=COUNTIFS(C$3:C2254,C2254)</v>
      </c>
      <c r="Z2254" s="25" t="str">
        <f t="shared" si="2877"/>
        <v>#NAME?</v>
      </c>
      <c r="AA2254" s="25" t="str">
        <f t="shared" si="2878"/>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79"/>
        <v>3</v>
      </c>
      <c r="B2255" s="10">
        <f t="shared" si="2256"/>
        <v>5</v>
      </c>
      <c r="C2255" s="12" t="s">
        <v>5443</v>
      </c>
      <c r="D2255" s="21" t="str">
        <f t="shared" si="2880"/>
        <v>masc</v>
      </c>
      <c r="E2255" s="21" t="str">
        <f t="shared" si="2881"/>
        <v>masc nom sg of dūta</v>
      </c>
      <c r="F2255" s="21" t="str">
        <f t="shared" si="2882"/>
        <v/>
      </c>
      <c r="G2255" s="21"/>
      <c r="H2255" s="21" t="str">
        <f t="shared" si="2883"/>
        <v>messenger</v>
      </c>
      <c r="I2255" s="21" t="str">
        <f t="shared" si="2884"/>
        <v>runner</v>
      </c>
      <c r="J2255" s="21" t="str">
        <f t="shared" si="2885"/>
        <v>√dū (go, run)</v>
      </c>
      <c r="K2255" s="21">
        <f t="shared" si="2886"/>
        <v>1</v>
      </c>
      <c r="L2255" s="21" t="str">
        <f t="shared" si="2887"/>
        <v>a</v>
      </c>
      <c r="M2255" s="21" t="str">
        <f t="shared" si="2888"/>
        <v/>
      </c>
      <c r="N2255" s="21" t="str">
        <f t="shared" si="2889"/>
        <v>√dū + ta</v>
      </c>
      <c r="O2255" s="21" t="str">
        <f t="shared" si="2890"/>
        <v/>
      </c>
      <c r="P2255" s="21" t="str">
        <f t="shared" si="2891"/>
        <v/>
      </c>
      <c r="Q2255" s="21"/>
      <c r="R2255" s="21" t="s">
        <v>5393</v>
      </c>
      <c r="S2255" s="21" t="s">
        <v>5394</v>
      </c>
      <c r="T2255" s="21" t="s">
        <v>5493</v>
      </c>
      <c r="U2255" s="23"/>
      <c r="V2255" s="23"/>
      <c r="W2255" s="15">
        <f t="shared" si="2"/>
        <v>45635</v>
      </c>
      <c r="X2255" s="24">
        <v>2254.0</v>
      </c>
      <c r="Y2255" s="17" t="str">
        <f t="shared" si="2876"/>
        <v>=COUNTIFS(C$3:C2255,C2255)</v>
      </c>
      <c r="Z2255" s="25" t="str">
        <f t="shared" si="2877"/>
        <v>#NAME?</v>
      </c>
      <c r="AA2255" s="25" t="str">
        <f t="shared" si="2878"/>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79"/>
        <v>13</v>
      </c>
      <c r="B2256" s="10">
        <f t="shared" si="2256"/>
        <v>36</v>
      </c>
      <c r="C2256" s="12" t="s">
        <v>288</v>
      </c>
      <c r="D2256" s="21" t="str">
        <f t="shared" si="2880"/>
        <v>pron</v>
      </c>
      <c r="E2256" s="21" t="str">
        <f t="shared" si="2881"/>
        <v>masc acc sg of ta</v>
      </c>
      <c r="F2256" s="21" t="str">
        <f t="shared" si="2882"/>
        <v/>
      </c>
      <c r="G2256" s="21"/>
      <c r="H2256" s="21" t="str">
        <f t="shared" si="2883"/>
        <v>that</v>
      </c>
      <c r="I2256" s="21" t="str">
        <f t="shared" si="2884"/>
        <v/>
      </c>
      <c r="J2256" s="21" t="str">
        <f t="shared" si="2885"/>
        <v/>
      </c>
      <c r="K2256" s="21" t="str">
        <f t="shared" si="2886"/>
        <v/>
      </c>
      <c r="L2256" s="21" t="str">
        <f t="shared" si="2887"/>
        <v/>
      </c>
      <c r="M2256" s="21" t="str">
        <f t="shared" si="2888"/>
        <v/>
      </c>
      <c r="N2256" s="21" t="str">
        <f t="shared" si="2889"/>
        <v/>
      </c>
      <c r="O2256" s="21" t="str">
        <f t="shared" si="2890"/>
        <v/>
      </c>
      <c r="P2256" s="21" t="str">
        <f t="shared" si="2891"/>
        <v/>
      </c>
      <c r="Q2256" s="21"/>
      <c r="R2256" s="21" t="s">
        <v>5393</v>
      </c>
      <c r="S2256" s="21" t="s">
        <v>5394</v>
      </c>
      <c r="T2256" s="21" t="s">
        <v>5493</v>
      </c>
      <c r="U2256" s="23"/>
      <c r="V2256" s="23"/>
      <c r="W2256" s="15">
        <f t="shared" si="2"/>
        <v>45635</v>
      </c>
      <c r="X2256" s="24">
        <v>2255.0</v>
      </c>
      <c r="Y2256" s="17" t="str">
        <f t="shared" si="2876"/>
        <v>=COUNTIFS(C$3:C2256,C2256)</v>
      </c>
      <c r="Z2256" s="25" t="str">
        <f t="shared" si="2877"/>
        <v>#NAME?</v>
      </c>
      <c r="AA2256" s="25" t="str">
        <f t="shared" si="2878"/>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79"/>
        <v>12</v>
      </c>
      <c r="B2257" s="10">
        <f t="shared" si="2256"/>
        <v>26</v>
      </c>
      <c r="C2257" s="12" t="s">
        <v>2777</v>
      </c>
      <c r="D2257" s="21" t="str">
        <f t="shared" si="2880"/>
        <v>noun</v>
      </c>
      <c r="E2257" s="21" t="str">
        <f t="shared" si="2881"/>
        <v>masc acc sg, from bhikkhati</v>
      </c>
      <c r="F2257" s="21" t="str">
        <f t="shared" si="2882"/>
        <v/>
      </c>
      <c r="G2257" s="21"/>
      <c r="H2257" s="21" t="str">
        <f t="shared" si="2883"/>
        <v>monk, monastic</v>
      </c>
      <c r="I2257" s="21" t="str">
        <f t="shared" si="2884"/>
        <v>beggar, mendicant</v>
      </c>
      <c r="J2257" s="21" t="str">
        <f t="shared" si="2885"/>
        <v>√bhikkh (beg)</v>
      </c>
      <c r="K2257" s="21">
        <f t="shared" si="2886"/>
        <v>1</v>
      </c>
      <c r="L2257" s="21" t="str">
        <f t="shared" si="2887"/>
        <v>a</v>
      </c>
      <c r="M2257" s="21" t="str">
        <f t="shared" si="2888"/>
        <v/>
      </c>
      <c r="N2257" s="21" t="str">
        <f t="shared" si="2889"/>
        <v>√bhikkh + u</v>
      </c>
      <c r="O2257" s="21" t="str">
        <f t="shared" si="2890"/>
        <v/>
      </c>
      <c r="P2257" s="21" t="str">
        <f t="shared" si="2891"/>
        <v/>
      </c>
      <c r="Q2257" s="21"/>
      <c r="R2257" s="21" t="s">
        <v>5393</v>
      </c>
      <c r="S2257" s="21" t="s">
        <v>5394</v>
      </c>
      <c r="T2257" s="21" t="s">
        <v>5493</v>
      </c>
      <c r="U2257" s="23"/>
      <c r="V2257" s="23"/>
      <c r="W2257" s="15">
        <f t="shared" si="2"/>
        <v>45635</v>
      </c>
      <c r="X2257" s="24">
        <v>2256.0</v>
      </c>
      <c r="Y2257" s="17" t="str">
        <f t="shared" si="2876"/>
        <v>=COUNTIFS(C$3:C2257,C2257)</v>
      </c>
      <c r="Z2257" s="25" t="str">
        <f t="shared" si="2877"/>
        <v>#NAME?</v>
      </c>
      <c r="AA2257" s="25" t="str">
        <f t="shared" si="2878"/>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79"/>
        <v>8</v>
      </c>
      <c r="B2258" s="10">
        <f t="shared" si="2256"/>
        <v>20</v>
      </c>
      <c r="C2258" s="12" t="s">
        <v>1746</v>
      </c>
      <c r="D2258" s="21" t="str">
        <f t="shared" si="2880"/>
        <v>ind</v>
      </c>
      <c r="E2258" s="21" t="str">
        <f t="shared" si="2881"/>
        <v>ind, adv</v>
      </c>
      <c r="F2258" s="21" t="str">
        <f t="shared" si="2882"/>
        <v/>
      </c>
      <c r="G2258" s="21"/>
      <c r="H2258" s="21" t="str">
        <f t="shared" si="2883"/>
        <v>thus, like this</v>
      </c>
      <c r="I2258" s="21" t="str">
        <f t="shared" si="2884"/>
        <v/>
      </c>
      <c r="J2258" s="21" t="str">
        <f t="shared" si="2885"/>
        <v/>
      </c>
      <c r="K2258" s="21" t="str">
        <f t="shared" si="2886"/>
        <v/>
      </c>
      <c r="L2258" s="21" t="str">
        <f t="shared" si="2887"/>
        <v/>
      </c>
      <c r="M2258" s="21" t="str">
        <f t="shared" si="2888"/>
        <v/>
      </c>
      <c r="N2258" s="21" t="str">
        <f t="shared" si="2889"/>
        <v/>
      </c>
      <c r="O2258" s="21" t="str">
        <f t="shared" si="2890"/>
        <v/>
      </c>
      <c r="P2258" s="21" t="str">
        <f t="shared" si="2891"/>
        <v/>
      </c>
      <c r="Q2258" s="21"/>
      <c r="R2258" s="21" t="s">
        <v>5393</v>
      </c>
      <c r="S2258" s="21" t="s">
        <v>5394</v>
      </c>
      <c r="T2258" s="21" t="s">
        <v>5493</v>
      </c>
      <c r="U2258" s="23"/>
      <c r="V2258" s="23"/>
      <c r="W2258" s="15">
        <f t="shared" si="2"/>
        <v>45635</v>
      </c>
      <c r="X2258" s="24">
        <v>2257.0</v>
      </c>
      <c r="Y2258" s="17" t="str">
        <f t="shared" si="2876"/>
        <v>=COUNTIFS(C$3:C2258,C2258)</v>
      </c>
      <c r="Z2258" s="25" t="str">
        <f t="shared" si="2877"/>
        <v>#NAME?</v>
      </c>
      <c r="AA2258" s="25" t="str">
        <f t="shared" si="2878"/>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79"/>
        <v>8</v>
      </c>
      <c r="B2259" s="10">
        <f t="shared" si="2256"/>
        <v>18</v>
      </c>
      <c r="C2259" s="12" t="s">
        <v>1749</v>
      </c>
      <c r="D2259" s="21" t="str">
        <f t="shared" si="2880"/>
        <v>verb</v>
      </c>
      <c r="E2259" s="21" t="str">
        <f t="shared" si="2881"/>
        <v>opt 3rd sg of vadati</v>
      </c>
      <c r="F2259" s="21" t="str">
        <f t="shared" si="2882"/>
        <v/>
      </c>
      <c r="G2259" s="21"/>
      <c r="H2259" s="21" t="str">
        <f t="shared" si="2883"/>
        <v>he would say, speak, tell</v>
      </c>
      <c r="I2259" s="21" t="str">
        <f t="shared" si="2884"/>
        <v/>
      </c>
      <c r="J2259" s="21" t="str">
        <f t="shared" si="2885"/>
        <v>√vad (speak)</v>
      </c>
      <c r="K2259" s="21">
        <f t="shared" si="2886"/>
        <v>1</v>
      </c>
      <c r="L2259" s="21" t="str">
        <f t="shared" si="2887"/>
        <v>a</v>
      </c>
      <c r="M2259" s="21" t="str">
        <f t="shared" si="2888"/>
        <v>√vad + a &gt; vada</v>
      </c>
      <c r="N2259" s="21" t="str">
        <f t="shared" si="2889"/>
        <v>vada + eyya</v>
      </c>
      <c r="O2259" s="21" t="str">
        <f t="shared" si="2890"/>
        <v/>
      </c>
      <c r="P2259" s="21" t="str">
        <f t="shared" si="2891"/>
        <v/>
      </c>
      <c r="Q2259" s="21"/>
      <c r="R2259" s="21" t="s">
        <v>5393</v>
      </c>
      <c r="S2259" s="21" t="s">
        <v>5394</v>
      </c>
      <c r="T2259" s="21" t="s">
        <v>5493</v>
      </c>
      <c r="U2259" s="23"/>
      <c r="V2259" s="23"/>
      <c r="W2259" s="15">
        <f t="shared" si="2"/>
        <v>45635</v>
      </c>
      <c r="X2259" s="24">
        <v>2258.0</v>
      </c>
      <c r="Y2259" s="17" t="str">
        <f t="shared" si="2876"/>
        <v>=COUNTIFS(C$3:C2259,C2259)</v>
      </c>
      <c r="Z2259" s="25" t="str">
        <f t="shared" si="2877"/>
        <v>#NAME?</v>
      </c>
      <c r="AA2259" s="25" t="str">
        <f t="shared" si="2878"/>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79"/>
        <v>1</v>
      </c>
      <c r="B2260" s="10">
        <f t="shared" si="2256"/>
        <v>2</v>
      </c>
      <c r="C2260" s="12" t="s">
        <v>5494</v>
      </c>
      <c r="D2260" s="21" t="s">
        <v>84</v>
      </c>
      <c r="E2260" s="21" t="s">
        <v>5495</v>
      </c>
      <c r="F2260" s="21"/>
      <c r="G2260" s="21"/>
      <c r="H2260" s="21" t="s">
        <v>5496</v>
      </c>
      <c r="I2260" s="21"/>
      <c r="J2260" s="21" t="s">
        <v>311</v>
      </c>
      <c r="K2260" s="21">
        <v>1.0</v>
      </c>
      <c r="L2260" s="21" t="s">
        <v>35</v>
      </c>
      <c r="M2260" s="21"/>
      <c r="N2260" s="21" t="s">
        <v>835</v>
      </c>
      <c r="O2260" s="21"/>
      <c r="P2260" s="21"/>
      <c r="Q2260" s="21"/>
      <c r="R2260" s="21" t="s">
        <v>5393</v>
      </c>
      <c r="S2260" s="21" t="s">
        <v>5394</v>
      </c>
      <c r="T2260" s="21" t="s">
        <v>5497</v>
      </c>
      <c r="U2260" s="23"/>
      <c r="V2260" s="23"/>
      <c r="W2260" s="15">
        <f t="shared" si="2"/>
        <v>45635</v>
      </c>
      <c r="X2260" s="24">
        <v>2259.0</v>
      </c>
      <c r="Y2260" s="17" t="str">
        <f t="shared" si="2876"/>
        <v>=COUNTIFS(C$3:C2260,C2260)</v>
      </c>
      <c r="Z2260" s="25" t="str">
        <f t="shared" si="2877"/>
        <v>#NAME?</v>
      </c>
      <c r="AA2260" s="25" t="str">
        <f t="shared" si="2878"/>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79"/>
        <v>1</v>
      </c>
      <c r="B2261" s="10">
        <f t="shared" si="2256"/>
        <v>1</v>
      </c>
      <c r="C2261" s="12" t="s">
        <v>5498</v>
      </c>
      <c r="D2261" s="21" t="s">
        <v>118</v>
      </c>
      <c r="E2261" s="27" t="s">
        <v>427</v>
      </c>
      <c r="F2261" s="21"/>
      <c r="G2261" s="21"/>
      <c r="H2261" s="21" t="s">
        <v>5499</v>
      </c>
      <c r="I2261" s="21"/>
      <c r="J2261" s="21"/>
      <c r="K2261" s="21"/>
      <c r="L2261" s="21"/>
      <c r="M2261" s="21"/>
      <c r="N2261" s="21" t="s">
        <v>5500</v>
      </c>
      <c r="O2261" s="21"/>
      <c r="P2261" s="21"/>
      <c r="Q2261" s="21"/>
      <c r="R2261" s="21" t="s">
        <v>5393</v>
      </c>
      <c r="S2261" s="21" t="s">
        <v>5394</v>
      </c>
      <c r="T2261" s="21" t="s">
        <v>5501</v>
      </c>
      <c r="U2261" s="23"/>
      <c r="V2261" s="23"/>
      <c r="W2261" s="15">
        <f t="shared" si="2"/>
        <v>45635</v>
      </c>
      <c r="X2261" s="24">
        <v>2260.0</v>
      </c>
      <c r="Y2261" s="17" t="str">
        <f t="shared" si="2876"/>
        <v>=COUNTIFS(C$3:C2261,C2261)</v>
      </c>
      <c r="Z2261" s="25" t="str">
        <f t="shared" si="2877"/>
        <v>#NAME?</v>
      </c>
      <c r="AA2261" s="25" t="str">
        <f t="shared" si="2878"/>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79"/>
        <v>4</v>
      </c>
      <c r="B2262" s="10">
        <f t="shared" si="2256"/>
        <v>4</v>
      </c>
      <c r="C2262" s="12" t="s">
        <v>431</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5393</v>
      </c>
      <c r="S2262" s="21" t="s">
        <v>5394</v>
      </c>
      <c r="T2262" s="21" t="s">
        <v>5493</v>
      </c>
      <c r="U2262" s="23"/>
      <c r="V2262" s="23"/>
      <c r="W2262" s="15">
        <f t="shared" si="2"/>
        <v>45635</v>
      </c>
      <c r="X2262" s="24">
        <v>2261.0</v>
      </c>
      <c r="Y2262" s="17" t="str">
        <f t="shared" si="2876"/>
        <v>=COUNTIFS(C$3:C2262,C2262)</v>
      </c>
      <c r="Z2262" s="25" t="str">
        <f t="shared" si="2877"/>
        <v>#NAME?</v>
      </c>
      <c r="AA2262" s="25" t="str">
        <f t="shared" si="2878"/>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79"/>
        <v>1</v>
      </c>
      <c r="B2263" s="10">
        <f t="shared" si="2256"/>
        <v>1</v>
      </c>
      <c r="C2263" s="12" t="s">
        <v>5502</v>
      </c>
      <c r="D2263" s="21" t="s">
        <v>47</v>
      </c>
      <c r="E2263" s="21" t="s">
        <v>5503</v>
      </c>
      <c r="F2263" s="21"/>
      <c r="G2263" s="21"/>
      <c r="H2263" s="21" t="s">
        <v>5504</v>
      </c>
      <c r="I2263" s="21"/>
      <c r="J2263" s="21"/>
      <c r="K2263" s="21"/>
      <c r="L2263" s="21"/>
      <c r="M2263" s="21"/>
      <c r="N2263" s="27" t="s">
        <v>107</v>
      </c>
      <c r="O2263" s="21"/>
      <c r="P2263" s="21"/>
      <c r="Q2263" s="21"/>
      <c r="R2263" s="21" t="s">
        <v>5393</v>
      </c>
      <c r="S2263" s="21" t="s">
        <v>5394</v>
      </c>
      <c r="T2263" s="21" t="s">
        <v>5505</v>
      </c>
      <c r="U2263" s="23"/>
      <c r="V2263" s="23"/>
      <c r="W2263" s="15">
        <f t="shared" si="2"/>
        <v>45635</v>
      </c>
      <c r="X2263" s="24">
        <v>2262.0</v>
      </c>
      <c r="Y2263" s="17" t="str">
        <f t="shared" si="2876"/>
        <v>=COUNTIFS(C$3:C2263,C2263)</v>
      </c>
      <c r="Z2263" s="25" t="str">
        <f t="shared" si="2877"/>
        <v>#NAME?</v>
      </c>
      <c r="AA2263" s="25" t="str">
        <f t="shared" si="2878"/>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79"/>
        <v>2</v>
      </c>
      <c r="B2264" s="10">
        <f t="shared" si="2256"/>
        <v>2</v>
      </c>
      <c r="C2264" s="12" t="s">
        <v>3006</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5393</v>
      </c>
      <c r="S2264" s="21" t="s">
        <v>5394</v>
      </c>
      <c r="T2264" s="21" t="s">
        <v>5493</v>
      </c>
      <c r="U2264" s="23"/>
      <c r="V2264" s="23"/>
      <c r="W2264" s="15">
        <f t="shared" si="2"/>
        <v>45635</v>
      </c>
      <c r="X2264" s="24">
        <v>2263.0</v>
      </c>
      <c r="Y2264" s="17" t="str">
        <f t="shared" si="2876"/>
        <v>=COUNTIFS(C$3:C2264,C2264)</v>
      </c>
      <c r="Z2264" s="25" t="str">
        <f t="shared" si="2877"/>
        <v>#NAME?</v>
      </c>
      <c r="AA2264" s="25" t="str">
        <f t="shared" si="2878"/>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79"/>
        <v>1</v>
      </c>
      <c r="B2265" s="10">
        <f t="shared" si="2256"/>
        <v>3</v>
      </c>
      <c r="C2265" s="12" t="s">
        <v>5506</v>
      </c>
      <c r="D2265" s="21" t="s">
        <v>47</v>
      </c>
      <c r="E2265" s="21" t="s">
        <v>5507</v>
      </c>
      <c r="F2265" s="21"/>
      <c r="G2265" s="21"/>
      <c r="H2265" s="21" t="s">
        <v>5508</v>
      </c>
      <c r="I2265" s="21" t="s">
        <v>5509</v>
      </c>
      <c r="J2265" s="21"/>
      <c r="K2265" s="21"/>
      <c r="L2265" s="21"/>
      <c r="M2265" s="21"/>
      <c r="N2265" s="21" t="s">
        <v>5510</v>
      </c>
      <c r="O2265" s="21" t="s">
        <v>178</v>
      </c>
      <c r="P2265" s="21" t="s">
        <v>5511</v>
      </c>
      <c r="Q2265" s="21"/>
      <c r="R2265" s="21" t="s">
        <v>5393</v>
      </c>
      <c r="S2265" s="21" t="s">
        <v>5394</v>
      </c>
      <c r="T2265" s="21" t="s">
        <v>5512</v>
      </c>
      <c r="U2265" s="23"/>
      <c r="V2265" s="23"/>
      <c r="W2265" s="15">
        <f t="shared" si="2"/>
        <v>45635</v>
      </c>
      <c r="X2265" s="24">
        <v>2264.0</v>
      </c>
      <c r="Y2265" s="17" t="str">
        <f t="shared" si="2876"/>
        <v>=COUNTIFS(C$3:C2265,C2265)</v>
      </c>
      <c r="Z2265" s="25" t="str">
        <f t="shared" si="2877"/>
        <v>#NAME?</v>
      </c>
      <c r="AA2265" s="25" t="str">
        <f t="shared" si="2878"/>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79"/>
        <v>1</v>
      </c>
      <c r="B2266" s="10">
        <f t="shared" si="2256"/>
        <v>1</v>
      </c>
      <c r="C2266" s="12" t="s">
        <v>5513</v>
      </c>
      <c r="D2266" s="21" t="s">
        <v>47</v>
      </c>
      <c r="E2266" s="21" t="s">
        <v>921</v>
      </c>
      <c r="F2266" s="21"/>
      <c r="G2266" s="21"/>
      <c r="H2266" s="21" t="s">
        <v>5514</v>
      </c>
      <c r="I2266" s="21" t="s">
        <v>5515</v>
      </c>
      <c r="J2266" s="21" t="s">
        <v>5516</v>
      </c>
      <c r="K2266" s="21">
        <v>1.0</v>
      </c>
      <c r="L2266" s="21" t="s">
        <v>35</v>
      </c>
      <c r="M2266" s="21"/>
      <c r="N2266" s="21" t="s">
        <v>5517</v>
      </c>
      <c r="O2266" s="21"/>
      <c r="P2266" s="21"/>
      <c r="Q2266" s="21"/>
      <c r="R2266" s="21" t="s">
        <v>5393</v>
      </c>
      <c r="S2266" s="21" t="s">
        <v>5394</v>
      </c>
      <c r="T2266" s="21" t="s">
        <v>5518</v>
      </c>
      <c r="U2266" s="23"/>
      <c r="V2266" s="23"/>
      <c r="W2266" s="15">
        <f t="shared" si="2"/>
        <v>45635</v>
      </c>
      <c r="X2266" s="24">
        <v>2265.0</v>
      </c>
      <c r="Y2266" s="17" t="str">
        <f t="shared" si="2876"/>
        <v>=COUNTIFS(C$3:C2266,C2266)</v>
      </c>
      <c r="Z2266" s="25" t="str">
        <f t="shared" si="2877"/>
        <v>#NAME?</v>
      </c>
      <c r="AA2266" s="25" t="str">
        <f t="shared" si="2878"/>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79"/>
        <v>1</v>
      </c>
      <c r="B2267" s="10">
        <f t="shared" si="2256"/>
        <v>1</v>
      </c>
      <c r="C2267" s="12" t="s">
        <v>5519</v>
      </c>
      <c r="D2267" s="21" t="s">
        <v>47</v>
      </c>
      <c r="E2267" s="21" t="s">
        <v>5520</v>
      </c>
      <c r="F2267" s="21"/>
      <c r="G2267" s="21"/>
      <c r="H2267" s="21" t="s">
        <v>5521</v>
      </c>
      <c r="I2267" s="21" t="s">
        <v>5522</v>
      </c>
      <c r="J2267" s="21" t="s">
        <v>214</v>
      </c>
      <c r="K2267" s="21">
        <v>7.0</v>
      </c>
      <c r="L2267" s="21" t="s">
        <v>215</v>
      </c>
      <c r="M2267" s="21"/>
      <c r="N2267" s="21" t="s">
        <v>5523</v>
      </c>
      <c r="O2267" s="21"/>
      <c r="P2267" s="21"/>
      <c r="Q2267" s="21"/>
      <c r="R2267" s="21" t="s">
        <v>5393</v>
      </c>
      <c r="S2267" s="21" t="s">
        <v>5394</v>
      </c>
      <c r="T2267" s="21" t="s">
        <v>5524</v>
      </c>
      <c r="U2267" s="23"/>
      <c r="V2267" s="23"/>
      <c r="W2267" s="15">
        <f t="shared" si="2"/>
        <v>45635</v>
      </c>
      <c r="X2267" s="24">
        <v>2266.0</v>
      </c>
      <c r="Y2267" s="17" t="str">
        <f t="shared" si="2876"/>
        <v>=COUNTIFS(C$3:C2267,C2267)</v>
      </c>
      <c r="Z2267" s="25" t="str">
        <f t="shared" si="2877"/>
        <v>#NAME?</v>
      </c>
      <c r="AA2267" s="25" t="str">
        <f t="shared" si="2878"/>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79"/>
        <v>23</v>
      </c>
      <c r="B2268" s="10">
        <f t="shared" si="2256"/>
        <v>63</v>
      </c>
      <c r="C2268" s="12" t="s">
        <v>449</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5393</v>
      </c>
      <c r="S2268" s="21" t="s">
        <v>5394</v>
      </c>
      <c r="T2268" s="21" t="s">
        <v>5493</v>
      </c>
      <c r="U2268" s="23"/>
      <c r="V2268" s="23"/>
      <c r="W2268" s="15">
        <f t="shared" si="2"/>
        <v>45635</v>
      </c>
      <c r="X2268" s="24">
        <v>2267.0</v>
      </c>
      <c r="Y2268" s="17" t="str">
        <f t="shared" si="2876"/>
        <v>=COUNTIFS(C$3:C2268,C2268)</v>
      </c>
      <c r="Z2268" s="25" t="str">
        <f t="shared" si="2877"/>
        <v>#NAME?</v>
      </c>
      <c r="AA2268" s="25" t="str">
        <f t="shared" si="2878"/>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56"/>
        <v>0</v>
      </c>
      <c r="C2269" s="31"/>
      <c r="D2269" s="40"/>
      <c r="E2269" s="40"/>
      <c r="F2269" s="40"/>
      <c r="G2269" s="40"/>
      <c r="H2269" s="40"/>
      <c r="I2269" s="40"/>
      <c r="J2269" s="40"/>
      <c r="K2269" s="40"/>
      <c r="L2269" s="40"/>
      <c r="M2269" s="40"/>
      <c r="N2269" s="40"/>
      <c r="O2269" s="40"/>
      <c r="P2269" s="40"/>
      <c r="Q2269" s="40"/>
      <c r="R2269" s="40" t="s">
        <v>5393</v>
      </c>
      <c r="S2269" s="40" t="s">
        <v>5394</v>
      </c>
      <c r="T2269" s="40" t="s">
        <v>5493</v>
      </c>
      <c r="U2269" s="41"/>
      <c r="V2269" s="41"/>
      <c r="W2269" s="15">
        <f t="shared" si="2"/>
        <v>45635</v>
      </c>
      <c r="X2269" s="24">
        <v>2268.0</v>
      </c>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56"/>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2"/>
        <v>45635</v>
      </c>
      <c r="X2270" s="24">
        <v>2269.0</v>
      </c>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92">COUNTIFS(C$3:C2271,C2271)</f>
        <v>1</v>
      </c>
      <c r="B2271" s="10">
        <f t="shared" si="2256"/>
        <v>2</v>
      </c>
      <c r="C2271" s="12" t="s">
        <v>5525</v>
      </c>
      <c r="D2271" s="21" t="s">
        <v>250</v>
      </c>
      <c r="E2271" s="21" t="s">
        <v>5526</v>
      </c>
      <c r="F2271" s="21"/>
      <c r="G2271" s="21"/>
      <c r="H2271" s="21" t="s">
        <v>5527</v>
      </c>
      <c r="I2271" s="21"/>
      <c r="J2271" s="21"/>
      <c r="K2271" s="21"/>
      <c r="L2271" s="21"/>
      <c r="M2271" s="21"/>
      <c r="N2271" s="21" t="s">
        <v>5528</v>
      </c>
      <c r="O2271" s="21" t="s">
        <v>178</v>
      </c>
      <c r="P2271" s="21" t="s">
        <v>5529</v>
      </c>
      <c r="Q2271" s="21"/>
      <c r="R2271" s="21" t="s">
        <v>5393</v>
      </c>
      <c r="S2271" s="21" t="s">
        <v>5394</v>
      </c>
      <c r="T2271" s="22" t="s">
        <v>5530</v>
      </c>
      <c r="U2271" s="23"/>
      <c r="V2271" s="23"/>
      <c r="W2271" s="15">
        <f t="shared" si="2"/>
        <v>45635</v>
      </c>
      <c r="X2271" s="24">
        <v>2270.0</v>
      </c>
      <c r="Y2271" s="17" t="str">
        <f t="shared" ref="Y2271:Y2288" si="2893">formulatext(A2271)</f>
        <v>=COUNTIFS(C$3:C2271,C2271)</v>
      </c>
      <c r="Z2271" s="25" t="str">
        <f t="shared" ref="Z2271:Z2288" si="2894">org.libreoffice.regex(Y2271,"(\= COUNTIFS\(C\$\d{1,3}:)(C\d{1,3})(,)(C\d{1,3})(\))","$2")</f>
        <v>#NAME?</v>
      </c>
      <c r="AA2271" s="25" t="str">
        <f t="shared" ref="AA2271:AA2288" si="2895">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92"/>
        <v>2</v>
      </c>
      <c r="B2272" s="10">
        <f t="shared" si="2256"/>
        <v>4</v>
      </c>
      <c r="C2272" s="12" t="s">
        <v>5168</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5393</v>
      </c>
      <c r="S2272" s="21" t="s">
        <v>5394</v>
      </c>
      <c r="T2272" s="21" t="s">
        <v>5531</v>
      </c>
      <c r="U2272" s="23"/>
      <c r="V2272" s="23"/>
      <c r="W2272" s="15">
        <f t="shared" si="2"/>
        <v>45635</v>
      </c>
      <c r="X2272" s="24">
        <v>2271.0</v>
      </c>
      <c r="Y2272" s="17" t="str">
        <f t="shared" si="2893"/>
        <v>=COUNTIFS(C$3:C2272,C2272)</v>
      </c>
      <c r="Z2272" s="25" t="str">
        <f t="shared" si="2894"/>
        <v>#NAME?</v>
      </c>
      <c r="AA2272" s="25" t="str">
        <f t="shared" si="2895"/>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2"/>
        <v>1</v>
      </c>
      <c r="B2273" s="10">
        <f t="shared" si="2256"/>
        <v>1</v>
      </c>
      <c r="C2273" s="12" t="s">
        <v>5532</v>
      </c>
      <c r="D2273" s="21" t="s">
        <v>250</v>
      </c>
      <c r="E2273" s="21" t="s">
        <v>5533</v>
      </c>
      <c r="F2273" s="21"/>
      <c r="G2273" s="21"/>
      <c r="H2273" s="21" t="s">
        <v>5534</v>
      </c>
      <c r="I2273" s="21"/>
      <c r="J2273" s="21" t="s">
        <v>5535</v>
      </c>
      <c r="K2273" s="21">
        <v>8.0</v>
      </c>
      <c r="L2273" s="21" t="s">
        <v>196</v>
      </c>
      <c r="M2273" s="21"/>
      <c r="N2273" s="21" t="s">
        <v>5536</v>
      </c>
      <c r="O2273" s="21"/>
      <c r="P2273" s="21"/>
      <c r="Q2273" s="21"/>
      <c r="R2273" s="21" t="s">
        <v>5393</v>
      </c>
      <c r="S2273" s="21" t="s">
        <v>5394</v>
      </c>
      <c r="T2273" s="21" t="s">
        <v>5537</v>
      </c>
      <c r="U2273" s="23"/>
      <c r="V2273" s="23"/>
      <c r="W2273" s="15">
        <f t="shared" si="2"/>
        <v>45635</v>
      </c>
      <c r="X2273" s="24">
        <v>2272.0</v>
      </c>
      <c r="Y2273" s="17" t="str">
        <f t="shared" si="2893"/>
        <v>=COUNTIFS(C$3:C2273,C2273)</v>
      </c>
      <c r="Z2273" s="25" t="str">
        <f t="shared" si="2894"/>
        <v>#NAME?</v>
      </c>
      <c r="AA2273" s="25" t="str">
        <f t="shared" si="2895"/>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2"/>
        <v>1</v>
      </c>
      <c r="B2274" s="10">
        <f t="shared" si="2256"/>
        <v>3</v>
      </c>
      <c r="C2274" s="12" t="s">
        <v>5538</v>
      </c>
      <c r="D2274" s="21" t="s">
        <v>47</v>
      </c>
      <c r="E2274" s="21" t="s">
        <v>5539</v>
      </c>
      <c r="F2274" s="21"/>
      <c r="G2274" s="21"/>
      <c r="H2274" s="21" t="s">
        <v>5540</v>
      </c>
      <c r="I2274" s="21" t="s">
        <v>563</v>
      </c>
      <c r="J2274" s="21" t="s">
        <v>564</v>
      </c>
      <c r="K2274" s="21">
        <v>1.0</v>
      </c>
      <c r="L2274" s="21" t="s">
        <v>35</v>
      </c>
      <c r="M2274" s="21"/>
      <c r="N2274" s="21" t="s">
        <v>565</v>
      </c>
      <c r="O2274" s="21"/>
      <c r="P2274" s="21"/>
      <c r="Q2274" s="21"/>
      <c r="R2274" s="21" t="s">
        <v>5393</v>
      </c>
      <c r="S2274" s="21" t="s">
        <v>5394</v>
      </c>
      <c r="T2274" s="21" t="s">
        <v>5541</v>
      </c>
      <c r="U2274" s="23"/>
      <c r="V2274" s="23"/>
      <c r="W2274" s="15">
        <f t="shared" si="2"/>
        <v>45635</v>
      </c>
      <c r="X2274" s="24">
        <v>2273.0</v>
      </c>
      <c r="Y2274" s="17" t="str">
        <f t="shared" si="2893"/>
        <v>=COUNTIFS(C$3:C2274,C2274)</v>
      </c>
      <c r="Z2274" s="25" t="str">
        <f t="shared" si="2894"/>
        <v>#NAME?</v>
      </c>
      <c r="AA2274" s="25" t="str">
        <f t="shared" si="2895"/>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2"/>
        <v>13</v>
      </c>
      <c r="B2275" s="10">
        <f t="shared" si="2256"/>
        <v>39</v>
      </c>
      <c r="C2275" s="12" t="s">
        <v>704</v>
      </c>
      <c r="D2275" s="21" t="str">
        <f t="shared" ref="D2275:D2276" si="2896">VLOOKUP($C2275,$C$1:$P$7320,2,0)</f>
        <v>noun</v>
      </c>
      <c r="E2275" s="21" t="str">
        <f t="shared" ref="E2275:E2276" si="2897">VLOOKUP($C2275,$C$1:$P$7320,3,0)</f>
        <v>masc instr sg of bhikkhu, from bhikkhati</v>
      </c>
      <c r="F2275" s="21" t="str">
        <f t="shared" ref="F2275:F2276" si="2898">VLOOKUP($C2275,$C$1:$P$7320,4,0)</f>
        <v/>
      </c>
      <c r="G2275" s="21"/>
      <c r="H2275" s="21" t="str">
        <f t="shared" ref="H2275:H2276" si="2899">VLOOKUP($C2275,$C$1:$P$7320,6,0)</f>
        <v>by a monk, monastic</v>
      </c>
      <c r="I2275" s="21" t="str">
        <f t="shared" ref="I2275:I2276" si="2900">VLOOKUP($C2275,$C$1:$P$7320,7,0)</f>
        <v>beggar, mendicant</v>
      </c>
      <c r="J2275" s="21" t="str">
        <f t="shared" ref="J2275:J2276" si="2901">VLOOKUP($C2275,$C$1:$P$7320,8,0)</f>
        <v>√bhikkh (beg)</v>
      </c>
      <c r="K2275" s="21">
        <f t="shared" ref="K2275:K2276" si="2902">VLOOKUP($C2275,$C$1:$P$7320,9,0)</f>
        <v>1</v>
      </c>
      <c r="L2275" s="21" t="str">
        <f t="shared" ref="L2275:L2276" si="2903">VLOOKUP($C2275,$C$1:$P$7320,10,0)</f>
        <v>a</v>
      </c>
      <c r="M2275" s="21" t="str">
        <f t="shared" ref="M2275:M2276" si="2904">VLOOKUP($C2275,$C$1:$P$7320,11,0)</f>
        <v/>
      </c>
      <c r="N2275" s="21" t="str">
        <f t="shared" ref="N2275:N2276" si="2905">VLOOKUP($C2275,$C$1:$P$7320,12,0)</f>
        <v>√bhikkh + u</v>
      </c>
      <c r="O2275" s="21" t="str">
        <f t="shared" ref="O2275:O2276" si="2906">VLOOKUP($C2275,$C$1:$P$7320,13,0)</f>
        <v/>
      </c>
      <c r="P2275" s="21" t="str">
        <f t="shared" ref="P2275:P2276" si="2907">VLOOKUP($C2275,$C$1:$P$7320,14,0)</f>
        <v/>
      </c>
      <c r="Q2275" s="21"/>
      <c r="R2275" s="21" t="s">
        <v>5393</v>
      </c>
      <c r="S2275" s="21" t="s">
        <v>5394</v>
      </c>
      <c r="T2275" s="21" t="s">
        <v>5531</v>
      </c>
      <c r="U2275" s="23"/>
      <c r="V2275" s="23"/>
      <c r="W2275" s="15">
        <f t="shared" si="2"/>
        <v>45635</v>
      </c>
      <c r="X2275" s="24">
        <v>2274.0</v>
      </c>
      <c r="Y2275" s="17" t="str">
        <f t="shared" si="2893"/>
        <v>=COUNTIFS(C$3:C2275,C2275)</v>
      </c>
      <c r="Z2275" s="25" t="str">
        <f t="shared" si="2894"/>
        <v>#NAME?</v>
      </c>
      <c r="AA2275" s="25" t="str">
        <f t="shared" si="2895"/>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2"/>
        <v>2</v>
      </c>
      <c r="B2276" s="10">
        <f t="shared" si="2256"/>
        <v>3</v>
      </c>
      <c r="C2276" s="12" t="s">
        <v>5506</v>
      </c>
      <c r="D2276" s="21" t="str">
        <f t="shared" si="2896"/>
        <v>noun</v>
      </c>
      <c r="E2276" s="21" t="str">
        <f t="shared" si="2897"/>
        <v>masc nom sg of veyyāvaccakara, comp</v>
      </c>
      <c r="F2276" s="21" t="str">
        <f t="shared" si="2898"/>
        <v/>
      </c>
      <c r="G2276" s="21"/>
      <c r="H2276" s="21" t="str">
        <f t="shared" si="2899"/>
        <v>helper, assistant, steward</v>
      </c>
      <c r="I2276" s="21" t="str">
        <f t="shared" si="2900"/>
        <v>service maker</v>
      </c>
      <c r="J2276" s="21" t="str">
        <f t="shared" si="2901"/>
        <v/>
      </c>
      <c r="K2276" s="21" t="str">
        <f t="shared" si="2902"/>
        <v/>
      </c>
      <c r="L2276" s="21" t="str">
        <f t="shared" si="2903"/>
        <v/>
      </c>
      <c r="M2276" s="21" t="str">
        <f t="shared" si="2904"/>
        <v/>
      </c>
      <c r="N2276" s="21" t="str">
        <f t="shared" si="2905"/>
        <v>veyyāvacca + kara</v>
      </c>
      <c r="O2276" s="21" t="str">
        <f t="shared" si="2906"/>
        <v>accusative tappurisa</v>
      </c>
      <c r="P2276" s="21" t="str">
        <f t="shared" si="2907"/>
        <v>veyyāvaccaṃ + kara</v>
      </c>
      <c r="Q2276" s="21"/>
      <c r="R2276" s="21" t="s">
        <v>5393</v>
      </c>
      <c r="S2276" s="21" t="s">
        <v>5394</v>
      </c>
      <c r="T2276" s="21" t="s">
        <v>5531</v>
      </c>
      <c r="U2276" s="23"/>
      <c r="V2276" s="23"/>
      <c r="W2276" s="15">
        <f t="shared" si="2"/>
        <v>45635</v>
      </c>
      <c r="X2276" s="24">
        <v>2275.0</v>
      </c>
      <c r="Y2276" s="17" t="str">
        <f t="shared" si="2893"/>
        <v>=COUNTIFS(C$3:C2276,C2276)</v>
      </c>
      <c r="Z2276" s="25" t="str">
        <f t="shared" si="2894"/>
        <v>#NAME?</v>
      </c>
      <c r="AA2276" s="25" t="str">
        <f t="shared" si="2895"/>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2"/>
        <v>1</v>
      </c>
      <c r="B2277" s="10">
        <f t="shared" si="2256"/>
        <v>1</v>
      </c>
      <c r="C2277" s="12" t="s">
        <v>5542</v>
      </c>
      <c r="D2277" s="21" t="s">
        <v>401</v>
      </c>
      <c r="E2277" s="21" t="s">
        <v>5543</v>
      </c>
      <c r="F2277" s="21"/>
      <c r="G2277" s="21"/>
      <c r="H2277" s="21" t="s">
        <v>2647</v>
      </c>
      <c r="I2277" s="21" t="s">
        <v>5544</v>
      </c>
      <c r="J2277" s="21" t="s">
        <v>232</v>
      </c>
      <c r="K2277" s="21">
        <v>1.0</v>
      </c>
      <c r="L2277" s="21" t="s">
        <v>35</v>
      </c>
      <c r="M2277" s="21"/>
      <c r="N2277" s="21" t="s">
        <v>5545</v>
      </c>
      <c r="O2277" s="21"/>
      <c r="P2277" s="21"/>
      <c r="Q2277" s="21"/>
      <c r="R2277" s="21" t="s">
        <v>5393</v>
      </c>
      <c r="S2277" s="21" t="s">
        <v>5394</v>
      </c>
      <c r="T2277" s="21" t="s">
        <v>5546</v>
      </c>
      <c r="U2277" s="23"/>
      <c r="V2277" s="23"/>
      <c r="W2277" s="15">
        <f t="shared" si="2"/>
        <v>45635</v>
      </c>
      <c r="X2277" s="24">
        <v>2276.0</v>
      </c>
      <c r="Y2277" s="17" t="str">
        <f t="shared" si="2893"/>
        <v>=COUNTIFS(C$3:C2277,C2277)</v>
      </c>
      <c r="Z2277" s="25" t="str">
        <f t="shared" si="2894"/>
        <v>#NAME?</v>
      </c>
      <c r="AA2277" s="25" t="str">
        <f t="shared" si="2895"/>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2"/>
        <v>1</v>
      </c>
      <c r="B2278" s="10">
        <f t="shared" si="2256"/>
        <v>1</v>
      </c>
      <c r="C2278" s="12" t="s">
        <v>5547</v>
      </c>
      <c r="D2278" s="21" t="s">
        <v>47</v>
      </c>
      <c r="E2278" s="21" t="s">
        <v>5548</v>
      </c>
      <c r="F2278" s="21"/>
      <c r="G2278" s="21"/>
      <c r="H2278" s="21" t="s">
        <v>5549</v>
      </c>
      <c r="I2278" s="21" t="s">
        <v>5550</v>
      </c>
      <c r="J2278" s="21" t="s">
        <v>5551</v>
      </c>
      <c r="K2278" s="21">
        <v>1.0</v>
      </c>
      <c r="L2278" s="21" t="s">
        <v>35</v>
      </c>
      <c r="M2278" s="21"/>
      <c r="N2278" s="21" t="s">
        <v>5552</v>
      </c>
      <c r="O2278" s="21"/>
      <c r="P2278" s="21"/>
      <c r="Q2278" s="21"/>
      <c r="R2278" s="21" t="s">
        <v>5393</v>
      </c>
      <c r="S2278" s="21" t="s">
        <v>5394</v>
      </c>
      <c r="T2278" s="21" t="s">
        <v>5553</v>
      </c>
      <c r="U2278" s="23"/>
      <c r="V2278" s="23"/>
      <c r="W2278" s="15">
        <f t="shared" si="2"/>
        <v>45635</v>
      </c>
      <c r="X2278" s="24">
        <v>2277.0</v>
      </c>
      <c r="Y2278" s="17" t="str">
        <f t="shared" si="2893"/>
        <v>=COUNTIFS(C$3:C2278,C2278)</v>
      </c>
      <c r="Z2278" s="25" t="str">
        <f t="shared" si="2894"/>
        <v>#NAME?</v>
      </c>
      <c r="AA2278" s="25" t="str">
        <f t="shared" si="2895"/>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2"/>
        <v>75</v>
      </c>
      <c r="B2279" s="10">
        <f t="shared" si="2256"/>
        <v>220</v>
      </c>
      <c r="C2279" s="12" t="s">
        <v>1131</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5393</v>
      </c>
      <c r="S2279" s="21" t="s">
        <v>5394</v>
      </c>
      <c r="T2279" s="21" t="s">
        <v>5531</v>
      </c>
      <c r="U2279" s="23"/>
      <c r="V2279" s="23"/>
      <c r="W2279" s="15">
        <f t="shared" si="2"/>
        <v>45635</v>
      </c>
      <c r="X2279" s="24">
        <v>2278.0</v>
      </c>
      <c r="Y2279" s="17" t="str">
        <f t="shared" si="2893"/>
        <v>=COUNTIFS(C$3:C2279,C2279)</v>
      </c>
      <c r="Z2279" s="25" t="str">
        <f t="shared" si="2894"/>
        <v>#NAME?</v>
      </c>
      <c r="AA2279" s="25" t="str">
        <f t="shared" si="2895"/>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2"/>
        <v>1</v>
      </c>
      <c r="B2280" s="10">
        <f t="shared" si="2256"/>
        <v>1</v>
      </c>
      <c r="C2280" s="12" t="s">
        <v>5554</v>
      </c>
      <c r="D2280" s="21" t="s">
        <v>47</v>
      </c>
      <c r="E2280" s="21" t="s">
        <v>5555</v>
      </c>
      <c r="F2280" s="21"/>
      <c r="G2280" s="21"/>
      <c r="H2280" s="21" t="s">
        <v>5556</v>
      </c>
      <c r="I2280" s="21" t="s">
        <v>4516</v>
      </c>
      <c r="J2280" s="21" t="s">
        <v>4454</v>
      </c>
      <c r="K2280" s="21">
        <v>1.0</v>
      </c>
      <c r="L2280" s="21" t="s">
        <v>35</v>
      </c>
      <c r="M2280" s="21"/>
      <c r="N2280" s="21" t="s">
        <v>5557</v>
      </c>
      <c r="O2280" s="21"/>
      <c r="P2280" s="21"/>
      <c r="Q2280" s="21"/>
      <c r="R2280" s="21" t="s">
        <v>5393</v>
      </c>
      <c r="S2280" s="21" t="s">
        <v>5394</v>
      </c>
      <c r="T2280" s="21" t="s">
        <v>5558</v>
      </c>
      <c r="U2280" s="23"/>
      <c r="V2280" s="23"/>
      <c r="W2280" s="15">
        <f t="shared" si="2"/>
        <v>45635</v>
      </c>
      <c r="X2280" s="24">
        <v>2279.0</v>
      </c>
      <c r="Y2280" s="17" t="str">
        <f t="shared" si="2893"/>
        <v>=COUNTIFS(C$3:C2280,C2280)</v>
      </c>
      <c r="Z2280" s="25" t="str">
        <f t="shared" si="2894"/>
        <v>#NAME?</v>
      </c>
      <c r="AA2280" s="25" t="str">
        <f t="shared" si="2895"/>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2"/>
        <v>76</v>
      </c>
      <c r="B2281" s="10">
        <f t="shared" si="2256"/>
        <v>220</v>
      </c>
      <c r="C2281" s="12" t="s">
        <v>1131</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5393</v>
      </c>
      <c r="S2281" s="21" t="s">
        <v>5394</v>
      </c>
      <c r="T2281" s="21" t="s">
        <v>5531</v>
      </c>
      <c r="U2281" s="23"/>
      <c r="V2281" s="23"/>
      <c r="W2281" s="15">
        <f t="shared" si="2"/>
        <v>45635</v>
      </c>
      <c r="X2281" s="24">
        <v>2280.0</v>
      </c>
      <c r="Y2281" s="17" t="str">
        <f t="shared" si="2893"/>
        <v>=COUNTIFS(C$3:C2281,C2281)</v>
      </c>
      <c r="Z2281" s="25" t="str">
        <f t="shared" si="2894"/>
        <v>#NAME?</v>
      </c>
      <c r="AA2281" s="25" t="str">
        <f t="shared" si="2895"/>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2"/>
        <v>1</v>
      </c>
      <c r="B2282" s="10">
        <f t="shared" si="2256"/>
        <v>1</v>
      </c>
      <c r="C2282" s="12" t="s">
        <v>5559</v>
      </c>
      <c r="D2282" s="21" t="s">
        <v>42</v>
      </c>
      <c r="E2282" s="21" t="s">
        <v>5560</v>
      </c>
      <c r="F2282" s="21"/>
      <c r="G2282" s="21"/>
      <c r="H2282" s="21" t="s">
        <v>894</v>
      </c>
      <c r="I2282" s="21"/>
      <c r="J2282" s="21"/>
      <c r="K2282" s="21"/>
      <c r="L2282" s="21"/>
      <c r="M2282" s="21"/>
      <c r="N2282" s="21"/>
      <c r="O2282" s="21"/>
      <c r="P2282" s="21"/>
      <c r="Q2282" s="21"/>
      <c r="R2282" s="21" t="s">
        <v>5393</v>
      </c>
      <c r="S2282" s="21" t="s">
        <v>5394</v>
      </c>
      <c r="T2282" s="21" t="s">
        <v>5561</v>
      </c>
      <c r="U2282" s="23"/>
      <c r="V2282" s="23"/>
      <c r="W2282" s="15">
        <f t="shared" si="2"/>
        <v>45635</v>
      </c>
      <c r="X2282" s="24">
        <v>2281.0</v>
      </c>
      <c r="Y2282" s="17" t="str">
        <f t="shared" si="2893"/>
        <v>=COUNTIFS(C$3:C2282,C2282)</v>
      </c>
      <c r="Z2282" s="25" t="str">
        <f t="shared" si="2894"/>
        <v>#NAME?</v>
      </c>
      <c r="AA2282" s="25" t="str">
        <f t="shared" si="2895"/>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2"/>
        <v>22</v>
      </c>
      <c r="B2283" s="10">
        <f t="shared" si="2256"/>
        <v>42</v>
      </c>
      <c r="C2283" s="12" t="s">
        <v>423</v>
      </c>
      <c r="D2283" s="21" t="str">
        <f t="shared" ref="D2283:D2285" si="2908">VLOOKUP($C2283,$C$1:$P$7320,2,0)</f>
        <v>ind</v>
      </c>
      <c r="E2283" s="21" t="str">
        <f t="shared" ref="E2283:E2285" si="2909">VLOOKUP($C2283,$C$1:$P$7320,3,0)</f>
        <v>emph</v>
      </c>
      <c r="F2283" s="21" t="str">
        <f t="shared" ref="F2283:F2285" si="2910">VLOOKUP($C2283,$C$1:$P$7320,4,0)</f>
        <v/>
      </c>
      <c r="G2283" s="21"/>
      <c r="H2283" s="21" t="str">
        <f t="shared" ref="H2283:H2285" si="2911">VLOOKUP($C2283,$C$1:$P$7320,6,0)</f>
        <v>truly, indeed, then</v>
      </c>
      <c r="I2283" s="21" t="str">
        <f t="shared" ref="I2283:I2285" si="2912">VLOOKUP($C2283,$C$1:$P$7320,7,0)</f>
        <v/>
      </c>
      <c r="J2283" s="21" t="str">
        <f t="shared" ref="J2283:J2285" si="2913">VLOOKUP($C2283,$C$1:$P$7320,8,0)</f>
        <v/>
      </c>
      <c r="K2283" s="21" t="str">
        <f t="shared" ref="K2283:K2285" si="2914">VLOOKUP($C2283,$C$1:$P$7320,9,0)</f>
        <v/>
      </c>
      <c r="L2283" s="21" t="str">
        <f t="shared" ref="L2283:L2285" si="2915">VLOOKUP($C2283,$C$1:$P$7320,10,0)</f>
        <v/>
      </c>
      <c r="M2283" s="21" t="str">
        <f t="shared" ref="M2283:M2285" si="2916">VLOOKUP($C2283,$C$1:$P$7320,11,0)</f>
        <v/>
      </c>
      <c r="N2283" s="21" t="str">
        <f t="shared" ref="N2283:N2285" si="2917">VLOOKUP($C2283,$C$1:$P$7320,12,0)</f>
        <v/>
      </c>
      <c r="O2283" s="21" t="str">
        <f t="shared" ref="O2283:O2285" si="2918">VLOOKUP($C2283,$C$1:$P$7320,13,0)</f>
        <v/>
      </c>
      <c r="P2283" s="21" t="str">
        <f t="shared" ref="P2283:P2285" si="2919">VLOOKUP($C2283,$C$1:$P$7320,14,0)</f>
        <v/>
      </c>
      <c r="Q2283" s="21"/>
      <c r="R2283" s="21" t="s">
        <v>5393</v>
      </c>
      <c r="S2283" s="21" t="s">
        <v>5394</v>
      </c>
      <c r="T2283" s="21" t="s">
        <v>5531</v>
      </c>
      <c r="U2283" s="23"/>
      <c r="V2283" s="23"/>
      <c r="W2283" s="15">
        <f t="shared" si="2"/>
        <v>45635</v>
      </c>
      <c r="X2283" s="24">
        <v>2282.0</v>
      </c>
      <c r="Y2283" s="17" t="str">
        <f t="shared" si="2893"/>
        <v>=COUNTIFS(C$3:C2283,C2283)</v>
      </c>
      <c r="Z2283" s="25" t="str">
        <f t="shared" si="2894"/>
        <v>#NAME?</v>
      </c>
      <c r="AA2283" s="25" t="str">
        <f t="shared" si="2895"/>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2"/>
        <v>4</v>
      </c>
      <c r="B2284" s="10">
        <f t="shared" si="2256"/>
        <v>16</v>
      </c>
      <c r="C2284" s="12" t="s">
        <v>103</v>
      </c>
      <c r="D2284" s="21" t="str">
        <f t="shared" si="2908"/>
        <v>noun</v>
      </c>
      <c r="E2284" s="21" t="str">
        <f t="shared" si="2909"/>
        <v>masc voc sg or pl of āyasmant</v>
      </c>
      <c r="F2284" s="21" t="str">
        <f t="shared" si="2910"/>
        <v/>
      </c>
      <c r="G2284" s="21"/>
      <c r="H2284" s="21" t="str">
        <f t="shared" si="2911"/>
        <v>friend(s), brother(s)</v>
      </c>
      <c r="I2284" s="21" t="str">
        <f t="shared" si="2912"/>
        <v>having long life</v>
      </c>
      <c r="J2284" s="21" t="str">
        <f t="shared" si="2913"/>
        <v/>
      </c>
      <c r="K2284" s="21" t="str">
        <f t="shared" si="2914"/>
        <v/>
      </c>
      <c r="L2284" s="21" t="str">
        <f t="shared" si="2915"/>
        <v/>
      </c>
      <c r="M2284" s="21" t="str">
        <f t="shared" si="2916"/>
        <v/>
      </c>
      <c r="N2284" s="21" t="str">
        <f t="shared" si="2917"/>
        <v>āyas + mant</v>
      </c>
      <c r="O2284" s="21" t="str">
        <f t="shared" si="2918"/>
        <v/>
      </c>
      <c r="P2284" s="21" t="str">
        <f t="shared" si="2919"/>
        <v/>
      </c>
      <c r="Q2284" s="21"/>
      <c r="R2284" s="21" t="s">
        <v>5393</v>
      </c>
      <c r="S2284" s="21" t="s">
        <v>5394</v>
      </c>
      <c r="T2284" s="21" t="s">
        <v>5531</v>
      </c>
      <c r="U2284" s="23"/>
      <c r="V2284" s="23"/>
      <c r="W2284" s="15">
        <f t="shared" si="2"/>
        <v>45635</v>
      </c>
      <c r="X2284" s="24">
        <v>2283.0</v>
      </c>
      <c r="Y2284" s="17" t="str">
        <f t="shared" si="2893"/>
        <v>=COUNTIFS(C$3:C2284,C2284)</v>
      </c>
      <c r="Z2284" s="25" t="str">
        <f t="shared" si="2894"/>
        <v>#NAME?</v>
      </c>
      <c r="AA2284" s="25" t="str">
        <f t="shared" si="2895"/>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2"/>
        <v>2</v>
      </c>
      <c r="B2285" s="10">
        <f t="shared" si="2256"/>
        <v>4</v>
      </c>
      <c r="C2285" s="12" t="s">
        <v>987</v>
      </c>
      <c r="D2285" s="21" t="str">
        <f t="shared" si="2908"/>
        <v>noun</v>
      </c>
      <c r="E2285" s="21" t="str">
        <f t="shared" si="2909"/>
        <v>masc gen or dat pl of bhikkhu</v>
      </c>
      <c r="F2285" s="21" t="str">
        <f t="shared" si="2910"/>
        <v/>
      </c>
      <c r="G2285" s="21"/>
      <c r="H2285" s="21" t="str">
        <f t="shared" si="2911"/>
        <v>of the monks, for the monks</v>
      </c>
      <c r="I2285" s="21" t="str">
        <f t="shared" si="2912"/>
        <v>beggar, mendicant</v>
      </c>
      <c r="J2285" s="21" t="str">
        <f t="shared" si="2913"/>
        <v>√bhikkh (beg)</v>
      </c>
      <c r="K2285" s="21">
        <f t="shared" si="2914"/>
        <v>1</v>
      </c>
      <c r="L2285" s="21" t="str">
        <f t="shared" si="2915"/>
        <v>a</v>
      </c>
      <c r="M2285" s="21" t="str">
        <f t="shared" si="2916"/>
        <v/>
      </c>
      <c r="N2285" s="21" t="str">
        <f t="shared" si="2917"/>
        <v>√bhikkh + u</v>
      </c>
      <c r="O2285" s="21" t="str">
        <f t="shared" si="2918"/>
        <v/>
      </c>
      <c r="P2285" s="21" t="str">
        <f t="shared" si="2919"/>
        <v/>
      </c>
      <c r="Q2285" s="21"/>
      <c r="R2285" s="21" t="s">
        <v>5393</v>
      </c>
      <c r="S2285" s="21" t="s">
        <v>5394</v>
      </c>
      <c r="T2285" s="21" t="s">
        <v>5531</v>
      </c>
      <c r="U2285" s="23"/>
      <c r="V2285" s="23"/>
      <c r="W2285" s="15">
        <f t="shared" si="2"/>
        <v>45635</v>
      </c>
      <c r="X2285" s="24">
        <v>2284.0</v>
      </c>
      <c r="Y2285" s="17" t="str">
        <f t="shared" si="2893"/>
        <v>=COUNTIFS(C$3:C2285,C2285)</v>
      </c>
      <c r="Z2285" s="25" t="str">
        <f t="shared" si="2894"/>
        <v>#NAME?</v>
      </c>
      <c r="AA2285" s="25" t="str">
        <f t="shared" si="2895"/>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2"/>
        <v>1</v>
      </c>
      <c r="B2286" s="10">
        <f t="shared" si="2256"/>
        <v>1</v>
      </c>
      <c r="C2286" s="12" t="s">
        <v>5562</v>
      </c>
      <c r="D2286" s="21" t="s">
        <v>118</v>
      </c>
      <c r="E2286" s="27" t="s">
        <v>3434</v>
      </c>
      <c r="F2286" s="21"/>
      <c r="G2286" s="21"/>
      <c r="H2286" s="21"/>
      <c r="I2286" s="21"/>
      <c r="J2286" s="21"/>
      <c r="K2286" s="21"/>
      <c r="L2286" s="21"/>
      <c r="M2286" s="21"/>
      <c r="N2286" s="21" t="s">
        <v>5563</v>
      </c>
      <c r="O2286" s="21"/>
      <c r="P2286" s="21"/>
      <c r="Q2286" s="21"/>
      <c r="R2286" s="21" t="s">
        <v>5393</v>
      </c>
      <c r="S2286" s="21" t="s">
        <v>5394</v>
      </c>
      <c r="T2286" s="21" t="s">
        <v>5564</v>
      </c>
      <c r="U2286" s="23"/>
      <c r="V2286" s="23"/>
      <c r="W2286" s="15">
        <f t="shared" si="2"/>
        <v>45635</v>
      </c>
      <c r="X2286" s="24">
        <v>2285.0</v>
      </c>
      <c r="Y2286" s="17" t="str">
        <f t="shared" si="2893"/>
        <v>=COUNTIFS(C$3:C2286,C2286)</v>
      </c>
      <c r="Z2286" s="25" t="str">
        <f t="shared" si="2894"/>
        <v>#NAME?</v>
      </c>
      <c r="AA2286" s="25" t="str">
        <f t="shared" si="2895"/>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2"/>
        <v>1</v>
      </c>
      <c r="B2287" s="10">
        <f t="shared" si="2256"/>
        <v>1</v>
      </c>
      <c r="C2287" s="12" t="s">
        <v>5565</v>
      </c>
      <c r="D2287" s="21" t="s">
        <v>47</v>
      </c>
      <c r="E2287" s="21" t="s">
        <v>5507</v>
      </c>
      <c r="F2287" s="21"/>
      <c r="G2287" s="21"/>
      <c r="H2287" s="21" t="s">
        <v>5508</v>
      </c>
      <c r="I2287" s="21" t="s">
        <v>5509</v>
      </c>
      <c r="J2287" s="21"/>
      <c r="K2287" s="21"/>
      <c r="L2287" s="21"/>
      <c r="M2287" s="21"/>
      <c r="N2287" s="21" t="s">
        <v>5510</v>
      </c>
      <c r="O2287" s="21" t="s">
        <v>178</v>
      </c>
      <c r="P2287" s="21" t="s">
        <v>5566</v>
      </c>
      <c r="Q2287" s="21"/>
      <c r="R2287" s="21" t="s">
        <v>5393</v>
      </c>
      <c r="S2287" s="21" t="s">
        <v>5394</v>
      </c>
      <c r="T2287" s="21" t="s">
        <v>5567</v>
      </c>
      <c r="U2287" s="23"/>
      <c r="V2287" s="23"/>
      <c r="W2287" s="15">
        <f t="shared" si="2"/>
        <v>45635</v>
      </c>
      <c r="X2287" s="24">
        <v>2286.0</v>
      </c>
      <c r="Y2287" s="17" t="str">
        <f t="shared" si="2893"/>
        <v>=COUNTIFS(C$3:C2287,C2287)</v>
      </c>
      <c r="Z2287" s="25" t="str">
        <f t="shared" si="2894"/>
        <v>#NAME?</v>
      </c>
      <c r="AA2287" s="25" t="str">
        <f t="shared" si="2895"/>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2"/>
        <v>24</v>
      </c>
      <c r="B2288" s="10">
        <f t="shared" si="2256"/>
        <v>63</v>
      </c>
      <c r="C2288" s="12" t="s">
        <v>449</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5393</v>
      </c>
      <c r="S2288" s="21" t="s">
        <v>5394</v>
      </c>
      <c r="T2288" s="21" t="s">
        <v>5531</v>
      </c>
      <c r="U2288" s="23"/>
      <c r="V2288" s="23"/>
      <c r="W2288" s="15">
        <f t="shared" si="2"/>
        <v>45635</v>
      </c>
      <c r="X2288" s="24">
        <v>2287.0</v>
      </c>
      <c r="Y2288" s="17" t="str">
        <f t="shared" si="2893"/>
        <v>=COUNTIFS(C$3:C2288,C2288)</v>
      </c>
      <c r="Z2288" s="25" t="str">
        <f t="shared" si="2894"/>
        <v>#NAME?</v>
      </c>
      <c r="AA2288" s="25" t="str">
        <f t="shared" si="2895"/>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56"/>
        <v>0</v>
      </c>
      <c r="C2289" s="31"/>
      <c r="D2289" s="40"/>
      <c r="E2289" s="40"/>
      <c r="F2289" s="40"/>
      <c r="G2289" s="40"/>
      <c r="H2289" s="40"/>
      <c r="I2289" s="40"/>
      <c r="J2289" s="40"/>
      <c r="K2289" s="40"/>
      <c r="L2289" s="40"/>
      <c r="M2289" s="40"/>
      <c r="N2289" s="40"/>
      <c r="O2289" s="40"/>
      <c r="P2289" s="40"/>
      <c r="Q2289" s="40"/>
      <c r="R2289" s="40" t="s">
        <v>5393</v>
      </c>
      <c r="S2289" s="40" t="s">
        <v>5394</v>
      </c>
      <c r="T2289" s="40" t="s">
        <v>5531</v>
      </c>
      <c r="U2289" s="41"/>
      <c r="V2289" s="41"/>
      <c r="W2289" s="15">
        <f t="shared" si="2"/>
        <v>45635</v>
      </c>
      <c r="X2289" s="24">
        <v>2288.0</v>
      </c>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56"/>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2"/>
        <v>45635</v>
      </c>
      <c r="X2290" s="24">
        <v>2289.0</v>
      </c>
      <c r="Y2290" s="17" t="str">
        <f t="shared" ref="Y2290:Y2301" si="2920">formulatext(A2290)</f>
        <v>#N/A</v>
      </c>
      <c r="Z2290" s="25" t="str">
        <f t="shared" ref="Z2290:Z2301" si="2921">org.libreoffice.regex(Y2290,"(\= COUNTIFS\(C\$\d{1,3}:)(C\d{1,3})(,)(C\d{1,3})(\))","$2")</f>
        <v>#NAME?</v>
      </c>
      <c r="AA2290" s="25" t="str">
        <f t="shared" ref="AA2290:AA2301" si="2922">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23">COUNTIFS(C$3:C2291,C2291)</f>
        <v>22</v>
      </c>
      <c r="B2291" s="10">
        <f t="shared" si="2256"/>
        <v>37</v>
      </c>
      <c r="C2291" s="12" t="s">
        <v>368</v>
      </c>
      <c r="D2291" s="21" t="str">
        <f t="shared" ref="D2291:D2294" si="2924">VLOOKUP($C2291,$C$1:$P$7320,2,0)</f>
        <v>pron</v>
      </c>
      <c r="E2291" s="21" t="str">
        <f t="shared" ref="E2291:E2294" si="2925">VLOOKUP($C2291,$C$1:$P$7320,3,0)</f>
        <v>masc nom sg of ta</v>
      </c>
      <c r="F2291" s="21" t="str">
        <f t="shared" ref="F2291:F2294" si="2926">VLOOKUP($C2291,$C$1:$P$7320,4,0)</f>
        <v/>
      </c>
      <c r="G2291" s="21"/>
      <c r="H2291" s="21" t="str">
        <f t="shared" ref="H2291:H2294" si="2927">VLOOKUP($C2291,$C$1:$P$7320,6,0)</f>
        <v>he, that</v>
      </c>
      <c r="I2291" s="21" t="str">
        <f t="shared" ref="I2291:I2294" si="2928">VLOOKUP($C2291,$C$1:$P$7320,7,0)</f>
        <v/>
      </c>
      <c r="J2291" s="21" t="str">
        <f t="shared" ref="J2291:J2294" si="2929">VLOOKUP($C2291,$C$1:$P$7320,8,0)</f>
        <v/>
      </c>
      <c r="K2291" s="21" t="str">
        <f t="shared" ref="K2291:K2294" si="2930">VLOOKUP($C2291,$C$1:$P$7320,9,0)</f>
        <v/>
      </c>
      <c r="L2291" s="21" t="str">
        <f t="shared" ref="L2291:L2294" si="2931">VLOOKUP($C2291,$C$1:$P$7320,10,0)</f>
        <v/>
      </c>
      <c r="M2291" s="21" t="str">
        <f t="shared" ref="M2291:M2294" si="2932">VLOOKUP($C2291,$C$1:$P$7320,11,0)</f>
        <v/>
      </c>
      <c r="N2291" s="21" t="str">
        <f t="shared" ref="N2291:N2294" si="2933">VLOOKUP($C2291,$C$1:$P$7320,12,0)</f>
        <v/>
      </c>
      <c r="O2291" s="21" t="str">
        <f t="shared" ref="O2291:O2294" si="2934">VLOOKUP($C2291,$C$1:$P$7320,13,0)</f>
        <v/>
      </c>
      <c r="P2291" s="21" t="str">
        <f t="shared" ref="P2291:P2294" si="2935">VLOOKUP($C2291,$C$1:$P$7320,14,0)</f>
        <v/>
      </c>
      <c r="Q2291" s="21"/>
      <c r="R2291" s="21" t="s">
        <v>5393</v>
      </c>
      <c r="S2291" s="21" t="s">
        <v>5394</v>
      </c>
      <c r="T2291" s="21" t="s">
        <v>5568</v>
      </c>
      <c r="U2291" s="23"/>
      <c r="V2291" s="23"/>
      <c r="W2291" s="15">
        <f t="shared" si="2"/>
        <v>45635</v>
      </c>
      <c r="X2291" s="24">
        <v>2290.0</v>
      </c>
      <c r="Y2291" s="17" t="str">
        <f t="shared" si="2920"/>
        <v>=COUNTIFS(C$3:C2291,C2291)</v>
      </c>
      <c r="Z2291" s="25" t="str">
        <f t="shared" si="2921"/>
        <v>#NAME?</v>
      </c>
      <c r="AA2291" s="25" t="str">
        <f t="shared" si="2922"/>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23"/>
        <v>15</v>
      </c>
      <c r="B2292" s="10">
        <f t="shared" si="2256"/>
        <v>38</v>
      </c>
      <c r="C2292" s="12" t="s">
        <v>2672</v>
      </c>
      <c r="D2292" s="21" t="str">
        <f t="shared" si="2924"/>
        <v>ind</v>
      </c>
      <c r="E2292" s="21" t="str">
        <f t="shared" si="2925"/>
        <v>cond</v>
      </c>
      <c r="F2292" s="21" t="str">
        <f t="shared" si="2926"/>
        <v/>
      </c>
      <c r="G2292" s="21"/>
      <c r="H2292" s="21" t="str">
        <f t="shared" si="2927"/>
        <v>if</v>
      </c>
      <c r="I2292" s="21" t="str">
        <f t="shared" si="2928"/>
        <v/>
      </c>
      <c r="J2292" s="21" t="str">
        <f t="shared" si="2929"/>
        <v/>
      </c>
      <c r="K2292" s="21" t="str">
        <f t="shared" si="2930"/>
        <v/>
      </c>
      <c r="L2292" s="21" t="str">
        <f t="shared" si="2931"/>
        <v/>
      </c>
      <c r="M2292" s="21" t="str">
        <f t="shared" si="2932"/>
        <v/>
      </c>
      <c r="N2292" s="21" t="str">
        <f t="shared" si="2933"/>
        <v/>
      </c>
      <c r="O2292" s="21" t="str">
        <f t="shared" si="2934"/>
        <v/>
      </c>
      <c r="P2292" s="21" t="str">
        <f t="shared" si="2935"/>
        <v/>
      </c>
      <c r="Q2292" s="21"/>
      <c r="R2292" s="21" t="s">
        <v>5393</v>
      </c>
      <c r="S2292" s="21" t="s">
        <v>5394</v>
      </c>
      <c r="T2292" s="21" t="s">
        <v>5568</v>
      </c>
      <c r="U2292" s="23"/>
      <c r="V2292" s="23"/>
      <c r="W2292" s="15">
        <f t="shared" si="2"/>
        <v>45635</v>
      </c>
      <c r="X2292" s="24">
        <v>2291.0</v>
      </c>
      <c r="Y2292" s="17" t="str">
        <f t="shared" si="2920"/>
        <v>=COUNTIFS(C$3:C2292,C2292)</v>
      </c>
      <c r="Z2292" s="25" t="str">
        <f t="shared" si="2921"/>
        <v>#NAME?</v>
      </c>
      <c r="AA2292" s="25" t="str">
        <f t="shared" si="2922"/>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3"/>
        <v>4</v>
      </c>
      <c r="B2293" s="10">
        <f t="shared" si="2256"/>
        <v>5</v>
      </c>
      <c r="C2293" s="12" t="s">
        <v>5443</v>
      </c>
      <c r="D2293" s="21" t="str">
        <f t="shared" si="2924"/>
        <v>masc</v>
      </c>
      <c r="E2293" s="21" t="str">
        <f t="shared" si="2925"/>
        <v>masc nom sg of dūta</v>
      </c>
      <c r="F2293" s="21" t="str">
        <f t="shared" si="2926"/>
        <v/>
      </c>
      <c r="G2293" s="21"/>
      <c r="H2293" s="21" t="str">
        <f t="shared" si="2927"/>
        <v>messenger</v>
      </c>
      <c r="I2293" s="21" t="str">
        <f t="shared" si="2928"/>
        <v>runner</v>
      </c>
      <c r="J2293" s="21" t="str">
        <f t="shared" si="2929"/>
        <v>√dū (go, run)</v>
      </c>
      <c r="K2293" s="21">
        <f t="shared" si="2930"/>
        <v>1</v>
      </c>
      <c r="L2293" s="21" t="str">
        <f t="shared" si="2931"/>
        <v>a</v>
      </c>
      <c r="M2293" s="21" t="str">
        <f t="shared" si="2932"/>
        <v/>
      </c>
      <c r="N2293" s="21" t="str">
        <f t="shared" si="2933"/>
        <v>√dū + ta</v>
      </c>
      <c r="O2293" s="21" t="str">
        <f t="shared" si="2934"/>
        <v/>
      </c>
      <c r="P2293" s="21" t="str">
        <f t="shared" si="2935"/>
        <v/>
      </c>
      <c r="Q2293" s="21"/>
      <c r="R2293" s="21" t="s">
        <v>5393</v>
      </c>
      <c r="S2293" s="21" t="s">
        <v>5394</v>
      </c>
      <c r="T2293" s="21" t="s">
        <v>5568</v>
      </c>
      <c r="U2293" s="23"/>
      <c r="V2293" s="23"/>
      <c r="W2293" s="15">
        <f t="shared" si="2"/>
        <v>45635</v>
      </c>
      <c r="X2293" s="24">
        <v>2292.0</v>
      </c>
      <c r="Y2293" s="17" t="str">
        <f t="shared" si="2920"/>
        <v>=COUNTIFS(C$3:C2293,C2293)</v>
      </c>
      <c r="Z2293" s="25" t="str">
        <f t="shared" si="2921"/>
        <v>#NAME?</v>
      </c>
      <c r="AA2293" s="25" t="str">
        <f t="shared" si="2922"/>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3"/>
        <v>14</v>
      </c>
      <c r="B2294" s="10">
        <f t="shared" si="2256"/>
        <v>36</v>
      </c>
      <c r="C2294" s="12" t="s">
        <v>288</v>
      </c>
      <c r="D2294" s="21" t="str">
        <f t="shared" si="2924"/>
        <v>pron</v>
      </c>
      <c r="E2294" s="21" t="str">
        <f t="shared" si="2925"/>
        <v>masc acc sg of ta</v>
      </c>
      <c r="F2294" s="21" t="str">
        <f t="shared" si="2926"/>
        <v/>
      </c>
      <c r="G2294" s="21"/>
      <c r="H2294" s="21" t="str">
        <f t="shared" si="2927"/>
        <v>that</v>
      </c>
      <c r="I2294" s="21" t="str">
        <f t="shared" si="2928"/>
        <v/>
      </c>
      <c r="J2294" s="21" t="str">
        <f t="shared" si="2929"/>
        <v/>
      </c>
      <c r="K2294" s="21" t="str">
        <f t="shared" si="2930"/>
        <v/>
      </c>
      <c r="L2294" s="21" t="str">
        <f t="shared" si="2931"/>
        <v/>
      </c>
      <c r="M2294" s="21" t="str">
        <f t="shared" si="2932"/>
        <v/>
      </c>
      <c r="N2294" s="21" t="str">
        <f t="shared" si="2933"/>
        <v/>
      </c>
      <c r="O2294" s="21" t="str">
        <f t="shared" si="2934"/>
        <v/>
      </c>
      <c r="P2294" s="21" t="str">
        <f t="shared" si="2935"/>
        <v/>
      </c>
      <c r="Q2294" s="21"/>
      <c r="R2294" s="21" t="s">
        <v>5393</v>
      </c>
      <c r="S2294" s="21" t="s">
        <v>5394</v>
      </c>
      <c r="T2294" s="21" t="s">
        <v>5568</v>
      </c>
      <c r="U2294" s="23"/>
      <c r="V2294" s="23"/>
      <c r="W2294" s="15">
        <f t="shared" si="2"/>
        <v>45635</v>
      </c>
      <c r="X2294" s="24">
        <v>2293.0</v>
      </c>
      <c r="Y2294" s="17" t="str">
        <f t="shared" si="2920"/>
        <v>=COUNTIFS(C$3:C2294,C2294)</v>
      </c>
      <c r="Z2294" s="25" t="str">
        <f t="shared" si="2921"/>
        <v>#NAME?</v>
      </c>
      <c r="AA2294" s="25" t="str">
        <f t="shared" si="2922"/>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3"/>
        <v>1</v>
      </c>
      <c r="B2295" s="10">
        <f t="shared" si="2256"/>
        <v>2</v>
      </c>
      <c r="C2295" s="12" t="s">
        <v>5569</v>
      </c>
      <c r="D2295" s="21" t="s">
        <v>47</v>
      </c>
      <c r="E2295" s="21" t="s">
        <v>5570</v>
      </c>
      <c r="F2295" s="21"/>
      <c r="G2295" s="21"/>
      <c r="H2295" s="21" t="s">
        <v>5508</v>
      </c>
      <c r="I2295" s="21" t="s">
        <v>5509</v>
      </c>
      <c r="J2295" s="21"/>
      <c r="K2295" s="21"/>
      <c r="L2295" s="21"/>
      <c r="M2295" s="21"/>
      <c r="N2295" s="21" t="s">
        <v>5510</v>
      </c>
      <c r="O2295" s="21" t="s">
        <v>178</v>
      </c>
      <c r="P2295" s="21" t="s">
        <v>5571</v>
      </c>
      <c r="Q2295" s="21"/>
      <c r="R2295" s="21" t="s">
        <v>5393</v>
      </c>
      <c r="S2295" s="21" t="s">
        <v>5394</v>
      </c>
      <c r="T2295" s="21" t="s">
        <v>5572</v>
      </c>
      <c r="U2295" s="23"/>
      <c r="V2295" s="23"/>
      <c r="W2295" s="15">
        <f t="shared" si="2"/>
        <v>45635</v>
      </c>
      <c r="X2295" s="24">
        <v>2294.0</v>
      </c>
      <c r="Y2295" s="17" t="str">
        <f t="shared" si="2920"/>
        <v>=COUNTIFS(C$3:C2295,C2295)</v>
      </c>
      <c r="Z2295" s="25" t="str">
        <f t="shared" si="2921"/>
        <v>#NAME?</v>
      </c>
      <c r="AA2295" s="25" t="str">
        <f t="shared" si="2922"/>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3"/>
        <v>1</v>
      </c>
      <c r="B2296" s="10">
        <f t="shared" si="2256"/>
        <v>1</v>
      </c>
      <c r="C2296" s="12" t="s">
        <v>5573</v>
      </c>
      <c r="D2296" s="21" t="s">
        <v>84</v>
      </c>
      <c r="E2296" s="21" t="s">
        <v>5574</v>
      </c>
      <c r="F2296" s="21"/>
      <c r="G2296" s="21"/>
      <c r="H2296" s="21" t="s">
        <v>5575</v>
      </c>
      <c r="I2296" s="21" t="s">
        <v>5576</v>
      </c>
      <c r="J2296" s="21" t="s">
        <v>621</v>
      </c>
      <c r="K2296" s="21">
        <v>5.0</v>
      </c>
      <c r="L2296" s="27" t="s">
        <v>1456</v>
      </c>
      <c r="M2296" s="21" t="s">
        <v>5019</v>
      </c>
      <c r="N2296" s="21" t="s">
        <v>5577</v>
      </c>
      <c r="O2296" s="21"/>
      <c r="P2296" s="21"/>
      <c r="Q2296" s="21"/>
      <c r="R2296" s="21" t="s">
        <v>5393</v>
      </c>
      <c r="S2296" s="21" t="s">
        <v>5394</v>
      </c>
      <c r="T2296" s="21" t="s">
        <v>5578</v>
      </c>
      <c r="U2296" s="23"/>
      <c r="V2296" s="23"/>
      <c r="W2296" s="15">
        <f t="shared" si="2"/>
        <v>45635</v>
      </c>
      <c r="X2296" s="24">
        <v>2295.0</v>
      </c>
      <c r="Y2296" s="17" t="str">
        <f t="shared" si="2920"/>
        <v>=COUNTIFS(C$3:C2296,C2296)</v>
      </c>
      <c r="Z2296" s="25" t="str">
        <f t="shared" si="2921"/>
        <v>#NAME?</v>
      </c>
      <c r="AA2296" s="25" t="str">
        <f t="shared" si="2922"/>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3"/>
        <v>15</v>
      </c>
      <c r="B2297" s="10">
        <f t="shared" si="2256"/>
        <v>36</v>
      </c>
      <c r="C2297" s="12" t="s">
        <v>288</v>
      </c>
      <c r="D2297" s="21" t="str">
        <f t="shared" ref="D2297:D2301" si="2936">VLOOKUP($C2297,$C$1:$P$7320,2,0)</f>
        <v>pron</v>
      </c>
      <c r="E2297" s="21" t="str">
        <f t="shared" ref="E2297:E2301" si="2937">VLOOKUP($C2297,$C$1:$P$7320,3,0)</f>
        <v>masc acc sg of ta</v>
      </c>
      <c r="F2297" s="21" t="str">
        <f t="shared" ref="F2297:F2301" si="2938">VLOOKUP($C2297,$C$1:$P$7320,4,0)</f>
        <v/>
      </c>
      <c r="G2297" s="21"/>
      <c r="H2297" s="21" t="str">
        <f t="shared" ref="H2297:H2301" si="2939">VLOOKUP($C2297,$C$1:$P$7320,6,0)</f>
        <v>that</v>
      </c>
      <c r="I2297" s="21" t="str">
        <f t="shared" ref="I2297:I2301" si="2940">VLOOKUP($C2297,$C$1:$P$7320,7,0)</f>
        <v/>
      </c>
      <c r="J2297" s="21" t="str">
        <f t="shared" ref="J2297:J2301" si="2941">VLOOKUP($C2297,$C$1:$P$7320,8,0)</f>
        <v/>
      </c>
      <c r="K2297" s="21" t="str">
        <f t="shared" ref="K2297:K2301" si="2942">VLOOKUP($C2297,$C$1:$P$7320,9,0)</f>
        <v/>
      </c>
      <c r="L2297" s="21" t="str">
        <f t="shared" ref="L2297:L2301" si="2943">VLOOKUP($C2297,$C$1:$P$7320,10,0)</f>
        <v/>
      </c>
      <c r="M2297" s="21" t="str">
        <f t="shared" ref="M2297:M2301" si="2944">VLOOKUP($C2297,$C$1:$P$7320,11,0)</f>
        <v/>
      </c>
      <c r="N2297" s="21" t="str">
        <f t="shared" ref="N2297:N2301" si="2945">VLOOKUP($C2297,$C$1:$P$7320,12,0)</f>
        <v/>
      </c>
      <c r="O2297" s="21" t="str">
        <f t="shared" ref="O2297:O2301" si="2946">VLOOKUP($C2297,$C$1:$P$7320,13,0)</f>
        <v/>
      </c>
      <c r="P2297" s="21" t="str">
        <f t="shared" ref="P2297:P2301" si="2947">VLOOKUP($C2297,$C$1:$P$7320,14,0)</f>
        <v/>
      </c>
      <c r="Q2297" s="21"/>
      <c r="R2297" s="21" t="s">
        <v>5393</v>
      </c>
      <c r="S2297" s="21" t="s">
        <v>5394</v>
      </c>
      <c r="T2297" s="21" t="s">
        <v>5568</v>
      </c>
      <c r="U2297" s="23"/>
      <c r="V2297" s="23"/>
      <c r="W2297" s="15">
        <f t="shared" si="2"/>
        <v>45635</v>
      </c>
      <c r="X2297" s="24">
        <v>2296.0</v>
      </c>
      <c r="Y2297" s="17" t="str">
        <f t="shared" si="2920"/>
        <v>=COUNTIFS(C$3:C2297,C2297)</v>
      </c>
      <c r="Z2297" s="25" t="str">
        <f t="shared" si="2921"/>
        <v>#NAME?</v>
      </c>
      <c r="AA2297" s="25" t="str">
        <f t="shared" si="2922"/>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3"/>
        <v>13</v>
      </c>
      <c r="B2298" s="10">
        <f t="shared" si="2256"/>
        <v>26</v>
      </c>
      <c r="C2298" s="12" t="s">
        <v>2777</v>
      </c>
      <c r="D2298" s="21" t="str">
        <f t="shared" si="2936"/>
        <v>noun</v>
      </c>
      <c r="E2298" s="21" t="str">
        <f t="shared" si="2937"/>
        <v>masc acc sg, from bhikkhati</v>
      </c>
      <c r="F2298" s="21" t="str">
        <f t="shared" si="2938"/>
        <v/>
      </c>
      <c r="G2298" s="21"/>
      <c r="H2298" s="21" t="str">
        <f t="shared" si="2939"/>
        <v>monk, monastic</v>
      </c>
      <c r="I2298" s="21" t="str">
        <f t="shared" si="2940"/>
        <v>beggar, mendicant</v>
      </c>
      <c r="J2298" s="21" t="str">
        <f t="shared" si="2941"/>
        <v>√bhikkh (beg)</v>
      </c>
      <c r="K2298" s="21">
        <f t="shared" si="2942"/>
        <v>1</v>
      </c>
      <c r="L2298" s="21" t="str">
        <f t="shared" si="2943"/>
        <v>a</v>
      </c>
      <c r="M2298" s="21" t="str">
        <f t="shared" si="2944"/>
        <v/>
      </c>
      <c r="N2298" s="21" t="str">
        <f t="shared" si="2945"/>
        <v>√bhikkh + u</v>
      </c>
      <c r="O2298" s="21" t="str">
        <f t="shared" si="2946"/>
        <v/>
      </c>
      <c r="P2298" s="21" t="str">
        <f t="shared" si="2947"/>
        <v/>
      </c>
      <c r="Q2298" s="21"/>
      <c r="R2298" s="21" t="s">
        <v>5393</v>
      </c>
      <c r="S2298" s="21" t="s">
        <v>5394</v>
      </c>
      <c r="T2298" s="21" t="s">
        <v>5568</v>
      </c>
      <c r="U2298" s="23"/>
      <c r="V2298" s="23"/>
      <c r="W2298" s="15">
        <f t="shared" si="2"/>
        <v>45635</v>
      </c>
      <c r="X2298" s="24">
        <v>2297.0</v>
      </c>
      <c r="Y2298" s="17" t="str">
        <f t="shared" si="2920"/>
        <v>=COUNTIFS(C$3:C2298,C2298)</v>
      </c>
      <c r="Z2298" s="25" t="str">
        <f t="shared" si="2921"/>
        <v>#NAME?</v>
      </c>
      <c r="AA2298" s="25" t="str">
        <f t="shared" si="2922"/>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3"/>
        <v>4</v>
      </c>
      <c r="B2299" s="10">
        <f t="shared" si="2256"/>
        <v>7</v>
      </c>
      <c r="C2299" s="12" t="s">
        <v>5242</v>
      </c>
      <c r="D2299" s="21" t="str">
        <f t="shared" si="2936"/>
        <v>verb</v>
      </c>
      <c r="E2299" s="21" t="str">
        <f t="shared" si="2937"/>
        <v>abs of upasaṅkamati</v>
      </c>
      <c r="F2299" s="21" t="str">
        <f t="shared" si="2938"/>
        <v/>
      </c>
      <c r="G2299" s="21"/>
      <c r="H2299" s="21" t="str">
        <f t="shared" si="2939"/>
        <v>having approached</v>
      </c>
      <c r="I2299" s="21" t="str">
        <f t="shared" si="2940"/>
        <v>having gone near</v>
      </c>
      <c r="J2299" s="21" t="str">
        <f t="shared" si="2941"/>
        <v>√kam (go)</v>
      </c>
      <c r="K2299" s="21">
        <f t="shared" si="2942"/>
        <v>1</v>
      </c>
      <c r="L2299" s="21" t="str">
        <f t="shared" si="2943"/>
        <v>a</v>
      </c>
      <c r="M2299" s="21" t="str">
        <f t="shared" si="2944"/>
        <v/>
      </c>
      <c r="N2299" s="21" t="str">
        <f t="shared" si="2945"/>
        <v>upa + saṃ + √kam + itvā</v>
      </c>
      <c r="O2299" s="21" t="str">
        <f t="shared" si="2946"/>
        <v/>
      </c>
      <c r="P2299" s="21" t="str">
        <f t="shared" si="2947"/>
        <v/>
      </c>
      <c r="Q2299" s="21"/>
      <c r="R2299" s="21" t="s">
        <v>5393</v>
      </c>
      <c r="S2299" s="21" t="s">
        <v>5394</v>
      </c>
      <c r="T2299" s="21" t="s">
        <v>5568</v>
      </c>
      <c r="U2299" s="23"/>
      <c r="V2299" s="23"/>
      <c r="W2299" s="15">
        <f t="shared" si="2"/>
        <v>45635</v>
      </c>
      <c r="X2299" s="24">
        <v>2298.0</v>
      </c>
      <c r="Y2299" s="17" t="str">
        <f t="shared" si="2920"/>
        <v>=COUNTIFS(C$3:C2299,C2299)</v>
      </c>
      <c r="Z2299" s="25" t="str">
        <f t="shared" si="2921"/>
        <v>#NAME?</v>
      </c>
      <c r="AA2299" s="25" t="str">
        <f t="shared" si="2922"/>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3"/>
        <v>9</v>
      </c>
      <c r="B2300" s="10">
        <f t="shared" si="2256"/>
        <v>20</v>
      </c>
      <c r="C2300" s="12" t="s">
        <v>1746</v>
      </c>
      <c r="D2300" s="21" t="str">
        <f t="shared" si="2936"/>
        <v>ind</v>
      </c>
      <c r="E2300" s="21" t="str">
        <f t="shared" si="2937"/>
        <v>ind, adv</v>
      </c>
      <c r="F2300" s="21" t="str">
        <f t="shared" si="2938"/>
        <v/>
      </c>
      <c r="G2300" s="21"/>
      <c r="H2300" s="21" t="str">
        <f t="shared" si="2939"/>
        <v>thus, like this</v>
      </c>
      <c r="I2300" s="21" t="str">
        <f t="shared" si="2940"/>
        <v/>
      </c>
      <c r="J2300" s="21" t="str">
        <f t="shared" si="2941"/>
        <v/>
      </c>
      <c r="K2300" s="21" t="str">
        <f t="shared" si="2942"/>
        <v/>
      </c>
      <c r="L2300" s="21" t="str">
        <f t="shared" si="2943"/>
        <v/>
      </c>
      <c r="M2300" s="21" t="str">
        <f t="shared" si="2944"/>
        <v/>
      </c>
      <c r="N2300" s="21" t="str">
        <f t="shared" si="2945"/>
        <v/>
      </c>
      <c r="O2300" s="21" t="str">
        <f t="shared" si="2946"/>
        <v/>
      </c>
      <c r="P2300" s="21" t="str">
        <f t="shared" si="2947"/>
        <v/>
      </c>
      <c r="Q2300" s="21"/>
      <c r="R2300" s="21" t="s">
        <v>5393</v>
      </c>
      <c r="S2300" s="21" t="s">
        <v>5394</v>
      </c>
      <c r="T2300" s="21" t="s">
        <v>5568</v>
      </c>
      <c r="U2300" s="23"/>
      <c r="V2300" s="23"/>
      <c r="W2300" s="15">
        <f t="shared" si="2"/>
        <v>45635</v>
      </c>
      <c r="X2300" s="24">
        <v>2299.0</v>
      </c>
      <c r="Y2300" s="17" t="str">
        <f t="shared" si="2920"/>
        <v>=COUNTIFS(C$3:C2300,C2300)</v>
      </c>
      <c r="Z2300" s="25" t="str">
        <f t="shared" si="2921"/>
        <v>#NAME?</v>
      </c>
      <c r="AA2300" s="25" t="str">
        <f t="shared" si="2922"/>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3"/>
        <v>9</v>
      </c>
      <c r="B2301" s="10">
        <f t="shared" si="2256"/>
        <v>18</v>
      </c>
      <c r="C2301" s="12" t="s">
        <v>1749</v>
      </c>
      <c r="D2301" s="21" t="str">
        <f t="shared" si="2936"/>
        <v>verb</v>
      </c>
      <c r="E2301" s="21" t="str">
        <f t="shared" si="2937"/>
        <v>opt 3rd sg of vadati</v>
      </c>
      <c r="F2301" s="21" t="str">
        <f t="shared" si="2938"/>
        <v/>
      </c>
      <c r="G2301" s="21"/>
      <c r="H2301" s="21" t="str">
        <f t="shared" si="2939"/>
        <v>he would say, speak, tell</v>
      </c>
      <c r="I2301" s="21" t="str">
        <f t="shared" si="2940"/>
        <v/>
      </c>
      <c r="J2301" s="21" t="str">
        <f t="shared" si="2941"/>
        <v>√vad (speak)</v>
      </c>
      <c r="K2301" s="21">
        <f t="shared" si="2942"/>
        <v>1</v>
      </c>
      <c r="L2301" s="21" t="str">
        <f t="shared" si="2943"/>
        <v>a</v>
      </c>
      <c r="M2301" s="21" t="str">
        <f t="shared" si="2944"/>
        <v>√vad + a &gt; vada</v>
      </c>
      <c r="N2301" s="21" t="str">
        <f t="shared" si="2945"/>
        <v>vada + eyya</v>
      </c>
      <c r="O2301" s="21" t="str">
        <f t="shared" si="2946"/>
        <v/>
      </c>
      <c r="P2301" s="21" t="str">
        <f t="shared" si="2947"/>
        <v/>
      </c>
      <c r="Q2301" s="21"/>
      <c r="R2301" s="21" t="s">
        <v>5393</v>
      </c>
      <c r="S2301" s="21" t="s">
        <v>5394</v>
      </c>
      <c r="T2301" s="21" t="s">
        <v>5568</v>
      </c>
      <c r="U2301" s="23"/>
      <c r="V2301" s="23"/>
      <c r="W2301" s="15">
        <f t="shared" si="2"/>
        <v>45635</v>
      </c>
      <c r="X2301" s="24">
        <v>2300.0</v>
      </c>
      <c r="Y2301" s="17" t="str">
        <f t="shared" si="2920"/>
        <v>=COUNTIFS(C$3:C2301,C2301)</v>
      </c>
      <c r="Z2301" s="25" t="str">
        <f t="shared" si="2921"/>
        <v>#NAME?</v>
      </c>
      <c r="AA2301" s="25" t="str">
        <f t="shared" si="2922"/>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56"/>
        <v>0</v>
      </c>
      <c r="C2302" s="31"/>
      <c r="D2302" s="40"/>
      <c r="E2302" s="40"/>
      <c r="F2302" s="40"/>
      <c r="G2302" s="40"/>
      <c r="H2302" s="40"/>
      <c r="I2302" s="40"/>
      <c r="J2302" s="40"/>
      <c r="K2302" s="40"/>
      <c r="L2302" s="40"/>
      <c r="M2302" s="40"/>
      <c r="N2302" s="40"/>
      <c r="O2302" s="40"/>
      <c r="P2302" s="40"/>
      <c r="Q2302" s="40"/>
      <c r="R2302" s="40" t="s">
        <v>5393</v>
      </c>
      <c r="S2302" s="40" t="s">
        <v>5394</v>
      </c>
      <c r="T2302" s="40" t="s">
        <v>5568</v>
      </c>
      <c r="U2302" s="41"/>
      <c r="V2302" s="41"/>
      <c r="W2302" s="15">
        <f t="shared" si="2"/>
        <v>45635</v>
      </c>
      <c r="X2302" s="24">
        <v>2301.0</v>
      </c>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56"/>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2"/>
        <v>45635</v>
      </c>
      <c r="X2303" s="24">
        <v>2302.0</v>
      </c>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48">COUNTIFS(C$3:C2304,C2304)</f>
        <v>1</v>
      </c>
      <c r="B2304" s="10">
        <f t="shared" si="2256"/>
        <v>4</v>
      </c>
      <c r="C2304" s="12" t="s">
        <v>5579</v>
      </c>
      <c r="D2304" s="21" t="s">
        <v>42</v>
      </c>
      <c r="E2304" s="21" t="s">
        <v>5580</v>
      </c>
      <c r="F2304" s="21"/>
      <c r="G2304" s="21"/>
      <c r="H2304" s="21" t="s">
        <v>5581</v>
      </c>
      <c r="I2304" s="21"/>
      <c r="J2304" s="21"/>
      <c r="K2304" s="21"/>
      <c r="L2304" s="21"/>
      <c r="M2304" s="21"/>
      <c r="N2304" s="21"/>
      <c r="O2304" s="21"/>
      <c r="P2304" s="21"/>
      <c r="Q2304" s="21"/>
      <c r="R2304" s="21" t="s">
        <v>5393</v>
      </c>
      <c r="S2304" s="21" t="s">
        <v>5394</v>
      </c>
      <c r="T2304" s="22" t="s">
        <v>5582</v>
      </c>
      <c r="U2304" s="23"/>
      <c r="V2304" s="23"/>
      <c r="W2304" s="15">
        <f t="shared" si="2"/>
        <v>45635</v>
      </c>
      <c r="X2304" s="24">
        <v>2303.0</v>
      </c>
      <c r="Y2304" s="17" t="str">
        <f t="shared" ref="Y2304:Y2312" si="2949">formulatext(A2304)</f>
        <v>=COUNTIFS(C$3:C2304,C2304)</v>
      </c>
      <c r="Z2304" s="25" t="str">
        <f t="shared" ref="Z2304:Z2312" si="2950">org.libreoffice.regex(Y2304,"(\= COUNTIFS\(C\$\d{1,3}:)(C\d{1,3})(,)(C\d{1,3})(\))","$2")</f>
        <v>#NAME?</v>
      </c>
      <c r="AA2304" s="25" t="str">
        <f t="shared" ref="AA2304:AA2312" si="2951">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48"/>
        <v>23</v>
      </c>
      <c r="B2305" s="10">
        <f t="shared" si="2256"/>
        <v>42</v>
      </c>
      <c r="C2305" s="12" t="s">
        <v>423</v>
      </c>
      <c r="D2305" s="21" t="str">
        <f t="shared" ref="D2305:D2308" si="2952">VLOOKUP($C2305,$C$1:$P$7320,2,0)</f>
        <v>ind</v>
      </c>
      <c r="E2305" s="21" t="str">
        <f t="shared" ref="E2305:E2308" si="2953">VLOOKUP($C2305,$C$1:$P$7320,3,0)</f>
        <v>emph</v>
      </c>
      <c r="F2305" s="21" t="str">
        <f t="shared" ref="F2305:F2308" si="2954">VLOOKUP($C2305,$C$1:$P$7320,4,0)</f>
        <v/>
      </c>
      <c r="G2305" s="21"/>
      <c r="H2305" s="21" t="str">
        <f t="shared" ref="H2305:H2308" si="2955">VLOOKUP($C2305,$C$1:$P$7320,6,0)</f>
        <v>truly, indeed, then</v>
      </c>
      <c r="I2305" s="21" t="str">
        <f t="shared" ref="I2305:I2308" si="2956">VLOOKUP($C2305,$C$1:$P$7320,7,0)</f>
        <v/>
      </c>
      <c r="J2305" s="21" t="str">
        <f t="shared" ref="J2305:J2308" si="2957">VLOOKUP($C2305,$C$1:$P$7320,8,0)</f>
        <v/>
      </c>
      <c r="K2305" s="21" t="str">
        <f t="shared" ref="K2305:K2308" si="2958">VLOOKUP($C2305,$C$1:$P$7320,9,0)</f>
        <v/>
      </c>
      <c r="L2305" s="21" t="str">
        <f t="shared" ref="L2305:L2308" si="2959">VLOOKUP($C2305,$C$1:$P$7320,10,0)</f>
        <v/>
      </c>
      <c r="M2305" s="21" t="str">
        <f t="shared" ref="M2305:M2308" si="2960">VLOOKUP($C2305,$C$1:$P$7320,11,0)</f>
        <v/>
      </c>
      <c r="N2305" s="21" t="str">
        <f t="shared" ref="N2305:N2308" si="2961">VLOOKUP($C2305,$C$1:$P$7320,12,0)</f>
        <v/>
      </c>
      <c r="O2305" s="21" t="str">
        <f t="shared" ref="O2305:O2308" si="2962">VLOOKUP($C2305,$C$1:$P$7320,13,0)</f>
        <v/>
      </c>
      <c r="P2305" s="21" t="str">
        <f t="shared" ref="P2305:P2308" si="2963">VLOOKUP($C2305,$C$1:$P$7320,14,0)</f>
        <v/>
      </c>
      <c r="Q2305" s="21"/>
      <c r="R2305" s="21" t="s">
        <v>5393</v>
      </c>
      <c r="S2305" s="21" t="s">
        <v>5394</v>
      </c>
      <c r="T2305" s="21" t="s">
        <v>5583</v>
      </c>
      <c r="U2305" s="23"/>
      <c r="V2305" s="23"/>
      <c r="W2305" s="15">
        <f t="shared" si="2"/>
        <v>45635</v>
      </c>
      <c r="X2305" s="24">
        <v>2304.0</v>
      </c>
      <c r="Y2305" s="17" t="str">
        <f t="shared" si="2949"/>
        <v>=COUNTIFS(C$3:C2305,C2305)</v>
      </c>
      <c r="Z2305" s="25" t="str">
        <f t="shared" si="2950"/>
        <v>#NAME?</v>
      </c>
      <c r="AA2305" s="25" t="str">
        <f t="shared" si="2951"/>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48"/>
        <v>3</v>
      </c>
      <c r="B2306" s="10">
        <f t="shared" si="2256"/>
        <v>3</v>
      </c>
      <c r="C2306" s="12" t="s">
        <v>96</v>
      </c>
      <c r="D2306" s="21" t="str">
        <f t="shared" si="2952"/>
        <v>noun</v>
      </c>
      <c r="E2306" s="21" t="str">
        <f t="shared" si="2953"/>
        <v>masc voc sg or pl of bhavant</v>
      </c>
      <c r="F2306" s="21" t="str">
        <f t="shared" si="2954"/>
        <v/>
      </c>
      <c r="G2306" s="21"/>
      <c r="H2306" s="21" t="str">
        <f t="shared" si="2955"/>
        <v>venerable(s), lord(s), reverend(s)</v>
      </c>
      <c r="I2306" s="21" t="str">
        <f t="shared" si="2956"/>
        <v/>
      </c>
      <c r="J2306" s="21" t="str">
        <f t="shared" si="2957"/>
        <v>√bhū (be)</v>
      </c>
      <c r="K2306" s="21">
        <f t="shared" si="2958"/>
        <v>1</v>
      </c>
      <c r="L2306" s="21" t="str">
        <f t="shared" si="2959"/>
        <v>a</v>
      </c>
      <c r="M2306" s="21" t="str">
        <f t="shared" si="2960"/>
        <v>√bhū + a &gt; bhava</v>
      </c>
      <c r="N2306" s="21" t="str">
        <f t="shared" si="2961"/>
        <v>bhava + nta</v>
      </c>
      <c r="O2306" s="21" t="str">
        <f t="shared" si="2962"/>
        <v/>
      </c>
      <c r="P2306" s="21" t="str">
        <f t="shared" si="2963"/>
        <v/>
      </c>
      <c r="Q2306" s="21"/>
      <c r="R2306" s="21" t="s">
        <v>5393</v>
      </c>
      <c r="S2306" s="21" t="s">
        <v>5394</v>
      </c>
      <c r="T2306" s="21" t="s">
        <v>5583</v>
      </c>
      <c r="U2306" s="23"/>
      <c r="V2306" s="23"/>
      <c r="W2306" s="15">
        <f t="shared" si="2"/>
        <v>45635</v>
      </c>
      <c r="X2306" s="24">
        <v>2305.0</v>
      </c>
      <c r="Y2306" s="17" t="str">
        <f t="shared" si="2949"/>
        <v>=COUNTIFS(C$3:C2306,C2306)</v>
      </c>
      <c r="Z2306" s="25" t="str">
        <f t="shared" si="2950"/>
        <v>#NAME?</v>
      </c>
      <c r="AA2306" s="25" t="str">
        <f t="shared" si="2951"/>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48"/>
        <v>6</v>
      </c>
      <c r="B2307" s="10">
        <f t="shared" si="2256"/>
        <v>8</v>
      </c>
      <c r="C2307" s="12" t="s">
        <v>4025</v>
      </c>
      <c r="D2307" s="21" t="str">
        <f t="shared" si="2952"/>
        <v>noun</v>
      </c>
      <c r="E2307" s="21" t="str">
        <f t="shared" si="2953"/>
        <v>masc nom sg of āyasmant</v>
      </c>
      <c r="F2307" s="21" t="str">
        <f t="shared" si="2954"/>
        <v/>
      </c>
      <c r="G2307" s="21"/>
      <c r="H2307" s="21" t="str">
        <f t="shared" si="2955"/>
        <v>venerable</v>
      </c>
      <c r="I2307" s="21" t="str">
        <f t="shared" si="2956"/>
        <v/>
      </c>
      <c r="J2307" s="21" t="str">
        <f t="shared" si="2957"/>
        <v/>
      </c>
      <c r="K2307" s="21" t="str">
        <f t="shared" si="2958"/>
        <v/>
      </c>
      <c r="L2307" s="21" t="str">
        <f t="shared" si="2959"/>
        <v/>
      </c>
      <c r="M2307" s="21" t="str">
        <f t="shared" si="2960"/>
        <v/>
      </c>
      <c r="N2307" s="21" t="str">
        <f t="shared" si="2961"/>
        <v>āyas + mant</v>
      </c>
      <c r="O2307" s="21" t="str">
        <f t="shared" si="2962"/>
        <v/>
      </c>
      <c r="P2307" s="21" t="str">
        <f t="shared" si="2963"/>
        <v/>
      </c>
      <c r="Q2307" s="21"/>
      <c r="R2307" s="21" t="s">
        <v>5393</v>
      </c>
      <c r="S2307" s="21" t="s">
        <v>5394</v>
      </c>
      <c r="T2307" s="21" t="s">
        <v>5583</v>
      </c>
      <c r="U2307" s="23"/>
      <c r="V2307" s="23"/>
      <c r="W2307" s="15">
        <f t="shared" si="2"/>
        <v>45635</v>
      </c>
      <c r="X2307" s="24">
        <v>2306.0</v>
      </c>
      <c r="Y2307" s="17" t="str">
        <f t="shared" si="2949"/>
        <v>=COUNTIFS(C$3:C2307,C2307)</v>
      </c>
      <c r="Z2307" s="25" t="str">
        <f t="shared" si="2950"/>
        <v>#NAME?</v>
      </c>
      <c r="AA2307" s="25" t="str">
        <f t="shared" si="2951"/>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48"/>
        <v>2</v>
      </c>
      <c r="B2308" s="10">
        <f t="shared" si="2256"/>
        <v>2</v>
      </c>
      <c r="C2308" s="12" t="s">
        <v>5569</v>
      </c>
      <c r="D2308" s="21" t="str">
        <f t="shared" si="2952"/>
        <v>noun</v>
      </c>
      <c r="E2308" s="21" t="str">
        <f t="shared" si="2953"/>
        <v>masc acc sg of veyyāvaccakara, comp</v>
      </c>
      <c r="F2308" s="21" t="str">
        <f t="shared" si="2954"/>
        <v/>
      </c>
      <c r="G2308" s="21"/>
      <c r="H2308" s="21" t="str">
        <f t="shared" si="2955"/>
        <v>helper, assistant, steward</v>
      </c>
      <c r="I2308" s="21" t="str">
        <f t="shared" si="2956"/>
        <v>service maker</v>
      </c>
      <c r="J2308" s="21" t="str">
        <f t="shared" si="2957"/>
        <v/>
      </c>
      <c r="K2308" s="21" t="str">
        <f t="shared" si="2958"/>
        <v/>
      </c>
      <c r="L2308" s="21" t="str">
        <f t="shared" si="2959"/>
        <v/>
      </c>
      <c r="M2308" s="21" t="str">
        <f t="shared" si="2960"/>
        <v/>
      </c>
      <c r="N2308" s="21" t="str">
        <f t="shared" si="2961"/>
        <v>veyyāvacca + kara</v>
      </c>
      <c r="O2308" s="21" t="str">
        <f t="shared" si="2962"/>
        <v>accusative tappurisa</v>
      </c>
      <c r="P2308" s="21" t="str">
        <f t="shared" si="2963"/>
        <v>veyyāvaccaṃ + kara</v>
      </c>
      <c r="Q2308" s="21"/>
      <c r="R2308" s="21" t="s">
        <v>5393</v>
      </c>
      <c r="S2308" s="21" t="s">
        <v>5394</v>
      </c>
      <c r="T2308" s="21" t="s">
        <v>5583</v>
      </c>
      <c r="U2308" s="23"/>
      <c r="V2308" s="23"/>
      <c r="W2308" s="15">
        <f t="shared" si="2"/>
        <v>45635</v>
      </c>
      <c r="X2308" s="24">
        <v>2307.0</v>
      </c>
      <c r="Y2308" s="17" t="str">
        <f t="shared" si="2949"/>
        <v>=COUNTIFS(C$3:C2308,C2308)</v>
      </c>
      <c r="Z2308" s="25" t="str">
        <f t="shared" si="2950"/>
        <v>#NAME?</v>
      </c>
      <c r="AA2308" s="25" t="str">
        <f t="shared" si="2951"/>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48"/>
        <v>1</v>
      </c>
      <c r="B2309" s="10">
        <f t="shared" si="2256"/>
        <v>1</v>
      </c>
      <c r="C2309" s="12" t="s">
        <v>5584</v>
      </c>
      <c r="D2309" s="21" t="s">
        <v>84</v>
      </c>
      <c r="E2309" s="21" t="s">
        <v>5585</v>
      </c>
      <c r="F2309" s="21"/>
      <c r="G2309" s="21"/>
      <c r="H2309" s="21" t="s">
        <v>5586</v>
      </c>
      <c r="I2309" s="21"/>
      <c r="J2309" s="21" t="s">
        <v>232</v>
      </c>
      <c r="K2309" s="21">
        <v>1.0</v>
      </c>
      <c r="L2309" s="21" t="s">
        <v>35</v>
      </c>
      <c r="M2309" s="21"/>
      <c r="N2309" s="21" t="s">
        <v>5587</v>
      </c>
      <c r="O2309" s="21"/>
      <c r="P2309" s="21"/>
      <c r="Q2309" s="21"/>
      <c r="R2309" s="21" t="s">
        <v>5393</v>
      </c>
      <c r="S2309" s="21" t="s">
        <v>5394</v>
      </c>
      <c r="T2309" s="21" t="s">
        <v>5588</v>
      </c>
      <c r="U2309" s="23"/>
      <c r="V2309" s="23"/>
      <c r="W2309" s="15">
        <f t="shared" si="2"/>
        <v>45635</v>
      </c>
      <c r="X2309" s="24">
        <v>2308.0</v>
      </c>
      <c r="Y2309" s="17" t="str">
        <f t="shared" si="2949"/>
        <v>=COUNTIFS(C$3:C2309,C2309)</v>
      </c>
      <c r="Z2309" s="25" t="str">
        <f t="shared" si="2950"/>
        <v>#NAME?</v>
      </c>
      <c r="AA2309" s="25" t="str">
        <f t="shared" si="2951"/>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48"/>
        <v>1</v>
      </c>
      <c r="B2310" s="10">
        <f t="shared" si="2256"/>
        <v>1</v>
      </c>
      <c r="C2310" s="12" t="s">
        <v>5589</v>
      </c>
      <c r="D2310" s="21" t="s">
        <v>183</v>
      </c>
      <c r="E2310" s="21" t="s">
        <v>5590</v>
      </c>
      <c r="F2310" s="21"/>
      <c r="G2310" s="21"/>
      <c r="H2310" s="21" t="s">
        <v>5591</v>
      </c>
      <c r="I2310" s="21" t="s">
        <v>5592</v>
      </c>
      <c r="J2310" s="21" t="s">
        <v>621</v>
      </c>
      <c r="K2310" s="21">
        <v>5.0</v>
      </c>
      <c r="L2310" s="27" t="s">
        <v>1456</v>
      </c>
      <c r="M2310" s="21" t="s">
        <v>5019</v>
      </c>
      <c r="N2310" s="21" t="s">
        <v>5593</v>
      </c>
      <c r="O2310" s="21"/>
      <c r="P2310" s="21"/>
      <c r="Q2310" s="21"/>
      <c r="R2310" s="21" t="s">
        <v>5393</v>
      </c>
      <c r="S2310" s="21" t="s">
        <v>5394</v>
      </c>
      <c r="T2310" s="21" t="s">
        <v>5594</v>
      </c>
      <c r="U2310" s="23"/>
      <c r="V2310" s="23"/>
      <c r="W2310" s="15">
        <f t="shared" si="2"/>
        <v>45635</v>
      </c>
      <c r="X2310" s="24">
        <v>2309.0</v>
      </c>
      <c r="Y2310" s="17" t="str">
        <f t="shared" si="2949"/>
        <v>=COUNTIFS(C$3:C2310,C2310)</v>
      </c>
      <c r="Z2310" s="25" t="str">
        <f t="shared" si="2950"/>
        <v>#NAME?</v>
      </c>
      <c r="AA2310" s="25" t="str">
        <f t="shared" si="2951"/>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48"/>
        <v>23</v>
      </c>
      <c r="B2311" s="10">
        <f t="shared" si="2256"/>
        <v>37</v>
      </c>
      <c r="C2311" s="12" t="s">
        <v>368</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5393</v>
      </c>
      <c r="S2311" s="21" t="s">
        <v>5394</v>
      </c>
      <c r="T2311" s="21" t="s">
        <v>5583</v>
      </c>
      <c r="U2311" s="23"/>
      <c r="V2311" s="23"/>
      <c r="W2311" s="15">
        <f t="shared" si="2"/>
        <v>45635</v>
      </c>
      <c r="X2311" s="24">
        <v>2310.0</v>
      </c>
      <c r="Y2311" s="17" t="str">
        <f t="shared" si="2949"/>
        <v>=COUNTIFS(C$3:C2311,C2311)</v>
      </c>
      <c r="Z2311" s="25" t="str">
        <f t="shared" si="2950"/>
        <v>#NAME?</v>
      </c>
      <c r="AA2311" s="25" t="str">
        <f t="shared" si="2951"/>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48"/>
        <v>1</v>
      </c>
      <c r="B2312" s="10">
        <f t="shared" si="2256"/>
        <v>1</v>
      </c>
      <c r="C2312" s="12" t="s">
        <v>5595</v>
      </c>
      <c r="D2312" s="21" t="s">
        <v>42</v>
      </c>
      <c r="E2312" s="21" t="s">
        <v>5596</v>
      </c>
      <c r="F2312" s="21"/>
      <c r="G2312" s="21"/>
      <c r="H2312" s="21" t="s">
        <v>5597</v>
      </c>
      <c r="I2312" s="21"/>
      <c r="J2312" s="21"/>
      <c r="K2312" s="21"/>
      <c r="L2312" s="21"/>
      <c r="M2312" s="21"/>
      <c r="N2312" s="21"/>
      <c r="O2312" s="21"/>
      <c r="P2312" s="21"/>
      <c r="Q2312" s="21"/>
      <c r="R2312" s="21" t="s">
        <v>5393</v>
      </c>
      <c r="S2312" s="21" t="s">
        <v>5394</v>
      </c>
      <c r="T2312" s="21" t="s">
        <v>5598</v>
      </c>
      <c r="U2312" s="23"/>
      <c r="V2312" s="23"/>
      <c r="W2312" s="15">
        <f t="shared" si="2"/>
        <v>45635</v>
      </c>
      <c r="X2312" s="24">
        <v>2311.0</v>
      </c>
      <c r="Y2312" s="17" t="str">
        <f t="shared" si="2949"/>
        <v>=COUNTIFS(C$3:C2312,C2312)</v>
      </c>
      <c r="Z2312" s="25" t="str">
        <f t="shared" si="2950"/>
        <v>#NAME?</v>
      </c>
      <c r="AA2312" s="25" t="str">
        <f t="shared" si="2951"/>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56"/>
        <v>0</v>
      </c>
      <c r="C2313" s="31"/>
      <c r="D2313" s="40"/>
      <c r="E2313" s="40"/>
      <c r="F2313" s="40"/>
      <c r="G2313" s="40"/>
      <c r="H2313" s="40"/>
      <c r="I2313" s="40"/>
      <c r="J2313" s="40"/>
      <c r="K2313" s="40"/>
      <c r="L2313" s="40"/>
      <c r="M2313" s="40"/>
      <c r="N2313" s="40"/>
      <c r="O2313" s="40"/>
      <c r="P2313" s="40"/>
      <c r="Q2313" s="40"/>
      <c r="R2313" s="40" t="s">
        <v>5393</v>
      </c>
      <c r="S2313" s="40" t="s">
        <v>5394</v>
      </c>
      <c r="T2313" s="40" t="s">
        <v>5583</v>
      </c>
      <c r="U2313" s="41"/>
      <c r="V2313" s="41"/>
      <c r="W2313" s="15">
        <f t="shared" si="2"/>
        <v>45635</v>
      </c>
      <c r="X2313" s="24">
        <v>2312.0</v>
      </c>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56"/>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2"/>
        <v>45635</v>
      </c>
      <c r="X2314" s="24">
        <v>2313.0</v>
      </c>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64">COUNTIFS(C$3:C2315,C2315)</f>
        <v>1</v>
      </c>
      <c r="B2315" s="10">
        <f t="shared" si="2256"/>
        <v>1</v>
      </c>
      <c r="C2315" s="12" t="s">
        <v>5599</v>
      </c>
      <c r="D2315" s="21" t="s">
        <v>118</v>
      </c>
      <c r="E2315" s="21" t="s">
        <v>3571</v>
      </c>
      <c r="F2315" s="21"/>
      <c r="G2315" s="21"/>
      <c r="H2315" s="21" t="s">
        <v>5600</v>
      </c>
      <c r="I2315" s="21"/>
      <c r="J2315" s="21"/>
      <c r="K2315" s="21"/>
      <c r="L2315" s="21"/>
      <c r="M2315" s="21"/>
      <c r="N2315" s="21" t="s">
        <v>5601</v>
      </c>
      <c r="O2315" s="21"/>
      <c r="P2315" s="21"/>
      <c r="Q2315" s="21" t="s">
        <v>5602</v>
      </c>
      <c r="R2315" s="21" t="s">
        <v>5393</v>
      </c>
      <c r="S2315" s="21" t="s">
        <v>5394</v>
      </c>
      <c r="T2315" s="22" t="s">
        <v>5603</v>
      </c>
      <c r="U2315" s="23"/>
      <c r="V2315" s="23"/>
      <c r="W2315" s="15">
        <f t="shared" si="2"/>
        <v>45635</v>
      </c>
      <c r="X2315" s="24">
        <v>2314.0</v>
      </c>
      <c r="Y2315" s="17" t="str">
        <f t="shared" ref="Y2315:Y2323" si="2965">formulatext(A2315)</f>
        <v>=COUNTIFS(C$3:C2315,C2315)</v>
      </c>
      <c r="Z2315" s="25" t="str">
        <f t="shared" ref="Z2315:Z2323" si="2966">org.libreoffice.regex(Y2315,"(\= COUNTIFS\(C\$\d{1,3}:)(C\d{1,3})(,)(C\d{1,3})(\))","$2")</f>
        <v>#NAME?</v>
      </c>
      <c r="AA2315" s="25" t="str">
        <f t="shared" ref="AA2315:AA2323" si="2967">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64"/>
        <v>1</v>
      </c>
      <c r="B2316" s="10">
        <f t="shared" si="2256"/>
        <v>1</v>
      </c>
      <c r="C2316" s="12" t="s">
        <v>5604</v>
      </c>
      <c r="D2316" s="21" t="s">
        <v>84</v>
      </c>
      <c r="E2316" s="21" t="s">
        <v>5605</v>
      </c>
      <c r="F2316" s="21"/>
      <c r="G2316" s="21"/>
      <c r="H2316" s="21" t="s">
        <v>5606</v>
      </c>
      <c r="I2316" s="21" t="s">
        <v>5607</v>
      </c>
      <c r="J2316" s="21" t="s">
        <v>2661</v>
      </c>
      <c r="K2316" s="21">
        <v>1.0</v>
      </c>
      <c r="L2316" s="21" t="s">
        <v>35</v>
      </c>
      <c r="M2316" s="21" t="s">
        <v>3052</v>
      </c>
      <c r="N2316" s="21" t="s">
        <v>5608</v>
      </c>
      <c r="O2316" s="21"/>
      <c r="P2316" s="21"/>
      <c r="Q2316" s="21"/>
      <c r="R2316" s="21" t="s">
        <v>5393</v>
      </c>
      <c r="S2316" s="21" t="s">
        <v>5394</v>
      </c>
      <c r="T2316" s="22" t="s">
        <v>5609</v>
      </c>
      <c r="U2316" s="23"/>
      <c r="V2316" s="23"/>
      <c r="W2316" s="15">
        <f t="shared" si="2"/>
        <v>45635</v>
      </c>
      <c r="X2316" s="24">
        <v>2315.0</v>
      </c>
      <c r="Y2316" s="17" t="str">
        <f t="shared" si="2965"/>
        <v>=COUNTIFS(C$3:C2316,C2316)</v>
      </c>
      <c r="Z2316" s="25" t="str">
        <f t="shared" si="2966"/>
        <v>#NAME?</v>
      </c>
      <c r="AA2316" s="25" t="str">
        <f t="shared" si="2967"/>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4"/>
        <v>7</v>
      </c>
      <c r="B2317" s="10">
        <f t="shared" si="2256"/>
        <v>8</v>
      </c>
      <c r="C2317" s="12" t="s">
        <v>4025</v>
      </c>
      <c r="D2317" s="21" t="str">
        <f t="shared" ref="D2317:D2319" si="2968">VLOOKUP($C2317,$C$1:$P$7320,2,0)</f>
        <v>noun</v>
      </c>
      <c r="E2317" s="21" t="s">
        <v>3160</v>
      </c>
      <c r="F2317" s="21" t="str">
        <f t="shared" ref="F2317:F2319" si="2969">VLOOKUP($C2317,$C$1:$P$7320,4,0)</f>
        <v/>
      </c>
      <c r="G2317" s="21"/>
      <c r="H2317" s="21" t="str">
        <f t="shared" ref="H2317:H2319" si="2970">VLOOKUP($C2317,$C$1:$P$7320,6,0)</f>
        <v>venerable</v>
      </c>
      <c r="I2317" s="21" t="str">
        <f t="shared" ref="I2317:I2319" si="2971">VLOOKUP($C2317,$C$1:$P$7320,7,0)</f>
        <v/>
      </c>
      <c r="J2317" s="21" t="str">
        <f t="shared" ref="J2317:J2319" si="2972">VLOOKUP($C2317,$C$1:$P$7320,8,0)</f>
        <v/>
      </c>
      <c r="K2317" s="21" t="str">
        <f t="shared" ref="K2317:K2319" si="2973">VLOOKUP($C2317,$C$1:$P$7320,9,0)</f>
        <v/>
      </c>
      <c r="L2317" s="21" t="str">
        <f t="shared" ref="L2317:L2319" si="2974">VLOOKUP($C2317,$C$1:$P$7320,10,0)</f>
        <v/>
      </c>
      <c r="M2317" s="21" t="str">
        <f t="shared" ref="M2317:M2319" si="2975">VLOOKUP($C2317,$C$1:$P$7320,11,0)</f>
        <v/>
      </c>
      <c r="N2317" s="21" t="str">
        <f t="shared" ref="N2317:N2319" si="2976">VLOOKUP($C2317,$C$1:$P$7320,12,0)</f>
        <v>āyas + mant</v>
      </c>
      <c r="O2317" s="21" t="str">
        <f t="shared" ref="O2317:O2319" si="2977">VLOOKUP($C2317,$C$1:$P$7320,13,0)</f>
        <v/>
      </c>
      <c r="P2317" s="21" t="str">
        <f t="shared" ref="P2317:P2319" si="2978">VLOOKUP($C2317,$C$1:$P$7320,14,0)</f>
        <v/>
      </c>
      <c r="Q2317" s="21"/>
      <c r="R2317" s="21" t="s">
        <v>5393</v>
      </c>
      <c r="S2317" s="21" t="s">
        <v>5394</v>
      </c>
      <c r="T2317" s="21" t="s">
        <v>5610</v>
      </c>
      <c r="U2317" s="23"/>
      <c r="V2317" s="23"/>
      <c r="W2317" s="15">
        <f t="shared" si="2"/>
        <v>45635</v>
      </c>
      <c r="X2317" s="24">
        <v>2316.0</v>
      </c>
      <c r="Y2317" s="17" t="str">
        <f t="shared" si="2965"/>
        <v>=COUNTIFS(C$3:C2317,C2317)</v>
      </c>
      <c r="Z2317" s="25" t="str">
        <f t="shared" si="2966"/>
        <v>#NAME?</v>
      </c>
      <c r="AA2317" s="25" t="str">
        <f t="shared" si="2967"/>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4"/>
        <v>2</v>
      </c>
      <c r="B2318" s="10">
        <f t="shared" si="2256"/>
        <v>2</v>
      </c>
      <c r="C2318" s="12" t="s">
        <v>5480</v>
      </c>
      <c r="D2318" s="21" t="str">
        <f t="shared" si="2968"/>
        <v>ind</v>
      </c>
      <c r="E2318" s="21" t="str">
        <f t="shared" ref="E2318:E2319" si="2979">VLOOKUP($C2318,$C$1:$P$7320,3,0)</f>
        <v>adv, masc instr sg kāla</v>
      </c>
      <c r="F2318" s="21" t="str">
        <f t="shared" si="2969"/>
        <v/>
      </c>
      <c r="G2318" s="21"/>
      <c r="H2318" s="21" t="str">
        <f t="shared" si="2970"/>
        <v>at the right time</v>
      </c>
      <c r="I2318" s="21" t="str">
        <f t="shared" si="2971"/>
        <v>with time</v>
      </c>
      <c r="J2318" s="21" t="str">
        <f t="shared" si="2972"/>
        <v>√kal (spend time)</v>
      </c>
      <c r="K2318" s="21">
        <f t="shared" si="2973"/>
        <v>8</v>
      </c>
      <c r="L2318" s="21" t="str">
        <f t="shared" si="2974"/>
        <v>*e</v>
      </c>
      <c r="M2318" s="21" t="str">
        <f t="shared" si="2975"/>
        <v/>
      </c>
      <c r="N2318" s="21" t="str">
        <f t="shared" si="2976"/>
        <v>√kal + *a</v>
      </c>
      <c r="O2318" s="21" t="str">
        <f t="shared" si="2977"/>
        <v/>
      </c>
      <c r="P2318" s="21" t="str">
        <f t="shared" si="2978"/>
        <v/>
      </c>
      <c r="Q2318" s="21"/>
      <c r="R2318" s="21" t="s">
        <v>5393</v>
      </c>
      <c r="S2318" s="21" t="s">
        <v>5394</v>
      </c>
      <c r="T2318" s="21" t="s">
        <v>5610</v>
      </c>
      <c r="U2318" s="23"/>
      <c r="V2318" s="23"/>
      <c r="W2318" s="15">
        <f t="shared" si="2"/>
        <v>45635</v>
      </c>
      <c r="X2318" s="24">
        <v>2317.0</v>
      </c>
      <c r="Y2318" s="17" t="str">
        <f t="shared" si="2965"/>
        <v>=COUNTIFS(C$3:C2318,C2318)</v>
      </c>
      <c r="Z2318" s="25" t="str">
        <f t="shared" si="2966"/>
        <v>#NAME?</v>
      </c>
      <c r="AA2318" s="25" t="str">
        <f t="shared" si="2967"/>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4"/>
        <v>3</v>
      </c>
      <c r="B2319" s="10">
        <f t="shared" si="2256"/>
        <v>5</v>
      </c>
      <c r="C2319" s="12" t="s">
        <v>5212</v>
      </c>
      <c r="D2319" s="21" t="str">
        <f t="shared" si="2968"/>
        <v>noun</v>
      </c>
      <c r="E2319" s="21" t="str">
        <f t="shared" si="2979"/>
        <v>nt instr sg of cīvara</v>
      </c>
      <c r="F2319" s="21" t="str">
        <f t="shared" si="2969"/>
        <v/>
      </c>
      <c r="G2319" s="21"/>
      <c r="H2319" s="21" t="str">
        <f t="shared" si="2970"/>
        <v>with a robe</v>
      </c>
      <c r="I2319" s="21" t="str">
        <f t="shared" si="2971"/>
        <v>cloth</v>
      </c>
      <c r="J2319" s="21" t="str">
        <f t="shared" si="2972"/>
        <v/>
      </c>
      <c r="K2319" s="21" t="str">
        <f t="shared" si="2973"/>
        <v/>
      </c>
      <c r="L2319" s="21" t="str">
        <f t="shared" si="2974"/>
        <v/>
      </c>
      <c r="M2319" s="21" t="str">
        <f t="shared" si="2975"/>
        <v/>
      </c>
      <c r="N2319" s="21" t="str">
        <f t="shared" si="2976"/>
        <v/>
      </c>
      <c r="O2319" s="21" t="str">
        <f t="shared" si="2977"/>
        <v/>
      </c>
      <c r="P2319" s="21" t="str">
        <f t="shared" si="2978"/>
        <v/>
      </c>
      <c r="Q2319" s="21"/>
      <c r="R2319" s="21" t="s">
        <v>5393</v>
      </c>
      <c r="S2319" s="21" t="s">
        <v>5394</v>
      </c>
      <c r="T2319" s="21" t="s">
        <v>5610</v>
      </c>
      <c r="U2319" s="23"/>
      <c r="V2319" s="23"/>
      <c r="W2319" s="15">
        <f t="shared" si="2"/>
        <v>45635</v>
      </c>
      <c r="X2319" s="24">
        <v>2318.0</v>
      </c>
      <c r="Y2319" s="17" t="str">
        <f t="shared" si="2965"/>
        <v>=COUNTIFS(C$3:C2319,C2319)</v>
      </c>
      <c r="Z2319" s="25" t="str">
        <f t="shared" si="2966"/>
        <v>#NAME?</v>
      </c>
      <c r="AA2319" s="25" t="str">
        <f t="shared" si="2967"/>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4"/>
        <v>1</v>
      </c>
      <c r="B2320" s="10">
        <f t="shared" si="2256"/>
        <v>1</v>
      </c>
      <c r="C2320" s="44" t="s">
        <v>5611</v>
      </c>
      <c r="D2320" s="27" t="s">
        <v>42</v>
      </c>
      <c r="E2320" s="27" t="s">
        <v>5612</v>
      </c>
      <c r="F2320" s="21"/>
      <c r="G2320" s="21"/>
      <c r="H2320" s="27" t="s">
        <v>5613</v>
      </c>
      <c r="I2320" s="21"/>
      <c r="J2320" s="21"/>
      <c r="K2320" s="21"/>
      <c r="L2320" s="21"/>
      <c r="M2320" s="21"/>
      <c r="N2320" s="21"/>
      <c r="O2320" s="21"/>
      <c r="P2320" s="21"/>
      <c r="Q2320" s="21"/>
      <c r="R2320" s="21" t="s">
        <v>5393</v>
      </c>
      <c r="S2320" s="21" t="s">
        <v>5394</v>
      </c>
      <c r="T2320" s="21" t="s">
        <v>5610</v>
      </c>
      <c r="U2320" s="23"/>
      <c r="V2320" s="23"/>
      <c r="W2320" s="15">
        <f t="shared" si="2"/>
        <v>45635</v>
      </c>
      <c r="X2320" s="24">
        <v>2319.0</v>
      </c>
      <c r="Y2320" s="17" t="str">
        <f t="shared" si="2965"/>
        <v>=COUNTIFS(C$3:C2320,C2320)</v>
      </c>
      <c r="Z2320" s="25" t="str">
        <f t="shared" si="2966"/>
        <v>#NAME?</v>
      </c>
      <c r="AA2320" s="25" t="str">
        <f t="shared" si="2967"/>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4"/>
        <v>1</v>
      </c>
      <c r="B2321" s="10">
        <f t="shared" si="2256"/>
        <v>1</v>
      </c>
      <c r="C2321" s="12" t="s">
        <v>5614</v>
      </c>
      <c r="D2321" s="21" t="s">
        <v>118</v>
      </c>
      <c r="E2321" s="27" t="s">
        <v>5216</v>
      </c>
      <c r="F2321" s="21"/>
      <c r="G2321" s="21"/>
      <c r="H2321" s="21"/>
      <c r="I2321" s="21"/>
      <c r="J2321" s="21"/>
      <c r="K2321" s="21"/>
      <c r="L2321" s="21"/>
      <c r="M2321" s="21"/>
      <c r="N2321" s="21" t="s">
        <v>5615</v>
      </c>
      <c r="O2321" s="21"/>
      <c r="P2321" s="21"/>
      <c r="Q2321" s="21"/>
      <c r="R2321" s="21" t="s">
        <v>5393</v>
      </c>
      <c r="S2321" s="21" t="s">
        <v>5394</v>
      </c>
      <c r="T2321" s="21" t="s">
        <v>5616</v>
      </c>
      <c r="U2321" s="23"/>
      <c r="V2321" s="23"/>
      <c r="W2321" s="15">
        <f t="shared" si="2"/>
        <v>45635</v>
      </c>
      <c r="X2321" s="24">
        <v>2320.0</v>
      </c>
      <c r="Y2321" s="17" t="str">
        <f t="shared" si="2965"/>
        <v>=COUNTIFS(C$3:C2321,C2321)</v>
      </c>
      <c r="Z2321" s="25" t="str">
        <f t="shared" si="2966"/>
        <v>#NAME?</v>
      </c>
      <c r="AA2321" s="25" t="str">
        <f t="shared" si="2967"/>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4"/>
        <v>1</v>
      </c>
      <c r="B2322" s="10">
        <f t="shared" si="2256"/>
        <v>1</v>
      </c>
      <c r="C2322" s="12" t="s">
        <v>5617</v>
      </c>
      <c r="D2322" s="21" t="s">
        <v>84</v>
      </c>
      <c r="E2322" s="21" t="s">
        <v>5618</v>
      </c>
      <c r="F2322" s="21"/>
      <c r="G2322" s="21"/>
      <c r="H2322" s="21" t="s">
        <v>5619</v>
      </c>
      <c r="I2322" s="21" t="s">
        <v>5223</v>
      </c>
      <c r="J2322" s="21" t="s">
        <v>4219</v>
      </c>
      <c r="K2322" s="21">
        <v>8.0</v>
      </c>
      <c r="L2322" s="21" t="s">
        <v>196</v>
      </c>
      <c r="M2322" s="21" t="s">
        <v>4220</v>
      </c>
      <c r="N2322" s="21" t="s">
        <v>5224</v>
      </c>
      <c r="O2322" s="21"/>
      <c r="P2322" s="21"/>
      <c r="Q2322" s="21"/>
      <c r="R2322" s="21" t="s">
        <v>5393</v>
      </c>
      <c r="S2322" s="21" t="s">
        <v>5394</v>
      </c>
      <c r="T2322" s="21" t="s">
        <v>5620</v>
      </c>
      <c r="U2322" s="23"/>
      <c r="V2322" s="23"/>
      <c r="W2322" s="15">
        <f t="shared" si="2"/>
        <v>45635</v>
      </c>
      <c r="X2322" s="24">
        <v>2321.0</v>
      </c>
      <c r="Y2322" s="17" t="str">
        <f t="shared" si="2965"/>
        <v>=COUNTIFS(C$3:C2322,C2322)</v>
      </c>
      <c r="Z2322" s="25" t="str">
        <f t="shared" si="2966"/>
        <v>#NAME?</v>
      </c>
      <c r="AA2322" s="25" t="str">
        <f t="shared" si="2967"/>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4"/>
        <v>25</v>
      </c>
      <c r="B2323" s="10">
        <f t="shared" si="2256"/>
        <v>63</v>
      </c>
      <c r="C2323" s="12" t="s">
        <v>449</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5393</v>
      </c>
      <c r="S2323" s="21" t="s">
        <v>5394</v>
      </c>
      <c r="T2323" s="21" t="s">
        <v>5610</v>
      </c>
      <c r="U2323" s="23"/>
      <c r="V2323" s="23"/>
      <c r="W2323" s="15">
        <f t="shared" si="2"/>
        <v>45635</v>
      </c>
      <c r="X2323" s="24">
        <v>2322.0</v>
      </c>
      <c r="Y2323" s="17" t="str">
        <f t="shared" si="2965"/>
        <v>=COUNTIFS(C$3:C2323,C2323)</v>
      </c>
      <c r="Z2323" s="25" t="str">
        <f t="shared" si="2966"/>
        <v>#NAME?</v>
      </c>
      <c r="AA2323" s="25" t="str">
        <f t="shared" si="2967"/>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56"/>
        <v>0</v>
      </c>
      <c r="C2324" s="31"/>
      <c r="D2324" s="40"/>
      <c r="E2324" s="40"/>
      <c r="F2324" s="40"/>
      <c r="G2324" s="40"/>
      <c r="H2324" s="40"/>
      <c r="I2324" s="40"/>
      <c r="J2324" s="40"/>
      <c r="K2324" s="40"/>
      <c r="L2324" s="40"/>
      <c r="M2324" s="40"/>
      <c r="N2324" s="40"/>
      <c r="O2324" s="40"/>
      <c r="P2324" s="40"/>
      <c r="Q2324" s="40"/>
      <c r="R2324" s="40" t="s">
        <v>5393</v>
      </c>
      <c r="S2324" s="40" t="s">
        <v>5394</v>
      </c>
      <c r="T2324" s="40" t="s">
        <v>5610</v>
      </c>
      <c r="U2324" s="41"/>
      <c r="V2324" s="41"/>
      <c r="W2324" s="15">
        <f t="shared" si="2"/>
        <v>45635</v>
      </c>
      <c r="X2324" s="24">
        <v>2323.0</v>
      </c>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56"/>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2"/>
        <v>45635</v>
      </c>
      <c r="X2325" s="24">
        <v>2324.0</v>
      </c>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80">COUNTIFS(C$3:C2326,C2326)</f>
        <v>2</v>
      </c>
      <c r="B2326" s="10">
        <f t="shared" si="2256"/>
        <v>2</v>
      </c>
      <c r="C2326" s="12" t="s">
        <v>5525</v>
      </c>
      <c r="D2326" s="21" t="str">
        <f t="shared" ref="D2326:D2330" si="2981">VLOOKUP($C2326,$C$1:$P$7320,2,0)</f>
        <v>adj</v>
      </c>
      <c r="E2326" s="21" t="str">
        <f t="shared" ref="E2326:E2330" si="2982">VLOOKUP($C2326,$C$1:$P$7320,3,0)</f>
        <v>masc instr sg of cīvaratthika, comp</v>
      </c>
      <c r="F2326" s="21" t="str">
        <f t="shared" ref="F2326:F2330" si="2983">VLOOKUP($C2326,$C$1:$P$7320,4,0)</f>
        <v/>
      </c>
      <c r="G2326" s="21"/>
      <c r="H2326" s="21" t="str">
        <f t="shared" ref="H2326:H2330" si="2984">VLOOKUP($C2326,$C$1:$P$7320,6,0)</f>
        <v>by (a monk) who wants a robe</v>
      </c>
      <c r="I2326" s="21" t="str">
        <f t="shared" ref="I2326:I2330" si="2985">VLOOKUP($C2326,$C$1:$P$7320,7,0)</f>
        <v/>
      </c>
      <c r="J2326" s="21" t="str">
        <f t="shared" ref="J2326:J2330" si="2986">VLOOKUP($C2326,$C$1:$P$7320,8,0)</f>
        <v/>
      </c>
      <c r="K2326" s="21" t="str">
        <f t="shared" ref="K2326:K2330" si="2987">VLOOKUP($C2326,$C$1:$P$7320,9,0)</f>
        <v/>
      </c>
      <c r="L2326" s="21" t="str">
        <f t="shared" ref="L2326:L2330" si="2988">VLOOKUP($C2326,$C$1:$P$7320,10,0)</f>
        <v/>
      </c>
      <c r="M2326" s="21" t="str">
        <f t="shared" ref="M2326:M2330" si="2989">VLOOKUP($C2326,$C$1:$P$7320,11,0)</f>
        <v/>
      </c>
      <c r="N2326" s="21" t="str">
        <f t="shared" ref="N2326:N2330" si="2990">VLOOKUP($C2326,$C$1:$P$7320,12,0)</f>
        <v>cīvara + atthika</v>
      </c>
      <c r="O2326" s="21" t="str">
        <f t="shared" ref="O2326:O2330" si="2991">VLOOKUP($C2326,$C$1:$P$7320,13,0)</f>
        <v>accusative tappurisa</v>
      </c>
      <c r="P2326" s="21" t="str">
        <f t="shared" ref="P2326:P2330" si="2992">VLOOKUP($C2326,$C$1:$P$7320,14,0)</f>
        <v>cīvaraṃ + atthika</v>
      </c>
      <c r="Q2326" s="21"/>
      <c r="R2326" s="21" t="s">
        <v>5393</v>
      </c>
      <c r="S2326" s="21" t="s">
        <v>5394</v>
      </c>
      <c r="T2326" s="21" t="s">
        <v>5621</v>
      </c>
      <c r="U2326" s="23"/>
      <c r="V2326" s="23"/>
      <c r="W2326" s="15">
        <f t="shared" si="2"/>
        <v>45635</v>
      </c>
      <c r="X2326" s="24">
        <v>2325.0</v>
      </c>
      <c r="Y2326" s="17" t="str">
        <f t="shared" ref="Y2326:Y2343" si="2993">formulatext(A2326)</f>
        <v>=COUNTIFS(C$3:C2326,C2326)</v>
      </c>
      <c r="Z2326" s="25" t="str">
        <f t="shared" ref="Z2326:Z2343" si="2994">org.libreoffice.regex(Y2326,"(\= COUNTIFS\(C\$\d{1,3}:)(C\d{1,3})(,)(C\d{1,3})(\))","$2")</f>
        <v>#NAME?</v>
      </c>
      <c r="AA2326" s="25" t="str">
        <f t="shared" ref="AA2326:AA2343" si="2995">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80"/>
        <v>2</v>
      </c>
      <c r="B2327" s="10">
        <f t="shared" si="2256"/>
        <v>3</v>
      </c>
      <c r="C2327" s="12" t="s">
        <v>5538</v>
      </c>
      <c r="D2327" s="21" t="str">
        <f t="shared" si="2981"/>
        <v>noun</v>
      </c>
      <c r="E2327" s="21" t="str">
        <f t="shared" si="2982"/>
        <v>masc voc pl of bhikkhu, from bhikkhati</v>
      </c>
      <c r="F2327" s="21" t="str">
        <f t="shared" si="2983"/>
        <v/>
      </c>
      <c r="G2327" s="21"/>
      <c r="H2327" s="21" t="str">
        <f t="shared" si="2984"/>
        <v>o monks!</v>
      </c>
      <c r="I2327" s="21" t="str">
        <f t="shared" si="2985"/>
        <v>beggar, mendicant</v>
      </c>
      <c r="J2327" s="21" t="str">
        <f t="shared" si="2986"/>
        <v>√bhikkh (beg)</v>
      </c>
      <c r="K2327" s="21">
        <f t="shared" si="2987"/>
        <v>1</v>
      </c>
      <c r="L2327" s="21" t="str">
        <f t="shared" si="2988"/>
        <v>a</v>
      </c>
      <c r="M2327" s="21" t="str">
        <f t="shared" si="2989"/>
        <v/>
      </c>
      <c r="N2327" s="21" t="str">
        <f t="shared" si="2990"/>
        <v>√bhikkh + u</v>
      </c>
      <c r="O2327" s="21" t="str">
        <f t="shared" si="2991"/>
        <v/>
      </c>
      <c r="P2327" s="21" t="str">
        <f t="shared" si="2992"/>
        <v/>
      </c>
      <c r="Q2327" s="21"/>
      <c r="R2327" s="21" t="s">
        <v>5393</v>
      </c>
      <c r="S2327" s="21" t="s">
        <v>5394</v>
      </c>
      <c r="T2327" s="21" t="s">
        <v>5621</v>
      </c>
      <c r="U2327" s="23"/>
      <c r="V2327" s="23"/>
      <c r="W2327" s="15">
        <f t="shared" si="2"/>
        <v>45635</v>
      </c>
      <c r="X2327" s="24">
        <v>2326.0</v>
      </c>
      <c r="Y2327" s="17" t="str">
        <f t="shared" si="2993"/>
        <v>=COUNTIFS(C$3:C2327,C2327)</v>
      </c>
      <c r="Z2327" s="25" t="str">
        <f t="shared" si="2994"/>
        <v>#NAME?</v>
      </c>
      <c r="AA2327" s="25" t="str">
        <f t="shared" si="2995"/>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0"/>
        <v>14</v>
      </c>
      <c r="B2328" s="10">
        <f t="shared" si="2256"/>
        <v>39</v>
      </c>
      <c r="C2328" s="12" t="s">
        <v>704</v>
      </c>
      <c r="D2328" s="21" t="str">
        <f t="shared" si="2981"/>
        <v>noun</v>
      </c>
      <c r="E2328" s="21" t="str">
        <f t="shared" si="2982"/>
        <v>masc instr sg of bhikkhu, from bhikkhati</v>
      </c>
      <c r="F2328" s="21" t="str">
        <f t="shared" si="2983"/>
        <v/>
      </c>
      <c r="G2328" s="21"/>
      <c r="H2328" s="21" t="str">
        <f t="shared" si="2984"/>
        <v>by a monk, monastic</v>
      </c>
      <c r="I2328" s="21" t="str">
        <f t="shared" si="2985"/>
        <v>beggar, mendicant</v>
      </c>
      <c r="J2328" s="21" t="str">
        <f t="shared" si="2986"/>
        <v>√bhikkh (beg)</v>
      </c>
      <c r="K2328" s="21">
        <f t="shared" si="2987"/>
        <v>1</v>
      </c>
      <c r="L2328" s="21" t="str">
        <f t="shared" si="2988"/>
        <v>a</v>
      </c>
      <c r="M2328" s="21" t="str">
        <f t="shared" si="2989"/>
        <v/>
      </c>
      <c r="N2328" s="21" t="str">
        <f t="shared" si="2990"/>
        <v>√bhikkh + u</v>
      </c>
      <c r="O2328" s="21" t="str">
        <f t="shared" si="2991"/>
        <v/>
      </c>
      <c r="P2328" s="21" t="str">
        <f t="shared" si="2992"/>
        <v/>
      </c>
      <c r="Q2328" s="21"/>
      <c r="R2328" s="21" t="s">
        <v>5393</v>
      </c>
      <c r="S2328" s="21" t="s">
        <v>5394</v>
      </c>
      <c r="T2328" s="21" t="s">
        <v>5621</v>
      </c>
      <c r="U2328" s="23"/>
      <c r="V2328" s="23"/>
      <c r="W2328" s="15">
        <f t="shared" si="2"/>
        <v>45635</v>
      </c>
      <c r="X2328" s="24">
        <v>2327.0</v>
      </c>
      <c r="Y2328" s="17" t="str">
        <f t="shared" si="2993"/>
        <v>=COUNTIFS(C$3:C2328,C2328)</v>
      </c>
      <c r="Z2328" s="25" t="str">
        <f t="shared" si="2994"/>
        <v>#NAME?</v>
      </c>
      <c r="AA2328" s="25" t="str">
        <f t="shared" si="2995"/>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0"/>
        <v>3</v>
      </c>
      <c r="B2329" s="10">
        <f t="shared" si="2256"/>
        <v>3</v>
      </c>
      <c r="C2329" s="12" t="s">
        <v>5506</v>
      </c>
      <c r="D2329" s="21" t="str">
        <f t="shared" si="2981"/>
        <v>noun</v>
      </c>
      <c r="E2329" s="21" t="str">
        <f t="shared" si="2982"/>
        <v>masc nom sg of veyyāvaccakara, comp</v>
      </c>
      <c r="F2329" s="21" t="str">
        <f t="shared" si="2983"/>
        <v/>
      </c>
      <c r="G2329" s="21"/>
      <c r="H2329" s="21" t="str">
        <f t="shared" si="2984"/>
        <v>helper, assistant, steward</v>
      </c>
      <c r="I2329" s="21" t="str">
        <f t="shared" si="2985"/>
        <v>service maker</v>
      </c>
      <c r="J2329" s="21" t="str">
        <f t="shared" si="2986"/>
        <v/>
      </c>
      <c r="K2329" s="21" t="str">
        <f t="shared" si="2987"/>
        <v/>
      </c>
      <c r="L2329" s="21" t="str">
        <f t="shared" si="2988"/>
        <v/>
      </c>
      <c r="M2329" s="21" t="str">
        <f t="shared" si="2989"/>
        <v/>
      </c>
      <c r="N2329" s="21" t="str">
        <f t="shared" si="2990"/>
        <v>veyyāvacca + kara</v>
      </c>
      <c r="O2329" s="21" t="str">
        <f t="shared" si="2991"/>
        <v>accusative tappurisa</v>
      </c>
      <c r="P2329" s="21" t="str">
        <f t="shared" si="2992"/>
        <v>veyyāvaccaṃ + kara</v>
      </c>
      <c r="Q2329" s="21"/>
      <c r="R2329" s="21" t="s">
        <v>5393</v>
      </c>
      <c r="S2329" s="21" t="s">
        <v>5394</v>
      </c>
      <c r="T2329" s="21" t="s">
        <v>5621</v>
      </c>
      <c r="U2329" s="23"/>
      <c r="V2329" s="23"/>
      <c r="W2329" s="15">
        <f t="shared" si="2"/>
        <v>45635</v>
      </c>
      <c r="X2329" s="24">
        <v>2328.0</v>
      </c>
      <c r="Y2329" s="17" t="str">
        <f t="shared" si="2993"/>
        <v>=COUNTIFS(C$3:C2329,C2329)</v>
      </c>
      <c r="Z2329" s="25" t="str">
        <f t="shared" si="2994"/>
        <v>#NAME?</v>
      </c>
      <c r="AA2329" s="25" t="str">
        <f t="shared" si="2995"/>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0"/>
        <v>5</v>
      </c>
      <c r="B2330" s="10">
        <f t="shared" si="2256"/>
        <v>7</v>
      </c>
      <c r="C2330" s="12" t="s">
        <v>5242</v>
      </c>
      <c r="D2330" s="21" t="str">
        <f t="shared" si="2981"/>
        <v>verb</v>
      </c>
      <c r="E2330" s="21" t="str">
        <f t="shared" si="2982"/>
        <v>abs of upasaṅkamati</v>
      </c>
      <c r="F2330" s="21" t="str">
        <f t="shared" si="2983"/>
        <v/>
      </c>
      <c r="G2330" s="21"/>
      <c r="H2330" s="21" t="str">
        <f t="shared" si="2984"/>
        <v>having approached</v>
      </c>
      <c r="I2330" s="21" t="str">
        <f t="shared" si="2985"/>
        <v>having gone near</v>
      </c>
      <c r="J2330" s="21" t="str">
        <f t="shared" si="2986"/>
        <v>√kam (go)</v>
      </c>
      <c r="K2330" s="21">
        <f t="shared" si="2987"/>
        <v>1</v>
      </c>
      <c r="L2330" s="21" t="str">
        <f t="shared" si="2988"/>
        <v>a</v>
      </c>
      <c r="M2330" s="21" t="str">
        <f t="shared" si="2989"/>
        <v/>
      </c>
      <c r="N2330" s="21" t="str">
        <f t="shared" si="2990"/>
        <v>upa + saṃ + √kam + itvā</v>
      </c>
      <c r="O2330" s="21" t="str">
        <f t="shared" si="2991"/>
        <v/>
      </c>
      <c r="P2330" s="21" t="str">
        <f t="shared" si="2992"/>
        <v/>
      </c>
      <c r="Q2330" s="21"/>
      <c r="R2330" s="21" t="s">
        <v>5393</v>
      </c>
      <c r="S2330" s="21" t="s">
        <v>5394</v>
      </c>
      <c r="T2330" s="21" t="s">
        <v>5621</v>
      </c>
      <c r="U2330" s="23"/>
      <c r="V2330" s="23"/>
      <c r="W2330" s="15">
        <f t="shared" si="2"/>
        <v>45635</v>
      </c>
      <c r="X2330" s="24">
        <v>2329.0</v>
      </c>
      <c r="Y2330" s="17" t="str">
        <f t="shared" si="2993"/>
        <v>=COUNTIFS(C$3:C2330,C2330)</v>
      </c>
      <c r="Z2330" s="25" t="str">
        <f t="shared" si="2994"/>
        <v>#NAME?</v>
      </c>
      <c r="AA2330" s="25" t="str">
        <f t="shared" si="2995"/>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0"/>
        <v>1</v>
      </c>
      <c r="B2331" s="10">
        <f t="shared" si="2256"/>
        <v>3</v>
      </c>
      <c r="C2331" s="12" t="s">
        <v>5622</v>
      </c>
      <c r="D2331" s="21" t="s">
        <v>29</v>
      </c>
      <c r="E2331" s="21" t="s">
        <v>532</v>
      </c>
      <c r="F2331" s="21"/>
      <c r="G2331" s="21"/>
      <c r="H2331" s="21" t="s">
        <v>5623</v>
      </c>
      <c r="I2331" s="21"/>
      <c r="J2331" s="21"/>
      <c r="K2331" s="21"/>
      <c r="L2331" s="21"/>
      <c r="M2331" s="21"/>
      <c r="N2331" s="21" t="s">
        <v>5624</v>
      </c>
      <c r="O2331" s="21"/>
      <c r="P2331" s="21"/>
      <c r="Q2331" s="21" t="s">
        <v>5625</v>
      </c>
      <c r="R2331" s="21" t="s">
        <v>5393</v>
      </c>
      <c r="S2331" s="21" t="s">
        <v>5394</v>
      </c>
      <c r="T2331" s="21" t="s">
        <v>5626</v>
      </c>
      <c r="U2331" s="23"/>
      <c r="V2331" s="23"/>
      <c r="W2331" s="15">
        <f t="shared" si="2"/>
        <v>45635</v>
      </c>
      <c r="X2331" s="24">
        <v>2330.0</v>
      </c>
      <c r="Y2331" s="17" t="str">
        <f t="shared" si="2993"/>
        <v>=COUNTIFS(C$3:C2331,C2331)</v>
      </c>
      <c r="Z2331" s="25" t="str">
        <f t="shared" si="2994"/>
        <v>#NAME?</v>
      </c>
      <c r="AA2331" s="25" t="str">
        <f t="shared" si="2995"/>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0"/>
        <v>1</v>
      </c>
      <c r="B2332" s="10">
        <f t="shared" si="2256"/>
        <v>3</v>
      </c>
      <c r="C2332" s="12" t="s">
        <v>5627</v>
      </c>
      <c r="D2332" s="21" t="s">
        <v>250</v>
      </c>
      <c r="E2332" s="21" t="s">
        <v>118</v>
      </c>
      <c r="F2332" s="21"/>
      <c r="G2332" s="21"/>
      <c r="H2332" s="21" t="s">
        <v>5628</v>
      </c>
      <c r="I2332" s="21"/>
      <c r="J2332" s="21"/>
      <c r="K2332" s="21"/>
      <c r="L2332" s="21"/>
      <c r="M2332" s="21"/>
      <c r="N2332" s="21" t="s">
        <v>5629</v>
      </c>
      <c r="O2332" s="21" t="s">
        <v>137</v>
      </c>
      <c r="P2332" s="21" t="s">
        <v>5630</v>
      </c>
      <c r="Q2332" s="21" t="s">
        <v>5631</v>
      </c>
      <c r="R2332" s="21" t="s">
        <v>5393</v>
      </c>
      <c r="S2332" s="21" t="s">
        <v>5394</v>
      </c>
      <c r="T2332" s="21" t="s">
        <v>5632</v>
      </c>
      <c r="U2332" s="23"/>
      <c r="V2332" s="23"/>
      <c r="W2332" s="15">
        <f t="shared" si="2"/>
        <v>45635</v>
      </c>
      <c r="X2332" s="24">
        <v>2331.0</v>
      </c>
      <c r="Y2332" s="17" t="str">
        <f t="shared" si="2993"/>
        <v>=COUNTIFS(C$3:C2332,C2332)</v>
      </c>
      <c r="Z2332" s="25" t="str">
        <f t="shared" si="2994"/>
        <v>#NAME?</v>
      </c>
      <c r="AA2332" s="25" t="str">
        <f t="shared" si="2995"/>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0"/>
        <v>1</v>
      </c>
      <c r="B2333" s="10">
        <f t="shared" si="2256"/>
        <v>1</v>
      </c>
      <c r="C2333" s="12" t="s">
        <v>5633</v>
      </c>
      <c r="D2333" s="27" t="s">
        <v>141</v>
      </c>
      <c r="E2333" s="21" t="s">
        <v>2561</v>
      </c>
      <c r="F2333" s="21"/>
      <c r="G2333" s="21"/>
      <c r="H2333" s="21" t="s">
        <v>2562</v>
      </c>
      <c r="I2333" s="21"/>
      <c r="J2333" s="21"/>
      <c r="K2333" s="21"/>
      <c r="L2333" s="21"/>
      <c r="M2333" s="21"/>
      <c r="N2333" s="21"/>
      <c r="O2333" s="21"/>
      <c r="P2333" s="21"/>
      <c r="Q2333" s="21" t="s">
        <v>5634</v>
      </c>
      <c r="R2333" s="21" t="s">
        <v>5393</v>
      </c>
      <c r="S2333" s="21" t="s">
        <v>5394</v>
      </c>
      <c r="T2333" s="21" t="s">
        <v>5635</v>
      </c>
      <c r="U2333" s="23"/>
      <c r="V2333" s="23"/>
      <c r="W2333" s="15">
        <f t="shared" si="2"/>
        <v>45635</v>
      </c>
      <c r="X2333" s="24">
        <v>2332.0</v>
      </c>
      <c r="Y2333" s="17" t="str">
        <f t="shared" si="2993"/>
        <v>=COUNTIFS(C$3:C2333,C2333)</v>
      </c>
      <c r="Z2333" s="25" t="str">
        <f t="shared" si="2994"/>
        <v>#NAME?</v>
      </c>
      <c r="AA2333" s="25" t="str">
        <f t="shared" si="2995"/>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0"/>
        <v>1</v>
      </c>
      <c r="B2334" s="10">
        <f t="shared" si="2256"/>
        <v>2</v>
      </c>
      <c r="C2334" s="12" t="s">
        <v>5636</v>
      </c>
      <c r="D2334" s="27" t="s">
        <v>141</v>
      </c>
      <c r="E2334" s="21" t="s">
        <v>5637</v>
      </c>
      <c r="F2334" s="21"/>
      <c r="G2334" s="21"/>
      <c r="H2334" s="21" t="s">
        <v>1951</v>
      </c>
      <c r="I2334" s="21"/>
      <c r="J2334" s="21"/>
      <c r="K2334" s="21"/>
      <c r="L2334" s="21"/>
      <c r="M2334" s="21"/>
      <c r="N2334" s="21"/>
      <c r="O2334" s="21"/>
      <c r="P2334" s="21"/>
      <c r="Q2334" s="21"/>
      <c r="R2334" s="21" t="s">
        <v>5393</v>
      </c>
      <c r="S2334" s="21" t="s">
        <v>5394</v>
      </c>
      <c r="T2334" s="21" t="s">
        <v>5638</v>
      </c>
      <c r="U2334" s="23"/>
      <c r="V2334" s="23"/>
      <c r="W2334" s="15">
        <f t="shared" si="2"/>
        <v>45635</v>
      </c>
      <c r="X2334" s="24">
        <v>2333.0</v>
      </c>
      <c r="Y2334" s="17" t="str">
        <f t="shared" si="2993"/>
        <v>=COUNTIFS(C$3:C2334,C2334)</v>
      </c>
      <c r="Z2334" s="25" t="str">
        <f t="shared" si="2994"/>
        <v>#NAME?</v>
      </c>
      <c r="AA2334" s="25" t="str">
        <f t="shared" si="2995"/>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0"/>
        <v>1</v>
      </c>
      <c r="B2335" s="10">
        <f t="shared" si="2256"/>
        <v>1</v>
      </c>
      <c r="C2335" s="12" t="s">
        <v>5639</v>
      </c>
      <c r="D2335" s="21" t="s">
        <v>2464</v>
      </c>
      <c r="E2335" s="21" t="s">
        <v>5640</v>
      </c>
      <c r="F2335" s="21"/>
      <c r="G2335" s="21"/>
      <c r="H2335" s="21" t="s">
        <v>5641</v>
      </c>
      <c r="I2335" s="21"/>
      <c r="J2335" s="21"/>
      <c r="K2335" s="21"/>
      <c r="L2335" s="21"/>
      <c r="M2335" s="21"/>
      <c r="N2335" s="21"/>
      <c r="O2335" s="21"/>
      <c r="P2335" s="21"/>
      <c r="Q2335" s="21"/>
      <c r="R2335" s="21" t="s">
        <v>5393</v>
      </c>
      <c r="S2335" s="21" t="s">
        <v>5394</v>
      </c>
      <c r="T2335" s="21" t="s">
        <v>5642</v>
      </c>
      <c r="U2335" s="23"/>
      <c r="V2335" s="23"/>
      <c r="W2335" s="15">
        <f t="shared" si="2"/>
        <v>45635</v>
      </c>
      <c r="X2335" s="24">
        <v>2334.0</v>
      </c>
      <c r="Y2335" s="17" t="str">
        <f t="shared" si="2993"/>
        <v>=COUNTIFS(C$3:C2335,C2335)</v>
      </c>
      <c r="Z2335" s="25" t="str">
        <f t="shared" si="2994"/>
        <v>#NAME?</v>
      </c>
      <c r="AA2335" s="25" t="str">
        <f t="shared" si="2995"/>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0"/>
        <v>1</v>
      </c>
      <c r="B2336" s="10">
        <f t="shared" si="2256"/>
        <v>1</v>
      </c>
      <c r="C2336" s="12" t="s">
        <v>5643</v>
      </c>
      <c r="D2336" s="21" t="s">
        <v>401</v>
      </c>
      <c r="E2336" s="21" t="s">
        <v>5644</v>
      </c>
      <c r="F2336" s="21"/>
      <c r="G2336" s="21"/>
      <c r="H2336" s="21" t="s">
        <v>5645</v>
      </c>
      <c r="I2336" s="21" t="s">
        <v>5646</v>
      </c>
      <c r="J2336" s="21" t="s">
        <v>5647</v>
      </c>
      <c r="K2336" s="21">
        <v>8.0</v>
      </c>
      <c r="L2336" s="21" t="s">
        <v>196</v>
      </c>
      <c r="M2336" s="21" t="s">
        <v>5648</v>
      </c>
      <c r="N2336" s="21" t="s">
        <v>5649</v>
      </c>
      <c r="O2336" s="21"/>
      <c r="P2336" s="21"/>
      <c r="Q2336" s="21"/>
      <c r="R2336" s="21" t="s">
        <v>5393</v>
      </c>
      <c r="S2336" s="21" t="s">
        <v>5394</v>
      </c>
      <c r="T2336" s="21" t="s">
        <v>5650</v>
      </c>
      <c r="U2336" s="23"/>
      <c r="V2336" s="23"/>
      <c r="W2336" s="15">
        <f t="shared" si="2"/>
        <v>45635</v>
      </c>
      <c r="X2336" s="24">
        <v>2335.0</v>
      </c>
      <c r="Y2336" s="17" t="str">
        <f t="shared" si="2993"/>
        <v>=COUNTIFS(C$3:C2336,C2336)</v>
      </c>
      <c r="Z2336" s="25" t="str">
        <f t="shared" si="2994"/>
        <v>#NAME?</v>
      </c>
      <c r="AA2336" s="25" t="str">
        <f t="shared" si="2995"/>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0"/>
        <v>1</v>
      </c>
      <c r="B2337" s="10">
        <f t="shared" si="2256"/>
        <v>1</v>
      </c>
      <c r="C2337" s="12" t="s">
        <v>5651</v>
      </c>
      <c r="D2337" s="21" t="s">
        <v>401</v>
      </c>
      <c r="E2337" s="21" t="s">
        <v>5652</v>
      </c>
      <c r="F2337" s="21"/>
      <c r="G2337" s="21"/>
      <c r="H2337" s="21" t="s">
        <v>5653</v>
      </c>
      <c r="I2337" s="27" t="s">
        <v>5654</v>
      </c>
      <c r="J2337" s="21" t="s">
        <v>580</v>
      </c>
      <c r="K2337" s="21">
        <v>1.0</v>
      </c>
      <c r="L2337" s="21" t="s">
        <v>196</v>
      </c>
      <c r="M2337" s="21" t="s">
        <v>5655</v>
      </c>
      <c r="N2337" s="21" t="s">
        <v>5656</v>
      </c>
      <c r="O2337" s="21"/>
      <c r="P2337" s="21"/>
      <c r="Q2337" s="21"/>
      <c r="R2337" s="21" t="s">
        <v>5393</v>
      </c>
      <c r="S2337" s="21" t="s">
        <v>5394</v>
      </c>
      <c r="T2337" s="21" t="s">
        <v>5657</v>
      </c>
      <c r="U2337" s="23"/>
      <c r="V2337" s="23"/>
      <c r="W2337" s="15">
        <f t="shared" si="2"/>
        <v>45635</v>
      </c>
      <c r="X2337" s="24">
        <v>2336.0</v>
      </c>
      <c r="Y2337" s="17" t="str">
        <f t="shared" si="2993"/>
        <v>=COUNTIFS(C$3:C2337,C2337)</v>
      </c>
      <c r="Z2337" s="25" t="str">
        <f t="shared" si="2994"/>
        <v>#NAME?</v>
      </c>
      <c r="AA2337" s="25" t="str">
        <f t="shared" si="2995"/>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0"/>
        <v>1</v>
      </c>
      <c r="B2338" s="10">
        <f t="shared" si="2256"/>
        <v>1</v>
      </c>
      <c r="C2338" s="12" t="s">
        <v>5658</v>
      </c>
      <c r="D2338" s="21" t="s">
        <v>47</v>
      </c>
      <c r="E2338" s="21" t="s">
        <v>5659</v>
      </c>
      <c r="F2338" s="21"/>
      <c r="G2338" s="21"/>
      <c r="H2338" s="21" t="s">
        <v>5660</v>
      </c>
      <c r="I2338" s="21" t="s">
        <v>5661</v>
      </c>
      <c r="J2338" s="21" t="s">
        <v>1138</v>
      </c>
      <c r="K2338" s="21">
        <v>1.0</v>
      </c>
      <c r="L2338" s="21" t="s">
        <v>35</v>
      </c>
      <c r="M2338" s="21"/>
      <c r="N2338" s="21" t="s">
        <v>5662</v>
      </c>
      <c r="O2338" s="21"/>
      <c r="P2338" s="21"/>
      <c r="Q2338" s="21"/>
      <c r="R2338" s="21" t="s">
        <v>5393</v>
      </c>
      <c r="S2338" s="21" t="s">
        <v>5394</v>
      </c>
      <c r="T2338" s="21" t="s">
        <v>5663</v>
      </c>
      <c r="U2338" s="23"/>
      <c r="V2338" s="23"/>
      <c r="W2338" s="15">
        <f t="shared" si="2"/>
        <v>45635</v>
      </c>
      <c r="X2338" s="24">
        <v>2337.0</v>
      </c>
      <c r="Y2338" s="17" t="str">
        <f t="shared" si="2993"/>
        <v>=COUNTIFS(C$3:C2338,C2338)</v>
      </c>
      <c r="Z2338" s="25" t="str">
        <f t="shared" si="2994"/>
        <v>#NAME?</v>
      </c>
      <c r="AA2338" s="25" t="str">
        <f t="shared" si="2995"/>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0"/>
        <v>2</v>
      </c>
      <c r="B2339" s="10">
        <f t="shared" si="2256"/>
        <v>4</v>
      </c>
      <c r="C2339" s="12" t="s">
        <v>92</v>
      </c>
      <c r="D2339" s="21" t="str">
        <f t="shared" ref="D2339:D2340" si="2996">VLOOKUP($C2339,$C$1:$P$7320,2,0)</f>
        <v>pron</v>
      </c>
      <c r="E2339" s="21" t="str">
        <f t="shared" ref="E2339:E2340" si="2997">VLOOKUP($C2339,$C$1:$P$7320,3,0)</f>
        <v>1st dat sg of ahaṃ</v>
      </c>
      <c r="F2339" s="21" t="str">
        <f t="shared" ref="F2339:F2340" si="2998">VLOOKUP($C2339,$C$1:$P$7320,4,0)</f>
        <v/>
      </c>
      <c r="G2339" s="21"/>
      <c r="H2339" s="21" t="str">
        <f t="shared" ref="H2339:H2340" si="2999">VLOOKUP($C2339,$C$1:$P$7320,6,0)</f>
        <v>to me</v>
      </c>
      <c r="I2339" s="21" t="str">
        <f t="shared" ref="I2339:I2340" si="3000">VLOOKUP($C2339,$C$1:$P$7320,7,0)</f>
        <v/>
      </c>
      <c r="J2339" s="21" t="str">
        <f t="shared" ref="J2339:J2340" si="3001">VLOOKUP($C2339,$C$1:$P$7320,8,0)</f>
        <v/>
      </c>
      <c r="K2339" s="21" t="str">
        <f t="shared" ref="K2339:K2340" si="3002">VLOOKUP($C2339,$C$1:$P$7320,9,0)</f>
        <v/>
      </c>
      <c r="L2339" s="21" t="str">
        <f t="shared" ref="L2339:L2340" si="3003">VLOOKUP($C2339,$C$1:$P$7320,10,0)</f>
        <v/>
      </c>
      <c r="M2339" s="21" t="str">
        <f t="shared" ref="M2339:M2340" si="3004">VLOOKUP($C2339,$C$1:$P$7320,11,0)</f>
        <v/>
      </c>
      <c r="N2339" s="21" t="str">
        <f t="shared" ref="N2339:N2340" si="3005">VLOOKUP($C2339,$C$1:$P$7320,12,0)</f>
        <v/>
      </c>
      <c r="O2339" s="21" t="str">
        <f t="shared" ref="O2339:O2340" si="3006">VLOOKUP($C2339,$C$1:$P$7320,13,0)</f>
        <v/>
      </c>
      <c r="P2339" s="21" t="str">
        <f t="shared" ref="P2339:P2340" si="3007">VLOOKUP($C2339,$C$1:$P$7320,14,0)</f>
        <v/>
      </c>
      <c r="Q2339" s="21"/>
      <c r="R2339" s="21" t="s">
        <v>5393</v>
      </c>
      <c r="S2339" s="21" t="s">
        <v>5394</v>
      </c>
      <c r="T2339" s="21" t="s">
        <v>5621</v>
      </c>
      <c r="U2339" s="23"/>
      <c r="V2339" s="23"/>
      <c r="W2339" s="15">
        <f t="shared" si="2"/>
        <v>45635</v>
      </c>
      <c r="X2339" s="24">
        <v>2338.0</v>
      </c>
      <c r="Y2339" s="17" t="str">
        <f t="shared" si="2993"/>
        <v>=COUNTIFS(C$3:C2339,C2339)</v>
      </c>
      <c r="Z2339" s="25" t="str">
        <f t="shared" si="2994"/>
        <v>#NAME?</v>
      </c>
      <c r="AA2339" s="25" t="str">
        <f t="shared" si="2995"/>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0"/>
        <v>5</v>
      </c>
      <c r="B2340" s="10">
        <f t="shared" si="2256"/>
        <v>16</v>
      </c>
      <c r="C2340" s="12" t="s">
        <v>103</v>
      </c>
      <c r="D2340" s="21" t="str">
        <f t="shared" si="2996"/>
        <v>noun</v>
      </c>
      <c r="E2340" s="21" t="str">
        <f t="shared" si="2997"/>
        <v>masc voc sg or pl of āyasmant</v>
      </c>
      <c r="F2340" s="21" t="str">
        <f t="shared" si="2998"/>
        <v/>
      </c>
      <c r="G2340" s="21"/>
      <c r="H2340" s="21" t="str">
        <f t="shared" si="2999"/>
        <v>friend(s), brother(s)</v>
      </c>
      <c r="I2340" s="21" t="str">
        <f t="shared" si="3000"/>
        <v>having long life</v>
      </c>
      <c r="J2340" s="21" t="str">
        <f t="shared" si="3001"/>
        <v/>
      </c>
      <c r="K2340" s="21" t="str">
        <f t="shared" si="3002"/>
        <v/>
      </c>
      <c r="L2340" s="21" t="str">
        <f t="shared" si="3003"/>
        <v/>
      </c>
      <c r="M2340" s="21" t="str">
        <f t="shared" si="3004"/>
        <v/>
      </c>
      <c r="N2340" s="21" t="str">
        <f t="shared" si="3005"/>
        <v>āyas + mant</v>
      </c>
      <c r="O2340" s="21" t="str">
        <f t="shared" si="3006"/>
        <v/>
      </c>
      <c r="P2340" s="21" t="str">
        <f t="shared" si="3007"/>
        <v/>
      </c>
      <c r="Q2340" s="21"/>
      <c r="R2340" s="21" t="s">
        <v>5393</v>
      </c>
      <c r="S2340" s="21" t="s">
        <v>5394</v>
      </c>
      <c r="T2340" s="21" t="s">
        <v>5621</v>
      </c>
      <c r="U2340" s="23"/>
      <c r="V2340" s="23"/>
      <c r="W2340" s="15">
        <f t="shared" si="2"/>
        <v>45635</v>
      </c>
      <c r="X2340" s="24">
        <v>2339.0</v>
      </c>
      <c r="Y2340" s="17" t="str">
        <f t="shared" si="2993"/>
        <v>=COUNTIFS(C$3:C2340,C2340)</v>
      </c>
      <c r="Z2340" s="25" t="str">
        <f t="shared" si="2994"/>
        <v>#NAME?</v>
      </c>
      <c r="AA2340" s="25" t="str">
        <f t="shared" si="2995"/>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0"/>
        <v>1</v>
      </c>
      <c r="B2341" s="10">
        <f t="shared" si="2256"/>
        <v>1</v>
      </c>
      <c r="C2341" s="12" t="s">
        <v>5664</v>
      </c>
      <c r="D2341" s="21" t="s">
        <v>118</v>
      </c>
      <c r="E2341" s="27" t="s">
        <v>3788</v>
      </c>
      <c r="F2341" s="21"/>
      <c r="G2341" s="21"/>
      <c r="H2341" s="21"/>
      <c r="I2341" s="21"/>
      <c r="J2341" s="21"/>
      <c r="K2341" s="21"/>
      <c r="L2341" s="21"/>
      <c r="M2341" s="21"/>
      <c r="N2341" s="21" t="s">
        <v>5665</v>
      </c>
      <c r="O2341" s="21"/>
      <c r="P2341" s="21"/>
      <c r="Q2341" s="21"/>
      <c r="R2341" s="21" t="s">
        <v>5393</v>
      </c>
      <c r="S2341" s="21" t="s">
        <v>5394</v>
      </c>
      <c r="T2341" s="21" t="s">
        <v>5666</v>
      </c>
      <c r="U2341" s="23"/>
      <c r="V2341" s="23"/>
      <c r="W2341" s="15">
        <f t="shared" si="2"/>
        <v>45635</v>
      </c>
      <c r="X2341" s="24">
        <v>2340.0</v>
      </c>
      <c r="Y2341" s="17" t="str">
        <f t="shared" si="2993"/>
        <v>=COUNTIFS(C$3:C2341,C2341)</v>
      </c>
      <c r="Z2341" s="25" t="str">
        <f t="shared" si="2994"/>
        <v>#NAME?</v>
      </c>
      <c r="AA2341" s="25" t="str">
        <f t="shared" si="2995"/>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0"/>
        <v>2</v>
      </c>
      <c r="B2342" s="10">
        <f t="shared" si="2256"/>
        <v>2</v>
      </c>
      <c r="C2342" s="12" t="s">
        <v>4752</v>
      </c>
      <c r="D2342" s="21" t="str">
        <f t="shared" ref="D2342:D2343" si="3008">VLOOKUP($C2342,$C$1:$P$7320,2,0)</f>
        <v>noun</v>
      </c>
      <c r="E2342" s="21" t="str">
        <f t="shared" ref="E2342:E2343" si="3009">VLOOKUP($C2342,$C$1:$P$7320,3,0)</f>
        <v>nt instr sg of cīvara</v>
      </c>
      <c r="F2342" s="21" t="str">
        <f t="shared" ref="F2342:F2343" si="3010">VLOOKUP($C2342,$C$1:$P$7320,4,0)</f>
        <v/>
      </c>
      <c r="G2342" s="21"/>
      <c r="H2342" s="21" t="str">
        <f t="shared" ref="H2342:H2343" si="3011">VLOOKUP($C2342,$C$1:$P$7320,6,0)</f>
        <v>from a robe</v>
      </c>
      <c r="I2342" s="21" t="str">
        <f t="shared" ref="I2342:I2343" si="3012">VLOOKUP($C2342,$C$1:$P$7320,7,0)</f>
        <v>with a cloth</v>
      </c>
      <c r="J2342" s="21" t="str">
        <f t="shared" ref="J2342:J2343" si="3013">VLOOKUP($C2342,$C$1:$P$7320,8,0)</f>
        <v/>
      </c>
      <c r="K2342" s="21" t="str">
        <f t="shared" ref="K2342:K2343" si="3014">VLOOKUP($C2342,$C$1:$P$7320,9,0)</f>
        <v/>
      </c>
      <c r="L2342" s="21" t="str">
        <f t="shared" ref="L2342:L2343" si="3015">VLOOKUP($C2342,$C$1:$P$7320,10,0)</f>
        <v/>
      </c>
      <c r="M2342" s="21" t="str">
        <f t="shared" ref="M2342:M2343" si="3016">VLOOKUP($C2342,$C$1:$P$7320,11,0)</f>
        <v/>
      </c>
      <c r="N2342" s="21" t="str">
        <f t="shared" ref="N2342:N2343" si="3017">VLOOKUP($C2342,$C$1:$P$7320,12,0)</f>
        <v/>
      </c>
      <c r="O2342" s="21" t="str">
        <f t="shared" ref="O2342:O2343" si="3018">VLOOKUP($C2342,$C$1:$P$7320,13,0)</f>
        <v/>
      </c>
      <c r="P2342" s="21" t="str">
        <f t="shared" ref="P2342:P2343" si="3019">VLOOKUP($C2342,$C$1:$P$7320,14,0)</f>
        <v/>
      </c>
      <c r="Q2342" s="21"/>
      <c r="R2342" s="21" t="s">
        <v>5393</v>
      </c>
      <c r="S2342" s="21" t="s">
        <v>5394</v>
      </c>
      <c r="T2342" s="21" t="s">
        <v>5621</v>
      </c>
      <c r="U2342" s="23"/>
      <c r="V2342" s="23"/>
      <c r="W2342" s="15">
        <f t="shared" si="2"/>
        <v>45635</v>
      </c>
      <c r="X2342" s="24">
        <v>2341.0</v>
      </c>
      <c r="Y2342" s="17" t="str">
        <f t="shared" si="2993"/>
        <v>=COUNTIFS(C$3:C2342,C2342)</v>
      </c>
      <c r="Z2342" s="25" t="str">
        <f t="shared" si="2994"/>
        <v>#NAME?</v>
      </c>
      <c r="AA2342" s="25" t="str">
        <f t="shared" si="2995"/>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0"/>
        <v>26</v>
      </c>
      <c r="B2343" s="10">
        <f t="shared" si="2256"/>
        <v>63</v>
      </c>
      <c r="C2343" s="12" t="s">
        <v>449</v>
      </c>
      <c r="D2343" s="21" t="str">
        <f t="shared" si="3008"/>
        <v>ind</v>
      </c>
      <c r="E2343" s="21" t="str">
        <f t="shared" si="3009"/>
        <v/>
      </c>
      <c r="F2343" s="21" t="str">
        <f t="shared" si="3010"/>
        <v/>
      </c>
      <c r="G2343" s="21"/>
      <c r="H2343" s="21" t="str">
        <f t="shared" si="3011"/>
        <v>“”</v>
      </c>
      <c r="I2343" s="21" t="str">
        <f t="shared" si="3012"/>
        <v>thus</v>
      </c>
      <c r="J2343" s="21" t="str">
        <f t="shared" si="3013"/>
        <v/>
      </c>
      <c r="K2343" s="21" t="str">
        <f t="shared" si="3014"/>
        <v/>
      </c>
      <c r="L2343" s="21" t="str">
        <f t="shared" si="3015"/>
        <v/>
      </c>
      <c r="M2343" s="21" t="str">
        <f t="shared" si="3016"/>
        <v/>
      </c>
      <c r="N2343" s="21" t="str">
        <f t="shared" si="3017"/>
        <v/>
      </c>
      <c r="O2343" s="21" t="str">
        <f t="shared" si="3018"/>
        <v/>
      </c>
      <c r="P2343" s="21" t="str">
        <f t="shared" si="3019"/>
        <v/>
      </c>
      <c r="Q2343" s="21"/>
      <c r="R2343" s="21" t="s">
        <v>5393</v>
      </c>
      <c r="S2343" s="21" t="s">
        <v>5394</v>
      </c>
      <c r="T2343" s="21" t="s">
        <v>5621</v>
      </c>
      <c r="U2343" s="23"/>
      <c r="V2343" s="23"/>
      <c r="W2343" s="15">
        <f t="shared" si="2"/>
        <v>45635</v>
      </c>
      <c r="X2343" s="24">
        <v>2342.0</v>
      </c>
      <c r="Y2343" s="17" t="str">
        <f t="shared" si="2993"/>
        <v>=COUNTIFS(C$3:C2343,C2343)</v>
      </c>
      <c r="Z2343" s="25" t="str">
        <f t="shared" si="2994"/>
        <v>#NAME?</v>
      </c>
      <c r="AA2343" s="25" t="str">
        <f t="shared" si="2995"/>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56"/>
        <v>0</v>
      </c>
      <c r="C2344" s="31"/>
      <c r="D2344" s="40"/>
      <c r="E2344" s="40"/>
      <c r="F2344" s="40"/>
      <c r="G2344" s="40"/>
      <c r="H2344" s="40"/>
      <c r="I2344" s="40"/>
      <c r="J2344" s="40"/>
      <c r="K2344" s="40"/>
      <c r="L2344" s="40"/>
      <c r="M2344" s="40"/>
      <c r="N2344" s="40"/>
      <c r="O2344" s="40"/>
      <c r="P2344" s="40"/>
      <c r="Q2344" s="40"/>
      <c r="R2344" s="40" t="s">
        <v>5393</v>
      </c>
      <c r="S2344" s="40" t="s">
        <v>5394</v>
      </c>
      <c r="T2344" s="40" t="s">
        <v>5621</v>
      </c>
      <c r="U2344" s="41"/>
      <c r="V2344" s="41"/>
      <c r="W2344" s="15">
        <f t="shared" si="2"/>
        <v>45635</v>
      </c>
      <c r="X2344" s="24">
        <v>2343.0</v>
      </c>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56"/>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2"/>
        <v>45635</v>
      </c>
      <c r="X2345" s="24">
        <v>2344.0</v>
      </c>
      <c r="Y2345" s="17" t="str">
        <f t="shared" ref="Y2345:Y2353" si="3020">formulatext(A2345)</f>
        <v>#N/A</v>
      </c>
      <c r="Z2345" s="25" t="str">
        <f t="shared" ref="Z2345:Z2353" si="3021">org.libreoffice.regex(Y2345,"(\= COUNTIFS\(C\$\d{1,3}:)(C\d{1,3})(,)(C\d{1,3})(\))","$2")</f>
        <v>#NAME?</v>
      </c>
      <c r="AA2345" s="25" t="str">
        <f t="shared" ref="AA2345:AA2353" si="3022">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23">COUNTIFS(C$3:C2346,C2346)</f>
        <v>2</v>
      </c>
      <c r="B2346" s="10">
        <f t="shared" si="2256"/>
        <v>3</v>
      </c>
      <c r="C2346" s="12" t="s">
        <v>5622</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5393</v>
      </c>
      <c r="S2346" s="21" t="s">
        <v>5394</v>
      </c>
      <c r="T2346" s="21" t="s">
        <v>5667</v>
      </c>
      <c r="U2346" s="23"/>
      <c r="V2346" s="23"/>
      <c r="W2346" s="15">
        <f t="shared" si="2"/>
        <v>45635</v>
      </c>
      <c r="X2346" s="24">
        <v>2345.0</v>
      </c>
      <c r="Y2346" s="17" t="str">
        <f t="shared" si="3020"/>
        <v>=COUNTIFS(C$3:C2346,C2346)</v>
      </c>
      <c r="Z2346" s="25" t="str">
        <f t="shared" si="3021"/>
        <v>#NAME?</v>
      </c>
      <c r="AA2346" s="25" t="str">
        <f t="shared" si="3022"/>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23"/>
        <v>1</v>
      </c>
      <c r="B2347" s="10">
        <f t="shared" si="2256"/>
        <v>1</v>
      </c>
      <c r="C2347" s="12" t="s">
        <v>5668</v>
      </c>
      <c r="D2347" s="21" t="s">
        <v>307</v>
      </c>
      <c r="E2347" s="21" t="s">
        <v>5669</v>
      </c>
      <c r="F2347" s="21"/>
      <c r="G2347" s="21"/>
      <c r="H2347" s="21" t="s">
        <v>5670</v>
      </c>
      <c r="I2347" s="21"/>
      <c r="J2347" s="21" t="s">
        <v>5647</v>
      </c>
      <c r="K2347" s="21">
        <v>8.0</v>
      </c>
      <c r="L2347" s="21" t="s">
        <v>906</v>
      </c>
      <c r="M2347" s="21" t="s">
        <v>5671</v>
      </c>
      <c r="N2347" s="21" t="s">
        <v>5672</v>
      </c>
      <c r="O2347" s="21"/>
      <c r="P2347" s="21"/>
      <c r="Q2347" s="21"/>
      <c r="R2347" s="21" t="s">
        <v>5393</v>
      </c>
      <c r="S2347" s="21" t="s">
        <v>5394</v>
      </c>
      <c r="T2347" s="21" t="s">
        <v>5673</v>
      </c>
      <c r="U2347" s="23"/>
      <c r="V2347" s="23"/>
      <c r="W2347" s="15">
        <f t="shared" si="2"/>
        <v>45635</v>
      </c>
      <c r="X2347" s="24">
        <v>2346.0</v>
      </c>
      <c r="Y2347" s="17" t="str">
        <f t="shared" si="3020"/>
        <v>=COUNTIFS(C$3:C2347,C2347)</v>
      </c>
      <c r="Z2347" s="25" t="str">
        <f t="shared" si="3021"/>
        <v>#NAME?</v>
      </c>
      <c r="AA2347" s="25" t="str">
        <f t="shared" si="3022"/>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3"/>
        <v>1</v>
      </c>
      <c r="B2348" s="10">
        <f t="shared" si="2256"/>
        <v>1</v>
      </c>
      <c r="C2348" s="12" t="s">
        <v>5674</v>
      </c>
      <c r="D2348" s="21" t="s">
        <v>307</v>
      </c>
      <c r="E2348" s="21" t="s">
        <v>5675</v>
      </c>
      <c r="F2348" s="21"/>
      <c r="G2348" s="21"/>
      <c r="H2348" s="21" t="s">
        <v>5676</v>
      </c>
      <c r="I2348" s="21" t="s">
        <v>5677</v>
      </c>
      <c r="J2348" s="21" t="s">
        <v>580</v>
      </c>
      <c r="K2348" s="21">
        <v>1.0</v>
      </c>
      <c r="L2348" s="21" t="s">
        <v>906</v>
      </c>
      <c r="M2348" s="27" t="s">
        <v>5678</v>
      </c>
      <c r="N2348" s="21" t="s">
        <v>5679</v>
      </c>
      <c r="O2348" s="21"/>
      <c r="P2348" s="21"/>
      <c r="Q2348" s="21"/>
      <c r="R2348" s="21" t="s">
        <v>5393</v>
      </c>
      <c r="S2348" s="21" t="s">
        <v>5394</v>
      </c>
      <c r="T2348" s="21" t="s">
        <v>5680</v>
      </c>
      <c r="U2348" s="23"/>
      <c r="V2348" s="23"/>
      <c r="W2348" s="15">
        <f t="shared" si="2"/>
        <v>45635</v>
      </c>
      <c r="X2348" s="24">
        <v>2347.0</v>
      </c>
      <c r="Y2348" s="17" t="str">
        <f t="shared" si="3020"/>
        <v>=COUNTIFS(C$3:C2348,C2348)</v>
      </c>
      <c r="Z2348" s="25" t="str">
        <f t="shared" si="3021"/>
        <v>#NAME?</v>
      </c>
      <c r="AA2348" s="25" t="str">
        <f t="shared" si="3022"/>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3"/>
        <v>16</v>
      </c>
      <c r="B2349" s="10">
        <f t="shared" si="2256"/>
        <v>36</v>
      </c>
      <c r="C2349" s="12" t="s">
        <v>288</v>
      </c>
      <c r="D2349" s="21" t="str">
        <f t="shared" ref="D2349:D2350" si="3024">VLOOKUP($C2349,$C$1:$P$7320,2,0)</f>
        <v>pron</v>
      </c>
      <c r="E2349" s="21" t="str">
        <f>VLOOKUP($C2349,$C$1:$P$7320,3,0)</f>
        <v>masc acc sg of ta</v>
      </c>
      <c r="F2349" s="21" t="str">
        <f t="shared" ref="F2349:F2350" si="3025">VLOOKUP($C2349,$C$1:$P$7320,4,0)</f>
        <v/>
      </c>
      <c r="G2349" s="21"/>
      <c r="H2349" s="21" t="str">
        <f t="shared" ref="H2349:H2350" si="3026">VLOOKUP($C2349,$C$1:$P$7320,6,0)</f>
        <v>that</v>
      </c>
      <c r="I2349" s="21" t="str">
        <f t="shared" ref="I2349:I2350" si="3027">VLOOKUP($C2349,$C$1:$P$7320,7,0)</f>
        <v/>
      </c>
      <c r="J2349" s="21" t="str">
        <f t="shared" ref="J2349:J2350" si="3028">VLOOKUP($C2349,$C$1:$P$7320,8,0)</f>
        <v/>
      </c>
      <c r="K2349" s="21" t="str">
        <f t="shared" ref="K2349:K2350" si="3029">VLOOKUP($C2349,$C$1:$P$7320,9,0)</f>
        <v/>
      </c>
      <c r="L2349" s="21" t="str">
        <f t="shared" ref="L2349:L2350" si="3030">VLOOKUP($C2349,$C$1:$P$7320,10,0)</f>
        <v/>
      </c>
      <c r="M2349" s="21" t="str">
        <f t="shared" ref="M2349:M2350" si="3031">VLOOKUP($C2349,$C$1:$P$7320,11,0)</f>
        <v/>
      </c>
      <c r="N2349" s="21" t="str">
        <f t="shared" ref="N2349:N2350" si="3032">VLOOKUP($C2349,$C$1:$P$7320,12,0)</f>
        <v/>
      </c>
      <c r="O2349" s="21" t="str">
        <f t="shared" ref="O2349:O2350" si="3033">VLOOKUP($C2349,$C$1:$P$7320,13,0)</f>
        <v/>
      </c>
      <c r="P2349" s="21" t="str">
        <f t="shared" ref="P2349:P2350" si="3034">VLOOKUP($C2349,$C$1:$P$7320,14,0)</f>
        <v/>
      </c>
      <c r="Q2349" s="21"/>
      <c r="R2349" s="21" t="s">
        <v>5393</v>
      </c>
      <c r="S2349" s="21" t="s">
        <v>5394</v>
      </c>
      <c r="T2349" s="21" t="s">
        <v>5667</v>
      </c>
      <c r="U2349" s="23"/>
      <c r="V2349" s="23"/>
      <c r="W2349" s="15">
        <f t="shared" si="2"/>
        <v>45635</v>
      </c>
      <c r="X2349" s="24">
        <v>2348.0</v>
      </c>
      <c r="Y2349" s="17" t="str">
        <f t="shared" si="3020"/>
        <v>=COUNTIFS(C$3:C2349,C2349)</v>
      </c>
      <c r="Z2349" s="25" t="str">
        <f t="shared" si="3021"/>
        <v>#NAME?</v>
      </c>
      <c r="AA2349" s="25" t="str">
        <f t="shared" si="3022"/>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3"/>
        <v>9</v>
      </c>
      <c r="B2350" s="10">
        <f t="shared" si="2256"/>
        <v>23</v>
      </c>
      <c r="C2350" s="12" t="s">
        <v>4864</v>
      </c>
      <c r="D2350" s="21" t="str">
        <f t="shared" si="3024"/>
        <v>noun</v>
      </c>
      <c r="E2350" s="21" t="s">
        <v>5376</v>
      </c>
      <c r="F2350" s="21" t="str">
        <f t="shared" si="3025"/>
        <v/>
      </c>
      <c r="G2350" s="21"/>
      <c r="H2350" s="21" t="str">
        <f t="shared" si="3026"/>
        <v>robe</v>
      </c>
      <c r="I2350" s="21" t="str">
        <f t="shared" si="3027"/>
        <v>cloth</v>
      </c>
      <c r="J2350" s="21" t="str">
        <f t="shared" si="3028"/>
        <v/>
      </c>
      <c r="K2350" s="21" t="str">
        <f t="shared" si="3029"/>
        <v/>
      </c>
      <c r="L2350" s="21" t="str">
        <f t="shared" si="3030"/>
        <v/>
      </c>
      <c r="M2350" s="21" t="str">
        <f t="shared" si="3031"/>
        <v/>
      </c>
      <c r="N2350" s="21" t="str">
        <f t="shared" si="3032"/>
        <v/>
      </c>
      <c r="O2350" s="21" t="str">
        <f t="shared" si="3033"/>
        <v/>
      </c>
      <c r="P2350" s="21" t="str">
        <f t="shared" si="3034"/>
        <v/>
      </c>
      <c r="Q2350" s="21"/>
      <c r="R2350" s="21" t="s">
        <v>5393</v>
      </c>
      <c r="S2350" s="21" t="s">
        <v>5394</v>
      </c>
      <c r="T2350" s="21" t="s">
        <v>5667</v>
      </c>
      <c r="U2350" s="23"/>
      <c r="V2350" s="23"/>
      <c r="W2350" s="15">
        <f t="shared" si="2"/>
        <v>45635</v>
      </c>
      <c r="X2350" s="24">
        <v>2349.0</v>
      </c>
      <c r="Y2350" s="17" t="str">
        <f t="shared" si="3020"/>
        <v>=COUNTIFS(C$3:C2350,C2350)</v>
      </c>
      <c r="Z2350" s="25" t="str">
        <f t="shared" si="3021"/>
        <v>#NAME?</v>
      </c>
      <c r="AA2350" s="25" t="str">
        <f t="shared" si="3022"/>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3"/>
        <v>1</v>
      </c>
      <c r="B2351" s="10">
        <f t="shared" si="2256"/>
        <v>5</v>
      </c>
      <c r="C2351" s="12" t="s">
        <v>5681</v>
      </c>
      <c r="D2351" s="21" t="s">
        <v>84</v>
      </c>
      <c r="E2351" s="21" t="s">
        <v>5682</v>
      </c>
      <c r="F2351" s="21"/>
      <c r="G2351" s="21"/>
      <c r="H2351" s="21" t="s">
        <v>5683</v>
      </c>
      <c r="I2351" s="21" t="s">
        <v>5684</v>
      </c>
      <c r="J2351" s="21" t="s">
        <v>360</v>
      </c>
      <c r="K2351" s="21">
        <v>3.0</v>
      </c>
      <c r="L2351" s="21" t="s">
        <v>196</v>
      </c>
      <c r="M2351" s="21" t="s">
        <v>5685</v>
      </c>
      <c r="N2351" s="21" t="s">
        <v>5686</v>
      </c>
      <c r="O2351" s="21"/>
      <c r="P2351" s="21"/>
      <c r="Q2351" s="21"/>
      <c r="R2351" s="21" t="s">
        <v>5393</v>
      </c>
      <c r="S2351" s="21" t="s">
        <v>5394</v>
      </c>
      <c r="T2351" s="21" t="s">
        <v>5687</v>
      </c>
      <c r="U2351" s="23"/>
      <c r="V2351" s="23"/>
      <c r="W2351" s="15">
        <f t="shared" si="2"/>
        <v>45635</v>
      </c>
      <c r="X2351" s="24">
        <v>2350.0</v>
      </c>
      <c r="Y2351" s="17" t="str">
        <f t="shared" si="3020"/>
        <v>=COUNTIFS(C$3:C2351,C2351)</v>
      </c>
      <c r="Z2351" s="25" t="str">
        <f t="shared" si="3021"/>
        <v>#NAME?</v>
      </c>
      <c r="AA2351" s="25" t="str">
        <f t="shared" si="3022"/>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3"/>
        <v>5</v>
      </c>
      <c r="B2352" s="10">
        <f t="shared" si="2256"/>
        <v>7</v>
      </c>
      <c r="C2352" s="12" t="s">
        <v>3281</v>
      </c>
      <c r="D2352" s="21" t="str">
        <f t="shared" ref="D2352:D2353" si="3035">VLOOKUP($C2352,$C$1:$P$7320,2,0)</f>
        <v>comp</v>
      </c>
      <c r="E2352" s="21" t="str">
        <f t="shared" ref="E2352:E2353" si="3036">VLOOKUP($C2352,$C$1:$P$7320,3,0)</f>
        <v>sandhi, ind + pron</v>
      </c>
      <c r="F2352" s="21" t="str">
        <f t="shared" ref="F2352:F2353" si="3037">VLOOKUP($C2352,$C$1:$P$7320,4,0)</f>
        <v/>
      </c>
      <c r="G2352" s="21"/>
      <c r="H2352" s="21" t="str">
        <f t="shared" ref="H2352:H2353" si="3038">VLOOKUP($C2352,$C$1:$P$7320,6,0)</f>
        <v>that is</v>
      </c>
      <c r="I2352" s="21" t="str">
        <f t="shared" ref="I2352:I2353" si="3039">VLOOKUP($C2352,$C$1:$P$7320,7,0)</f>
        <v>thus this</v>
      </c>
      <c r="J2352" s="21" t="str">
        <f t="shared" ref="J2352:J2353" si="3040">VLOOKUP($C2352,$C$1:$P$7320,8,0)</f>
        <v/>
      </c>
      <c r="K2352" s="21" t="str">
        <f t="shared" ref="K2352:K2353" si="3041">VLOOKUP($C2352,$C$1:$P$7320,9,0)</f>
        <v/>
      </c>
      <c r="L2352" s="21" t="str">
        <f t="shared" ref="L2352:L2353" si="3042">VLOOKUP($C2352,$C$1:$P$7320,10,0)</f>
        <v/>
      </c>
      <c r="M2352" s="21" t="str">
        <f t="shared" ref="M2352:M2353" si="3043">VLOOKUP($C2352,$C$1:$P$7320,11,0)</f>
        <v/>
      </c>
      <c r="N2352" s="21" t="str">
        <f t="shared" ref="N2352:N2353" si="3044">VLOOKUP($C2352,$C$1:$P$7320,12,0)</f>
        <v>iti + etaṃ</v>
      </c>
      <c r="O2352" s="21" t="str">
        <f t="shared" ref="O2352:O2353" si="3045">VLOOKUP($C2352,$C$1:$P$7320,13,0)</f>
        <v/>
      </c>
      <c r="P2352" s="21" t="str">
        <f t="shared" ref="P2352:P2353" si="3046">VLOOKUP($C2352,$C$1:$P$7320,14,0)</f>
        <v/>
      </c>
      <c r="Q2352" s="21"/>
      <c r="R2352" s="21" t="s">
        <v>5393</v>
      </c>
      <c r="S2352" s="21" t="s">
        <v>5394</v>
      </c>
      <c r="T2352" s="21" t="s">
        <v>5667</v>
      </c>
      <c r="U2352" s="23"/>
      <c r="V2352" s="23"/>
      <c r="W2352" s="15">
        <f t="shared" si="2"/>
        <v>45635</v>
      </c>
      <c r="X2352" s="24">
        <v>2351.0</v>
      </c>
      <c r="Y2352" s="17" t="str">
        <f t="shared" si="3020"/>
        <v>=COUNTIFS(C$3:C2352,C2352)</v>
      </c>
      <c r="Z2352" s="25" t="str">
        <f t="shared" si="3021"/>
        <v>#NAME?</v>
      </c>
      <c r="AA2352" s="25" t="str">
        <f t="shared" si="3022"/>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3"/>
        <v>5</v>
      </c>
      <c r="B2353" s="10">
        <f t="shared" si="2256"/>
        <v>7</v>
      </c>
      <c r="C2353" s="12" t="s">
        <v>3287</v>
      </c>
      <c r="D2353" s="21" t="str">
        <f t="shared" si="3035"/>
        <v>noun</v>
      </c>
      <c r="E2353" s="21" t="str">
        <f t="shared" si="3036"/>
        <v>nt nom sg of kusala</v>
      </c>
      <c r="F2353" s="21" t="str">
        <f t="shared" si="3037"/>
        <v/>
      </c>
      <c r="G2353" s="21"/>
      <c r="H2353" s="21" t="str">
        <f t="shared" si="3038"/>
        <v>something proper, good deed; doing good</v>
      </c>
      <c r="I2353" s="21" t="str">
        <f t="shared" si="3039"/>
        <v/>
      </c>
      <c r="J2353" s="21" t="str">
        <f t="shared" si="3040"/>
        <v/>
      </c>
      <c r="K2353" s="21" t="str">
        <f t="shared" si="3041"/>
        <v/>
      </c>
      <c r="L2353" s="21" t="str">
        <f t="shared" si="3042"/>
        <v/>
      </c>
      <c r="M2353" s="21" t="str">
        <f t="shared" si="3043"/>
        <v/>
      </c>
      <c r="N2353" s="21" t="str">
        <f t="shared" si="3044"/>
        <v/>
      </c>
      <c r="O2353" s="21" t="str">
        <f t="shared" si="3045"/>
        <v/>
      </c>
      <c r="P2353" s="21" t="str">
        <f t="shared" si="3046"/>
        <v/>
      </c>
      <c r="Q2353" s="21"/>
      <c r="R2353" s="21" t="s">
        <v>5393</v>
      </c>
      <c r="S2353" s="21" t="s">
        <v>5394</v>
      </c>
      <c r="T2353" s="21" t="s">
        <v>5688</v>
      </c>
      <c r="U2353" s="23"/>
      <c r="V2353" s="23"/>
      <c r="W2353" s="15">
        <f t="shared" si="2"/>
        <v>45635</v>
      </c>
      <c r="X2353" s="24">
        <v>2352.0</v>
      </c>
      <c r="Y2353" s="17" t="str">
        <f t="shared" si="3020"/>
        <v>=COUNTIFS(C$3:C2353,C2353)</v>
      </c>
      <c r="Z2353" s="25" t="str">
        <f t="shared" si="3021"/>
        <v>#NAME?</v>
      </c>
      <c r="AA2353" s="25" t="str">
        <f t="shared" si="3022"/>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56"/>
        <v>0</v>
      </c>
      <c r="C2354" s="31"/>
      <c r="D2354" s="40"/>
      <c r="E2354" s="40"/>
      <c r="F2354" s="40"/>
      <c r="G2354" s="40"/>
      <c r="H2354" s="40"/>
      <c r="I2354" s="40"/>
      <c r="J2354" s="40"/>
      <c r="K2354" s="40"/>
      <c r="L2354" s="40"/>
      <c r="M2354" s="40"/>
      <c r="N2354" s="40"/>
      <c r="O2354" s="40"/>
      <c r="P2354" s="40"/>
      <c r="Q2354" s="40"/>
      <c r="R2354" s="40" t="s">
        <v>5393</v>
      </c>
      <c r="S2354" s="40" t="s">
        <v>5394</v>
      </c>
      <c r="T2354" s="40" t="s">
        <v>5667</v>
      </c>
      <c r="U2354" s="41"/>
      <c r="V2354" s="41"/>
      <c r="W2354" s="15">
        <f t="shared" si="2"/>
        <v>45635</v>
      </c>
      <c r="X2354" s="24">
        <v>2353.0</v>
      </c>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56"/>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2"/>
        <v>45635</v>
      </c>
      <c r="X2355" s="24">
        <v>2354.0</v>
      </c>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47">COUNTIFS(C$3:C2356,C2356)</f>
        <v>6</v>
      </c>
      <c r="B2356" s="10">
        <f t="shared" si="2256"/>
        <v>8</v>
      </c>
      <c r="C2356" s="12" t="s">
        <v>3291</v>
      </c>
      <c r="D2356" s="21" t="str">
        <f t="shared" ref="D2356:D2358" si="3048">VLOOKUP($C2356,$C$1:$P$7320,2,0)</f>
        <v>ind</v>
      </c>
      <c r="E2356" s="21" t="str">
        <f t="shared" ref="E2356:E2358" si="3049">VLOOKUP($C2356,$C$1:$P$7320,3,0)</f>
        <v>neg</v>
      </c>
      <c r="F2356" s="21" t="str">
        <f t="shared" ref="F2356:F2358" si="3050">VLOOKUP($C2356,$C$1:$P$7320,4,0)</f>
        <v/>
      </c>
      <c r="G2356" s="21"/>
      <c r="H2356" s="21" t="str">
        <f t="shared" ref="H2356:H2358" si="3051">VLOOKUP($C2356,$C$1:$P$7320,6,0)</f>
        <v>not</v>
      </c>
      <c r="I2356" s="21" t="str">
        <f t="shared" ref="I2356:I2358" si="3052">VLOOKUP($C2356,$C$1:$P$7320,7,0)</f>
        <v/>
      </c>
      <c r="J2356" s="21" t="str">
        <f t="shared" ref="J2356:J2358" si="3053">VLOOKUP($C2356,$C$1:$P$7320,8,0)</f>
        <v/>
      </c>
      <c r="K2356" s="21" t="str">
        <f t="shared" ref="K2356:K2358" si="3054">VLOOKUP($C2356,$C$1:$P$7320,9,0)</f>
        <v/>
      </c>
      <c r="L2356" s="21" t="str">
        <f t="shared" ref="L2356:L2358" si="3055">VLOOKUP($C2356,$C$1:$P$7320,10,0)</f>
        <v/>
      </c>
      <c r="M2356" s="21" t="str">
        <f t="shared" ref="M2356:M2358" si="3056">VLOOKUP($C2356,$C$1:$P$7320,11,0)</f>
        <v/>
      </c>
      <c r="N2356" s="21" t="str">
        <f t="shared" ref="N2356:N2358" si="3057">VLOOKUP($C2356,$C$1:$P$7320,12,0)</f>
        <v/>
      </c>
      <c r="O2356" s="21" t="str">
        <f t="shared" ref="O2356:O2358" si="3058">VLOOKUP($C2356,$C$1:$P$7320,13,0)</f>
        <v/>
      </c>
      <c r="P2356" s="21" t="str">
        <f t="shared" ref="P2356:P2358" si="3059">VLOOKUP($C2356,$C$1:$P$7320,14,0)</f>
        <v/>
      </c>
      <c r="Q2356" s="21"/>
      <c r="R2356" s="21" t="s">
        <v>5393</v>
      </c>
      <c r="S2356" s="21" t="s">
        <v>5394</v>
      </c>
      <c r="T2356" s="21" t="s">
        <v>5689</v>
      </c>
      <c r="U2356" s="23"/>
      <c r="V2356" s="23"/>
      <c r="W2356" s="15">
        <f t="shared" si="2"/>
        <v>45635</v>
      </c>
      <c r="X2356" s="24">
        <v>2355.0</v>
      </c>
      <c r="Y2356" s="17" t="str">
        <f t="shared" ref="Y2356:Y2368" si="3060">formulatext(A2356)</f>
        <v>=COUNTIFS(C$3:C2356,C2356)</v>
      </c>
      <c r="Z2356" s="25" t="str">
        <f t="shared" ref="Z2356:Z2368" si="3061">org.libreoffice.regex(Y2356,"(\= COUNTIFS\(C\$\d{1,3}:)(C\d{1,3})(,)(C\d{1,3})(\))","$2")</f>
        <v>#NAME?</v>
      </c>
      <c r="AA2356" s="25" t="str">
        <f t="shared" ref="AA2356:AA2368" si="3062">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47"/>
        <v>16</v>
      </c>
      <c r="B2357" s="10">
        <f t="shared" si="2256"/>
        <v>38</v>
      </c>
      <c r="C2357" s="12" t="s">
        <v>2672</v>
      </c>
      <c r="D2357" s="21" t="str">
        <f t="shared" si="3048"/>
        <v>ind</v>
      </c>
      <c r="E2357" s="21" t="str">
        <f t="shared" si="3049"/>
        <v>cond</v>
      </c>
      <c r="F2357" s="21" t="str">
        <f t="shared" si="3050"/>
        <v/>
      </c>
      <c r="G2357" s="21"/>
      <c r="H2357" s="21" t="str">
        <f t="shared" si="3051"/>
        <v>if</v>
      </c>
      <c r="I2357" s="21" t="str">
        <f t="shared" si="3052"/>
        <v/>
      </c>
      <c r="J2357" s="21" t="str">
        <f t="shared" si="3053"/>
        <v/>
      </c>
      <c r="K2357" s="21" t="str">
        <f t="shared" si="3054"/>
        <v/>
      </c>
      <c r="L2357" s="21" t="str">
        <f t="shared" si="3055"/>
        <v/>
      </c>
      <c r="M2357" s="21" t="str">
        <f t="shared" si="3056"/>
        <v/>
      </c>
      <c r="N2357" s="21" t="str">
        <f t="shared" si="3057"/>
        <v/>
      </c>
      <c r="O2357" s="21" t="str">
        <f t="shared" si="3058"/>
        <v/>
      </c>
      <c r="P2357" s="21" t="str">
        <f t="shared" si="3059"/>
        <v/>
      </c>
      <c r="Q2357" s="21"/>
      <c r="R2357" s="21" t="s">
        <v>5393</v>
      </c>
      <c r="S2357" s="21" t="s">
        <v>5394</v>
      </c>
      <c r="T2357" s="21" t="s">
        <v>5689</v>
      </c>
      <c r="U2357" s="23"/>
      <c r="V2357" s="23"/>
      <c r="W2357" s="15">
        <f t="shared" si="2"/>
        <v>45635</v>
      </c>
      <c r="X2357" s="24">
        <v>2356.0</v>
      </c>
      <c r="Y2357" s="17" t="str">
        <f t="shared" si="3060"/>
        <v>=COUNTIFS(C$3:C2357,C2357)</v>
      </c>
      <c r="Z2357" s="25" t="str">
        <f t="shared" si="3061"/>
        <v>#NAME?</v>
      </c>
      <c r="AA2357" s="25" t="str">
        <f t="shared" si="3062"/>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47"/>
        <v>2</v>
      </c>
      <c r="B2358" s="10">
        <f t="shared" si="2256"/>
        <v>5</v>
      </c>
      <c r="C2358" s="12" t="s">
        <v>5681</v>
      </c>
      <c r="D2358" s="21" t="str">
        <f t="shared" si="3048"/>
        <v>verb</v>
      </c>
      <c r="E2358" s="21" t="str">
        <f t="shared" si="3049"/>
        <v>opt 3rd sg of abhinipphādeti</v>
      </c>
      <c r="F2358" s="21" t="str">
        <f t="shared" si="3050"/>
        <v/>
      </c>
      <c r="G2358" s="21"/>
      <c r="H2358" s="21" t="str">
        <f t="shared" si="3051"/>
        <v>he should produce, come up with</v>
      </c>
      <c r="I2358" s="21" t="str">
        <f t="shared" si="3052"/>
        <v>successfully achieves</v>
      </c>
      <c r="J2358" s="21" t="str">
        <f t="shared" si="3053"/>
        <v>√pad (go, step)</v>
      </c>
      <c r="K2358" s="21">
        <f t="shared" si="3054"/>
        <v>3</v>
      </c>
      <c r="L2358" s="21" t="str">
        <f t="shared" si="3055"/>
        <v>*e</v>
      </c>
      <c r="M2358" s="21" t="str">
        <f t="shared" si="3056"/>
        <v>√pad + *e &gt; phāde</v>
      </c>
      <c r="N2358" s="21" t="str">
        <f t="shared" si="3057"/>
        <v>abhi + nī + phāde + ti</v>
      </c>
      <c r="O2358" s="21" t="str">
        <f t="shared" si="3058"/>
        <v/>
      </c>
      <c r="P2358" s="21" t="str">
        <f t="shared" si="3059"/>
        <v/>
      </c>
      <c r="Q2358" s="21"/>
      <c r="R2358" s="21" t="s">
        <v>5393</v>
      </c>
      <c r="S2358" s="21" t="s">
        <v>5394</v>
      </c>
      <c r="T2358" s="21" t="s">
        <v>5689</v>
      </c>
      <c r="U2358" s="23"/>
      <c r="V2358" s="23"/>
      <c r="W2358" s="15">
        <f t="shared" si="2"/>
        <v>45635</v>
      </c>
      <c r="X2358" s="24">
        <v>2357.0</v>
      </c>
      <c r="Y2358" s="17" t="str">
        <f t="shared" si="3060"/>
        <v>=COUNTIFS(C$3:C2358,C2358)</v>
      </c>
      <c r="Z2358" s="25" t="str">
        <f t="shared" si="3061"/>
        <v>#NAME?</v>
      </c>
      <c r="AA2358" s="25" t="str">
        <f t="shared" si="3062"/>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47"/>
        <v>1</v>
      </c>
      <c r="B2359" s="10">
        <f t="shared" si="2256"/>
        <v>2</v>
      </c>
      <c r="C2359" s="12" t="s">
        <v>5690</v>
      </c>
      <c r="D2359" s="21" t="s">
        <v>29</v>
      </c>
      <c r="E2359" s="21" t="s">
        <v>532</v>
      </c>
      <c r="F2359" s="21"/>
      <c r="G2359" s="21"/>
      <c r="H2359" s="21" t="s">
        <v>5691</v>
      </c>
      <c r="I2359" s="21"/>
      <c r="J2359" s="21"/>
      <c r="K2359" s="21"/>
      <c r="L2359" s="21"/>
      <c r="M2359" s="21"/>
      <c r="N2359" s="21" t="s">
        <v>5692</v>
      </c>
      <c r="O2359" s="21"/>
      <c r="P2359" s="21"/>
      <c r="Q2359" s="21"/>
      <c r="R2359" s="21" t="s">
        <v>5393</v>
      </c>
      <c r="S2359" s="21" t="s">
        <v>5394</v>
      </c>
      <c r="T2359" s="21" t="s">
        <v>5693</v>
      </c>
      <c r="U2359" s="23"/>
      <c r="V2359" s="23"/>
      <c r="W2359" s="15">
        <f t="shared" si="2"/>
        <v>45635</v>
      </c>
      <c r="X2359" s="24">
        <v>2358.0</v>
      </c>
      <c r="Y2359" s="17" t="str">
        <f t="shared" si="3060"/>
        <v>=COUNTIFS(C$3:C2359,C2359)</v>
      </c>
      <c r="Z2359" s="25" t="str">
        <f t="shared" si="3061"/>
        <v>#NAME?</v>
      </c>
      <c r="AA2359" s="25" t="str">
        <f t="shared" si="3062"/>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47"/>
        <v>1</v>
      </c>
      <c r="B2360" s="10">
        <f t="shared" si="2256"/>
        <v>2</v>
      </c>
      <c r="C2360" s="12" t="s">
        <v>5694</v>
      </c>
      <c r="D2360" s="21" t="s">
        <v>29</v>
      </c>
      <c r="E2360" s="21" t="s">
        <v>532</v>
      </c>
      <c r="F2360" s="21"/>
      <c r="G2360" s="21"/>
      <c r="H2360" s="21" t="s">
        <v>5695</v>
      </c>
      <c r="I2360" s="21"/>
      <c r="J2360" s="21"/>
      <c r="K2360" s="21"/>
      <c r="L2360" s="21"/>
      <c r="M2360" s="21"/>
      <c r="N2360" s="21" t="s">
        <v>5696</v>
      </c>
      <c r="O2360" s="21"/>
      <c r="P2360" s="21"/>
      <c r="Q2360" s="21"/>
      <c r="R2360" s="21" t="s">
        <v>5393</v>
      </c>
      <c r="S2360" s="21" t="s">
        <v>5394</v>
      </c>
      <c r="T2360" s="21" t="s">
        <v>5697</v>
      </c>
      <c r="U2360" s="23"/>
      <c r="V2360" s="23"/>
      <c r="W2360" s="15">
        <f t="shared" si="2"/>
        <v>45635</v>
      </c>
      <c r="X2360" s="24">
        <v>2359.0</v>
      </c>
      <c r="Y2360" s="17" t="str">
        <f t="shared" si="3060"/>
        <v>=COUNTIFS(C$3:C2360,C2360)</v>
      </c>
      <c r="Z2360" s="25" t="str">
        <f t="shared" si="3061"/>
        <v>#NAME?</v>
      </c>
      <c r="AA2360" s="25" t="str">
        <f t="shared" si="3062"/>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47"/>
        <v>1</v>
      </c>
      <c r="B2361" s="10">
        <f t="shared" si="2256"/>
        <v>2</v>
      </c>
      <c r="C2361" s="12" t="s">
        <v>5698</v>
      </c>
      <c r="D2361" s="27" t="s">
        <v>29</v>
      </c>
      <c r="E2361" s="27" t="s">
        <v>5699</v>
      </c>
      <c r="F2361" s="21"/>
      <c r="G2361" s="21"/>
      <c r="H2361" s="21" t="s">
        <v>5700</v>
      </c>
      <c r="I2361" s="21"/>
      <c r="J2361" s="21"/>
      <c r="K2361" s="21"/>
      <c r="L2361" s="21"/>
      <c r="M2361" s="21"/>
      <c r="N2361" s="21" t="s">
        <v>5701</v>
      </c>
      <c r="O2361" s="21" t="s">
        <v>414</v>
      </c>
      <c r="P2361" s="21" t="s">
        <v>5701</v>
      </c>
      <c r="Q2361" s="21"/>
      <c r="R2361" s="21" t="s">
        <v>5393</v>
      </c>
      <c r="S2361" s="21" t="s">
        <v>5394</v>
      </c>
      <c r="T2361" s="21" t="s">
        <v>5702</v>
      </c>
      <c r="U2361" s="23"/>
      <c r="V2361" s="23"/>
      <c r="W2361" s="15">
        <f t="shared" si="2"/>
        <v>45635</v>
      </c>
      <c r="X2361" s="24">
        <v>2360.0</v>
      </c>
      <c r="Y2361" s="17" t="str">
        <f t="shared" si="3060"/>
        <v>=COUNTIFS(C$3:C2361,C2361)</v>
      </c>
      <c r="Z2361" s="25" t="str">
        <f t="shared" si="3061"/>
        <v>#NAME?</v>
      </c>
      <c r="AA2361" s="25" t="str">
        <f t="shared" si="3062"/>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47"/>
        <v>1</v>
      </c>
      <c r="B2362" s="10">
        <f t="shared" si="2256"/>
        <v>1</v>
      </c>
      <c r="C2362" s="12" t="s">
        <v>5703</v>
      </c>
      <c r="D2362" s="21" t="s">
        <v>29</v>
      </c>
      <c r="E2362" s="21" t="s">
        <v>532</v>
      </c>
      <c r="F2362" s="21"/>
      <c r="G2362" s="21"/>
      <c r="H2362" s="21" t="s">
        <v>5704</v>
      </c>
      <c r="I2362" s="21"/>
      <c r="J2362" s="21"/>
      <c r="K2362" s="21"/>
      <c r="L2362" s="21"/>
      <c r="M2362" s="21"/>
      <c r="N2362" s="21" t="s">
        <v>5705</v>
      </c>
      <c r="O2362" s="21"/>
      <c r="P2362" s="21"/>
      <c r="Q2362" s="21"/>
      <c r="R2362" s="21" t="s">
        <v>5393</v>
      </c>
      <c r="S2362" s="21" t="s">
        <v>5394</v>
      </c>
      <c r="T2362" s="21" t="s">
        <v>5706</v>
      </c>
      <c r="U2362" s="23"/>
      <c r="V2362" s="23"/>
      <c r="W2362" s="15">
        <f t="shared" si="2"/>
        <v>45635</v>
      </c>
      <c r="X2362" s="24">
        <v>2361.0</v>
      </c>
      <c r="Y2362" s="17" t="str">
        <f t="shared" si="3060"/>
        <v>=COUNTIFS(C$3:C2362,C2362)</v>
      </c>
      <c r="Z2362" s="25" t="str">
        <f t="shared" si="3061"/>
        <v>#NAME?</v>
      </c>
      <c r="AA2362" s="25" t="str">
        <f t="shared" si="3062"/>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47"/>
        <v>4</v>
      </c>
      <c r="B2363" s="10">
        <f t="shared" si="2256"/>
        <v>7</v>
      </c>
      <c r="C2363" s="12" t="s">
        <v>4687</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5393</v>
      </c>
      <c r="S2363" s="21" t="s">
        <v>5394</v>
      </c>
      <c r="T2363" s="21" t="s">
        <v>5689</v>
      </c>
      <c r="U2363" s="23"/>
      <c r="V2363" s="23"/>
      <c r="W2363" s="15">
        <f t="shared" si="2"/>
        <v>45635</v>
      </c>
      <c r="X2363" s="24">
        <v>2362.0</v>
      </c>
      <c r="Y2363" s="17" t="str">
        <f t="shared" si="3060"/>
        <v>=COUNTIFS(C$3:C2363,C2363)</v>
      </c>
      <c r="Z2363" s="25" t="str">
        <f t="shared" si="3061"/>
        <v>#NAME?</v>
      </c>
      <c r="AA2363" s="25" t="str">
        <f t="shared" si="3062"/>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47"/>
        <v>1</v>
      </c>
      <c r="B2364" s="10">
        <f t="shared" si="2256"/>
        <v>1</v>
      </c>
      <c r="C2364" s="12" t="s">
        <v>5707</v>
      </c>
      <c r="D2364" s="21" t="s">
        <v>250</v>
      </c>
      <c r="E2364" s="21" t="s">
        <v>5708</v>
      </c>
      <c r="F2364" s="21"/>
      <c r="G2364" s="21"/>
      <c r="H2364" s="27" t="s">
        <v>5709</v>
      </c>
      <c r="I2364" s="27" t="s">
        <v>5710</v>
      </c>
      <c r="J2364" s="21"/>
      <c r="K2364" s="21"/>
      <c r="L2364" s="21"/>
      <c r="M2364" s="21"/>
      <c r="N2364" s="21" t="s">
        <v>5711</v>
      </c>
      <c r="O2364" s="21" t="s">
        <v>65</v>
      </c>
      <c r="P2364" s="21" t="s">
        <v>5711</v>
      </c>
      <c r="Q2364" s="21"/>
      <c r="R2364" s="21" t="s">
        <v>5393</v>
      </c>
      <c r="S2364" s="21" t="s">
        <v>5394</v>
      </c>
      <c r="T2364" s="21" t="s">
        <v>5712</v>
      </c>
      <c r="U2364" s="23"/>
      <c r="V2364" s="23"/>
      <c r="W2364" s="15">
        <f t="shared" si="2"/>
        <v>45635</v>
      </c>
      <c r="X2364" s="24">
        <v>2363.0</v>
      </c>
      <c r="Y2364" s="17" t="str">
        <f t="shared" si="3060"/>
        <v>=COUNTIFS(C$3:C2364,C2364)</v>
      </c>
      <c r="Z2364" s="25" t="str">
        <f t="shared" si="3061"/>
        <v>#NAME?</v>
      </c>
      <c r="AA2364" s="25" t="str">
        <f t="shared" si="3062"/>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47"/>
        <v>2</v>
      </c>
      <c r="B2365" s="10">
        <f t="shared" si="2256"/>
        <v>2</v>
      </c>
      <c r="C2365" s="12" t="s">
        <v>416</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5393</v>
      </c>
      <c r="S2365" s="21" t="s">
        <v>5394</v>
      </c>
      <c r="T2365" s="21" t="s">
        <v>5713</v>
      </c>
      <c r="U2365" s="23"/>
      <c r="V2365" s="23"/>
      <c r="W2365" s="15">
        <f t="shared" si="2"/>
        <v>45635</v>
      </c>
      <c r="X2365" s="24">
        <v>2364.0</v>
      </c>
      <c r="Y2365" s="17" t="str">
        <f t="shared" si="3060"/>
        <v>=COUNTIFS(C$3:C2365,C2365)</v>
      </c>
      <c r="Z2365" s="25" t="str">
        <f t="shared" si="3061"/>
        <v>#NAME?</v>
      </c>
      <c r="AA2365" s="25" t="str">
        <f t="shared" si="3062"/>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47"/>
        <v>1</v>
      </c>
      <c r="B2366" s="10">
        <f t="shared" si="2256"/>
        <v>1</v>
      </c>
      <c r="C2366" s="12" t="s">
        <v>5714</v>
      </c>
      <c r="D2366" s="21" t="s">
        <v>183</v>
      </c>
      <c r="E2366" s="21" t="s">
        <v>5715</v>
      </c>
      <c r="F2366" s="21"/>
      <c r="G2366" s="21"/>
      <c r="H2366" s="27" t="s">
        <v>5716</v>
      </c>
      <c r="I2366" s="27" t="s">
        <v>5717</v>
      </c>
      <c r="J2366" s="21" t="s">
        <v>99</v>
      </c>
      <c r="K2366" s="21">
        <v>1.0</v>
      </c>
      <c r="L2366" s="21" t="s">
        <v>35</v>
      </c>
      <c r="M2366" s="21"/>
      <c r="N2366" s="21" t="s">
        <v>5718</v>
      </c>
      <c r="O2366" s="21"/>
      <c r="P2366" s="21"/>
      <c r="Q2366" s="21"/>
      <c r="R2366" s="21" t="s">
        <v>5393</v>
      </c>
      <c r="S2366" s="21" t="s">
        <v>5394</v>
      </c>
      <c r="T2366" s="21" t="s">
        <v>5719</v>
      </c>
      <c r="U2366" s="23"/>
      <c r="V2366" s="23"/>
      <c r="W2366" s="15">
        <f t="shared" si="2"/>
        <v>45635</v>
      </c>
      <c r="X2366" s="24">
        <v>2365.0</v>
      </c>
      <c r="Y2366" s="17" t="str">
        <f t="shared" si="3060"/>
        <v>=COUNTIFS(C$3:C2366,C2366)</v>
      </c>
      <c r="Z2366" s="25" t="str">
        <f t="shared" si="3061"/>
        <v>#NAME?</v>
      </c>
      <c r="AA2366" s="25" t="str">
        <f t="shared" si="3062"/>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47"/>
        <v>5</v>
      </c>
      <c r="B2367" s="10">
        <f t="shared" si="2256"/>
        <v>9</v>
      </c>
      <c r="C2367" s="12" t="s">
        <v>5141</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5393</v>
      </c>
      <c r="S2367" s="21" t="s">
        <v>5394</v>
      </c>
      <c r="T2367" s="21" t="s">
        <v>5689</v>
      </c>
      <c r="U2367" s="23"/>
      <c r="V2367" s="23"/>
      <c r="W2367" s="15">
        <f t="shared" si="2"/>
        <v>45635</v>
      </c>
      <c r="X2367" s="24">
        <v>2366.0</v>
      </c>
      <c r="Y2367" s="17" t="str">
        <f t="shared" si="3060"/>
        <v>=COUNTIFS(C$3:C2367,C2367)</v>
      </c>
      <c r="Z2367" s="25" t="str">
        <f t="shared" si="3061"/>
        <v>#NAME?</v>
      </c>
      <c r="AA2367" s="25" t="str">
        <f t="shared" si="3062"/>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47"/>
        <v>1</v>
      </c>
      <c r="B2368" s="10">
        <f t="shared" si="2256"/>
        <v>1</v>
      </c>
      <c r="C2368" s="12" t="s">
        <v>5720</v>
      </c>
      <c r="D2368" s="21" t="s">
        <v>401</v>
      </c>
      <c r="E2368" s="21" t="s">
        <v>5721</v>
      </c>
      <c r="F2368" s="21" t="s">
        <v>1870</v>
      </c>
      <c r="G2368" s="21"/>
      <c r="H2368" s="21" t="s">
        <v>5722</v>
      </c>
      <c r="I2368" s="27" t="s">
        <v>5723</v>
      </c>
      <c r="J2368" s="21" t="s">
        <v>2905</v>
      </c>
      <c r="K2368" s="21">
        <v>1.0</v>
      </c>
      <c r="L2368" s="21" t="s">
        <v>35</v>
      </c>
      <c r="M2368" s="21"/>
      <c r="N2368" s="21" t="s">
        <v>5724</v>
      </c>
      <c r="O2368" s="21"/>
      <c r="P2368" s="21"/>
      <c r="Q2368" s="21"/>
      <c r="R2368" s="21" t="s">
        <v>5393</v>
      </c>
      <c r="S2368" s="21" t="s">
        <v>5394</v>
      </c>
      <c r="T2368" s="21" t="s">
        <v>5725</v>
      </c>
      <c r="U2368" s="23"/>
      <c r="V2368" s="23"/>
      <c r="W2368" s="15">
        <f t="shared" si="2"/>
        <v>45635</v>
      </c>
      <c r="X2368" s="24">
        <v>2367.0</v>
      </c>
      <c r="Y2368" s="17" t="str">
        <f t="shared" si="3060"/>
        <v>=COUNTIFS(C$3:C2368,C2368)</v>
      </c>
      <c r="Z2368" s="25" t="str">
        <f t="shared" si="3061"/>
        <v>#NAME?</v>
      </c>
      <c r="AA2368" s="25" t="str">
        <f t="shared" si="3062"/>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56"/>
        <v>0</v>
      </c>
      <c r="C2369" s="31"/>
      <c r="D2369" s="40"/>
      <c r="E2369" s="40"/>
      <c r="F2369" s="40"/>
      <c r="G2369" s="40"/>
      <c r="H2369" s="40"/>
      <c r="I2369" s="40"/>
      <c r="J2369" s="40"/>
      <c r="K2369" s="40"/>
      <c r="L2369" s="40"/>
      <c r="M2369" s="40"/>
      <c r="N2369" s="40"/>
      <c r="O2369" s="40"/>
      <c r="P2369" s="40"/>
      <c r="Q2369" s="40"/>
      <c r="R2369" s="40" t="s">
        <v>5393</v>
      </c>
      <c r="S2369" s="40" t="s">
        <v>5394</v>
      </c>
      <c r="T2369" s="40" t="s">
        <v>5689</v>
      </c>
      <c r="U2369" s="41"/>
      <c r="V2369" s="41"/>
      <c r="W2369" s="15">
        <f t="shared" si="2"/>
        <v>45635</v>
      </c>
      <c r="X2369" s="24">
        <v>2368.0</v>
      </c>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56"/>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2"/>
        <v>45635</v>
      </c>
      <c r="X2370" s="24">
        <v>2369.0</v>
      </c>
      <c r="Y2370" s="17" t="str">
        <f t="shared" ref="Y2370:Y2381" si="3063">formulatext(A2370)</f>
        <v>#N/A</v>
      </c>
      <c r="Z2370" s="25" t="str">
        <f t="shared" ref="Z2370:Z2381" si="3064">org.libreoffice.regex(Y2370,"(\= COUNTIFS\(C\$\d{1,3}:)(C\d{1,3})(,)(C\d{1,3})(\))","$2")</f>
        <v>#NAME?</v>
      </c>
      <c r="AA2370" s="25" t="str">
        <f t="shared" ref="AA2370:AA2381" si="3065">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66">COUNTIFS(C$3:C2371,C2371)</f>
        <v>2</v>
      </c>
      <c r="B2371" s="10">
        <f t="shared" si="2256"/>
        <v>2</v>
      </c>
      <c r="C2371" s="12" t="s">
        <v>5690</v>
      </c>
      <c r="D2371" s="21" t="str">
        <f t="shared" ref="D2371:D2373" si="3067">VLOOKUP($C2371,$C$1:$P$7320,2,0)</f>
        <v>ind</v>
      </c>
      <c r="E2371" s="21" t="str">
        <f t="shared" ref="E2371:E2373" si="3068">VLOOKUP($C2371,$C$1:$P$7320,3,0)</f>
        <v>adv, comp</v>
      </c>
      <c r="F2371" s="21" t="str">
        <f t="shared" ref="F2371:F2373" si="3069">VLOOKUP($C2371,$C$1:$P$7320,4,0)</f>
        <v/>
      </c>
      <c r="G2371" s="21"/>
      <c r="H2371" s="21" t="str">
        <f t="shared" ref="H2371:H2373" si="3070">VLOOKUP($C2371,$C$1:$P$7320,6,0)</f>
        <v>four times</v>
      </c>
      <c r="I2371" s="21" t="str">
        <f t="shared" ref="I2371:I2373" si="3071">VLOOKUP($C2371,$C$1:$P$7320,7,0)</f>
        <v/>
      </c>
      <c r="J2371" s="21" t="str">
        <f t="shared" ref="J2371:J2373" si="3072">VLOOKUP($C2371,$C$1:$P$7320,8,0)</f>
        <v/>
      </c>
      <c r="K2371" s="21" t="str">
        <f t="shared" ref="K2371:K2373" si="3073">VLOOKUP($C2371,$C$1:$P$7320,9,0)</f>
        <v/>
      </c>
      <c r="L2371" s="21" t="str">
        <f t="shared" ref="L2371:L2373" si="3074">VLOOKUP($C2371,$C$1:$P$7320,10,0)</f>
        <v/>
      </c>
      <c r="M2371" s="21" t="str">
        <f t="shared" ref="M2371:M2373" si="3075">VLOOKUP($C2371,$C$1:$P$7320,11,0)</f>
        <v/>
      </c>
      <c r="N2371" s="21" t="str">
        <f t="shared" ref="N2371:N2373" si="3076">VLOOKUP($C2371,$C$1:$P$7320,12,0)</f>
        <v>catu + kkhattuṃ</v>
      </c>
      <c r="O2371" s="21" t="str">
        <f t="shared" ref="O2371:O2373" si="3077">VLOOKUP($C2371,$C$1:$P$7320,13,0)</f>
        <v/>
      </c>
      <c r="P2371" s="21" t="str">
        <f t="shared" ref="P2371:P2373" si="3078">VLOOKUP($C2371,$C$1:$P$7320,14,0)</f>
        <v/>
      </c>
      <c r="Q2371" s="21"/>
      <c r="R2371" s="21" t="s">
        <v>5393</v>
      </c>
      <c r="S2371" s="21" t="s">
        <v>5394</v>
      </c>
      <c r="T2371" s="21" t="s">
        <v>5726</v>
      </c>
      <c r="U2371" s="23"/>
      <c r="V2371" s="23"/>
      <c r="W2371" s="15">
        <f t="shared" si="2"/>
        <v>45635</v>
      </c>
      <c r="X2371" s="24">
        <v>2370.0</v>
      </c>
      <c r="Y2371" s="17" t="str">
        <f t="shared" si="3063"/>
        <v>=COUNTIFS(C$3:C2371,C2371)</v>
      </c>
      <c r="Z2371" s="25" t="str">
        <f t="shared" si="3064"/>
        <v>#NAME?</v>
      </c>
      <c r="AA2371" s="25" t="str">
        <f t="shared" si="3065"/>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66"/>
        <v>2</v>
      </c>
      <c r="B2372" s="10">
        <f t="shared" si="2256"/>
        <v>2</v>
      </c>
      <c r="C2372" s="12" t="s">
        <v>5694</v>
      </c>
      <c r="D2372" s="21" t="str">
        <f t="shared" si="3067"/>
        <v>ind</v>
      </c>
      <c r="E2372" s="21" t="str">
        <f t="shared" si="3068"/>
        <v>adv, comp</v>
      </c>
      <c r="F2372" s="21" t="str">
        <f t="shared" si="3069"/>
        <v/>
      </c>
      <c r="G2372" s="21"/>
      <c r="H2372" s="21" t="str">
        <f t="shared" si="3070"/>
        <v>five times</v>
      </c>
      <c r="I2372" s="21" t="str">
        <f t="shared" si="3071"/>
        <v/>
      </c>
      <c r="J2372" s="21" t="str">
        <f t="shared" si="3072"/>
        <v/>
      </c>
      <c r="K2372" s="21" t="str">
        <f t="shared" si="3073"/>
        <v/>
      </c>
      <c r="L2372" s="21" t="str">
        <f t="shared" si="3074"/>
        <v/>
      </c>
      <c r="M2372" s="21" t="str">
        <f t="shared" si="3075"/>
        <v/>
      </c>
      <c r="N2372" s="21" t="str">
        <f t="shared" si="3076"/>
        <v>pañca + kkhattuṃ</v>
      </c>
      <c r="O2372" s="21" t="str">
        <f t="shared" si="3077"/>
        <v/>
      </c>
      <c r="P2372" s="21" t="str">
        <f t="shared" si="3078"/>
        <v/>
      </c>
      <c r="Q2372" s="21"/>
      <c r="R2372" s="21" t="s">
        <v>5393</v>
      </c>
      <c r="S2372" s="21" t="s">
        <v>5394</v>
      </c>
      <c r="T2372" s="21" t="s">
        <v>5726</v>
      </c>
      <c r="U2372" s="23"/>
      <c r="V2372" s="23"/>
      <c r="W2372" s="15">
        <f t="shared" si="2"/>
        <v>45635</v>
      </c>
      <c r="X2372" s="24">
        <v>2371.0</v>
      </c>
      <c r="Y2372" s="17" t="str">
        <f t="shared" si="3063"/>
        <v>=COUNTIFS(C$3:C2372,C2372)</v>
      </c>
      <c r="Z2372" s="25" t="str">
        <f t="shared" si="3064"/>
        <v>#NAME?</v>
      </c>
      <c r="AA2372" s="25" t="str">
        <f t="shared" si="3065"/>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66"/>
        <v>2</v>
      </c>
      <c r="B2373" s="10">
        <f t="shared" si="2256"/>
        <v>2</v>
      </c>
      <c r="C2373" s="12" t="s">
        <v>5698</v>
      </c>
      <c r="D2373" s="21" t="str">
        <f t="shared" si="3067"/>
        <v>ind</v>
      </c>
      <c r="E2373" s="21" t="str">
        <f t="shared" si="3068"/>
        <v>adv, acc sg of chakkhattuparama, comp</v>
      </c>
      <c r="F2373" s="21" t="str">
        <f t="shared" si="3069"/>
        <v/>
      </c>
      <c r="G2373" s="21"/>
      <c r="H2373" s="21" t="str">
        <f t="shared" si="3070"/>
        <v>six times at the most, maximum of six times</v>
      </c>
      <c r="I2373" s="21" t="str">
        <f t="shared" si="3071"/>
        <v/>
      </c>
      <c r="J2373" s="21" t="str">
        <f t="shared" si="3072"/>
        <v/>
      </c>
      <c r="K2373" s="21" t="str">
        <f t="shared" si="3073"/>
        <v/>
      </c>
      <c r="L2373" s="21" t="str">
        <f t="shared" si="3074"/>
        <v/>
      </c>
      <c r="M2373" s="21" t="str">
        <f t="shared" si="3075"/>
        <v/>
      </c>
      <c r="N2373" s="21" t="str">
        <f t="shared" si="3076"/>
        <v>chakkhattuṃ + paramaṃ</v>
      </c>
      <c r="O2373" s="21" t="str">
        <f t="shared" si="3077"/>
        <v>abyāyibhāva</v>
      </c>
      <c r="P2373" s="21" t="str">
        <f t="shared" si="3078"/>
        <v>chakkhattuṃ + paramaṃ</v>
      </c>
      <c r="Q2373" s="21"/>
      <c r="R2373" s="21" t="s">
        <v>5393</v>
      </c>
      <c r="S2373" s="21" t="s">
        <v>5394</v>
      </c>
      <c r="T2373" s="21" t="s">
        <v>5726</v>
      </c>
      <c r="U2373" s="23"/>
      <c r="V2373" s="23"/>
      <c r="W2373" s="15">
        <f t="shared" si="2"/>
        <v>45635</v>
      </c>
      <c r="X2373" s="24">
        <v>2372.0</v>
      </c>
      <c r="Y2373" s="17" t="str">
        <f t="shared" si="3063"/>
        <v>=COUNTIFS(C$3:C2373,C2373)</v>
      </c>
      <c r="Z2373" s="25" t="str">
        <f t="shared" si="3064"/>
        <v>#NAME?</v>
      </c>
      <c r="AA2373" s="25" t="str">
        <f t="shared" si="3065"/>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66"/>
        <v>1</v>
      </c>
      <c r="B2374" s="10">
        <f t="shared" si="2256"/>
        <v>1</v>
      </c>
      <c r="C2374" s="12" t="s">
        <v>5727</v>
      </c>
      <c r="D2374" s="21" t="s">
        <v>250</v>
      </c>
      <c r="E2374" s="21" t="s">
        <v>5728</v>
      </c>
      <c r="F2374" s="21"/>
      <c r="G2374" s="21"/>
      <c r="H2374" s="21" t="s">
        <v>5729</v>
      </c>
      <c r="I2374" s="21" t="s">
        <v>5710</v>
      </c>
      <c r="J2374" s="21"/>
      <c r="K2374" s="21"/>
      <c r="L2374" s="21"/>
      <c r="M2374" s="21"/>
      <c r="N2374" s="21" t="s">
        <v>5711</v>
      </c>
      <c r="O2374" s="21" t="s">
        <v>65</v>
      </c>
      <c r="P2374" s="21" t="s">
        <v>5711</v>
      </c>
      <c r="Q2374" s="21"/>
      <c r="R2374" s="21" t="s">
        <v>5393</v>
      </c>
      <c r="S2374" s="21" t="s">
        <v>5394</v>
      </c>
      <c r="T2374" s="21" t="s">
        <v>5730</v>
      </c>
      <c r="U2374" s="23"/>
      <c r="V2374" s="23"/>
      <c r="W2374" s="15">
        <f t="shared" si="2"/>
        <v>45635</v>
      </c>
      <c r="X2374" s="24">
        <v>2373.0</v>
      </c>
      <c r="Y2374" s="17" t="str">
        <f t="shared" si="3063"/>
        <v>=COUNTIFS(C$3:C2374,C2374)</v>
      </c>
      <c r="Z2374" s="25" t="str">
        <f t="shared" si="3064"/>
        <v>#NAME?</v>
      </c>
      <c r="AA2374" s="25" t="str">
        <f t="shared" si="3065"/>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66"/>
        <v>6</v>
      </c>
      <c r="B2375" s="10">
        <f t="shared" si="2256"/>
        <v>9</v>
      </c>
      <c r="C2375" s="12" t="s">
        <v>5141</v>
      </c>
      <c r="D2375" s="21" t="s">
        <v>29</v>
      </c>
      <c r="E2375" s="21" t="s">
        <v>5731</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5393</v>
      </c>
      <c r="S2375" s="21" t="s">
        <v>5394</v>
      </c>
      <c r="T2375" s="21" t="s">
        <v>5726</v>
      </c>
      <c r="U2375" s="23"/>
      <c r="V2375" s="23"/>
      <c r="W2375" s="15">
        <f t="shared" si="2"/>
        <v>45635</v>
      </c>
      <c r="X2375" s="24">
        <v>2374.0</v>
      </c>
      <c r="Y2375" s="17" t="str">
        <f t="shared" si="3063"/>
        <v>=COUNTIFS(C$3:C2375,C2375)</v>
      </c>
      <c r="Z2375" s="25" t="str">
        <f t="shared" si="3064"/>
        <v>#NAME?</v>
      </c>
      <c r="AA2375" s="25" t="str">
        <f t="shared" si="3065"/>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66"/>
        <v>1</v>
      </c>
      <c r="B2376" s="10">
        <f t="shared" si="2256"/>
        <v>1</v>
      </c>
      <c r="C2376" s="12" t="s">
        <v>5732</v>
      </c>
      <c r="D2376" s="21" t="s">
        <v>307</v>
      </c>
      <c r="E2376" s="21" t="s">
        <v>5733</v>
      </c>
      <c r="F2376" s="21"/>
      <c r="G2376" s="21"/>
      <c r="H2376" s="21" t="s">
        <v>5734</v>
      </c>
      <c r="I2376" s="21"/>
      <c r="J2376" s="21" t="s">
        <v>2905</v>
      </c>
      <c r="K2376" s="21">
        <v>1.0</v>
      </c>
      <c r="L2376" s="21" t="s">
        <v>35</v>
      </c>
      <c r="M2376" s="21" t="s">
        <v>3090</v>
      </c>
      <c r="N2376" s="21" t="s">
        <v>5735</v>
      </c>
      <c r="O2376" s="21"/>
      <c r="P2376" s="21"/>
      <c r="Q2376" s="21"/>
      <c r="R2376" s="21" t="s">
        <v>5393</v>
      </c>
      <c r="S2376" s="21" t="s">
        <v>5394</v>
      </c>
      <c r="T2376" s="21" t="s">
        <v>5736</v>
      </c>
      <c r="U2376" s="23"/>
      <c r="V2376" s="23"/>
      <c r="W2376" s="15">
        <f t="shared" si="2"/>
        <v>45635</v>
      </c>
      <c r="X2376" s="24">
        <v>2375.0</v>
      </c>
      <c r="Y2376" s="17" t="str">
        <f t="shared" si="3063"/>
        <v>=COUNTIFS(C$3:C2376,C2376)</v>
      </c>
      <c r="Z2376" s="25" t="str">
        <f t="shared" si="3064"/>
        <v>#NAME?</v>
      </c>
      <c r="AA2376" s="25" t="str">
        <f t="shared" si="3065"/>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66"/>
        <v>17</v>
      </c>
      <c r="B2377" s="10">
        <f t="shared" si="2256"/>
        <v>36</v>
      </c>
      <c r="C2377" s="12" t="s">
        <v>288</v>
      </c>
      <c r="D2377" s="21" t="str">
        <f t="shared" ref="D2377:D2381" si="3079">VLOOKUP($C2377,$C$1:$P$7320,2,0)</f>
        <v>pron</v>
      </c>
      <c r="E2377" s="21" t="str">
        <f t="shared" ref="E2377:E2381" si="3080">VLOOKUP($C2377,$C$1:$P$7320,3,0)</f>
        <v>masc acc sg of ta</v>
      </c>
      <c r="F2377" s="21" t="str">
        <f t="shared" ref="F2377:F2381" si="3081">VLOOKUP($C2377,$C$1:$P$7320,4,0)</f>
        <v/>
      </c>
      <c r="G2377" s="21"/>
      <c r="H2377" s="21" t="str">
        <f t="shared" ref="H2377:H2381" si="3082">VLOOKUP($C2377,$C$1:$P$7320,6,0)</f>
        <v>that</v>
      </c>
      <c r="I2377" s="21" t="str">
        <f t="shared" ref="I2377:I2381" si="3083">VLOOKUP($C2377,$C$1:$P$7320,7,0)</f>
        <v/>
      </c>
      <c r="J2377" s="21" t="str">
        <f t="shared" ref="J2377:J2381" si="3084">VLOOKUP($C2377,$C$1:$P$7320,8,0)</f>
        <v/>
      </c>
      <c r="K2377" s="21" t="str">
        <f t="shared" ref="K2377:K2381" si="3085">VLOOKUP($C2377,$C$1:$P$7320,9,0)</f>
        <v/>
      </c>
      <c r="L2377" s="21" t="str">
        <f t="shared" ref="L2377:L2381" si="3086">VLOOKUP($C2377,$C$1:$P$7320,10,0)</f>
        <v/>
      </c>
      <c r="M2377" s="21" t="str">
        <f t="shared" ref="M2377:M2381" si="3087">VLOOKUP($C2377,$C$1:$P$7320,11,0)</f>
        <v/>
      </c>
      <c r="N2377" s="21" t="str">
        <f t="shared" ref="N2377:N2381" si="3088">VLOOKUP($C2377,$C$1:$P$7320,12,0)</f>
        <v/>
      </c>
      <c r="O2377" s="21" t="str">
        <f t="shared" ref="O2377:O2381" si="3089">VLOOKUP($C2377,$C$1:$P$7320,13,0)</f>
        <v/>
      </c>
      <c r="P2377" s="21" t="str">
        <f t="shared" ref="P2377:P2381" si="3090">VLOOKUP($C2377,$C$1:$P$7320,14,0)</f>
        <v/>
      </c>
      <c r="Q2377" s="21"/>
      <c r="R2377" s="21" t="s">
        <v>5393</v>
      </c>
      <c r="S2377" s="21" t="s">
        <v>5394</v>
      </c>
      <c r="T2377" s="21" t="s">
        <v>5726</v>
      </c>
      <c r="U2377" s="23"/>
      <c r="V2377" s="23"/>
      <c r="W2377" s="15">
        <f t="shared" si="2"/>
        <v>45635</v>
      </c>
      <c r="X2377" s="24">
        <v>2376.0</v>
      </c>
      <c r="Y2377" s="17" t="str">
        <f t="shared" si="3063"/>
        <v>=COUNTIFS(C$3:C2377,C2377)</v>
      </c>
      <c r="Z2377" s="25" t="str">
        <f t="shared" si="3064"/>
        <v>#NAME?</v>
      </c>
      <c r="AA2377" s="25" t="str">
        <f t="shared" si="3065"/>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66"/>
        <v>10</v>
      </c>
      <c r="B2378" s="10">
        <f t="shared" si="2256"/>
        <v>23</v>
      </c>
      <c r="C2378" s="12" t="s">
        <v>4864</v>
      </c>
      <c r="D2378" s="21" t="str">
        <f t="shared" si="3079"/>
        <v>noun</v>
      </c>
      <c r="E2378" s="21" t="str">
        <f t="shared" si="3080"/>
        <v>nt nom sg of cīvara</v>
      </c>
      <c r="F2378" s="21" t="str">
        <f t="shared" si="3081"/>
        <v/>
      </c>
      <c r="G2378" s="21"/>
      <c r="H2378" s="21" t="str">
        <f t="shared" si="3082"/>
        <v>robe</v>
      </c>
      <c r="I2378" s="21" t="str">
        <f t="shared" si="3083"/>
        <v>cloth</v>
      </c>
      <c r="J2378" s="21" t="str">
        <f t="shared" si="3084"/>
        <v/>
      </c>
      <c r="K2378" s="21" t="str">
        <f t="shared" si="3085"/>
        <v/>
      </c>
      <c r="L2378" s="21" t="str">
        <f t="shared" si="3086"/>
        <v/>
      </c>
      <c r="M2378" s="21" t="str">
        <f t="shared" si="3087"/>
        <v/>
      </c>
      <c r="N2378" s="21" t="str">
        <f t="shared" si="3088"/>
        <v/>
      </c>
      <c r="O2378" s="21" t="str">
        <f t="shared" si="3089"/>
        <v/>
      </c>
      <c r="P2378" s="21" t="str">
        <f t="shared" si="3090"/>
        <v/>
      </c>
      <c r="Q2378" s="21"/>
      <c r="R2378" s="21" t="s">
        <v>5393</v>
      </c>
      <c r="S2378" s="21" t="s">
        <v>5394</v>
      </c>
      <c r="T2378" s="21" t="s">
        <v>5726</v>
      </c>
      <c r="U2378" s="23"/>
      <c r="V2378" s="23"/>
      <c r="W2378" s="15">
        <f t="shared" si="2"/>
        <v>45635</v>
      </c>
      <c r="X2378" s="24">
        <v>2377.0</v>
      </c>
      <c r="Y2378" s="17" t="str">
        <f t="shared" si="3063"/>
        <v>=COUNTIFS(C$3:C2378,C2378)</v>
      </c>
      <c r="Z2378" s="25" t="str">
        <f t="shared" si="3064"/>
        <v>#NAME?</v>
      </c>
      <c r="AA2378" s="25" t="str">
        <f t="shared" si="3065"/>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66"/>
        <v>3</v>
      </c>
      <c r="B2379" s="10">
        <f t="shared" si="2256"/>
        <v>5</v>
      </c>
      <c r="C2379" s="12" t="s">
        <v>5681</v>
      </c>
      <c r="D2379" s="21" t="str">
        <f t="shared" si="3079"/>
        <v>verb</v>
      </c>
      <c r="E2379" s="21" t="str">
        <f t="shared" si="3080"/>
        <v>opt 3rd sg of abhinipphādeti</v>
      </c>
      <c r="F2379" s="21" t="str">
        <f t="shared" si="3081"/>
        <v/>
      </c>
      <c r="G2379" s="21"/>
      <c r="H2379" s="21" t="str">
        <f t="shared" si="3082"/>
        <v>he should produce, come up with</v>
      </c>
      <c r="I2379" s="21" t="str">
        <f t="shared" si="3083"/>
        <v>successfully achieves</v>
      </c>
      <c r="J2379" s="21" t="str">
        <f t="shared" si="3084"/>
        <v>√pad (go, step)</v>
      </c>
      <c r="K2379" s="21">
        <f t="shared" si="3085"/>
        <v>3</v>
      </c>
      <c r="L2379" s="21" t="str">
        <f t="shared" si="3086"/>
        <v>*e</v>
      </c>
      <c r="M2379" s="21" t="str">
        <f t="shared" si="3087"/>
        <v>√pad + *e &gt; phāde</v>
      </c>
      <c r="N2379" s="21" t="str">
        <f t="shared" si="3088"/>
        <v>abhi + nī + phāde + ti</v>
      </c>
      <c r="O2379" s="21" t="str">
        <f t="shared" si="3089"/>
        <v/>
      </c>
      <c r="P2379" s="21" t="str">
        <f t="shared" si="3090"/>
        <v/>
      </c>
      <c r="Q2379" s="21"/>
      <c r="R2379" s="21" t="s">
        <v>5393</v>
      </c>
      <c r="S2379" s="21" t="s">
        <v>5394</v>
      </c>
      <c r="T2379" s="21" t="s">
        <v>5726</v>
      </c>
      <c r="U2379" s="23"/>
      <c r="V2379" s="23"/>
      <c r="W2379" s="15">
        <f t="shared" si="2"/>
        <v>45635</v>
      </c>
      <c r="X2379" s="24">
        <v>2378.0</v>
      </c>
      <c r="Y2379" s="17" t="str">
        <f t="shared" si="3063"/>
        <v>=COUNTIFS(C$3:C2379,C2379)</v>
      </c>
      <c r="Z2379" s="25" t="str">
        <f t="shared" si="3064"/>
        <v>#NAME?</v>
      </c>
      <c r="AA2379" s="25" t="str">
        <f t="shared" si="3065"/>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66"/>
        <v>6</v>
      </c>
      <c r="B2380" s="10">
        <f t="shared" si="2256"/>
        <v>7</v>
      </c>
      <c r="C2380" s="12" t="s">
        <v>3281</v>
      </c>
      <c r="D2380" s="21" t="str">
        <f t="shared" si="3079"/>
        <v>comp</v>
      </c>
      <c r="E2380" s="21" t="str">
        <f t="shared" si="3080"/>
        <v>sandhi, ind + pron</v>
      </c>
      <c r="F2380" s="21" t="str">
        <f t="shared" si="3081"/>
        <v/>
      </c>
      <c r="G2380" s="21"/>
      <c r="H2380" s="21" t="str">
        <f t="shared" si="3082"/>
        <v>that is</v>
      </c>
      <c r="I2380" s="21" t="str">
        <f t="shared" si="3083"/>
        <v>thus this</v>
      </c>
      <c r="J2380" s="21" t="str">
        <f t="shared" si="3084"/>
        <v/>
      </c>
      <c r="K2380" s="21" t="str">
        <f t="shared" si="3085"/>
        <v/>
      </c>
      <c r="L2380" s="21" t="str">
        <f t="shared" si="3086"/>
        <v/>
      </c>
      <c r="M2380" s="21" t="str">
        <f t="shared" si="3087"/>
        <v/>
      </c>
      <c r="N2380" s="21" t="str">
        <f t="shared" si="3088"/>
        <v>iti + etaṃ</v>
      </c>
      <c r="O2380" s="21" t="str">
        <f t="shared" si="3089"/>
        <v/>
      </c>
      <c r="P2380" s="21" t="str">
        <f t="shared" si="3090"/>
        <v/>
      </c>
      <c r="Q2380" s="21"/>
      <c r="R2380" s="21" t="s">
        <v>5393</v>
      </c>
      <c r="S2380" s="21" t="s">
        <v>5394</v>
      </c>
      <c r="T2380" s="21" t="s">
        <v>5726</v>
      </c>
      <c r="U2380" s="23"/>
      <c r="V2380" s="23"/>
      <c r="W2380" s="15">
        <f t="shared" si="2"/>
        <v>45635</v>
      </c>
      <c r="X2380" s="24">
        <v>2379.0</v>
      </c>
      <c r="Y2380" s="17" t="str">
        <f t="shared" si="3063"/>
        <v>=COUNTIFS(C$3:C2380,C2380)</v>
      </c>
      <c r="Z2380" s="25" t="str">
        <f t="shared" si="3064"/>
        <v>#NAME?</v>
      </c>
      <c r="AA2380" s="25" t="str">
        <f t="shared" si="3065"/>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66"/>
        <v>6</v>
      </c>
      <c r="B2381" s="10">
        <f t="shared" si="2256"/>
        <v>7</v>
      </c>
      <c r="C2381" s="12" t="s">
        <v>3287</v>
      </c>
      <c r="D2381" s="21" t="str">
        <f t="shared" si="3079"/>
        <v>noun</v>
      </c>
      <c r="E2381" s="21" t="str">
        <f t="shared" si="3080"/>
        <v>nt nom sg of kusala</v>
      </c>
      <c r="F2381" s="21" t="str">
        <f t="shared" si="3081"/>
        <v/>
      </c>
      <c r="G2381" s="21"/>
      <c r="H2381" s="21" t="str">
        <f t="shared" si="3082"/>
        <v>something proper, good deed; doing good</v>
      </c>
      <c r="I2381" s="21" t="str">
        <f t="shared" si="3083"/>
        <v/>
      </c>
      <c r="J2381" s="21" t="str">
        <f t="shared" si="3084"/>
        <v/>
      </c>
      <c r="K2381" s="21" t="str">
        <f t="shared" si="3085"/>
        <v/>
      </c>
      <c r="L2381" s="21" t="str">
        <f t="shared" si="3086"/>
        <v/>
      </c>
      <c r="M2381" s="21" t="str">
        <f t="shared" si="3087"/>
        <v/>
      </c>
      <c r="N2381" s="21" t="str">
        <f t="shared" si="3088"/>
        <v/>
      </c>
      <c r="O2381" s="21" t="str">
        <f t="shared" si="3089"/>
        <v/>
      </c>
      <c r="P2381" s="21" t="str">
        <f t="shared" si="3090"/>
        <v/>
      </c>
      <c r="Q2381" s="21"/>
      <c r="R2381" s="21" t="s">
        <v>5393</v>
      </c>
      <c r="S2381" s="21" t="s">
        <v>5394</v>
      </c>
      <c r="T2381" s="21" t="s">
        <v>5737</v>
      </c>
      <c r="U2381" s="23"/>
      <c r="V2381" s="23"/>
      <c r="W2381" s="15">
        <f t="shared" si="2"/>
        <v>45635</v>
      </c>
      <c r="X2381" s="24">
        <v>2380.0</v>
      </c>
      <c r="Y2381" s="17" t="str">
        <f t="shared" si="3063"/>
        <v>=COUNTIFS(C$3:C2381,C2381)</v>
      </c>
      <c r="Z2381" s="25" t="str">
        <f t="shared" si="3064"/>
        <v>#NAME?</v>
      </c>
      <c r="AA2381" s="25" t="str">
        <f t="shared" si="3065"/>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56"/>
        <v>0</v>
      </c>
      <c r="C2382" s="31"/>
      <c r="D2382" s="40"/>
      <c r="E2382" s="40"/>
      <c r="F2382" s="40"/>
      <c r="G2382" s="40"/>
      <c r="H2382" s="40"/>
      <c r="I2382" s="40"/>
      <c r="J2382" s="40"/>
      <c r="K2382" s="40"/>
      <c r="L2382" s="40"/>
      <c r="M2382" s="40"/>
      <c r="N2382" s="40"/>
      <c r="O2382" s="40"/>
      <c r="P2382" s="40"/>
      <c r="Q2382" s="40"/>
      <c r="R2382" s="40" t="s">
        <v>5393</v>
      </c>
      <c r="S2382" s="40" t="s">
        <v>5394</v>
      </c>
      <c r="T2382" s="40" t="s">
        <v>5726</v>
      </c>
      <c r="U2382" s="41"/>
      <c r="V2382" s="41"/>
      <c r="W2382" s="15">
        <f t="shared" si="2"/>
        <v>45635</v>
      </c>
      <c r="X2382" s="24">
        <v>2381.0</v>
      </c>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56"/>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2"/>
        <v>45635</v>
      </c>
      <c r="X2383" s="24">
        <v>2382.0</v>
      </c>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91">COUNTIFS(C$3:C2384,C2384)</f>
        <v>7</v>
      </c>
      <c r="B2384" s="10">
        <f t="shared" si="2256"/>
        <v>16</v>
      </c>
      <c r="C2384" s="12" t="s">
        <v>1696</v>
      </c>
      <c r="D2384" s="21" t="s">
        <v>42</v>
      </c>
      <c r="E2384" s="21" t="s">
        <v>5738</v>
      </c>
      <c r="F2384" s="21" t="str">
        <f t="shared" ref="F2384:F2386" si="3092">VLOOKUP($C2384,$C$1:$P$7320,4,0)</f>
        <v/>
      </c>
      <c r="G2384" s="21"/>
      <c r="H2384" s="21" t="str">
        <f t="shared" ref="H2384:H2386" si="3093">VLOOKUP($C2384,$C$1:$P$7320,6,0)</f>
        <v>after, then</v>
      </c>
      <c r="I2384" s="21" t="str">
        <f t="shared" ref="I2384:I2386" si="3094">VLOOKUP($C2384,$C$1:$P$7320,7,0)</f>
        <v>from that</v>
      </c>
      <c r="J2384" s="21" t="str">
        <f t="shared" ref="J2384:J2386" si="3095">VLOOKUP($C2384,$C$1:$P$7320,8,0)</f>
        <v/>
      </c>
      <c r="K2384" s="21" t="str">
        <f t="shared" ref="K2384:K2386" si="3096">VLOOKUP($C2384,$C$1:$P$7320,9,0)</f>
        <v/>
      </c>
      <c r="L2384" s="21" t="str">
        <f t="shared" ref="L2384:L2386" si="3097">VLOOKUP($C2384,$C$1:$P$7320,10,0)</f>
        <v/>
      </c>
      <c r="M2384" s="21" t="str">
        <f t="shared" ref="M2384:M2386" si="3098">VLOOKUP($C2384,$C$1:$P$7320,11,0)</f>
        <v/>
      </c>
      <c r="N2384" s="21" t="str">
        <f t="shared" ref="N2384:N2386" si="3099">VLOOKUP($C2384,$C$1:$P$7320,12,0)</f>
        <v>ta + to</v>
      </c>
      <c r="O2384" s="21" t="str">
        <f t="shared" ref="O2384:O2386" si="3100">VLOOKUP($C2384,$C$1:$P$7320,13,0)</f>
        <v/>
      </c>
      <c r="P2384" s="21" t="str">
        <f t="shared" ref="P2384:P2386" si="3101">VLOOKUP($C2384,$C$1:$P$7320,14,0)</f>
        <v/>
      </c>
      <c r="Q2384" s="21"/>
      <c r="R2384" s="21" t="s">
        <v>5393</v>
      </c>
      <c r="S2384" s="21" t="s">
        <v>5394</v>
      </c>
      <c r="T2384" s="21" t="s">
        <v>5739</v>
      </c>
      <c r="U2384" s="23"/>
      <c r="V2384" s="23"/>
      <c r="W2384" s="15">
        <f t="shared" si="2"/>
        <v>45635</v>
      </c>
      <c r="X2384" s="24">
        <v>2383.0</v>
      </c>
      <c r="Y2384" s="17" t="str">
        <f t="shared" ref="Y2384:Y2392" si="3102">formulatext(A2384)</f>
        <v>=COUNTIFS(C$3:C2384,C2384)</v>
      </c>
      <c r="Z2384" s="25" t="str">
        <f t="shared" ref="Z2384:Z2392" si="3103">org.libreoffice.regex(Y2384,"(\= COUNTIFS\(C\$\d{1,3}:)(C\d{1,3})(,)(C\d{1,3})(\))","$2")</f>
        <v>#NAME?</v>
      </c>
      <c r="AA2384" s="25" t="str">
        <f t="shared" ref="AA2384:AA2392" si="3104">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91"/>
        <v>17</v>
      </c>
      <c r="B2385" s="10">
        <f t="shared" si="2256"/>
        <v>38</v>
      </c>
      <c r="C2385" s="12" t="s">
        <v>2672</v>
      </c>
      <c r="D2385" s="21" t="str">
        <f t="shared" ref="D2385:D2386" si="3105">VLOOKUP($C2385,$C$1:$P$7320,2,0)</f>
        <v>ind</v>
      </c>
      <c r="E2385" s="21" t="str">
        <f t="shared" ref="E2385:E2386" si="3106">VLOOKUP($C2385,$C$1:$P$7320,3,0)</f>
        <v>cond</v>
      </c>
      <c r="F2385" s="21" t="str">
        <f t="shared" si="3092"/>
        <v/>
      </c>
      <c r="G2385" s="21"/>
      <c r="H2385" s="21" t="str">
        <f t="shared" si="3093"/>
        <v>if</v>
      </c>
      <c r="I2385" s="21" t="str">
        <f t="shared" si="3094"/>
        <v/>
      </c>
      <c r="J2385" s="21" t="str">
        <f t="shared" si="3095"/>
        <v/>
      </c>
      <c r="K2385" s="21" t="str">
        <f t="shared" si="3096"/>
        <v/>
      </c>
      <c r="L2385" s="21" t="str">
        <f t="shared" si="3097"/>
        <v/>
      </c>
      <c r="M2385" s="21" t="str">
        <f t="shared" si="3098"/>
        <v/>
      </c>
      <c r="N2385" s="21" t="str">
        <f t="shared" si="3099"/>
        <v/>
      </c>
      <c r="O2385" s="21" t="str">
        <f t="shared" si="3100"/>
        <v/>
      </c>
      <c r="P2385" s="21" t="str">
        <f t="shared" si="3101"/>
        <v/>
      </c>
      <c r="Q2385" s="21"/>
      <c r="R2385" s="21" t="s">
        <v>5393</v>
      </c>
      <c r="S2385" s="21" t="s">
        <v>5394</v>
      </c>
      <c r="T2385" s="21" t="s">
        <v>5739</v>
      </c>
      <c r="U2385" s="23"/>
      <c r="V2385" s="23"/>
      <c r="W2385" s="15">
        <f t="shared" si="2"/>
        <v>45635</v>
      </c>
      <c r="X2385" s="24">
        <v>2384.0</v>
      </c>
      <c r="Y2385" s="17" t="str">
        <f t="shared" si="3102"/>
        <v>=COUNTIFS(C$3:C2385,C2385)</v>
      </c>
      <c r="Z2385" s="25" t="str">
        <f t="shared" si="3103"/>
        <v>#NAME?</v>
      </c>
      <c r="AA2385" s="25" t="str">
        <f t="shared" si="3104"/>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1"/>
        <v>4</v>
      </c>
      <c r="B2386" s="10">
        <f t="shared" si="2256"/>
        <v>15</v>
      </c>
      <c r="C2386" s="12" t="s">
        <v>4265</v>
      </c>
      <c r="D2386" s="21" t="str">
        <f t="shared" si="3105"/>
        <v>ind</v>
      </c>
      <c r="E2386" s="21" t="str">
        <f t="shared" si="3106"/>
        <v>adv, acc sg of uttara</v>
      </c>
      <c r="F2386" s="21" t="str">
        <f t="shared" si="3092"/>
        <v/>
      </c>
      <c r="G2386" s="21"/>
      <c r="H2386" s="21" t="str">
        <f t="shared" si="3093"/>
        <v>more, moreover, furthermore</v>
      </c>
      <c r="I2386" s="21" t="str">
        <f t="shared" si="3094"/>
        <v>higher</v>
      </c>
      <c r="J2386" s="21" t="str">
        <f t="shared" si="3095"/>
        <v>√tar (cross)</v>
      </c>
      <c r="K2386" s="21">
        <f t="shared" si="3096"/>
        <v>1</v>
      </c>
      <c r="L2386" s="21" t="str">
        <f t="shared" si="3097"/>
        <v>a</v>
      </c>
      <c r="M2386" s="21" t="str">
        <f t="shared" si="3098"/>
        <v/>
      </c>
      <c r="N2386" s="21" t="str">
        <f t="shared" si="3099"/>
        <v>ud + √tar + a + i</v>
      </c>
      <c r="O2386" s="21" t="str">
        <f t="shared" si="3100"/>
        <v/>
      </c>
      <c r="P2386" s="21" t="str">
        <f t="shared" si="3101"/>
        <v/>
      </c>
      <c r="Q2386" s="21" t="s">
        <v>4269</v>
      </c>
      <c r="R2386" s="21" t="s">
        <v>5393</v>
      </c>
      <c r="S2386" s="21" t="s">
        <v>5394</v>
      </c>
      <c r="T2386" s="21" t="s">
        <v>5739</v>
      </c>
      <c r="U2386" s="23"/>
      <c r="V2386" s="23"/>
      <c r="W2386" s="15">
        <f t="shared" si="2"/>
        <v>45635</v>
      </c>
      <c r="X2386" s="24">
        <v>2385.0</v>
      </c>
      <c r="Y2386" s="17" t="str">
        <f t="shared" si="3102"/>
        <v>=COUNTIFS(C$3:C2386,C2386)</v>
      </c>
      <c r="Z2386" s="25" t="str">
        <f t="shared" si="3103"/>
        <v>#NAME?</v>
      </c>
      <c r="AA2386" s="25" t="str">
        <f t="shared" si="3104"/>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1"/>
        <v>1</v>
      </c>
      <c r="B2387" s="10">
        <f t="shared" si="2256"/>
        <v>1</v>
      </c>
      <c r="C2387" s="12" t="s">
        <v>5740</v>
      </c>
      <c r="D2387" s="21" t="s">
        <v>307</v>
      </c>
      <c r="E2387" s="21" t="s">
        <v>5741</v>
      </c>
      <c r="F2387" s="21"/>
      <c r="G2387" s="21"/>
      <c r="H2387" s="21" t="s">
        <v>5742</v>
      </c>
      <c r="I2387" s="21"/>
      <c r="J2387" s="21" t="s">
        <v>4428</v>
      </c>
      <c r="K2387" s="21">
        <v>1.0</v>
      </c>
      <c r="L2387" s="21" t="s">
        <v>35</v>
      </c>
      <c r="M2387" s="21" t="s">
        <v>5743</v>
      </c>
      <c r="N2387" s="21" t="s">
        <v>5744</v>
      </c>
      <c r="O2387" s="21"/>
      <c r="P2387" s="21"/>
      <c r="Q2387" s="21"/>
      <c r="R2387" s="21" t="s">
        <v>5393</v>
      </c>
      <c r="S2387" s="21" t="s">
        <v>5394</v>
      </c>
      <c r="T2387" s="21" t="s">
        <v>5745</v>
      </c>
      <c r="U2387" s="23"/>
      <c r="V2387" s="23"/>
      <c r="W2387" s="15">
        <f t="shared" si="2"/>
        <v>45635</v>
      </c>
      <c r="X2387" s="24">
        <v>2386.0</v>
      </c>
      <c r="Y2387" s="17" t="str">
        <f t="shared" si="3102"/>
        <v>=COUNTIFS(C$3:C2387,C2387)</v>
      </c>
      <c r="Z2387" s="25" t="str">
        <f t="shared" si="3103"/>
        <v>#NAME?</v>
      </c>
      <c r="AA2387" s="25" t="str">
        <f t="shared" si="3104"/>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1"/>
        <v>18</v>
      </c>
      <c r="B2388" s="10">
        <f t="shared" si="2256"/>
        <v>36</v>
      </c>
      <c r="C2388" s="12" t="s">
        <v>288</v>
      </c>
      <c r="D2388" s="21" t="str">
        <f t="shared" ref="D2388:D2392" si="3107">VLOOKUP($C2388,$C$1:$P$7320,2,0)</f>
        <v>pron</v>
      </c>
      <c r="E2388" s="21" t="str">
        <f t="shared" ref="E2388:E2392" si="3108">VLOOKUP($C2388,$C$1:$P$7320,3,0)</f>
        <v>masc acc sg of ta</v>
      </c>
      <c r="F2388" s="21" t="str">
        <f t="shared" ref="F2388:F2392" si="3109">VLOOKUP($C2388,$C$1:$P$7320,4,0)</f>
        <v/>
      </c>
      <c r="G2388" s="21"/>
      <c r="H2388" s="21" t="str">
        <f t="shared" ref="H2388:H2392" si="3110">VLOOKUP($C2388,$C$1:$P$7320,6,0)</f>
        <v>that</v>
      </c>
      <c r="I2388" s="21" t="str">
        <f t="shared" ref="I2388:I2392" si="3111">VLOOKUP($C2388,$C$1:$P$7320,7,0)</f>
        <v/>
      </c>
      <c r="J2388" s="21" t="str">
        <f t="shared" ref="J2388:J2392" si="3112">VLOOKUP($C2388,$C$1:$P$7320,8,0)</f>
        <v/>
      </c>
      <c r="K2388" s="21" t="str">
        <f t="shared" ref="K2388:K2392" si="3113">VLOOKUP($C2388,$C$1:$P$7320,9,0)</f>
        <v/>
      </c>
      <c r="L2388" s="21" t="str">
        <f t="shared" ref="L2388:L2392" si="3114">VLOOKUP($C2388,$C$1:$P$7320,10,0)</f>
        <v/>
      </c>
      <c r="M2388" s="21" t="str">
        <f t="shared" ref="M2388:M2392" si="3115">VLOOKUP($C2388,$C$1:$P$7320,11,0)</f>
        <v/>
      </c>
      <c r="N2388" s="21" t="str">
        <f t="shared" ref="N2388:N2392" si="3116">VLOOKUP($C2388,$C$1:$P$7320,12,0)</f>
        <v/>
      </c>
      <c r="O2388" s="21" t="str">
        <f t="shared" ref="O2388:O2392" si="3117">VLOOKUP($C2388,$C$1:$P$7320,13,0)</f>
        <v/>
      </c>
      <c r="P2388" s="21" t="str">
        <f t="shared" ref="P2388:P2392" si="3118">VLOOKUP($C2388,$C$1:$P$7320,14,0)</f>
        <v/>
      </c>
      <c r="Q2388" s="21"/>
      <c r="R2388" s="21" t="s">
        <v>5393</v>
      </c>
      <c r="S2388" s="21" t="s">
        <v>5394</v>
      </c>
      <c r="T2388" s="21" t="s">
        <v>5739</v>
      </c>
      <c r="U2388" s="23"/>
      <c r="V2388" s="23"/>
      <c r="W2388" s="15">
        <f t="shared" si="2"/>
        <v>45635</v>
      </c>
      <c r="X2388" s="24">
        <v>2387.0</v>
      </c>
      <c r="Y2388" s="17" t="str">
        <f t="shared" si="3102"/>
        <v>=COUNTIFS(C$3:C2388,C2388)</v>
      </c>
      <c r="Z2388" s="25" t="str">
        <f t="shared" si="3103"/>
        <v>#NAME?</v>
      </c>
      <c r="AA2388" s="25" t="str">
        <f t="shared" si="3104"/>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1"/>
        <v>11</v>
      </c>
      <c r="B2389" s="10">
        <f t="shared" si="2256"/>
        <v>23</v>
      </c>
      <c r="C2389" s="12" t="s">
        <v>4864</v>
      </c>
      <c r="D2389" s="21" t="str">
        <f t="shared" si="3107"/>
        <v>noun</v>
      </c>
      <c r="E2389" s="21" t="str">
        <f t="shared" si="3108"/>
        <v>nt nom sg of cīvara</v>
      </c>
      <c r="F2389" s="21" t="str">
        <f t="shared" si="3109"/>
        <v/>
      </c>
      <c r="G2389" s="21"/>
      <c r="H2389" s="21" t="str">
        <f t="shared" si="3110"/>
        <v>robe</v>
      </c>
      <c r="I2389" s="21" t="str">
        <f t="shared" si="3111"/>
        <v>cloth</v>
      </c>
      <c r="J2389" s="21" t="str">
        <f t="shared" si="3112"/>
        <v/>
      </c>
      <c r="K2389" s="21" t="str">
        <f t="shared" si="3113"/>
        <v/>
      </c>
      <c r="L2389" s="21" t="str">
        <f t="shared" si="3114"/>
        <v/>
      </c>
      <c r="M2389" s="21" t="str">
        <f t="shared" si="3115"/>
        <v/>
      </c>
      <c r="N2389" s="21" t="str">
        <f t="shared" si="3116"/>
        <v/>
      </c>
      <c r="O2389" s="21" t="str">
        <f t="shared" si="3117"/>
        <v/>
      </c>
      <c r="P2389" s="21" t="str">
        <f t="shared" si="3118"/>
        <v/>
      </c>
      <c r="Q2389" s="21"/>
      <c r="R2389" s="21" t="s">
        <v>5393</v>
      </c>
      <c r="S2389" s="21" t="s">
        <v>5394</v>
      </c>
      <c r="T2389" s="21" t="s">
        <v>5739</v>
      </c>
      <c r="U2389" s="23"/>
      <c r="V2389" s="23"/>
      <c r="W2389" s="15">
        <f t="shared" si="2"/>
        <v>45635</v>
      </c>
      <c r="X2389" s="24">
        <v>2388.0</v>
      </c>
      <c r="Y2389" s="17" t="str">
        <f t="shared" si="3102"/>
        <v>=COUNTIFS(C$3:C2389,C2389)</v>
      </c>
      <c r="Z2389" s="25" t="str">
        <f t="shared" si="3103"/>
        <v>#NAME?</v>
      </c>
      <c r="AA2389" s="25" t="str">
        <f t="shared" si="3104"/>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1"/>
        <v>4</v>
      </c>
      <c r="B2390" s="10">
        <f t="shared" si="2256"/>
        <v>5</v>
      </c>
      <c r="C2390" s="12" t="s">
        <v>5681</v>
      </c>
      <c r="D2390" s="21" t="str">
        <f t="shared" si="3107"/>
        <v>verb</v>
      </c>
      <c r="E2390" s="21" t="str">
        <f t="shared" si="3108"/>
        <v>opt 3rd sg of abhinipphādeti</v>
      </c>
      <c r="F2390" s="21" t="str">
        <f t="shared" si="3109"/>
        <v/>
      </c>
      <c r="G2390" s="21"/>
      <c r="H2390" s="21" t="str">
        <f t="shared" si="3110"/>
        <v>he should produce, come up with</v>
      </c>
      <c r="I2390" s="21" t="str">
        <f t="shared" si="3111"/>
        <v>successfully achieves</v>
      </c>
      <c r="J2390" s="21" t="str">
        <f t="shared" si="3112"/>
        <v>√pad (go, step)</v>
      </c>
      <c r="K2390" s="21">
        <f t="shared" si="3113"/>
        <v>3</v>
      </c>
      <c r="L2390" s="21" t="str">
        <f t="shared" si="3114"/>
        <v>*e</v>
      </c>
      <c r="M2390" s="21" t="str">
        <f t="shared" si="3115"/>
        <v>√pad + *e &gt; phāde</v>
      </c>
      <c r="N2390" s="21" t="str">
        <f t="shared" si="3116"/>
        <v>abhi + nī + phāde + ti</v>
      </c>
      <c r="O2390" s="21" t="str">
        <f t="shared" si="3117"/>
        <v/>
      </c>
      <c r="P2390" s="21" t="str">
        <f t="shared" si="3118"/>
        <v/>
      </c>
      <c r="Q2390" s="21"/>
      <c r="R2390" s="21" t="s">
        <v>5393</v>
      </c>
      <c r="S2390" s="21" t="s">
        <v>5394</v>
      </c>
      <c r="T2390" s="21" t="s">
        <v>5739</v>
      </c>
      <c r="U2390" s="23"/>
      <c r="V2390" s="23"/>
      <c r="W2390" s="15">
        <f t="shared" si="2"/>
        <v>45635</v>
      </c>
      <c r="X2390" s="24">
        <v>2389.0</v>
      </c>
      <c r="Y2390" s="17" t="str">
        <f t="shared" si="3102"/>
        <v>=COUNTIFS(C$3:C2390,C2390)</v>
      </c>
      <c r="Z2390" s="25" t="str">
        <f t="shared" si="3103"/>
        <v>#NAME?</v>
      </c>
      <c r="AA2390" s="25" t="str">
        <f t="shared" si="3104"/>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1"/>
        <v>10</v>
      </c>
      <c r="B2391" s="10">
        <f t="shared" si="2256"/>
        <v>30</v>
      </c>
      <c r="C2391" s="12" t="s">
        <v>4721</v>
      </c>
      <c r="D2391" s="21" t="str">
        <f t="shared" si="3107"/>
        <v>ptp</v>
      </c>
      <c r="E2391" s="21" t="str">
        <f t="shared" si="3108"/>
        <v>nt nom sg of nissaggiya</v>
      </c>
      <c r="F2391" s="21" t="str">
        <f t="shared" si="3109"/>
        <v/>
      </c>
      <c r="G2391" s="21"/>
      <c r="H2391" s="21" t="str">
        <f t="shared" si="3110"/>
        <v>involving relinquishment</v>
      </c>
      <c r="I2391" s="21" t="str">
        <f t="shared" si="3111"/>
        <v>to be given up</v>
      </c>
      <c r="J2391" s="21" t="str">
        <f t="shared" si="3112"/>
        <v>√sajj (relinquish, let loose)</v>
      </c>
      <c r="K2391" s="21">
        <f t="shared" si="3113"/>
        <v>1</v>
      </c>
      <c r="L2391" s="21" t="str">
        <f t="shared" si="3114"/>
        <v>a</v>
      </c>
      <c r="M2391" s="21" t="str">
        <f t="shared" si="3115"/>
        <v/>
      </c>
      <c r="N2391" s="21" t="str">
        <f t="shared" si="3116"/>
        <v>ni + √sajj &gt; sagg + iya</v>
      </c>
      <c r="O2391" s="21" t="str">
        <f t="shared" si="3117"/>
        <v/>
      </c>
      <c r="P2391" s="21" t="str">
        <f t="shared" si="3118"/>
        <v/>
      </c>
      <c r="Q2391" s="21"/>
      <c r="R2391" s="21" t="s">
        <v>5393</v>
      </c>
      <c r="S2391" s="21" t="s">
        <v>5394</v>
      </c>
      <c r="T2391" s="21" t="s">
        <v>5739</v>
      </c>
      <c r="U2391" s="23"/>
      <c r="V2391" s="23"/>
      <c r="W2391" s="15">
        <f t="shared" si="2"/>
        <v>45635</v>
      </c>
      <c r="X2391" s="24">
        <v>2390.0</v>
      </c>
      <c r="Y2391" s="17" t="str">
        <f t="shared" si="3102"/>
        <v>=COUNTIFS(C$3:C2391,C2391)</v>
      </c>
      <c r="Z2391" s="25" t="str">
        <f t="shared" si="3103"/>
        <v>#NAME?</v>
      </c>
      <c r="AA2391" s="25" t="str">
        <f t="shared" si="3104"/>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1"/>
        <v>10</v>
      </c>
      <c r="B2392" s="10">
        <f t="shared" si="2256"/>
        <v>122</v>
      </c>
      <c r="C2392" s="12" t="s">
        <v>4724</v>
      </c>
      <c r="D2392" s="21" t="str">
        <f t="shared" si="3107"/>
        <v>adj</v>
      </c>
      <c r="E2392" s="21" t="str">
        <f t="shared" si="3108"/>
        <v>nt nom sg of pācittiya</v>
      </c>
      <c r="F2392" s="21" t="str">
        <f t="shared" si="3109"/>
        <v>+loc</v>
      </c>
      <c r="G2392" s="21"/>
      <c r="H2392" s="21" t="str">
        <f t="shared" si="3110"/>
        <v>requiring confession</v>
      </c>
      <c r="I2392" s="21" t="str">
        <f t="shared" si="3111"/>
        <v/>
      </c>
      <c r="J2392" s="21" t="str">
        <f t="shared" si="3112"/>
        <v/>
      </c>
      <c r="K2392" s="21" t="str">
        <f t="shared" si="3113"/>
        <v/>
      </c>
      <c r="L2392" s="21" t="str">
        <f t="shared" si="3114"/>
        <v/>
      </c>
      <c r="M2392" s="21" t="str">
        <f t="shared" si="3115"/>
        <v/>
      </c>
      <c r="N2392" s="21" t="str">
        <f t="shared" si="3116"/>
        <v/>
      </c>
      <c r="O2392" s="21" t="str">
        <f t="shared" si="3117"/>
        <v/>
      </c>
      <c r="P2392" s="21" t="str">
        <f t="shared" si="3118"/>
        <v/>
      </c>
      <c r="Q2392" s="21"/>
      <c r="R2392" s="21" t="s">
        <v>5393</v>
      </c>
      <c r="S2392" s="21" t="s">
        <v>5394</v>
      </c>
      <c r="T2392" s="21" t="s">
        <v>5739</v>
      </c>
      <c r="U2392" s="23"/>
      <c r="V2392" s="23"/>
      <c r="W2392" s="15">
        <f t="shared" si="2"/>
        <v>45635</v>
      </c>
      <c r="X2392" s="24">
        <v>2391.0</v>
      </c>
      <c r="Y2392" s="17" t="str">
        <f t="shared" si="3102"/>
        <v>=COUNTIFS(C$3:C2392,C2392)</v>
      </c>
      <c r="Z2392" s="25" t="str">
        <f t="shared" si="3103"/>
        <v>#NAME?</v>
      </c>
      <c r="AA2392" s="25" t="str">
        <f t="shared" si="3104"/>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56"/>
        <v>0</v>
      </c>
      <c r="C2393" s="31"/>
      <c r="D2393" s="40"/>
      <c r="E2393" s="40"/>
      <c r="F2393" s="40"/>
      <c r="G2393" s="40"/>
      <c r="H2393" s="40"/>
      <c r="I2393" s="40"/>
      <c r="J2393" s="40"/>
      <c r="K2393" s="40"/>
      <c r="L2393" s="40"/>
      <c r="M2393" s="40"/>
      <c r="N2393" s="40"/>
      <c r="O2393" s="40"/>
      <c r="P2393" s="40"/>
      <c r="Q2393" s="40"/>
      <c r="R2393" s="40" t="s">
        <v>5393</v>
      </c>
      <c r="S2393" s="40" t="s">
        <v>5394</v>
      </c>
      <c r="T2393" s="40" t="s">
        <v>5739</v>
      </c>
      <c r="U2393" s="41"/>
      <c r="V2393" s="41"/>
      <c r="W2393" s="15">
        <f t="shared" si="2"/>
        <v>45635</v>
      </c>
      <c r="X2393" s="24">
        <v>2392.0</v>
      </c>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56"/>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2"/>
        <v>45635</v>
      </c>
      <c r="X2394" s="24">
        <v>2393.0</v>
      </c>
      <c r="Y2394" s="17" t="str">
        <f t="shared" ref="Y2394:Y2409" si="3119">formulatext(A2394)</f>
        <v>#N/A</v>
      </c>
      <c r="Z2394" s="25" t="str">
        <f t="shared" ref="Z2394:Z2409" si="3120">org.libreoffice.regex(Y2394,"(\= COUNTIFS\(C\$\d{1,3}:)(C\d{1,3})(,)(C\d{1,3})(\))","$2")</f>
        <v>#NAME?</v>
      </c>
      <c r="AA2394" s="25" t="str">
        <f t="shared" ref="AA2394:AA2409" si="3121">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22">COUNTIFS(C$3:C2395,C2395)</f>
        <v>7</v>
      </c>
      <c r="B2395" s="10">
        <f t="shared" si="2256"/>
        <v>8</v>
      </c>
      <c r="C2395" s="12" t="s">
        <v>3291</v>
      </c>
      <c r="D2395" s="21" t="str">
        <f t="shared" ref="D2395:D2397" si="3123">VLOOKUP($C2395,$C$1:$P$7320,2,0)</f>
        <v>ind</v>
      </c>
      <c r="E2395" s="21" t="str">
        <f t="shared" ref="E2395:E2397" si="3124">VLOOKUP($C2395,$C$1:$P$7320,3,0)</f>
        <v>neg</v>
      </c>
      <c r="F2395" s="21" t="str">
        <f t="shared" ref="F2395:F2397" si="3125">VLOOKUP($C2395,$C$1:$P$7320,4,0)</f>
        <v/>
      </c>
      <c r="G2395" s="21"/>
      <c r="H2395" s="21" t="str">
        <f t="shared" ref="H2395:H2397" si="3126">VLOOKUP($C2395,$C$1:$P$7320,6,0)</f>
        <v>not</v>
      </c>
      <c r="I2395" s="21" t="str">
        <f t="shared" ref="I2395:I2397" si="3127">VLOOKUP($C2395,$C$1:$P$7320,7,0)</f>
        <v/>
      </c>
      <c r="J2395" s="21" t="str">
        <f t="shared" ref="J2395:J2397" si="3128">VLOOKUP($C2395,$C$1:$P$7320,8,0)</f>
        <v/>
      </c>
      <c r="K2395" s="21" t="str">
        <f t="shared" ref="K2395:K2397" si="3129">VLOOKUP($C2395,$C$1:$P$7320,9,0)</f>
        <v/>
      </c>
      <c r="L2395" s="21" t="str">
        <f t="shared" ref="L2395:L2397" si="3130">VLOOKUP($C2395,$C$1:$P$7320,10,0)</f>
        <v/>
      </c>
      <c r="M2395" s="21" t="str">
        <f t="shared" ref="M2395:M2397" si="3131">VLOOKUP($C2395,$C$1:$P$7320,11,0)</f>
        <v/>
      </c>
      <c r="N2395" s="21" t="str">
        <f t="shared" ref="N2395:N2397" si="3132">VLOOKUP($C2395,$C$1:$P$7320,12,0)</f>
        <v/>
      </c>
      <c r="O2395" s="21" t="str">
        <f t="shared" ref="O2395:O2397" si="3133">VLOOKUP($C2395,$C$1:$P$7320,13,0)</f>
        <v/>
      </c>
      <c r="P2395" s="21" t="str">
        <f t="shared" ref="P2395:P2397" si="3134">VLOOKUP($C2395,$C$1:$P$7320,14,0)</f>
        <v/>
      </c>
      <c r="Q2395" s="21"/>
      <c r="R2395" s="21" t="s">
        <v>5393</v>
      </c>
      <c r="S2395" s="21" t="s">
        <v>5394</v>
      </c>
      <c r="T2395" s="21" t="s">
        <v>5746</v>
      </c>
      <c r="U2395" s="23"/>
      <c r="V2395" s="23"/>
      <c r="W2395" s="15">
        <f t="shared" si="2"/>
        <v>45635</v>
      </c>
      <c r="X2395" s="24">
        <v>2394.0</v>
      </c>
      <c r="Y2395" s="17" t="str">
        <f t="shared" si="3119"/>
        <v>=COUNTIFS(C$3:C2395,C2395)</v>
      </c>
      <c r="Z2395" s="25" t="str">
        <f t="shared" si="3120"/>
        <v>#NAME?</v>
      </c>
      <c r="AA2395" s="25" t="str">
        <f t="shared" si="3121"/>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22"/>
        <v>18</v>
      </c>
      <c r="B2396" s="10">
        <f t="shared" si="2256"/>
        <v>38</v>
      </c>
      <c r="C2396" s="12" t="s">
        <v>2672</v>
      </c>
      <c r="D2396" s="21" t="str">
        <f t="shared" si="3123"/>
        <v>ind</v>
      </c>
      <c r="E2396" s="21" t="str">
        <f t="shared" si="3124"/>
        <v>cond</v>
      </c>
      <c r="F2396" s="21" t="str">
        <f t="shared" si="3125"/>
        <v/>
      </c>
      <c r="G2396" s="21"/>
      <c r="H2396" s="21" t="str">
        <f t="shared" si="3126"/>
        <v>if</v>
      </c>
      <c r="I2396" s="21" t="str">
        <f t="shared" si="3127"/>
        <v/>
      </c>
      <c r="J2396" s="21" t="str">
        <f t="shared" si="3128"/>
        <v/>
      </c>
      <c r="K2396" s="21" t="str">
        <f t="shared" si="3129"/>
        <v/>
      </c>
      <c r="L2396" s="21" t="str">
        <f t="shared" si="3130"/>
        <v/>
      </c>
      <c r="M2396" s="21" t="str">
        <f t="shared" si="3131"/>
        <v/>
      </c>
      <c r="N2396" s="21" t="str">
        <f t="shared" si="3132"/>
        <v/>
      </c>
      <c r="O2396" s="21" t="str">
        <f t="shared" si="3133"/>
        <v/>
      </c>
      <c r="P2396" s="21" t="str">
        <f t="shared" si="3134"/>
        <v/>
      </c>
      <c r="Q2396" s="21"/>
      <c r="R2396" s="21" t="s">
        <v>5393</v>
      </c>
      <c r="S2396" s="21" t="s">
        <v>5394</v>
      </c>
      <c r="T2396" s="21" t="s">
        <v>5746</v>
      </c>
      <c r="U2396" s="23"/>
      <c r="V2396" s="23"/>
      <c r="W2396" s="15">
        <f t="shared" si="2"/>
        <v>45635</v>
      </c>
      <c r="X2396" s="24">
        <v>2395.0</v>
      </c>
      <c r="Y2396" s="17" t="str">
        <f t="shared" si="3119"/>
        <v>=COUNTIFS(C$3:C2396,C2396)</v>
      </c>
      <c r="Z2396" s="25" t="str">
        <f t="shared" si="3120"/>
        <v>#NAME?</v>
      </c>
      <c r="AA2396" s="25" t="str">
        <f t="shared" si="3121"/>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2"/>
        <v>5</v>
      </c>
      <c r="B2397" s="10">
        <f t="shared" si="2256"/>
        <v>5</v>
      </c>
      <c r="C2397" s="12" t="s">
        <v>5681</v>
      </c>
      <c r="D2397" s="21" t="str">
        <f t="shared" si="3123"/>
        <v>verb</v>
      </c>
      <c r="E2397" s="21" t="str">
        <f t="shared" si="3124"/>
        <v>opt 3rd sg of abhinipphādeti</v>
      </c>
      <c r="F2397" s="21" t="str">
        <f t="shared" si="3125"/>
        <v/>
      </c>
      <c r="G2397" s="21"/>
      <c r="H2397" s="21" t="str">
        <f t="shared" si="3126"/>
        <v>he should produce, come up with</v>
      </c>
      <c r="I2397" s="21" t="str">
        <f t="shared" si="3127"/>
        <v>successfully achieves</v>
      </c>
      <c r="J2397" s="21" t="str">
        <f t="shared" si="3128"/>
        <v>√pad (go, step)</v>
      </c>
      <c r="K2397" s="21">
        <f t="shared" si="3129"/>
        <v>3</v>
      </c>
      <c r="L2397" s="21" t="str">
        <f t="shared" si="3130"/>
        <v>*e</v>
      </c>
      <c r="M2397" s="21" t="str">
        <f t="shared" si="3131"/>
        <v>√pad + *e &gt; phāde</v>
      </c>
      <c r="N2397" s="21" t="str">
        <f t="shared" si="3132"/>
        <v>abhi + nī + phāde + ti</v>
      </c>
      <c r="O2397" s="21" t="str">
        <f t="shared" si="3133"/>
        <v/>
      </c>
      <c r="P2397" s="21" t="str">
        <f t="shared" si="3134"/>
        <v/>
      </c>
      <c r="Q2397" s="21"/>
      <c r="R2397" s="21" t="s">
        <v>5393</v>
      </c>
      <c r="S2397" s="21" t="s">
        <v>5394</v>
      </c>
      <c r="T2397" s="21" t="s">
        <v>5746</v>
      </c>
      <c r="U2397" s="23"/>
      <c r="V2397" s="23"/>
      <c r="W2397" s="15">
        <f t="shared" si="2"/>
        <v>45635</v>
      </c>
      <c r="X2397" s="24">
        <v>2396.0</v>
      </c>
      <c r="Y2397" s="17" t="str">
        <f t="shared" si="3119"/>
        <v>=COUNTIFS(C$3:C2397,C2397)</v>
      </c>
      <c r="Z2397" s="25" t="str">
        <f t="shared" si="3120"/>
        <v>#NAME?</v>
      </c>
      <c r="AA2397" s="25" t="str">
        <f t="shared" si="3121"/>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56"/>
        <v>1</v>
      </c>
      <c r="C2398" s="12" t="s">
        <v>5747</v>
      </c>
      <c r="D2398" s="21" t="s">
        <v>118</v>
      </c>
      <c r="E2398" s="27" t="s">
        <v>119</v>
      </c>
      <c r="F2398" s="21"/>
      <c r="G2398" s="21"/>
      <c r="H2398" s="21" t="s">
        <v>5748</v>
      </c>
      <c r="I2398" s="21"/>
      <c r="J2398" s="21"/>
      <c r="K2398" s="21"/>
      <c r="L2398" s="21"/>
      <c r="M2398" s="21"/>
      <c r="N2398" s="21" t="s">
        <v>5749</v>
      </c>
      <c r="O2398" s="21"/>
      <c r="P2398" s="21"/>
      <c r="Q2398" s="21"/>
      <c r="R2398" s="21" t="s">
        <v>5393</v>
      </c>
      <c r="S2398" s="21" t="s">
        <v>5394</v>
      </c>
      <c r="T2398" s="21" t="s">
        <v>5750</v>
      </c>
      <c r="U2398" s="23"/>
      <c r="V2398" s="23"/>
      <c r="W2398" s="15">
        <f t="shared" si="2"/>
        <v>45635</v>
      </c>
      <c r="X2398" s="24">
        <v>2397.0</v>
      </c>
      <c r="Y2398" s="17" t="str">
        <f t="shared" si="3119"/>
        <v>=COUNTIFS(C$3:C2400,C2398)</v>
      </c>
      <c r="Z2398" s="25" t="str">
        <f t="shared" si="3120"/>
        <v>#NAME?</v>
      </c>
      <c r="AA2398" s="25" t="str">
        <f t="shared" si="3121"/>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35">COUNTIFS(C$3:C2399,C2399)</f>
        <v>1</v>
      </c>
      <c r="B2399" s="10">
        <f t="shared" si="2256"/>
        <v>1</v>
      </c>
      <c r="C2399" s="12" t="s">
        <v>5751</v>
      </c>
      <c r="D2399" s="21" t="s">
        <v>29</v>
      </c>
      <c r="E2399" s="21" t="s">
        <v>5752</v>
      </c>
      <c r="F2399" s="21"/>
      <c r="G2399" s="21"/>
      <c r="H2399" s="21" t="s">
        <v>5753</v>
      </c>
      <c r="I2399" s="21" t="s">
        <v>5754</v>
      </c>
      <c r="J2399" s="21"/>
      <c r="K2399" s="21"/>
      <c r="L2399" s="21"/>
      <c r="M2399" s="21"/>
      <c r="N2399" s="21" t="s">
        <v>5755</v>
      </c>
      <c r="O2399" s="21"/>
      <c r="P2399" s="21"/>
      <c r="Q2399" s="21"/>
      <c r="R2399" s="21" t="s">
        <v>5393</v>
      </c>
      <c r="S2399" s="21" t="s">
        <v>5394</v>
      </c>
      <c r="T2399" s="21" t="s">
        <v>5756</v>
      </c>
      <c r="U2399" s="23"/>
      <c r="V2399" s="23"/>
      <c r="W2399" s="15">
        <f t="shared" si="2"/>
        <v>45635</v>
      </c>
      <c r="X2399" s="24">
        <v>2398.0</v>
      </c>
      <c r="Y2399" s="17" t="str">
        <f t="shared" si="3119"/>
        <v>=COUNTIFS(C$3:C2399,C2399)</v>
      </c>
      <c r="Z2399" s="25" t="str">
        <f t="shared" si="3120"/>
        <v>#NAME?</v>
      </c>
      <c r="AA2399" s="25" t="str">
        <f t="shared" si="3121"/>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35"/>
        <v>6</v>
      </c>
      <c r="B2400" s="10">
        <f t="shared" si="2256"/>
        <v>7</v>
      </c>
      <c r="C2400" s="12" t="s">
        <v>643</v>
      </c>
      <c r="D2400" s="21" t="str">
        <f t="shared" ref="D2400:D2403" si="3136">VLOOKUP($C2400,$C$1:$P$7320,2,0)</f>
        <v>pron</v>
      </c>
      <c r="E2400" s="21" t="str">
        <f t="shared" ref="E2400:E2403" si="3137">VLOOKUP($C2400,$C$1:$P$7320,3,0)</f>
        <v>masc dat sg of ta</v>
      </c>
      <c r="F2400" s="21" t="str">
        <f t="shared" ref="F2400:F2403" si="3138">VLOOKUP($C2400,$C$1:$P$7320,4,0)</f>
        <v/>
      </c>
      <c r="G2400" s="21"/>
      <c r="H2400" s="21" t="str">
        <f t="shared" ref="H2400:H2403" si="3139">VLOOKUP($C2400,$C$1:$P$7320,6,0)</f>
        <v>for him, to him</v>
      </c>
      <c r="I2400" s="21" t="str">
        <f t="shared" ref="I2400:I2403" si="3140">VLOOKUP($C2400,$C$1:$P$7320,7,0)</f>
        <v/>
      </c>
      <c r="J2400" s="21" t="str">
        <f t="shared" ref="J2400:J2403" si="3141">VLOOKUP($C2400,$C$1:$P$7320,8,0)</f>
        <v/>
      </c>
      <c r="K2400" s="21" t="str">
        <f t="shared" ref="K2400:K2403" si="3142">VLOOKUP($C2400,$C$1:$P$7320,9,0)</f>
        <v/>
      </c>
      <c r="L2400" s="21" t="str">
        <f t="shared" ref="L2400:L2403" si="3143">VLOOKUP($C2400,$C$1:$P$7320,10,0)</f>
        <v/>
      </c>
      <c r="M2400" s="21" t="str">
        <f t="shared" ref="M2400:M2403" si="3144">VLOOKUP($C2400,$C$1:$P$7320,11,0)</f>
        <v/>
      </c>
      <c r="N2400" s="21" t="str">
        <f t="shared" ref="N2400:N2403" si="3145">VLOOKUP($C2400,$C$1:$P$7320,12,0)</f>
        <v/>
      </c>
      <c r="O2400" s="21" t="str">
        <f t="shared" ref="O2400:O2403" si="3146">VLOOKUP($C2400,$C$1:$P$7320,13,0)</f>
        <v/>
      </c>
      <c r="P2400" s="21" t="str">
        <f t="shared" ref="P2400:P2403" si="3147">VLOOKUP($C2400,$C$1:$P$7320,14,0)</f>
        <v/>
      </c>
      <c r="Q2400" s="21"/>
      <c r="R2400" s="21" t="s">
        <v>5393</v>
      </c>
      <c r="S2400" s="21" t="s">
        <v>5394</v>
      </c>
      <c r="T2400" s="21" t="s">
        <v>5746</v>
      </c>
      <c r="U2400" s="23"/>
      <c r="V2400" s="23"/>
      <c r="W2400" s="15">
        <f t="shared" si="2"/>
        <v>45635</v>
      </c>
      <c r="X2400" s="24">
        <v>2399.0</v>
      </c>
      <c r="Y2400" s="17" t="str">
        <f t="shared" si="3119"/>
        <v>=COUNTIFS(C$3:C2400,C2400)</v>
      </c>
      <c r="Z2400" s="25" t="str">
        <f t="shared" si="3120"/>
        <v>#NAME?</v>
      </c>
      <c r="AA2400" s="25" t="str">
        <f t="shared" si="3121"/>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35"/>
        <v>5</v>
      </c>
      <c r="B2401" s="10">
        <f t="shared" si="2256"/>
        <v>6</v>
      </c>
      <c r="C2401" s="12" t="s">
        <v>5160</v>
      </c>
      <c r="D2401" s="21" t="str">
        <f t="shared" si="3136"/>
        <v>noun</v>
      </c>
      <c r="E2401" s="21" t="str">
        <f t="shared" si="3137"/>
        <v>nt nom sg of cīvaracetāpanna, comp</v>
      </c>
      <c r="F2401" s="21" t="str">
        <f t="shared" si="3138"/>
        <v/>
      </c>
      <c r="G2401" s="21"/>
      <c r="H2401" s="21" t="str">
        <f t="shared" si="3139"/>
        <v>robe fund, robe account</v>
      </c>
      <c r="I2401" s="21" t="str">
        <f t="shared" si="3140"/>
        <v>fund for robe</v>
      </c>
      <c r="J2401" s="21" t="str">
        <f t="shared" si="3141"/>
        <v/>
      </c>
      <c r="K2401" s="21" t="str">
        <f t="shared" si="3142"/>
        <v/>
      </c>
      <c r="L2401" s="21" t="str">
        <f t="shared" si="3143"/>
        <v/>
      </c>
      <c r="M2401" s="21" t="str">
        <f t="shared" si="3144"/>
        <v/>
      </c>
      <c r="N2401" s="21" t="str">
        <f t="shared" si="3145"/>
        <v>cīvara + cetāpanna</v>
      </c>
      <c r="O2401" s="21" t="str">
        <f t="shared" si="3146"/>
        <v>dative tappurisa</v>
      </c>
      <c r="P2401" s="21" t="str">
        <f t="shared" si="3147"/>
        <v>cīvarassa + cetāpanna</v>
      </c>
      <c r="Q2401" s="21"/>
      <c r="R2401" s="21" t="s">
        <v>5393</v>
      </c>
      <c r="S2401" s="21" t="s">
        <v>5394</v>
      </c>
      <c r="T2401" s="21" t="s">
        <v>5746</v>
      </c>
      <c r="U2401" s="23"/>
      <c r="V2401" s="23"/>
      <c r="W2401" s="15">
        <f t="shared" si="2"/>
        <v>45635</v>
      </c>
      <c r="X2401" s="24">
        <v>2400.0</v>
      </c>
      <c r="Y2401" s="17" t="str">
        <f t="shared" si="3119"/>
        <v>=COUNTIFS(C$3:C2401,C2401)</v>
      </c>
      <c r="Z2401" s="25" t="str">
        <f t="shared" si="3120"/>
        <v>#NAME?</v>
      </c>
      <c r="AA2401" s="25" t="str">
        <f t="shared" si="3121"/>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35"/>
        <v>2</v>
      </c>
      <c r="B2402" s="10">
        <f t="shared" si="2256"/>
        <v>2</v>
      </c>
      <c r="C2402" s="12" t="s">
        <v>5450</v>
      </c>
      <c r="D2402" s="21" t="str">
        <f t="shared" si="3136"/>
        <v>pp</v>
      </c>
      <c r="E2402" s="21" t="str">
        <f t="shared" si="3137"/>
        <v>nt nom sg of ābhata</v>
      </c>
      <c r="F2402" s="21" t="str">
        <f t="shared" si="3138"/>
        <v/>
      </c>
      <c r="G2402" s="21"/>
      <c r="H2402" s="21" t="str">
        <f t="shared" si="3139"/>
        <v>brought here, conveyed</v>
      </c>
      <c r="I2402" s="21" t="str">
        <f t="shared" si="3140"/>
        <v/>
      </c>
      <c r="J2402" s="21" t="str">
        <f t="shared" si="3141"/>
        <v>√bhar (carry)</v>
      </c>
      <c r="K2402" s="21">
        <f t="shared" si="3142"/>
        <v>1</v>
      </c>
      <c r="L2402" s="21" t="str">
        <f t="shared" si="3143"/>
        <v>a</v>
      </c>
      <c r="M2402" s="21" t="str">
        <f t="shared" si="3144"/>
        <v/>
      </c>
      <c r="N2402" s="21" t="str">
        <f t="shared" si="3145"/>
        <v>ā + √bhar + ta</v>
      </c>
      <c r="O2402" s="21" t="str">
        <f t="shared" si="3146"/>
        <v/>
      </c>
      <c r="P2402" s="21" t="str">
        <f t="shared" si="3147"/>
        <v/>
      </c>
      <c r="Q2402" s="21"/>
      <c r="R2402" s="21" t="s">
        <v>5393</v>
      </c>
      <c r="S2402" s="21" t="s">
        <v>5394</v>
      </c>
      <c r="T2402" s="21" t="s">
        <v>5746</v>
      </c>
      <c r="U2402" s="23"/>
      <c r="V2402" s="23"/>
      <c r="W2402" s="15">
        <f t="shared" si="2"/>
        <v>45635</v>
      </c>
      <c r="X2402" s="24">
        <v>2401.0</v>
      </c>
      <c r="Y2402" s="17" t="str">
        <f t="shared" si="3119"/>
        <v>=COUNTIFS(C$3:C2402,C2402)</v>
      </c>
      <c r="Z2402" s="25" t="str">
        <f t="shared" si="3120"/>
        <v>#NAME?</v>
      </c>
      <c r="AA2402" s="25" t="str">
        <f t="shared" si="3121"/>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35"/>
        <v>4</v>
      </c>
      <c r="B2403" s="10">
        <f t="shared" si="2256"/>
        <v>17</v>
      </c>
      <c r="C2403" s="12" t="s">
        <v>4353</v>
      </c>
      <c r="D2403" s="21" t="str">
        <f t="shared" si="3136"/>
        <v>ind</v>
      </c>
      <c r="E2403" s="21" t="str">
        <f t="shared" si="3137"/>
        <v>adv, from ta</v>
      </c>
      <c r="F2403" s="21" t="str">
        <f t="shared" si="3138"/>
        <v/>
      </c>
      <c r="G2403" s="21"/>
      <c r="H2403" s="21" t="str">
        <f t="shared" si="3139"/>
        <v>there</v>
      </c>
      <c r="I2403" s="21" t="str">
        <f t="shared" si="3140"/>
        <v/>
      </c>
      <c r="J2403" s="21" t="str">
        <f t="shared" si="3141"/>
        <v/>
      </c>
      <c r="K2403" s="21" t="str">
        <f t="shared" si="3142"/>
        <v/>
      </c>
      <c r="L2403" s="21" t="str">
        <f t="shared" si="3143"/>
        <v/>
      </c>
      <c r="M2403" s="21" t="str">
        <f t="shared" si="3144"/>
        <v/>
      </c>
      <c r="N2403" s="21" t="str">
        <f t="shared" si="3145"/>
        <v>ta + ttha</v>
      </c>
      <c r="O2403" s="21" t="str">
        <f t="shared" si="3146"/>
        <v/>
      </c>
      <c r="P2403" s="21" t="str">
        <f t="shared" si="3147"/>
        <v/>
      </c>
      <c r="Q2403" s="21"/>
      <c r="R2403" s="21" t="s">
        <v>5393</v>
      </c>
      <c r="S2403" s="21" t="s">
        <v>5394</v>
      </c>
      <c r="T2403" s="21" t="s">
        <v>5746</v>
      </c>
      <c r="U2403" s="23"/>
      <c r="V2403" s="23"/>
      <c r="W2403" s="15">
        <f t="shared" si="2"/>
        <v>45635</v>
      </c>
      <c r="X2403" s="24">
        <v>2402.0</v>
      </c>
      <c r="Y2403" s="17" t="str">
        <f t="shared" si="3119"/>
        <v>=COUNTIFS(C$3:C2403,C2403)</v>
      </c>
      <c r="Z2403" s="25" t="str">
        <f t="shared" si="3120"/>
        <v>#NAME?</v>
      </c>
      <c r="AA2403" s="25" t="str">
        <f t="shared" si="3121"/>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35"/>
        <v>1</v>
      </c>
      <c r="B2404" s="10">
        <f t="shared" si="2256"/>
        <v>4</v>
      </c>
      <c r="C2404" s="12" t="s">
        <v>5757</v>
      </c>
      <c r="D2404" s="21" t="s">
        <v>29</v>
      </c>
      <c r="E2404" s="21" t="s">
        <v>5758</v>
      </c>
      <c r="F2404" s="21"/>
      <c r="G2404" s="21"/>
      <c r="H2404" s="21" t="s">
        <v>5759</v>
      </c>
      <c r="I2404" s="21"/>
      <c r="J2404" s="21"/>
      <c r="K2404" s="21"/>
      <c r="L2404" s="21"/>
      <c r="M2404" s="21"/>
      <c r="N2404" s="21"/>
      <c r="O2404" s="21"/>
      <c r="P2404" s="21"/>
      <c r="Q2404" s="21"/>
      <c r="R2404" s="21" t="s">
        <v>5393</v>
      </c>
      <c r="S2404" s="21" t="s">
        <v>5394</v>
      </c>
      <c r="T2404" s="21" t="s">
        <v>5760</v>
      </c>
      <c r="U2404" s="23"/>
      <c r="V2404" s="23"/>
      <c r="W2404" s="15">
        <f t="shared" si="2"/>
        <v>45635</v>
      </c>
      <c r="X2404" s="24">
        <v>2403.0</v>
      </c>
      <c r="Y2404" s="17" t="str">
        <f t="shared" si="3119"/>
        <v>=COUNTIFS(C$3:C2404,C2404)</v>
      </c>
      <c r="Z2404" s="25" t="str">
        <f t="shared" si="3120"/>
        <v>#NAME?</v>
      </c>
      <c r="AA2404" s="25" t="str">
        <f t="shared" si="3121"/>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35"/>
        <v>77</v>
      </c>
      <c r="B2405" s="10">
        <f t="shared" si="2256"/>
        <v>220</v>
      </c>
      <c r="C2405" s="12" t="s">
        <v>1131</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5393</v>
      </c>
      <c r="S2405" s="21" t="s">
        <v>5394</v>
      </c>
      <c r="T2405" s="21" t="s">
        <v>5746</v>
      </c>
      <c r="U2405" s="23"/>
      <c r="V2405" s="23"/>
      <c r="W2405" s="15">
        <f t="shared" si="2"/>
        <v>45635</v>
      </c>
      <c r="X2405" s="24">
        <v>2404.0</v>
      </c>
      <c r="Y2405" s="17" t="str">
        <f t="shared" si="3119"/>
        <v>=COUNTIFS(C$3:C2405,C2405)</v>
      </c>
      <c r="Z2405" s="25" t="str">
        <f t="shared" si="3120"/>
        <v>#NAME?</v>
      </c>
      <c r="AA2405" s="25" t="str">
        <f t="shared" si="3121"/>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35"/>
        <v>1</v>
      </c>
      <c r="B2406" s="10">
        <f t="shared" si="2256"/>
        <v>1</v>
      </c>
      <c r="C2406" s="12" t="s">
        <v>5761</v>
      </c>
      <c r="D2406" s="21" t="s">
        <v>401</v>
      </c>
      <c r="E2406" s="21" t="s">
        <v>5762</v>
      </c>
      <c r="F2406" s="21"/>
      <c r="G2406" s="21"/>
      <c r="H2406" s="21" t="s">
        <v>5763</v>
      </c>
      <c r="I2406" s="27" t="s">
        <v>5764</v>
      </c>
      <c r="J2406" s="21" t="s">
        <v>975</v>
      </c>
      <c r="K2406" s="21">
        <v>1.0</v>
      </c>
      <c r="L2406" s="21" t="s">
        <v>35</v>
      </c>
      <c r="M2406" s="21"/>
      <c r="N2406" s="21" t="s">
        <v>5765</v>
      </c>
      <c r="O2406" s="21"/>
      <c r="P2406" s="21"/>
      <c r="Q2406" s="21"/>
      <c r="R2406" s="21" t="s">
        <v>5393</v>
      </c>
      <c r="S2406" s="21" t="s">
        <v>5394</v>
      </c>
      <c r="T2406" s="21" t="s">
        <v>5766</v>
      </c>
      <c r="U2406" s="23"/>
      <c r="V2406" s="23"/>
      <c r="W2406" s="15">
        <f t="shared" si="2"/>
        <v>45635</v>
      </c>
      <c r="X2406" s="24">
        <v>2405.0</v>
      </c>
      <c r="Y2406" s="17" t="str">
        <f t="shared" si="3119"/>
        <v>=COUNTIFS(C$3:C2406,C2406)</v>
      </c>
      <c r="Z2406" s="25" t="str">
        <f t="shared" si="3120"/>
        <v>#NAME?</v>
      </c>
      <c r="AA2406" s="25" t="str">
        <f t="shared" si="3121"/>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35"/>
        <v>5</v>
      </c>
      <c r="B2407" s="10">
        <f t="shared" si="2256"/>
        <v>5</v>
      </c>
      <c r="C2407" s="12" t="s">
        <v>5443</v>
      </c>
      <c r="D2407" s="21" t="str">
        <f t="shared" ref="D2407:D2408" si="3148">VLOOKUP($C2407,$C$1:$P$7320,2,0)</f>
        <v>masc</v>
      </c>
      <c r="E2407" s="21" t="str">
        <f t="shared" ref="E2407:E2408" si="3149">VLOOKUP($C2407,$C$1:$P$7320,3,0)</f>
        <v>masc nom sg of dūta</v>
      </c>
      <c r="F2407" s="21" t="str">
        <f t="shared" ref="F2407:F2408" si="3150">VLOOKUP($C2407,$C$1:$P$7320,4,0)</f>
        <v/>
      </c>
      <c r="G2407" s="21"/>
      <c r="H2407" s="21" t="str">
        <f t="shared" ref="H2407:H2408" si="3151">VLOOKUP($C2407,$C$1:$P$7320,6,0)</f>
        <v>messenger</v>
      </c>
      <c r="I2407" s="21" t="str">
        <f t="shared" ref="I2407:I2408" si="3152">VLOOKUP($C2407,$C$1:$P$7320,7,0)</f>
        <v>runner</v>
      </c>
      <c r="J2407" s="21" t="str">
        <f t="shared" ref="J2407:J2408" si="3153">VLOOKUP($C2407,$C$1:$P$7320,8,0)</f>
        <v>√dū (go, run)</v>
      </c>
      <c r="K2407" s="21">
        <f t="shared" ref="K2407:K2408" si="3154">VLOOKUP($C2407,$C$1:$P$7320,9,0)</f>
        <v>1</v>
      </c>
      <c r="L2407" s="21" t="str">
        <f t="shared" ref="L2407:L2408" si="3155">VLOOKUP($C2407,$C$1:$P$7320,10,0)</f>
        <v>a</v>
      </c>
      <c r="M2407" s="21" t="str">
        <f t="shared" ref="M2407:M2408" si="3156">VLOOKUP($C2407,$C$1:$P$7320,11,0)</f>
        <v/>
      </c>
      <c r="N2407" s="21" t="str">
        <f t="shared" ref="N2407:N2408" si="3157">VLOOKUP($C2407,$C$1:$P$7320,12,0)</f>
        <v>√dū + ta</v>
      </c>
      <c r="O2407" s="21" t="str">
        <f t="shared" ref="O2407:O2408" si="3158">VLOOKUP($C2407,$C$1:$P$7320,13,0)</f>
        <v/>
      </c>
      <c r="P2407" s="21" t="str">
        <f t="shared" ref="P2407:P2408" si="3159">VLOOKUP($C2407,$C$1:$P$7320,14,0)</f>
        <v/>
      </c>
      <c r="Q2407" s="21"/>
      <c r="R2407" s="21" t="s">
        <v>5393</v>
      </c>
      <c r="S2407" s="21" t="s">
        <v>5394</v>
      </c>
      <c r="T2407" s="21" t="s">
        <v>5746</v>
      </c>
      <c r="U2407" s="23"/>
      <c r="V2407" s="23"/>
      <c r="W2407" s="15">
        <f t="shared" si="2"/>
        <v>45635</v>
      </c>
      <c r="X2407" s="24">
        <v>2406.0</v>
      </c>
      <c r="Y2407" s="17" t="str">
        <f t="shared" si="3119"/>
        <v>=COUNTIFS(C$3:C2407,C2407)</v>
      </c>
      <c r="Z2407" s="25" t="str">
        <f t="shared" si="3120"/>
        <v>#NAME?</v>
      </c>
      <c r="AA2407" s="25" t="str">
        <f t="shared" si="3121"/>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35"/>
        <v>78</v>
      </c>
      <c r="B2408" s="10">
        <f t="shared" si="2256"/>
        <v>220</v>
      </c>
      <c r="C2408" s="12" t="s">
        <v>1131</v>
      </c>
      <c r="D2408" s="21" t="str">
        <f t="shared" si="3148"/>
        <v>ind</v>
      </c>
      <c r="E2408" s="21" t="str">
        <f t="shared" si="3149"/>
        <v>conj</v>
      </c>
      <c r="F2408" s="21" t="str">
        <f t="shared" si="3150"/>
        <v/>
      </c>
      <c r="G2408" s="21"/>
      <c r="H2408" s="21" t="str">
        <f t="shared" si="3151"/>
        <v>or, either or</v>
      </c>
      <c r="I2408" s="21" t="str">
        <f t="shared" si="3152"/>
        <v/>
      </c>
      <c r="J2408" s="21" t="str">
        <f t="shared" si="3153"/>
        <v/>
      </c>
      <c r="K2408" s="21" t="str">
        <f t="shared" si="3154"/>
        <v/>
      </c>
      <c r="L2408" s="21" t="str">
        <f t="shared" si="3155"/>
        <v/>
      </c>
      <c r="M2408" s="21" t="str">
        <f t="shared" si="3156"/>
        <v/>
      </c>
      <c r="N2408" s="21" t="str">
        <f t="shared" si="3157"/>
        <v/>
      </c>
      <c r="O2408" s="21" t="str">
        <f t="shared" si="3158"/>
        <v/>
      </c>
      <c r="P2408" s="21" t="str">
        <f t="shared" si="3159"/>
        <v/>
      </c>
      <c r="Q2408" s="21"/>
      <c r="R2408" s="21" t="s">
        <v>5393</v>
      </c>
      <c r="S2408" s="21" t="s">
        <v>5394</v>
      </c>
      <c r="T2408" s="21" t="s">
        <v>5746</v>
      </c>
      <c r="U2408" s="23"/>
      <c r="V2408" s="23"/>
      <c r="W2408" s="15">
        <f t="shared" si="2"/>
        <v>45635</v>
      </c>
      <c r="X2408" s="24">
        <v>2407.0</v>
      </c>
      <c r="Y2408" s="17" t="str">
        <f t="shared" si="3119"/>
        <v>=COUNTIFS(C$3:C2408,C2408)</v>
      </c>
      <c r="Z2408" s="25" t="str">
        <f t="shared" si="3120"/>
        <v>#NAME?</v>
      </c>
      <c r="AA2408" s="25" t="str">
        <f t="shared" si="3121"/>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35"/>
        <v>1</v>
      </c>
      <c r="B2409" s="10">
        <f t="shared" si="2256"/>
        <v>1</v>
      </c>
      <c r="C2409" s="12" t="s">
        <v>5767</v>
      </c>
      <c r="D2409" s="21" t="s">
        <v>401</v>
      </c>
      <c r="E2409" s="21" t="s">
        <v>5768</v>
      </c>
      <c r="F2409" s="21"/>
      <c r="G2409" s="21"/>
      <c r="H2409" s="21" t="s">
        <v>5769</v>
      </c>
      <c r="I2409" s="27" t="s">
        <v>5770</v>
      </c>
      <c r="J2409" s="21" t="s">
        <v>5437</v>
      </c>
      <c r="K2409" s="21">
        <v>4.0</v>
      </c>
      <c r="L2409" s="21" t="s">
        <v>196</v>
      </c>
      <c r="M2409" s="21" t="s">
        <v>5771</v>
      </c>
      <c r="N2409" s="21" t="s">
        <v>5772</v>
      </c>
      <c r="O2409" s="21"/>
      <c r="P2409" s="21"/>
      <c r="Q2409" s="21"/>
      <c r="R2409" s="21" t="s">
        <v>5393</v>
      </c>
      <c r="S2409" s="21" t="s">
        <v>5394</v>
      </c>
      <c r="T2409" s="21" t="s">
        <v>5773</v>
      </c>
      <c r="U2409" s="23"/>
      <c r="V2409" s="23"/>
      <c r="W2409" s="15">
        <f t="shared" si="2"/>
        <v>45635</v>
      </c>
      <c r="X2409" s="24">
        <v>2408.0</v>
      </c>
      <c r="Y2409" s="17" t="str">
        <f t="shared" si="3119"/>
        <v>=COUNTIFS(C$3:C2409,C2409)</v>
      </c>
      <c r="Z2409" s="25" t="str">
        <f t="shared" si="3120"/>
        <v>#NAME?</v>
      </c>
      <c r="AA2409" s="25" t="str">
        <f t="shared" si="3121"/>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56"/>
        <v>0</v>
      </c>
      <c r="C2410" s="31"/>
      <c r="D2410" s="40"/>
      <c r="E2410" s="40"/>
      <c r="F2410" s="40"/>
      <c r="G2410" s="40"/>
      <c r="H2410" s="40"/>
      <c r="I2410" s="40"/>
      <c r="J2410" s="40"/>
      <c r="K2410" s="40"/>
      <c r="L2410" s="40"/>
      <c r="M2410" s="40"/>
      <c r="N2410" s="40"/>
      <c r="O2410" s="40"/>
      <c r="P2410" s="40"/>
      <c r="Q2410" s="40"/>
      <c r="R2410" s="40" t="s">
        <v>5393</v>
      </c>
      <c r="S2410" s="40" t="s">
        <v>5394</v>
      </c>
      <c r="T2410" s="40" t="s">
        <v>5746</v>
      </c>
      <c r="U2410" s="41"/>
      <c r="V2410" s="41"/>
      <c r="W2410" s="15">
        <f t="shared" si="2"/>
        <v>45635</v>
      </c>
      <c r="X2410" s="24">
        <v>2409.0</v>
      </c>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56"/>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2"/>
        <v>45635</v>
      </c>
      <c r="X2411" s="24">
        <v>2410.0</v>
      </c>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60">COUNTIFS(C$3:C2412,C2412)</f>
        <v>2</v>
      </c>
      <c r="B2412" s="10">
        <f t="shared" si="2256"/>
        <v>4</v>
      </c>
      <c r="C2412" s="12" t="s">
        <v>5579</v>
      </c>
      <c r="D2412" s="21" t="str">
        <f t="shared" ref="D2412:D2413" si="3161">VLOOKUP($C2412,$C$1:$P$7320,2,0)</f>
        <v>pron</v>
      </c>
      <c r="E2412" s="21" t="str">
        <f t="shared" ref="E2412:E2413" si="3162">VLOOKUP($C2412,$C$1:$P$7320,3,0)</f>
        <v>masc acc sg of ya</v>
      </c>
      <c r="F2412" s="21" t="str">
        <f t="shared" ref="F2412:F2413" si="3163">VLOOKUP($C2412,$C$1:$P$7320,4,0)</f>
        <v/>
      </c>
      <c r="G2412" s="21"/>
      <c r="H2412" s="21" t="str">
        <f t="shared" ref="H2412:H2413" si="3164">VLOOKUP($C2412,$C$1:$P$7320,6,0)</f>
        <v>whichever; which</v>
      </c>
      <c r="I2412" s="21" t="str">
        <f t="shared" ref="I2412:I2413" si="3165">VLOOKUP($C2412,$C$1:$P$7320,7,0)</f>
        <v/>
      </c>
      <c r="J2412" s="21" t="str">
        <f t="shared" ref="J2412:J2413" si="3166">VLOOKUP($C2412,$C$1:$P$7320,8,0)</f>
        <v/>
      </c>
      <c r="K2412" s="21" t="str">
        <f t="shared" ref="K2412:K2413" si="3167">VLOOKUP($C2412,$C$1:$P$7320,9,0)</f>
        <v/>
      </c>
      <c r="L2412" s="21" t="str">
        <f t="shared" ref="L2412:L2413" si="3168">VLOOKUP($C2412,$C$1:$P$7320,10,0)</f>
        <v/>
      </c>
      <c r="M2412" s="21" t="str">
        <f t="shared" ref="M2412:M2413" si="3169">VLOOKUP($C2412,$C$1:$P$7320,11,0)</f>
        <v/>
      </c>
      <c r="N2412" s="21" t="str">
        <f t="shared" ref="N2412:N2413" si="3170">VLOOKUP($C2412,$C$1:$P$7320,12,0)</f>
        <v/>
      </c>
      <c r="O2412" s="21" t="str">
        <f t="shared" ref="O2412:O2413" si="3171">VLOOKUP($C2412,$C$1:$P$7320,13,0)</f>
        <v/>
      </c>
      <c r="P2412" s="21" t="str">
        <f t="shared" ref="P2412:P2413" si="3172">VLOOKUP($C2412,$C$1:$P$7320,14,0)</f>
        <v/>
      </c>
      <c r="Q2412" s="21"/>
      <c r="R2412" s="21" t="s">
        <v>5393</v>
      </c>
      <c r="S2412" s="21" t="s">
        <v>5394</v>
      </c>
      <c r="T2412" s="21" t="s">
        <v>5774</v>
      </c>
      <c r="U2412" s="23"/>
      <c r="V2412" s="23"/>
      <c r="W2412" s="15">
        <f t="shared" si="2"/>
        <v>45635</v>
      </c>
      <c r="X2412" s="24">
        <v>2411.0</v>
      </c>
      <c r="Y2412" s="17" t="str">
        <f t="shared" ref="Y2412:Y2426" si="3173">formulatext(A2412)</f>
        <v>=COUNTIFS(C$3:C2412,C2412)</v>
      </c>
      <c r="Z2412" s="25" t="str">
        <f t="shared" ref="Z2412:Z2426" si="3174">org.libreoffice.regex(Y2412,"(\= COUNTIFS\(C\$\d{1,3}:)(C\d{1,3})(,)(C\d{1,3})(\))","$2")</f>
        <v>#NAME?</v>
      </c>
      <c r="AA2412" s="25" t="str">
        <f t="shared" ref="AA2412:AA2426" si="3175">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60"/>
        <v>24</v>
      </c>
      <c r="B2413" s="10">
        <f t="shared" si="2256"/>
        <v>42</v>
      </c>
      <c r="C2413" s="12" t="s">
        <v>423</v>
      </c>
      <c r="D2413" s="21" t="str">
        <f t="shared" si="3161"/>
        <v>ind</v>
      </c>
      <c r="E2413" s="21" t="str">
        <f t="shared" si="3162"/>
        <v>emph</v>
      </c>
      <c r="F2413" s="21" t="str">
        <f t="shared" si="3163"/>
        <v/>
      </c>
      <c r="G2413" s="21"/>
      <c r="H2413" s="21" t="str">
        <f t="shared" si="3164"/>
        <v>truly, indeed, then</v>
      </c>
      <c r="I2413" s="21" t="str">
        <f t="shared" si="3165"/>
        <v/>
      </c>
      <c r="J2413" s="21" t="str">
        <f t="shared" si="3166"/>
        <v/>
      </c>
      <c r="K2413" s="21" t="str">
        <f t="shared" si="3167"/>
        <v/>
      </c>
      <c r="L2413" s="21" t="str">
        <f t="shared" si="3168"/>
        <v/>
      </c>
      <c r="M2413" s="21" t="str">
        <f t="shared" si="3169"/>
        <v/>
      </c>
      <c r="N2413" s="21" t="str">
        <f t="shared" si="3170"/>
        <v/>
      </c>
      <c r="O2413" s="21" t="str">
        <f t="shared" si="3171"/>
        <v/>
      </c>
      <c r="P2413" s="21" t="str">
        <f t="shared" si="3172"/>
        <v/>
      </c>
      <c r="Q2413" s="21"/>
      <c r="R2413" s="21" t="s">
        <v>5393</v>
      </c>
      <c r="S2413" s="21" t="s">
        <v>5394</v>
      </c>
      <c r="T2413" s="21" t="s">
        <v>5774</v>
      </c>
      <c r="U2413" s="23"/>
      <c r="V2413" s="23"/>
      <c r="W2413" s="15">
        <f t="shared" si="2"/>
        <v>45635</v>
      </c>
      <c r="X2413" s="24">
        <v>2412.0</v>
      </c>
      <c r="Y2413" s="17" t="str">
        <f t="shared" si="3173"/>
        <v>=COUNTIFS(C$3:C2413,C2413)</v>
      </c>
      <c r="Z2413" s="25" t="str">
        <f t="shared" si="3174"/>
        <v>#NAME?</v>
      </c>
      <c r="AA2413" s="25" t="str">
        <f t="shared" si="3175"/>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0"/>
        <v>1</v>
      </c>
      <c r="B2414" s="10">
        <f t="shared" si="2256"/>
        <v>1</v>
      </c>
      <c r="C2414" s="12" t="s">
        <v>5775</v>
      </c>
      <c r="D2414" s="21" t="s">
        <v>42</v>
      </c>
      <c r="E2414" s="21" t="s">
        <v>5776</v>
      </c>
      <c r="F2414" s="21"/>
      <c r="G2414" s="21"/>
      <c r="H2414" s="21" t="s">
        <v>5777</v>
      </c>
      <c r="I2414" s="21" t="s">
        <v>5778</v>
      </c>
      <c r="J2414" s="21"/>
      <c r="K2414" s="21"/>
      <c r="L2414" s="21"/>
      <c r="M2414" s="21"/>
      <c r="N2414" s="21"/>
      <c r="O2414" s="21"/>
      <c r="P2414" s="21"/>
      <c r="Q2414" s="21"/>
      <c r="R2414" s="21" t="s">
        <v>5393</v>
      </c>
      <c r="S2414" s="21" t="s">
        <v>5394</v>
      </c>
      <c r="T2414" s="21" t="s">
        <v>5779</v>
      </c>
      <c r="U2414" s="23"/>
      <c r="V2414" s="23"/>
      <c r="W2414" s="15">
        <f t="shared" si="2"/>
        <v>45635</v>
      </c>
      <c r="X2414" s="24">
        <v>2413.0</v>
      </c>
      <c r="Y2414" s="17" t="str">
        <f t="shared" si="3173"/>
        <v>=COUNTIFS(C$3:C2414,C2414)</v>
      </c>
      <c r="Z2414" s="25" t="str">
        <f t="shared" si="3174"/>
        <v>#NAME?</v>
      </c>
      <c r="AA2414" s="25" t="str">
        <f t="shared" si="3175"/>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0"/>
        <v>8</v>
      </c>
      <c r="B2415" s="10">
        <f t="shared" si="2256"/>
        <v>14</v>
      </c>
      <c r="C2415" s="12" t="s">
        <v>269</v>
      </c>
      <c r="D2415" s="21" t="str">
        <f t="shared" ref="D2415:D2418" si="3176">VLOOKUP($C2415,$C$1:$P$7320,2,0)</f>
        <v>noun</v>
      </c>
      <c r="E2415" s="21" t="str">
        <f t="shared" ref="E2415:E2417" si="3177">VLOOKUP($C2415,$C$1:$P$7320,3,0)</f>
        <v>masc voc pl of āyasmant</v>
      </c>
      <c r="F2415" s="21" t="str">
        <f t="shared" ref="F2415:F2418" si="3178">VLOOKUP($C2415,$C$1:$P$7320,4,0)</f>
        <v/>
      </c>
      <c r="G2415" s="21"/>
      <c r="H2415" s="21" t="str">
        <f t="shared" ref="H2415:H2418" si="3179">VLOOKUP($C2415,$C$1:$P$7320,6,0)</f>
        <v>venerables</v>
      </c>
      <c r="I2415" s="21" t="str">
        <f t="shared" ref="I2415:I2418" si="3180">VLOOKUP($C2415,$C$1:$P$7320,7,0)</f>
        <v>having long life</v>
      </c>
      <c r="J2415" s="21" t="str">
        <f t="shared" ref="J2415:J2418" si="3181">VLOOKUP($C2415,$C$1:$P$7320,8,0)</f>
        <v/>
      </c>
      <c r="K2415" s="21" t="str">
        <f t="shared" ref="K2415:K2418" si="3182">VLOOKUP($C2415,$C$1:$P$7320,9,0)</f>
        <v/>
      </c>
      <c r="L2415" s="21" t="str">
        <f t="shared" ref="L2415:L2418" si="3183">VLOOKUP($C2415,$C$1:$P$7320,10,0)</f>
        <v/>
      </c>
      <c r="M2415" s="21" t="str">
        <f t="shared" ref="M2415:M2418" si="3184">VLOOKUP($C2415,$C$1:$P$7320,11,0)</f>
        <v/>
      </c>
      <c r="N2415" s="21" t="str">
        <f t="shared" ref="N2415:N2418" si="3185">VLOOKUP($C2415,$C$1:$P$7320,12,0)</f>
        <v>āyas + mant</v>
      </c>
      <c r="O2415" s="21" t="str">
        <f t="shared" ref="O2415:O2418" si="3186">VLOOKUP($C2415,$C$1:$P$7320,13,0)</f>
        <v/>
      </c>
      <c r="P2415" s="21" t="str">
        <f t="shared" ref="P2415:P2418" si="3187">VLOOKUP($C2415,$C$1:$P$7320,14,0)</f>
        <v/>
      </c>
      <c r="Q2415" s="21"/>
      <c r="R2415" s="21" t="s">
        <v>5393</v>
      </c>
      <c r="S2415" s="21" t="s">
        <v>5394</v>
      </c>
      <c r="T2415" s="21" t="s">
        <v>5774</v>
      </c>
      <c r="U2415" s="23"/>
      <c r="V2415" s="23"/>
      <c r="W2415" s="15">
        <f t="shared" si="2"/>
        <v>45635</v>
      </c>
      <c r="X2415" s="24">
        <v>2414.0</v>
      </c>
      <c r="Y2415" s="17" t="str">
        <f t="shared" si="3173"/>
        <v>=COUNTIFS(C$3:C2415,C2415)</v>
      </c>
      <c r="Z2415" s="25" t="str">
        <f t="shared" si="3174"/>
        <v>#NAME?</v>
      </c>
      <c r="AA2415" s="25" t="str">
        <f t="shared" si="3175"/>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0"/>
        <v>14</v>
      </c>
      <c r="B2416" s="10">
        <f t="shared" si="2256"/>
        <v>26</v>
      </c>
      <c r="C2416" s="12" t="s">
        <v>2777</v>
      </c>
      <c r="D2416" s="21" t="str">
        <f t="shared" si="3176"/>
        <v>noun</v>
      </c>
      <c r="E2416" s="21" t="str">
        <f t="shared" si="3177"/>
        <v>masc acc sg, from bhikkhati</v>
      </c>
      <c r="F2416" s="21" t="str">
        <f t="shared" si="3178"/>
        <v/>
      </c>
      <c r="G2416" s="21"/>
      <c r="H2416" s="21" t="str">
        <f t="shared" si="3179"/>
        <v>monk, monastic</v>
      </c>
      <c r="I2416" s="21" t="str">
        <f t="shared" si="3180"/>
        <v>beggar, mendicant</v>
      </c>
      <c r="J2416" s="21" t="str">
        <f t="shared" si="3181"/>
        <v>√bhikkh (beg)</v>
      </c>
      <c r="K2416" s="21">
        <f t="shared" si="3182"/>
        <v>1</v>
      </c>
      <c r="L2416" s="21" t="str">
        <f t="shared" si="3183"/>
        <v>a</v>
      </c>
      <c r="M2416" s="21" t="str">
        <f t="shared" si="3184"/>
        <v/>
      </c>
      <c r="N2416" s="21" t="str">
        <f t="shared" si="3185"/>
        <v>√bhikkh + u</v>
      </c>
      <c r="O2416" s="21" t="str">
        <f t="shared" si="3186"/>
        <v/>
      </c>
      <c r="P2416" s="21" t="str">
        <f t="shared" si="3187"/>
        <v/>
      </c>
      <c r="Q2416" s="21"/>
      <c r="R2416" s="21" t="s">
        <v>5393</v>
      </c>
      <c r="S2416" s="21" t="s">
        <v>5394</v>
      </c>
      <c r="T2416" s="21" t="s">
        <v>5774</v>
      </c>
      <c r="U2416" s="23"/>
      <c r="V2416" s="23"/>
      <c r="W2416" s="15">
        <f t="shared" si="2"/>
        <v>45635</v>
      </c>
      <c r="X2416" s="24">
        <v>2415.0</v>
      </c>
      <c r="Y2416" s="17" t="str">
        <f t="shared" si="3173"/>
        <v>=COUNTIFS(C$3:C2416,C2416)</v>
      </c>
      <c r="Z2416" s="25" t="str">
        <f t="shared" si="3174"/>
        <v>#NAME?</v>
      </c>
      <c r="AA2416" s="25" t="str">
        <f t="shared" si="3175"/>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0"/>
        <v>7</v>
      </c>
      <c r="B2417" s="10">
        <f t="shared" si="2256"/>
        <v>9</v>
      </c>
      <c r="C2417" s="12" t="s">
        <v>5141</v>
      </c>
      <c r="D2417" s="21" t="str">
        <f t="shared" si="3176"/>
        <v>verb</v>
      </c>
      <c r="E2417" s="21" t="str">
        <f t="shared" si="3177"/>
        <v>ger of uddisati</v>
      </c>
      <c r="F2417" s="21" t="str">
        <f t="shared" si="3178"/>
        <v>+acc</v>
      </c>
      <c r="G2417" s="21"/>
      <c r="H2417" s="21" t="str">
        <f t="shared" si="3179"/>
        <v>in the name of, especially for</v>
      </c>
      <c r="I2417" s="21" t="str">
        <f t="shared" si="3180"/>
        <v>pointing up</v>
      </c>
      <c r="J2417" s="21" t="str">
        <f t="shared" si="3181"/>
        <v>√dis (point out, explain)</v>
      </c>
      <c r="K2417" s="21">
        <f t="shared" si="3182"/>
        <v>1</v>
      </c>
      <c r="L2417" s="21" t="str">
        <f t="shared" si="3183"/>
        <v>a</v>
      </c>
      <c r="M2417" s="21" t="str">
        <f t="shared" si="3184"/>
        <v/>
      </c>
      <c r="N2417" s="21" t="str">
        <f t="shared" si="3185"/>
        <v>ud + √dis + ya</v>
      </c>
      <c r="O2417" s="21" t="str">
        <f t="shared" si="3186"/>
        <v/>
      </c>
      <c r="P2417" s="21" t="str">
        <f t="shared" si="3187"/>
        <v/>
      </c>
      <c r="Q2417" s="21"/>
      <c r="R2417" s="21" t="s">
        <v>5393</v>
      </c>
      <c r="S2417" s="21" t="s">
        <v>5394</v>
      </c>
      <c r="T2417" s="21" t="s">
        <v>5774</v>
      </c>
      <c r="U2417" s="23"/>
      <c r="V2417" s="23"/>
      <c r="W2417" s="15">
        <f t="shared" si="2"/>
        <v>45635</v>
      </c>
      <c r="X2417" s="24">
        <v>2416.0</v>
      </c>
      <c r="Y2417" s="17" t="str">
        <f t="shared" si="3173"/>
        <v>=COUNTIFS(C$3:C2417,C2417)</v>
      </c>
      <c r="Z2417" s="25" t="str">
        <f t="shared" si="3174"/>
        <v>#NAME?</v>
      </c>
      <c r="AA2417" s="25" t="str">
        <f t="shared" si="3175"/>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0"/>
        <v>6</v>
      </c>
      <c r="B2418" s="10">
        <f t="shared" si="2256"/>
        <v>6</v>
      </c>
      <c r="C2418" s="12" t="s">
        <v>5160</v>
      </c>
      <c r="D2418" s="21" t="str">
        <f t="shared" si="3176"/>
        <v>noun</v>
      </c>
      <c r="E2418" s="21" t="s">
        <v>5780</v>
      </c>
      <c r="F2418" s="21" t="str">
        <f t="shared" si="3178"/>
        <v/>
      </c>
      <c r="G2418" s="21"/>
      <c r="H2418" s="21" t="str">
        <f t="shared" si="3179"/>
        <v>robe fund, robe account</v>
      </c>
      <c r="I2418" s="21" t="str">
        <f t="shared" si="3180"/>
        <v>fund for robe</v>
      </c>
      <c r="J2418" s="21" t="str">
        <f t="shared" si="3181"/>
        <v/>
      </c>
      <c r="K2418" s="21" t="str">
        <f t="shared" si="3182"/>
        <v/>
      </c>
      <c r="L2418" s="21" t="str">
        <f t="shared" si="3183"/>
        <v/>
      </c>
      <c r="M2418" s="21" t="str">
        <f t="shared" si="3184"/>
        <v/>
      </c>
      <c r="N2418" s="21" t="str">
        <f t="shared" si="3185"/>
        <v>cīvara + cetāpanna</v>
      </c>
      <c r="O2418" s="21" t="str">
        <f t="shared" si="3186"/>
        <v>dative tappurisa</v>
      </c>
      <c r="P2418" s="21" t="str">
        <f t="shared" si="3187"/>
        <v>cīvarassa + cetāpanna</v>
      </c>
      <c r="Q2418" s="21"/>
      <c r="R2418" s="21" t="s">
        <v>5393</v>
      </c>
      <c r="S2418" s="21" t="s">
        <v>5394</v>
      </c>
      <c r="T2418" s="21" t="s">
        <v>5774</v>
      </c>
      <c r="U2418" s="23"/>
      <c r="V2418" s="23"/>
      <c r="W2418" s="15">
        <f t="shared" si="2"/>
        <v>45635</v>
      </c>
      <c r="X2418" s="24">
        <v>2417.0</v>
      </c>
      <c r="Y2418" s="17" t="str">
        <f t="shared" si="3173"/>
        <v>=COUNTIFS(C$3:C2418,C2418)</v>
      </c>
      <c r="Z2418" s="25" t="str">
        <f t="shared" si="3174"/>
        <v>#NAME?</v>
      </c>
      <c r="AA2418" s="25" t="str">
        <f t="shared" si="3175"/>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0"/>
        <v>1</v>
      </c>
      <c r="B2419" s="10">
        <f t="shared" si="2256"/>
        <v>1</v>
      </c>
      <c r="C2419" s="12" t="s">
        <v>5781</v>
      </c>
      <c r="D2419" s="21" t="s">
        <v>84</v>
      </c>
      <c r="E2419" s="21" t="s">
        <v>5782</v>
      </c>
      <c r="F2419" s="21"/>
      <c r="G2419" s="21"/>
      <c r="H2419" s="21" t="s">
        <v>5783</v>
      </c>
      <c r="I2419" s="21" t="s">
        <v>5784</v>
      </c>
      <c r="J2419" s="21" t="s">
        <v>5437</v>
      </c>
      <c r="K2419" s="21">
        <v>4.0</v>
      </c>
      <c r="L2419" s="21" t="s">
        <v>88</v>
      </c>
      <c r="M2419" s="21" t="s">
        <v>5438</v>
      </c>
      <c r="N2419" s="21" t="s">
        <v>5785</v>
      </c>
      <c r="O2419" s="21"/>
      <c r="P2419" s="21"/>
      <c r="Q2419" s="21"/>
      <c r="R2419" s="21" t="s">
        <v>5393</v>
      </c>
      <c r="S2419" s="21" t="s">
        <v>5394</v>
      </c>
      <c r="T2419" s="21" t="s">
        <v>5786</v>
      </c>
      <c r="U2419" s="23"/>
      <c r="V2419" s="23"/>
      <c r="W2419" s="15">
        <f t="shared" si="2"/>
        <v>45635</v>
      </c>
      <c r="X2419" s="24">
        <v>2418.0</v>
      </c>
      <c r="Y2419" s="17" t="str">
        <f t="shared" si="3173"/>
        <v>=COUNTIFS(C$3:C2419,C2419)</v>
      </c>
      <c r="Z2419" s="25" t="str">
        <f t="shared" si="3174"/>
        <v>#NAME?</v>
      </c>
      <c r="AA2419" s="25" t="str">
        <f t="shared" si="3175"/>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0"/>
        <v>12</v>
      </c>
      <c r="B2420" s="10">
        <f t="shared" si="2256"/>
        <v>80</v>
      </c>
      <c r="C2420" s="12" t="s">
        <v>1856</v>
      </c>
      <c r="D2420" s="21" t="str">
        <f t="shared" ref="D2420:D2424" si="3188">VLOOKUP($C2420,$C$1:$P$7320,2,0)</f>
        <v>ind</v>
      </c>
      <c r="E2420" s="21" t="str">
        <f t="shared" ref="E2420:E2424" si="3189">VLOOKUP($C2420,$C$1:$P$7320,3,0)</f>
        <v>neg</v>
      </c>
      <c r="F2420" s="21" t="str">
        <f t="shared" ref="F2420:F2424" si="3190">VLOOKUP($C2420,$C$1:$P$7320,4,0)</f>
        <v/>
      </c>
      <c r="G2420" s="21"/>
      <c r="H2420" s="21" t="str">
        <f t="shared" ref="H2420:H2424" si="3191">VLOOKUP($C2420,$C$1:$P$7320,6,0)</f>
        <v>not</v>
      </c>
      <c r="I2420" s="21" t="str">
        <f t="shared" ref="I2420:I2424" si="3192">VLOOKUP($C2420,$C$1:$P$7320,7,0)</f>
        <v/>
      </c>
      <c r="J2420" s="21" t="str">
        <f t="shared" ref="J2420:J2424" si="3193">VLOOKUP($C2420,$C$1:$P$7320,8,0)</f>
        <v/>
      </c>
      <c r="K2420" s="21" t="str">
        <f t="shared" ref="K2420:K2424" si="3194">VLOOKUP($C2420,$C$1:$P$7320,9,0)</f>
        <v/>
      </c>
      <c r="L2420" s="21" t="str">
        <f t="shared" ref="L2420:L2424" si="3195">VLOOKUP($C2420,$C$1:$P$7320,10,0)</f>
        <v/>
      </c>
      <c r="M2420" s="21" t="str">
        <f t="shared" ref="M2420:M2424" si="3196">VLOOKUP($C2420,$C$1:$P$7320,11,0)</f>
        <v/>
      </c>
      <c r="N2420" s="21" t="str">
        <f t="shared" ref="N2420:N2424" si="3197">VLOOKUP($C2420,$C$1:$P$7320,12,0)</f>
        <v/>
      </c>
      <c r="O2420" s="21" t="str">
        <f t="shared" ref="O2420:O2424" si="3198">VLOOKUP($C2420,$C$1:$P$7320,13,0)</f>
        <v/>
      </c>
      <c r="P2420" s="21" t="str">
        <f t="shared" ref="P2420:P2424" si="3199">VLOOKUP($C2420,$C$1:$P$7320,14,0)</f>
        <v/>
      </c>
      <c r="Q2420" s="21"/>
      <c r="R2420" s="21" t="s">
        <v>5393</v>
      </c>
      <c r="S2420" s="21" t="s">
        <v>5394</v>
      </c>
      <c r="T2420" s="21" t="s">
        <v>5774</v>
      </c>
      <c r="U2420" s="23"/>
      <c r="V2420" s="23"/>
      <c r="W2420" s="15">
        <f t="shared" si="2"/>
        <v>45635</v>
      </c>
      <c r="X2420" s="24">
        <v>2419.0</v>
      </c>
      <c r="Y2420" s="17" t="str">
        <f t="shared" si="3173"/>
        <v>=COUNTIFS(C$3:C2420,C2420)</v>
      </c>
      <c r="Z2420" s="25" t="str">
        <f t="shared" si="3174"/>
        <v>#NAME?</v>
      </c>
      <c r="AA2420" s="25" t="str">
        <f t="shared" si="3175"/>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0"/>
        <v>19</v>
      </c>
      <c r="B2421" s="10">
        <f t="shared" si="2256"/>
        <v>36</v>
      </c>
      <c r="C2421" s="12" t="s">
        <v>288</v>
      </c>
      <c r="D2421" s="21" t="str">
        <f t="shared" si="3188"/>
        <v>pron</v>
      </c>
      <c r="E2421" s="21" t="str">
        <f t="shared" si="3189"/>
        <v>masc acc sg of ta</v>
      </c>
      <c r="F2421" s="21" t="str">
        <f t="shared" si="3190"/>
        <v/>
      </c>
      <c r="G2421" s="21"/>
      <c r="H2421" s="21" t="str">
        <f t="shared" si="3191"/>
        <v>that</v>
      </c>
      <c r="I2421" s="21" t="str">
        <f t="shared" si="3192"/>
        <v/>
      </c>
      <c r="J2421" s="21" t="str">
        <f t="shared" si="3193"/>
        <v/>
      </c>
      <c r="K2421" s="21" t="str">
        <f t="shared" si="3194"/>
        <v/>
      </c>
      <c r="L2421" s="21" t="str">
        <f t="shared" si="3195"/>
        <v/>
      </c>
      <c r="M2421" s="21" t="str">
        <f t="shared" si="3196"/>
        <v/>
      </c>
      <c r="N2421" s="21" t="str">
        <f t="shared" si="3197"/>
        <v/>
      </c>
      <c r="O2421" s="21" t="str">
        <f t="shared" si="3198"/>
        <v/>
      </c>
      <c r="P2421" s="21" t="str">
        <f t="shared" si="3199"/>
        <v/>
      </c>
      <c r="Q2421" s="21" t="s">
        <v>5787</v>
      </c>
      <c r="R2421" s="21" t="s">
        <v>5393</v>
      </c>
      <c r="S2421" s="21" t="s">
        <v>5394</v>
      </c>
      <c r="T2421" s="21" t="s">
        <v>5774</v>
      </c>
      <c r="U2421" s="23"/>
      <c r="V2421" s="23"/>
      <c r="W2421" s="15">
        <f t="shared" si="2"/>
        <v>45635</v>
      </c>
      <c r="X2421" s="24">
        <v>2420.0</v>
      </c>
      <c r="Y2421" s="17" t="str">
        <f t="shared" si="3173"/>
        <v>=COUNTIFS(C$3:C2421,C2421)</v>
      </c>
      <c r="Z2421" s="25" t="str">
        <f t="shared" si="3174"/>
        <v>#NAME?</v>
      </c>
      <c r="AA2421" s="25" t="str">
        <f t="shared" si="3175"/>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0"/>
        <v>8</v>
      </c>
      <c r="B2422" s="10">
        <f t="shared" si="2256"/>
        <v>17</v>
      </c>
      <c r="C2422" s="12" t="s">
        <v>41</v>
      </c>
      <c r="D2422" s="21" t="str">
        <f t="shared" si="3188"/>
        <v>pron</v>
      </c>
      <c r="E2422" s="21" t="str">
        <f t="shared" si="3189"/>
        <v>masc dat sg of ta</v>
      </c>
      <c r="F2422" s="21" t="str">
        <f t="shared" si="3190"/>
        <v/>
      </c>
      <c r="G2422" s="21"/>
      <c r="H2422" s="21" t="str">
        <f t="shared" si="3191"/>
        <v>to him</v>
      </c>
      <c r="I2422" s="21" t="str">
        <f t="shared" si="3192"/>
        <v/>
      </c>
      <c r="J2422" s="21" t="str">
        <f t="shared" si="3193"/>
        <v/>
      </c>
      <c r="K2422" s="21" t="str">
        <f t="shared" si="3194"/>
        <v/>
      </c>
      <c r="L2422" s="21" t="str">
        <f t="shared" si="3195"/>
        <v/>
      </c>
      <c r="M2422" s="21" t="str">
        <f t="shared" si="3196"/>
        <v/>
      </c>
      <c r="N2422" s="21" t="str">
        <f t="shared" si="3197"/>
        <v/>
      </c>
      <c r="O2422" s="21" t="str">
        <f t="shared" si="3198"/>
        <v/>
      </c>
      <c r="P2422" s="21" t="str">
        <f t="shared" si="3199"/>
        <v/>
      </c>
      <c r="Q2422" s="21"/>
      <c r="R2422" s="21" t="s">
        <v>5393</v>
      </c>
      <c r="S2422" s="21" t="s">
        <v>5394</v>
      </c>
      <c r="T2422" s="21" t="s">
        <v>5774</v>
      </c>
      <c r="U2422" s="23"/>
      <c r="V2422" s="23"/>
      <c r="W2422" s="15">
        <f t="shared" si="2"/>
        <v>45635</v>
      </c>
      <c r="X2422" s="24">
        <v>2421.0</v>
      </c>
      <c r="Y2422" s="17" t="str">
        <f t="shared" si="3173"/>
        <v>=COUNTIFS(C$3:C2422,C2422)</v>
      </c>
      <c r="Z2422" s="25" t="str">
        <f t="shared" si="3174"/>
        <v>#NAME?</v>
      </c>
      <c r="AA2422" s="25" t="str">
        <f t="shared" si="3175"/>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0"/>
        <v>2</v>
      </c>
      <c r="B2423" s="10">
        <f t="shared" si="2256"/>
        <v>9</v>
      </c>
      <c r="C2423" s="12" t="s">
        <v>4782</v>
      </c>
      <c r="D2423" s="21" t="str">
        <f t="shared" si="3188"/>
        <v>noun</v>
      </c>
      <c r="E2423" s="21" t="str">
        <f t="shared" si="3189"/>
        <v>masc dat sg of bhikkhu, from bhikkhati</v>
      </c>
      <c r="F2423" s="21" t="str">
        <f t="shared" si="3190"/>
        <v/>
      </c>
      <c r="G2423" s="21"/>
      <c r="H2423" s="21" t="str">
        <f t="shared" si="3191"/>
        <v>for a monk, monastic</v>
      </c>
      <c r="I2423" s="21" t="str">
        <f t="shared" si="3192"/>
        <v>beggar, mendicant</v>
      </c>
      <c r="J2423" s="21" t="str">
        <f t="shared" si="3193"/>
        <v>√bhikkh (beg)</v>
      </c>
      <c r="K2423" s="21">
        <f t="shared" si="3194"/>
        <v>1</v>
      </c>
      <c r="L2423" s="21" t="str">
        <f t="shared" si="3195"/>
        <v>a</v>
      </c>
      <c r="M2423" s="21" t="str">
        <f t="shared" si="3196"/>
        <v/>
      </c>
      <c r="N2423" s="21" t="str">
        <f t="shared" si="3197"/>
        <v>√bhikkh + u</v>
      </c>
      <c r="O2423" s="21" t="str">
        <f t="shared" si="3198"/>
        <v/>
      </c>
      <c r="P2423" s="21" t="str">
        <f t="shared" si="3199"/>
        <v/>
      </c>
      <c r="Q2423" s="21"/>
      <c r="R2423" s="21" t="s">
        <v>5393</v>
      </c>
      <c r="S2423" s="21" t="s">
        <v>5394</v>
      </c>
      <c r="T2423" s="21" t="s">
        <v>5774</v>
      </c>
      <c r="U2423" s="23"/>
      <c r="V2423" s="23"/>
      <c r="W2423" s="15">
        <f t="shared" si="2"/>
        <v>45635</v>
      </c>
      <c r="X2423" s="24">
        <v>2422.0</v>
      </c>
      <c r="Y2423" s="17" t="str">
        <f t="shared" si="3173"/>
        <v>=COUNTIFS(C$3:C2423,C2423)</v>
      </c>
      <c r="Z2423" s="25" t="str">
        <f t="shared" si="3174"/>
        <v>#NAME?</v>
      </c>
      <c r="AA2423" s="25" t="str">
        <f t="shared" si="3175"/>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0"/>
        <v>5</v>
      </c>
      <c r="B2424" s="10">
        <f t="shared" si="2256"/>
        <v>5</v>
      </c>
      <c r="C2424" s="12" t="s">
        <v>2938</v>
      </c>
      <c r="D2424" s="21" t="str">
        <f t="shared" si="3188"/>
        <v>pron</v>
      </c>
      <c r="E2424" s="21" t="str">
        <f t="shared" si="3189"/>
        <v>masc acc sg of kaci</v>
      </c>
      <c r="F2424" s="21" t="str">
        <f t="shared" si="3190"/>
        <v/>
      </c>
      <c r="G2424" s="21"/>
      <c r="H2424" s="21" t="str">
        <f t="shared" si="3191"/>
        <v>some, any</v>
      </c>
      <c r="I2424" s="21" t="str">
        <f t="shared" si="3192"/>
        <v/>
      </c>
      <c r="J2424" s="21" t="str">
        <f t="shared" si="3193"/>
        <v/>
      </c>
      <c r="K2424" s="21" t="str">
        <f t="shared" si="3194"/>
        <v/>
      </c>
      <c r="L2424" s="21" t="str">
        <f t="shared" si="3195"/>
        <v/>
      </c>
      <c r="M2424" s="21" t="str">
        <f t="shared" si="3196"/>
        <v/>
      </c>
      <c r="N2424" s="21" t="str">
        <f t="shared" si="3197"/>
        <v>ka + ci</v>
      </c>
      <c r="O2424" s="21" t="str">
        <f t="shared" si="3198"/>
        <v/>
      </c>
      <c r="P2424" s="21" t="str">
        <f t="shared" si="3199"/>
        <v/>
      </c>
      <c r="Q2424" s="21"/>
      <c r="R2424" s="21" t="s">
        <v>5393</v>
      </c>
      <c r="S2424" s="21" t="s">
        <v>5394</v>
      </c>
      <c r="T2424" s="21" t="s">
        <v>5774</v>
      </c>
      <c r="U2424" s="23"/>
      <c r="V2424" s="23"/>
      <c r="W2424" s="15">
        <f t="shared" si="2"/>
        <v>45635</v>
      </c>
      <c r="X2424" s="24">
        <v>2423.0</v>
      </c>
      <c r="Y2424" s="17" t="str">
        <f t="shared" si="3173"/>
        <v>=COUNTIFS(C$3:C2424,C2424)</v>
      </c>
      <c r="Z2424" s="25" t="str">
        <f t="shared" si="3174"/>
        <v>#NAME?</v>
      </c>
      <c r="AA2424" s="25" t="str">
        <f t="shared" si="3175"/>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0"/>
        <v>1</v>
      </c>
      <c r="B2425" s="10">
        <f t="shared" si="2256"/>
        <v>1</v>
      </c>
      <c r="C2425" s="12" t="s">
        <v>5788</v>
      </c>
      <c r="D2425" s="21" t="s">
        <v>47</v>
      </c>
      <c r="E2425" s="21" t="s">
        <v>5789</v>
      </c>
      <c r="F2425" s="21"/>
      <c r="G2425" s="21"/>
      <c r="H2425" s="21" t="s">
        <v>5790</v>
      </c>
      <c r="I2425" s="21"/>
      <c r="J2425" s="21" t="s">
        <v>1138</v>
      </c>
      <c r="K2425" s="21">
        <v>1.0</v>
      </c>
      <c r="L2425" s="21" t="s">
        <v>35</v>
      </c>
      <c r="M2425" s="21"/>
      <c r="N2425" s="21" t="s">
        <v>5662</v>
      </c>
      <c r="O2425" s="21"/>
      <c r="P2425" s="21"/>
      <c r="Q2425" s="21"/>
      <c r="R2425" s="21" t="s">
        <v>5393</v>
      </c>
      <c r="S2425" s="21" t="s">
        <v>5394</v>
      </c>
      <c r="T2425" s="21" t="s">
        <v>5791</v>
      </c>
      <c r="U2425" s="23"/>
      <c r="V2425" s="23"/>
      <c r="W2425" s="15">
        <f t="shared" si="2"/>
        <v>45635</v>
      </c>
      <c r="X2425" s="24">
        <v>2424.0</v>
      </c>
      <c r="Y2425" s="17" t="str">
        <f t="shared" si="3173"/>
        <v>=COUNTIFS(C$3:C2425,C2425)</v>
      </c>
      <c r="Z2425" s="25" t="str">
        <f t="shared" si="3174"/>
        <v>#NAME?</v>
      </c>
      <c r="AA2425" s="25" t="str">
        <f t="shared" si="3175"/>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0"/>
        <v>1</v>
      </c>
      <c r="B2426" s="10">
        <f t="shared" si="2256"/>
        <v>1</v>
      </c>
      <c r="C2426" s="12" t="s">
        <v>5792</v>
      </c>
      <c r="D2426" s="21" t="s">
        <v>84</v>
      </c>
      <c r="E2426" s="21" t="s">
        <v>5793</v>
      </c>
      <c r="F2426" s="21"/>
      <c r="G2426" s="21"/>
      <c r="H2426" s="21" t="s">
        <v>5794</v>
      </c>
      <c r="I2426" s="21"/>
      <c r="J2426" s="21" t="s">
        <v>99</v>
      </c>
      <c r="K2426" s="21">
        <v>1.0</v>
      </c>
      <c r="L2426" s="21" t="s">
        <v>35</v>
      </c>
      <c r="M2426" s="21" t="s">
        <v>5795</v>
      </c>
      <c r="N2426" s="21" t="s">
        <v>5796</v>
      </c>
      <c r="O2426" s="21"/>
      <c r="P2426" s="21"/>
      <c r="Q2426" s="21"/>
      <c r="R2426" s="21" t="s">
        <v>5393</v>
      </c>
      <c r="S2426" s="21" t="s">
        <v>5394</v>
      </c>
      <c r="T2426" s="21" t="s">
        <v>5797</v>
      </c>
      <c r="U2426" s="23"/>
      <c r="V2426" s="23"/>
      <c r="W2426" s="15">
        <f t="shared" si="2"/>
        <v>45635</v>
      </c>
      <c r="X2426" s="24">
        <v>2425.0</v>
      </c>
      <c r="Y2426" s="17" t="str">
        <f t="shared" si="3173"/>
        <v>=COUNTIFS(C$3:C2426,C2426)</v>
      </c>
      <c r="Z2426" s="25" t="str">
        <f t="shared" si="3174"/>
        <v>#NAME?</v>
      </c>
      <c r="AA2426" s="25" t="str">
        <f t="shared" si="3175"/>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56"/>
        <v>0</v>
      </c>
      <c r="C2427" s="31"/>
      <c r="D2427" s="40"/>
      <c r="E2427" s="40"/>
      <c r="F2427" s="40"/>
      <c r="G2427" s="40"/>
      <c r="H2427" s="40"/>
      <c r="I2427" s="40"/>
      <c r="J2427" s="40"/>
      <c r="K2427" s="40"/>
      <c r="L2427" s="40"/>
      <c r="M2427" s="40"/>
      <c r="N2427" s="40"/>
      <c r="O2427" s="40"/>
      <c r="P2427" s="40"/>
      <c r="Q2427" s="40"/>
      <c r="R2427" s="40" t="s">
        <v>5393</v>
      </c>
      <c r="S2427" s="40" t="s">
        <v>5394</v>
      </c>
      <c r="T2427" s="40" t="s">
        <v>5774</v>
      </c>
      <c r="U2427" s="41"/>
      <c r="V2427" s="41"/>
      <c r="W2427" s="15">
        <f t="shared" si="2"/>
        <v>45635</v>
      </c>
      <c r="X2427" s="24">
        <v>2426.0</v>
      </c>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56"/>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2"/>
        <v>45635</v>
      </c>
      <c r="X2428" s="24">
        <v>2427.0</v>
      </c>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200">COUNTIFS(C$3:C2429,C2429)</f>
        <v>1</v>
      </c>
      <c r="B2429" s="10">
        <f t="shared" si="2256"/>
        <v>1</v>
      </c>
      <c r="C2429" s="12" t="s">
        <v>5798</v>
      </c>
      <c r="D2429" s="21" t="s">
        <v>118</v>
      </c>
      <c r="E2429" s="27" t="s">
        <v>3571</v>
      </c>
      <c r="F2429" s="21"/>
      <c r="G2429" s="21"/>
      <c r="H2429" s="21" t="s">
        <v>5799</v>
      </c>
      <c r="I2429" s="21" t="s">
        <v>5800</v>
      </c>
      <c r="J2429" s="21"/>
      <c r="K2429" s="21"/>
      <c r="L2429" s="21"/>
      <c r="M2429" s="21"/>
      <c r="N2429" s="21" t="s">
        <v>5801</v>
      </c>
      <c r="O2429" s="21"/>
      <c r="P2429" s="21"/>
      <c r="Q2429" s="21"/>
      <c r="R2429" s="21" t="s">
        <v>5393</v>
      </c>
      <c r="S2429" s="21" t="s">
        <v>5394</v>
      </c>
      <c r="T2429" s="22" t="s">
        <v>5802</v>
      </c>
      <c r="U2429" s="23"/>
      <c r="V2429" s="23"/>
      <c r="W2429" s="15">
        <f t="shared" si="2"/>
        <v>45635</v>
      </c>
      <c r="X2429" s="24">
        <v>2428.0</v>
      </c>
      <c r="Y2429" s="17" t="str">
        <f t="shared" ref="Y2429:Y2441" si="3201">formulatext(A2429)</f>
        <v>=COUNTIFS(C$3:C2429,C2429)</v>
      </c>
      <c r="Z2429" s="25" t="str">
        <f t="shared" ref="Z2429:Z2441" si="3202">org.libreoffice.regex(Y2429,"(\= COUNTIFS\(C\$\d{1,3}:)(C\d{1,3})(,)(C\d{1,3})(\))","$2")</f>
        <v>#NAME?</v>
      </c>
      <c r="AA2429" s="25" t="str">
        <f t="shared" ref="AA2429:AA2441" si="3203">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200"/>
        <v>1</v>
      </c>
      <c r="B2430" s="10">
        <f t="shared" si="2256"/>
        <v>1</v>
      </c>
      <c r="C2430" s="12" t="s">
        <v>5803</v>
      </c>
      <c r="D2430" s="21" t="s">
        <v>84</v>
      </c>
      <c r="E2430" s="21" t="s">
        <v>5804</v>
      </c>
      <c r="F2430" s="21"/>
      <c r="G2430" s="21"/>
      <c r="H2430" s="21" t="s">
        <v>5805</v>
      </c>
      <c r="I2430" s="21" t="s">
        <v>5806</v>
      </c>
      <c r="J2430" s="21" t="s">
        <v>5807</v>
      </c>
      <c r="K2430" s="21">
        <v>2.0</v>
      </c>
      <c r="L2430" s="21" t="s">
        <v>3045</v>
      </c>
      <c r="M2430" s="21" t="s">
        <v>5808</v>
      </c>
      <c r="N2430" s="21" t="s">
        <v>5809</v>
      </c>
      <c r="O2430" s="21"/>
      <c r="P2430" s="21"/>
      <c r="Q2430" s="21"/>
      <c r="R2430" s="21" t="s">
        <v>5393</v>
      </c>
      <c r="S2430" s="21" t="s">
        <v>5394</v>
      </c>
      <c r="T2430" s="22" t="s">
        <v>5810</v>
      </c>
      <c r="U2430" s="23"/>
      <c r="V2430" s="23"/>
      <c r="W2430" s="15">
        <f t="shared" si="2"/>
        <v>45635</v>
      </c>
      <c r="X2430" s="24">
        <v>2429.0</v>
      </c>
      <c r="Y2430" s="17" t="str">
        <f t="shared" si="3201"/>
        <v>=COUNTIFS(C$3:C2430,C2430)</v>
      </c>
      <c r="Z2430" s="25" t="str">
        <f t="shared" si="3202"/>
        <v>#NAME?</v>
      </c>
      <c r="AA2430" s="25" t="str">
        <f t="shared" si="3203"/>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0"/>
        <v>4</v>
      </c>
      <c r="B2431" s="10">
        <f t="shared" si="2256"/>
        <v>4</v>
      </c>
      <c r="C2431" s="12" t="s">
        <v>666</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5393</v>
      </c>
      <c r="S2431" s="21" t="s">
        <v>5394</v>
      </c>
      <c r="T2431" s="21" t="s">
        <v>5811</v>
      </c>
      <c r="U2431" s="23"/>
      <c r="V2431" s="23"/>
      <c r="W2431" s="15">
        <f t="shared" si="2"/>
        <v>45635</v>
      </c>
      <c r="X2431" s="24">
        <v>2430.0</v>
      </c>
      <c r="Y2431" s="17" t="str">
        <f t="shared" si="3201"/>
        <v>=COUNTIFS(C$3:C2431,C2431)</v>
      </c>
      <c r="Z2431" s="25" t="str">
        <f t="shared" si="3202"/>
        <v>#NAME?</v>
      </c>
      <c r="AA2431" s="25" t="str">
        <f t="shared" si="3203"/>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0"/>
        <v>1</v>
      </c>
      <c r="B2432" s="10">
        <f t="shared" si="2256"/>
        <v>2</v>
      </c>
      <c r="C2432" s="12" t="s">
        <v>5812</v>
      </c>
      <c r="D2432" s="21" t="s">
        <v>47</v>
      </c>
      <c r="E2432" s="21" t="s">
        <v>5813</v>
      </c>
      <c r="F2432" s="21"/>
      <c r="G2432" s="21"/>
      <c r="H2432" s="21" t="s">
        <v>5814</v>
      </c>
      <c r="I2432" s="21" t="s">
        <v>5815</v>
      </c>
      <c r="J2432" s="21"/>
      <c r="K2432" s="21"/>
      <c r="L2432" s="21"/>
      <c r="M2432" s="21"/>
      <c r="N2432" s="21" t="s">
        <v>5816</v>
      </c>
      <c r="O2432" s="21"/>
      <c r="P2432" s="21"/>
      <c r="Q2432" s="21"/>
      <c r="R2432" s="21" t="s">
        <v>5393</v>
      </c>
      <c r="S2432" s="21" t="s">
        <v>5394</v>
      </c>
      <c r="T2432" s="21" t="s">
        <v>5817</v>
      </c>
      <c r="U2432" s="23"/>
      <c r="V2432" s="23"/>
      <c r="W2432" s="15">
        <f t="shared" si="2"/>
        <v>45635</v>
      </c>
      <c r="X2432" s="24">
        <v>2431.0</v>
      </c>
      <c r="Y2432" s="17" t="str">
        <f t="shared" si="3201"/>
        <v>=COUNTIFS(C$3:C2432,C2432)</v>
      </c>
      <c r="Z2432" s="25" t="str">
        <f t="shared" si="3202"/>
        <v>#NAME?</v>
      </c>
      <c r="AA2432" s="25" t="str">
        <f t="shared" si="3203"/>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0"/>
        <v>3</v>
      </c>
      <c r="B2433" s="10">
        <f t="shared" si="2256"/>
        <v>7</v>
      </c>
      <c r="C2433" s="12" t="s">
        <v>3726</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5393</v>
      </c>
      <c r="S2433" s="21" t="s">
        <v>5394</v>
      </c>
      <c r="T2433" s="21" t="s">
        <v>5811</v>
      </c>
      <c r="U2433" s="23"/>
      <c r="V2433" s="23"/>
      <c r="W2433" s="15">
        <f t="shared" si="2"/>
        <v>45635</v>
      </c>
      <c r="X2433" s="24">
        <v>2432.0</v>
      </c>
      <c r="Y2433" s="17" t="str">
        <f t="shared" si="3201"/>
        <v>=COUNTIFS(C$3:C2433,C2433)</v>
      </c>
      <c r="Z2433" s="25" t="str">
        <f t="shared" si="3202"/>
        <v>#NAME?</v>
      </c>
      <c r="AA2433" s="25" t="str">
        <f t="shared" si="3203"/>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0"/>
        <v>1</v>
      </c>
      <c r="B2434" s="10">
        <f t="shared" si="2256"/>
        <v>1</v>
      </c>
      <c r="C2434" s="12" t="s">
        <v>5818</v>
      </c>
      <c r="D2434" s="21" t="s">
        <v>42</v>
      </c>
      <c r="E2434" s="21" t="s">
        <v>5819</v>
      </c>
      <c r="F2434" s="21"/>
      <c r="G2434" s="21"/>
      <c r="H2434" s="21" t="s">
        <v>5820</v>
      </c>
      <c r="I2434" s="21" t="s">
        <v>5821</v>
      </c>
      <c r="J2434" s="21"/>
      <c r="K2434" s="21"/>
      <c r="L2434" s="21"/>
      <c r="M2434" s="21"/>
      <c r="N2434" s="21"/>
      <c r="O2434" s="21"/>
      <c r="P2434" s="21"/>
      <c r="Q2434" s="21"/>
      <c r="R2434" s="21" t="s">
        <v>5393</v>
      </c>
      <c r="S2434" s="21" t="s">
        <v>5394</v>
      </c>
      <c r="T2434" s="21" t="s">
        <v>5822</v>
      </c>
      <c r="U2434" s="23"/>
      <c r="V2434" s="23"/>
      <c r="W2434" s="15">
        <f t="shared" si="2"/>
        <v>45635</v>
      </c>
      <c r="X2434" s="24">
        <v>2433.0</v>
      </c>
      <c r="Y2434" s="17" t="str">
        <f t="shared" si="3201"/>
        <v>=COUNTIFS(C$3:C2434,C2434)</v>
      </c>
      <c r="Z2434" s="25" t="str">
        <f t="shared" si="3202"/>
        <v>#NAME?</v>
      </c>
      <c r="AA2434" s="25" t="str">
        <f t="shared" si="3203"/>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0"/>
        <v>2</v>
      </c>
      <c r="B2435" s="10">
        <f t="shared" si="2256"/>
        <v>2</v>
      </c>
      <c r="C2435" s="12" t="s">
        <v>5812</v>
      </c>
      <c r="D2435" s="21" t="str">
        <f>VLOOKUP($C2435,$C$1:$P$7320,2,0)</f>
        <v>noun</v>
      </c>
      <c r="E2435" s="21" t="s">
        <v>5823</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5393</v>
      </c>
      <c r="S2435" s="21" t="s">
        <v>5394</v>
      </c>
      <c r="T2435" s="21" t="s">
        <v>5811</v>
      </c>
      <c r="U2435" s="23"/>
      <c r="V2435" s="23"/>
      <c r="W2435" s="15">
        <f t="shared" si="2"/>
        <v>45635</v>
      </c>
      <c r="X2435" s="24">
        <v>2434.0</v>
      </c>
      <c r="Y2435" s="17" t="str">
        <f t="shared" si="3201"/>
        <v>=COUNTIFS(C$3:C2435,C2435)</v>
      </c>
      <c r="Z2435" s="25" t="str">
        <f t="shared" si="3202"/>
        <v>#NAME?</v>
      </c>
      <c r="AA2435" s="25" t="str">
        <f t="shared" si="3203"/>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0"/>
        <v>1</v>
      </c>
      <c r="B2436" s="10">
        <f t="shared" si="2256"/>
        <v>2</v>
      </c>
      <c r="C2436" s="12" t="s">
        <v>5824</v>
      </c>
      <c r="D2436" s="21" t="s">
        <v>118</v>
      </c>
      <c r="E2436" s="27" t="s">
        <v>5278</v>
      </c>
      <c r="F2436" s="21"/>
      <c r="G2436" s="21"/>
      <c r="H2436" s="21"/>
      <c r="I2436" s="21"/>
      <c r="J2436" s="21"/>
      <c r="K2436" s="21"/>
      <c r="L2436" s="21"/>
      <c r="M2436" s="21"/>
      <c r="N2436" s="21" t="s">
        <v>5825</v>
      </c>
      <c r="O2436" s="21"/>
      <c r="P2436" s="21"/>
      <c r="Q2436" s="21" t="s">
        <v>5826</v>
      </c>
      <c r="R2436" s="21" t="s">
        <v>5393</v>
      </c>
      <c r="S2436" s="21" t="s">
        <v>5394</v>
      </c>
      <c r="T2436" s="21" t="s">
        <v>5827</v>
      </c>
      <c r="U2436" s="23"/>
      <c r="V2436" s="23"/>
      <c r="W2436" s="15">
        <f t="shared" si="2"/>
        <v>45635</v>
      </c>
      <c r="X2436" s="24">
        <v>2435.0</v>
      </c>
      <c r="Y2436" s="17" t="str">
        <f t="shared" si="3201"/>
        <v>=COUNTIFS(C$3:C2436,C2436)</v>
      </c>
      <c r="Z2436" s="25" t="str">
        <f t="shared" si="3202"/>
        <v>#NAME?</v>
      </c>
      <c r="AA2436" s="25" t="str">
        <f t="shared" si="3203"/>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0"/>
        <v>1</v>
      </c>
      <c r="B2437" s="10">
        <f t="shared" si="2256"/>
        <v>2</v>
      </c>
      <c r="C2437" s="12" t="s">
        <v>5828</v>
      </c>
      <c r="D2437" s="21" t="s">
        <v>84</v>
      </c>
      <c r="E2437" s="21" t="s">
        <v>5829</v>
      </c>
      <c r="F2437" s="21"/>
      <c r="G2437" s="21"/>
      <c r="H2437" s="21" t="s">
        <v>5830</v>
      </c>
      <c r="I2437" s="21" t="s">
        <v>5831</v>
      </c>
      <c r="J2437" s="21" t="s">
        <v>5062</v>
      </c>
      <c r="K2437" s="21">
        <v>3.0</v>
      </c>
      <c r="L2437" s="21" t="s">
        <v>76</v>
      </c>
      <c r="M2437" s="21" t="s">
        <v>5832</v>
      </c>
      <c r="N2437" s="21" t="s">
        <v>5833</v>
      </c>
      <c r="O2437" s="21"/>
      <c r="P2437" s="21"/>
      <c r="Q2437" s="21"/>
      <c r="R2437" s="21" t="s">
        <v>5393</v>
      </c>
      <c r="S2437" s="21" t="s">
        <v>5394</v>
      </c>
      <c r="T2437" s="21" t="s">
        <v>5834</v>
      </c>
      <c r="U2437" s="23"/>
      <c r="V2437" s="23"/>
      <c r="W2437" s="15">
        <f t="shared" si="2"/>
        <v>45635</v>
      </c>
      <c r="X2437" s="24">
        <v>2436.0</v>
      </c>
      <c r="Y2437" s="17" t="str">
        <f t="shared" si="3201"/>
        <v>=COUNTIFS(C$3:C2437,C2437)</v>
      </c>
      <c r="Z2437" s="25" t="str">
        <f t="shared" si="3202"/>
        <v>#NAME?</v>
      </c>
      <c r="AA2437" s="25" t="str">
        <f t="shared" si="3203"/>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0"/>
        <v>27</v>
      </c>
      <c r="B2438" s="10">
        <f t="shared" si="2256"/>
        <v>63</v>
      </c>
      <c r="C2438" s="12" t="s">
        <v>449</v>
      </c>
      <c r="D2438" s="21" t="str">
        <f t="shared" ref="D2438:D2441" si="3204">VLOOKUP($C2438,$C$1:$P$7320,2,0)</f>
        <v>ind</v>
      </c>
      <c r="E2438" s="21" t="str">
        <f t="shared" ref="E2438:E2441" si="3205">VLOOKUP($C2438,$C$1:$P$7320,3,0)</f>
        <v/>
      </c>
      <c r="F2438" s="21" t="str">
        <f t="shared" ref="F2438:F2441" si="3206">VLOOKUP($C2438,$C$1:$P$7320,4,0)</f>
        <v/>
      </c>
      <c r="G2438" s="21"/>
      <c r="H2438" s="21" t="str">
        <f t="shared" ref="H2438:H2441" si="3207">VLOOKUP($C2438,$C$1:$P$7320,6,0)</f>
        <v>“”</v>
      </c>
      <c r="I2438" s="21" t="str">
        <f t="shared" ref="I2438:I2441" si="3208">VLOOKUP($C2438,$C$1:$P$7320,7,0)</f>
        <v>thus</v>
      </c>
      <c r="J2438" s="21" t="str">
        <f t="shared" ref="J2438:J2441" si="3209">VLOOKUP($C2438,$C$1:$P$7320,8,0)</f>
        <v/>
      </c>
      <c r="K2438" s="21" t="str">
        <f t="shared" ref="K2438:K2441" si="3210">VLOOKUP($C2438,$C$1:$P$7320,9,0)</f>
        <v/>
      </c>
      <c r="L2438" s="21" t="str">
        <f t="shared" ref="L2438:L2441" si="3211">VLOOKUP($C2438,$C$1:$P$7320,10,0)</f>
        <v/>
      </c>
      <c r="M2438" s="21" t="str">
        <f t="shared" ref="M2438:M2441" si="3212">VLOOKUP($C2438,$C$1:$P$7320,11,0)</f>
        <v/>
      </c>
      <c r="N2438" s="21" t="str">
        <f t="shared" ref="N2438:N2441" si="3213">VLOOKUP($C2438,$C$1:$P$7320,12,0)</f>
        <v/>
      </c>
      <c r="O2438" s="21" t="str">
        <f t="shared" ref="O2438:O2441" si="3214">VLOOKUP($C2438,$C$1:$P$7320,13,0)</f>
        <v/>
      </c>
      <c r="P2438" s="21" t="str">
        <f t="shared" ref="P2438:P2441" si="3215">VLOOKUP($C2438,$C$1:$P$7320,14,0)</f>
        <v/>
      </c>
      <c r="Q2438" s="21"/>
      <c r="R2438" s="21" t="s">
        <v>5393</v>
      </c>
      <c r="S2438" s="21" t="s">
        <v>5394</v>
      </c>
      <c r="T2438" s="21" t="s">
        <v>5811</v>
      </c>
      <c r="U2438" s="23"/>
      <c r="V2438" s="23"/>
      <c r="W2438" s="15">
        <f t="shared" si="2"/>
        <v>45635</v>
      </c>
      <c r="X2438" s="24">
        <v>2437.0</v>
      </c>
      <c r="Y2438" s="17" t="str">
        <f t="shared" si="3201"/>
        <v>=COUNTIFS(C$3:C2438,C2438)</v>
      </c>
      <c r="Z2438" s="25" t="str">
        <f t="shared" si="3202"/>
        <v>#NAME?</v>
      </c>
      <c r="AA2438" s="25" t="str">
        <f t="shared" si="3203"/>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0"/>
        <v>4</v>
      </c>
      <c r="B2439" s="10">
        <f t="shared" si="2256"/>
        <v>15</v>
      </c>
      <c r="C2439" s="12" t="s">
        <v>4399</v>
      </c>
      <c r="D2439" s="21" t="str">
        <f t="shared" si="3204"/>
        <v>pron</v>
      </c>
      <c r="E2439" s="21" t="str">
        <f t="shared" si="3205"/>
        <v>fem nom sg of ima</v>
      </c>
      <c r="F2439" s="21" t="str">
        <f t="shared" si="3206"/>
        <v/>
      </c>
      <c r="G2439" s="21"/>
      <c r="H2439" s="21" t="str">
        <f t="shared" si="3207"/>
        <v>this</v>
      </c>
      <c r="I2439" s="21" t="str">
        <f t="shared" si="3208"/>
        <v/>
      </c>
      <c r="J2439" s="21" t="str">
        <f t="shared" si="3209"/>
        <v/>
      </c>
      <c r="K2439" s="21" t="str">
        <f t="shared" si="3210"/>
        <v/>
      </c>
      <c r="L2439" s="21" t="str">
        <f t="shared" si="3211"/>
        <v/>
      </c>
      <c r="M2439" s="21" t="str">
        <f t="shared" si="3212"/>
        <v/>
      </c>
      <c r="N2439" s="21" t="str">
        <f t="shared" si="3213"/>
        <v/>
      </c>
      <c r="O2439" s="21" t="str">
        <f t="shared" si="3214"/>
        <v/>
      </c>
      <c r="P2439" s="21" t="str">
        <f t="shared" si="3215"/>
        <v/>
      </c>
      <c r="Q2439" s="21"/>
      <c r="R2439" s="21" t="s">
        <v>5393</v>
      </c>
      <c r="S2439" s="21" t="s">
        <v>5394</v>
      </c>
      <c r="T2439" s="21" t="s">
        <v>5811</v>
      </c>
      <c r="U2439" s="23"/>
      <c r="V2439" s="23"/>
      <c r="W2439" s="15">
        <f t="shared" si="2"/>
        <v>45635</v>
      </c>
      <c r="X2439" s="24">
        <v>2438.0</v>
      </c>
      <c r="Y2439" s="17" t="str">
        <f t="shared" si="3201"/>
        <v>=COUNTIFS(C$3:C2439,C2439)</v>
      </c>
      <c r="Z2439" s="25" t="str">
        <f t="shared" si="3202"/>
        <v>#NAME?</v>
      </c>
      <c r="AA2439" s="25" t="str">
        <f t="shared" si="3203"/>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0"/>
        <v>5</v>
      </c>
      <c r="B2440" s="10">
        <f t="shared" si="2256"/>
        <v>17</v>
      </c>
      <c r="C2440" s="12" t="s">
        <v>4353</v>
      </c>
      <c r="D2440" s="21" t="str">
        <f t="shared" si="3204"/>
        <v>ind</v>
      </c>
      <c r="E2440" s="21" t="str">
        <f t="shared" si="3205"/>
        <v>adv, from ta</v>
      </c>
      <c r="F2440" s="21" t="str">
        <f t="shared" si="3206"/>
        <v/>
      </c>
      <c r="G2440" s="21"/>
      <c r="H2440" s="21" t="str">
        <f t="shared" si="3207"/>
        <v>there</v>
      </c>
      <c r="I2440" s="21" t="str">
        <f t="shared" si="3208"/>
        <v/>
      </c>
      <c r="J2440" s="21" t="str">
        <f t="shared" si="3209"/>
        <v/>
      </c>
      <c r="K2440" s="21" t="str">
        <f t="shared" si="3210"/>
        <v/>
      </c>
      <c r="L2440" s="21" t="str">
        <f t="shared" si="3211"/>
        <v/>
      </c>
      <c r="M2440" s="21" t="str">
        <f t="shared" si="3212"/>
        <v/>
      </c>
      <c r="N2440" s="21" t="str">
        <f t="shared" si="3213"/>
        <v>ta + ttha</v>
      </c>
      <c r="O2440" s="21" t="str">
        <f t="shared" si="3214"/>
        <v/>
      </c>
      <c r="P2440" s="21" t="str">
        <f t="shared" si="3215"/>
        <v/>
      </c>
      <c r="Q2440" s="21"/>
      <c r="R2440" s="21" t="s">
        <v>5393</v>
      </c>
      <c r="S2440" s="21" t="s">
        <v>5394</v>
      </c>
      <c r="T2440" s="21" t="s">
        <v>5811</v>
      </c>
      <c r="U2440" s="23"/>
      <c r="V2440" s="23"/>
      <c r="W2440" s="15">
        <f t="shared" si="2"/>
        <v>45635</v>
      </c>
      <c r="X2440" s="24">
        <v>2439.0</v>
      </c>
      <c r="Y2440" s="17" t="str">
        <f t="shared" si="3201"/>
        <v>=COUNTIFS(C$3:C2440,C2440)</v>
      </c>
      <c r="Z2440" s="25" t="str">
        <f t="shared" si="3202"/>
        <v>#NAME?</v>
      </c>
      <c r="AA2440" s="25" t="str">
        <f t="shared" si="3203"/>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0"/>
        <v>2</v>
      </c>
      <c r="B2441" s="10">
        <f t="shared" si="2256"/>
        <v>6</v>
      </c>
      <c r="C2441" s="12" t="s">
        <v>4402</v>
      </c>
      <c r="D2441" s="21" t="str">
        <f t="shared" si="3204"/>
        <v>noun</v>
      </c>
      <c r="E2441" s="21" t="str">
        <f t="shared" si="3205"/>
        <v>fem nom sg</v>
      </c>
      <c r="F2441" s="21" t="str">
        <f t="shared" si="3206"/>
        <v/>
      </c>
      <c r="G2441" s="21"/>
      <c r="H2441" s="21" t="str">
        <f t="shared" si="3207"/>
        <v>right thing to do, correct course, proper procedure</v>
      </c>
      <c r="I2441" s="21" t="str">
        <f t="shared" si="3208"/>
        <v/>
      </c>
      <c r="J2441" s="21" t="str">
        <f t="shared" si="3209"/>
        <v/>
      </c>
      <c r="K2441" s="21" t="str">
        <f t="shared" si="3210"/>
        <v/>
      </c>
      <c r="L2441" s="21" t="str">
        <f t="shared" si="3211"/>
        <v/>
      </c>
      <c r="M2441" s="21" t="str">
        <f t="shared" si="3212"/>
        <v/>
      </c>
      <c r="N2441" s="21" t="str">
        <f t="shared" si="3213"/>
        <v/>
      </c>
      <c r="O2441" s="21" t="str">
        <f t="shared" si="3214"/>
        <v/>
      </c>
      <c r="P2441" s="21" t="str">
        <f t="shared" si="3215"/>
        <v/>
      </c>
      <c r="Q2441" s="21"/>
      <c r="R2441" s="21" t="s">
        <v>5393</v>
      </c>
      <c r="S2441" s="21" t="s">
        <v>5394</v>
      </c>
      <c r="T2441" s="21" t="s">
        <v>5811</v>
      </c>
      <c r="U2441" s="23"/>
      <c r="V2441" s="23"/>
      <c r="W2441" s="15">
        <f t="shared" si="2"/>
        <v>45635</v>
      </c>
      <c r="X2441" s="24">
        <v>2440.0</v>
      </c>
      <c r="Y2441" s="17" t="str">
        <f t="shared" si="3201"/>
        <v>=COUNTIFS(C$3:C2441,C2441)</v>
      </c>
      <c r="Z2441" s="25" t="str">
        <f t="shared" si="3202"/>
        <v>#NAME?</v>
      </c>
      <c r="AA2441" s="25" t="str">
        <f t="shared" si="3203"/>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0"/>
      <c r="B2442" s="10">
        <f t="shared" si="2256"/>
        <v>0</v>
      </c>
      <c r="C2442" s="81"/>
      <c r="D2442" s="82"/>
      <c r="E2442" s="82"/>
      <c r="F2442" s="82"/>
      <c r="G2442" s="82"/>
      <c r="H2442" s="82"/>
      <c r="I2442" s="82"/>
      <c r="J2442" s="82"/>
      <c r="K2442" s="82"/>
      <c r="L2442" s="82"/>
      <c r="M2442" s="82"/>
      <c r="N2442" s="82"/>
      <c r="O2442" s="82"/>
      <c r="P2442" s="82"/>
      <c r="Q2442" s="82"/>
      <c r="R2442" s="82" t="s">
        <v>5393</v>
      </c>
      <c r="S2442" s="82" t="s">
        <v>5394</v>
      </c>
      <c r="T2442" s="82" t="s">
        <v>5811</v>
      </c>
      <c r="U2442" s="83"/>
      <c r="V2442" s="83"/>
      <c r="W2442" s="15">
        <f t="shared" si="2"/>
        <v>45635</v>
      </c>
      <c r="X2442" s="24">
        <v>2441.0</v>
      </c>
      <c r="Y2442" s="84"/>
      <c r="Z2442" s="85"/>
      <c r="AA2442" s="85"/>
      <c r="AB2442" s="85"/>
      <c r="AC2442" s="85"/>
      <c r="AD2442" s="85"/>
      <c r="AE2442" s="85"/>
      <c r="AF2442" s="85"/>
      <c r="AG2442" s="85"/>
      <c r="AH2442" s="85"/>
      <c r="AI2442" s="85"/>
      <c r="AJ2442" s="85"/>
      <c r="AK2442" s="85"/>
      <c r="AL2442" s="19"/>
      <c r="AM2442" s="19"/>
      <c r="AN2442" s="19"/>
      <c r="AO2442" s="19"/>
      <c r="AP2442" s="19"/>
      <c r="AQ2442" s="19"/>
      <c r="AR2442" s="19"/>
      <c r="AS2442" s="19"/>
      <c r="AT2442" s="19"/>
      <c r="AU2442" s="19"/>
    </row>
    <row r="2443" ht="15.75" customHeight="1">
      <c r="A2443" s="86"/>
      <c r="B2443" s="10">
        <f t="shared" si="2256"/>
        <v>1</v>
      </c>
      <c r="C2443" s="87" t="s">
        <v>5835</v>
      </c>
      <c r="D2443" s="88"/>
      <c r="E2443" s="88"/>
      <c r="F2443" s="88"/>
      <c r="G2443" s="88"/>
      <c r="H2443" s="88"/>
      <c r="I2443" s="88"/>
      <c r="J2443" s="88"/>
      <c r="K2443" s="88"/>
      <c r="L2443" s="88"/>
      <c r="M2443" s="88"/>
      <c r="N2443" s="88"/>
      <c r="O2443" s="88"/>
      <c r="P2443" s="88"/>
      <c r="Q2443" s="89" t="s">
        <v>5836</v>
      </c>
      <c r="R2443" s="90"/>
      <c r="S2443" s="88"/>
      <c r="T2443" s="90"/>
      <c r="U2443" s="91"/>
      <c r="V2443" s="91"/>
      <c r="W2443" s="15">
        <f t="shared" si="2"/>
        <v>45635</v>
      </c>
      <c r="X2443" s="24">
        <v>2442.0</v>
      </c>
      <c r="Y2443" s="92"/>
      <c r="Z2443" s="93"/>
      <c r="AA2443" s="93"/>
      <c r="AB2443" s="93"/>
      <c r="AC2443" s="93"/>
      <c r="AD2443" s="93"/>
      <c r="AE2443" s="93"/>
      <c r="AF2443" s="93"/>
      <c r="AG2443" s="93"/>
      <c r="AH2443" s="93"/>
      <c r="AI2443" s="93"/>
      <c r="AJ2443" s="93"/>
      <c r="AK2443" s="93"/>
      <c r="AL2443" s="94"/>
      <c r="AM2443" s="94"/>
      <c r="AN2443" s="94"/>
      <c r="AO2443" s="94"/>
      <c r="AP2443" s="94"/>
      <c r="AQ2443" s="94"/>
      <c r="AR2443" s="94"/>
      <c r="AS2443" s="94"/>
      <c r="AT2443" s="94"/>
      <c r="AU2443" s="94"/>
    </row>
    <row r="2444" ht="15.75" customHeight="1">
      <c r="A2444" s="95">
        <f t="shared" ref="A2444:A2447" si="3216">COUNTIFS(C$3:C2444,C2444)</f>
        <v>1</v>
      </c>
      <c r="B2444" s="10">
        <f t="shared" si="2256"/>
        <v>1</v>
      </c>
      <c r="C2444" s="96" t="s">
        <v>5837</v>
      </c>
      <c r="D2444" s="97" t="s">
        <v>47</v>
      </c>
      <c r="E2444" s="98" t="s">
        <v>5838</v>
      </c>
      <c r="F2444" s="97"/>
      <c r="G2444" s="97"/>
      <c r="H2444" s="98" t="s">
        <v>5839</v>
      </c>
      <c r="I2444" s="97"/>
      <c r="J2444" s="97"/>
      <c r="K2444" s="97"/>
      <c r="L2444" s="97"/>
      <c r="M2444" s="97"/>
      <c r="N2444" s="98" t="s">
        <v>5840</v>
      </c>
      <c r="O2444" s="97" t="s">
        <v>65</v>
      </c>
      <c r="P2444" s="99" t="s">
        <v>5840</v>
      </c>
      <c r="Q2444" s="98" t="s">
        <v>5841</v>
      </c>
      <c r="R2444" s="100" t="s">
        <v>5393</v>
      </c>
      <c r="S2444" s="97" t="s">
        <v>5394</v>
      </c>
      <c r="T2444" s="98" t="s">
        <v>5842</v>
      </c>
      <c r="U2444" s="101"/>
      <c r="V2444" s="101"/>
      <c r="W2444" s="15">
        <f t="shared" si="2"/>
        <v>45635</v>
      </c>
      <c r="X2444" s="24">
        <v>2443.0</v>
      </c>
      <c r="Y2444" s="102" t="str">
        <f>formulatext(A2444)</f>
        <v>=COUNTIFS(C$3:C2444,C2444)</v>
      </c>
      <c r="Z2444" s="103" t="str">
        <f>org.libreoffice.regex(Y2444,"(\= COUNTIFS\(C\$\d{1,3}:)(C\d{1,3})(,)(C\d{1,3})(\))","$2")</f>
        <v>#NAME?</v>
      </c>
      <c r="AA2444" s="103" t="str">
        <f>org.libreoffice.regex(Y2444,"(\= COUNTIFS\(C\$\d{1,3}:)(C\d{1,3})(,)(C\d{1,3})(\))","$4")</f>
        <v>#NAME?</v>
      </c>
      <c r="AB2444" s="102"/>
      <c r="AC2444" s="102"/>
      <c r="AD2444" s="102"/>
      <c r="AE2444" s="102"/>
      <c r="AF2444" s="102"/>
      <c r="AG2444" s="102"/>
      <c r="AH2444" s="102"/>
      <c r="AI2444" s="102"/>
      <c r="AJ2444" s="102"/>
      <c r="AK2444" s="102"/>
      <c r="AL2444" s="104"/>
      <c r="AM2444" s="104"/>
      <c r="AN2444" s="104"/>
      <c r="AO2444" s="104"/>
      <c r="AP2444" s="104"/>
      <c r="AQ2444" s="104"/>
      <c r="AR2444" s="104"/>
      <c r="AS2444" s="104"/>
      <c r="AT2444" s="104"/>
      <c r="AU2444" s="104"/>
    </row>
    <row r="2445" ht="15.75" customHeight="1">
      <c r="A2445" s="95">
        <f t="shared" si="3216"/>
        <v>3</v>
      </c>
      <c r="B2445" s="10">
        <f t="shared" si="2256"/>
        <v>4</v>
      </c>
      <c r="C2445" s="96" t="s">
        <v>5168</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98" t="s">
        <v>5843</v>
      </c>
      <c r="R2445" s="97" t="s">
        <v>5393</v>
      </c>
      <c r="S2445" s="97" t="s">
        <v>5394</v>
      </c>
      <c r="T2445" s="99" t="s">
        <v>5835</v>
      </c>
      <c r="U2445" s="101"/>
      <c r="V2445" s="101"/>
      <c r="W2445" s="15">
        <f t="shared" si="2"/>
        <v>45635</v>
      </c>
      <c r="X2445" s="24">
        <v>2444.0</v>
      </c>
      <c r="Y2445" s="102"/>
      <c r="Z2445" s="103"/>
      <c r="AA2445" s="103"/>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16"/>
        <v>1</v>
      </c>
      <c r="B2446" s="10">
        <f t="shared" si="2256"/>
        <v>19</v>
      </c>
      <c r="C2446" s="96" t="s">
        <v>5844</v>
      </c>
      <c r="D2446" s="97" t="s">
        <v>47</v>
      </c>
      <c r="E2446" s="98" t="s">
        <v>5845</v>
      </c>
      <c r="F2446" s="97"/>
      <c r="G2446" s="97"/>
      <c r="H2446" s="98" t="s">
        <v>5846</v>
      </c>
      <c r="I2446" s="97"/>
      <c r="J2446" s="97"/>
      <c r="K2446" s="97"/>
      <c r="L2446" s="97"/>
      <c r="M2446" s="97"/>
      <c r="N2446" s="98" t="s">
        <v>3336</v>
      </c>
      <c r="O2446" s="97"/>
      <c r="P2446" s="97"/>
      <c r="Q2446" s="97"/>
      <c r="R2446" s="100" t="s">
        <v>5393</v>
      </c>
      <c r="S2446" s="97" t="s">
        <v>5394</v>
      </c>
      <c r="T2446" s="98" t="s">
        <v>5847</v>
      </c>
      <c r="U2446" s="101"/>
      <c r="V2446" s="101"/>
      <c r="W2446" s="15">
        <f t="shared" si="2"/>
        <v>45635</v>
      </c>
      <c r="X2446" s="24">
        <v>2445.0</v>
      </c>
      <c r="Y2446" s="102" t="str">
        <f t="shared" ref="Y2446:Y2447" si="3217">formulatext(A2446)</f>
        <v>=COUNTIFS(C$3:C2446,C2446)</v>
      </c>
      <c r="Z2446" s="103" t="str">
        <f t="shared" ref="Z2446:Z2447" si="3218">org.libreoffice.regex(Y2446,"(\= COUNTIFS\(C\$\d{1,3}:)(C\d{1,3})(,)(C\d{1,3})(\))","$2")</f>
        <v>#NAME?</v>
      </c>
      <c r="AA2446" s="103" t="str">
        <f t="shared" ref="AA2446:AA2447" si="3219">org.libreoffice.regex(Y2446,"(\= COUNTIFS\(C\$\d{1,3}:)(C\d{1,3})(,)(C\d{1,3})(\))","$4")</f>
        <v>#NAME?</v>
      </c>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16"/>
        <v>2</v>
      </c>
      <c r="B2447" s="10">
        <f t="shared" si="2256"/>
        <v>5</v>
      </c>
      <c r="C2447" s="96" t="s">
        <v>929</v>
      </c>
      <c r="D2447" s="97" t="str">
        <f>VLOOKUP($C2447,$C$1:$P$7320,2,0)</f>
        <v>ordinal</v>
      </c>
      <c r="E2447" s="97" t="str">
        <f>VLOOKUP($C2447,$C$1:$P$7320,3,0)</f>
        <v>masc nom sg of paṭhama</v>
      </c>
      <c r="F2447" s="97" t="str">
        <f>VLOOKUP($C2447,$C$1:$P$7320,4,0)</f>
        <v/>
      </c>
      <c r="G2447" s="97"/>
      <c r="H2447" s="97" t="str">
        <f>VLOOKUP($C2447,$C$1:$P$7320,6,0)</f>
        <v>first</v>
      </c>
      <c r="I2447" s="97" t="str">
        <f>VLOOKUP($C2447,$C$1:$P$7320,7,0)</f>
        <v>most forward</v>
      </c>
      <c r="J2447" s="97" t="str">
        <f>VLOOKUP($C2447,$C$1:$P$7320,8,0)</f>
        <v/>
      </c>
      <c r="K2447" s="97" t="str">
        <f>VLOOKUP($C2447,$C$1:$P$7320,9,0)</f>
        <v/>
      </c>
      <c r="L2447" s="97" t="str">
        <f>VLOOKUP($C2447,$C$1:$P$7320,10,0)</f>
        <v/>
      </c>
      <c r="M2447" s="97" t="str">
        <f>VLOOKUP($C2447,$C$1:$P$7320,11,0)</f>
        <v/>
      </c>
      <c r="N2447" s="97" t="str">
        <f>VLOOKUP($C2447,$C$1:$P$7320,12,0)</f>
        <v>pa + tama</v>
      </c>
      <c r="O2447" s="97" t="str">
        <f>VLOOKUP($C2447,$C$1:$P$7320,13,0)</f>
        <v/>
      </c>
      <c r="P2447" s="97" t="str">
        <f>VLOOKUP($C2447,$C$1:$P$7320,14,0)</f>
        <v/>
      </c>
      <c r="Q2447" s="97"/>
      <c r="R2447" s="100" t="s">
        <v>5393</v>
      </c>
      <c r="S2447" s="97" t="s">
        <v>5394</v>
      </c>
      <c r="T2447" s="98" t="s">
        <v>5848</v>
      </c>
      <c r="U2447" s="101"/>
      <c r="V2447" s="101"/>
      <c r="W2447" s="15">
        <f t="shared" si="2"/>
        <v>45635</v>
      </c>
      <c r="X2447" s="24">
        <v>2446.0</v>
      </c>
      <c r="Y2447" s="102" t="str">
        <f t="shared" si="3217"/>
        <v>=COUNTIFS(C$3:C2447,C2447)</v>
      </c>
      <c r="Z2447" s="103" t="str">
        <f t="shared" si="3218"/>
        <v>#NAME?</v>
      </c>
      <c r="AA2447" s="103" t="str">
        <f t="shared" si="3219"/>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105"/>
      <c r="B2448" s="10">
        <f t="shared" si="2256"/>
        <v>0</v>
      </c>
      <c r="C2448" s="106"/>
      <c r="D2448" s="107"/>
      <c r="E2448" s="107"/>
      <c r="F2448" s="107"/>
      <c r="G2448" s="107"/>
      <c r="H2448" s="107"/>
      <c r="I2448" s="107"/>
      <c r="J2448" s="107"/>
      <c r="K2448" s="107"/>
      <c r="L2448" s="107"/>
      <c r="M2448" s="107"/>
      <c r="N2448" s="107"/>
      <c r="O2448" s="107"/>
      <c r="P2448" s="107"/>
      <c r="Q2448" s="107"/>
      <c r="R2448" s="107" t="s">
        <v>5393</v>
      </c>
      <c r="S2448" s="107" t="s">
        <v>5394</v>
      </c>
      <c r="T2448" s="108" t="s">
        <v>5835</v>
      </c>
      <c r="U2448" s="109"/>
      <c r="V2448" s="109"/>
      <c r="W2448" s="15">
        <f t="shared" si="2"/>
        <v>45635</v>
      </c>
      <c r="X2448" s="24">
        <v>2447.0</v>
      </c>
      <c r="Y2448" s="110"/>
      <c r="Z2448" s="111"/>
      <c r="AA2448" s="111"/>
      <c r="AB2448" s="111"/>
      <c r="AC2448" s="111"/>
      <c r="AD2448" s="111"/>
      <c r="AE2448" s="111"/>
      <c r="AF2448" s="111"/>
      <c r="AG2448" s="111"/>
      <c r="AH2448" s="111"/>
      <c r="AI2448" s="111"/>
      <c r="AJ2448" s="111"/>
      <c r="AK2448" s="111"/>
      <c r="AL2448" s="19"/>
      <c r="AM2448" s="19"/>
      <c r="AN2448" s="19"/>
      <c r="AO2448" s="19"/>
      <c r="AP2448" s="19"/>
      <c r="AQ2448" s="19"/>
      <c r="AR2448" s="19"/>
      <c r="AS2448" s="19"/>
      <c r="AT2448" s="19"/>
      <c r="AU2448" s="19"/>
    </row>
    <row r="2449" ht="15.75" customHeight="1">
      <c r="A2449" s="20" t="s">
        <v>79</v>
      </c>
      <c r="B2449" s="10">
        <f t="shared" si="2256"/>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2"/>
        <v>45635</v>
      </c>
      <c r="X2449" s="24">
        <v>2448.0</v>
      </c>
      <c r="Y2449" s="17" t="str">
        <f t="shared" ref="Y2449:Y2460" si="3220">formulatext(A2449)</f>
        <v>#N/A</v>
      </c>
      <c r="Z2449" s="25" t="str">
        <f t="shared" ref="Z2449:Z2460" si="3221">org.libreoffice.regex(Y2449,"(\= COUNTIFS\(C\$\d{1,3}:)(C\d{1,3})(,)(C\d{1,3})(\))","$2")</f>
        <v>#NAME?</v>
      </c>
      <c r="AA2449" s="25" t="str">
        <f t="shared" ref="AA2449:AA2460" si="3222">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56"/>
        <v>1</v>
      </c>
      <c r="C2450" s="12" t="s">
        <v>5849</v>
      </c>
      <c r="D2450" s="21"/>
      <c r="E2450" s="21"/>
      <c r="F2450" s="21"/>
      <c r="G2450" s="21"/>
      <c r="H2450" s="21"/>
      <c r="I2450" s="21"/>
      <c r="J2450" s="21"/>
      <c r="K2450" s="21"/>
      <c r="L2450" s="21"/>
      <c r="M2450" s="21"/>
      <c r="N2450" s="21"/>
      <c r="O2450" s="21"/>
      <c r="P2450" s="21"/>
      <c r="Q2450" s="21"/>
      <c r="R2450" s="21"/>
      <c r="S2450" s="21"/>
      <c r="T2450" s="21"/>
      <c r="U2450" s="23"/>
      <c r="V2450" s="23"/>
      <c r="W2450" s="15">
        <f t="shared" si="2"/>
        <v>45635</v>
      </c>
      <c r="X2450" s="24">
        <v>2449.0</v>
      </c>
      <c r="Y2450" s="17" t="str">
        <f t="shared" si="3220"/>
        <v>#N/A</v>
      </c>
      <c r="Z2450" s="25" t="str">
        <f t="shared" si="3221"/>
        <v>#NAME?</v>
      </c>
      <c r="AA2450" s="25" t="str">
        <f t="shared" si="3222"/>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23">COUNTIFS(C$3:C2451,C2451)</f>
        <v>18</v>
      </c>
      <c r="B2451" s="10">
        <f t="shared" si="2256"/>
        <v>99</v>
      </c>
      <c r="C2451" s="12" t="s">
        <v>555</v>
      </c>
      <c r="D2451" s="21" t="str">
        <f t="shared" ref="D2451:D2453" si="3224">VLOOKUP($C2451,$C$1:$P$7320,2,0)</f>
        <v>pron</v>
      </c>
      <c r="E2451" s="21" t="str">
        <f t="shared" ref="E2451:E2452" si="3225">VLOOKUP($C2451,$C$1:$P$7320,3,0)</f>
        <v>masc nom sg of ya</v>
      </c>
      <c r="F2451" s="21" t="str">
        <f t="shared" ref="F2451:F2453" si="3226">VLOOKUP($C2451,$C$1:$P$7320,4,0)</f>
        <v/>
      </c>
      <c r="G2451" s="21"/>
      <c r="H2451" s="21" t="str">
        <f t="shared" ref="H2451:H2453" si="3227">VLOOKUP($C2451,$C$1:$P$7320,6,0)</f>
        <v>whichever, whoever</v>
      </c>
      <c r="I2451" s="21" t="str">
        <f t="shared" ref="I2451:I2453" si="3228">VLOOKUP($C2451,$C$1:$P$7320,7,0)</f>
        <v/>
      </c>
      <c r="J2451" s="21" t="str">
        <f t="shared" ref="J2451:J2453" si="3229">VLOOKUP($C2451,$C$1:$P$7320,8,0)</f>
        <v/>
      </c>
      <c r="K2451" s="21" t="str">
        <f t="shared" ref="K2451:K2453" si="3230">VLOOKUP($C2451,$C$1:$P$7320,9,0)</f>
        <v/>
      </c>
      <c r="L2451" s="21" t="str">
        <f t="shared" ref="L2451:L2453" si="3231">VLOOKUP($C2451,$C$1:$P$7320,10,0)</f>
        <v/>
      </c>
      <c r="M2451" s="21" t="str">
        <f t="shared" ref="M2451:M2453" si="3232">VLOOKUP($C2451,$C$1:$P$7320,11,0)</f>
        <v/>
      </c>
      <c r="N2451" s="21" t="str">
        <f t="shared" ref="N2451:N2453" si="3233">VLOOKUP($C2451,$C$1:$P$7320,12,0)</f>
        <v/>
      </c>
      <c r="O2451" s="21" t="str">
        <f t="shared" ref="O2451:O2453" si="3234">VLOOKUP($C2451,$C$1:$P$7320,13,0)</f>
        <v/>
      </c>
      <c r="P2451" s="21" t="str">
        <f t="shared" ref="P2451:P2453" si="3235">VLOOKUP($C2451,$C$1:$P$7320,14,0)</f>
        <v/>
      </c>
      <c r="Q2451" s="21"/>
      <c r="R2451" s="21" t="s">
        <v>5849</v>
      </c>
      <c r="S2451" s="21" t="s">
        <v>5850</v>
      </c>
      <c r="T2451" s="21" t="s">
        <v>5851</v>
      </c>
      <c r="U2451" s="23"/>
      <c r="V2451" s="23"/>
      <c r="W2451" s="15">
        <f t="shared" si="2"/>
        <v>45635</v>
      </c>
      <c r="X2451" s="24">
        <v>2450.0</v>
      </c>
      <c r="Y2451" s="17" t="str">
        <f t="shared" si="3220"/>
        <v>=COUNTIFS(C$3:C2451,C2451)</v>
      </c>
      <c r="Z2451" s="25" t="str">
        <f t="shared" si="3221"/>
        <v>#NAME?</v>
      </c>
      <c r="AA2451" s="25" t="str">
        <f t="shared" si="3222"/>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23"/>
        <v>23</v>
      </c>
      <c r="B2452" s="10">
        <f t="shared" si="2256"/>
        <v>124</v>
      </c>
      <c r="C2452" s="12" t="s">
        <v>466</v>
      </c>
      <c r="D2452" s="21" t="str">
        <f t="shared" si="3224"/>
        <v>ind</v>
      </c>
      <c r="E2452" s="21" t="str">
        <f t="shared" si="3225"/>
        <v/>
      </c>
      <c r="F2452" s="21" t="str">
        <f t="shared" si="3226"/>
        <v/>
      </c>
      <c r="G2452" s="21"/>
      <c r="H2452" s="21" t="str">
        <f t="shared" si="3227"/>
        <v>then, now, so, but</v>
      </c>
      <c r="I2452" s="21" t="str">
        <f t="shared" si="3228"/>
        <v/>
      </c>
      <c r="J2452" s="21" t="str">
        <f t="shared" si="3229"/>
        <v/>
      </c>
      <c r="K2452" s="21" t="str">
        <f t="shared" si="3230"/>
        <v/>
      </c>
      <c r="L2452" s="21" t="str">
        <f t="shared" si="3231"/>
        <v/>
      </c>
      <c r="M2452" s="21" t="str">
        <f t="shared" si="3232"/>
        <v/>
      </c>
      <c r="N2452" s="21" t="str">
        <f t="shared" si="3233"/>
        <v/>
      </c>
      <c r="O2452" s="21" t="str">
        <f t="shared" si="3234"/>
        <v/>
      </c>
      <c r="P2452" s="21" t="str">
        <f t="shared" si="3235"/>
        <v/>
      </c>
      <c r="Q2452" s="21"/>
      <c r="R2452" s="21" t="s">
        <v>5849</v>
      </c>
      <c r="S2452" s="21" t="s">
        <v>5850</v>
      </c>
      <c r="T2452" s="21" t="s">
        <v>5851</v>
      </c>
      <c r="U2452" s="23"/>
      <c r="V2452" s="23"/>
      <c r="W2452" s="15">
        <f t="shared" si="2"/>
        <v>45635</v>
      </c>
      <c r="X2452" s="24">
        <v>2451.0</v>
      </c>
      <c r="Y2452" s="17" t="str">
        <f t="shared" si="3220"/>
        <v>=COUNTIFS(C$3:C2452,C2452)</v>
      </c>
      <c r="Z2452" s="25" t="str">
        <f t="shared" si="3221"/>
        <v>#NAME?</v>
      </c>
      <c r="AA2452" s="25" t="str">
        <f t="shared" si="3222"/>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3"/>
        <v>54</v>
      </c>
      <c r="B2453" s="10">
        <f t="shared" si="2256"/>
        <v>147</v>
      </c>
      <c r="C2453" s="12" t="s">
        <v>560</v>
      </c>
      <c r="D2453" s="21" t="str">
        <f t="shared" si="3224"/>
        <v>noun</v>
      </c>
      <c r="E2453" s="21" t="s">
        <v>3635</v>
      </c>
      <c r="F2453" s="21" t="str">
        <f t="shared" si="3226"/>
        <v/>
      </c>
      <c r="G2453" s="21"/>
      <c r="H2453" s="21" t="str">
        <f t="shared" si="3227"/>
        <v>monk, monastic</v>
      </c>
      <c r="I2453" s="21" t="str">
        <f t="shared" si="3228"/>
        <v>beggar, mendicant</v>
      </c>
      <c r="J2453" s="21" t="str">
        <f t="shared" si="3229"/>
        <v>√bhikkh (beg)</v>
      </c>
      <c r="K2453" s="21">
        <f t="shared" si="3230"/>
        <v>1</v>
      </c>
      <c r="L2453" s="21" t="str">
        <f t="shared" si="3231"/>
        <v>a</v>
      </c>
      <c r="M2453" s="21" t="str">
        <f t="shared" si="3232"/>
        <v/>
      </c>
      <c r="N2453" s="21" t="str">
        <f t="shared" si="3233"/>
        <v>√bhikkh + u</v>
      </c>
      <c r="O2453" s="21" t="str">
        <f t="shared" si="3234"/>
        <v/>
      </c>
      <c r="P2453" s="21" t="str">
        <f t="shared" si="3235"/>
        <v/>
      </c>
      <c r="Q2453" s="21"/>
      <c r="R2453" s="21" t="s">
        <v>5849</v>
      </c>
      <c r="S2453" s="21" t="s">
        <v>5850</v>
      </c>
      <c r="T2453" s="21" t="s">
        <v>5851</v>
      </c>
      <c r="U2453" s="23"/>
      <c r="V2453" s="23"/>
      <c r="W2453" s="15">
        <f t="shared" si="2"/>
        <v>45635</v>
      </c>
      <c r="X2453" s="24">
        <v>2452.0</v>
      </c>
      <c r="Y2453" s="17" t="str">
        <f t="shared" si="3220"/>
        <v>=COUNTIFS(C$3:C2453,C2453)</v>
      </c>
      <c r="Z2453" s="25" t="str">
        <f t="shared" si="3221"/>
        <v>#NAME?</v>
      </c>
      <c r="AA2453" s="25" t="str">
        <f t="shared" si="3222"/>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3"/>
        <v>1</v>
      </c>
      <c r="B2454" s="10">
        <f t="shared" si="2256"/>
        <v>1</v>
      </c>
      <c r="C2454" s="12" t="s">
        <v>5852</v>
      </c>
      <c r="D2454" s="21" t="s">
        <v>250</v>
      </c>
      <c r="E2454" s="21" t="s">
        <v>5853</v>
      </c>
      <c r="F2454" s="21"/>
      <c r="G2454" s="21"/>
      <c r="H2454" s="21" t="s">
        <v>5854</v>
      </c>
      <c r="I2454" s="21"/>
      <c r="J2454" s="21"/>
      <c r="K2454" s="21"/>
      <c r="L2454" s="21"/>
      <c r="M2454" s="21"/>
      <c r="N2454" s="21" t="s">
        <v>5855</v>
      </c>
      <c r="O2454" s="21" t="s">
        <v>1153</v>
      </c>
      <c r="P2454" s="21" t="s">
        <v>5856</v>
      </c>
      <c r="Q2454" s="21"/>
      <c r="R2454" s="21" t="s">
        <v>5849</v>
      </c>
      <c r="S2454" s="21" t="s">
        <v>5850</v>
      </c>
      <c r="T2454" s="21" t="s">
        <v>5857</v>
      </c>
      <c r="U2454" s="23"/>
      <c r="V2454" s="23"/>
      <c r="W2454" s="15">
        <f t="shared" si="2"/>
        <v>45635</v>
      </c>
      <c r="X2454" s="24">
        <v>2453.0</v>
      </c>
      <c r="Y2454" s="17" t="str">
        <f t="shared" si="3220"/>
        <v>=COUNTIFS(C$3:C2454,C2454)</v>
      </c>
      <c r="Z2454" s="25" t="str">
        <f t="shared" si="3221"/>
        <v>#NAME?</v>
      </c>
      <c r="AA2454" s="25" t="str">
        <f t="shared" si="3222"/>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3"/>
        <v>1</v>
      </c>
      <c r="B2455" s="10">
        <f t="shared" si="2256"/>
        <v>2</v>
      </c>
      <c r="C2455" s="12" t="s">
        <v>5858</v>
      </c>
      <c r="D2455" s="21" t="s">
        <v>47</v>
      </c>
      <c r="E2455" s="21" t="s">
        <v>921</v>
      </c>
      <c r="F2455" s="21"/>
      <c r="G2455" s="21"/>
      <c r="H2455" s="21" t="s">
        <v>5859</v>
      </c>
      <c r="I2455" s="21" t="s">
        <v>5860</v>
      </c>
      <c r="J2455" s="21" t="s">
        <v>5861</v>
      </c>
      <c r="K2455" s="21">
        <v>1.0</v>
      </c>
      <c r="L2455" s="21" t="s">
        <v>35</v>
      </c>
      <c r="M2455" s="21"/>
      <c r="N2455" s="21" t="s">
        <v>5862</v>
      </c>
      <c r="O2455" s="21"/>
      <c r="P2455" s="21"/>
      <c r="Q2455" s="21"/>
      <c r="R2455" s="21" t="s">
        <v>5849</v>
      </c>
      <c r="S2455" s="21" t="s">
        <v>5850</v>
      </c>
      <c r="T2455" s="21" t="s">
        <v>5863</v>
      </c>
      <c r="U2455" s="23"/>
      <c r="V2455" s="23"/>
      <c r="W2455" s="15">
        <f t="shared" si="2"/>
        <v>45635</v>
      </c>
      <c r="X2455" s="24">
        <v>2454.0</v>
      </c>
      <c r="Y2455" s="17" t="str">
        <f t="shared" si="3220"/>
        <v>=COUNTIFS(C$3:C2455,C2455)</v>
      </c>
      <c r="Z2455" s="25" t="str">
        <f t="shared" si="3221"/>
        <v>#NAME?</v>
      </c>
      <c r="AA2455" s="25" t="str">
        <f t="shared" si="3222"/>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3"/>
        <v>1</v>
      </c>
      <c r="B2456" s="10">
        <f t="shared" si="2256"/>
        <v>1</v>
      </c>
      <c r="C2456" s="12" t="s">
        <v>5864</v>
      </c>
      <c r="D2456" s="21" t="s">
        <v>250</v>
      </c>
      <c r="E2456" s="21" t="s">
        <v>5865</v>
      </c>
      <c r="F2456" s="21"/>
      <c r="G2456" s="21"/>
      <c r="H2456" s="21" t="s">
        <v>5866</v>
      </c>
      <c r="I2456" s="21"/>
      <c r="J2456" s="21" t="s">
        <v>5867</v>
      </c>
      <c r="K2456" s="21">
        <v>8.0</v>
      </c>
      <c r="L2456" s="21" t="s">
        <v>196</v>
      </c>
      <c r="M2456" s="21"/>
      <c r="N2456" s="21" t="s">
        <v>5868</v>
      </c>
      <c r="O2456" s="21"/>
      <c r="P2456" s="21"/>
      <c r="Q2456" s="21"/>
      <c r="R2456" s="21" t="s">
        <v>5849</v>
      </c>
      <c r="S2456" s="21" t="s">
        <v>5850</v>
      </c>
      <c r="T2456" s="21" t="s">
        <v>5869</v>
      </c>
      <c r="U2456" s="23"/>
      <c r="V2456" s="23"/>
      <c r="W2456" s="15">
        <f t="shared" si="2"/>
        <v>45635</v>
      </c>
      <c r="X2456" s="24">
        <v>2455.0</v>
      </c>
      <c r="Y2456" s="17" t="str">
        <f t="shared" si="3220"/>
        <v>=COUNTIFS(C$3:C2456,C2456)</v>
      </c>
      <c r="Z2456" s="25" t="str">
        <f t="shared" si="3221"/>
        <v>#NAME?</v>
      </c>
      <c r="AA2456" s="25" t="str">
        <f t="shared" si="3222"/>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3"/>
        <v>1</v>
      </c>
      <c r="B2457" s="10">
        <f t="shared" si="2256"/>
        <v>7</v>
      </c>
      <c r="C2457" s="12" t="s">
        <v>5870</v>
      </c>
      <c r="D2457" s="21" t="s">
        <v>47</v>
      </c>
      <c r="E2457" s="21" t="s">
        <v>5871</v>
      </c>
      <c r="F2457" s="21"/>
      <c r="G2457" s="21"/>
      <c r="H2457" s="21" t="s">
        <v>5872</v>
      </c>
      <c r="I2457" s="21" t="s">
        <v>5873</v>
      </c>
      <c r="J2457" s="21" t="s">
        <v>5874</v>
      </c>
      <c r="K2457" s="21">
        <v>1.0</v>
      </c>
      <c r="L2457" s="21" t="s">
        <v>35</v>
      </c>
      <c r="M2457" s="21"/>
      <c r="N2457" s="21" t="s">
        <v>5875</v>
      </c>
      <c r="O2457" s="21"/>
      <c r="P2457" s="21"/>
      <c r="Q2457" s="21"/>
      <c r="R2457" s="21" t="s">
        <v>5849</v>
      </c>
      <c r="S2457" s="21" t="s">
        <v>5850</v>
      </c>
      <c r="T2457" s="21" t="s">
        <v>5876</v>
      </c>
      <c r="U2457" s="23"/>
      <c r="V2457" s="23"/>
      <c r="W2457" s="15">
        <f t="shared" si="2"/>
        <v>45635</v>
      </c>
      <c r="X2457" s="24">
        <v>2456.0</v>
      </c>
      <c r="Y2457" s="17" t="str">
        <f t="shared" si="3220"/>
        <v>=COUNTIFS(C$3:C2457,C2457)</v>
      </c>
      <c r="Z2457" s="25" t="str">
        <f t="shared" si="3221"/>
        <v>#NAME?</v>
      </c>
      <c r="AA2457" s="25" t="str">
        <f t="shared" si="3222"/>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3"/>
        <v>1</v>
      </c>
      <c r="B2458" s="10">
        <f t="shared" si="2256"/>
        <v>8</v>
      </c>
      <c r="C2458" s="12" t="s">
        <v>5877</v>
      </c>
      <c r="D2458" s="21" t="s">
        <v>84</v>
      </c>
      <c r="E2458" s="21" t="s">
        <v>5878</v>
      </c>
      <c r="F2458" s="21"/>
      <c r="G2458" s="21"/>
      <c r="H2458" s="21" t="s">
        <v>5879</v>
      </c>
      <c r="I2458" s="21" t="s">
        <v>5880</v>
      </c>
      <c r="J2458" s="21" t="s">
        <v>214</v>
      </c>
      <c r="K2458" s="21">
        <v>7.0</v>
      </c>
      <c r="L2458" s="21" t="s">
        <v>1456</v>
      </c>
      <c r="M2458" s="21" t="s">
        <v>5881</v>
      </c>
      <c r="N2458" s="21" t="s">
        <v>5882</v>
      </c>
      <c r="O2458" s="21"/>
      <c r="P2458" s="21"/>
      <c r="Q2458" s="21"/>
      <c r="R2458" s="21" t="s">
        <v>5849</v>
      </c>
      <c r="S2458" s="21" t="s">
        <v>5850</v>
      </c>
      <c r="T2458" s="21" t="s">
        <v>5883</v>
      </c>
      <c r="U2458" s="23"/>
      <c r="V2458" s="23"/>
      <c r="W2458" s="15">
        <f t="shared" si="2"/>
        <v>45635</v>
      </c>
      <c r="X2458" s="24">
        <v>2457.0</v>
      </c>
      <c r="Y2458" s="17" t="str">
        <f t="shared" si="3220"/>
        <v>=COUNTIFS(C$3:C2458,C2458)</v>
      </c>
      <c r="Z2458" s="25" t="str">
        <f t="shared" si="3221"/>
        <v>#NAME?</v>
      </c>
      <c r="AA2458" s="25" t="str">
        <f t="shared" si="3222"/>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3"/>
        <v>11</v>
      </c>
      <c r="B2459" s="10">
        <f t="shared" si="2256"/>
        <v>30</v>
      </c>
      <c r="C2459" s="12" t="s">
        <v>4721</v>
      </c>
      <c r="D2459" s="21" t="str">
        <f t="shared" ref="D2459:D2460" si="3236">VLOOKUP($C2459,$C$1:$P$7320,2,0)</f>
        <v>ptp</v>
      </c>
      <c r="E2459" s="21" t="str">
        <f t="shared" ref="E2459:E2460" si="3237">VLOOKUP($C2459,$C$1:$P$7320,3,0)</f>
        <v>nt nom sg of nissaggiya</v>
      </c>
      <c r="F2459" s="21" t="str">
        <f t="shared" ref="F2459:F2460" si="3238">VLOOKUP($C2459,$C$1:$P$7320,4,0)</f>
        <v/>
      </c>
      <c r="G2459" s="21"/>
      <c r="H2459" s="21" t="str">
        <f t="shared" ref="H2459:H2460" si="3239">VLOOKUP($C2459,$C$1:$P$7320,6,0)</f>
        <v>involving relinquishment</v>
      </c>
      <c r="I2459" s="21" t="str">
        <f t="shared" ref="I2459:I2460" si="3240">VLOOKUP($C2459,$C$1:$P$7320,7,0)</f>
        <v>to be given up</v>
      </c>
      <c r="J2459" s="21" t="str">
        <f t="shared" ref="J2459:J2460" si="3241">VLOOKUP($C2459,$C$1:$P$7320,8,0)</f>
        <v>√sajj (relinquish, let loose)</v>
      </c>
      <c r="K2459" s="21">
        <f t="shared" ref="K2459:K2460" si="3242">VLOOKUP($C2459,$C$1:$P$7320,9,0)</f>
        <v>1</v>
      </c>
      <c r="L2459" s="21" t="str">
        <f t="shared" ref="L2459:L2460" si="3243">VLOOKUP($C2459,$C$1:$P$7320,10,0)</f>
        <v>a</v>
      </c>
      <c r="M2459" s="21" t="str">
        <f t="shared" ref="M2459:M2460" si="3244">VLOOKUP($C2459,$C$1:$P$7320,11,0)</f>
        <v/>
      </c>
      <c r="N2459" s="21" t="str">
        <f t="shared" ref="N2459:N2460" si="3245">VLOOKUP($C2459,$C$1:$P$7320,12,0)</f>
        <v>ni + √sajj &gt; sagg + iya</v>
      </c>
      <c r="O2459" s="21" t="str">
        <f t="shared" ref="O2459:O2460" si="3246">VLOOKUP($C2459,$C$1:$P$7320,13,0)</f>
        <v/>
      </c>
      <c r="P2459" s="21" t="str">
        <f t="shared" ref="P2459:P2460" si="3247">VLOOKUP($C2459,$C$1:$P$7320,14,0)</f>
        <v/>
      </c>
      <c r="Q2459" s="21"/>
      <c r="R2459" s="21" t="s">
        <v>5849</v>
      </c>
      <c r="S2459" s="21" t="s">
        <v>5850</v>
      </c>
      <c r="T2459" s="21" t="s">
        <v>5851</v>
      </c>
      <c r="U2459" s="23"/>
      <c r="V2459" s="23"/>
      <c r="W2459" s="15">
        <f t="shared" si="2"/>
        <v>45635</v>
      </c>
      <c r="X2459" s="24">
        <v>2458.0</v>
      </c>
      <c r="Y2459" s="17" t="str">
        <f t="shared" si="3220"/>
        <v>=COUNTIFS(C$3:C2459,C2459)</v>
      </c>
      <c r="Z2459" s="25" t="str">
        <f t="shared" si="3221"/>
        <v>#NAME?</v>
      </c>
      <c r="AA2459" s="25" t="str">
        <f t="shared" si="3222"/>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3"/>
        <v>11</v>
      </c>
      <c r="B2460" s="10">
        <f t="shared" si="2256"/>
        <v>122</v>
      </c>
      <c r="C2460" s="12" t="s">
        <v>4724</v>
      </c>
      <c r="D2460" s="21" t="str">
        <f t="shared" si="3236"/>
        <v>adj</v>
      </c>
      <c r="E2460" s="21" t="str">
        <f t="shared" si="3237"/>
        <v>nt nom sg of pācittiya</v>
      </c>
      <c r="F2460" s="21" t="str">
        <f t="shared" si="3238"/>
        <v>+loc</v>
      </c>
      <c r="G2460" s="21"/>
      <c r="H2460" s="21" t="str">
        <f t="shared" si="3239"/>
        <v>requiring confession</v>
      </c>
      <c r="I2460" s="21" t="str">
        <f t="shared" si="3240"/>
        <v/>
      </c>
      <c r="J2460" s="21" t="str">
        <f t="shared" si="3241"/>
        <v/>
      </c>
      <c r="K2460" s="21" t="str">
        <f t="shared" si="3242"/>
        <v/>
      </c>
      <c r="L2460" s="21" t="str">
        <f t="shared" si="3243"/>
        <v/>
      </c>
      <c r="M2460" s="21" t="str">
        <f t="shared" si="3244"/>
        <v/>
      </c>
      <c r="N2460" s="21" t="str">
        <f t="shared" si="3245"/>
        <v/>
      </c>
      <c r="O2460" s="21" t="str">
        <f t="shared" si="3246"/>
        <v/>
      </c>
      <c r="P2460" s="21" t="str">
        <f t="shared" si="3247"/>
        <v/>
      </c>
      <c r="Q2460" s="21"/>
      <c r="R2460" s="21" t="s">
        <v>5849</v>
      </c>
      <c r="S2460" s="21" t="s">
        <v>5850</v>
      </c>
      <c r="T2460" s="21" t="s">
        <v>5851</v>
      </c>
      <c r="U2460" s="23"/>
      <c r="V2460" s="23"/>
      <c r="W2460" s="15">
        <f t="shared" si="2"/>
        <v>45635</v>
      </c>
      <c r="X2460" s="24">
        <v>2459.0</v>
      </c>
      <c r="Y2460" s="17" t="str">
        <f t="shared" si="3220"/>
        <v>=COUNTIFS(C$3:C2460,C2460)</v>
      </c>
      <c r="Z2460" s="25" t="str">
        <f t="shared" si="3221"/>
        <v>#NAME?</v>
      </c>
      <c r="AA2460" s="25" t="str">
        <f t="shared" si="3222"/>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56"/>
        <v>0</v>
      </c>
      <c r="C2461" s="31"/>
      <c r="D2461" s="40"/>
      <c r="E2461" s="40"/>
      <c r="F2461" s="40"/>
      <c r="G2461" s="40"/>
      <c r="H2461" s="40"/>
      <c r="I2461" s="40"/>
      <c r="J2461" s="40"/>
      <c r="K2461" s="40"/>
      <c r="L2461" s="40"/>
      <c r="M2461" s="40"/>
      <c r="N2461" s="40"/>
      <c r="O2461" s="40"/>
      <c r="P2461" s="40"/>
      <c r="Q2461" s="40"/>
      <c r="R2461" s="40" t="s">
        <v>5849</v>
      </c>
      <c r="S2461" s="40" t="s">
        <v>5850</v>
      </c>
      <c r="T2461" s="40" t="s">
        <v>5851</v>
      </c>
      <c r="U2461" s="41"/>
      <c r="V2461" s="41"/>
      <c r="W2461" s="15">
        <f t="shared" si="2"/>
        <v>45635</v>
      </c>
      <c r="X2461" s="24">
        <v>2460.0</v>
      </c>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56"/>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2"/>
        <v>45635</v>
      </c>
      <c r="X2462" s="24">
        <v>2461.0</v>
      </c>
      <c r="Y2462" s="17" t="str">
        <f t="shared" ref="Y2462:Y2476" si="3248">formulatext(A2462)</f>
        <v>#N/A</v>
      </c>
      <c r="Z2462" s="25" t="str">
        <f t="shared" ref="Z2462:Z2476" si="3249">org.libreoffice.regex(Y2462,"(\= COUNTIFS\(C\$\d{1,3}:)(C\d{1,3})(,)(C\d{1,3})(\))","$2")</f>
        <v>#NAME?</v>
      </c>
      <c r="AA2462" s="25" t="str">
        <f t="shared" ref="AA2462:AA2476" si="3250">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56"/>
        <v>1</v>
      </c>
      <c r="C2463" s="12" t="s">
        <v>5884</v>
      </c>
      <c r="D2463" s="21"/>
      <c r="E2463" s="21"/>
      <c r="F2463" s="21"/>
      <c r="G2463" s="21"/>
      <c r="H2463" s="21"/>
      <c r="I2463" s="21"/>
      <c r="J2463" s="21"/>
      <c r="K2463" s="21"/>
      <c r="L2463" s="21"/>
      <c r="M2463" s="21"/>
      <c r="N2463" s="21"/>
      <c r="O2463" s="21"/>
      <c r="P2463" s="21"/>
      <c r="Q2463" s="21"/>
      <c r="R2463" s="21"/>
      <c r="S2463" s="21"/>
      <c r="T2463" s="21"/>
      <c r="U2463" s="23"/>
      <c r="V2463" s="23"/>
      <c r="W2463" s="15">
        <f t="shared" si="2"/>
        <v>45635</v>
      </c>
      <c r="X2463" s="24">
        <v>2462.0</v>
      </c>
      <c r="Y2463" s="17" t="str">
        <f t="shared" si="3248"/>
        <v>#N/A</v>
      </c>
      <c r="Z2463" s="25" t="str">
        <f t="shared" si="3249"/>
        <v>#NAME?</v>
      </c>
      <c r="AA2463" s="25" t="str">
        <f t="shared" si="3250"/>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51">COUNTIFS(C$3:C2464,C2464)</f>
        <v>19</v>
      </c>
      <c r="B2464" s="10">
        <f t="shared" si="2256"/>
        <v>99</v>
      </c>
      <c r="C2464" s="12" t="s">
        <v>555</v>
      </c>
      <c r="D2464" s="21" t="str">
        <f t="shared" ref="D2464:D2466" si="3252">VLOOKUP($C2464,$C$1:$P$7320,2,0)</f>
        <v>pron</v>
      </c>
      <c r="E2464" s="21" t="str">
        <f t="shared" ref="E2464:E2465" si="3253">VLOOKUP($C2464,$C$1:$P$7320,3,0)</f>
        <v>masc nom sg of ya</v>
      </c>
      <c r="F2464" s="21" t="str">
        <f t="shared" ref="F2464:F2466" si="3254">VLOOKUP($C2464,$C$1:$P$7320,4,0)</f>
        <v/>
      </c>
      <c r="G2464" s="21"/>
      <c r="H2464" s="21" t="str">
        <f t="shared" ref="H2464:H2466" si="3255">VLOOKUP($C2464,$C$1:$P$7320,6,0)</f>
        <v>whichever, whoever</v>
      </c>
      <c r="I2464" s="21" t="str">
        <f t="shared" ref="I2464:I2466" si="3256">VLOOKUP($C2464,$C$1:$P$7320,7,0)</f>
        <v/>
      </c>
      <c r="J2464" s="21" t="str">
        <f t="shared" ref="J2464:J2466" si="3257">VLOOKUP($C2464,$C$1:$P$7320,8,0)</f>
        <v/>
      </c>
      <c r="K2464" s="21" t="str">
        <f t="shared" ref="K2464:K2466" si="3258">VLOOKUP($C2464,$C$1:$P$7320,9,0)</f>
        <v/>
      </c>
      <c r="L2464" s="21" t="str">
        <f t="shared" ref="L2464:L2466" si="3259">VLOOKUP($C2464,$C$1:$P$7320,10,0)</f>
        <v/>
      </c>
      <c r="M2464" s="21" t="str">
        <f t="shared" ref="M2464:M2466" si="3260">VLOOKUP($C2464,$C$1:$P$7320,11,0)</f>
        <v/>
      </c>
      <c r="N2464" s="21" t="str">
        <f t="shared" ref="N2464:N2466" si="3261">VLOOKUP($C2464,$C$1:$P$7320,12,0)</f>
        <v/>
      </c>
      <c r="O2464" s="21" t="str">
        <f t="shared" ref="O2464:O2466" si="3262">VLOOKUP($C2464,$C$1:$P$7320,13,0)</f>
        <v/>
      </c>
      <c r="P2464" s="21" t="str">
        <f t="shared" ref="P2464:P2466" si="3263">VLOOKUP($C2464,$C$1:$P$7320,14,0)</f>
        <v/>
      </c>
      <c r="Q2464" s="21"/>
      <c r="R2464" s="21" t="s">
        <v>5884</v>
      </c>
      <c r="S2464" s="21" t="s">
        <v>5885</v>
      </c>
      <c r="T2464" s="21" t="s">
        <v>5886</v>
      </c>
      <c r="U2464" s="23"/>
      <c r="V2464" s="23"/>
      <c r="W2464" s="15">
        <f t="shared" si="2"/>
        <v>45635</v>
      </c>
      <c r="X2464" s="24">
        <v>2463.0</v>
      </c>
      <c r="Y2464" s="17" t="str">
        <f t="shared" si="3248"/>
        <v>=COUNTIFS(C$3:C2464,C2464)</v>
      </c>
      <c r="Z2464" s="25" t="str">
        <f t="shared" si="3249"/>
        <v>#NAME?</v>
      </c>
      <c r="AA2464" s="25" t="str">
        <f t="shared" si="3250"/>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51"/>
        <v>24</v>
      </c>
      <c r="B2465" s="10">
        <f t="shared" si="2256"/>
        <v>124</v>
      </c>
      <c r="C2465" s="12" t="s">
        <v>466</v>
      </c>
      <c r="D2465" s="21" t="str">
        <f t="shared" si="3252"/>
        <v>ind</v>
      </c>
      <c r="E2465" s="21" t="str">
        <f t="shared" si="3253"/>
        <v/>
      </c>
      <c r="F2465" s="21" t="str">
        <f t="shared" si="3254"/>
        <v/>
      </c>
      <c r="G2465" s="21"/>
      <c r="H2465" s="21" t="str">
        <f t="shared" si="3255"/>
        <v>then, now, so, but</v>
      </c>
      <c r="I2465" s="21" t="str">
        <f t="shared" si="3256"/>
        <v/>
      </c>
      <c r="J2465" s="21" t="str">
        <f t="shared" si="3257"/>
        <v/>
      </c>
      <c r="K2465" s="21" t="str">
        <f t="shared" si="3258"/>
        <v/>
      </c>
      <c r="L2465" s="21" t="str">
        <f t="shared" si="3259"/>
        <v/>
      </c>
      <c r="M2465" s="21" t="str">
        <f t="shared" si="3260"/>
        <v/>
      </c>
      <c r="N2465" s="21" t="str">
        <f t="shared" si="3261"/>
        <v/>
      </c>
      <c r="O2465" s="21" t="str">
        <f t="shared" si="3262"/>
        <v/>
      </c>
      <c r="P2465" s="21" t="str">
        <f t="shared" si="3263"/>
        <v/>
      </c>
      <c r="Q2465" s="21"/>
      <c r="R2465" s="21" t="s">
        <v>5884</v>
      </c>
      <c r="S2465" s="21" t="s">
        <v>5885</v>
      </c>
      <c r="T2465" s="21" t="s">
        <v>5886</v>
      </c>
      <c r="U2465" s="23"/>
      <c r="V2465" s="23"/>
      <c r="W2465" s="15">
        <f t="shared" si="2"/>
        <v>45635</v>
      </c>
      <c r="X2465" s="24">
        <v>2464.0</v>
      </c>
      <c r="Y2465" s="17" t="str">
        <f t="shared" si="3248"/>
        <v>=COUNTIFS(C$3:C2465,C2465)</v>
      </c>
      <c r="Z2465" s="25" t="str">
        <f t="shared" si="3249"/>
        <v>#NAME?</v>
      </c>
      <c r="AA2465" s="25" t="str">
        <f t="shared" si="3250"/>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1"/>
        <v>55</v>
      </c>
      <c r="B2466" s="10">
        <f t="shared" si="2256"/>
        <v>147</v>
      </c>
      <c r="C2466" s="12" t="s">
        <v>560</v>
      </c>
      <c r="D2466" s="21" t="str">
        <f t="shared" si="3252"/>
        <v>noun</v>
      </c>
      <c r="E2466" s="21" t="s">
        <v>3635</v>
      </c>
      <c r="F2466" s="21" t="str">
        <f t="shared" si="3254"/>
        <v/>
      </c>
      <c r="G2466" s="21"/>
      <c r="H2466" s="21" t="str">
        <f t="shared" si="3255"/>
        <v>monk, monastic</v>
      </c>
      <c r="I2466" s="21" t="str">
        <f t="shared" si="3256"/>
        <v>beggar, mendicant</v>
      </c>
      <c r="J2466" s="21" t="str">
        <f t="shared" si="3257"/>
        <v>√bhikkh (beg)</v>
      </c>
      <c r="K2466" s="21">
        <f t="shared" si="3258"/>
        <v>1</v>
      </c>
      <c r="L2466" s="21" t="str">
        <f t="shared" si="3259"/>
        <v>a</v>
      </c>
      <c r="M2466" s="21" t="str">
        <f t="shared" si="3260"/>
        <v/>
      </c>
      <c r="N2466" s="21" t="str">
        <f t="shared" si="3261"/>
        <v>√bhikkh + u</v>
      </c>
      <c r="O2466" s="21" t="str">
        <f t="shared" si="3262"/>
        <v/>
      </c>
      <c r="P2466" s="21" t="str">
        <f t="shared" si="3263"/>
        <v/>
      </c>
      <c r="Q2466" s="21"/>
      <c r="R2466" s="21" t="s">
        <v>5884</v>
      </c>
      <c r="S2466" s="21" t="s">
        <v>5885</v>
      </c>
      <c r="T2466" s="21" t="s">
        <v>5886</v>
      </c>
      <c r="U2466" s="23"/>
      <c r="V2466" s="23"/>
      <c r="W2466" s="15">
        <f t="shared" si="2"/>
        <v>45635</v>
      </c>
      <c r="X2466" s="24">
        <v>2465.0</v>
      </c>
      <c r="Y2466" s="17" t="str">
        <f t="shared" si="3248"/>
        <v>=COUNTIFS(C$3:C2466,C2466)</v>
      </c>
      <c r="Z2466" s="25" t="str">
        <f t="shared" si="3249"/>
        <v>#NAME?</v>
      </c>
      <c r="AA2466" s="25" t="str">
        <f t="shared" si="3250"/>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1"/>
        <v>1</v>
      </c>
      <c r="B2467" s="10">
        <f t="shared" si="2256"/>
        <v>3</v>
      </c>
      <c r="C2467" s="12" t="s">
        <v>5887</v>
      </c>
      <c r="D2467" s="21" t="s">
        <v>250</v>
      </c>
      <c r="E2467" s="21" t="s">
        <v>5888</v>
      </c>
      <c r="F2467" s="21"/>
      <c r="G2467" s="21"/>
      <c r="H2467" s="21" t="s">
        <v>5889</v>
      </c>
      <c r="I2467" s="21"/>
      <c r="J2467" s="21"/>
      <c r="K2467" s="21"/>
      <c r="L2467" s="21"/>
      <c r="M2467" s="21"/>
      <c r="N2467" s="21" t="s">
        <v>5890</v>
      </c>
      <c r="O2467" s="21" t="s">
        <v>65</v>
      </c>
      <c r="P2467" s="21" t="s">
        <v>5890</v>
      </c>
      <c r="Q2467" s="21"/>
      <c r="R2467" s="21" t="s">
        <v>5884</v>
      </c>
      <c r="S2467" s="21" t="s">
        <v>5885</v>
      </c>
      <c r="T2467" s="21" t="s">
        <v>5891</v>
      </c>
      <c r="U2467" s="23"/>
      <c r="V2467" s="23"/>
      <c r="W2467" s="15">
        <f t="shared" si="2"/>
        <v>45635</v>
      </c>
      <c r="X2467" s="24">
        <v>2466.0</v>
      </c>
      <c r="Y2467" s="17" t="str">
        <f t="shared" si="3248"/>
        <v>=COUNTIFS(C$3:C2467,C2467)</v>
      </c>
      <c r="Z2467" s="25" t="str">
        <f t="shared" si="3249"/>
        <v>#NAME?</v>
      </c>
      <c r="AA2467" s="25" t="str">
        <f t="shared" si="3250"/>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1"/>
        <v>1</v>
      </c>
      <c r="B2468" s="10">
        <f t="shared" si="2256"/>
        <v>1</v>
      </c>
      <c r="C2468" s="12" t="s">
        <v>5892</v>
      </c>
      <c r="D2468" s="21" t="s">
        <v>250</v>
      </c>
      <c r="E2468" s="21" t="s">
        <v>5893</v>
      </c>
      <c r="F2468" s="21"/>
      <c r="G2468" s="21"/>
      <c r="H2468" s="21" t="s">
        <v>1881</v>
      </c>
      <c r="I2468" s="21" t="s">
        <v>5894</v>
      </c>
      <c r="J2468" s="21" t="s">
        <v>266</v>
      </c>
      <c r="K2468" s="21">
        <v>3.0</v>
      </c>
      <c r="L2468" s="21" t="s">
        <v>76</v>
      </c>
      <c r="M2468" s="21"/>
      <c r="N2468" s="21" t="s">
        <v>5895</v>
      </c>
      <c r="O2468" s="21"/>
      <c r="P2468" s="21"/>
      <c r="Q2468" s="21"/>
      <c r="R2468" s="21" t="s">
        <v>5884</v>
      </c>
      <c r="S2468" s="21" t="s">
        <v>5885</v>
      </c>
      <c r="T2468" s="21" t="s">
        <v>5896</v>
      </c>
      <c r="U2468" s="23"/>
      <c r="V2468" s="23"/>
      <c r="W2468" s="15">
        <f t="shared" si="2"/>
        <v>45635</v>
      </c>
      <c r="X2468" s="24">
        <v>2467.0</v>
      </c>
      <c r="Y2468" s="17" t="str">
        <f t="shared" si="3248"/>
        <v>=COUNTIFS(C$3:C2468,C2468)</v>
      </c>
      <c r="Z2468" s="25" t="str">
        <f t="shared" si="3249"/>
        <v>#NAME?</v>
      </c>
      <c r="AA2468" s="25" t="str">
        <f t="shared" si="3250"/>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1"/>
        <v>1</v>
      </c>
      <c r="B2469" s="10">
        <f t="shared" si="2256"/>
        <v>1</v>
      </c>
      <c r="C2469" s="12" t="s">
        <v>5897</v>
      </c>
      <c r="D2469" s="21" t="s">
        <v>250</v>
      </c>
      <c r="E2469" s="21" t="s">
        <v>5898</v>
      </c>
      <c r="F2469" s="21"/>
      <c r="G2469" s="21"/>
      <c r="H2469" s="21" t="s">
        <v>5899</v>
      </c>
      <c r="I2469" s="21" t="s">
        <v>5900</v>
      </c>
      <c r="J2469" s="21"/>
      <c r="K2469" s="21"/>
      <c r="L2469" s="21"/>
      <c r="M2469" s="21"/>
      <c r="N2469" s="21" t="s">
        <v>5901</v>
      </c>
      <c r="O2469" s="21"/>
      <c r="P2469" s="21"/>
      <c r="Q2469" s="21"/>
      <c r="R2469" s="21" t="s">
        <v>5884</v>
      </c>
      <c r="S2469" s="21" t="s">
        <v>5885</v>
      </c>
      <c r="T2469" s="21" t="s">
        <v>5902</v>
      </c>
      <c r="U2469" s="23"/>
      <c r="V2469" s="23"/>
      <c r="W2469" s="15">
        <f t="shared" si="2"/>
        <v>45635</v>
      </c>
      <c r="X2469" s="24">
        <v>2468.0</v>
      </c>
      <c r="Y2469" s="17" t="str">
        <f t="shared" si="3248"/>
        <v>=COUNTIFS(C$3:C2469,C2469)</v>
      </c>
      <c r="Z2469" s="25" t="str">
        <f t="shared" si="3249"/>
        <v>#NAME?</v>
      </c>
      <c r="AA2469" s="25" t="str">
        <f t="shared" si="3250"/>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1"/>
        <v>1</v>
      </c>
      <c r="B2470" s="10">
        <f t="shared" si="2256"/>
        <v>3</v>
      </c>
      <c r="C2470" s="12" t="s">
        <v>5903</v>
      </c>
      <c r="D2470" s="21" t="s">
        <v>47</v>
      </c>
      <c r="E2470" s="21" t="s">
        <v>5904</v>
      </c>
      <c r="F2470" s="21"/>
      <c r="G2470" s="21"/>
      <c r="H2470" s="21" t="s">
        <v>5905</v>
      </c>
      <c r="I2470" s="21" t="s">
        <v>5906</v>
      </c>
      <c r="J2470" s="21"/>
      <c r="K2470" s="21"/>
      <c r="L2470" s="21"/>
      <c r="M2470" s="21"/>
      <c r="N2470" s="21" t="s">
        <v>5907</v>
      </c>
      <c r="O2470" s="21" t="s">
        <v>916</v>
      </c>
      <c r="P2470" s="21" t="s">
        <v>5907</v>
      </c>
      <c r="Q2470" s="21"/>
      <c r="R2470" s="21" t="s">
        <v>5884</v>
      </c>
      <c r="S2470" s="21" t="s">
        <v>5885</v>
      </c>
      <c r="T2470" s="21" t="s">
        <v>5908</v>
      </c>
      <c r="U2470" s="23"/>
      <c r="V2470" s="23"/>
      <c r="W2470" s="15">
        <f t="shared" si="2"/>
        <v>45635</v>
      </c>
      <c r="X2470" s="24">
        <v>2469.0</v>
      </c>
      <c r="Y2470" s="17" t="str">
        <f t="shared" si="3248"/>
        <v>=COUNTIFS(C$3:C2470,C2470)</v>
      </c>
      <c r="Z2470" s="25" t="str">
        <f t="shared" si="3249"/>
        <v>#NAME?</v>
      </c>
      <c r="AA2470" s="25" t="str">
        <f t="shared" si="3250"/>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1"/>
        <v>1</v>
      </c>
      <c r="B2471" s="10">
        <f t="shared" si="2256"/>
        <v>1</v>
      </c>
      <c r="C2471" s="12" t="s">
        <v>5909</v>
      </c>
      <c r="D2471" s="21" t="s">
        <v>47</v>
      </c>
      <c r="E2471" s="21" t="s">
        <v>921</v>
      </c>
      <c r="F2471" s="21"/>
      <c r="G2471" s="21"/>
      <c r="H2471" s="21" t="s">
        <v>5910</v>
      </c>
      <c r="I2471" s="21"/>
      <c r="J2471" s="21"/>
      <c r="K2471" s="21"/>
      <c r="L2471" s="21"/>
      <c r="M2471" s="21"/>
      <c r="N2471" s="21" t="s">
        <v>5911</v>
      </c>
      <c r="O2471" s="21"/>
      <c r="P2471" s="21"/>
      <c r="Q2471" s="21"/>
      <c r="R2471" s="21" t="s">
        <v>5884</v>
      </c>
      <c r="S2471" s="21" t="s">
        <v>5885</v>
      </c>
      <c r="T2471" s="21" t="s">
        <v>5912</v>
      </c>
      <c r="U2471" s="23"/>
      <c r="V2471" s="23"/>
      <c r="W2471" s="15">
        <f t="shared" si="2"/>
        <v>45635</v>
      </c>
      <c r="X2471" s="24">
        <v>2470.0</v>
      </c>
      <c r="Y2471" s="17" t="str">
        <f t="shared" si="3248"/>
        <v>=COUNTIFS(C$3:C2471,C2471)</v>
      </c>
      <c r="Z2471" s="25" t="str">
        <f t="shared" si="3249"/>
        <v>#NAME?</v>
      </c>
      <c r="AA2471" s="25" t="str">
        <f t="shared" si="3250"/>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1"/>
        <v>1</v>
      </c>
      <c r="B2472" s="10">
        <f t="shared" si="2256"/>
        <v>1</v>
      </c>
      <c r="C2472" s="12" t="s">
        <v>5913</v>
      </c>
      <c r="D2472" s="21" t="s">
        <v>47</v>
      </c>
      <c r="E2472" s="21" t="s">
        <v>5914</v>
      </c>
      <c r="F2472" s="21"/>
      <c r="G2472" s="21"/>
      <c r="H2472" s="21" t="s">
        <v>5915</v>
      </c>
      <c r="I2472" s="21" t="s">
        <v>5916</v>
      </c>
      <c r="J2472" s="21"/>
      <c r="K2472" s="21"/>
      <c r="L2472" s="21"/>
      <c r="M2472" s="21"/>
      <c r="N2472" s="21"/>
      <c r="O2472" s="21"/>
      <c r="P2472" s="21"/>
      <c r="Q2472" s="21"/>
      <c r="R2472" s="21" t="s">
        <v>5884</v>
      </c>
      <c r="S2472" s="21" t="s">
        <v>5885</v>
      </c>
      <c r="T2472" s="21" t="s">
        <v>5917</v>
      </c>
      <c r="U2472" s="23"/>
      <c r="V2472" s="23"/>
      <c r="W2472" s="15">
        <f t="shared" si="2"/>
        <v>45635</v>
      </c>
      <c r="X2472" s="24">
        <v>2471.0</v>
      </c>
      <c r="Y2472" s="17" t="str">
        <f t="shared" si="3248"/>
        <v>=COUNTIFS(C$3:C2472,C2472)</v>
      </c>
      <c r="Z2472" s="25" t="str">
        <f t="shared" si="3249"/>
        <v>#NAME?</v>
      </c>
      <c r="AA2472" s="25" t="str">
        <f t="shared" si="3250"/>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1"/>
        <v>2</v>
      </c>
      <c r="B2473" s="10">
        <f t="shared" si="2256"/>
        <v>7</v>
      </c>
      <c r="C2473" s="12" t="s">
        <v>5870</v>
      </c>
      <c r="D2473" s="21" t="str">
        <f t="shared" ref="D2473:D2476" si="3264">VLOOKUP($C2473,$C$1:$P$7320,2,0)</f>
        <v>noun</v>
      </c>
      <c r="E2473" s="21" t="str">
        <f t="shared" ref="E2473:E2476" si="3265">VLOOKUP($C2473,$C$1:$P$7320,3,0)</f>
        <v>nt acc sg of santhata</v>
      </c>
      <c r="F2473" s="21" t="str">
        <f t="shared" ref="F2473:F2476" si="3266">VLOOKUP($C2473,$C$1:$P$7320,4,0)</f>
        <v/>
      </c>
      <c r="G2473" s="21"/>
      <c r="H2473" s="21" t="str">
        <f t="shared" ref="H2473:H2476" si="3267">VLOOKUP($C2473,$C$1:$P$7320,6,0)</f>
        <v>rug</v>
      </c>
      <c r="I2473" s="21" t="str">
        <f t="shared" ref="I2473:I2476" si="3268">VLOOKUP($C2473,$C$1:$P$7320,7,0)</f>
        <v>spread</v>
      </c>
      <c r="J2473" s="21" t="str">
        <f t="shared" ref="J2473:J2476" si="3269">VLOOKUP($C2473,$C$1:$P$7320,8,0)</f>
        <v>√thar (spread, expand)</v>
      </c>
      <c r="K2473" s="21">
        <f t="shared" ref="K2473:K2476" si="3270">VLOOKUP($C2473,$C$1:$P$7320,9,0)</f>
        <v>1</v>
      </c>
      <c r="L2473" s="21" t="str">
        <f t="shared" ref="L2473:L2476" si="3271">VLOOKUP($C2473,$C$1:$P$7320,10,0)</f>
        <v>a</v>
      </c>
      <c r="M2473" s="21" t="str">
        <f t="shared" ref="M2473:M2476" si="3272">VLOOKUP($C2473,$C$1:$P$7320,11,0)</f>
        <v/>
      </c>
      <c r="N2473" s="21" t="str">
        <f t="shared" ref="N2473:N2476" si="3273">VLOOKUP($C2473,$C$1:$P$7320,12,0)</f>
        <v>saṃ + √thar + ta</v>
      </c>
      <c r="O2473" s="21" t="str">
        <f t="shared" ref="O2473:O2476" si="3274">VLOOKUP($C2473,$C$1:$P$7320,13,0)</f>
        <v/>
      </c>
      <c r="P2473" s="21" t="str">
        <f t="shared" ref="P2473:P2476" si="3275">VLOOKUP($C2473,$C$1:$P$7320,14,0)</f>
        <v/>
      </c>
      <c r="Q2473" s="21"/>
      <c r="R2473" s="21" t="s">
        <v>5884</v>
      </c>
      <c r="S2473" s="21" t="s">
        <v>5885</v>
      </c>
      <c r="T2473" s="21" t="s">
        <v>5886</v>
      </c>
      <c r="U2473" s="23"/>
      <c r="V2473" s="23"/>
      <c r="W2473" s="15">
        <f t="shared" si="2"/>
        <v>45635</v>
      </c>
      <c r="X2473" s="24">
        <v>2472.0</v>
      </c>
      <c r="Y2473" s="17" t="str">
        <f t="shared" si="3248"/>
        <v>=COUNTIFS(C$3:C2473,C2473)</v>
      </c>
      <c r="Z2473" s="25" t="str">
        <f t="shared" si="3249"/>
        <v>#NAME?</v>
      </c>
      <c r="AA2473" s="25" t="str">
        <f t="shared" si="3250"/>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1"/>
        <v>2</v>
      </c>
      <c r="B2474" s="10">
        <f t="shared" si="2256"/>
        <v>8</v>
      </c>
      <c r="C2474" s="12" t="s">
        <v>5877</v>
      </c>
      <c r="D2474" s="21" t="str">
        <f t="shared" si="3264"/>
        <v>verb</v>
      </c>
      <c r="E2474" s="21" t="str">
        <f t="shared" si="3265"/>
        <v>opt 3rd sg of kārāpeti</v>
      </c>
      <c r="F2474" s="21" t="str">
        <f t="shared" si="3266"/>
        <v/>
      </c>
      <c r="G2474" s="21"/>
      <c r="H2474" s="21" t="str">
        <f t="shared" si="3267"/>
        <v>he should make</v>
      </c>
      <c r="I2474" s="21" t="str">
        <f t="shared" si="3268"/>
        <v>could cause to make</v>
      </c>
      <c r="J2474" s="21" t="str">
        <f t="shared" si="3269"/>
        <v>√kar (do, make)</v>
      </c>
      <c r="K2474" s="21">
        <f t="shared" si="3270"/>
        <v>7</v>
      </c>
      <c r="L2474" s="21" t="str">
        <f t="shared" si="3271"/>
        <v>*āpe</v>
      </c>
      <c r="M2474" s="21" t="str">
        <f t="shared" si="3272"/>
        <v>√kar + *āpe &gt; kārāpe</v>
      </c>
      <c r="N2474" s="21" t="str">
        <f t="shared" si="3273"/>
        <v>kārāpe + ti</v>
      </c>
      <c r="O2474" s="21" t="str">
        <f t="shared" si="3274"/>
        <v/>
      </c>
      <c r="P2474" s="21" t="str">
        <f t="shared" si="3275"/>
        <v/>
      </c>
      <c r="Q2474" s="21"/>
      <c r="R2474" s="21" t="s">
        <v>5884</v>
      </c>
      <c r="S2474" s="21" t="s">
        <v>5885</v>
      </c>
      <c r="T2474" s="21" t="s">
        <v>5886</v>
      </c>
      <c r="U2474" s="23"/>
      <c r="V2474" s="23"/>
      <c r="W2474" s="15">
        <f t="shared" si="2"/>
        <v>45635</v>
      </c>
      <c r="X2474" s="24">
        <v>2473.0</v>
      </c>
      <c r="Y2474" s="17" t="str">
        <f t="shared" si="3248"/>
        <v>=COUNTIFS(C$3:C2474,C2474)</v>
      </c>
      <c r="Z2474" s="25" t="str">
        <f t="shared" si="3249"/>
        <v>#NAME?</v>
      </c>
      <c r="AA2474" s="25" t="str">
        <f t="shared" si="3250"/>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1"/>
        <v>12</v>
      </c>
      <c r="B2475" s="10">
        <f t="shared" si="2256"/>
        <v>30</v>
      </c>
      <c r="C2475" s="12" t="s">
        <v>4721</v>
      </c>
      <c r="D2475" s="21" t="str">
        <f t="shared" si="3264"/>
        <v>ptp</v>
      </c>
      <c r="E2475" s="21" t="str">
        <f t="shared" si="3265"/>
        <v>nt nom sg of nissaggiya</v>
      </c>
      <c r="F2475" s="21" t="str">
        <f t="shared" si="3266"/>
        <v/>
      </c>
      <c r="G2475" s="21"/>
      <c r="H2475" s="21" t="str">
        <f t="shared" si="3267"/>
        <v>involving relinquishment</v>
      </c>
      <c r="I2475" s="21" t="str">
        <f t="shared" si="3268"/>
        <v>to be given up</v>
      </c>
      <c r="J2475" s="21" t="str">
        <f t="shared" si="3269"/>
        <v>√sajj (relinquish, let loose)</v>
      </c>
      <c r="K2475" s="21">
        <f t="shared" si="3270"/>
        <v>1</v>
      </c>
      <c r="L2475" s="21" t="str">
        <f t="shared" si="3271"/>
        <v>a</v>
      </c>
      <c r="M2475" s="21" t="str">
        <f t="shared" si="3272"/>
        <v/>
      </c>
      <c r="N2475" s="21" t="str">
        <f t="shared" si="3273"/>
        <v>ni + √sajj &gt; sagg + iya</v>
      </c>
      <c r="O2475" s="21" t="str">
        <f t="shared" si="3274"/>
        <v/>
      </c>
      <c r="P2475" s="21" t="str">
        <f t="shared" si="3275"/>
        <v/>
      </c>
      <c r="Q2475" s="21"/>
      <c r="R2475" s="21" t="s">
        <v>5884</v>
      </c>
      <c r="S2475" s="21" t="s">
        <v>5885</v>
      </c>
      <c r="T2475" s="21" t="s">
        <v>5886</v>
      </c>
      <c r="U2475" s="23"/>
      <c r="V2475" s="23"/>
      <c r="W2475" s="15">
        <f t="shared" si="2"/>
        <v>45635</v>
      </c>
      <c r="X2475" s="24">
        <v>2474.0</v>
      </c>
      <c r="Y2475" s="17" t="str">
        <f t="shared" si="3248"/>
        <v>=COUNTIFS(C$3:C2475,C2475)</v>
      </c>
      <c r="Z2475" s="25" t="str">
        <f t="shared" si="3249"/>
        <v>#NAME?</v>
      </c>
      <c r="AA2475" s="25" t="str">
        <f t="shared" si="3250"/>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1"/>
        <v>12</v>
      </c>
      <c r="B2476" s="10">
        <f t="shared" si="2256"/>
        <v>122</v>
      </c>
      <c r="C2476" s="12" t="s">
        <v>4724</v>
      </c>
      <c r="D2476" s="21" t="str">
        <f t="shared" si="3264"/>
        <v>adj</v>
      </c>
      <c r="E2476" s="21" t="str">
        <f t="shared" si="3265"/>
        <v>nt nom sg of pācittiya</v>
      </c>
      <c r="F2476" s="21" t="str">
        <f t="shared" si="3266"/>
        <v>+loc</v>
      </c>
      <c r="G2476" s="21"/>
      <c r="H2476" s="21" t="str">
        <f t="shared" si="3267"/>
        <v>requiring confession</v>
      </c>
      <c r="I2476" s="21" t="str">
        <f t="shared" si="3268"/>
        <v/>
      </c>
      <c r="J2476" s="21" t="str">
        <f t="shared" si="3269"/>
        <v/>
      </c>
      <c r="K2476" s="21" t="str">
        <f t="shared" si="3270"/>
        <v/>
      </c>
      <c r="L2476" s="21" t="str">
        <f t="shared" si="3271"/>
        <v/>
      </c>
      <c r="M2476" s="21" t="str">
        <f t="shared" si="3272"/>
        <v/>
      </c>
      <c r="N2476" s="21" t="str">
        <f t="shared" si="3273"/>
        <v/>
      </c>
      <c r="O2476" s="21" t="str">
        <f t="shared" si="3274"/>
        <v/>
      </c>
      <c r="P2476" s="21" t="str">
        <f t="shared" si="3275"/>
        <v/>
      </c>
      <c r="Q2476" s="21"/>
      <c r="R2476" s="21" t="s">
        <v>5884</v>
      </c>
      <c r="S2476" s="21" t="s">
        <v>5885</v>
      </c>
      <c r="T2476" s="21" t="s">
        <v>5886</v>
      </c>
      <c r="U2476" s="23"/>
      <c r="V2476" s="23"/>
      <c r="W2476" s="15">
        <f t="shared" si="2"/>
        <v>45635</v>
      </c>
      <c r="X2476" s="24">
        <v>2475.0</v>
      </c>
      <c r="Y2476" s="17" t="str">
        <f t="shared" si="3248"/>
        <v>=COUNTIFS(C$3:C2476,C2476)</v>
      </c>
      <c r="Z2476" s="25" t="str">
        <f t="shared" si="3249"/>
        <v>#NAME?</v>
      </c>
      <c r="AA2476" s="25" t="str">
        <f t="shared" si="3250"/>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56"/>
        <v>0</v>
      </c>
      <c r="C2477" s="31"/>
      <c r="D2477" s="40"/>
      <c r="E2477" s="40"/>
      <c r="F2477" s="40"/>
      <c r="G2477" s="40"/>
      <c r="H2477" s="40"/>
      <c r="I2477" s="40"/>
      <c r="J2477" s="40"/>
      <c r="K2477" s="40"/>
      <c r="L2477" s="40"/>
      <c r="M2477" s="40"/>
      <c r="N2477" s="40"/>
      <c r="O2477" s="40"/>
      <c r="P2477" s="40"/>
      <c r="Q2477" s="40"/>
      <c r="R2477" s="40" t="s">
        <v>5884</v>
      </c>
      <c r="S2477" s="40" t="s">
        <v>5885</v>
      </c>
      <c r="T2477" s="40" t="s">
        <v>5886</v>
      </c>
      <c r="U2477" s="41"/>
      <c r="V2477" s="41"/>
      <c r="W2477" s="15">
        <f t="shared" si="2"/>
        <v>45635</v>
      </c>
      <c r="X2477" s="24">
        <v>2476.0</v>
      </c>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56"/>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2"/>
        <v>45635</v>
      </c>
      <c r="X2478" s="24">
        <v>2477.0</v>
      </c>
      <c r="Y2478" s="17" t="str">
        <f t="shared" ref="Y2478:Y2493" si="3276">formulatext(A2478)</f>
        <v>#N/A</v>
      </c>
      <c r="Z2478" s="25" t="str">
        <f t="shared" ref="Z2478:Z2493" si="3277">org.libreoffice.regex(Y2478,"(\= COUNTIFS\(C\$\d{1,3}:)(C\d{1,3})(,)(C\d{1,3})(\))","$2")</f>
        <v>#NAME?</v>
      </c>
      <c r="AA2478" s="25" t="str">
        <f t="shared" ref="AA2478:AA2493" si="3278">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56"/>
        <v>1</v>
      </c>
      <c r="C2479" s="12" t="s">
        <v>5918</v>
      </c>
      <c r="D2479" s="21"/>
      <c r="E2479" s="21"/>
      <c r="F2479" s="21"/>
      <c r="G2479" s="21"/>
      <c r="H2479" s="21"/>
      <c r="I2479" s="21"/>
      <c r="J2479" s="21"/>
      <c r="K2479" s="21"/>
      <c r="L2479" s="21"/>
      <c r="M2479" s="21"/>
      <c r="N2479" s="21"/>
      <c r="O2479" s="21"/>
      <c r="P2479" s="21"/>
      <c r="Q2479" s="21"/>
      <c r="R2479" s="21"/>
      <c r="S2479" s="21"/>
      <c r="T2479" s="21"/>
      <c r="U2479" s="23"/>
      <c r="V2479" s="23"/>
      <c r="W2479" s="15">
        <f t="shared" si="2"/>
        <v>45635</v>
      </c>
      <c r="X2479" s="24">
        <v>2478.0</v>
      </c>
      <c r="Y2479" s="17" t="str">
        <f t="shared" si="3276"/>
        <v>#N/A</v>
      </c>
      <c r="Z2479" s="25" t="str">
        <f t="shared" si="3277"/>
        <v>#NAME?</v>
      </c>
      <c r="AA2479" s="25" t="str">
        <f t="shared" si="3278"/>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79">COUNTIFS(C$3:C2480,C2480)</f>
        <v>1</v>
      </c>
      <c r="B2480" s="10">
        <f t="shared" si="2256"/>
        <v>9</v>
      </c>
      <c r="C2480" s="12" t="s">
        <v>5919</v>
      </c>
      <c r="D2480" s="21" t="s">
        <v>250</v>
      </c>
      <c r="E2480" s="21" t="s">
        <v>5920</v>
      </c>
      <c r="F2480" s="21"/>
      <c r="G2480" s="21"/>
      <c r="H2480" s="21" t="s">
        <v>5921</v>
      </c>
      <c r="I2480" s="21"/>
      <c r="J2480" s="21"/>
      <c r="K2480" s="21"/>
      <c r="L2480" s="21"/>
      <c r="M2480" s="21"/>
      <c r="N2480" s="21"/>
      <c r="O2480" s="21"/>
      <c r="P2480" s="21"/>
      <c r="Q2480" s="21" t="s">
        <v>5922</v>
      </c>
      <c r="R2480" s="21" t="s">
        <v>5918</v>
      </c>
      <c r="S2480" s="21" t="s">
        <v>5923</v>
      </c>
      <c r="T2480" s="22" t="s">
        <v>5924</v>
      </c>
      <c r="U2480" s="23"/>
      <c r="V2480" s="23"/>
      <c r="W2480" s="15">
        <f t="shared" si="2"/>
        <v>45635</v>
      </c>
      <c r="X2480" s="24">
        <v>2479.0</v>
      </c>
      <c r="Y2480" s="17" t="str">
        <f t="shared" si="3276"/>
        <v>=COUNTIFS(C$3:C2480,C2480)</v>
      </c>
      <c r="Z2480" s="25" t="str">
        <f t="shared" si="3277"/>
        <v>#NAME?</v>
      </c>
      <c r="AA2480" s="25" t="str">
        <f t="shared" si="3278"/>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79"/>
        <v>25</v>
      </c>
      <c r="B2481" s="10">
        <f t="shared" si="2256"/>
        <v>124</v>
      </c>
      <c r="C2481" s="12" t="s">
        <v>466</v>
      </c>
      <c r="D2481" s="21" t="str">
        <f t="shared" ref="D2481:D2485" si="3280">VLOOKUP($C2481,$C$1:$P$7320,2,0)</f>
        <v>ind</v>
      </c>
      <c r="E2481" s="21" t="str">
        <f t="shared" ref="E2481:E2482" si="3281">VLOOKUP($C2481,$C$1:$P$7320,3,0)</f>
        <v/>
      </c>
      <c r="F2481" s="21" t="str">
        <f t="shared" ref="F2481:F2485" si="3282">VLOOKUP($C2481,$C$1:$P$7320,4,0)</f>
        <v/>
      </c>
      <c r="G2481" s="21"/>
      <c r="H2481" s="21" t="str">
        <f t="shared" ref="H2481:H2485" si="3283">VLOOKUP($C2481,$C$1:$P$7320,6,0)</f>
        <v>then, now, so, but</v>
      </c>
      <c r="I2481" s="21" t="str">
        <f t="shared" ref="I2481:I2485" si="3284">VLOOKUP($C2481,$C$1:$P$7320,7,0)</f>
        <v/>
      </c>
      <c r="J2481" s="21" t="str">
        <f t="shared" ref="J2481:J2485" si="3285">VLOOKUP($C2481,$C$1:$P$7320,8,0)</f>
        <v/>
      </c>
      <c r="K2481" s="21" t="str">
        <f t="shared" ref="K2481:K2485" si="3286">VLOOKUP($C2481,$C$1:$P$7320,9,0)</f>
        <v/>
      </c>
      <c r="L2481" s="21" t="str">
        <f t="shared" ref="L2481:L2485" si="3287">VLOOKUP($C2481,$C$1:$P$7320,10,0)</f>
        <v/>
      </c>
      <c r="M2481" s="21" t="str">
        <f t="shared" ref="M2481:M2485" si="3288">VLOOKUP($C2481,$C$1:$P$7320,11,0)</f>
        <v/>
      </c>
      <c r="N2481" s="21" t="str">
        <f t="shared" ref="N2481:N2485" si="3289">VLOOKUP($C2481,$C$1:$P$7320,12,0)</f>
        <v/>
      </c>
      <c r="O2481" s="21" t="str">
        <f t="shared" ref="O2481:O2485" si="3290">VLOOKUP($C2481,$C$1:$P$7320,13,0)</f>
        <v/>
      </c>
      <c r="P2481" s="21" t="str">
        <f t="shared" ref="P2481:P2485" si="3291">VLOOKUP($C2481,$C$1:$P$7320,14,0)</f>
        <v/>
      </c>
      <c r="Q2481" s="21"/>
      <c r="R2481" s="21" t="s">
        <v>5918</v>
      </c>
      <c r="S2481" s="21" t="s">
        <v>5923</v>
      </c>
      <c r="T2481" s="21" t="s">
        <v>5925</v>
      </c>
      <c r="U2481" s="23"/>
      <c r="V2481" s="23"/>
      <c r="W2481" s="15">
        <f t="shared" si="2"/>
        <v>45635</v>
      </c>
      <c r="X2481" s="24">
        <v>2480.0</v>
      </c>
      <c r="Y2481" s="17" t="str">
        <f t="shared" si="3276"/>
        <v>=COUNTIFS(C$3:C2481,C2481)</v>
      </c>
      <c r="Z2481" s="25" t="str">
        <f t="shared" si="3277"/>
        <v>#NAME?</v>
      </c>
      <c r="AA2481" s="25" t="str">
        <f t="shared" si="3278"/>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79"/>
        <v>15</v>
      </c>
      <c r="B2482" s="10">
        <f t="shared" si="2256"/>
        <v>39</v>
      </c>
      <c r="C2482" s="12" t="s">
        <v>704</v>
      </c>
      <c r="D2482" s="21" t="str">
        <f t="shared" si="3280"/>
        <v>noun</v>
      </c>
      <c r="E2482" s="21" t="str">
        <f t="shared" si="3281"/>
        <v>masc instr sg of bhikkhu, from bhikkhati</v>
      </c>
      <c r="F2482" s="21" t="str">
        <f t="shared" si="3282"/>
        <v/>
      </c>
      <c r="G2482" s="21"/>
      <c r="H2482" s="21" t="str">
        <f t="shared" si="3283"/>
        <v>by a monk, monastic</v>
      </c>
      <c r="I2482" s="21" t="str">
        <f t="shared" si="3284"/>
        <v>beggar, mendicant</v>
      </c>
      <c r="J2482" s="21" t="str">
        <f t="shared" si="3285"/>
        <v>√bhikkh (beg)</v>
      </c>
      <c r="K2482" s="21">
        <f t="shared" si="3286"/>
        <v>1</v>
      </c>
      <c r="L2482" s="21" t="str">
        <f t="shared" si="3287"/>
        <v>a</v>
      </c>
      <c r="M2482" s="21" t="str">
        <f t="shared" si="3288"/>
        <v/>
      </c>
      <c r="N2482" s="21" t="str">
        <f t="shared" si="3289"/>
        <v>√bhikkh + u</v>
      </c>
      <c r="O2482" s="21" t="str">
        <f t="shared" si="3290"/>
        <v/>
      </c>
      <c r="P2482" s="21" t="str">
        <f t="shared" si="3291"/>
        <v/>
      </c>
      <c r="Q2482" s="21"/>
      <c r="R2482" s="21" t="s">
        <v>5918</v>
      </c>
      <c r="S2482" s="21" t="s">
        <v>5923</v>
      </c>
      <c r="T2482" s="21" t="s">
        <v>5925</v>
      </c>
      <c r="U2482" s="23"/>
      <c r="V2482" s="23"/>
      <c r="W2482" s="15">
        <f t="shared" si="2"/>
        <v>45635</v>
      </c>
      <c r="X2482" s="24">
        <v>2481.0</v>
      </c>
      <c r="Y2482" s="17" t="str">
        <f t="shared" si="3276"/>
        <v>=COUNTIFS(C$3:C2482,C2482)</v>
      </c>
      <c r="Z2482" s="25" t="str">
        <f t="shared" si="3277"/>
        <v>#NAME?</v>
      </c>
      <c r="AA2482" s="25" t="str">
        <f t="shared" si="3278"/>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79"/>
        <v>3</v>
      </c>
      <c r="B2483" s="10">
        <f t="shared" si="2256"/>
        <v>7</v>
      </c>
      <c r="C2483" s="12" t="s">
        <v>5870</v>
      </c>
      <c r="D2483" s="21" t="str">
        <f t="shared" si="3280"/>
        <v>noun</v>
      </c>
      <c r="E2483" s="21" t="s">
        <v>5926</v>
      </c>
      <c r="F2483" s="21" t="str">
        <f t="shared" si="3282"/>
        <v/>
      </c>
      <c r="G2483" s="21"/>
      <c r="H2483" s="21" t="str">
        <f t="shared" si="3283"/>
        <v>rug</v>
      </c>
      <c r="I2483" s="21" t="str">
        <f t="shared" si="3284"/>
        <v>spread</v>
      </c>
      <c r="J2483" s="21" t="str">
        <f t="shared" si="3285"/>
        <v>√thar (spread, expand)</v>
      </c>
      <c r="K2483" s="21">
        <f t="shared" si="3286"/>
        <v>1</v>
      </c>
      <c r="L2483" s="21" t="str">
        <f t="shared" si="3287"/>
        <v>a</v>
      </c>
      <c r="M2483" s="21" t="str">
        <f t="shared" si="3288"/>
        <v/>
      </c>
      <c r="N2483" s="21" t="str">
        <f t="shared" si="3289"/>
        <v>saṃ + √thar + ta</v>
      </c>
      <c r="O2483" s="21" t="str">
        <f t="shared" si="3290"/>
        <v/>
      </c>
      <c r="P2483" s="21" t="str">
        <f t="shared" si="3291"/>
        <v/>
      </c>
      <c r="Q2483" s="21"/>
      <c r="R2483" s="21" t="s">
        <v>5918</v>
      </c>
      <c r="S2483" s="21" t="s">
        <v>5923</v>
      </c>
      <c r="T2483" s="21" t="s">
        <v>5925</v>
      </c>
      <c r="U2483" s="23"/>
      <c r="V2483" s="23"/>
      <c r="W2483" s="15">
        <f t="shared" si="2"/>
        <v>45635</v>
      </c>
      <c r="X2483" s="24">
        <v>2482.0</v>
      </c>
      <c r="Y2483" s="17" t="str">
        <f t="shared" si="3276"/>
        <v>=COUNTIFS(C$3:C2483,C2483)</v>
      </c>
      <c r="Z2483" s="25" t="str">
        <f t="shared" si="3277"/>
        <v>#NAME?</v>
      </c>
      <c r="AA2483" s="25" t="str">
        <f t="shared" si="3278"/>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79"/>
        <v>3</v>
      </c>
      <c r="B2484" s="10">
        <f t="shared" si="2256"/>
        <v>9</v>
      </c>
      <c r="C2484" s="12" t="s">
        <v>2497</v>
      </c>
      <c r="D2484" s="21" t="str">
        <f t="shared" si="3280"/>
        <v>prp</v>
      </c>
      <c r="E2484" s="21" t="str">
        <f t="shared" ref="E2484:E2485" si="3292">VLOOKUP($C2484,$C$1:$P$7320,3,0)</f>
        <v>masc instr sg of kārayamāna, from kāreti</v>
      </c>
      <c r="F2484" s="21" t="str">
        <f t="shared" si="3282"/>
        <v/>
      </c>
      <c r="G2484" s="21"/>
      <c r="H2484" s="21" t="str">
        <f t="shared" si="3283"/>
        <v>by (the monk) building</v>
      </c>
      <c r="I2484" s="21" t="str">
        <f t="shared" si="3284"/>
        <v>causing to make</v>
      </c>
      <c r="J2484" s="21" t="str">
        <f t="shared" si="3285"/>
        <v>√kar (do, make)</v>
      </c>
      <c r="K2484" s="21">
        <f t="shared" si="3286"/>
        <v>7</v>
      </c>
      <c r="L2484" s="21" t="str">
        <f t="shared" si="3287"/>
        <v>*aya</v>
      </c>
      <c r="M2484" s="21" t="str">
        <f t="shared" si="3288"/>
        <v>√kar + *aya &gt; kāraya (caus)</v>
      </c>
      <c r="N2484" s="21" t="str">
        <f t="shared" si="3289"/>
        <v>kāraya + māna</v>
      </c>
      <c r="O2484" s="21" t="str">
        <f t="shared" si="3290"/>
        <v/>
      </c>
      <c r="P2484" s="21" t="str">
        <f t="shared" si="3291"/>
        <v/>
      </c>
      <c r="Q2484" s="21"/>
      <c r="R2484" s="21" t="s">
        <v>5918</v>
      </c>
      <c r="S2484" s="21" t="s">
        <v>5923</v>
      </c>
      <c r="T2484" s="21" t="s">
        <v>5925</v>
      </c>
      <c r="U2484" s="23"/>
      <c r="V2484" s="23"/>
      <c r="W2484" s="15">
        <f t="shared" si="2"/>
        <v>45635</v>
      </c>
      <c r="X2484" s="24">
        <v>2483.0</v>
      </c>
      <c r="Y2484" s="17" t="str">
        <f t="shared" si="3276"/>
        <v>=COUNTIFS(C$3:C2484,C2484)</v>
      </c>
      <c r="Z2484" s="25" t="str">
        <f t="shared" si="3277"/>
        <v>#NAME?</v>
      </c>
      <c r="AA2484" s="25" t="str">
        <f t="shared" si="3278"/>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79"/>
        <v>5</v>
      </c>
      <c r="B2485" s="10">
        <f t="shared" si="2256"/>
        <v>9</v>
      </c>
      <c r="C2485" s="12" t="s">
        <v>3348</v>
      </c>
      <c r="D2485" s="21" t="str">
        <f t="shared" si="3280"/>
        <v>card</v>
      </c>
      <c r="E2485" s="21" t="str">
        <f t="shared" si="3292"/>
        <v>x nom pl</v>
      </c>
      <c r="F2485" s="21" t="str">
        <f t="shared" si="3282"/>
        <v/>
      </c>
      <c r="G2485" s="21"/>
      <c r="H2485" s="21" t="str">
        <f t="shared" si="3283"/>
        <v>two</v>
      </c>
      <c r="I2485" s="21" t="str">
        <f t="shared" si="3284"/>
        <v/>
      </c>
      <c r="J2485" s="21" t="str">
        <f t="shared" si="3285"/>
        <v/>
      </c>
      <c r="K2485" s="21" t="str">
        <f t="shared" si="3286"/>
        <v/>
      </c>
      <c r="L2485" s="21" t="str">
        <f t="shared" si="3287"/>
        <v/>
      </c>
      <c r="M2485" s="21" t="str">
        <f t="shared" si="3288"/>
        <v/>
      </c>
      <c r="N2485" s="21" t="str">
        <f t="shared" si="3289"/>
        <v/>
      </c>
      <c r="O2485" s="21" t="str">
        <f t="shared" si="3290"/>
        <v/>
      </c>
      <c r="P2485" s="21" t="str">
        <f t="shared" si="3291"/>
        <v/>
      </c>
      <c r="Q2485" s="21"/>
      <c r="R2485" s="21" t="s">
        <v>5918</v>
      </c>
      <c r="S2485" s="21" t="s">
        <v>5923</v>
      </c>
      <c r="T2485" s="21" t="s">
        <v>5925</v>
      </c>
      <c r="U2485" s="23"/>
      <c r="V2485" s="23"/>
      <c r="W2485" s="15">
        <f t="shared" si="2"/>
        <v>45635</v>
      </c>
      <c r="X2485" s="24">
        <v>2484.0</v>
      </c>
      <c r="Y2485" s="17" t="str">
        <f t="shared" si="3276"/>
        <v>=COUNTIFS(C$3:C2485,C2485)</v>
      </c>
      <c r="Z2485" s="25" t="str">
        <f t="shared" si="3277"/>
        <v>#NAME?</v>
      </c>
      <c r="AA2485" s="25" t="str">
        <f t="shared" si="3278"/>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79"/>
        <v>1</v>
      </c>
      <c r="B2486" s="10">
        <f t="shared" si="2256"/>
        <v>1</v>
      </c>
      <c r="C2486" s="12" t="s">
        <v>5927</v>
      </c>
      <c r="D2486" s="21" t="s">
        <v>47</v>
      </c>
      <c r="E2486" s="21" t="s">
        <v>5928</v>
      </c>
      <c r="F2486" s="21"/>
      <c r="G2486" s="21"/>
      <c r="H2486" s="21" t="s">
        <v>5929</v>
      </c>
      <c r="I2486" s="21" t="s">
        <v>5930</v>
      </c>
      <c r="J2486" s="21" t="s">
        <v>2296</v>
      </c>
      <c r="K2486" s="21">
        <v>1.0</v>
      </c>
      <c r="L2486" s="21" t="s">
        <v>35</v>
      </c>
      <c r="M2486" s="21"/>
      <c r="N2486" s="21" t="s">
        <v>5931</v>
      </c>
      <c r="O2486" s="21"/>
      <c r="P2486" s="21"/>
      <c r="Q2486" s="21"/>
      <c r="R2486" s="21" t="s">
        <v>5918</v>
      </c>
      <c r="S2486" s="21" t="s">
        <v>5923</v>
      </c>
      <c r="T2486" s="21" t="s">
        <v>5932</v>
      </c>
      <c r="U2486" s="23"/>
      <c r="V2486" s="23"/>
      <c r="W2486" s="15">
        <f t="shared" si="2"/>
        <v>45635</v>
      </c>
      <c r="X2486" s="24">
        <v>2485.0</v>
      </c>
      <c r="Y2486" s="17" t="str">
        <f t="shared" si="3276"/>
        <v>=COUNTIFS(C$3:C2486,C2486)</v>
      </c>
      <c r="Z2486" s="25" t="str">
        <f t="shared" si="3277"/>
        <v>#NAME?</v>
      </c>
      <c r="AA2486" s="25" t="str">
        <f t="shared" si="3278"/>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79"/>
        <v>2</v>
      </c>
      <c r="B2487" s="10">
        <f t="shared" si="2256"/>
        <v>3</v>
      </c>
      <c r="C2487" s="12" t="s">
        <v>5887</v>
      </c>
      <c r="D2487" s="21" t="str">
        <f t="shared" ref="D2487:D2488" si="3293">VLOOKUP($C2487,$C$1:$P$7320,2,0)</f>
        <v>adj</v>
      </c>
      <c r="E2487" s="21" t="s">
        <v>5933</v>
      </c>
      <c r="F2487" s="21" t="str">
        <f t="shared" ref="F2487:F2488" si="3294">VLOOKUP($C2487,$C$1:$P$7320,4,0)</f>
        <v/>
      </c>
      <c r="G2487" s="21"/>
      <c r="H2487" s="21" t="str">
        <f t="shared" ref="H2487:H2488" si="3295">VLOOKUP($C2487,$C$1:$P$7320,6,0)</f>
        <v>of pure black</v>
      </c>
      <c r="I2487" s="21" t="str">
        <f t="shared" ref="I2487:I2488" si="3296">VLOOKUP($C2487,$C$1:$P$7320,7,0)</f>
        <v/>
      </c>
      <c r="J2487" s="21" t="str">
        <f t="shared" ref="J2487:J2488" si="3297">VLOOKUP($C2487,$C$1:$P$7320,8,0)</f>
        <v/>
      </c>
      <c r="K2487" s="21" t="str">
        <f t="shared" ref="K2487:K2488" si="3298">VLOOKUP($C2487,$C$1:$P$7320,9,0)</f>
        <v/>
      </c>
      <c r="L2487" s="21" t="str">
        <f t="shared" ref="L2487:L2488" si="3299">VLOOKUP($C2487,$C$1:$P$7320,10,0)</f>
        <v/>
      </c>
      <c r="M2487" s="21" t="str">
        <f t="shared" ref="M2487:M2488" si="3300">VLOOKUP($C2487,$C$1:$P$7320,11,0)</f>
        <v/>
      </c>
      <c r="N2487" s="21" t="str">
        <f t="shared" ref="N2487:N2488" si="3301">VLOOKUP($C2487,$C$1:$P$7320,12,0)</f>
        <v>suddha + kāḷaka</v>
      </c>
      <c r="O2487" s="21" t="str">
        <f t="shared" ref="O2487:O2488" si="3302">VLOOKUP($C2487,$C$1:$P$7320,13,0)</f>
        <v>kammadhāraya</v>
      </c>
      <c r="P2487" s="21" t="str">
        <f t="shared" ref="P2487:P2488" si="3303">VLOOKUP($C2487,$C$1:$P$7320,14,0)</f>
        <v>suddha + kāḷaka</v>
      </c>
      <c r="Q2487" s="21"/>
      <c r="R2487" s="21" t="s">
        <v>5918</v>
      </c>
      <c r="S2487" s="21" t="s">
        <v>5923</v>
      </c>
      <c r="T2487" s="21" t="s">
        <v>5925</v>
      </c>
      <c r="U2487" s="23"/>
      <c r="V2487" s="23"/>
      <c r="W2487" s="15">
        <f t="shared" si="2"/>
        <v>45635</v>
      </c>
      <c r="X2487" s="24">
        <v>2486.0</v>
      </c>
      <c r="Y2487" s="17" t="str">
        <f t="shared" si="3276"/>
        <v>=COUNTIFS(C$3:C2487,C2487)</v>
      </c>
      <c r="Z2487" s="25" t="str">
        <f t="shared" si="3277"/>
        <v>#NAME?</v>
      </c>
      <c r="AA2487" s="25" t="str">
        <f t="shared" si="3278"/>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79"/>
        <v>2</v>
      </c>
      <c r="B2488" s="10">
        <f t="shared" si="2256"/>
        <v>3</v>
      </c>
      <c r="C2488" s="12" t="s">
        <v>5903</v>
      </c>
      <c r="D2488" s="21" t="str">
        <f t="shared" si="3293"/>
        <v>noun</v>
      </c>
      <c r="E2488" s="21" t="str">
        <f>VLOOKUP($C2488,$C$1:$P$7320,3,0)</f>
        <v>masc gen pl of eḷakaloma, comp</v>
      </c>
      <c r="F2488" s="21" t="str">
        <f t="shared" si="3294"/>
        <v/>
      </c>
      <c r="G2488" s="21"/>
      <c r="H2488" s="21" t="str">
        <f t="shared" si="3295"/>
        <v>of goat wool</v>
      </c>
      <c r="I2488" s="21" t="str">
        <f t="shared" si="3296"/>
        <v>of goat hairs</v>
      </c>
      <c r="J2488" s="21" t="str">
        <f t="shared" si="3297"/>
        <v/>
      </c>
      <c r="K2488" s="21" t="str">
        <f t="shared" si="3298"/>
        <v/>
      </c>
      <c r="L2488" s="21" t="str">
        <f t="shared" si="3299"/>
        <v/>
      </c>
      <c r="M2488" s="21" t="str">
        <f t="shared" si="3300"/>
        <v/>
      </c>
      <c r="N2488" s="21" t="str">
        <f t="shared" si="3301"/>
        <v>eḷaka + loma</v>
      </c>
      <c r="O2488" s="21" t="str">
        <f t="shared" si="3302"/>
        <v>genitive tappurisa</v>
      </c>
      <c r="P2488" s="21" t="str">
        <f t="shared" si="3303"/>
        <v>eḷaka + loma</v>
      </c>
      <c r="Q2488" s="21"/>
      <c r="R2488" s="21" t="s">
        <v>5918</v>
      </c>
      <c r="S2488" s="21" t="s">
        <v>5923</v>
      </c>
      <c r="T2488" s="21" t="s">
        <v>5925</v>
      </c>
      <c r="U2488" s="23"/>
      <c r="V2488" s="23"/>
      <c r="W2488" s="15">
        <f t="shared" si="2"/>
        <v>45635</v>
      </c>
      <c r="X2488" s="24">
        <v>2487.0</v>
      </c>
      <c r="Y2488" s="17" t="str">
        <f t="shared" si="3276"/>
        <v>=COUNTIFS(C$3:C2488,C2488)</v>
      </c>
      <c r="Z2488" s="25" t="str">
        <f t="shared" si="3277"/>
        <v>#NAME?</v>
      </c>
      <c r="AA2488" s="25" t="str">
        <f t="shared" si="3278"/>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79"/>
        <v>1</v>
      </c>
      <c r="B2489" s="10">
        <f t="shared" si="2256"/>
        <v>2</v>
      </c>
      <c r="C2489" s="12" t="s">
        <v>5934</v>
      </c>
      <c r="D2489" s="21" t="s">
        <v>401</v>
      </c>
      <c r="E2489" s="21" t="s">
        <v>5935</v>
      </c>
      <c r="F2489" s="21"/>
      <c r="G2489" s="21"/>
      <c r="H2489" s="21" t="s">
        <v>5936</v>
      </c>
      <c r="I2489" s="21" t="s">
        <v>5937</v>
      </c>
      <c r="J2489" s="21" t="s">
        <v>1171</v>
      </c>
      <c r="K2489" s="21">
        <v>3.0</v>
      </c>
      <c r="L2489" s="21" t="s">
        <v>76</v>
      </c>
      <c r="M2489" s="21"/>
      <c r="N2489" s="21" t="s">
        <v>5938</v>
      </c>
      <c r="O2489" s="21"/>
      <c r="P2489" s="21"/>
      <c r="Q2489" s="21"/>
      <c r="R2489" s="21" t="s">
        <v>5918</v>
      </c>
      <c r="S2489" s="21" t="s">
        <v>5923</v>
      </c>
      <c r="T2489" s="21" t="s">
        <v>5939</v>
      </c>
      <c r="U2489" s="23"/>
      <c r="V2489" s="23"/>
      <c r="W2489" s="15">
        <f t="shared" si="2"/>
        <v>45635</v>
      </c>
      <c r="X2489" s="24">
        <v>2488.0</v>
      </c>
      <c r="Y2489" s="17" t="str">
        <f t="shared" si="3276"/>
        <v>=COUNTIFS(C$3:C2489,C2489)</v>
      </c>
      <c r="Z2489" s="25" t="str">
        <f t="shared" si="3277"/>
        <v>#NAME?</v>
      </c>
      <c r="AA2489" s="25" t="str">
        <f t="shared" si="3278"/>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79"/>
        <v>1</v>
      </c>
      <c r="B2490" s="10">
        <f t="shared" si="2256"/>
        <v>2</v>
      </c>
      <c r="C2490" s="12" t="s">
        <v>5940</v>
      </c>
      <c r="D2490" s="21" t="s">
        <v>930</v>
      </c>
      <c r="E2490" s="21" t="s">
        <v>5941</v>
      </c>
      <c r="F2490" s="21"/>
      <c r="G2490" s="21"/>
      <c r="H2490" s="21" t="s">
        <v>5942</v>
      </c>
      <c r="I2490" s="21"/>
      <c r="J2490" s="21"/>
      <c r="K2490" s="21"/>
      <c r="L2490" s="21"/>
      <c r="M2490" s="21"/>
      <c r="N2490" s="21" t="s">
        <v>5943</v>
      </c>
      <c r="O2490" s="21"/>
      <c r="P2490" s="21"/>
      <c r="Q2490" s="21"/>
      <c r="R2490" s="21" t="s">
        <v>5918</v>
      </c>
      <c r="S2490" s="21" t="s">
        <v>5923</v>
      </c>
      <c r="T2490" s="21" t="s">
        <v>5944</v>
      </c>
      <c r="U2490" s="23"/>
      <c r="V2490" s="23"/>
      <c r="W2490" s="15">
        <f t="shared" si="2"/>
        <v>45635</v>
      </c>
      <c r="X2490" s="24">
        <v>2489.0</v>
      </c>
      <c r="Y2490" s="17" t="str">
        <f t="shared" si="3276"/>
        <v>=COUNTIFS(C$3:C2490,C2490)</v>
      </c>
      <c r="Z2490" s="25" t="str">
        <f t="shared" si="3277"/>
        <v>#NAME?</v>
      </c>
      <c r="AA2490" s="25" t="str">
        <f t="shared" si="3278"/>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79"/>
        <v>1</v>
      </c>
      <c r="B2491" s="10">
        <f t="shared" si="2256"/>
        <v>2</v>
      </c>
      <c r="C2491" s="12" t="s">
        <v>5945</v>
      </c>
      <c r="D2491" s="21" t="s">
        <v>250</v>
      </c>
      <c r="E2491" s="21" t="s">
        <v>5946</v>
      </c>
      <c r="F2491" s="21"/>
      <c r="G2491" s="21"/>
      <c r="H2491" s="21" t="s">
        <v>5947</v>
      </c>
      <c r="I2491" s="21" t="s">
        <v>5948</v>
      </c>
      <c r="J2491" s="21" t="s">
        <v>5949</v>
      </c>
      <c r="K2491" s="21">
        <v>3.0</v>
      </c>
      <c r="L2491" s="21" t="s">
        <v>76</v>
      </c>
      <c r="M2491" s="21"/>
      <c r="N2491" s="21" t="s">
        <v>5950</v>
      </c>
      <c r="O2491" s="21"/>
      <c r="P2491" s="21"/>
      <c r="Q2491" s="21"/>
      <c r="R2491" s="21" t="s">
        <v>5918</v>
      </c>
      <c r="S2491" s="21" t="s">
        <v>5923</v>
      </c>
      <c r="T2491" s="21" t="s">
        <v>5951</v>
      </c>
      <c r="U2491" s="23"/>
      <c r="V2491" s="23"/>
      <c r="W2491" s="15">
        <f t="shared" si="2"/>
        <v>45635</v>
      </c>
      <c r="X2491" s="24">
        <v>2490.0</v>
      </c>
      <c r="Y2491" s="17" t="str">
        <f t="shared" si="3276"/>
        <v>=COUNTIFS(C$3:C2491,C2491)</v>
      </c>
      <c r="Z2491" s="25" t="str">
        <f t="shared" si="3277"/>
        <v>#NAME?</v>
      </c>
      <c r="AA2491" s="25" t="str">
        <f t="shared" si="3278"/>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79"/>
        <v>1</v>
      </c>
      <c r="B2492" s="10">
        <f t="shared" si="2256"/>
        <v>2</v>
      </c>
      <c r="C2492" s="12" t="s">
        <v>5952</v>
      </c>
      <c r="D2492" s="21" t="s">
        <v>930</v>
      </c>
      <c r="E2492" s="21" t="s">
        <v>5953</v>
      </c>
      <c r="F2492" s="21"/>
      <c r="G2492" s="21"/>
      <c r="H2492" s="21" t="s">
        <v>5954</v>
      </c>
      <c r="I2492" s="21"/>
      <c r="J2492" s="21"/>
      <c r="K2492" s="21"/>
      <c r="L2492" s="21"/>
      <c r="M2492" s="21"/>
      <c r="N2492" s="21" t="s">
        <v>5955</v>
      </c>
      <c r="O2492" s="21"/>
      <c r="P2492" s="21"/>
      <c r="Q2492" s="21"/>
      <c r="R2492" s="21" t="s">
        <v>5918</v>
      </c>
      <c r="S2492" s="21" t="s">
        <v>5923</v>
      </c>
      <c r="T2492" s="21" t="s">
        <v>5956</v>
      </c>
      <c r="U2492" s="23"/>
      <c r="V2492" s="23"/>
      <c r="W2492" s="15">
        <f t="shared" si="2"/>
        <v>45635</v>
      </c>
      <c r="X2492" s="24">
        <v>2491.0</v>
      </c>
      <c r="Y2492" s="17" t="str">
        <f t="shared" si="3276"/>
        <v>=COUNTIFS(C$3:C2492,C2492)</v>
      </c>
      <c r="Z2492" s="25" t="str">
        <f t="shared" si="3277"/>
        <v>#NAME?</v>
      </c>
      <c r="AA2492" s="25" t="str">
        <f t="shared" si="3278"/>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79"/>
        <v>1</v>
      </c>
      <c r="B2493" s="10">
        <f t="shared" si="2256"/>
        <v>2</v>
      </c>
      <c r="C2493" s="12" t="s">
        <v>5957</v>
      </c>
      <c r="D2493" s="21" t="s">
        <v>250</v>
      </c>
      <c r="E2493" s="21" t="s">
        <v>5958</v>
      </c>
      <c r="F2493" s="21"/>
      <c r="G2493" s="21"/>
      <c r="H2493" s="21" t="s">
        <v>5959</v>
      </c>
      <c r="I2493" s="21" t="s">
        <v>5960</v>
      </c>
      <c r="J2493" s="21"/>
      <c r="K2493" s="21"/>
      <c r="L2493" s="21"/>
      <c r="M2493" s="21"/>
      <c r="N2493" s="21" t="s">
        <v>5961</v>
      </c>
      <c r="O2493" s="21"/>
      <c r="P2493" s="21"/>
      <c r="Q2493" s="21"/>
      <c r="R2493" s="21" t="s">
        <v>5918</v>
      </c>
      <c r="S2493" s="21" t="s">
        <v>5923</v>
      </c>
      <c r="T2493" s="21" t="s">
        <v>5962</v>
      </c>
      <c r="U2493" s="23"/>
      <c r="V2493" s="23"/>
      <c r="W2493" s="15">
        <f t="shared" si="2"/>
        <v>45635</v>
      </c>
      <c r="X2493" s="24">
        <v>2492.0</v>
      </c>
      <c r="Y2493" s="17" t="str">
        <f t="shared" si="3276"/>
        <v>=COUNTIFS(C$3:C2493,C2493)</v>
      </c>
      <c r="Z2493" s="25" t="str">
        <f t="shared" si="3277"/>
        <v>#NAME?</v>
      </c>
      <c r="AA2493" s="25" t="str">
        <f t="shared" si="3278"/>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56"/>
        <v>0</v>
      </c>
      <c r="C2494" s="31"/>
      <c r="D2494" s="40"/>
      <c r="E2494" s="40"/>
      <c r="F2494" s="40"/>
      <c r="G2494" s="40"/>
      <c r="H2494" s="40"/>
      <c r="I2494" s="40"/>
      <c r="J2494" s="40"/>
      <c r="K2494" s="40"/>
      <c r="L2494" s="40"/>
      <c r="M2494" s="40"/>
      <c r="N2494" s="40"/>
      <c r="O2494" s="40"/>
      <c r="P2494" s="40"/>
      <c r="Q2494" s="40"/>
      <c r="R2494" s="40" t="s">
        <v>5918</v>
      </c>
      <c r="S2494" s="40" t="s">
        <v>5923</v>
      </c>
      <c r="T2494" s="40" t="s">
        <v>5925</v>
      </c>
      <c r="U2494" s="41"/>
      <c r="V2494" s="41"/>
      <c r="W2494" s="15">
        <f t="shared" si="2"/>
        <v>45635</v>
      </c>
      <c r="X2494" s="24">
        <v>2493.0</v>
      </c>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56"/>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2"/>
        <v>45635</v>
      </c>
      <c r="X2495" s="24">
        <v>2494.0</v>
      </c>
      <c r="Y2495" s="17" t="str">
        <f t="shared" ref="Y2495:Y2511" si="3304">formulatext(A2495)</f>
        <v>#N/A</v>
      </c>
      <c r="Z2495" s="25" t="str">
        <f t="shared" ref="Z2495:Z2511" si="3305">org.libreoffice.regex(Y2495,"(\= COUNTIFS\(C\$\d{1,3}:)(C\d{1,3})(,)(C\d{1,3})(\))","$2")</f>
        <v>#NAME?</v>
      </c>
      <c r="AA2495" s="25" t="str">
        <f t="shared" ref="AA2495:AA2511" si="3306">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307">COUNTIFS(C$3:C2496,C2496)</f>
        <v>1</v>
      </c>
      <c r="B2496" s="10">
        <f t="shared" si="2256"/>
        <v>3</v>
      </c>
      <c r="C2496" s="12" t="s">
        <v>5963</v>
      </c>
      <c r="D2496" s="21" t="s">
        <v>84</v>
      </c>
      <c r="E2496" s="21" t="s">
        <v>5964</v>
      </c>
      <c r="F2496" s="21"/>
      <c r="G2496" s="21"/>
      <c r="H2496" s="21" t="s">
        <v>5965</v>
      </c>
      <c r="I2496" s="21" t="s">
        <v>5966</v>
      </c>
      <c r="J2496" s="21" t="s">
        <v>1171</v>
      </c>
      <c r="K2496" s="21">
        <v>3.0</v>
      </c>
      <c r="L2496" s="21" t="s">
        <v>76</v>
      </c>
      <c r="M2496" s="21"/>
      <c r="N2496" s="21" t="s">
        <v>5967</v>
      </c>
      <c r="O2496" s="21"/>
      <c r="P2496" s="21"/>
      <c r="Q2496" s="21"/>
      <c r="R2496" s="21" t="s">
        <v>5918</v>
      </c>
      <c r="S2496" s="21" t="s">
        <v>5923</v>
      </c>
      <c r="T2496" s="22" t="s">
        <v>5968</v>
      </c>
      <c r="U2496" s="23"/>
      <c r="V2496" s="23"/>
      <c r="W2496" s="15">
        <f t="shared" si="2"/>
        <v>45635</v>
      </c>
      <c r="X2496" s="24">
        <v>2495.0</v>
      </c>
      <c r="Y2496" s="17" t="str">
        <f t="shared" si="3304"/>
        <v>=COUNTIFS(C$3:C2496,C2496)</v>
      </c>
      <c r="Z2496" s="25" t="str">
        <f t="shared" si="3305"/>
        <v>#NAME?</v>
      </c>
      <c r="AA2496" s="25" t="str">
        <f t="shared" si="3306"/>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307"/>
        <v>19</v>
      </c>
      <c r="B2497" s="10">
        <f t="shared" si="2256"/>
        <v>38</v>
      </c>
      <c r="C2497" s="12" t="s">
        <v>2672</v>
      </c>
      <c r="D2497" s="21" t="str">
        <f t="shared" ref="D2497:D2499" si="3308">VLOOKUP($C2497,$C$1:$P$7320,2,0)</f>
        <v>ind</v>
      </c>
      <c r="E2497" s="21" t="str">
        <f>VLOOKUP($C2497,$C$1:$P$7320,3,0)</f>
        <v>cond</v>
      </c>
      <c r="F2497" s="21" t="str">
        <f t="shared" ref="F2497:F2499" si="3309">VLOOKUP($C2497,$C$1:$P$7320,4,0)</f>
        <v/>
      </c>
      <c r="G2497" s="21"/>
      <c r="H2497" s="21" t="str">
        <f t="shared" ref="H2497:H2499" si="3310">VLOOKUP($C2497,$C$1:$P$7320,6,0)</f>
        <v>if</v>
      </c>
      <c r="I2497" s="21" t="str">
        <f t="shared" ref="I2497:I2499" si="3311">VLOOKUP($C2497,$C$1:$P$7320,7,0)</f>
        <v/>
      </c>
      <c r="J2497" s="21" t="str">
        <f t="shared" ref="J2497:J2499" si="3312">VLOOKUP($C2497,$C$1:$P$7320,8,0)</f>
        <v/>
      </c>
      <c r="K2497" s="21" t="str">
        <f t="shared" ref="K2497:K2499" si="3313">VLOOKUP($C2497,$C$1:$P$7320,9,0)</f>
        <v/>
      </c>
      <c r="L2497" s="21" t="str">
        <f t="shared" ref="L2497:L2499" si="3314">VLOOKUP($C2497,$C$1:$P$7320,10,0)</f>
        <v/>
      </c>
      <c r="M2497" s="21" t="str">
        <f t="shared" ref="M2497:M2499" si="3315">VLOOKUP($C2497,$C$1:$P$7320,11,0)</f>
        <v/>
      </c>
      <c r="N2497" s="21" t="str">
        <f t="shared" ref="N2497:N2499" si="3316">VLOOKUP($C2497,$C$1:$P$7320,12,0)</f>
        <v/>
      </c>
      <c r="O2497" s="21" t="str">
        <f t="shared" ref="O2497:O2499" si="3317">VLOOKUP($C2497,$C$1:$P$7320,13,0)</f>
        <v/>
      </c>
      <c r="P2497" s="21" t="str">
        <f t="shared" ref="P2497:P2499" si="3318">VLOOKUP($C2497,$C$1:$P$7320,14,0)</f>
        <v/>
      </c>
      <c r="Q2497" s="21"/>
      <c r="R2497" s="21" t="s">
        <v>5918</v>
      </c>
      <c r="S2497" s="21" t="s">
        <v>5923</v>
      </c>
      <c r="T2497" s="21" t="s">
        <v>5969</v>
      </c>
      <c r="U2497" s="23"/>
      <c r="V2497" s="23"/>
      <c r="W2497" s="15">
        <f t="shared" si="2"/>
        <v>45635</v>
      </c>
      <c r="X2497" s="24">
        <v>2496.0</v>
      </c>
      <c r="Y2497" s="17" t="str">
        <f t="shared" si="3304"/>
        <v>=COUNTIFS(C$3:C2497,C2497)</v>
      </c>
      <c r="Z2497" s="25" t="str">
        <f t="shared" si="3305"/>
        <v>#NAME?</v>
      </c>
      <c r="AA2497" s="25" t="str">
        <f t="shared" si="3306"/>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07"/>
        <v>56</v>
      </c>
      <c r="B2498" s="10">
        <f t="shared" si="2256"/>
        <v>147</v>
      </c>
      <c r="C2498" s="12" t="s">
        <v>560</v>
      </c>
      <c r="D2498" s="21" t="str">
        <f t="shared" si="3308"/>
        <v>noun</v>
      </c>
      <c r="E2498" s="21" t="s">
        <v>3635</v>
      </c>
      <c r="F2498" s="21" t="str">
        <f t="shared" si="3309"/>
        <v/>
      </c>
      <c r="G2498" s="21"/>
      <c r="H2498" s="21" t="str">
        <f t="shared" si="3310"/>
        <v>monk, monastic</v>
      </c>
      <c r="I2498" s="21" t="str">
        <f t="shared" si="3311"/>
        <v>beggar, mendicant</v>
      </c>
      <c r="J2498" s="21" t="str">
        <f t="shared" si="3312"/>
        <v>√bhikkh (beg)</v>
      </c>
      <c r="K2498" s="21">
        <f t="shared" si="3313"/>
        <v>1</v>
      </c>
      <c r="L2498" s="21" t="str">
        <f t="shared" si="3314"/>
        <v>a</v>
      </c>
      <c r="M2498" s="21" t="str">
        <f t="shared" si="3315"/>
        <v/>
      </c>
      <c r="N2498" s="21" t="str">
        <f t="shared" si="3316"/>
        <v>√bhikkh + u</v>
      </c>
      <c r="O2498" s="21" t="str">
        <f t="shared" si="3317"/>
        <v/>
      </c>
      <c r="P2498" s="21" t="str">
        <f t="shared" si="3318"/>
        <v/>
      </c>
      <c r="Q2498" s="21"/>
      <c r="R2498" s="21" t="s">
        <v>5918</v>
      </c>
      <c r="S2498" s="21" t="s">
        <v>5923</v>
      </c>
      <c r="T2498" s="21" t="s">
        <v>5969</v>
      </c>
      <c r="U2498" s="23"/>
      <c r="V2498" s="23"/>
      <c r="W2498" s="15">
        <f t="shared" si="2"/>
        <v>45635</v>
      </c>
      <c r="X2498" s="24">
        <v>2497.0</v>
      </c>
      <c r="Y2498" s="17" t="str">
        <f t="shared" si="3304"/>
        <v>=COUNTIFS(C$3:C2498,C2498)</v>
      </c>
      <c r="Z2498" s="25" t="str">
        <f t="shared" si="3305"/>
        <v>#NAME?</v>
      </c>
      <c r="AA2498" s="25" t="str">
        <f t="shared" si="3306"/>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07"/>
        <v>6</v>
      </c>
      <c r="B2499" s="10">
        <f t="shared" si="2256"/>
        <v>9</v>
      </c>
      <c r="C2499" s="12" t="s">
        <v>3348</v>
      </c>
      <c r="D2499" s="21" t="str">
        <f t="shared" si="3308"/>
        <v>card</v>
      </c>
      <c r="E2499" s="21" t="s">
        <v>5970</v>
      </c>
      <c r="F2499" s="21" t="str">
        <f t="shared" si="3309"/>
        <v/>
      </c>
      <c r="G2499" s="21"/>
      <c r="H2499" s="21" t="str">
        <f t="shared" si="3310"/>
        <v>two</v>
      </c>
      <c r="I2499" s="21" t="str">
        <f t="shared" si="3311"/>
        <v/>
      </c>
      <c r="J2499" s="21" t="str">
        <f t="shared" si="3312"/>
        <v/>
      </c>
      <c r="K2499" s="21" t="str">
        <f t="shared" si="3313"/>
        <v/>
      </c>
      <c r="L2499" s="21" t="str">
        <f t="shared" si="3314"/>
        <v/>
      </c>
      <c r="M2499" s="21" t="str">
        <f t="shared" si="3315"/>
        <v/>
      </c>
      <c r="N2499" s="21" t="str">
        <f t="shared" si="3316"/>
        <v/>
      </c>
      <c r="O2499" s="21" t="str">
        <f t="shared" si="3317"/>
        <v/>
      </c>
      <c r="P2499" s="21" t="str">
        <f t="shared" si="3318"/>
        <v/>
      </c>
      <c r="Q2499" s="21"/>
      <c r="R2499" s="21" t="s">
        <v>5918</v>
      </c>
      <c r="S2499" s="21" t="s">
        <v>5923</v>
      </c>
      <c r="T2499" s="21" t="s">
        <v>5969</v>
      </c>
      <c r="U2499" s="23"/>
      <c r="V2499" s="23"/>
      <c r="W2499" s="15">
        <f t="shared" si="2"/>
        <v>45635</v>
      </c>
      <c r="X2499" s="24">
        <v>2498.0</v>
      </c>
      <c r="Y2499" s="17" t="str">
        <f t="shared" si="3304"/>
        <v>=COUNTIFS(C$3:C2499,C2499)</v>
      </c>
      <c r="Z2499" s="25" t="str">
        <f t="shared" si="3305"/>
        <v>#NAME?</v>
      </c>
      <c r="AA2499" s="25" t="str">
        <f t="shared" si="3306"/>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07"/>
        <v>1</v>
      </c>
      <c r="B2500" s="10">
        <f t="shared" si="2256"/>
        <v>1</v>
      </c>
      <c r="C2500" s="12" t="s">
        <v>5971</v>
      </c>
      <c r="D2500" s="21" t="s">
        <v>47</v>
      </c>
      <c r="E2500" s="21" t="s">
        <v>5972</v>
      </c>
      <c r="F2500" s="21"/>
      <c r="G2500" s="21"/>
      <c r="H2500" s="21" t="s">
        <v>5929</v>
      </c>
      <c r="I2500" s="21" t="s">
        <v>5973</v>
      </c>
      <c r="J2500" s="21" t="s">
        <v>2296</v>
      </c>
      <c r="K2500" s="21">
        <v>1.0</v>
      </c>
      <c r="L2500" s="21" t="s">
        <v>35</v>
      </c>
      <c r="M2500" s="21"/>
      <c r="N2500" s="21" t="s">
        <v>5931</v>
      </c>
      <c r="O2500" s="21"/>
      <c r="P2500" s="21"/>
      <c r="Q2500" s="21"/>
      <c r="R2500" s="21" t="s">
        <v>5918</v>
      </c>
      <c r="S2500" s="21" t="s">
        <v>5923</v>
      </c>
      <c r="T2500" s="21" t="s">
        <v>5974</v>
      </c>
      <c r="U2500" s="23"/>
      <c r="V2500" s="23"/>
      <c r="W2500" s="15">
        <f t="shared" si="2"/>
        <v>45635</v>
      </c>
      <c r="X2500" s="24">
        <v>2499.0</v>
      </c>
      <c r="Y2500" s="17" t="str">
        <f t="shared" si="3304"/>
        <v>=COUNTIFS(C$3:C2500,C2500)</v>
      </c>
      <c r="Z2500" s="25" t="str">
        <f t="shared" si="3305"/>
        <v>#NAME?</v>
      </c>
      <c r="AA2500" s="25" t="str">
        <f t="shared" si="3306"/>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07"/>
        <v>3</v>
      </c>
      <c r="B2501" s="10">
        <f t="shared" si="2256"/>
        <v>3</v>
      </c>
      <c r="C2501" s="12" t="s">
        <v>5887</v>
      </c>
      <c r="D2501" s="21" t="str">
        <f t="shared" ref="D2501:D2511" si="3319">VLOOKUP($C2501,$C$1:$P$7320,2,0)</f>
        <v>adj</v>
      </c>
      <c r="E2501" s="21" t="s">
        <v>5933</v>
      </c>
      <c r="F2501" s="21" t="str">
        <f t="shared" ref="F2501:F2511" si="3320">VLOOKUP($C2501,$C$1:$P$7320,4,0)</f>
        <v/>
      </c>
      <c r="G2501" s="21"/>
      <c r="H2501" s="21" t="str">
        <f t="shared" ref="H2501:H2511" si="3321">VLOOKUP($C2501,$C$1:$P$7320,6,0)</f>
        <v>of pure black</v>
      </c>
      <c r="I2501" s="21" t="str">
        <f t="shared" ref="I2501:I2511" si="3322">VLOOKUP($C2501,$C$1:$P$7320,7,0)</f>
        <v/>
      </c>
      <c r="J2501" s="21" t="str">
        <f t="shared" ref="J2501:J2511" si="3323">VLOOKUP($C2501,$C$1:$P$7320,8,0)</f>
        <v/>
      </c>
      <c r="K2501" s="21" t="str">
        <f t="shared" ref="K2501:K2511" si="3324">VLOOKUP($C2501,$C$1:$P$7320,9,0)</f>
        <v/>
      </c>
      <c r="L2501" s="21" t="str">
        <f t="shared" ref="L2501:L2511" si="3325">VLOOKUP($C2501,$C$1:$P$7320,10,0)</f>
        <v/>
      </c>
      <c r="M2501" s="21" t="str">
        <f t="shared" ref="M2501:M2511" si="3326">VLOOKUP($C2501,$C$1:$P$7320,11,0)</f>
        <v/>
      </c>
      <c r="N2501" s="21" t="str">
        <f t="shared" ref="N2501:N2511" si="3327">VLOOKUP($C2501,$C$1:$P$7320,12,0)</f>
        <v>suddha + kāḷaka</v>
      </c>
      <c r="O2501" s="21" t="str">
        <f t="shared" ref="O2501:O2511" si="3328">VLOOKUP($C2501,$C$1:$P$7320,13,0)</f>
        <v>kammadhāraya</v>
      </c>
      <c r="P2501" s="21" t="str">
        <f t="shared" ref="P2501:P2511" si="3329">VLOOKUP($C2501,$C$1:$P$7320,14,0)</f>
        <v>suddha + kāḷaka</v>
      </c>
      <c r="Q2501" s="21"/>
      <c r="R2501" s="21" t="s">
        <v>5918</v>
      </c>
      <c r="S2501" s="21" t="s">
        <v>5923</v>
      </c>
      <c r="T2501" s="21" t="s">
        <v>5969</v>
      </c>
      <c r="U2501" s="23"/>
      <c r="V2501" s="23"/>
      <c r="W2501" s="15">
        <f t="shared" si="2"/>
        <v>45635</v>
      </c>
      <c r="X2501" s="24">
        <v>2500.0</v>
      </c>
      <c r="Y2501" s="17" t="str">
        <f t="shared" si="3304"/>
        <v>=COUNTIFS(C$3:C2501,C2501)</v>
      </c>
      <c r="Z2501" s="25" t="str">
        <f t="shared" si="3305"/>
        <v>#NAME?</v>
      </c>
      <c r="AA2501" s="25" t="str">
        <f t="shared" si="3306"/>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07"/>
        <v>3</v>
      </c>
      <c r="B2502" s="10">
        <f t="shared" si="2256"/>
        <v>3</v>
      </c>
      <c r="C2502" s="12" t="s">
        <v>5903</v>
      </c>
      <c r="D2502" s="21" t="str">
        <f t="shared" si="3319"/>
        <v>noun</v>
      </c>
      <c r="E2502" s="21" t="str">
        <f t="shared" ref="E2502:E2511" si="3330">VLOOKUP($C2502,$C$1:$P$7320,3,0)</f>
        <v>masc gen pl of eḷakaloma, comp</v>
      </c>
      <c r="F2502" s="21" t="str">
        <f t="shared" si="3320"/>
        <v/>
      </c>
      <c r="G2502" s="21"/>
      <c r="H2502" s="21" t="str">
        <f t="shared" si="3321"/>
        <v>of goat wool</v>
      </c>
      <c r="I2502" s="21" t="str">
        <f t="shared" si="3322"/>
        <v>of goat hairs</v>
      </c>
      <c r="J2502" s="21" t="str">
        <f t="shared" si="3323"/>
        <v/>
      </c>
      <c r="K2502" s="21" t="str">
        <f t="shared" si="3324"/>
        <v/>
      </c>
      <c r="L2502" s="21" t="str">
        <f t="shared" si="3325"/>
        <v/>
      </c>
      <c r="M2502" s="21" t="str">
        <f t="shared" si="3326"/>
        <v/>
      </c>
      <c r="N2502" s="21" t="str">
        <f t="shared" si="3327"/>
        <v>eḷaka + loma</v>
      </c>
      <c r="O2502" s="21" t="str">
        <f t="shared" si="3328"/>
        <v>genitive tappurisa</v>
      </c>
      <c r="P2502" s="21" t="str">
        <f t="shared" si="3329"/>
        <v>eḷaka + loma</v>
      </c>
      <c r="Q2502" s="21"/>
      <c r="R2502" s="21" t="s">
        <v>5918</v>
      </c>
      <c r="S2502" s="21" t="s">
        <v>5923</v>
      </c>
      <c r="T2502" s="21" t="s">
        <v>5969</v>
      </c>
      <c r="U2502" s="23"/>
      <c r="V2502" s="23"/>
      <c r="W2502" s="15">
        <f t="shared" si="2"/>
        <v>45635</v>
      </c>
      <c r="X2502" s="24">
        <v>2501.0</v>
      </c>
      <c r="Y2502" s="17" t="str">
        <f t="shared" si="3304"/>
        <v>=COUNTIFS(C$3:C2502,C2502)</v>
      </c>
      <c r="Z2502" s="25" t="str">
        <f t="shared" si="3305"/>
        <v>#NAME?</v>
      </c>
      <c r="AA2502" s="25" t="str">
        <f t="shared" si="3306"/>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07"/>
        <v>2</v>
      </c>
      <c r="B2503" s="10">
        <f t="shared" si="2256"/>
        <v>2</v>
      </c>
      <c r="C2503" s="12" t="s">
        <v>5940</v>
      </c>
      <c r="D2503" s="21" t="str">
        <f t="shared" si="3319"/>
        <v>ordinal</v>
      </c>
      <c r="E2503" s="21" t="str">
        <f t="shared" si="3330"/>
        <v>nt nom sg of tatiya</v>
      </c>
      <c r="F2503" s="21" t="str">
        <f t="shared" si="3320"/>
        <v/>
      </c>
      <c r="G2503" s="21"/>
      <c r="H2503" s="21" t="str">
        <f t="shared" si="3321"/>
        <v>the third part</v>
      </c>
      <c r="I2503" s="21" t="str">
        <f t="shared" si="3322"/>
        <v/>
      </c>
      <c r="J2503" s="21" t="str">
        <f t="shared" si="3323"/>
        <v/>
      </c>
      <c r="K2503" s="21" t="str">
        <f t="shared" si="3324"/>
        <v/>
      </c>
      <c r="L2503" s="21" t="str">
        <f t="shared" si="3325"/>
        <v/>
      </c>
      <c r="M2503" s="21" t="str">
        <f t="shared" si="3326"/>
        <v/>
      </c>
      <c r="N2503" s="21" t="str">
        <f t="shared" si="3327"/>
        <v>ti &gt; ta + tiya</v>
      </c>
      <c r="O2503" s="21" t="str">
        <f t="shared" si="3328"/>
        <v/>
      </c>
      <c r="P2503" s="21" t="str">
        <f t="shared" si="3329"/>
        <v/>
      </c>
      <c r="Q2503" s="21"/>
      <c r="R2503" s="21" t="s">
        <v>5918</v>
      </c>
      <c r="S2503" s="21" t="s">
        <v>5923</v>
      </c>
      <c r="T2503" s="21" t="s">
        <v>5969</v>
      </c>
      <c r="U2503" s="23"/>
      <c r="V2503" s="23"/>
      <c r="W2503" s="15">
        <f t="shared" si="2"/>
        <v>45635</v>
      </c>
      <c r="X2503" s="24">
        <v>2502.0</v>
      </c>
      <c r="Y2503" s="17" t="str">
        <f t="shared" si="3304"/>
        <v>=COUNTIFS(C$3:C2503,C2503)</v>
      </c>
      <c r="Z2503" s="25" t="str">
        <f t="shared" si="3305"/>
        <v>#NAME?</v>
      </c>
      <c r="AA2503" s="25" t="str">
        <f t="shared" si="3306"/>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07"/>
        <v>2</v>
      </c>
      <c r="B2504" s="10">
        <f t="shared" si="2256"/>
        <v>2</v>
      </c>
      <c r="C2504" s="12" t="s">
        <v>5945</v>
      </c>
      <c r="D2504" s="21" t="str">
        <f t="shared" si="3319"/>
        <v>adj</v>
      </c>
      <c r="E2504" s="21" t="str">
        <f t="shared" si="3330"/>
        <v>masc gen pl odāta</v>
      </c>
      <c r="F2504" s="21" t="str">
        <f t="shared" si="3320"/>
        <v/>
      </c>
      <c r="G2504" s="21"/>
      <c r="H2504" s="21" t="str">
        <f t="shared" si="3321"/>
        <v>of white</v>
      </c>
      <c r="I2504" s="21" t="str">
        <f t="shared" si="3322"/>
        <v>of whites</v>
      </c>
      <c r="J2504" s="21" t="str">
        <f t="shared" si="3323"/>
        <v>√dā (be pure, clean)</v>
      </c>
      <c r="K2504" s="21">
        <f t="shared" si="3324"/>
        <v>3</v>
      </c>
      <c r="L2504" s="21" t="str">
        <f t="shared" si="3325"/>
        <v>ya</v>
      </c>
      <c r="M2504" s="21" t="str">
        <f t="shared" si="3326"/>
        <v/>
      </c>
      <c r="N2504" s="21" t="str">
        <f t="shared" si="3327"/>
        <v>ava + √dā + ta</v>
      </c>
      <c r="O2504" s="21" t="str">
        <f t="shared" si="3328"/>
        <v/>
      </c>
      <c r="P2504" s="21" t="str">
        <f t="shared" si="3329"/>
        <v/>
      </c>
      <c r="Q2504" s="21"/>
      <c r="R2504" s="21" t="s">
        <v>5918</v>
      </c>
      <c r="S2504" s="21" t="s">
        <v>5923</v>
      </c>
      <c r="T2504" s="21" t="s">
        <v>5969</v>
      </c>
      <c r="U2504" s="23"/>
      <c r="V2504" s="23"/>
      <c r="W2504" s="15">
        <f t="shared" si="2"/>
        <v>45635</v>
      </c>
      <c r="X2504" s="24">
        <v>2503.0</v>
      </c>
      <c r="Y2504" s="17" t="str">
        <f t="shared" si="3304"/>
        <v>=COUNTIFS(C$3:C2504,C2504)</v>
      </c>
      <c r="Z2504" s="25" t="str">
        <f t="shared" si="3305"/>
        <v>#NAME?</v>
      </c>
      <c r="AA2504" s="25" t="str">
        <f t="shared" si="3306"/>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07"/>
        <v>2</v>
      </c>
      <c r="B2505" s="10">
        <f t="shared" si="2256"/>
        <v>2</v>
      </c>
      <c r="C2505" s="12" t="s">
        <v>5952</v>
      </c>
      <c r="D2505" s="21" t="str">
        <f t="shared" si="3319"/>
        <v>ordinal</v>
      </c>
      <c r="E2505" s="21" t="str">
        <f t="shared" si="3330"/>
        <v>nt nom sg of catuttha</v>
      </c>
      <c r="F2505" s="21" t="str">
        <f t="shared" si="3320"/>
        <v/>
      </c>
      <c r="G2505" s="21"/>
      <c r="H2505" s="21" t="str">
        <f t="shared" si="3321"/>
        <v>the fourth part</v>
      </c>
      <c r="I2505" s="21" t="str">
        <f t="shared" si="3322"/>
        <v/>
      </c>
      <c r="J2505" s="21" t="str">
        <f t="shared" si="3323"/>
        <v/>
      </c>
      <c r="K2505" s="21" t="str">
        <f t="shared" si="3324"/>
        <v/>
      </c>
      <c r="L2505" s="21" t="str">
        <f t="shared" si="3325"/>
        <v/>
      </c>
      <c r="M2505" s="21" t="str">
        <f t="shared" si="3326"/>
        <v/>
      </c>
      <c r="N2505" s="21" t="str">
        <f t="shared" si="3327"/>
        <v>catu + ttha</v>
      </c>
      <c r="O2505" s="21" t="str">
        <f t="shared" si="3328"/>
        <v/>
      </c>
      <c r="P2505" s="21" t="str">
        <f t="shared" si="3329"/>
        <v/>
      </c>
      <c r="Q2505" s="21"/>
      <c r="R2505" s="21" t="s">
        <v>5918</v>
      </c>
      <c r="S2505" s="21" t="s">
        <v>5923</v>
      </c>
      <c r="T2505" s="21" t="s">
        <v>5969</v>
      </c>
      <c r="U2505" s="23"/>
      <c r="V2505" s="23"/>
      <c r="W2505" s="15">
        <f t="shared" si="2"/>
        <v>45635</v>
      </c>
      <c r="X2505" s="24">
        <v>2504.0</v>
      </c>
      <c r="Y2505" s="17" t="str">
        <f t="shared" si="3304"/>
        <v>=COUNTIFS(C$3:C2505,C2505)</v>
      </c>
      <c r="Z2505" s="25" t="str">
        <f t="shared" si="3305"/>
        <v>#NAME?</v>
      </c>
      <c r="AA2505" s="25" t="str">
        <f t="shared" si="3306"/>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07"/>
        <v>2</v>
      </c>
      <c r="B2506" s="10">
        <f t="shared" si="2256"/>
        <v>2</v>
      </c>
      <c r="C2506" s="12" t="s">
        <v>5957</v>
      </c>
      <c r="D2506" s="21" t="str">
        <f t="shared" si="3319"/>
        <v>adj</v>
      </c>
      <c r="E2506" s="21" t="str">
        <f t="shared" si="3330"/>
        <v>masc gen pl gocariya</v>
      </c>
      <c r="F2506" s="21" t="str">
        <f t="shared" si="3320"/>
        <v/>
      </c>
      <c r="G2506" s="21"/>
      <c r="H2506" s="21" t="str">
        <f t="shared" si="3321"/>
        <v>of brown</v>
      </c>
      <c r="I2506" s="21" t="str">
        <f t="shared" si="3322"/>
        <v>of pasture-colour</v>
      </c>
      <c r="J2506" s="21" t="str">
        <f t="shared" si="3323"/>
        <v/>
      </c>
      <c r="K2506" s="21" t="str">
        <f t="shared" si="3324"/>
        <v/>
      </c>
      <c r="L2506" s="21" t="str">
        <f t="shared" si="3325"/>
        <v/>
      </c>
      <c r="M2506" s="21" t="str">
        <f t="shared" si="3326"/>
        <v/>
      </c>
      <c r="N2506" s="21" t="str">
        <f t="shared" si="3327"/>
        <v>go + cara + iya</v>
      </c>
      <c r="O2506" s="21" t="str">
        <f t="shared" si="3328"/>
        <v/>
      </c>
      <c r="P2506" s="21" t="str">
        <f t="shared" si="3329"/>
        <v/>
      </c>
      <c r="Q2506" s="21"/>
      <c r="R2506" s="21" t="s">
        <v>5918</v>
      </c>
      <c r="S2506" s="21" t="s">
        <v>5923</v>
      </c>
      <c r="T2506" s="21" t="s">
        <v>5969</v>
      </c>
      <c r="U2506" s="23"/>
      <c r="V2506" s="23"/>
      <c r="W2506" s="15">
        <f t="shared" si="2"/>
        <v>45635</v>
      </c>
      <c r="X2506" s="24">
        <v>2505.0</v>
      </c>
      <c r="Y2506" s="17" t="str">
        <f t="shared" si="3304"/>
        <v>=COUNTIFS(C$3:C2506,C2506)</v>
      </c>
      <c r="Z2506" s="25" t="str">
        <f t="shared" si="3305"/>
        <v>#NAME?</v>
      </c>
      <c r="AA2506" s="25" t="str">
        <f t="shared" si="3306"/>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07"/>
        <v>2</v>
      </c>
      <c r="B2507" s="10">
        <f t="shared" si="2256"/>
        <v>9</v>
      </c>
      <c r="C2507" s="12" t="s">
        <v>5919</v>
      </c>
      <c r="D2507" s="21" t="str">
        <f t="shared" si="3319"/>
        <v>adj</v>
      </c>
      <c r="E2507" s="21" t="str">
        <f t="shared" si="3330"/>
        <v>nt nom sg of nava</v>
      </c>
      <c r="F2507" s="21" t="str">
        <f t="shared" si="3320"/>
        <v/>
      </c>
      <c r="G2507" s="21"/>
      <c r="H2507" s="21" t="str">
        <f t="shared" si="3321"/>
        <v>new</v>
      </c>
      <c r="I2507" s="21" t="str">
        <f t="shared" si="3322"/>
        <v/>
      </c>
      <c r="J2507" s="21" t="str">
        <f t="shared" si="3323"/>
        <v/>
      </c>
      <c r="K2507" s="21" t="str">
        <f t="shared" si="3324"/>
        <v/>
      </c>
      <c r="L2507" s="21" t="str">
        <f t="shared" si="3325"/>
        <v/>
      </c>
      <c r="M2507" s="21" t="str">
        <f t="shared" si="3326"/>
        <v/>
      </c>
      <c r="N2507" s="21" t="str">
        <f t="shared" si="3327"/>
        <v/>
      </c>
      <c r="O2507" s="21" t="str">
        <f t="shared" si="3328"/>
        <v/>
      </c>
      <c r="P2507" s="21" t="str">
        <f t="shared" si="3329"/>
        <v/>
      </c>
      <c r="Q2507" s="21"/>
      <c r="R2507" s="21" t="s">
        <v>5918</v>
      </c>
      <c r="S2507" s="21" t="s">
        <v>5923</v>
      </c>
      <c r="T2507" s="21" t="s">
        <v>5969</v>
      </c>
      <c r="U2507" s="23"/>
      <c r="V2507" s="23"/>
      <c r="W2507" s="15">
        <f t="shared" si="2"/>
        <v>45635</v>
      </c>
      <c r="X2507" s="24">
        <v>2506.0</v>
      </c>
      <c r="Y2507" s="17" t="str">
        <f t="shared" si="3304"/>
        <v>=COUNTIFS(C$3:C2507,C2507)</v>
      </c>
      <c r="Z2507" s="25" t="str">
        <f t="shared" si="3305"/>
        <v>#NAME?</v>
      </c>
      <c r="AA2507" s="25" t="str">
        <f t="shared" si="3306"/>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07"/>
        <v>4</v>
      </c>
      <c r="B2508" s="10">
        <f t="shared" si="2256"/>
        <v>7</v>
      </c>
      <c r="C2508" s="12" t="s">
        <v>5870</v>
      </c>
      <c r="D2508" s="21" t="str">
        <f t="shared" si="3319"/>
        <v>noun</v>
      </c>
      <c r="E2508" s="21" t="str">
        <f t="shared" si="3330"/>
        <v>nt acc sg of santhata</v>
      </c>
      <c r="F2508" s="21" t="str">
        <f t="shared" si="3320"/>
        <v/>
      </c>
      <c r="G2508" s="21"/>
      <c r="H2508" s="21" t="str">
        <f t="shared" si="3321"/>
        <v>rug</v>
      </c>
      <c r="I2508" s="21" t="str">
        <f t="shared" si="3322"/>
        <v>spread</v>
      </c>
      <c r="J2508" s="21" t="str">
        <f t="shared" si="3323"/>
        <v>√thar (spread, expand)</v>
      </c>
      <c r="K2508" s="21">
        <f t="shared" si="3324"/>
        <v>1</v>
      </c>
      <c r="L2508" s="21" t="str">
        <f t="shared" si="3325"/>
        <v>a</v>
      </c>
      <c r="M2508" s="21" t="str">
        <f t="shared" si="3326"/>
        <v/>
      </c>
      <c r="N2508" s="21" t="str">
        <f t="shared" si="3327"/>
        <v>saṃ + √thar + ta</v>
      </c>
      <c r="O2508" s="21" t="str">
        <f t="shared" si="3328"/>
        <v/>
      </c>
      <c r="P2508" s="21" t="str">
        <f t="shared" si="3329"/>
        <v/>
      </c>
      <c r="Q2508" s="21"/>
      <c r="R2508" s="21" t="s">
        <v>5918</v>
      </c>
      <c r="S2508" s="21" t="s">
        <v>5923</v>
      </c>
      <c r="T2508" s="21" t="s">
        <v>5969</v>
      </c>
      <c r="U2508" s="23"/>
      <c r="V2508" s="23"/>
      <c r="W2508" s="15">
        <f t="shared" si="2"/>
        <v>45635</v>
      </c>
      <c r="X2508" s="24">
        <v>2507.0</v>
      </c>
      <c r="Y2508" s="17" t="str">
        <f t="shared" si="3304"/>
        <v>=COUNTIFS(C$3:C2508,C2508)</v>
      </c>
      <c r="Z2508" s="25" t="str">
        <f t="shared" si="3305"/>
        <v>#NAME?</v>
      </c>
      <c r="AA2508" s="25" t="str">
        <f t="shared" si="3306"/>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07"/>
        <v>3</v>
      </c>
      <c r="B2509" s="10">
        <f t="shared" si="2256"/>
        <v>8</v>
      </c>
      <c r="C2509" s="12" t="s">
        <v>5877</v>
      </c>
      <c r="D2509" s="21" t="str">
        <f t="shared" si="3319"/>
        <v>verb</v>
      </c>
      <c r="E2509" s="21" t="str">
        <f t="shared" si="3330"/>
        <v>opt 3rd sg of kārāpeti</v>
      </c>
      <c r="F2509" s="21" t="str">
        <f t="shared" si="3320"/>
        <v/>
      </c>
      <c r="G2509" s="21"/>
      <c r="H2509" s="21" t="str">
        <f t="shared" si="3321"/>
        <v>he should make</v>
      </c>
      <c r="I2509" s="21" t="str">
        <f t="shared" si="3322"/>
        <v>could cause to make</v>
      </c>
      <c r="J2509" s="21" t="str">
        <f t="shared" si="3323"/>
        <v>√kar (do, make)</v>
      </c>
      <c r="K2509" s="21">
        <f t="shared" si="3324"/>
        <v>7</v>
      </c>
      <c r="L2509" s="21" t="str">
        <f t="shared" si="3325"/>
        <v>*āpe</v>
      </c>
      <c r="M2509" s="21" t="str">
        <f t="shared" si="3326"/>
        <v>√kar + *āpe &gt; kārāpe</v>
      </c>
      <c r="N2509" s="21" t="str">
        <f t="shared" si="3327"/>
        <v>kārāpe + ti</v>
      </c>
      <c r="O2509" s="21" t="str">
        <f t="shared" si="3328"/>
        <v/>
      </c>
      <c r="P2509" s="21" t="str">
        <f t="shared" si="3329"/>
        <v/>
      </c>
      <c r="Q2509" s="21"/>
      <c r="R2509" s="21" t="s">
        <v>5918</v>
      </c>
      <c r="S2509" s="21" t="s">
        <v>5923</v>
      </c>
      <c r="T2509" s="21" t="s">
        <v>5969</v>
      </c>
      <c r="U2509" s="23"/>
      <c r="V2509" s="23"/>
      <c r="W2509" s="15">
        <f t="shared" si="2"/>
        <v>45635</v>
      </c>
      <c r="X2509" s="24">
        <v>2508.0</v>
      </c>
      <c r="Y2509" s="17" t="str">
        <f t="shared" si="3304"/>
        <v>=COUNTIFS(C$3:C2509,C2509)</v>
      </c>
      <c r="Z2509" s="25" t="str">
        <f t="shared" si="3305"/>
        <v>#NAME?</v>
      </c>
      <c r="AA2509" s="25" t="str">
        <f t="shared" si="3306"/>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07"/>
        <v>13</v>
      </c>
      <c r="B2510" s="10">
        <f t="shared" si="2256"/>
        <v>30</v>
      </c>
      <c r="C2510" s="12" t="s">
        <v>4721</v>
      </c>
      <c r="D2510" s="21" t="str">
        <f t="shared" si="3319"/>
        <v>ptp</v>
      </c>
      <c r="E2510" s="21" t="str">
        <f t="shared" si="3330"/>
        <v>nt nom sg of nissaggiya</v>
      </c>
      <c r="F2510" s="21" t="str">
        <f t="shared" si="3320"/>
        <v/>
      </c>
      <c r="G2510" s="21"/>
      <c r="H2510" s="21" t="str">
        <f t="shared" si="3321"/>
        <v>involving relinquishment</v>
      </c>
      <c r="I2510" s="21" t="str">
        <f t="shared" si="3322"/>
        <v>to be given up</v>
      </c>
      <c r="J2510" s="21" t="str">
        <f t="shared" si="3323"/>
        <v>√sajj (relinquish, let loose)</v>
      </c>
      <c r="K2510" s="21">
        <f t="shared" si="3324"/>
        <v>1</v>
      </c>
      <c r="L2510" s="21" t="str">
        <f t="shared" si="3325"/>
        <v>a</v>
      </c>
      <c r="M2510" s="21" t="str">
        <f t="shared" si="3326"/>
        <v/>
      </c>
      <c r="N2510" s="21" t="str">
        <f t="shared" si="3327"/>
        <v>ni + √sajj &gt; sagg + iya</v>
      </c>
      <c r="O2510" s="21" t="str">
        <f t="shared" si="3328"/>
        <v/>
      </c>
      <c r="P2510" s="21" t="str">
        <f t="shared" si="3329"/>
        <v/>
      </c>
      <c r="Q2510" s="21"/>
      <c r="R2510" s="21" t="s">
        <v>5918</v>
      </c>
      <c r="S2510" s="21" t="s">
        <v>5923</v>
      </c>
      <c r="T2510" s="21" t="s">
        <v>5969</v>
      </c>
      <c r="U2510" s="23"/>
      <c r="V2510" s="23"/>
      <c r="W2510" s="15">
        <f t="shared" si="2"/>
        <v>45635</v>
      </c>
      <c r="X2510" s="24">
        <v>2509.0</v>
      </c>
      <c r="Y2510" s="17" t="str">
        <f t="shared" si="3304"/>
        <v>=COUNTIFS(C$3:C2510,C2510)</v>
      </c>
      <c r="Z2510" s="25" t="str">
        <f t="shared" si="3305"/>
        <v>#NAME?</v>
      </c>
      <c r="AA2510" s="25" t="str">
        <f t="shared" si="3306"/>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07"/>
        <v>13</v>
      </c>
      <c r="B2511" s="10">
        <f t="shared" si="2256"/>
        <v>122</v>
      </c>
      <c r="C2511" s="12" t="s">
        <v>4724</v>
      </c>
      <c r="D2511" s="21" t="str">
        <f t="shared" si="3319"/>
        <v>adj</v>
      </c>
      <c r="E2511" s="21" t="str">
        <f t="shared" si="3330"/>
        <v>nt nom sg of pācittiya</v>
      </c>
      <c r="F2511" s="21" t="str">
        <f t="shared" si="3320"/>
        <v>+loc</v>
      </c>
      <c r="G2511" s="21"/>
      <c r="H2511" s="21" t="str">
        <f t="shared" si="3321"/>
        <v>requiring confession</v>
      </c>
      <c r="I2511" s="21" t="str">
        <f t="shared" si="3322"/>
        <v/>
      </c>
      <c r="J2511" s="21" t="str">
        <f t="shared" si="3323"/>
        <v/>
      </c>
      <c r="K2511" s="21" t="str">
        <f t="shared" si="3324"/>
        <v/>
      </c>
      <c r="L2511" s="21" t="str">
        <f t="shared" si="3325"/>
        <v/>
      </c>
      <c r="M2511" s="21" t="str">
        <f t="shared" si="3326"/>
        <v/>
      </c>
      <c r="N2511" s="21" t="str">
        <f t="shared" si="3327"/>
        <v/>
      </c>
      <c r="O2511" s="21" t="str">
        <f t="shared" si="3328"/>
        <v/>
      </c>
      <c r="P2511" s="21" t="str">
        <f t="shared" si="3329"/>
        <v/>
      </c>
      <c r="Q2511" s="21"/>
      <c r="R2511" s="21" t="s">
        <v>5918</v>
      </c>
      <c r="S2511" s="21" t="s">
        <v>5923</v>
      </c>
      <c r="T2511" s="21" t="s">
        <v>5969</v>
      </c>
      <c r="U2511" s="23"/>
      <c r="V2511" s="23"/>
      <c r="W2511" s="15">
        <f t="shared" si="2"/>
        <v>45635</v>
      </c>
      <c r="X2511" s="24">
        <v>2510.0</v>
      </c>
      <c r="Y2511" s="17" t="str">
        <f t="shared" si="3304"/>
        <v>=COUNTIFS(C$3:C2511,C2511)</v>
      </c>
      <c r="Z2511" s="25" t="str">
        <f t="shared" si="3305"/>
        <v>#NAME?</v>
      </c>
      <c r="AA2511" s="25" t="str">
        <f t="shared" si="3306"/>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56"/>
        <v>0</v>
      </c>
      <c r="C2512" s="31"/>
      <c r="D2512" s="40"/>
      <c r="E2512" s="40"/>
      <c r="F2512" s="40"/>
      <c r="G2512" s="40"/>
      <c r="H2512" s="40"/>
      <c r="I2512" s="40"/>
      <c r="J2512" s="40"/>
      <c r="K2512" s="40"/>
      <c r="L2512" s="40"/>
      <c r="M2512" s="40"/>
      <c r="N2512" s="40"/>
      <c r="O2512" s="40"/>
      <c r="P2512" s="40"/>
      <c r="Q2512" s="40"/>
      <c r="R2512" s="40" t="s">
        <v>5918</v>
      </c>
      <c r="S2512" s="40" t="s">
        <v>5923</v>
      </c>
      <c r="T2512" s="40" t="s">
        <v>5969</v>
      </c>
      <c r="U2512" s="41"/>
      <c r="V2512" s="41"/>
      <c r="W2512" s="15">
        <f t="shared" si="2"/>
        <v>45635</v>
      </c>
      <c r="X2512" s="24">
        <v>2511.0</v>
      </c>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56"/>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2"/>
        <v>45635</v>
      </c>
      <c r="X2513" s="24">
        <v>2512.0</v>
      </c>
      <c r="Y2513" s="17" t="str">
        <f t="shared" ref="Y2513:Y2523" si="3331">formulatext(A2513)</f>
        <v>#N/A</v>
      </c>
      <c r="Z2513" s="25" t="str">
        <f t="shared" ref="Z2513:Z2523" si="3332">org.libreoffice.regex(Y2513,"(\= COUNTIFS\(C\$\d{1,3}:)(C\d{1,3})(,)(C\d{1,3})(\))","$2")</f>
        <v>#NAME?</v>
      </c>
      <c r="AA2513" s="25" t="str">
        <f t="shared" ref="AA2513:AA2523" si="3333">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56"/>
        <v>1</v>
      </c>
      <c r="C2514" s="12" t="s">
        <v>5975</v>
      </c>
      <c r="D2514" s="21"/>
      <c r="E2514" s="21"/>
      <c r="F2514" s="21"/>
      <c r="G2514" s="21"/>
      <c r="H2514" s="21"/>
      <c r="I2514" s="21"/>
      <c r="J2514" s="21"/>
      <c r="K2514" s="21"/>
      <c r="L2514" s="21"/>
      <c r="M2514" s="21"/>
      <c r="N2514" s="21"/>
      <c r="O2514" s="21"/>
      <c r="P2514" s="21"/>
      <c r="Q2514" s="21"/>
      <c r="R2514" s="21"/>
      <c r="S2514" s="21"/>
      <c r="T2514" s="21"/>
      <c r="U2514" s="23"/>
      <c r="V2514" s="23"/>
      <c r="W2514" s="15">
        <f t="shared" si="2"/>
        <v>45635</v>
      </c>
      <c r="X2514" s="24">
        <v>2513.0</v>
      </c>
      <c r="Y2514" s="17" t="str">
        <f t="shared" si="3331"/>
        <v>#N/A</v>
      </c>
      <c r="Z2514" s="25" t="str">
        <f t="shared" si="3332"/>
        <v>#NAME?</v>
      </c>
      <c r="AA2514" s="25" t="str">
        <f t="shared" si="3333"/>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34">COUNTIFS(C$3:C2515,C2515)</f>
        <v>3</v>
      </c>
      <c r="B2515" s="10">
        <f t="shared" si="2256"/>
        <v>9</v>
      </c>
      <c r="C2515" s="12" t="s">
        <v>5919</v>
      </c>
      <c r="D2515" s="21" t="str">
        <f t="shared" ref="D2515:D2518" si="3335">VLOOKUP($C2515,$C$1:$P$7320,2,0)</f>
        <v>adj</v>
      </c>
      <c r="E2515" s="21" t="str">
        <f t="shared" ref="E2515:E2518" si="3336">VLOOKUP($C2515,$C$1:$P$7320,3,0)</f>
        <v>nt nom sg of nava</v>
      </c>
      <c r="F2515" s="21" t="str">
        <f t="shared" ref="F2515:F2518" si="3337">VLOOKUP($C2515,$C$1:$P$7320,4,0)</f>
        <v/>
      </c>
      <c r="G2515" s="21"/>
      <c r="H2515" s="21" t="str">
        <f t="shared" ref="H2515:H2518" si="3338">VLOOKUP($C2515,$C$1:$P$7320,6,0)</f>
        <v>new</v>
      </c>
      <c r="I2515" s="21" t="str">
        <f t="shared" ref="I2515:I2518" si="3339">VLOOKUP($C2515,$C$1:$P$7320,7,0)</f>
        <v/>
      </c>
      <c r="J2515" s="21" t="str">
        <f t="shared" ref="J2515:J2518" si="3340">VLOOKUP($C2515,$C$1:$P$7320,8,0)</f>
        <v/>
      </c>
      <c r="K2515" s="21" t="str">
        <f t="shared" ref="K2515:K2518" si="3341">VLOOKUP($C2515,$C$1:$P$7320,9,0)</f>
        <v/>
      </c>
      <c r="L2515" s="21" t="str">
        <f t="shared" ref="L2515:L2518" si="3342">VLOOKUP($C2515,$C$1:$P$7320,10,0)</f>
        <v/>
      </c>
      <c r="M2515" s="21" t="str">
        <f t="shared" ref="M2515:M2518" si="3343">VLOOKUP($C2515,$C$1:$P$7320,11,0)</f>
        <v/>
      </c>
      <c r="N2515" s="21" t="str">
        <f t="shared" ref="N2515:N2518" si="3344">VLOOKUP($C2515,$C$1:$P$7320,12,0)</f>
        <v/>
      </c>
      <c r="O2515" s="21" t="str">
        <f t="shared" ref="O2515:O2518" si="3345">VLOOKUP($C2515,$C$1:$P$7320,13,0)</f>
        <v/>
      </c>
      <c r="P2515" s="21" t="str">
        <f t="shared" ref="P2515:P2518" si="3346">VLOOKUP($C2515,$C$1:$P$7320,14,0)</f>
        <v/>
      </c>
      <c r="Q2515" s="21" t="s">
        <v>5922</v>
      </c>
      <c r="R2515" s="21" t="s">
        <v>5975</v>
      </c>
      <c r="S2515" s="21" t="s">
        <v>5976</v>
      </c>
      <c r="T2515" s="21" t="s">
        <v>5977</v>
      </c>
      <c r="U2515" s="23"/>
      <c r="V2515" s="23"/>
      <c r="W2515" s="15">
        <f t="shared" si="2"/>
        <v>45635</v>
      </c>
      <c r="X2515" s="24">
        <v>2514.0</v>
      </c>
      <c r="Y2515" s="17" t="str">
        <f t="shared" si="3331"/>
        <v>=COUNTIFS(C$3:C2515,C2515)</v>
      </c>
      <c r="Z2515" s="25" t="str">
        <f t="shared" si="3332"/>
        <v>#NAME?</v>
      </c>
      <c r="AA2515" s="25" t="str">
        <f t="shared" si="3333"/>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34"/>
        <v>26</v>
      </c>
      <c r="B2516" s="10">
        <f t="shared" si="2256"/>
        <v>124</v>
      </c>
      <c r="C2516" s="12" t="s">
        <v>466</v>
      </c>
      <c r="D2516" s="21" t="str">
        <f t="shared" si="3335"/>
        <v>ind</v>
      </c>
      <c r="E2516" s="21" t="str">
        <f t="shared" si="3336"/>
        <v/>
      </c>
      <c r="F2516" s="21" t="str">
        <f t="shared" si="3337"/>
        <v/>
      </c>
      <c r="G2516" s="21"/>
      <c r="H2516" s="21" t="str">
        <f t="shared" si="3338"/>
        <v>then, now, so, but</v>
      </c>
      <c r="I2516" s="21" t="str">
        <f t="shared" si="3339"/>
        <v/>
      </c>
      <c r="J2516" s="21" t="str">
        <f t="shared" si="3340"/>
        <v/>
      </c>
      <c r="K2516" s="21" t="str">
        <f t="shared" si="3341"/>
        <v/>
      </c>
      <c r="L2516" s="21" t="str">
        <f t="shared" si="3342"/>
        <v/>
      </c>
      <c r="M2516" s="21" t="str">
        <f t="shared" si="3343"/>
        <v/>
      </c>
      <c r="N2516" s="21" t="str">
        <f t="shared" si="3344"/>
        <v/>
      </c>
      <c r="O2516" s="21" t="str">
        <f t="shared" si="3345"/>
        <v/>
      </c>
      <c r="P2516" s="21" t="str">
        <f t="shared" si="3346"/>
        <v/>
      </c>
      <c r="Q2516" s="21"/>
      <c r="R2516" s="21" t="s">
        <v>5975</v>
      </c>
      <c r="S2516" s="21" t="s">
        <v>5976</v>
      </c>
      <c r="T2516" s="21" t="s">
        <v>5977</v>
      </c>
      <c r="U2516" s="23"/>
      <c r="V2516" s="23"/>
      <c r="W2516" s="15">
        <f t="shared" si="2"/>
        <v>45635</v>
      </c>
      <c r="X2516" s="24">
        <v>2515.0</v>
      </c>
      <c r="Y2516" s="17" t="str">
        <f t="shared" si="3331"/>
        <v>=COUNTIFS(C$3:C2516,C2516)</v>
      </c>
      <c r="Z2516" s="25" t="str">
        <f t="shared" si="3332"/>
        <v>#NAME?</v>
      </c>
      <c r="AA2516" s="25" t="str">
        <f t="shared" si="3333"/>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4"/>
        <v>16</v>
      </c>
      <c r="B2517" s="10">
        <f t="shared" si="2256"/>
        <v>39</v>
      </c>
      <c r="C2517" s="12" t="s">
        <v>704</v>
      </c>
      <c r="D2517" s="21" t="str">
        <f t="shared" si="3335"/>
        <v>noun</v>
      </c>
      <c r="E2517" s="21" t="str">
        <f t="shared" si="3336"/>
        <v>masc instr sg of bhikkhu, from bhikkhati</v>
      </c>
      <c r="F2517" s="21" t="str">
        <f t="shared" si="3337"/>
        <v/>
      </c>
      <c r="G2517" s="21"/>
      <c r="H2517" s="21" t="str">
        <f t="shared" si="3338"/>
        <v>by a monk, monastic</v>
      </c>
      <c r="I2517" s="21" t="str">
        <f t="shared" si="3339"/>
        <v>beggar, mendicant</v>
      </c>
      <c r="J2517" s="21" t="str">
        <f t="shared" si="3340"/>
        <v>√bhikkh (beg)</v>
      </c>
      <c r="K2517" s="21">
        <f t="shared" si="3341"/>
        <v>1</v>
      </c>
      <c r="L2517" s="21" t="str">
        <f t="shared" si="3342"/>
        <v>a</v>
      </c>
      <c r="M2517" s="21" t="str">
        <f t="shared" si="3343"/>
        <v/>
      </c>
      <c r="N2517" s="21" t="str">
        <f t="shared" si="3344"/>
        <v>√bhikkh + u</v>
      </c>
      <c r="O2517" s="21" t="str">
        <f t="shared" si="3345"/>
        <v/>
      </c>
      <c r="P2517" s="21" t="str">
        <f t="shared" si="3346"/>
        <v/>
      </c>
      <c r="Q2517" s="21"/>
      <c r="R2517" s="21" t="s">
        <v>5975</v>
      </c>
      <c r="S2517" s="21" t="s">
        <v>5976</v>
      </c>
      <c r="T2517" s="21" t="s">
        <v>5977</v>
      </c>
      <c r="U2517" s="23"/>
      <c r="V2517" s="23"/>
      <c r="W2517" s="15">
        <f t="shared" si="2"/>
        <v>45635</v>
      </c>
      <c r="X2517" s="24">
        <v>2516.0</v>
      </c>
      <c r="Y2517" s="17" t="str">
        <f t="shared" si="3331"/>
        <v>=COUNTIFS(C$3:C2517,C2517)</v>
      </c>
      <c r="Z2517" s="25" t="str">
        <f t="shared" si="3332"/>
        <v>#NAME?</v>
      </c>
      <c r="AA2517" s="25" t="str">
        <f t="shared" si="3333"/>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4"/>
        <v>5</v>
      </c>
      <c r="B2518" s="10">
        <f t="shared" si="2256"/>
        <v>7</v>
      </c>
      <c r="C2518" s="12" t="s">
        <v>5870</v>
      </c>
      <c r="D2518" s="21" t="str">
        <f t="shared" si="3335"/>
        <v>noun</v>
      </c>
      <c r="E2518" s="21" t="str">
        <f t="shared" si="3336"/>
        <v>nt acc sg of santhata</v>
      </c>
      <c r="F2518" s="21" t="str">
        <f t="shared" si="3337"/>
        <v/>
      </c>
      <c r="G2518" s="21"/>
      <c r="H2518" s="21" t="str">
        <f t="shared" si="3338"/>
        <v>rug</v>
      </c>
      <c r="I2518" s="21" t="str">
        <f t="shared" si="3339"/>
        <v>spread</v>
      </c>
      <c r="J2518" s="21" t="str">
        <f t="shared" si="3340"/>
        <v>√thar (spread, expand)</v>
      </c>
      <c r="K2518" s="21">
        <f t="shared" si="3341"/>
        <v>1</v>
      </c>
      <c r="L2518" s="21" t="str">
        <f t="shared" si="3342"/>
        <v>a</v>
      </c>
      <c r="M2518" s="21" t="str">
        <f t="shared" si="3343"/>
        <v/>
      </c>
      <c r="N2518" s="21" t="str">
        <f t="shared" si="3344"/>
        <v>saṃ + √thar + ta</v>
      </c>
      <c r="O2518" s="21" t="str">
        <f t="shared" si="3345"/>
        <v/>
      </c>
      <c r="P2518" s="21" t="str">
        <f t="shared" si="3346"/>
        <v/>
      </c>
      <c r="Q2518" s="21"/>
      <c r="R2518" s="21" t="s">
        <v>5975</v>
      </c>
      <c r="S2518" s="21" t="s">
        <v>5976</v>
      </c>
      <c r="T2518" s="21" t="s">
        <v>5977</v>
      </c>
      <c r="U2518" s="23"/>
      <c r="V2518" s="23"/>
      <c r="W2518" s="15">
        <f t="shared" si="2"/>
        <v>45635</v>
      </c>
      <c r="X2518" s="24">
        <v>2517.0</v>
      </c>
      <c r="Y2518" s="17" t="str">
        <f t="shared" si="3331"/>
        <v>=COUNTIFS(C$3:C2518,C2518)</v>
      </c>
      <c r="Z2518" s="25" t="str">
        <f t="shared" si="3332"/>
        <v>#NAME?</v>
      </c>
      <c r="AA2518" s="25" t="str">
        <f t="shared" si="3333"/>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4"/>
        <v>1</v>
      </c>
      <c r="B2519" s="10">
        <f t="shared" si="2256"/>
        <v>1</v>
      </c>
      <c r="C2519" s="12" t="s">
        <v>5978</v>
      </c>
      <c r="D2519" s="21" t="s">
        <v>84</v>
      </c>
      <c r="E2519" s="21" t="s">
        <v>5979</v>
      </c>
      <c r="F2519" s="21"/>
      <c r="G2519" s="21"/>
      <c r="H2519" s="21" t="s">
        <v>5980</v>
      </c>
      <c r="I2519" s="21"/>
      <c r="J2519" s="21" t="s">
        <v>214</v>
      </c>
      <c r="K2519" s="21">
        <v>7.0</v>
      </c>
      <c r="L2519" s="21" t="s">
        <v>1456</v>
      </c>
      <c r="M2519" s="21" t="s">
        <v>5881</v>
      </c>
      <c r="N2519" s="21" t="s">
        <v>5981</v>
      </c>
      <c r="O2519" s="21"/>
      <c r="P2519" s="21"/>
      <c r="Q2519" s="21"/>
      <c r="R2519" s="21" t="s">
        <v>5975</v>
      </c>
      <c r="S2519" s="21" t="s">
        <v>5976</v>
      </c>
      <c r="T2519" s="21" t="s">
        <v>5982</v>
      </c>
      <c r="U2519" s="23"/>
      <c r="V2519" s="23"/>
      <c r="W2519" s="15">
        <f t="shared" si="2"/>
        <v>45635</v>
      </c>
      <c r="X2519" s="24">
        <v>2518.0</v>
      </c>
      <c r="Y2519" s="17" t="str">
        <f t="shared" si="3331"/>
        <v>=COUNTIFS(C$3:C2519,C2519)</v>
      </c>
      <c r="Z2519" s="25" t="str">
        <f t="shared" si="3332"/>
        <v>#NAME?</v>
      </c>
      <c r="AA2519" s="25" t="str">
        <f t="shared" si="3333"/>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4"/>
        <v>1</v>
      </c>
      <c r="B2520" s="10">
        <f t="shared" si="2256"/>
        <v>1</v>
      </c>
      <c r="C2520" s="12" t="s">
        <v>5983</v>
      </c>
      <c r="D2520" s="21" t="s">
        <v>47</v>
      </c>
      <c r="E2520" s="21" t="s">
        <v>5984</v>
      </c>
      <c r="F2520" s="21"/>
      <c r="G2520" s="21"/>
      <c r="H2520" s="21" t="s">
        <v>5985</v>
      </c>
      <c r="I2520" s="21" t="s">
        <v>5986</v>
      </c>
      <c r="J2520" s="21"/>
      <c r="K2520" s="21"/>
      <c r="L2520" s="21"/>
      <c r="M2520" s="21"/>
      <c r="N2520" s="21" t="s">
        <v>5987</v>
      </c>
      <c r="O2520" s="21" t="s">
        <v>3193</v>
      </c>
      <c r="P2520" s="21" t="s">
        <v>5988</v>
      </c>
      <c r="Q2520" s="21"/>
      <c r="R2520" s="21" t="s">
        <v>5975</v>
      </c>
      <c r="S2520" s="21" t="s">
        <v>5976</v>
      </c>
      <c r="T2520" s="21" t="s">
        <v>5989</v>
      </c>
      <c r="U2520" s="23"/>
      <c r="V2520" s="23"/>
      <c r="W2520" s="15">
        <f t="shared" si="2"/>
        <v>45635</v>
      </c>
      <c r="X2520" s="24">
        <v>2519.0</v>
      </c>
      <c r="Y2520" s="17" t="str">
        <f t="shared" si="3331"/>
        <v>=COUNTIFS(C$3:C2520,C2520)</v>
      </c>
      <c r="Z2520" s="25" t="str">
        <f t="shared" si="3332"/>
        <v>#NAME?</v>
      </c>
      <c r="AA2520" s="25" t="str">
        <f t="shared" si="3333"/>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4"/>
        <v>1</v>
      </c>
      <c r="B2521" s="10">
        <f t="shared" si="2256"/>
        <v>1</v>
      </c>
      <c r="C2521" s="12" t="s">
        <v>5990</v>
      </c>
      <c r="D2521" s="27" t="s">
        <v>141</v>
      </c>
      <c r="E2521" s="21" t="s">
        <v>1</v>
      </c>
      <c r="F2521" s="21"/>
      <c r="G2521" s="21"/>
      <c r="H2521" s="21" t="s">
        <v>4278</v>
      </c>
      <c r="I2521" s="21"/>
      <c r="J2521" s="21"/>
      <c r="K2521" s="21"/>
      <c r="L2521" s="21"/>
      <c r="M2521" s="21"/>
      <c r="N2521" s="21"/>
      <c r="O2521" s="21"/>
      <c r="P2521" s="21"/>
      <c r="Q2521" s="21"/>
      <c r="R2521" s="21" t="s">
        <v>5975</v>
      </c>
      <c r="S2521" s="21" t="s">
        <v>5976</v>
      </c>
      <c r="T2521" s="21" t="s">
        <v>5991</v>
      </c>
      <c r="U2521" s="23"/>
      <c r="V2521" s="23"/>
      <c r="W2521" s="15">
        <f t="shared" si="2"/>
        <v>45635</v>
      </c>
      <c r="X2521" s="24">
        <v>2520.0</v>
      </c>
      <c r="Y2521" s="17" t="str">
        <f t="shared" si="3331"/>
        <v>=COUNTIFS(C$3:C2521,C2521)</v>
      </c>
      <c r="Z2521" s="25" t="str">
        <f t="shared" si="3332"/>
        <v>#NAME?</v>
      </c>
      <c r="AA2521" s="25" t="str">
        <f t="shared" si="3333"/>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4"/>
        <v>1</v>
      </c>
      <c r="B2522" s="10">
        <f t="shared" si="2256"/>
        <v>1</v>
      </c>
      <c r="C2522" s="12" t="s">
        <v>5992</v>
      </c>
      <c r="D2522" s="21" t="s">
        <v>47</v>
      </c>
      <c r="E2522" s="21" t="s">
        <v>5993</v>
      </c>
      <c r="F2522" s="21"/>
      <c r="G2522" s="21"/>
      <c r="H2522" s="21" t="s">
        <v>5994</v>
      </c>
      <c r="I2522" s="21" t="s">
        <v>5995</v>
      </c>
      <c r="J2522" s="21" t="s">
        <v>5996</v>
      </c>
      <c r="K2522" s="21">
        <v>1.0</v>
      </c>
      <c r="L2522" s="21" t="s">
        <v>35</v>
      </c>
      <c r="M2522" s="21"/>
      <c r="N2522" s="21" t="s">
        <v>5997</v>
      </c>
      <c r="O2522" s="21"/>
      <c r="P2522" s="21"/>
      <c r="Q2522" s="21"/>
      <c r="R2522" s="21" t="s">
        <v>5975</v>
      </c>
      <c r="S2522" s="21" t="s">
        <v>5976</v>
      </c>
      <c r="T2522" s="21" t="s">
        <v>5998</v>
      </c>
      <c r="U2522" s="23"/>
      <c r="V2522" s="23"/>
      <c r="W2522" s="15">
        <f t="shared" si="2"/>
        <v>45635</v>
      </c>
      <c r="X2522" s="24">
        <v>2521.0</v>
      </c>
      <c r="Y2522" s="17" t="str">
        <f t="shared" si="3331"/>
        <v>=COUNTIFS(C$3:C2522,C2522)</v>
      </c>
      <c r="Z2522" s="25" t="str">
        <f t="shared" si="3332"/>
        <v>#NAME?</v>
      </c>
      <c r="AA2522" s="25" t="str">
        <f t="shared" si="3333"/>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4"/>
        <v>2</v>
      </c>
      <c r="B2523" s="10">
        <f t="shared" si="2256"/>
        <v>2</v>
      </c>
      <c r="C2523" s="12" t="s">
        <v>4707</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5975</v>
      </c>
      <c r="S2523" s="21" t="s">
        <v>5976</v>
      </c>
      <c r="T2523" s="21" t="s">
        <v>5977</v>
      </c>
      <c r="U2523" s="23"/>
      <c r="V2523" s="23"/>
      <c r="W2523" s="15">
        <f t="shared" si="2"/>
        <v>45635</v>
      </c>
      <c r="X2523" s="24">
        <v>2522.0</v>
      </c>
      <c r="Y2523" s="17" t="str">
        <f t="shared" si="3331"/>
        <v>=COUNTIFS(C$3:C2523,C2523)</v>
      </c>
      <c r="Z2523" s="25" t="str">
        <f t="shared" si="3332"/>
        <v>#NAME?</v>
      </c>
      <c r="AA2523" s="25" t="str">
        <f t="shared" si="3333"/>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56"/>
        <v>0</v>
      </c>
      <c r="C2524" s="31"/>
      <c r="D2524" s="40"/>
      <c r="E2524" s="40"/>
      <c r="F2524" s="40"/>
      <c r="G2524" s="40"/>
      <c r="H2524" s="40"/>
      <c r="I2524" s="40"/>
      <c r="J2524" s="40"/>
      <c r="K2524" s="40"/>
      <c r="L2524" s="40"/>
      <c r="M2524" s="40"/>
      <c r="N2524" s="40"/>
      <c r="O2524" s="40"/>
      <c r="P2524" s="40"/>
      <c r="Q2524" s="40"/>
      <c r="R2524" s="40" t="s">
        <v>5975</v>
      </c>
      <c r="S2524" s="40" t="s">
        <v>5976</v>
      </c>
      <c r="T2524" s="40" t="s">
        <v>5977</v>
      </c>
      <c r="U2524" s="41"/>
      <c r="V2524" s="41"/>
      <c r="W2524" s="15">
        <f t="shared" si="2"/>
        <v>45635</v>
      </c>
      <c r="X2524" s="24">
        <v>2523.0</v>
      </c>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56"/>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2"/>
        <v>45635</v>
      </c>
      <c r="X2525" s="24">
        <v>2524.0</v>
      </c>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47">COUNTIFS(C$3:C2526,C2526)</f>
        <v>1</v>
      </c>
      <c r="B2526" s="10">
        <f t="shared" si="2256"/>
        <v>2</v>
      </c>
      <c r="C2526" s="12" t="s">
        <v>5999</v>
      </c>
      <c r="D2526" s="21" t="s">
        <v>29</v>
      </c>
      <c r="E2526" s="21" t="s">
        <v>6000</v>
      </c>
      <c r="F2526" s="21"/>
      <c r="G2526" s="21"/>
      <c r="H2526" s="21" t="s">
        <v>6001</v>
      </c>
      <c r="I2526" s="21"/>
      <c r="J2526" s="21"/>
      <c r="K2526" s="21"/>
      <c r="L2526" s="21"/>
      <c r="M2526" s="21"/>
      <c r="N2526" s="21"/>
      <c r="O2526" s="21"/>
      <c r="P2526" s="21"/>
      <c r="Q2526" s="21"/>
      <c r="R2526" s="21" t="s">
        <v>5975</v>
      </c>
      <c r="S2526" s="21" t="s">
        <v>5976</v>
      </c>
      <c r="T2526" s="22" t="s">
        <v>6002</v>
      </c>
      <c r="U2526" s="23"/>
      <c r="V2526" s="23"/>
      <c r="W2526" s="15">
        <f t="shared" si="2"/>
        <v>45635</v>
      </c>
      <c r="X2526" s="24">
        <v>2525.0</v>
      </c>
      <c r="Y2526" s="17" t="str">
        <f t="shared" ref="Y2526:Y2543" si="3348">formulatext(A2526)</f>
        <v>=COUNTIFS(C$3:C2526,C2526)</v>
      </c>
      <c r="Z2526" s="25" t="str">
        <f t="shared" ref="Z2526:Z2543" si="3349">org.libreoffice.regex(Y2526,"(\= COUNTIFS\(C\$\d{1,3}:)(C\d{1,3})(,)(C\d{1,3})(\))","$2")</f>
        <v>#NAME?</v>
      </c>
      <c r="AA2526" s="25" t="str">
        <f t="shared" ref="AA2526:AA2543" si="3350">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47"/>
        <v>20</v>
      </c>
      <c r="B2527" s="10">
        <f t="shared" si="2256"/>
        <v>38</v>
      </c>
      <c r="C2527" s="12" t="s">
        <v>2672</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5975</v>
      </c>
      <c r="S2527" s="21" t="s">
        <v>5976</v>
      </c>
      <c r="T2527" s="21" t="s">
        <v>6003</v>
      </c>
      <c r="U2527" s="23"/>
      <c r="V2527" s="23"/>
      <c r="W2527" s="15">
        <f t="shared" si="2"/>
        <v>45635</v>
      </c>
      <c r="X2527" s="24">
        <v>2526.0</v>
      </c>
      <c r="Y2527" s="17" t="str">
        <f t="shared" si="3348"/>
        <v>=COUNTIFS(C$3:C2527,C2527)</v>
      </c>
      <c r="Z2527" s="25" t="str">
        <f t="shared" si="3349"/>
        <v>#NAME?</v>
      </c>
      <c r="AA2527" s="25" t="str">
        <f t="shared" si="3350"/>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47"/>
        <v>1</v>
      </c>
      <c r="B2528" s="10">
        <f t="shared" si="2256"/>
        <v>1</v>
      </c>
      <c r="C2528" s="12" t="s">
        <v>6004</v>
      </c>
      <c r="D2528" s="27" t="s">
        <v>141</v>
      </c>
      <c r="E2528" s="21" t="s">
        <v>6005</v>
      </c>
      <c r="F2528" s="21"/>
      <c r="G2528" s="21"/>
      <c r="H2528" s="21" t="s">
        <v>6006</v>
      </c>
      <c r="I2528" s="21" t="s">
        <v>6007</v>
      </c>
      <c r="J2528" s="21"/>
      <c r="K2528" s="21"/>
      <c r="L2528" s="21"/>
      <c r="M2528" s="21"/>
      <c r="N2528" s="21"/>
      <c r="O2528" s="21"/>
      <c r="P2528" s="21"/>
      <c r="Q2528" s="21"/>
      <c r="R2528" s="21" t="s">
        <v>5975</v>
      </c>
      <c r="S2528" s="21" t="s">
        <v>5976</v>
      </c>
      <c r="T2528" s="21" t="s">
        <v>6008</v>
      </c>
      <c r="U2528" s="23"/>
      <c r="V2528" s="23"/>
      <c r="W2528" s="15">
        <f t="shared" si="2"/>
        <v>45635</v>
      </c>
      <c r="X2528" s="24">
        <v>2527.0</v>
      </c>
      <c r="Y2528" s="17" t="str">
        <f t="shared" si="3348"/>
        <v>=COUNTIFS(C$3:C2528,C2528)</v>
      </c>
      <c r="Z2528" s="25" t="str">
        <f t="shared" si="3349"/>
        <v>#NAME?</v>
      </c>
      <c r="AA2528" s="25" t="str">
        <f t="shared" si="3350"/>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47"/>
        <v>1</v>
      </c>
      <c r="B2529" s="10">
        <f t="shared" si="2256"/>
        <v>1</v>
      </c>
      <c r="C2529" s="12" t="s">
        <v>6009</v>
      </c>
      <c r="D2529" s="21" t="s">
        <v>47</v>
      </c>
      <c r="E2529" s="21" t="s">
        <v>6010</v>
      </c>
      <c r="F2529" s="21"/>
      <c r="G2529" s="21"/>
      <c r="H2529" s="21" t="s">
        <v>6011</v>
      </c>
      <c r="I2529" s="21" t="s">
        <v>6012</v>
      </c>
      <c r="J2529" s="21" t="s">
        <v>5996</v>
      </c>
      <c r="K2529" s="21">
        <v>1.0</v>
      </c>
      <c r="L2529" s="21" t="s">
        <v>35</v>
      </c>
      <c r="M2529" s="21"/>
      <c r="N2529" s="21" t="s">
        <v>5997</v>
      </c>
      <c r="O2529" s="21"/>
      <c r="P2529" s="21"/>
      <c r="Q2529" s="21"/>
      <c r="R2529" s="21" t="s">
        <v>5975</v>
      </c>
      <c r="S2529" s="21" t="s">
        <v>5976</v>
      </c>
      <c r="T2529" s="21" t="s">
        <v>6013</v>
      </c>
      <c r="U2529" s="23"/>
      <c r="V2529" s="23"/>
      <c r="W2529" s="15">
        <f t="shared" si="2"/>
        <v>45635</v>
      </c>
      <c r="X2529" s="24">
        <v>2528.0</v>
      </c>
      <c r="Y2529" s="17" t="str">
        <f t="shared" si="3348"/>
        <v>=COUNTIFS(C$3:C2529,C2529)</v>
      </c>
      <c r="Z2529" s="25" t="str">
        <f t="shared" si="3349"/>
        <v>#NAME?</v>
      </c>
      <c r="AA2529" s="25" t="str">
        <f t="shared" si="3350"/>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47"/>
        <v>20</v>
      </c>
      <c r="B2530" s="10">
        <f t="shared" si="2256"/>
        <v>36</v>
      </c>
      <c r="C2530" s="12" t="s">
        <v>288</v>
      </c>
      <c r="D2530" s="21" t="str">
        <f t="shared" ref="D2530:D2531" si="3351">VLOOKUP($C2530,$C$1:$P$7320,2,0)</f>
        <v>pron</v>
      </c>
      <c r="E2530" s="21" t="str">
        <f t="shared" ref="E2530:E2531" si="3352">VLOOKUP($C2530,$C$1:$P$7320,3,0)</f>
        <v>masc acc sg of ta</v>
      </c>
      <c r="F2530" s="21" t="str">
        <f t="shared" ref="F2530:F2531" si="3353">VLOOKUP($C2530,$C$1:$P$7320,4,0)</f>
        <v/>
      </c>
      <c r="G2530" s="21"/>
      <c r="H2530" s="21" t="str">
        <f t="shared" ref="H2530:H2531" si="3354">VLOOKUP($C2530,$C$1:$P$7320,6,0)</f>
        <v>that</v>
      </c>
      <c r="I2530" s="21" t="str">
        <f t="shared" ref="I2530:I2531" si="3355">VLOOKUP($C2530,$C$1:$P$7320,7,0)</f>
        <v/>
      </c>
      <c r="J2530" s="21" t="str">
        <f t="shared" ref="J2530:J2531" si="3356">VLOOKUP($C2530,$C$1:$P$7320,8,0)</f>
        <v/>
      </c>
      <c r="K2530" s="21" t="str">
        <f t="shared" ref="K2530:K2531" si="3357">VLOOKUP($C2530,$C$1:$P$7320,9,0)</f>
        <v/>
      </c>
      <c r="L2530" s="21" t="str">
        <f t="shared" ref="L2530:L2531" si="3358">VLOOKUP($C2530,$C$1:$P$7320,10,0)</f>
        <v/>
      </c>
      <c r="M2530" s="21" t="str">
        <f t="shared" ref="M2530:M2531" si="3359">VLOOKUP($C2530,$C$1:$P$7320,11,0)</f>
        <v/>
      </c>
      <c r="N2530" s="21" t="str">
        <f t="shared" ref="N2530:N2531" si="3360">VLOOKUP($C2530,$C$1:$P$7320,12,0)</f>
        <v/>
      </c>
      <c r="O2530" s="21" t="str">
        <f t="shared" ref="O2530:O2531" si="3361">VLOOKUP($C2530,$C$1:$P$7320,13,0)</f>
        <v/>
      </c>
      <c r="P2530" s="21" t="str">
        <f t="shared" ref="P2530:P2531" si="3362">VLOOKUP($C2530,$C$1:$P$7320,14,0)</f>
        <v/>
      </c>
      <c r="Q2530" s="21"/>
      <c r="R2530" s="21" t="s">
        <v>5975</v>
      </c>
      <c r="S2530" s="21" t="s">
        <v>5976</v>
      </c>
      <c r="T2530" s="21" t="s">
        <v>6003</v>
      </c>
      <c r="U2530" s="23"/>
      <c r="V2530" s="23"/>
      <c r="W2530" s="15">
        <f t="shared" si="2"/>
        <v>45635</v>
      </c>
      <c r="X2530" s="24">
        <v>2529.0</v>
      </c>
      <c r="Y2530" s="17" t="str">
        <f t="shared" si="3348"/>
        <v>=COUNTIFS(C$3:C2530,C2530)</v>
      </c>
      <c r="Z2530" s="25" t="str">
        <f t="shared" si="3349"/>
        <v>#NAME?</v>
      </c>
      <c r="AA2530" s="25" t="str">
        <f t="shared" si="3350"/>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47"/>
        <v>6</v>
      </c>
      <c r="B2531" s="10">
        <f t="shared" si="2256"/>
        <v>7</v>
      </c>
      <c r="C2531" s="12" t="s">
        <v>5870</v>
      </c>
      <c r="D2531" s="21" t="str">
        <f t="shared" si="3351"/>
        <v>noun</v>
      </c>
      <c r="E2531" s="21" t="str">
        <f t="shared" si="3352"/>
        <v>nt acc sg of santhata</v>
      </c>
      <c r="F2531" s="21" t="str">
        <f t="shared" si="3353"/>
        <v/>
      </c>
      <c r="G2531" s="21"/>
      <c r="H2531" s="21" t="str">
        <f t="shared" si="3354"/>
        <v>rug</v>
      </c>
      <c r="I2531" s="21" t="str">
        <f t="shared" si="3355"/>
        <v>spread</v>
      </c>
      <c r="J2531" s="21" t="str">
        <f t="shared" si="3356"/>
        <v>√thar (spread, expand)</v>
      </c>
      <c r="K2531" s="21">
        <f t="shared" si="3357"/>
        <v>1</v>
      </c>
      <c r="L2531" s="21" t="str">
        <f t="shared" si="3358"/>
        <v>a</v>
      </c>
      <c r="M2531" s="21" t="str">
        <f t="shared" si="3359"/>
        <v/>
      </c>
      <c r="N2531" s="21" t="str">
        <f t="shared" si="3360"/>
        <v>saṃ + √thar + ta</v>
      </c>
      <c r="O2531" s="21" t="str">
        <f t="shared" si="3361"/>
        <v/>
      </c>
      <c r="P2531" s="21" t="str">
        <f t="shared" si="3362"/>
        <v/>
      </c>
      <c r="Q2531" s="21"/>
      <c r="R2531" s="21" t="s">
        <v>5975</v>
      </c>
      <c r="S2531" s="21" t="s">
        <v>5976</v>
      </c>
      <c r="T2531" s="21" t="s">
        <v>6003</v>
      </c>
      <c r="U2531" s="23"/>
      <c r="V2531" s="23"/>
      <c r="W2531" s="15">
        <f t="shared" si="2"/>
        <v>45635</v>
      </c>
      <c r="X2531" s="24">
        <v>2530.0</v>
      </c>
      <c r="Y2531" s="17" t="str">
        <f t="shared" si="3348"/>
        <v>=COUNTIFS(C$3:C2531,C2531)</v>
      </c>
      <c r="Z2531" s="25" t="str">
        <f t="shared" si="3349"/>
        <v>#NAME?</v>
      </c>
      <c r="AA2531" s="25" t="str">
        <f t="shared" si="3350"/>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47"/>
        <v>1</v>
      </c>
      <c r="B2532" s="10">
        <f t="shared" si="2256"/>
        <v>1</v>
      </c>
      <c r="C2532" s="12" t="s">
        <v>6014</v>
      </c>
      <c r="D2532" s="21" t="s">
        <v>84</v>
      </c>
      <c r="E2532" s="21" t="s">
        <v>6015</v>
      </c>
      <c r="F2532" s="21"/>
      <c r="G2532" s="21"/>
      <c r="H2532" s="21" t="s">
        <v>6016</v>
      </c>
      <c r="I2532" s="21"/>
      <c r="J2532" s="21" t="s">
        <v>2004</v>
      </c>
      <c r="K2532" s="21">
        <v>1.0</v>
      </c>
      <c r="L2532" s="21" t="s">
        <v>196</v>
      </c>
      <c r="M2532" s="21" t="s">
        <v>6017</v>
      </c>
      <c r="N2532" s="21" t="s">
        <v>6018</v>
      </c>
      <c r="O2532" s="21"/>
      <c r="P2532" s="21"/>
      <c r="Q2532" s="21" t="s">
        <v>6019</v>
      </c>
      <c r="R2532" s="21" t="s">
        <v>5975</v>
      </c>
      <c r="S2532" s="21" t="s">
        <v>5976</v>
      </c>
      <c r="T2532" s="21" t="s">
        <v>6020</v>
      </c>
      <c r="U2532" s="23"/>
      <c r="V2532" s="23"/>
      <c r="W2532" s="15">
        <f t="shared" si="2"/>
        <v>45635</v>
      </c>
      <c r="X2532" s="24">
        <v>2531.0</v>
      </c>
      <c r="Y2532" s="17" t="str">
        <f t="shared" si="3348"/>
        <v>=COUNTIFS(C$3:C2532,C2532)</v>
      </c>
      <c r="Z2532" s="25" t="str">
        <f t="shared" si="3349"/>
        <v>#NAME?</v>
      </c>
      <c r="AA2532" s="25" t="str">
        <f t="shared" si="3350"/>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47"/>
        <v>79</v>
      </c>
      <c r="B2533" s="10">
        <f t="shared" si="2256"/>
        <v>220</v>
      </c>
      <c r="C2533" s="12" t="s">
        <v>1131</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5975</v>
      </c>
      <c r="S2533" s="21" t="s">
        <v>5976</v>
      </c>
      <c r="T2533" s="21" t="s">
        <v>6003</v>
      </c>
      <c r="U2533" s="23"/>
      <c r="V2533" s="23"/>
      <c r="W2533" s="15">
        <f t="shared" si="2"/>
        <v>45635</v>
      </c>
      <c r="X2533" s="24">
        <v>2532.0</v>
      </c>
      <c r="Y2533" s="17" t="str">
        <f t="shared" si="3348"/>
        <v>=COUNTIFS(C$3:C2533,C2533)</v>
      </c>
      <c r="Z2533" s="25" t="str">
        <f t="shared" si="3349"/>
        <v>#NAME?</v>
      </c>
      <c r="AA2533" s="25" t="str">
        <f t="shared" si="3350"/>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47"/>
        <v>1</v>
      </c>
      <c r="B2534" s="10">
        <f t="shared" si="2256"/>
        <v>1</v>
      </c>
      <c r="C2534" s="12" t="s">
        <v>6021</v>
      </c>
      <c r="D2534" s="21" t="s">
        <v>84</v>
      </c>
      <c r="E2534" s="21" t="s">
        <v>6022</v>
      </c>
      <c r="F2534" s="21"/>
      <c r="G2534" s="21"/>
      <c r="H2534" s="21" t="s">
        <v>6023</v>
      </c>
      <c r="I2534" s="21"/>
      <c r="J2534" s="21" t="s">
        <v>2004</v>
      </c>
      <c r="K2534" s="21">
        <v>1.0</v>
      </c>
      <c r="L2534" s="21" t="s">
        <v>196</v>
      </c>
      <c r="M2534" s="21" t="s">
        <v>6017</v>
      </c>
      <c r="N2534" s="21" t="s">
        <v>6024</v>
      </c>
      <c r="O2534" s="21"/>
      <c r="P2534" s="21"/>
      <c r="Q2534" s="21" t="s">
        <v>6025</v>
      </c>
      <c r="R2534" s="21" t="s">
        <v>5975</v>
      </c>
      <c r="S2534" s="21" t="s">
        <v>5976</v>
      </c>
      <c r="T2534" s="21" t="s">
        <v>6026</v>
      </c>
      <c r="U2534" s="23"/>
      <c r="V2534" s="23"/>
      <c r="W2534" s="15">
        <f t="shared" si="2"/>
        <v>45635</v>
      </c>
      <c r="X2534" s="24">
        <v>2533.0</v>
      </c>
      <c r="Y2534" s="17" t="str">
        <f t="shared" si="3348"/>
        <v>=COUNTIFS(C$3:C2534,C2534)</v>
      </c>
      <c r="Z2534" s="25" t="str">
        <f t="shared" si="3349"/>
        <v>#NAME?</v>
      </c>
      <c r="AA2534" s="25" t="str">
        <f t="shared" si="3350"/>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47"/>
        <v>80</v>
      </c>
      <c r="B2535" s="10">
        <f t="shared" si="2256"/>
        <v>220</v>
      </c>
      <c r="C2535" s="12" t="s">
        <v>1131</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5975</v>
      </c>
      <c r="S2535" s="21" t="s">
        <v>5976</v>
      </c>
      <c r="T2535" s="21" t="s">
        <v>6003</v>
      </c>
      <c r="U2535" s="23"/>
      <c r="V2535" s="23"/>
      <c r="W2535" s="15">
        <f t="shared" si="2"/>
        <v>45635</v>
      </c>
      <c r="X2535" s="24">
        <v>2534.0</v>
      </c>
      <c r="Y2535" s="17" t="str">
        <f t="shared" si="3348"/>
        <v>=COUNTIFS(C$3:C2535,C2535)</v>
      </c>
      <c r="Z2535" s="25" t="str">
        <f t="shared" si="3349"/>
        <v>#NAME?</v>
      </c>
      <c r="AA2535" s="25" t="str">
        <f t="shared" si="3350"/>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47"/>
        <v>1</v>
      </c>
      <c r="B2536" s="10">
        <f t="shared" si="2256"/>
        <v>3</v>
      </c>
      <c r="C2536" s="12" t="s">
        <v>6027</v>
      </c>
      <c r="D2536" s="21" t="s">
        <v>42</v>
      </c>
      <c r="E2536" s="21" t="s">
        <v>6028</v>
      </c>
      <c r="F2536" s="21"/>
      <c r="G2536" s="21"/>
      <c r="H2536" s="21" t="s">
        <v>3908</v>
      </c>
      <c r="I2536" s="21"/>
      <c r="J2536" s="21"/>
      <c r="K2536" s="21"/>
      <c r="L2536" s="21"/>
      <c r="M2536" s="21"/>
      <c r="N2536" s="21"/>
      <c r="O2536" s="21"/>
      <c r="P2536" s="21"/>
      <c r="Q2536" s="21"/>
      <c r="R2536" s="21" t="s">
        <v>5975</v>
      </c>
      <c r="S2536" s="21" t="s">
        <v>5976</v>
      </c>
      <c r="T2536" s="21" t="s">
        <v>6029</v>
      </c>
      <c r="U2536" s="23"/>
      <c r="V2536" s="23"/>
      <c r="W2536" s="15">
        <f t="shared" si="2"/>
        <v>45635</v>
      </c>
      <c r="X2536" s="24">
        <v>2535.0</v>
      </c>
      <c r="Y2536" s="17" t="str">
        <f t="shared" si="3348"/>
        <v>=COUNTIFS(C$3:C2536,C2536)</v>
      </c>
      <c r="Z2536" s="25" t="str">
        <f t="shared" si="3349"/>
        <v>#NAME?</v>
      </c>
      <c r="AA2536" s="25" t="str">
        <f t="shared" si="3350"/>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47"/>
        <v>4</v>
      </c>
      <c r="B2537" s="10">
        <f t="shared" si="2256"/>
        <v>9</v>
      </c>
      <c r="C2537" s="12" t="s">
        <v>5919</v>
      </c>
      <c r="D2537" s="21" t="str">
        <f t="shared" ref="D2537:D2543" si="3363">VLOOKUP($C2537,$C$1:$P$7320,2,0)</f>
        <v>adj</v>
      </c>
      <c r="E2537" s="21" t="s">
        <v>6030</v>
      </c>
      <c r="F2537" s="21" t="str">
        <f t="shared" ref="F2537:F2543" si="3364">VLOOKUP($C2537,$C$1:$P$7320,4,0)</f>
        <v/>
      </c>
      <c r="G2537" s="21"/>
      <c r="H2537" s="21" t="str">
        <f t="shared" ref="H2537:H2543" si="3365">VLOOKUP($C2537,$C$1:$P$7320,6,0)</f>
        <v>new</v>
      </c>
      <c r="I2537" s="21" t="str">
        <f t="shared" ref="I2537:I2543" si="3366">VLOOKUP($C2537,$C$1:$P$7320,7,0)</f>
        <v/>
      </c>
      <c r="J2537" s="21" t="str">
        <f t="shared" ref="J2537:J2543" si="3367">VLOOKUP($C2537,$C$1:$P$7320,8,0)</f>
        <v/>
      </c>
      <c r="K2537" s="21" t="str">
        <f t="shared" ref="K2537:K2543" si="3368">VLOOKUP($C2537,$C$1:$P$7320,9,0)</f>
        <v/>
      </c>
      <c r="L2537" s="21" t="str">
        <f t="shared" ref="L2537:L2543" si="3369">VLOOKUP($C2537,$C$1:$P$7320,10,0)</f>
        <v/>
      </c>
      <c r="M2537" s="21" t="str">
        <f t="shared" ref="M2537:M2543" si="3370">VLOOKUP($C2537,$C$1:$P$7320,11,0)</f>
        <v/>
      </c>
      <c r="N2537" s="21" t="str">
        <f t="shared" ref="N2537:N2543" si="3371">VLOOKUP($C2537,$C$1:$P$7320,12,0)</f>
        <v/>
      </c>
      <c r="O2537" s="21" t="str">
        <f t="shared" ref="O2537:O2543" si="3372">VLOOKUP($C2537,$C$1:$P$7320,13,0)</f>
        <v/>
      </c>
      <c r="P2537" s="21" t="str">
        <f t="shared" ref="P2537:P2543" si="3373">VLOOKUP($C2537,$C$1:$P$7320,14,0)</f>
        <v/>
      </c>
      <c r="Q2537" s="21"/>
      <c r="R2537" s="21" t="s">
        <v>5975</v>
      </c>
      <c r="S2537" s="21" t="s">
        <v>5976</v>
      </c>
      <c r="T2537" s="21" t="s">
        <v>6003</v>
      </c>
      <c r="U2537" s="23"/>
      <c r="V2537" s="23"/>
      <c r="W2537" s="15">
        <f t="shared" si="2"/>
        <v>45635</v>
      </c>
      <c r="X2537" s="24">
        <v>2536.0</v>
      </c>
      <c r="Y2537" s="17" t="str">
        <f t="shared" si="3348"/>
        <v>=COUNTIFS(C$3:C2537,C2537)</v>
      </c>
      <c r="Z2537" s="25" t="str">
        <f t="shared" si="3349"/>
        <v>#NAME?</v>
      </c>
      <c r="AA2537" s="25" t="str">
        <f t="shared" si="3350"/>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47"/>
        <v>7</v>
      </c>
      <c r="B2538" s="10">
        <f t="shared" si="2256"/>
        <v>7</v>
      </c>
      <c r="C2538" s="12" t="s">
        <v>5870</v>
      </c>
      <c r="D2538" s="21" t="str">
        <f t="shared" si="3363"/>
        <v>noun</v>
      </c>
      <c r="E2538" s="21" t="str">
        <f t="shared" ref="E2538:E2543" si="3374">VLOOKUP($C2538,$C$1:$P$7320,3,0)</f>
        <v>nt acc sg of santhata</v>
      </c>
      <c r="F2538" s="21" t="str">
        <f t="shared" si="3364"/>
        <v/>
      </c>
      <c r="G2538" s="21"/>
      <c r="H2538" s="21" t="str">
        <f t="shared" si="3365"/>
        <v>rug</v>
      </c>
      <c r="I2538" s="21" t="str">
        <f t="shared" si="3366"/>
        <v>spread</v>
      </c>
      <c r="J2538" s="21" t="str">
        <f t="shared" si="3367"/>
        <v>√thar (spread, expand)</v>
      </c>
      <c r="K2538" s="21">
        <f t="shared" si="3368"/>
        <v>1</v>
      </c>
      <c r="L2538" s="21" t="str">
        <f t="shared" si="3369"/>
        <v>a</v>
      </c>
      <c r="M2538" s="21" t="str">
        <f t="shared" si="3370"/>
        <v/>
      </c>
      <c r="N2538" s="21" t="str">
        <f t="shared" si="3371"/>
        <v>saṃ + √thar + ta</v>
      </c>
      <c r="O2538" s="21" t="str">
        <f t="shared" si="3372"/>
        <v/>
      </c>
      <c r="P2538" s="21" t="str">
        <f t="shared" si="3373"/>
        <v/>
      </c>
      <c r="Q2538" s="21"/>
      <c r="R2538" s="21" t="s">
        <v>5975</v>
      </c>
      <c r="S2538" s="21" t="s">
        <v>5976</v>
      </c>
      <c r="T2538" s="21" t="s">
        <v>6003</v>
      </c>
      <c r="U2538" s="23"/>
      <c r="V2538" s="23"/>
      <c r="W2538" s="15">
        <f t="shared" si="2"/>
        <v>45635</v>
      </c>
      <c r="X2538" s="24">
        <v>2537.0</v>
      </c>
      <c r="Y2538" s="17" t="str">
        <f t="shared" si="3348"/>
        <v>=COUNTIFS(C$3:C2538,C2538)</v>
      </c>
      <c r="Z2538" s="25" t="str">
        <f t="shared" si="3349"/>
        <v>#NAME?</v>
      </c>
      <c r="AA2538" s="25" t="str">
        <f t="shared" si="3350"/>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47"/>
        <v>4</v>
      </c>
      <c r="B2539" s="10">
        <f t="shared" si="2256"/>
        <v>8</v>
      </c>
      <c r="C2539" s="12" t="s">
        <v>5877</v>
      </c>
      <c r="D2539" s="21" t="str">
        <f t="shared" si="3363"/>
        <v>verb</v>
      </c>
      <c r="E2539" s="21" t="str">
        <f t="shared" si="3374"/>
        <v>opt 3rd sg of kārāpeti</v>
      </c>
      <c r="F2539" s="21" t="str">
        <f t="shared" si="3364"/>
        <v/>
      </c>
      <c r="G2539" s="21"/>
      <c r="H2539" s="21" t="str">
        <f t="shared" si="3365"/>
        <v>he should make</v>
      </c>
      <c r="I2539" s="21" t="str">
        <f t="shared" si="3366"/>
        <v>could cause to make</v>
      </c>
      <c r="J2539" s="21" t="str">
        <f t="shared" si="3367"/>
        <v>√kar (do, make)</v>
      </c>
      <c r="K2539" s="21">
        <f t="shared" si="3368"/>
        <v>7</v>
      </c>
      <c r="L2539" s="21" t="str">
        <f t="shared" si="3369"/>
        <v>*āpe</v>
      </c>
      <c r="M2539" s="21" t="str">
        <f t="shared" si="3370"/>
        <v>√kar + *āpe &gt; kārāpe</v>
      </c>
      <c r="N2539" s="21" t="str">
        <f t="shared" si="3371"/>
        <v>kārāpe + ti</v>
      </c>
      <c r="O2539" s="21" t="str">
        <f t="shared" si="3372"/>
        <v/>
      </c>
      <c r="P2539" s="21" t="str">
        <f t="shared" si="3373"/>
        <v/>
      </c>
      <c r="Q2539" s="21"/>
      <c r="R2539" s="21" t="s">
        <v>5975</v>
      </c>
      <c r="S2539" s="21" t="s">
        <v>5976</v>
      </c>
      <c r="T2539" s="21" t="s">
        <v>6003</v>
      </c>
      <c r="U2539" s="23"/>
      <c r="V2539" s="23"/>
      <c r="W2539" s="15">
        <f t="shared" si="2"/>
        <v>45635</v>
      </c>
      <c r="X2539" s="24">
        <v>2538.0</v>
      </c>
      <c r="Y2539" s="17" t="str">
        <f t="shared" si="3348"/>
        <v>=COUNTIFS(C$3:C2539,C2539)</v>
      </c>
      <c r="Z2539" s="25" t="str">
        <f t="shared" si="3349"/>
        <v>#NAME?</v>
      </c>
      <c r="AA2539" s="25" t="str">
        <f t="shared" si="3350"/>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47"/>
        <v>6</v>
      </c>
      <c r="B2540" s="10">
        <f t="shared" si="2256"/>
        <v>26</v>
      </c>
      <c r="C2540" s="12" t="s">
        <v>1806</v>
      </c>
      <c r="D2540" s="21" t="str">
        <f t="shared" si="3363"/>
        <v>ind</v>
      </c>
      <c r="E2540" s="21" t="str">
        <f t="shared" si="3374"/>
        <v>ind, adv</v>
      </c>
      <c r="F2540" s="21" t="str">
        <f t="shared" si="3364"/>
        <v>+abl</v>
      </c>
      <c r="G2540" s="21"/>
      <c r="H2540" s="21" t="str">
        <f t="shared" si="3365"/>
        <v>apart (from), except (for)</v>
      </c>
      <c r="I2540" s="21" t="str">
        <f t="shared" si="3366"/>
        <v>other (than)</v>
      </c>
      <c r="J2540" s="21" t="str">
        <f t="shared" si="3367"/>
        <v/>
      </c>
      <c r="K2540" s="21" t="str">
        <f t="shared" si="3368"/>
        <v/>
      </c>
      <c r="L2540" s="21" t="str">
        <f t="shared" si="3369"/>
        <v/>
      </c>
      <c r="M2540" s="21" t="str">
        <f t="shared" si="3370"/>
        <v/>
      </c>
      <c r="N2540" s="21" t="str">
        <f t="shared" si="3371"/>
        <v>añña + tra</v>
      </c>
      <c r="O2540" s="21" t="str">
        <f t="shared" si="3372"/>
        <v/>
      </c>
      <c r="P2540" s="21" t="str">
        <f t="shared" si="3373"/>
        <v/>
      </c>
      <c r="Q2540" s="21"/>
      <c r="R2540" s="21" t="s">
        <v>5975</v>
      </c>
      <c r="S2540" s="21" t="s">
        <v>5976</v>
      </c>
      <c r="T2540" s="21" t="s">
        <v>6003</v>
      </c>
      <c r="U2540" s="23"/>
      <c r="V2540" s="23"/>
      <c r="W2540" s="15">
        <f t="shared" si="2"/>
        <v>45635</v>
      </c>
      <c r="X2540" s="24">
        <v>2539.0</v>
      </c>
      <c r="Y2540" s="17" t="str">
        <f t="shared" si="3348"/>
        <v>=COUNTIFS(C$3:C2540,C2540)</v>
      </c>
      <c r="Z2540" s="25" t="str">
        <f t="shared" si="3349"/>
        <v>#NAME?</v>
      </c>
      <c r="AA2540" s="25" t="str">
        <f t="shared" si="3350"/>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47"/>
        <v>2</v>
      </c>
      <c r="B2541" s="10">
        <f t="shared" si="2256"/>
        <v>4</v>
      </c>
      <c r="C2541" s="12" t="s">
        <v>4763</v>
      </c>
      <c r="D2541" s="21" t="str">
        <f t="shared" si="3363"/>
        <v>noun</v>
      </c>
      <c r="E2541" s="21" t="str">
        <f t="shared" si="3374"/>
        <v>fem abl sg of bhikkhusammuti, comp</v>
      </c>
      <c r="F2541" s="21" t="str">
        <f t="shared" si="3364"/>
        <v/>
      </c>
      <c r="G2541" s="21"/>
      <c r="H2541" s="21" t="str">
        <f t="shared" si="3365"/>
        <v>(from) monks' permission</v>
      </c>
      <c r="I2541" s="21" t="str">
        <f t="shared" si="3366"/>
        <v>agreement of the monks</v>
      </c>
      <c r="J2541" s="21" t="str">
        <f t="shared" si="3367"/>
        <v/>
      </c>
      <c r="K2541" s="21" t="str">
        <f t="shared" si="3368"/>
        <v/>
      </c>
      <c r="L2541" s="21" t="str">
        <f t="shared" si="3369"/>
        <v/>
      </c>
      <c r="M2541" s="21" t="str">
        <f t="shared" si="3370"/>
        <v/>
      </c>
      <c r="N2541" s="21" t="str">
        <f t="shared" si="3371"/>
        <v>bhikkhu + sammuti</v>
      </c>
      <c r="O2541" s="21" t="str">
        <f t="shared" si="3372"/>
        <v>genitive tappurisa</v>
      </c>
      <c r="P2541" s="21" t="str">
        <f t="shared" si="3373"/>
        <v>bhikkhūnaṃ + sammuti</v>
      </c>
      <c r="Q2541" s="21" t="s">
        <v>4769</v>
      </c>
      <c r="R2541" s="21" t="s">
        <v>5975</v>
      </c>
      <c r="S2541" s="21" t="s">
        <v>5976</v>
      </c>
      <c r="T2541" s="21" t="s">
        <v>6003</v>
      </c>
      <c r="U2541" s="23"/>
      <c r="V2541" s="23"/>
      <c r="W2541" s="15">
        <f t="shared" si="2"/>
        <v>45635</v>
      </c>
      <c r="X2541" s="24">
        <v>2540.0</v>
      </c>
      <c r="Y2541" s="17" t="str">
        <f t="shared" si="3348"/>
        <v>=COUNTIFS(C$3:C2541,C2541)</v>
      </c>
      <c r="Z2541" s="25" t="str">
        <f t="shared" si="3349"/>
        <v>#NAME?</v>
      </c>
      <c r="AA2541" s="25" t="str">
        <f t="shared" si="3350"/>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47"/>
        <v>14</v>
      </c>
      <c r="B2542" s="10">
        <f t="shared" si="2256"/>
        <v>30</v>
      </c>
      <c r="C2542" s="12" t="s">
        <v>4721</v>
      </c>
      <c r="D2542" s="21" t="str">
        <f t="shared" si="3363"/>
        <v>ptp</v>
      </c>
      <c r="E2542" s="21" t="str">
        <f t="shared" si="3374"/>
        <v>nt nom sg of nissaggiya</v>
      </c>
      <c r="F2542" s="21" t="str">
        <f t="shared" si="3364"/>
        <v/>
      </c>
      <c r="G2542" s="21"/>
      <c r="H2542" s="21" t="str">
        <f t="shared" si="3365"/>
        <v>involving relinquishment</v>
      </c>
      <c r="I2542" s="21" t="str">
        <f t="shared" si="3366"/>
        <v>to be given up</v>
      </c>
      <c r="J2542" s="21" t="str">
        <f t="shared" si="3367"/>
        <v>√sajj (relinquish, let loose)</v>
      </c>
      <c r="K2542" s="21">
        <f t="shared" si="3368"/>
        <v>1</v>
      </c>
      <c r="L2542" s="21" t="str">
        <f t="shared" si="3369"/>
        <v>a</v>
      </c>
      <c r="M2542" s="21" t="str">
        <f t="shared" si="3370"/>
        <v/>
      </c>
      <c r="N2542" s="21" t="str">
        <f t="shared" si="3371"/>
        <v>ni + √sajj &gt; sagg + iya</v>
      </c>
      <c r="O2542" s="21" t="str">
        <f t="shared" si="3372"/>
        <v/>
      </c>
      <c r="P2542" s="21" t="str">
        <f t="shared" si="3373"/>
        <v/>
      </c>
      <c r="Q2542" s="21"/>
      <c r="R2542" s="21" t="s">
        <v>5975</v>
      </c>
      <c r="S2542" s="21" t="s">
        <v>5976</v>
      </c>
      <c r="T2542" s="21" t="s">
        <v>6003</v>
      </c>
      <c r="U2542" s="23"/>
      <c r="V2542" s="23"/>
      <c r="W2542" s="15">
        <f t="shared" si="2"/>
        <v>45635</v>
      </c>
      <c r="X2542" s="24">
        <v>2541.0</v>
      </c>
      <c r="Y2542" s="17" t="str">
        <f t="shared" si="3348"/>
        <v>=COUNTIFS(C$3:C2542,C2542)</v>
      </c>
      <c r="Z2542" s="25" t="str">
        <f t="shared" si="3349"/>
        <v>#NAME?</v>
      </c>
      <c r="AA2542" s="25" t="str">
        <f t="shared" si="3350"/>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47"/>
        <v>14</v>
      </c>
      <c r="B2543" s="10">
        <f t="shared" si="2256"/>
        <v>122</v>
      </c>
      <c r="C2543" s="12" t="s">
        <v>4724</v>
      </c>
      <c r="D2543" s="21" t="str">
        <f t="shared" si="3363"/>
        <v>adj</v>
      </c>
      <c r="E2543" s="21" t="str">
        <f t="shared" si="3374"/>
        <v>nt nom sg of pācittiya</v>
      </c>
      <c r="F2543" s="21" t="str">
        <f t="shared" si="3364"/>
        <v>+loc</v>
      </c>
      <c r="G2543" s="21"/>
      <c r="H2543" s="21" t="str">
        <f t="shared" si="3365"/>
        <v>requiring confession</v>
      </c>
      <c r="I2543" s="21" t="str">
        <f t="shared" si="3366"/>
        <v/>
      </c>
      <c r="J2543" s="21" t="str">
        <f t="shared" si="3367"/>
        <v/>
      </c>
      <c r="K2543" s="21" t="str">
        <f t="shared" si="3368"/>
        <v/>
      </c>
      <c r="L2543" s="21" t="str">
        <f t="shared" si="3369"/>
        <v/>
      </c>
      <c r="M2543" s="21" t="str">
        <f t="shared" si="3370"/>
        <v/>
      </c>
      <c r="N2543" s="21" t="str">
        <f t="shared" si="3371"/>
        <v/>
      </c>
      <c r="O2543" s="21" t="str">
        <f t="shared" si="3372"/>
        <v/>
      </c>
      <c r="P2543" s="21" t="str">
        <f t="shared" si="3373"/>
        <v/>
      </c>
      <c r="Q2543" s="21"/>
      <c r="R2543" s="21" t="s">
        <v>5975</v>
      </c>
      <c r="S2543" s="21" t="s">
        <v>5976</v>
      </c>
      <c r="T2543" s="21" t="s">
        <v>6003</v>
      </c>
      <c r="U2543" s="23"/>
      <c r="V2543" s="23"/>
      <c r="W2543" s="15">
        <f t="shared" si="2"/>
        <v>45635</v>
      </c>
      <c r="X2543" s="24">
        <v>2542.0</v>
      </c>
      <c r="Y2543" s="17" t="str">
        <f t="shared" si="3348"/>
        <v>=COUNTIFS(C$3:C2543,C2543)</v>
      </c>
      <c r="Z2543" s="25" t="str">
        <f t="shared" si="3349"/>
        <v>#NAME?</v>
      </c>
      <c r="AA2543" s="25" t="str">
        <f t="shared" si="3350"/>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56"/>
        <v>0</v>
      </c>
      <c r="C2544" s="31"/>
      <c r="D2544" s="40"/>
      <c r="E2544" s="40"/>
      <c r="F2544" s="40"/>
      <c r="G2544" s="40"/>
      <c r="H2544" s="40"/>
      <c r="I2544" s="40"/>
      <c r="J2544" s="40"/>
      <c r="K2544" s="40"/>
      <c r="L2544" s="40"/>
      <c r="M2544" s="40"/>
      <c r="N2544" s="40"/>
      <c r="O2544" s="40"/>
      <c r="P2544" s="40"/>
      <c r="Q2544" s="40"/>
      <c r="R2544" s="40" t="s">
        <v>5975</v>
      </c>
      <c r="S2544" s="40" t="s">
        <v>5976</v>
      </c>
      <c r="T2544" s="40" t="s">
        <v>6003</v>
      </c>
      <c r="U2544" s="41"/>
      <c r="V2544" s="41"/>
      <c r="W2544" s="15">
        <f t="shared" si="2"/>
        <v>45635</v>
      </c>
      <c r="X2544" s="24">
        <v>2543.0</v>
      </c>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56"/>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2"/>
        <v>45635</v>
      </c>
      <c r="X2545" s="24">
        <v>2544.0</v>
      </c>
      <c r="Y2545" s="17" t="str">
        <f t="shared" ref="Y2545:Y2563" si="3375">formulatext(A2545)</f>
        <v>#N/A</v>
      </c>
      <c r="Z2545" s="25" t="str">
        <f t="shared" ref="Z2545:Z2563" si="3376">org.libreoffice.regex(Y2545,"(\= COUNTIFS\(C\$\d{1,3}:)(C\d{1,3})(,)(C\d{1,3})(\))","$2")</f>
        <v>#NAME?</v>
      </c>
      <c r="AA2545" s="25" t="str">
        <f t="shared" ref="AA2545:AA2563" si="3377">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56"/>
        <v>1</v>
      </c>
      <c r="C2546" s="12" t="s">
        <v>6031</v>
      </c>
      <c r="D2546" s="21"/>
      <c r="E2546" s="21"/>
      <c r="F2546" s="21"/>
      <c r="G2546" s="21"/>
      <c r="H2546" s="21"/>
      <c r="I2546" s="21"/>
      <c r="J2546" s="21"/>
      <c r="K2546" s="21"/>
      <c r="L2546" s="21"/>
      <c r="M2546" s="21"/>
      <c r="N2546" s="21"/>
      <c r="O2546" s="21"/>
      <c r="P2546" s="21"/>
      <c r="Q2546" s="21"/>
      <c r="R2546" s="21"/>
      <c r="S2546" s="21"/>
      <c r="T2546" s="21"/>
      <c r="U2546" s="23"/>
      <c r="V2546" s="23"/>
      <c r="W2546" s="15">
        <f t="shared" si="2"/>
        <v>45635</v>
      </c>
      <c r="X2546" s="24">
        <v>2545.0</v>
      </c>
      <c r="Y2546" s="17" t="str">
        <f t="shared" si="3375"/>
        <v>#N/A</v>
      </c>
      <c r="Z2546" s="25" t="str">
        <f t="shared" si="3376"/>
        <v>#NAME?</v>
      </c>
      <c r="AA2546" s="25" t="str">
        <f t="shared" si="3377"/>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78">COUNTIFS(C$3:C2547,C2547)</f>
        <v>1</v>
      </c>
      <c r="B2547" s="10">
        <f t="shared" si="2256"/>
        <v>2</v>
      </c>
      <c r="C2547" s="12" t="s">
        <v>6032</v>
      </c>
      <c r="D2547" s="21" t="s">
        <v>47</v>
      </c>
      <c r="E2547" s="21" t="s">
        <v>6033</v>
      </c>
      <c r="F2547" s="21"/>
      <c r="G2547" s="21"/>
      <c r="H2547" s="21" t="s">
        <v>6034</v>
      </c>
      <c r="I2547" s="21" t="s">
        <v>6035</v>
      </c>
      <c r="J2547" s="21"/>
      <c r="K2547" s="21"/>
      <c r="L2547" s="21"/>
      <c r="M2547" s="21"/>
      <c r="N2547" s="21" t="s">
        <v>6036</v>
      </c>
      <c r="O2547" s="21" t="s">
        <v>2250</v>
      </c>
      <c r="P2547" s="21" t="s">
        <v>6037</v>
      </c>
      <c r="Q2547" s="21" t="s">
        <v>6038</v>
      </c>
      <c r="R2547" s="21" t="s">
        <v>6031</v>
      </c>
      <c r="S2547" s="21" t="s">
        <v>6039</v>
      </c>
      <c r="T2547" s="22" t="s">
        <v>6040</v>
      </c>
      <c r="U2547" s="23"/>
      <c r="V2547" s="23"/>
      <c r="W2547" s="15">
        <f t="shared" si="2"/>
        <v>45635</v>
      </c>
      <c r="X2547" s="24">
        <v>2546.0</v>
      </c>
      <c r="Y2547" s="17" t="str">
        <f t="shared" si="3375"/>
        <v>=COUNTIFS(C$3:C2547,C2547)</v>
      </c>
      <c r="Z2547" s="25" t="str">
        <f t="shared" si="3376"/>
        <v>#NAME?</v>
      </c>
      <c r="AA2547" s="25" t="str">
        <f t="shared" si="3377"/>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78"/>
        <v>1</v>
      </c>
      <c r="B2548" s="10">
        <f t="shared" si="2256"/>
        <v>1</v>
      </c>
      <c r="C2548" s="12" t="s">
        <v>6041</v>
      </c>
      <c r="D2548" s="21" t="s">
        <v>47</v>
      </c>
      <c r="E2548" s="21" t="s">
        <v>6042</v>
      </c>
      <c r="F2548" s="21"/>
      <c r="G2548" s="21"/>
      <c r="H2548" s="21" t="s">
        <v>6043</v>
      </c>
      <c r="I2548" s="21"/>
      <c r="J2548" s="21" t="s">
        <v>528</v>
      </c>
      <c r="K2548" s="21">
        <v>1.0</v>
      </c>
      <c r="L2548" s="21" t="s">
        <v>35</v>
      </c>
      <c r="M2548" s="21" t="s">
        <v>6044</v>
      </c>
      <c r="N2548" s="21" t="s">
        <v>6045</v>
      </c>
      <c r="O2548" s="21"/>
      <c r="P2548" s="21"/>
      <c r="Q2548" s="21"/>
      <c r="R2548" s="21" t="s">
        <v>6031</v>
      </c>
      <c r="S2548" s="21" t="s">
        <v>6039</v>
      </c>
      <c r="T2548" s="22" t="s">
        <v>6046</v>
      </c>
      <c r="U2548" s="23"/>
      <c r="V2548" s="23"/>
      <c r="W2548" s="15">
        <f t="shared" si="2"/>
        <v>45635</v>
      </c>
      <c r="X2548" s="24">
        <v>2547.0</v>
      </c>
      <c r="Y2548" s="17" t="str">
        <f t="shared" si="3375"/>
        <v>=COUNTIFS(C$3:C2548,C2548)</v>
      </c>
      <c r="Z2548" s="25" t="str">
        <f t="shared" si="3376"/>
        <v>#NAME?</v>
      </c>
      <c r="AA2548" s="25" t="str">
        <f t="shared" si="3377"/>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78"/>
        <v>1</v>
      </c>
      <c r="B2549" s="10">
        <f t="shared" si="2256"/>
        <v>1</v>
      </c>
      <c r="C2549" s="12" t="s">
        <v>6047</v>
      </c>
      <c r="D2549" s="21" t="s">
        <v>47</v>
      </c>
      <c r="E2549" s="21" t="s">
        <v>5926</v>
      </c>
      <c r="F2549" s="21"/>
      <c r="G2549" s="21"/>
      <c r="H2549" s="21" t="s">
        <v>5872</v>
      </c>
      <c r="I2549" s="21" t="s">
        <v>5873</v>
      </c>
      <c r="J2549" s="21" t="s">
        <v>5874</v>
      </c>
      <c r="K2549" s="21">
        <v>1.0</v>
      </c>
      <c r="L2549" s="21" t="s">
        <v>35</v>
      </c>
      <c r="M2549" s="21"/>
      <c r="N2549" s="21" t="s">
        <v>5875</v>
      </c>
      <c r="O2549" s="21"/>
      <c r="P2549" s="21"/>
      <c r="Q2549" s="21"/>
      <c r="R2549" s="21" t="s">
        <v>6031</v>
      </c>
      <c r="S2549" s="21" t="s">
        <v>6039</v>
      </c>
      <c r="T2549" s="21" t="s">
        <v>6048</v>
      </c>
      <c r="U2549" s="23"/>
      <c r="V2549" s="23"/>
      <c r="W2549" s="15">
        <f t="shared" si="2"/>
        <v>45635</v>
      </c>
      <c r="X2549" s="24">
        <v>2548.0</v>
      </c>
      <c r="Y2549" s="17" t="str">
        <f t="shared" si="3375"/>
        <v>=COUNTIFS(C$3:C2549,C2549)</v>
      </c>
      <c r="Z2549" s="25" t="str">
        <f t="shared" si="3376"/>
        <v>#NAME?</v>
      </c>
      <c r="AA2549" s="25" t="str">
        <f t="shared" si="3377"/>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78"/>
        <v>27</v>
      </c>
      <c r="B2550" s="10">
        <f t="shared" si="2256"/>
        <v>124</v>
      </c>
      <c r="C2550" s="12" t="s">
        <v>466</v>
      </c>
      <c r="D2550" s="21" t="str">
        <f t="shared" ref="D2550:D2552" si="3379">VLOOKUP($C2550,$C$1:$P$7320,2,0)</f>
        <v>ind</v>
      </c>
      <c r="E2550" s="21" t="str">
        <f t="shared" ref="E2550:E2552" si="3380">VLOOKUP($C2550,$C$1:$P$7320,3,0)</f>
        <v/>
      </c>
      <c r="F2550" s="21" t="str">
        <f t="shared" ref="F2550:F2552" si="3381">VLOOKUP($C2550,$C$1:$P$7320,4,0)</f>
        <v/>
      </c>
      <c r="G2550" s="21"/>
      <c r="H2550" s="21" t="str">
        <f t="shared" ref="H2550:H2552" si="3382">VLOOKUP($C2550,$C$1:$P$7320,6,0)</f>
        <v>then, now, so, but</v>
      </c>
      <c r="I2550" s="21" t="str">
        <f t="shared" ref="I2550:I2552" si="3383">VLOOKUP($C2550,$C$1:$P$7320,7,0)</f>
        <v/>
      </c>
      <c r="J2550" s="21" t="str">
        <f t="shared" ref="J2550:J2552" si="3384">VLOOKUP($C2550,$C$1:$P$7320,8,0)</f>
        <v/>
      </c>
      <c r="K2550" s="21" t="str">
        <f t="shared" ref="K2550:K2552" si="3385">VLOOKUP($C2550,$C$1:$P$7320,9,0)</f>
        <v/>
      </c>
      <c r="L2550" s="21" t="str">
        <f t="shared" ref="L2550:L2552" si="3386">VLOOKUP($C2550,$C$1:$P$7320,10,0)</f>
        <v/>
      </c>
      <c r="M2550" s="21" t="str">
        <f t="shared" ref="M2550:M2552" si="3387">VLOOKUP($C2550,$C$1:$P$7320,11,0)</f>
        <v/>
      </c>
      <c r="N2550" s="21" t="str">
        <f t="shared" ref="N2550:N2552" si="3388">VLOOKUP($C2550,$C$1:$P$7320,12,0)</f>
        <v/>
      </c>
      <c r="O2550" s="21" t="str">
        <f t="shared" ref="O2550:O2552" si="3389">VLOOKUP($C2550,$C$1:$P$7320,13,0)</f>
        <v/>
      </c>
      <c r="P2550" s="21" t="str">
        <f t="shared" ref="P2550:P2552" si="3390">VLOOKUP($C2550,$C$1:$P$7320,14,0)</f>
        <v/>
      </c>
      <c r="Q2550" s="21"/>
      <c r="R2550" s="21" t="s">
        <v>6031</v>
      </c>
      <c r="S2550" s="21" t="s">
        <v>6039</v>
      </c>
      <c r="T2550" s="21" t="s">
        <v>6049</v>
      </c>
      <c r="U2550" s="23"/>
      <c r="V2550" s="23"/>
      <c r="W2550" s="15">
        <f t="shared" si="2"/>
        <v>45635</v>
      </c>
      <c r="X2550" s="24">
        <v>2549.0</v>
      </c>
      <c r="Y2550" s="17" t="str">
        <f t="shared" si="3375"/>
        <v>=COUNTIFS(C$3:C2550,C2550)</v>
      </c>
      <c r="Z2550" s="25" t="str">
        <f t="shared" si="3376"/>
        <v>#NAME?</v>
      </c>
      <c r="AA2550" s="25" t="str">
        <f t="shared" si="3377"/>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78"/>
        <v>17</v>
      </c>
      <c r="B2551" s="10">
        <f t="shared" si="2256"/>
        <v>39</v>
      </c>
      <c r="C2551" s="12" t="s">
        <v>704</v>
      </c>
      <c r="D2551" s="21" t="str">
        <f t="shared" si="3379"/>
        <v>noun</v>
      </c>
      <c r="E2551" s="21" t="str">
        <f t="shared" si="3380"/>
        <v>masc instr sg of bhikkhu, from bhikkhati</v>
      </c>
      <c r="F2551" s="21" t="str">
        <f t="shared" si="3381"/>
        <v/>
      </c>
      <c r="G2551" s="21"/>
      <c r="H2551" s="21" t="str">
        <f t="shared" si="3382"/>
        <v>by a monk, monastic</v>
      </c>
      <c r="I2551" s="21" t="str">
        <f t="shared" si="3383"/>
        <v>beggar, mendicant</v>
      </c>
      <c r="J2551" s="21" t="str">
        <f t="shared" si="3384"/>
        <v>√bhikkh (beg)</v>
      </c>
      <c r="K2551" s="21">
        <f t="shared" si="3385"/>
        <v>1</v>
      </c>
      <c r="L2551" s="21" t="str">
        <f t="shared" si="3386"/>
        <v>a</v>
      </c>
      <c r="M2551" s="21" t="str">
        <f t="shared" si="3387"/>
        <v/>
      </c>
      <c r="N2551" s="21" t="str">
        <f t="shared" si="3388"/>
        <v>√bhikkh + u</v>
      </c>
      <c r="O2551" s="21" t="str">
        <f t="shared" si="3389"/>
        <v/>
      </c>
      <c r="P2551" s="21" t="str">
        <f t="shared" si="3390"/>
        <v/>
      </c>
      <c r="Q2551" s="21"/>
      <c r="R2551" s="21" t="s">
        <v>6031</v>
      </c>
      <c r="S2551" s="21" t="s">
        <v>6039</v>
      </c>
      <c r="T2551" s="21" t="s">
        <v>6049</v>
      </c>
      <c r="U2551" s="23"/>
      <c r="V2551" s="23"/>
      <c r="W2551" s="15">
        <f t="shared" si="2"/>
        <v>45635</v>
      </c>
      <c r="X2551" s="24">
        <v>2550.0</v>
      </c>
      <c r="Y2551" s="17" t="str">
        <f t="shared" si="3375"/>
        <v>=COUNTIFS(C$3:C2551,C2551)</v>
      </c>
      <c r="Z2551" s="25" t="str">
        <f t="shared" si="3376"/>
        <v>#NAME?</v>
      </c>
      <c r="AA2551" s="25" t="str">
        <f t="shared" si="3377"/>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78"/>
        <v>4</v>
      </c>
      <c r="B2552" s="10">
        <f t="shared" si="2256"/>
        <v>9</v>
      </c>
      <c r="C2552" s="12" t="s">
        <v>2497</v>
      </c>
      <c r="D2552" s="21" t="str">
        <f t="shared" si="3379"/>
        <v>prp</v>
      </c>
      <c r="E2552" s="21" t="str">
        <f t="shared" si="3380"/>
        <v>masc instr sg of kārayamāna, from kāreti</v>
      </c>
      <c r="F2552" s="21" t="str">
        <f t="shared" si="3381"/>
        <v/>
      </c>
      <c r="G2552" s="21"/>
      <c r="H2552" s="21" t="str">
        <f t="shared" si="3382"/>
        <v>by (the monk) building</v>
      </c>
      <c r="I2552" s="21" t="str">
        <f t="shared" si="3383"/>
        <v>causing to make</v>
      </c>
      <c r="J2552" s="21" t="str">
        <f t="shared" si="3384"/>
        <v>√kar (do, make)</v>
      </c>
      <c r="K2552" s="21">
        <f t="shared" si="3385"/>
        <v>7</v>
      </c>
      <c r="L2552" s="21" t="str">
        <f t="shared" si="3386"/>
        <v>*aya</v>
      </c>
      <c r="M2552" s="21" t="str">
        <f t="shared" si="3387"/>
        <v>√kar + *aya &gt; kāraya (caus)</v>
      </c>
      <c r="N2552" s="21" t="str">
        <f t="shared" si="3388"/>
        <v>kāraya + māna</v>
      </c>
      <c r="O2552" s="21" t="str">
        <f t="shared" si="3389"/>
        <v/>
      </c>
      <c r="P2552" s="21" t="str">
        <f t="shared" si="3390"/>
        <v/>
      </c>
      <c r="Q2552" s="21"/>
      <c r="R2552" s="21" t="s">
        <v>6031</v>
      </c>
      <c r="S2552" s="21" t="s">
        <v>6039</v>
      </c>
      <c r="T2552" s="21" t="s">
        <v>6049</v>
      </c>
      <c r="U2552" s="23"/>
      <c r="V2552" s="23"/>
      <c r="W2552" s="15">
        <f t="shared" si="2"/>
        <v>45635</v>
      </c>
      <c r="X2552" s="24">
        <v>2551.0</v>
      </c>
      <c r="Y2552" s="17" t="str">
        <f t="shared" si="3375"/>
        <v>=COUNTIFS(C$3:C2552,C2552)</v>
      </c>
      <c r="Z2552" s="25" t="str">
        <f t="shared" si="3376"/>
        <v>#NAME?</v>
      </c>
      <c r="AA2552" s="25" t="str">
        <f t="shared" si="3377"/>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78"/>
        <v>1</v>
      </c>
      <c r="B2553" s="10">
        <f t="shared" si="2256"/>
        <v>2</v>
      </c>
      <c r="C2553" s="12" t="s">
        <v>6050</v>
      </c>
      <c r="D2553" s="21" t="s">
        <v>47</v>
      </c>
      <c r="E2553" s="21" t="s">
        <v>6051</v>
      </c>
      <c r="F2553" s="21"/>
      <c r="G2553" s="21"/>
      <c r="H2553" s="21" t="s">
        <v>6052</v>
      </c>
      <c r="I2553" s="21"/>
      <c r="J2553" s="21"/>
      <c r="K2553" s="21"/>
      <c r="L2553" s="21"/>
      <c r="M2553" s="21"/>
      <c r="N2553" s="21" t="s">
        <v>6053</v>
      </c>
      <c r="O2553" s="21" t="s">
        <v>65</v>
      </c>
      <c r="P2553" s="21" t="s">
        <v>6053</v>
      </c>
      <c r="Q2553" s="21"/>
      <c r="R2553" s="21" t="s">
        <v>6031</v>
      </c>
      <c r="S2553" s="21" t="s">
        <v>6039</v>
      </c>
      <c r="T2553" s="21" t="s">
        <v>6054</v>
      </c>
      <c r="U2553" s="23"/>
      <c r="V2553" s="23"/>
      <c r="W2553" s="15">
        <f t="shared" si="2"/>
        <v>45635</v>
      </c>
      <c r="X2553" s="24">
        <v>2552.0</v>
      </c>
      <c r="Y2553" s="17" t="str">
        <f t="shared" si="3375"/>
        <v>=COUNTIFS(C$3:C2553,C2553)</v>
      </c>
      <c r="Z2553" s="25" t="str">
        <f t="shared" si="3376"/>
        <v>#NAME?</v>
      </c>
      <c r="AA2553" s="25" t="str">
        <f t="shared" si="3377"/>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78"/>
        <v>2</v>
      </c>
      <c r="B2554" s="10">
        <f t="shared" si="2256"/>
        <v>2</v>
      </c>
      <c r="C2554" s="12" t="s">
        <v>4926</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6031</v>
      </c>
      <c r="S2554" s="21" t="s">
        <v>6039</v>
      </c>
      <c r="T2554" s="21" t="s">
        <v>6049</v>
      </c>
      <c r="U2554" s="23"/>
      <c r="V2554" s="23"/>
      <c r="W2554" s="15">
        <f t="shared" si="2"/>
        <v>45635</v>
      </c>
      <c r="X2554" s="24">
        <v>2553.0</v>
      </c>
      <c r="Y2554" s="17" t="str">
        <f t="shared" si="3375"/>
        <v>=COUNTIFS(C$3:C2554,C2554)</v>
      </c>
      <c r="Z2554" s="25" t="str">
        <f t="shared" si="3376"/>
        <v>#NAME?</v>
      </c>
      <c r="AA2554" s="25" t="str">
        <f t="shared" si="3377"/>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78"/>
        <v>1</v>
      </c>
      <c r="B2555" s="10">
        <f t="shared" si="2256"/>
        <v>1</v>
      </c>
      <c r="C2555" s="12" t="s">
        <v>6055</v>
      </c>
      <c r="D2555" s="21" t="s">
        <v>47</v>
      </c>
      <c r="E2555" s="21" t="s">
        <v>6056</v>
      </c>
      <c r="F2555" s="21"/>
      <c r="G2555" s="21"/>
      <c r="H2555" s="27" t="s">
        <v>6057</v>
      </c>
      <c r="I2555" s="27" t="s">
        <v>6058</v>
      </c>
      <c r="J2555" s="21" t="s">
        <v>5874</v>
      </c>
      <c r="K2555" s="21">
        <v>1.0</v>
      </c>
      <c r="L2555" s="21" t="s">
        <v>35</v>
      </c>
      <c r="M2555" s="21"/>
      <c r="N2555" s="21" t="s">
        <v>5875</v>
      </c>
      <c r="O2555" s="21"/>
      <c r="P2555" s="21"/>
      <c r="Q2555" s="21"/>
      <c r="R2555" s="21" t="s">
        <v>6031</v>
      </c>
      <c r="S2555" s="21" t="s">
        <v>6039</v>
      </c>
      <c r="T2555" s="21" t="s">
        <v>6059</v>
      </c>
      <c r="U2555" s="23"/>
      <c r="V2555" s="23"/>
      <c r="W2555" s="15">
        <f t="shared" si="2"/>
        <v>45635</v>
      </c>
      <c r="X2555" s="24">
        <v>2554.0</v>
      </c>
      <c r="Y2555" s="17" t="str">
        <f t="shared" si="3375"/>
        <v>=COUNTIFS(C$3:C2555,C2555)</v>
      </c>
      <c r="Z2555" s="25" t="str">
        <f t="shared" si="3376"/>
        <v>#NAME?</v>
      </c>
      <c r="AA2555" s="25" t="str">
        <f t="shared" si="3377"/>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78"/>
        <v>1</v>
      </c>
      <c r="B2556" s="10">
        <f t="shared" si="2256"/>
        <v>2</v>
      </c>
      <c r="C2556" s="12" t="s">
        <v>6060</v>
      </c>
      <c r="D2556" s="21" t="s">
        <v>29</v>
      </c>
      <c r="E2556" s="21" t="s">
        <v>6061</v>
      </c>
      <c r="F2556" s="21"/>
      <c r="G2556" s="21"/>
      <c r="H2556" s="21" t="s">
        <v>6062</v>
      </c>
      <c r="I2556" s="21" t="s">
        <v>6063</v>
      </c>
      <c r="J2556" s="21"/>
      <c r="K2556" s="21"/>
      <c r="L2556" s="21"/>
      <c r="M2556" s="21"/>
      <c r="N2556" s="21" t="s">
        <v>6064</v>
      </c>
      <c r="O2556" s="21"/>
      <c r="P2556" s="21"/>
      <c r="Q2556" s="21"/>
      <c r="R2556" s="21" t="s">
        <v>6031</v>
      </c>
      <c r="S2556" s="21" t="s">
        <v>6039</v>
      </c>
      <c r="T2556" s="21" t="s">
        <v>6065</v>
      </c>
      <c r="U2556" s="23"/>
      <c r="V2556" s="23"/>
      <c r="W2556" s="15">
        <f t="shared" si="2"/>
        <v>45635</v>
      </c>
      <c r="X2556" s="24">
        <v>2555.0</v>
      </c>
      <c r="Y2556" s="17" t="str">
        <f t="shared" si="3375"/>
        <v>=COUNTIFS(C$3:C2556,C2556)</v>
      </c>
      <c r="Z2556" s="25" t="str">
        <f t="shared" si="3376"/>
        <v>#NAME?</v>
      </c>
      <c r="AA2556" s="25" t="str">
        <f t="shared" si="3377"/>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78"/>
        <v>1</v>
      </c>
      <c r="B2557" s="10">
        <f t="shared" si="2256"/>
        <v>1</v>
      </c>
      <c r="C2557" s="12" t="s">
        <v>6066</v>
      </c>
      <c r="D2557" s="21" t="s">
        <v>47</v>
      </c>
      <c r="E2557" s="21" t="s">
        <v>1988</v>
      </c>
      <c r="F2557" s="21"/>
      <c r="G2557" s="21"/>
      <c r="H2557" s="21" t="s">
        <v>6067</v>
      </c>
      <c r="I2557" s="21" t="s">
        <v>6068</v>
      </c>
      <c r="J2557" s="21"/>
      <c r="K2557" s="21"/>
      <c r="L2557" s="21"/>
      <c r="M2557" s="21"/>
      <c r="N2557" s="21" t="s">
        <v>2575</v>
      </c>
      <c r="O2557" s="21" t="s">
        <v>65</v>
      </c>
      <c r="P2557" s="21" t="s">
        <v>2575</v>
      </c>
      <c r="Q2557" s="21"/>
      <c r="R2557" s="21" t="s">
        <v>6031</v>
      </c>
      <c r="S2557" s="21" t="s">
        <v>6039</v>
      </c>
      <c r="T2557" s="21" t="s">
        <v>6069</v>
      </c>
      <c r="U2557" s="23"/>
      <c r="V2557" s="23"/>
      <c r="W2557" s="15">
        <f t="shared" si="2"/>
        <v>45635</v>
      </c>
      <c r="X2557" s="24">
        <v>2556.0</v>
      </c>
      <c r="Y2557" s="17" t="str">
        <f t="shared" si="3375"/>
        <v>=COUNTIFS(C$3:C2557,C2557)</v>
      </c>
      <c r="Z2557" s="25" t="str">
        <f t="shared" si="3376"/>
        <v>#NAME?</v>
      </c>
      <c r="AA2557" s="25" t="str">
        <f t="shared" si="3377"/>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78"/>
        <v>2</v>
      </c>
      <c r="B2558" s="10">
        <f t="shared" si="2256"/>
        <v>3</v>
      </c>
      <c r="C2558" s="12" t="s">
        <v>2577</v>
      </c>
      <c r="D2558" s="21" t="str">
        <f>VLOOKUP($C2558,$C$1:$P$7320,2,0)</f>
        <v>adj</v>
      </c>
      <c r="E2558" s="21" t="str">
        <f>VLOOKUP($C2558,$C$1:$P$7320,3,0)</f>
        <v/>
      </c>
      <c r="F2558" s="21" t="str">
        <f>VLOOKUP($C2558,$C$1:$P$7320,4,0)</f>
        <v/>
      </c>
      <c r="G2558" s="21"/>
      <c r="H2558" s="21" t="str">
        <f>VLOOKUP($C2558,$C$1:$P$7320,6,0)</f>
        <v>standard; commonly accepted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6031</v>
      </c>
      <c r="S2558" s="21" t="s">
        <v>6039</v>
      </c>
      <c r="T2558" s="21" t="s">
        <v>6070</v>
      </c>
      <c r="U2558" s="23"/>
      <c r="V2558" s="23"/>
      <c r="W2558" s="15">
        <f t="shared" si="2"/>
        <v>45635</v>
      </c>
      <c r="X2558" s="24">
        <v>2557.0</v>
      </c>
      <c r="Y2558" s="17" t="str">
        <f t="shared" si="3375"/>
        <v>=COUNTIFS(C$3:C2558,C2558)</v>
      </c>
      <c r="Z2558" s="25" t="str">
        <f t="shared" si="3376"/>
        <v>#NAME?</v>
      </c>
      <c r="AA2558" s="25" t="str">
        <f t="shared" si="3377"/>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78"/>
        <v>1</v>
      </c>
      <c r="B2559" s="10">
        <f t="shared" si="2256"/>
        <v>1</v>
      </c>
      <c r="C2559" s="12" t="s">
        <v>6071</v>
      </c>
      <c r="D2559" s="21" t="s">
        <v>47</v>
      </c>
      <c r="E2559" s="21" t="s">
        <v>2521</v>
      </c>
      <c r="F2559" s="21"/>
      <c r="G2559" s="21"/>
      <c r="H2559" s="21" t="s">
        <v>6072</v>
      </c>
      <c r="I2559" s="21" t="s">
        <v>2570</v>
      </c>
      <c r="J2559" s="21"/>
      <c r="K2559" s="21"/>
      <c r="L2559" s="21"/>
      <c r="M2559" s="21"/>
      <c r="N2559" s="21"/>
      <c r="O2559" s="21"/>
      <c r="P2559" s="21"/>
      <c r="Q2559" s="21"/>
      <c r="R2559" s="21" t="s">
        <v>6031</v>
      </c>
      <c r="S2559" s="21" t="s">
        <v>6039</v>
      </c>
      <c r="T2559" s="21" t="s">
        <v>6073</v>
      </c>
      <c r="U2559" s="23"/>
      <c r="V2559" s="23"/>
      <c r="W2559" s="15">
        <f t="shared" si="2"/>
        <v>45635</v>
      </c>
      <c r="X2559" s="24">
        <v>2558.0</v>
      </c>
      <c r="Y2559" s="17" t="str">
        <f t="shared" si="3375"/>
        <v>=COUNTIFS(C$3:C2559,C2559)</v>
      </c>
      <c r="Z2559" s="25" t="str">
        <f t="shared" si="3376"/>
        <v>#NAME?</v>
      </c>
      <c r="AA2559" s="25" t="str">
        <f t="shared" si="3377"/>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78"/>
        <v>2</v>
      </c>
      <c r="B2560" s="10">
        <f t="shared" si="2256"/>
        <v>2</v>
      </c>
      <c r="C2560" s="12" t="s">
        <v>5934</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6031</v>
      </c>
      <c r="S2560" s="21" t="s">
        <v>6039</v>
      </c>
      <c r="T2560" s="21" t="s">
        <v>6049</v>
      </c>
      <c r="U2560" s="23"/>
      <c r="V2560" s="23"/>
      <c r="W2560" s="15">
        <f t="shared" si="2"/>
        <v>45635</v>
      </c>
      <c r="X2560" s="24">
        <v>2559.0</v>
      </c>
      <c r="Y2560" s="17" t="str">
        <f t="shared" si="3375"/>
        <v>=COUNTIFS(C$3:C2560,C2560)</v>
      </c>
      <c r="Z2560" s="25" t="str">
        <f t="shared" si="3376"/>
        <v>#NAME?</v>
      </c>
      <c r="AA2560" s="25" t="str">
        <f t="shared" si="3377"/>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78"/>
        <v>1</v>
      </c>
      <c r="B2561" s="10">
        <f t="shared" si="2256"/>
        <v>1</v>
      </c>
      <c r="C2561" s="12" t="s">
        <v>6074</v>
      </c>
      <c r="D2561" s="21" t="s">
        <v>47</v>
      </c>
      <c r="E2561" s="21" t="s">
        <v>6075</v>
      </c>
      <c r="F2561" s="21"/>
      <c r="G2561" s="21"/>
      <c r="H2561" s="21" t="s">
        <v>6076</v>
      </c>
      <c r="I2561" s="21" t="s">
        <v>6077</v>
      </c>
      <c r="J2561" s="21"/>
      <c r="K2561" s="21"/>
      <c r="L2561" s="21"/>
      <c r="M2561" s="21"/>
      <c r="N2561" s="21" t="s">
        <v>6078</v>
      </c>
      <c r="O2561" s="21" t="s">
        <v>178</v>
      </c>
      <c r="P2561" s="21" t="s">
        <v>6079</v>
      </c>
      <c r="Q2561" s="21"/>
      <c r="R2561" s="21" t="s">
        <v>6031</v>
      </c>
      <c r="S2561" s="21" t="s">
        <v>6039</v>
      </c>
      <c r="T2561" s="21" t="s">
        <v>6080</v>
      </c>
      <c r="U2561" s="23"/>
      <c r="V2561" s="23"/>
      <c r="W2561" s="15">
        <f t="shared" si="2"/>
        <v>45635</v>
      </c>
      <c r="X2561" s="24">
        <v>2560.0</v>
      </c>
      <c r="Y2561" s="17" t="str">
        <f t="shared" si="3375"/>
        <v>=COUNTIFS(C$3:C2561,C2561)</v>
      </c>
      <c r="Z2561" s="25" t="str">
        <f t="shared" si="3376"/>
        <v>#NAME?</v>
      </c>
      <c r="AA2561" s="25" t="str">
        <f t="shared" si="3377"/>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78"/>
        <v>1</v>
      </c>
      <c r="B2562" s="10">
        <f t="shared" si="2256"/>
        <v>2</v>
      </c>
      <c r="C2562" s="12" t="s">
        <v>6081</v>
      </c>
      <c r="D2562" s="21" t="s">
        <v>47</v>
      </c>
      <c r="E2562" s="21" t="s">
        <v>612</v>
      </c>
      <c r="F2562" s="21"/>
      <c r="G2562" s="21"/>
      <c r="H2562" s="21" t="s">
        <v>6082</v>
      </c>
      <c r="I2562" s="21"/>
      <c r="J2562" s="21" t="s">
        <v>6083</v>
      </c>
      <c r="K2562" s="21">
        <v>1.0</v>
      </c>
      <c r="L2562" s="21" t="s">
        <v>35</v>
      </c>
      <c r="M2562" s="21"/>
      <c r="N2562" s="21" t="s">
        <v>6084</v>
      </c>
      <c r="O2562" s="21"/>
      <c r="P2562" s="21"/>
      <c r="Q2562" s="21"/>
      <c r="R2562" s="21" t="s">
        <v>6031</v>
      </c>
      <c r="S2562" s="21" t="s">
        <v>6039</v>
      </c>
      <c r="T2562" s="21" t="s">
        <v>6085</v>
      </c>
      <c r="U2562" s="23"/>
      <c r="V2562" s="23"/>
      <c r="W2562" s="15">
        <f t="shared" si="2"/>
        <v>45635</v>
      </c>
      <c r="X2562" s="24">
        <v>2561.0</v>
      </c>
      <c r="Y2562" s="17" t="str">
        <f t="shared" si="3375"/>
        <v>=COUNTIFS(C$3:C2562,C2562)</v>
      </c>
      <c r="Z2562" s="25" t="str">
        <f t="shared" si="3376"/>
        <v>#NAME?</v>
      </c>
      <c r="AA2562" s="25" t="str">
        <f t="shared" si="3377"/>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78"/>
        <v>1</v>
      </c>
      <c r="B2563" s="10">
        <f t="shared" si="2256"/>
        <v>1</v>
      </c>
      <c r="C2563" s="12" t="s">
        <v>6086</v>
      </c>
      <c r="D2563" s="21" t="s">
        <v>47</v>
      </c>
      <c r="E2563" s="21" t="s">
        <v>6087</v>
      </c>
      <c r="F2563" s="21"/>
      <c r="G2563" s="21"/>
      <c r="H2563" s="21" t="s">
        <v>6088</v>
      </c>
      <c r="I2563" s="21"/>
      <c r="J2563" s="21" t="s">
        <v>214</v>
      </c>
      <c r="K2563" s="21">
        <v>7.0</v>
      </c>
      <c r="L2563" s="21" t="s">
        <v>215</v>
      </c>
      <c r="M2563" s="21"/>
      <c r="N2563" s="21" t="s">
        <v>6089</v>
      </c>
      <c r="O2563" s="21"/>
      <c r="P2563" s="21"/>
      <c r="Q2563" s="21"/>
      <c r="R2563" s="21" t="s">
        <v>6031</v>
      </c>
      <c r="S2563" s="21" t="s">
        <v>6039</v>
      </c>
      <c r="T2563" s="21" t="s">
        <v>6090</v>
      </c>
      <c r="U2563" s="23"/>
      <c r="V2563" s="23"/>
      <c r="W2563" s="15">
        <f t="shared" si="2"/>
        <v>45635</v>
      </c>
      <c r="X2563" s="24">
        <v>2562.0</v>
      </c>
      <c r="Y2563" s="17" t="str">
        <f t="shared" si="3375"/>
        <v>=COUNTIFS(C$3:C2563,C2563)</v>
      </c>
      <c r="Z2563" s="25" t="str">
        <f t="shared" si="3376"/>
        <v>#NAME?</v>
      </c>
      <c r="AA2563" s="25" t="str">
        <f t="shared" si="3377"/>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56"/>
        <v>0</v>
      </c>
      <c r="C2564" s="31"/>
      <c r="D2564" s="40"/>
      <c r="E2564" s="40"/>
      <c r="F2564" s="40"/>
      <c r="G2564" s="40"/>
      <c r="H2564" s="40"/>
      <c r="I2564" s="40"/>
      <c r="J2564" s="40"/>
      <c r="K2564" s="40"/>
      <c r="L2564" s="40"/>
      <c r="M2564" s="40"/>
      <c r="N2564" s="40"/>
      <c r="O2564" s="40"/>
      <c r="P2564" s="40"/>
      <c r="Q2564" s="40"/>
      <c r="R2564" s="40" t="s">
        <v>6031</v>
      </c>
      <c r="S2564" s="40" t="s">
        <v>6039</v>
      </c>
      <c r="T2564" s="40" t="s">
        <v>6049</v>
      </c>
      <c r="U2564" s="41"/>
      <c r="V2564" s="41"/>
      <c r="W2564" s="15">
        <f t="shared" si="2"/>
        <v>45635</v>
      </c>
      <c r="X2564" s="24">
        <v>2563.0</v>
      </c>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56"/>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2"/>
        <v>45635</v>
      </c>
      <c r="X2565" s="24">
        <v>2564.0</v>
      </c>
      <c r="Y2565" s="17" t="str">
        <f t="shared" ref="Y2565:Y2576" si="3391">formulatext(A2565)</f>
        <v>#N/A</v>
      </c>
      <c r="Z2565" s="25" t="str">
        <f t="shared" ref="Z2565:Z2576" si="3392">org.libreoffice.regex(Y2565,"(\= COUNTIFS\(C\$\d{1,3}:)(C\d{1,3})(,)(C\d{1,3})(\))","$2")</f>
        <v>#NAME?</v>
      </c>
      <c r="AA2565" s="25" t="str">
        <f t="shared" ref="AA2565:AA2576" si="3393">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94">COUNTIFS(C$3:C2566,C2566)</f>
        <v>2</v>
      </c>
      <c r="B2566" s="10">
        <f t="shared" si="2256"/>
        <v>3</v>
      </c>
      <c r="C2566" s="12" t="s">
        <v>5963</v>
      </c>
      <c r="D2566" s="21" t="str">
        <f t="shared" ref="D2566:D2570" si="3395">VLOOKUP($C2566,$C$1:$P$7320,2,0)</f>
        <v>verb</v>
      </c>
      <c r="E2566" s="21" t="str">
        <f t="shared" ref="E2566:E2567" si="3396">VLOOKUP($C2566,$C$1:$P$7320,3,0)</f>
        <v>ger of na ādiyati</v>
      </c>
      <c r="F2566" s="21" t="str">
        <f t="shared" ref="F2566:F2570" si="3397">VLOOKUP($C2566,$C$1:$P$7320,4,0)</f>
        <v/>
      </c>
      <c r="G2566" s="21"/>
      <c r="H2566" s="21" t="str">
        <f t="shared" ref="H2566:H2570" si="3398">VLOOKUP($C2566,$C$1:$P$7320,6,0)</f>
        <v>not adding, including</v>
      </c>
      <c r="I2566" s="21" t="str">
        <f t="shared" ref="I2566:I2570" si="3399">VLOOKUP($C2566,$C$1:$P$7320,7,0)</f>
        <v>not taking</v>
      </c>
      <c r="J2566" s="21" t="str">
        <f t="shared" ref="J2566:J2570" si="3400">VLOOKUP($C2566,$C$1:$P$7320,8,0)</f>
        <v>√ādā (take, steal)</v>
      </c>
      <c r="K2566" s="21">
        <f t="shared" ref="K2566:K2570" si="3401">VLOOKUP($C2566,$C$1:$P$7320,9,0)</f>
        <v>3</v>
      </c>
      <c r="L2566" s="21" t="str">
        <f t="shared" ref="L2566:L2570" si="3402">VLOOKUP($C2566,$C$1:$P$7320,10,0)</f>
        <v>ya</v>
      </c>
      <c r="M2566" s="21" t="str">
        <f t="shared" ref="M2566:M2570" si="3403">VLOOKUP($C2566,$C$1:$P$7320,11,0)</f>
        <v/>
      </c>
      <c r="N2566" s="21" t="str">
        <f t="shared" ref="N2566:N2570" si="3404">VLOOKUP($C2566,$C$1:$P$7320,12,0)</f>
        <v>na + √ādā + ya</v>
      </c>
      <c r="O2566" s="21" t="str">
        <f t="shared" ref="O2566:O2570" si="3405">VLOOKUP($C2566,$C$1:$P$7320,13,0)</f>
        <v/>
      </c>
      <c r="P2566" s="21" t="str">
        <f t="shared" ref="P2566:P2570" si="3406">VLOOKUP($C2566,$C$1:$P$7320,14,0)</f>
        <v/>
      </c>
      <c r="Q2566" s="21"/>
      <c r="R2566" s="21" t="s">
        <v>6031</v>
      </c>
      <c r="S2566" s="21" t="s">
        <v>6039</v>
      </c>
      <c r="T2566" s="21" t="s">
        <v>6091</v>
      </c>
      <c r="U2566" s="23"/>
      <c r="V2566" s="23"/>
      <c r="W2566" s="15">
        <f t="shared" si="2"/>
        <v>45635</v>
      </c>
      <c r="X2566" s="24">
        <v>2565.0</v>
      </c>
      <c r="Y2566" s="17" t="str">
        <f t="shared" si="3391"/>
        <v>=COUNTIFS(C$3:C2566,C2566)</v>
      </c>
      <c r="Z2566" s="25" t="str">
        <f t="shared" si="3392"/>
        <v>#NAME?</v>
      </c>
      <c r="AA2566" s="25" t="str">
        <f t="shared" si="3393"/>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94"/>
        <v>21</v>
      </c>
      <c r="B2567" s="10">
        <f t="shared" si="2256"/>
        <v>38</v>
      </c>
      <c r="C2567" s="12" t="s">
        <v>2672</v>
      </c>
      <c r="D2567" s="21" t="str">
        <f t="shared" si="3395"/>
        <v>ind</v>
      </c>
      <c r="E2567" s="21" t="str">
        <f t="shared" si="3396"/>
        <v>cond</v>
      </c>
      <c r="F2567" s="21" t="str">
        <f t="shared" si="3397"/>
        <v/>
      </c>
      <c r="G2567" s="21"/>
      <c r="H2567" s="21" t="str">
        <f t="shared" si="3398"/>
        <v>if</v>
      </c>
      <c r="I2567" s="21" t="str">
        <f t="shared" si="3399"/>
        <v/>
      </c>
      <c r="J2567" s="21" t="str">
        <f t="shared" si="3400"/>
        <v/>
      </c>
      <c r="K2567" s="21" t="str">
        <f t="shared" si="3401"/>
        <v/>
      </c>
      <c r="L2567" s="21" t="str">
        <f t="shared" si="3402"/>
        <v/>
      </c>
      <c r="M2567" s="21" t="str">
        <f t="shared" si="3403"/>
        <v/>
      </c>
      <c r="N2567" s="21" t="str">
        <f t="shared" si="3404"/>
        <v/>
      </c>
      <c r="O2567" s="21" t="str">
        <f t="shared" si="3405"/>
        <v/>
      </c>
      <c r="P2567" s="21" t="str">
        <f t="shared" si="3406"/>
        <v/>
      </c>
      <c r="Q2567" s="21"/>
      <c r="R2567" s="21" t="s">
        <v>6031</v>
      </c>
      <c r="S2567" s="21" t="s">
        <v>6039</v>
      </c>
      <c r="T2567" s="21" t="s">
        <v>6091</v>
      </c>
      <c r="U2567" s="23"/>
      <c r="V2567" s="23"/>
      <c r="W2567" s="15">
        <f t="shared" si="2"/>
        <v>45635</v>
      </c>
      <c r="X2567" s="24">
        <v>2566.0</v>
      </c>
      <c r="Y2567" s="17" t="str">
        <f t="shared" si="3391"/>
        <v>=COUNTIFS(C$3:C2567,C2567)</v>
      </c>
      <c r="Z2567" s="25" t="str">
        <f t="shared" si="3392"/>
        <v>#NAME?</v>
      </c>
      <c r="AA2567" s="25" t="str">
        <f t="shared" si="3393"/>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4"/>
        <v>57</v>
      </c>
      <c r="B2568" s="10">
        <f t="shared" si="2256"/>
        <v>147</v>
      </c>
      <c r="C2568" s="12" t="s">
        <v>560</v>
      </c>
      <c r="D2568" s="21" t="str">
        <f t="shared" si="3395"/>
        <v>noun</v>
      </c>
      <c r="E2568" s="21" t="s">
        <v>3635</v>
      </c>
      <c r="F2568" s="21" t="str">
        <f t="shared" si="3397"/>
        <v/>
      </c>
      <c r="G2568" s="21"/>
      <c r="H2568" s="21" t="str">
        <f t="shared" si="3398"/>
        <v>monk, monastic</v>
      </c>
      <c r="I2568" s="21" t="str">
        <f t="shared" si="3399"/>
        <v>beggar, mendicant</v>
      </c>
      <c r="J2568" s="21" t="str">
        <f t="shared" si="3400"/>
        <v>√bhikkh (beg)</v>
      </c>
      <c r="K2568" s="21">
        <f t="shared" si="3401"/>
        <v>1</v>
      </c>
      <c r="L2568" s="21" t="str">
        <f t="shared" si="3402"/>
        <v>a</v>
      </c>
      <c r="M2568" s="21" t="str">
        <f t="shared" si="3403"/>
        <v/>
      </c>
      <c r="N2568" s="21" t="str">
        <f t="shared" si="3404"/>
        <v>√bhikkh + u</v>
      </c>
      <c r="O2568" s="21" t="str">
        <f t="shared" si="3405"/>
        <v/>
      </c>
      <c r="P2568" s="21" t="str">
        <f t="shared" si="3406"/>
        <v/>
      </c>
      <c r="Q2568" s="21"/>
      <c r="R2568" s="21" t="s">
        <v>6031</v>
      </c>
      <c r="S2568" s="21" t="s">
        <v>6039</v>
      </c>
      <c r="T2568" s="21" t="s">
        <v>6091</v>
      </c>
      <c r="U2568" s="23"/>
      <c r="V2568" s="23"/>
      <c r="W2568" s="15">
        <f t="shared" si="2"/>
        <v>45635</v>
      </c>
      <c r="X2568" s="24">
        <v>2567.0</v>
      </c>
      <c r="Y2568" s="17" t="str">
        <f t="shared" si="3391"/>
        <v>=COUNTIFS(C$3:C2568,C2568)</v>
      </c>
      <c r="Z2568" s="25" t="str">
        <f t="shared" si="3392"/>
        <v>#NAME?</v>
      </c>
      <c r="AA2568" s="25" t="str">
        <f t="shared" si="3393"/>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4"/>
        <v>2</v>
      </c>
      <c r="B2569" s="10">
        <f t="shared" si="2256"/>
        <v>2</v>
      </c>
      <c r="C2569" s="12" t="s">
        <v>6050</v>
      </c>
      <c r="D2569" s="21" t="str">
        <f t="shared" si="3395"/>
        <v>noun</v>
      </c>
      <c r="E2569" s="21" t="str">
        <f t="shared" ref="E2569:E2570" si="3407">VLOOKUP($C2569,$C$1:$P$7320,3,0)</f>
        <v>nt gen sg of purāṇasanthata, comp</v>
      </c>
      <c r="F2569" s="21" t="str">
        <f t="shared" si="3397"/>
        <v/>
      </c>
      <c r="G2569" s="21"/>
      <c r="H2569" s="21" t="str">
        <f t="shared" si="3398"/>
        <v>of used rug</v>
      </c>
      <c r="I2569" s="21" t="str">
        <f t="shared" si="3399"/>
        <v/>
      </c>
      <c r="J2569" s="21" t="str">
        <f t="shared" si="3400"/>
        <v/>
      </c>
      <c r="K2569" s="21" t="str">
        <f t="shared" si="3401"/>
        <v/>
      </c>
      <c r="L2569" s="21" t="str">
        <f t="shared" si="3402"/>
        <v/>
      </c>
      <c r="M2569" s="21" t="str">
        <f t="shared" si="3403"/>
        <v/>
      </c>
      <c r="N2569" s="21" t="str">
        <f t="shared" si="3404"/>
        <v>purāṇa + santhata</v>
      </c>
      <c r="O2569" s="21" t="str">
        <f t="shared" si="3405"/>
        <v>kammadhāraya</v>
      </c>
      <c r="P2569" s="21" t="str">
        <f t="shared" si="3406"/>
        <v>purāṇa + santhata</v>
      </c>
      <c r="Q2569" s="21"/>
      <c r="R2569" s="21" t="s">
        <v>6031</v>
      </c>
      <c r="S2569" s="21" t="s">
        <v>6039</v>
      </c>
      <c r="T2569" s="21" t="s">
        <v>6091</v>
      </c>
      <c r="U2569" s="23"/>
      <c r="V2569" s="23"/>
      <c r="W2569" s="15">
        <f t="shared" si="2"/>
        <v>45635</v>
      </c>
      <c r="X2569" s="24">
        <v>2568.0</v>
      </c>
      <c r="Y2569" s="17" t="str">
        <f t="shared" si="3391"/>
        <v>=COUNTIFS(C$3:C2569,C2569)</v>
      </c>
      <c r="Z2569" s="25" t="str">
        <f t="shared" si="3392"/>
        <v>#NAME?</v>
      </c>
      <c r="AA2569" s="25" t="str">
        <f t="shared" si="3393"/>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4"/>
        <v>2</v>
      </c>
      <c r="B2570" s="10">
        <f t="shared" si="2256"/>
        <v>2</v>
      </c>
      <c r="C2570" s="12" t="s">
        <v>6060</v>
      </c>
      <c r="D2570" s="21" t="str">
        <f t="shared" si="3395"/>
        <v>ind</v>
      </c>
      <c r="E2570" s="21" t="str">
        <f t="shared" si="3407"/>
        <v>adv, abl sg of sāmanta</v>
      </c>
      <c r="F2570" s="21" t="str">
        <f t="shared" si="3397"/>
        <v/>
      </c>
      <c r="G2570" s="21"/>
      <c r="H2570" s="21" t="str">
        <f t="shared" si="3398"/>
        <v>all around; surrounding; bordering</v>
      </c>
      <c r="I2570" s="21" t="str">
        <f t="shared" si="3399"/>
        <v>from all ends</v>
      </c>
      <c r="J2570" s="21" t="str">
        <f t="shared" si="3400"/>
        <v/>
      </c>
      <c r="K2570" s="21" t="str">
        <f t="shared" si="3401"/>
        <v/>
      </c>
      <c r="L2570" s="21" t="str">
        <f t="shared" si="3402"/>
        <v/>
      </c>
      <c r="M2570" s="21" t="str">
        <f t="shared" si="3403"/>
        <v/>
      </c>
      <c r="N2570" s="21" t="str">
        <f t="shared" si="3404"/>
        <v>saṃ + anta + *a + ā</v>
      </c>
      <c r="O2570" s="21" t="str">
        <f t="shared" si="3405"/>
        <v/>
      </c>
      <c r="P2570" s="21" t="str">
        <f t="shared" si="3406"/>
        <v/>
      </c>
      <c r="Q2570" s="21"/>
      <c r="R2570" s="21" t="s">
        <v>6031</v>
      </c>
      <c r="S2570" s="21" t="s">
        <v>6039</v>
      </c>
      <c r="T2570" s="21" t="s">
        <v>6091</v>
      </c>
      <c r="U2570" s="23"/>
      <c r="V2570" s="23"/>
      <c r="W2570" s="15">
        <f t="shared" si="2"/>
        <v>45635</v>
      </c>
      <c r="X2570" s="24">
        <v>2569.0</v>
      </c>
      <c r="Y2570" s="17" t="str">
        <f t="shared" si="3391"/>
        <v>=COUNTIFS(C$3:C2570,C2570)</v>
      </c>
      <c r="Z2570" s="25" t="str">
        <f t="shared" si="3392"/>
        <v>#NAME?</v>
      </c>
      <c r="AA2570" s="25" t="str">
        <f t="shared" si="3393"/>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4"/>
        <v>1</v>
      </c>
      <c r="B2571" s="10">
        <f t="shared" si="2256"/>
        <v>1</v>
      </c>
      <c r="C2571" s="12" t="s">
        <v>6092</v>
      </c>
      <c r="D2571" s="21" t="s">
        <v>47</v>
      </c>
      <c r="E2571" s="21" t="s">
        <v>6093</v>
      </c>
      <c r="F2571" s="21"/>
      <c r="G2571" s="21"/>
      <c r="H2571" s="21" t="s">
        <v>6094</v>
      </c>
      <c r="I2571" s="21"/>
      <c r="J2571" s="21"/>
      <c r="K2571" s="21"/>
      <c r="L2571" s="21"/>
      <c r="M2571" s="21"/>
      <c r="N2571" s="21" t="s">
        <v>2575</v>
      </c>
      <c r="O2571" s="21" t="s">
        <v>6095</v>
      </c>
      <c r="P2571" s="21"/>
      <c r="Q2571" s="21"/>
      <c r="R2571" s="21" t="s">
        <v>6031</v>
      </c>
      <c r="S2571" s="21" t="s">
        <v>6039</v>
      </c>
      <c r="T2571" s="21" t="s">
        <v>6096</v>
      </c>
      <c r="U2571" s="23"/>
      <c r="V2571" s="23"/>
      <c r="W2571" s="15">
        <f t="shared" si="2"/>
        <v>45635</v>
      </c>
      <c r="X2571" s="24">
        <v>2570.0</v>
      </c>
      <c r="Y2571" s="17" t="str">
        <f t="shared" si="3391"/>
        <v>=COUNTIFS(C$3:C2571,C2571)</v>
      </c>
      <c r="Z2571" s="25" t="str">
        <f t="shared" si="3392"/>
        <v>#NAME?</v>
      </c>
      <c r="AA2571" s="25" t="str">
        <f t="shared" si="3393"/>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4"/>
        <v>5</v>
      </c>
      <c r="B2572" s="10">
        <f t="shared" si="2256"/>
        <v>9</v>
      </c>
      <c r="C2572" s="12" t="s">
        <v>5919</v>
      </c>
      <c r="D2572" s="21" t="str">
        <f t="shared" ref="D2572:D2576" si="3408">VLOOKUP($C2572,$C$1:$P$7320,2,0)</f>
        <v>adj</v>
      </c>
      <c r="E2572" s="21" t="str">
        <f t="shared" ref="E2572:E2576" si="3409">VLOOKUP($C2572,$C$1:$P$7320,3,0)</f>
        <v>nt nom sg of nava</v>
      </c>
      <c r="F2572" s="21" t="str">
        <f t="shared" ref="F2572:F2576" si="3410">VLOOKUP($C2572,$C$1:$P$7320,4,0)</f>
        <v/>
      </c>
      <c r="G2572" s="21"/>
      <c r="H2572" s="21" t="str">
        <f t="shared" ref="H2572:H2576" si="3411">VLOOKUP($C2572,$C$1:$P$7320,6,0)</f>
        <v>new</v>
      </c>
      <c r="I2572" s="21" t="str">
        <f t="shared" ref="I2572:I2576" si="3412">VLOOKUP($C2572,$C$1:$P$7320,7,0)</f>
        <v/>
      </c>
      <c r="J2572" s="21" t="str">
        <f t="shared" ref="J2572:J2576" si="3413">VLOOKUP($C2572,$C$1:$P$7320,8,0)</f>
        <v/>
      </c>
      <c r="K2572" s="21" t="str">
        <f t="shared" ref="K2572:K2576" si="3414">VLOOKUP($C2572,$C$1:$P$7320,9,0)</f>
        <v/>
      </c>
      <c r="L2572" s="21" t="str">
        <f t="shared" ref="L2572:L2576" si="3415">VLOOKUP($C2572,$C$1:$P$7320,10,0)</f>
        <v/>
      </c>
      <c r="M2572" s="21" t="str">
        <f t="shared" ref="M2572:M2576" si="3416">VLOOKUP($C2572,$C$1:$P$7320,11,0)</f>
        <v/>
      </c>
      <c r="N2572" s="21" t="str">
        <f t="shared" ref="N2572:N2576" si="3417">VLOOKUP($C2572,$C$1:$P$7320,12,0)</f>
        <v/>
      </c>
      <c r="O2572" s="21" t="str">
        <f t="shared" ref="O2572:O2576" si="3418">VLOOKUP($C2572,$C$1:$P$7320,13,0)</f>
        <v/>
      </c>
      <c r="P2572" s="21" t="str">
        <f t="shared" ref="P2572:P2576" si="3419">VLOOKUP($C2572,$C$1:$P$7320,14,0)</f>
        <v/>
      </c>
      <c r="Q2572" s="21"/>
      <c r="R2572" s="21" t="s">
        <v>6031</v>
      </c>
      <c r="S2572" s="21" t="s">
        <v>6039</v>
      </c>
      <c r="T2572" s="21" t="s">
        <v>6091</v>
      </c>
      <c r="U2572" s="23"/>
      <c r="V2572" s="23"/>
      <c r="W2572" s="15">
        <f t="shared" si="2"/>
        <v>45635</v>
      </c>
      <c r="X2572" s="24">
        <v>2571.0</v>
      </c>
      <c r="Y2572" s="17" t="str">
        <f t="shared" si="3391"/>
        <v>=COUNTIFS(C$3:C2572,C2572)</v>
      </c>
      <c r="Z2572" s="25" t="str">
        <f t="shared" si="3392"/>
        <v>#NAME?</v>
      </c>
      <c r="AA2572" s="25" t="str">
        <f t="shared" si="3393"/>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4"/>
        <v>2</v>
      </c>
      <c r="B2573" s="10">
        <f t="shared" si="2256"/>
        <v>2</v>
      </c>
      <c r="C2573" s="12" t="s">
        <v>6032</v>
      </c>
      <c r="D2573" s="21" t="str">
        <f t="shared" si="3408"/>
        <v>noun</v>
      </c>
      <c r="E2573" s="21" t="str">
        <f t="shared" si="3409"/>
        <v>nt nom sg of nisīdanasanthata, comp</v>
      </c>
      <c r="F2573" s="21" t="str">
        <f t="shared" si="3410"/>
        <v/>
      </c>
      <c r="G2573" s="21"/>
      <c r="H2573" s="21" t="str">
        <f t="shared" si="3411"/>
        <v>sitting rug; sitting mat</v>
      </c>
      <c r="I2573" s="21" t="str">
        <f t="shared" si="3412"/>
        <v>rug for sitting</v>
      </c>
      <c r="J2573" s="21" t="str">
        <f t="shared" si="3413"/>
        <v/>
      </c>
      <c r="K2573" s="21" t="str">
        <f t="shared" si="3414"/>
        <v/>
      </c>
      <c r="L2573" s="21" t="str">
        <f t="shared" si="3415"/>
        <v/>
      </c>
      <c r="M2573" s="21" t="str">
        <f t="shared" si="3416"/>
        <v/>
      </c>
      <c r="N2573" s="21" t="str">
        <f t="shared" si="3417"/>
        <v>nisīdana + santhata</v>
      </c>
      <c r="O2573" s="21" t="str">
        <f t="shared" si="3418"/>
        <v>dative tappurisa</v>
      </c>
      <c r="P2573" s="21" t="str">
        <f t="shared" si="3419"/>
        <v>nisīdanassa + santhata</v>
      </c>
      <c r="Q2573" s="21"/>
      <c r="R2573" s="21" t="s">
        <v>6031</v>
      </c>
      <c r="S2573" s="21" t="s">
        <v>6039</v>
      </c>
      <c r="T2573" s="21" t="s">
        <v>6091</v>
      </c>
      <c r="U2573" s="23"/>
      <c r="V2573" s="23"/>
      <c r="W2573" s="15">
        <f t="shared" si="2"/>
        <v>45635</v>
      </c>
      <c r="X2573" s="24">
        <v>2572.0</v>
      </c>
      <c r="Y2573" s="17" t="str">
        <f t="shared" si="3391"/>
        <v>=COUNTIFS(C$3:C2573,C2573)</v>
      </c>
      <c r="Z2573" s="25" t="str">
        <f t="shared" si="3392"/>
        <v>#NAME?</v>
      </c>
      <c r="AA2573" s="25" t="str">
        <f t="shared" si="3393"/>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4"/>
        <v>5</v>
      </c>
      <c r="B2574" s="10">
        <f t="shared" si="2256"/>
        <v>8</v>
      </c>
      <c r="C2574" s="12" t="s">
        <v>5877</v>
      </c>
      <c r="D2574" s="21" t="str">
        <f t="shared" si="3408"/>
        <v>verb</v>
      </c>
      <c r="E2574" s="21" t="str">
        <f t="shared" si="3409"/>
        <v>opt 3rd sg of kārāpeti</v>
      </c>
      <c r="F2574" s="21" t="str">
        <f t="shared" si="3410"/>
        <v/>
      </c>
      <c r="G2574" s="21"/>
      <c r="H2574" s="21" t="str">
        <f t="shared" si="3411"/>
        <v>he should make</v>
      </c>
      <c r="I2574" s="21" t="str">
        <f t="shared" si="3412"/>
        <v>could cause to make</v>
      </c>
      <c r="J2574" s="21" t="str">
        <f t="shared" si="3413"/>
        <v>√kar (do, make)</v>
      </c>
      <c r="K2574" s="21">
        <f t="shared" si="3414"/>
        <v>7</v>
      </c>
      <c r="L2574" s="21" t="str">
        <f t="shared" si="3415"/>
        <v>*āpe</v>
      </c>
      <c r="M2574" s="21" t="str">
        <f t="shared" si="3416"/>
        <v>√kar + *āpe &gt; kārāpe</v>
      </c>
      <c r="N2574" s="21" t="str">
        <f t="shared" si="3417"/>
        <v>kārāpe + ti</v>
      </c>
      <c r="O2574" s="21" t="str">
        <f t="shared" si="3418"/>
        <v/>
      </c>
      <c r="P2574" s="21" t="str">
        <f t="shared" si="3419"/>
        <v/>
      </c>
      <c r="Q2574" s="21"/>
      <c r="R2574" s="21" t="s">
        <v>6031</v>
      </c>
      <c r="S2574" s="21" t="s">
        <v>6039</v>
      </c>
      <c r="T2574" s="21" t="s">
        <v>6091</v>
      </c>
      <c r="U2574" s="23"/>
      <c r="V2574" s="23"/>
      <c r="W2574" s="15">
        <f t="shared" si="2"/>
        <v>45635</v>
      </c>
      <c r="X2574" s="24">
        <v>2573.0</v>
      </c>
      <c r="Y2574" s="17" t="str">
        <f t="shared" si="3391"/>
        <v>=COUNTIFS(C$3:C2574,C2574)</v>
      </c>
      <c r="Z2574" s="25" t="str">
        <f t="shared" si="3392"/>
        <v>#NAME?</v>
      </c>
      <c r="AA2574" s="25" t="str">
        <f t="shared" si="3393"/>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4"/>
        <v>15</v>
      </c>
      <c r="B2575" s="10">
        <f t="shared" si="2256"/>
        <v>30</v>
      </c>
      <c r="C2575" s="12" t="s">
        <v>4721</v>
      </c>
      <c r="D2575" s="21" t="str">
        <f t="shared" si="3408"/>
        <v>ptp</v>
      </c>
      <c r="E2575" s="21" t="str">
        <f t="shared" si="3409"/>
        <v>nt nom sg of nissaggiya</v>
      </c>
      <c r="F2575" s="21" t="str">
        <f t="shared" si="3410"/>
        <v/>
      </c>
      <c r="G2575" s="21"/>
      <c r="H2575" s="21" t="str">
        <f t="shared" si="3411"/>
        <v>involving relinquishment</v>
      </c>
      <c r="I2575" s="21" t="str">
        <f t="shared" si="3412"/>
        <v>to be given up</v>
      </c>
      <c r="J2575" s="21" t="str">
        <f t="shared" si="3413"/>
        <v>√sajj (relinquish, let loose)</v>
      </c>
      <c r="K2575" s="21">
        <f t="shared" si="3414"/>
        <v>1</v>
      </c>
      <c r="L2575" s="21" t="str">
        <f t="shared" si="3415"/>
        <v>a</v>
      </c>
      <c r="M2575" s="21" t="str">
        <f t="shared" si="3416"/>
        <v/>
      </c>
      <c r="N2575" s="21" t="str">
        <f t="shared" si="3417"/>
        <v>ni + √sajj &gt; sagg + iya</v>
      </c>
      <c r="O2575" s="21" t="str">
        <f t="shared" si="3418"/>
        <v/>
      </c>
      <c r="P2575" s="21" t="str">
        <f t="shared" si="3419"/>
        <v/>
      </c>
      <c r="Q2575" s="21"/>
      <c r="R2575" s="21" t="s">
        <v>6031</v>
      </c>
      <c r="S2575" s="21" t="s">
        <v>6039</v>
      </c>
      <c r="T2575" s="21" t="s">
        <v>6091</v>
      </c>
      <c r="U2575" s="23"/>
      <c r="V2575" s="23"/>
      <c r="W2575" s="15">
        <f t="shared" si="2"/>
        <v>45635</v>
      </c>
      <c r="X2575" s="24">
        <v>2574.0</v>
      </c>
      <c r="Y2575" s="17" t="str">
        <f t="shared" si="3391"/>
        <v>=COUNTIFS(C$3:C2575,C2575)</v>
      </c>
      <c r="Z2575" s="25" t="str">
        <f t="shared" si="3392"/>
        <v>#NAME?</v>
      </c>
      <c r="AA2575" s="25" t="str">
        <f t="shared" si="3393"/>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4"/>
        <v>15</v>
      </c>
      <c r="B2576" s="10">
        <f t="shared" si="2256"/>
        <v>122</v>
      </c>
      <c r="C2576" s="12" t="s">
        <v>4724</v>
      </c>
      <c r="D2576" s="21" t="str">
        <f t="shared" si="3408"/>
        <v>adj</v>
      </c>
      <c r="E2576" s="21" t="str">
        <f t="shared" si="3409"/>
        <v>nt nom sg of pācittiya</v>
      </c>
      <c r="F2576" s="21" t="str">
        <f t="shared" si="3410"/>
        <v>+loc</v>
      </c>
      <c r="G2576" s="21"/>
      <c r="H2576" s="21" t="str">
        <f t="shared" si="3411"/>
        <v>requiring confession</v>
      </c>
      <c r="I2576" s="21" t="str">
        <f t="shared" si="3412"/>
        <v/>
      </c>
      <c r="J2576" s="21" t="str">
        <f t="shared" si="3413"/>
        <v/>
      </c>
      <c r="K2576" s="21" t="str">
        <f t="shared" si="3414"/>
        <v/>
      </c>
      <c r="L2576" s="21" t="str">
        <f t="shared" si="3415"/>
        <v/>
      </c>
      <c r="M2576" s="21" t="str">
        <f t="shared" si="3416"/>
        <v/>
      </c>
      <c r="N2576" s="21" t="str">
        <f t="shared" si="3417"/>
        <v/>
      </c>
      <c r="O2576" s="21" t="str">
        <f t="shared" si="3418"/>
        <v/>
      </c>
      <c r="P2576" s="21" t="str">
        <f t="shared" si="3419"/>
        <v/>
      </c>
      <c r="Q2576" s="21"/>
      <c r="R2576" s="21" t="s">
        <v>6031</v>
      </c>
      <c r="S2576" s="21" t="s">
        <v>6039</v>
      </c>
      <c r="T2576" s="21" t="s">
        <v>6091</v>
      </c>
      <c r="U2576" s="23"/>
      <c r="V2576" s="23"/>
      <c r="W2576" s="15">
        <f t="shared" si="2"/>
        <v>45635</v>
      </c>
      <c r="X2576" s="24">
        <v>2575.0</v>
      </c>
      <c r="Y2576" s="17" t="str">
        <f t="shared" si="3391"/>
        <v>=COUNTIFS(C$3:C2576,C2576)</v>
      </c>
      <c r="Z2576" s="25" t="str">
        <f t="shared" si="3392"/>
        <v>#NAME?</v>
      </c>
      <c r="AA2576" s="25" t="str">
        <f t="shared" si="3393"/>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56"/>
        <v>0</v>
      </c>
      <c r="C2577" s="31"/>
      <c r="D2577" s="40"/>
      <c r="E2577" s="40"/>
      <c r="F2577" s="40"/>
      <c r="G2577" s="40"/>
      <c r="H2577" s="40"/>
      <c r="I2577" s="40"/>
      <c r="J2577" s="40"/>
      <c r="K2577" s="40"/>
      <c r="L2577" s="40"/>
      <c r="M2577" s="40"/>
      <c r="N2577" s="40"/>
      <c r="O2577" s="40"/>
      <c r="P2577" s="40"/>
      <c r="Q2577" s="40"/>
      <c r="R2577" s="40" t="s">
        <v>6031</v>
      </c>
      <c r="S2577" s="40" t="s">
        <v>6039</v>
      </c>
      <c r="T2577" s="40" t="s">
        <v>6091</v>
      </c>
      <c r="U2577" s="41"/>
      <c r="V2577" s="41"/>
      <c r="W2577" s="15">
        <f t="shared" si="2"/>
        <v>45635</v>
      </c>
      <c r="X2577" s="24">
        <v>2576.0</v>
      </c>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56"/>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2"/>
        <v>45635</v>
      </c>
      <c r="X2578" s="24">
        <v>2577.0</v>
      </c>
      <c r="Y2578" s="17" t="str">
        <f t="shared" ref="Y2578:Y2601" si="3420">formulatext(A2578)</f>
        <v>#N/A</v>
      </c>
      <c r="Z2578" s="25" t="str">
        <f t="shared" ref="Z2578:Z2601" si="3421">org.libreoffice.regex(Y2578,"(\= COUNTIFS\(C\$\d{1,3}:)(C\d{1,3})(,)(C\d{1,3})(\))","$2")</f>
        <v>#NAME?</v>
      </c>
      <c r="AA2578" s="25" t="str">
        <f t="shared" ref="AA2578:AA2601" si="3422">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56"/>
        <v>1</v>
      </c>
      <c r="C2579" s="12" t="s">
        <v>6097</v>
      </c>
      <c r="D2579" s="21"/>
      <c r="E2579" s="21"/>
      <c r="F2579" s="21"/>
      <c r="G2579" s="21"/>
      <c r="H2579" s="21"/>
      <c r="I2579" s="21"/>
      <c r="J2579" s="21"/>
      <c r="K2579" s="21"/>
      <c r="L2579" s="21"/>
      <c r="M2579" s="21"/>
      <c r="N2579" s="21"/>
      <c r="O2579" s="21"/>
      <c r="P2579" s="21"/>
      <c r="Q2579" s="21"/>
      <c r="R2579" s="21"/>
      <c r="S2579" s="21"/>
      <c r="T2579" s="21"/>
      <c r="U2579" s="23"/>
      <c r="V2579" s="23"/>
      <c r="W2579" s="15">
        <f t="shared" si="2"/>
        <v>45635</v>
      </c>
      <c r="X2579" s="24">
        <v>2578.0</v>
      </c>
      <c r="Y2579" s="17" t="str">
        <f t="shared" si="3420"/>
        <v>#N/A</v>
      </c>
      <c r="Z2579" s="25" t="str">
        <f t="shared" si="3421"/>
        <v>#NAME?</v>
      </c>
      <c r="AA2579" s="25" t="str">
        <f t="shared" si="3422"/>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23">COUNTIFS(C$3:C2580,C2580)</f>
        <v>3</v>
      </c>
      <c r="B2580" s="10">
        <f t="shared" si="2256"/>
        <v>9</v>
      </c>
      <c r="C2580" s="12" t="s">
        <v>4782</v>
      </c>
      <c r="D2580" s="21" t="str">
        <f t="shared" ref="D2580:D2581" si="3424">VLOOKUP($C2580,$C$1:$P$7320,2,0)</f>
        <v>noun</v>
      </c>
      <c r="E2580" s="21" t="str">
        <f t="shared" ref="E2580:E2581" si="3425">VLOOKUP($C2580,$C$1:$P$7320,3,0)</f>
        <v>masc dat sg of bhikkhu, from bhikkhati</v>
      </c>
      <c r="F2580" s="21" t="str">
        <f t="shared" ref="F2580:F2581" si="3426">VLOOKUP($C2580,$C$1:$P$7320,4,0)</f>
        <v/>
      </c>
      <c r="G2580" s="21"/>
      <c r="H2580" s="21" t="str">
        <f t="shared" ref="H2580:H2581" si="3427">VLOOKUP($C2580,$C$1:$P$7320,6,0)</f>
        <v>for a monk, monastic</v>
      </c>
      <c r="I2580" s="21" t="str">
        <f t="shared" ref="I2580:I2581" si="3428">VLOOKUP($C2580,$C$1:$P$7320,7,0)</f>
        <v>beggar, mendicant</v>
      </c>
      <c r="J2580" s="21" t="str">
        <f t="shared" ref="J2580:J2581" si="3429">VLOOKUP($C2580,$C$1:$P$7320,8,0)</f>
        <v>√bhikkh (beg)</v>
      </c>
      <c r="K2580" s="21">
        <f t="shared" ref="K2580:K2581" si="3430">VLOOKUP($C2580,$C$1:$P$7320,9,0)</f>
        <v>1</v>
      </c>
      <c r="L2580" s="21" t="str">
        <f t="shared" ref="L2580:L2581" si="3431">VLOOKUP($C2580,$C$1:$P$7320,10,0)</f>
        <v>a</v>
      </c>
      <c r="M2580" s="21" t="str">
        <f t="shared" ref="M2580:M2581" si="3432">VLOOKUP($C2580,$C$1:$P$7320,11,0)</f>
        <v/>
      </c>
      <c r="N2580" s="21" t="str">
        <f t="shared" ref="N2580:N2581" si="3433">VLOOKUP($C2580,$C$1:$P$7320,12,0)</f>
        <v>√bhikkh + u</v>
      </c>
      <c r="O2580" s="21" t="str">
        <f t="shared" ref="O2580:O2581" si="3434">VLOOKUP($C2580,$C$1:$P$7320,13,0)</f>
        <v/>
      </c>
      <c r="P2580" s="21" t="str">
        <f t="shared" ref="P2580:P2581" si="3435">VLOOKUP($C2580,$C$1:$P$7320,14,0)</f>
        <v/>
      </c>
      <c r="Q2580" s="21"/>
      <c r="R2580" s="21" t="s">
        <v>6097</v>
      </c>
      <c r="S2580" s="21" t="s">
        <v>6098</v>
      </c>
      <c r="T2580" s="21" t="s">
        <v>6099</v>
      </c>
      <c r="U2580" s="23"/>
      <c r="V2580" s="23"/>
      <c r="W2580" s="15">
        <f t="shared" si="2"/>
        <v>45635</v>
      </c>
      <c r="X2580" s="24">
        <v>2579.0</v>
      </c>
      <c r="Y2580" s="17" t="str">
        <f t="shared" si="3420"/>
        <v>=COUNTIFS(C$3:C2580,C2580)</v>
      </c>
      <c r="Z2580" s="25" t="str">
        <f t="shared" si="3421"/>
        <v>#NAME?</v>
      </c>
      <c r="AA2580" s="25" t="str">
        <f t="shared" si="3422"/>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23"/>
        <v>7</v>
      </c>
      <c r="B2581" s="10">
        <f t="shared" si="2256"/>
        <v>11</v>
      </c>
      <c r="C2581" s="12" t="s">
        <v>3638</v>
      </c>
      <c r="D2581" s="21" t="str">
        <f t="shared" si="3424"/>
        <v>comp</v>
      </c>
      <c r="E2581" s="21" t="str">
        <f t="shared" si="3425"/>
        <v>sandhi, ind + ind</v>
      </c>
      <c r="F2581" s="21" t="str">
        <f t="shared" si="3426"/>
        <v/>
      </c>
      <c r="G2581" s="21"/>
      <c r="H2581" s="21" t="str">
        <f t="shared" si="3427"/>
        <v>and just, and now</v>
      </c>
      <c r="I2581" s="21" t="str">
        <f t="shared" si="3428"/>
        <v/>
      </c>
      <c r="J2581" s="21" t="str">
        <f t="shared" si="3429"/>
        <v/>
      </c>
      <c r="K2581" s="21" t="str">
        <f t="shared" si="3430"/>
        <v/>
      </c>
      <c r="L2581" s="21" t="str">
        <f t="shared" si="3431"/>
        <v/>
      </c>
      <c r="M2581" s="21" t="str">
        <f t="shared" si="3432"/>
        <v/>
      </c>
      <c r="N2581" s="21" t="str">
        <f t="shared" si="3433"/>
        <v>pana + eva</v>
      </c>
      <c r="O2581" s="21" t="str">
        <f t="shared" si="3434"/>
        <v/>
      </c>
      <c r="P2581" s="21" t="str">
        <f t="shared" si="3435"/>
        <v/>
      </c>
      <c r="Q2581" s="21"/>
      <c r="R2581" s="21" t="s">
        <v>6097</v>
      </c>
      <c r="S2581" s="21" t="s">
        <v>6098</v>
      </c>
      <c r="T2581" s="21" t="s">
        <v>6099</v>
      </c>
      <c r="U2581" s="23"/>
      <c r="V2581" s="23"/>
      <c r="W2581" s="15">
        <f t="shared" si="2"/>
        <v>45635</v>
      </c>
      <c r="X2581" s="24">
        <v>2580.0</v>
      </c>
      <c r="Y2581" s="17" t="str">
        <f t="shared" si="3420"/>
        <v>=COUNTIFS(C$3:C2581,C2581)</v>
      </c>
      <c r="Z2581" s="25" t="str">
        <f t="shared" si="3421"/>
        <v>#NAME?</v>
      </c>
      <c r="AA2581" s="25" t="str">
        <f t="shared" si="3422"/>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3"/>
        <v>1</v>
      </c>
      <c r="B2582" s="10">
        <f t="shared" si="2256"/>
        <v>1</v>
      </c>
      <c r="C2582" s="12" t="s">
        <v>6100</v>
      </c>
      <c r="D2582" s="21" t="s">
        <v>250</v>
      </c>
      <c r="E2582" s="21" t="s">
        <v>6101</v>
      </c>
      <c r="F2582" s="21"/>
      <c r="G2582" s="21"/>
      <c r="H2582" s="21" t="s">
        <v>6102</v>
      </c>
      <c r="I2582" s="21"/>
      <c r="J2582" s="21"/>
      <c r="K2582" s="21"/>
      <c r="L2582" s="21"/>
      <c r="M2582" s="21"/>
      <c r="N2582" s="21" t="s">
        <v>6103</v>
      </c>
      <c r="O2582" s="21" t="s">
        <v>178</v>
      </c>
      <c r="P2582" s="21" t="s">
        <v>6104</v>
      </c>
      <c r="Q2582" s="21" t="s">
        <v>6105</v>
      </c>
      <c r="R2582" s="21" t="s">
        <v>6097</v>
      </c>
      <c r="S2582" s="21" t="s">
        <v>6098</v>
      </c>
      <c r="T2582" s="21" t="s">
        <v>6106</v>
      </c>
      <c r="U2582" s="23"/>
      <c r="V2582" s="23"/>
      <c r="W2582" s="15">
        <f t="shared" si="2"/>
        <v>45635</v>
      </c>
      <c r="X2582" s="24">
        <v>2581.0</v>
      </c>
      <c r="Y2582" s="17" t="str">
        <f t="shared" si="3420"/>
        <v>=COUNTIFS(C$3:C2582,C2582)</v>
      </c>
      <c r="Z2582" s="25" t="str">
        <f t="shared" si="3421"/>
        <v>#NAME?</v>
      </c>
      <c r="AA2582" s="25" t="str">
        <f t="shared" si="3422"/>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3"/>
        <v>1</v>
      </c>
      <c r="B2583" s="10">
        <f t="shared" si="2256"/>
        <v>1</v>
      </c>
      <c r="C2583" s="12" t="s">
        <v>6107</v>
      </c>
      <c r="D2583" s="21" t="s">
        <v>47</v>
      </c>
      <c r="E2583" s="21" t="s">
        <v>921</v>
      </c>
      <c r="F2583" s="21"/>
      <c r="G2583" s="21"/>
      <c r="H2583" s="21" t="s">
        <v>6108</v>
      </c>
      <c r="I2583" s="21" t="s">
        <v>6109</v>
      </c>
      <c r="J2583" s="21"/>
      <c r="K2583" s="21"/>
      <c r="L2583" s="21"/>
      <c r="M2583" s="21"/>
      <c r="N2583" s="21"/>
      <c r="O2583" s="21"/>
      <c r="P2583" s="21"/>
      <c r="Q2583" s="21"/>
      <c r="R2583" s="21" t="s">
        <v>6097</v>
      </c>
      <c r="S2583" s="21" t="s">
        <v>6098</v>
      </c>
      <c r="T2583" s="21" t="s">
        <v>6110</v>
      </c>
      <c r="U2583" s="23"/>
      <c r="V2583" s="23"/>
      <c r="W2583" s="15">
        <f t="shared" si="2"/>
        <v>45635</v>
      </c>
      <c r="X2583" s="24">
        <v>2582.0</v>
      </c>
      <c r="Y2583" s="17" t="str">
        <f t="shared" si="3420"/>
        <v>=COUNTIFS(C$3:C2583,C2583)</v>
      </c>
      <c r="Z2583" s="25" t="str">
        <f t="shared" si="3421"/>
        <v>#NAME?</v>
      </c>
      <c r="AA2583" s="25" t="str">
        <f t="shared" si="3422"/>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3"/>
        <v>1</v>
      </c>
      <c r="B2584" s="10">
        <f t="shared" si="2256"/>
        <v>1</v>
      </c>
      <c r="C2584" s="12" t="s">
        <v>6111</v>
      </c>
      <c r="D2584" s="21" t="s">
        <v>47</v>
      </c>
      <c r="E2584" s="21" t="s">
        <v>612</v>
      </c>
      <c r="F2584" s="21"/>
      <c r="G2584" s="21"/>
      <c r="H2584" s="21" t="s">
        <v>6112</v>
      </c>
      <c r="I2584" s="21" t="s">
        <v>6113</v>
      </c>
      <c r="J2584" s="21" t="s">
        <v>6114</v>
      </c>
      <c r="K2584" s="21">
        <v>8.0</v>
      </c>
      <c r="L2584" s="21" t="s">
        <v>196</v>
      </c>
      <c r="M2584" s="21"/>
      <c r="N2584" s="21" t="s">
        <v>6115</v>
      </c>
      <c r="O2584" s="21"/>
      <c r="P2584" s="21"/>
      <c r="Q2584" s="21"/>
      <c r="R2584" s="21" t="s">
        <v>6097</v>
      </c>
      <c r="S2584" s="21" t="s">
        <v>6098</v>
      </c>
      <c r="T2584" s="21" t="s">
        <v>6116</v>
      </c>
      <c r="U2584" s="23"/>
      <c r="V2584" s="23"/>
      <c r="W2584" s="15">
        <f t="shared" si="2"/>
        <v>45635</v>
      </c>
      <c r="X2584" s="24">
        <v>2583.0</v>
      </c>
      <c r="Y2584" s="17" t="str">
        <f t="shared" si="3420"/>
        <v>=COUNTIFS(C$3:C2584,C2584)</v>
      </c>
      <c r="Z2584" s="25" t="str">
        <f t="shared" si="3421"/>
        <v>#NAME?</v>
      </c>
      <c r="AA2584" s="25" t="str">
        <f t="shared" si="3422"/>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3"/>
        <v>1</v>
      </c>
      <c r="B2585" s="10">
        <f t="shared" si="2256"/>
        <v>1</v>
      </c>
      <c r="C2585" s="12" t="s">
        <v>6117</v>
      </c>
      <c r="D2585" s="21" t="s">
        <v>183</v>
      </c>
      <c r="E2585" s="21" t="s">
        <v>6118</v>
      </c>
      <c r="F2585" s="21"/>
      <c r="G2585" s="21"/>
      <c r="H2585" s="21" t="s">
        <v>6119</v>
      </c>
      <c r="I2585" s="21"/>
      <c r="J2585" s="21" t="s">
        <v>360</v>
      </c>
      <c r="K2585" s="21">
        <v>3.0</v>
      </c>
      <c r="L2585" s="21" t="s">
        <v>76</v>
      </c>
      <c r="M2585" s="21"/>
      <c r="N2585" s="21" t="s">
        <v>6120</v>
      </c>
      <c r="O2585" s="21"/>
      <c r="P2585" s="21"/>
      <c r="Q2585" s="21"/>
      <c r="R2585" s="21" t="s">
        <v>6097</v>
      </c>
      <c r="S2585" s="21" t="s">
        <v>6098</v>
      </c>
      <c r="T2585" s="21" t="s">
        <v>6121</v>
      </c>
      <c r="U2585" s="23"/>
      <c r="V2585" s="23"/>
      <c r="W2585" s="15">
        <f t="shared" si="2"/>
        <v>45635</v>
      </c>
      <c r="X2585" s="24">
        <v>2584.0</v>
      </c>
      <c r="Y2585" s="17" t="str">
        <f t="shared" si="3420"/>
        <v>=COUNTIFS(C$3:C2585,C2585)</v>
      </c>
      <c r="Z2585" s="25" t="str">
        <f t="shared" si="3421"/>
        <v>#NAME?</v>
      </c>
      <c r="AA2585" s="25" t="str">
        <f t="shared" si="3422"/>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3"/>
        <v>1</v>
      </c>
      <c r="B2586" s="10">
        <f t="shared" si="2256"/>
        <v>2</v>
      </c>
      <c r="C2586" s="12" t="s">
        <v>6122</v>
      </c>
      <c r="D2586" s="21" t="s">
        <v>47</v>
      </c>
      <c r="E2586" s="21" t="s">
        <v>6123</v>
      </c>
      <c r="F2586" s="21"/>
      <c r="G2586" s="21"/>
      <c r="H2586" s="21" t="s">
        <v>6124</v>
      </c>
      <c r="I2586" s="21" t="s">
        <v>6125</v>
      </c>
      <c r="J2586" s="21"/>
      <c r="K2586" s="21"/>
      <c r="L2586" s="21"/>
      <c r="M2586" s="21"/>
      <c r="N2586" s="21" t="s">
        <v>5907</v>
      </c>
      <c r="O2586" s="21" t="s">
        <v>916</v>
      </c>
      <c r="P2586" s="21" t="s">
        <v>6126</v>
      </c>
      <c r="Q2586" s="21"/>
      <c r="R2586" s="21" t="s">
        <v>6097</v>
      </c>
      <c r="S2586" s="21" t="s">
        <v>6098</v>
      </c>
      <c r="T2586" s="21" t="s">
        <v>6127</v>
      </c>
      <c r="U2586" s="23"/>
      <c r="V2586" s="23"/>
      <c r="W2586" s="15">
        <f t="shared" si="2"/>
        <v>45635</v>
      </c>
      <c r="X2586" s="24">
        <v>2585.0</v>
      </c>
      <c r="Y2586" s="17" t="str">
        <f t="shared" si="3420"/>
        <v>=COUNTIFS(C$3:C2586,C2586)</v>
      </c>
      <c r="Z2586" s="25" t="str">
        <f t="shared" si="3421"/>
        <v>#NAME?</v>
      </c>
      <c r="AA2586" s="25" t="str">
        <f t="shared" si="3422"/>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3"/>
        <v>1</v>
      </c>
      <c r="B2587" s="10">
        <f t="shared" si="2256"/>
        <v>1</v>
      </c>
      <c r="C2587" s="12" t="s">
        <v>6128</v>
      </c>
      <c r="D2587" s="21" t="s">
        <v>84</v>
      </c>
      <c r="E2587" s="21" t="s">
        <v>6129</v>
      </c>
      <c r="F2587" s="21"/>
      <c r="G2587" s="21"/>
      <c r="H2587" s="21" t="s">
        <v>6130</v>
      </c>
      <c r="I2587" s="21" t="s">
        <v>6131</v>
      </c>
      <c r="J2587" s="21" t="s">
        <v>360</v>
      </c>
      <c r="K2587" s="21">
        <v>3.0</v>
      </c>
      <c r="L2587" s="21" t="s">
        <v>76</v>
      </c>
      <c r="M2587" s="21" t="s">
        <v>1853</v>
      </c>
      <c r="N2587" s="21" t="s">
        <v>4800</v>
      </c>
      <c r="O2587" s="21"/>
      <c r="P2587" s="21"/>
      <c r="Q2587" s="21"/>
      <c r="R2587" s="21" t="s">
        <v>6097</v>
      </c>
      <c r="S2587" s="21" t="s">
        <v>6098</v>
      </c>
      <c r="T2587" s="21" t="s">
        <v>6132</v>
      </c>
      <c r="U2587" s="23"/>
      <c r="V2587" s="23"/>
      <c r="W2587" s="15">
        <f t="shared" si="2"/>
        <v>45635</v>
      </c>
      <c r="X2587" s="24">
        <v>2586.0</v>
      </c>
      <c r="Y2587" s="17" t="str">
        <f t="shared" si="3420"/>
        <v>=COUNTIFS(C$3:C2587,C2587)</v>
      </c>
      <c r="Z2587" s="25" t="str">
        <f t="shared" si="3421"/>
        <v>#NAME?</v>
      </c>
      <c r="AA2587" s="25" t="str">
        <f t="shared" si="3422"/>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3"/>
        <v>2</v>
      </c>
      <c r="B2588" s="10">
        <f t="shared" si="2256"/>
        <v>3</v>
      </c>
      <c r="C2588" s="12" t="s">
        <v>4802</v>
      </c>
      <c r="D2588" s="21" t="str">
        <f t="shared" ref="D2588:D2589" si="3436">VLOOKUP($C2588,$C$1:$P$7320,2,0)</f>
        <v>prp</v>
      </c>
      <c r="E2588" s="21" t="str">
        <f t="shared" ref="E2588:E2589" si="3437">VLOOKUP($C2588,$C$1:$P$7320,3,0)</f>
        <v>masc instr sg of ākaṅkhamāna</v>
      </c>
      <c r="F2588" s="21" t="str">
        <f t="shared" ref="F2588:F2589" si="3438">VLOOKUP($C2588,$C$1:$P$7320,4,0)</f>
        <v/>
      </c>
      <c r="G2588" s="21"/>
      <c r="H2588" s="21" t="str">
        <f t="shared" ref="H2588:H2589" si="3439">VLOOKUP($C2588,$C$1:$P$7320,6,0)</f>
        <v>by desiring, who wants</v>
      </c>
      <c r="I2588" s="21" t="str">
        <f t="shared" ref="I2588:I2589" si="3440">VLOOKUP($C2588,$C$1:$P$7320,7,0)</f>
        <v/>
      </c>
      <c r="J2588" s="21" t="str">
        <f t="shared" ref="J2588:J2589" si="3441">VLOOKUP($C2588,$C$1:$P$7320,8,0)</f>
        <v>√kaṅkh (wish for)</v>
      </c>
      <c r="K2588" s="21">
        <f t="shared" ref="K2588:K2589" si="3442">VLOOKUP($C2588,$C$1:$P$7320,9,0)</f>
        <v>2</v>
      </c>
      <c r="L2588" s="21" t="str">
        <f t="shared" ref="L2588:L2589" si="3443">VLOOKUP($C2588,$C$1:$P$7320,10,0)</f>
        <v>ṃa</v>
      </c>
      <c r="M2588" s="21" t="str">
        <f t="shared" ref="M2588:M2589" si="3444">VLOOKUP($C2588,$C$1:$P$7320,11,0)</f>
        <v>√kaṅkh + ṃa &gt; kaṅkha</v>
      </c>
      <c r="N2588" s="21" t="str">
        <f t="shared" ref="N2588:N2589" si="3445">VLOOKUP($C2588,$C$1:$P$7320,12,0)</f>
        <v>ā + kaṅkha + māna</v>
      </c>
      <c r="O2588" s="21" t="str">
        <f t="shared" ref="O2588:O2589" si="3446">VLOOKUP($C2588,$C$1:$P$7320,13,0)</f>
        <v/>
      </c>
      <c r="P2588" s="21" t="str">
        <f t="shared" ref="P2588:P2589" si="3447">VLOOKUP($C2588,$C$1:$P$7320,14,0)</f>
        <v/>
      </c>
      <c r="Q2588" s="21"/>
      <c r="R2588" s="21" t="s">
        <v>6097</v>
      </c>
      <c r="S2588" s="21" t="s">
        <v>6098</v>
      </c>
      <c r="T2588" s="21" t="s">
        <v>6099</v>
      </c>
      <c r="U2588" s="23"/>
      <c r="V2588" s="23"/>
      <c r="W2588" s="15">
        <f t="shared" si="2"/>
        <v>45635</v>
      </c>
      <c r="X2588" s="24">
        <v>2587.0</v>
      </c>
      <c r="Y2588" s="17" t="str">
        <f t="shared" si="3420"/>
        <v>=COUNTIFS(C$3:C2588,C2588)</v>
      </c>
      <c r="Z2588" s="25" t="str">
        <f t="shared" si="3421"/>
        <v>#NAME?</v>
      </c>
      <c r="AA2588" s="25" t="str">
        <f t="shared" si="3422"/>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3"/>
        <v>18</v>
      </c>
      <c r="B2589" s="10">
        <f t="shared" si="2256"/>
        <v>39</v>
      </c>
      <c r="C2589" s="12" t="s">
        <v>704</v>
      </c>
      <c r="D2589" s="21" t="str">
        <f t="shared" si="3436"/>
        <v>noun</v>
      </c>
      <c r="E2589" s="21" t="str">
        <f t="shared" si="3437"/>
        <v>masc instr sg of bhikkhu, from bhikkhati</v>
      </c>
      <c r="F2589" s="21" t="str">
        <f t="shared" si="3438"/>
        <v/>
      </c>
      <c r="G2589" s="21"/>
      <c r="H2589" s="21" t="str">
        <f t="shared" si="3439"/>
        <v>by a monk, monastic</v>
      </c>
      <c r="I2589" s="21" t="str">
        <f t="shared" si="3440"/>
        <v>beggar, mendicant</v>
      </c>
      <c r="J2589" s="21" t="str">
        <f t="shared" si="3441"/>
        <v>√bhikkh (beg)</v>
      </c>
      <c r="K2589" s="21">
        <f t="shared" si="3442"/>
        <v>1</v>
      </c>
      <c r="L2589" s="21" t="str">
        <f t="shared" si="3443"/>
        <v>a</v>
      </c>
      <c r="M2589" s="21" t="str">
        <f t="shared" si="3444"/>
        <v/>
      </c>
      <c r="N2589" s="21" t="str">
        <f t="shared" si="3445"/>
        <v>√bhikkh + u</v>
      </c>
      <c r="O2589" s="21" t="str">
        <f t="shared" si="3446"/>
        <v/>
      </c>
      <c r="P2589" s="21" t="str">
        <f t="shared" si="3447"/>
        <v/>
      </c>
      <c r="Q2589" s="21"/>
      <c r="R2589" s="21" t="s">
        <v>6097</v>
      </c>
      <c r="S2589" s="21" t="s">
        <v>6098</v>
      </c>
      <c r="T2589" s="21" t="s">
        <v>6099</v>
      </c>
      <c r="U2589" s="23"/>
      <c r="V2589" s="23"/>
      <c r="W2589" s="15">
        <f t="shared" si="2"/>
        <v>45635</v>
      </c>
      <c r="X2589" s="24">
        <v>2588.0</v>
      </c>
      <c r="Y2589" s="17" t="str">
        <f t="shared" si="3420"/>
        <v>=COUNTIFS(C$3:C2589,C2589)</v>
      </c>
      <c r="Z2589" s="25" t="str">
        <f t="shared" si="3421"/>
        <v>#NAME?</v>
      </c>
      <c r="AA2589" s="25" t="str">
        <f t="shared" si="3422"/>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3"/>
        <v>1</v>
      </c>
      <c r="B2590" s="10">
        <f t="shared" si="2256"/>
        <v>1</v>
      </c>
      <c r="C2590" s="12" t="s">
        <v>6133</v>
      </c>
      <c r="D2590" s="21" t="s">
        <v>401</v>
      </c>
      <c r="E2590" s="21" t="s">
        <v>6134</v>
      </c>
      <c r="F2590" s="21"/>
      <c r="G2590" s="21"/>
      <c r="H2590" s="21" t="s">
        <v>4812</v>
      </c>
      <c r="I2590" s="21" t="s">
        <v>4813</v>
      </c>
      <c r="J2590" s="21" t="s">
        <v>1223</v>
      </c>
      <c r="K2590" s="21">
        <v>6.0</v>
      </c>
      <c r="L2590" s="21" t="s">
        <v>1224</v>
      </c>
      <c r="M2590" s="21" t="s">
        <v>4814</v>
      </c>
      <c r="N2590" s="21" t="s">
        <v>4815</v>
      </c>
      <c r="O2590" s="21"/>
      <c r="P2590" s="21"/>
      <c r="Q2590" s="21"/>
      <c r="R2590" s="21" t="s">
        <v>6097</v>
      </c>
      <c r="S2590" s="21" t="s">
        <v>6098</v>
      </c>
      <c r="T2590" s="21" t="s">
        <v>6135</v>
      </c>
      <c r="U2590" s="23"/>
      <c r="V2590" s="23"/>
      <c r="W2590" s="15">
        <f t="shared" si="2"/>
        <v>45635</v>
      </c>
      <c r="X2590" s="24">
        <v>2589.0</v>
      </c>
      <c r="Y2590" s="17" t="str">
        <f t="shared" si="3420"/>
        <v>=COUNTIFS(C$3:C2590,C2590)</v>
      </c>
      <c r="Z2590" s="25" t="str">
        <f t="shared" si="3421"/>
        <v>#NAME?</v>
      </c>
      <c r="AA2590" s="25" t="str">
        <f t="shared" si="3422"/>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3"/>
        <v>2</v>
      </c>
      <c r="B2591" s="10">
        <f t="shared" si="2256"/>
        <v>8</v>
      </c>
      <c r="C2591" s="12" t="s">
        <v>4817</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6097</v>
      </c>
      <c r="S2591" s="21" t="s">
        <v>6098</v>
      </c>
      <c r="T2591" s="21" t="s">
        <v>6099</v>
      </c>
      <c r="U2591" s="23"/>
      <c r="V2591" s="23"/>
      <c r="W2591" s="15">
        <f t="shared" si="2"/>
        <v>45635</v>
      </c>
      <c r="X2591" s="24">
        <v>2590.0</v>
      </c>
      <c r="Y2591" s="17" t="str">
        <f t="shared" si="3420"/>
        <v>=COUNTIFS(C$3:C2591,C2591)</v>
      </c>
      <c r="Z2591" s="25" t="str">
        <f t="shared" si="3421"/>
        <v>#NAME?</v>
      </c>
      <c r="AA2591" s="25" t="str">
        <f t="shared" si="3422"/>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3"/>
        <v>1</v>
      </c>
      <c r="B2592" s="10">
        <f t="shared" si="2256"/>
        <v>1</v>
      </c>
      <c r="C2592" s="12" t="s">
        <v>6136</v>
      </c>
      <c r="D2592" s="21" t="s">
        <v>29</v>
      </c>
      <c r="E2592" s="21" t="s">
        <v>532</v>
      </c>
      <c r="F2592" s="21"/>
      <c r="G2592" s="21"/>
      <c r="H2592" s="21" t="s">
        <v>6137</v>
      </c>
      <c r="I2592" s="21"/>
      <c r="J2592" s="21"/>
      <c r="K2592" s="21"/>
      <c r="L2592" s="21"/>
      <c r="M2592" s="21"/>
      <c r="N2592" s="21" t="s">
        <v>6138</v>
      </c>
      <c r="O2592" s="21"/>
      <c r="P2592" s="21"/>
      <c r="Q2592" s="21"/>
      <c r="R2592" s="21" t="s">
        <v>6097</v>
      </c>
      <c r="S2592" s="21" t="s">
        <v>6098</v>
      </c>
      <c r="T2592" s="21" t="s">
        <v>6139</v>
      </c>
      <c r="U2592" s="23"/>
      <c r="V2592" s="23"/>
      <c r="W2592" s="15">
        <f t="shared" si="2"/>
        <v>45635</v>
      </c>
      <c r="X2592" s="24">
        <v>2591.0</v>
      </c>
      <c r="Y2592" s="17" t="str">
        <f t="shared" si="3420"/>
        <v>=COUNTIFS(C$3:C2592,C2592)</v>
      </c>
      <c r="Z2592" s="25" t="str">
        <f t="shared" si="3421"/>
        <v>#NAME?</v>
      </c>
      <c r="AA2592" s="25" t="str">
        <f t="shared" si="3422"/>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3"/>
        <v>2</v>
      </c>
      <c r="B2593" s="10">
        <f t="shared" si="2256"/>
        <v>2</v>
      </c>
      <c r="C2593" s="12" t="s">
        <v>4750</v>
      </c>
      <c r="D2593" s="21" t="str">
        <f>VLOOKUP($C2593,$C$1:$P$7320,2,0)</f>
        <v>card</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6097</v>
      </c>
      <c r="S2593" s="21" t="s">
        <v>6098</v>
      </c>
      <c r="T2593" s="21" t="s">
        <v>6099</v>
      </c>
      <c r="U2593" s="23"/>
      <c r="V2593" s="23"/>
      <c r="W2593" s="15">
        <f t="shared" si="2"/>
        <v>45635</v>
      </c>
      <c r="X2593" s="24">
        <v>2592.0</v>
      </c>
      <c r="Y2593" s="17" t="str">
        <f t="shared" si="3420"/>
        <v>=COUNTIFS(C$3:C2593,C2593)</v>
      </c>
      <c r="Z2593" s="25" t="str">
        <f t="shared" si="3421"/>
        <v>#NAME?</v>
      </c>
      <c r="AA2593" s="25" t="str">
        <f t="shared" si="3422"/>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3"/>
        <v>1</v>
      </c>
      <c r="B2594" s="10">
        <f t="shared" si="2256"/>
        <v>1</v>
      </c>
      <c r="C2594" s="12" t="s">
        <v>6140</v>
      </c>
      <c r="D2594" s="21" t="s">
        <v>47</v>
      </c>
      <c r="E2594" s="21" t="s">
        <v>921</v>
      </c>
      <c r="F2594" s="21"/>
      <c r="G2594" s="21"/>
      <c r="H2594" s="21" t="s">
        <v>6141</v>
      </c>
      <c r="I2594" s="21" t="s">
        <v>6142</v>
      </c>
      <c r="J2594" s="21" t="s">
        <v>5807</v>
      </c>
      <c r="K2594" s="21">
        <v>2.0</v>
      </c>
      <c r="L2594" s="21" t="s">
        <v>196</v>
      </c>
      <c r="M2594" s="21" t="s">
        <v>6143</v>
      </c>
      <c r="N2594" s="21" t="s">
        <v>6144</v>
      </c>
      <c r="O2594" s="21"/>
      <c r="P2594" s="21"/>
      <c r="Q2594" s="21"/>
      <c r="R2594" s="21" t="s">
        <v>6097</v>
      </c>
      <c r="S2594" s="21" t="s">
        <v>6098</v>
      </c>
      <c r="T2594" s="21" t="s">
        <v>6145</v>
      </c>
      <c r="U2594" s="23"/>
      <c r="V2594" s="23"/>
      <c r="W2594" s="15">
        <f t="shared" si="2"/>
        <v>45635</v>
      </c>
      <c r="X2594" s="24">
        <v>2593.0</v>
      </c>
      <c r="Y2594" s="17" t="str">
        <f t="shared" si="3420"/>
        <v>=COUNTIFS(C$3:C2594,C2594)</v>
      </c>
      <c r="Z2594" s="25" t="str">
        <f t="shared" si="3421"/>
        <v>#NAME?</v>
      </c>
      <c r="AA2594" s="25" t="str">
        <f t="shared" si="3422"/>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3"/>
        <v>5</v>
      </c>
      <c r="B2595" s="10">
        <f t="shared" si="2256"/>
        <v>7</v>
      </c>
      <c r="C2595" s="12" t="s">
        <v>4687</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6097</v>
      </c>
      <c r="S2595" s="21" t="s">
        <v>6098</v>
      </c>
      <c r="T2595" s="21" t="s">
        <v>6099</v>
      </c>
      <c r="U2595" s="23"/>
      <c r="V2595" s="23"/>
      <c r="W2595" s="15">
        <f t="shared" si="2"/>
        <v>45635</v>
      </c>
      <c r="X2595" s="24">
        <v>2594.0</v>
      </c>
      <c r="Y2595" s="17" t="str">
        <f t="shared" si="3420"/>
        <v>=COUNTIFS(C$3:C2595,C2595)</v>
      </c>
      <c r="Z2595" s="25" t="str">
        <f t="shared" si="3421"/>
        <v>#NAME?</v>
      </c>
      <c r="AA2595" s="25" t="str">
        <f t="shared" si="3422"/>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3"/>
        <v>1</v>
      </c>
      <c r="B2596" s="10">
        <f t="shared" si="2256"/>
        <v>5</v>
      </c>
      <c r="C2596" s="12" t="s">
        <v>6146</v>
      </c>
      <c r="D2596" s="21" t="s">
        <v>29</v>
      </c>
      <c r="E2596" s="21" t="s">
        <v>6147</v>
      </c>
      <c r="F2596" s="21"/>
      <c r="G2596" s="21"/>
      <c r="H2596" s="21" t="s">
        <v>6148</v>
      </c>
      <c r="I2596" s="21" t="s">
        <v>6149</v>
      </c>
      <c r="J2596" s="21"/>
      <c r="K2596" s="21"/>
      <c r="L2596" s="21"/>
      <c r="M2596" s="21"/>
      <c r="N2596" s="21"/>
      <c r="O2596" s="21"/>
      <c r="P2596" s="21"/>
      <c r="Q2596" s="21"/>
      <c r="R2596" s="21" t="s">
        <v>6097</v>
      </c>
      <c r="S2596" s="21" t="s">
        <v>6098</v>
      </c>
      <c r="T2596" s="21" t="s">
        <v>6150</v>
      </c>
      <c r="U2596" s="23"/>
      <c r="V2596" s="23"/>
      <c r="W2596" s="15">
        <f t="shared" si="2"/>
        <v>45635</v>
      </c>
      <c r="X2596" s="24">
        <v>2595.0</v>
      </c>
      <c r="Y2596" s="17" t="str">
        <f t="shared" si="3420"/>
        <v>=COUNTIFS(C$3:C2596,C2596)</v>
      </c>
      <c r="Z2596" s="25" t="str">
        <f t="shared" si="3421"/>
        <v>#NAME?</v>
      </c>
      <c r="AA2596" s="25" t="str">
        <f t="shared" si="3422"/>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3"/>
        <v>1</v>
      </c>
      <c r="B2597" s="10">
        <f t="shared" si="2256"/>
        <v>1</v>
      </c>
      <c r="C2597" s="12" t="s">
        <v>6151</v>
      </c>
      <c r="D2597" s="21" t="s">
        <v>42</v>
      </c>
      <c r="E2597" s="21"/>
      <c r="F2597" s="21"/>
      <c r="G2597" s="21"/>
      <c r="H2597" s="21" t="s">
        <v>5815</v>
      </c>
      <c r="I2597" s="21"/>
      <c r="J2597" s="21"/>
      <c r="K2597" s="21"/>
      <c r="L2597" s="21"/>
      <c r="M2597" s="21"/>
      <c r="N2597" s="21"/>
      <c r="O2597" s="21"/>
      <c r="P2597" s="21"/>
      <c r="Q2597" s="21"/>
      <c r="R2597" s="21" t="s">
        <v>6097</v>
      </c>
      <c r="S2597" s="21" t="s">
        <v>6098</v>
      </c>
      <c r="T2597" s="21" t="s">
        <v>6152</v>
      </c>
      <c r="U2597" s="23"/>
      <c r="V2597" s="23"/>
      <c r="W2597" s="15">
        <f t="shared" si="2"/>
        <v>45635</v>
      </c>
      <c r="X2597" s="24">
        <v>2596.0</v>
      </c>
      <c r="Y2597" s="17" t="str">
        <f t="shared" si="3420"/>
        <v>=COUNTIFS(C$3:C2597,C2597)</v>
      </c>
      <c r="Z2597" s="25" t="str">
        <f t="shared" si="3421"/>
        <v>#NAME?</v>
      </c>
      <c r="AA2597" s="25" t="str">
        <f t="shared" si="3422"/>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3"/>
        <v>1</v>
      </c>
      <c r="B2598" s="10">
        <f t="shared" si="2256"/>
        <v>1</v>
      </c>
      <c r="C2598" s="12" t="s">
        <v>6153</v>
      </c>
      <c r="D2598" s="21" t="s">
        <v>47</v>
      </c>
      <c r="E2598" s="21" t="s">
        <v>6154</v>
      </c>
      <c r="F2598" s="21"/>
      <c r="G2598" s="21"/>
      <c r="H2598" s="21" t="s">
        <v>6155</v>
      </c>
      <c r="I2598" s="21"/>
      <c r="J2598" s="21"/>
      <c r="K2598" s="21"/>
      <c r="L2598" s="21"/>
      <c r="M2598" s="21"/>
      <c r="N2598" s="21"/>
      <c r="O2598" s="21"/>
      <c r="P2598" s="21"/>
      <c r="Q2598" s="21"/>
      <c r="R2598" s="21" t="s">
        <v>6097</v>
      </c>
      <c r="S2598" s="21" t="s">
        <v>6098</v>
      </c>
      <c r="T2598" s="21" t="s">
        <v>6156</v>
      </c>
      <c r="U2598" s="23"/>
      <c r="V2598" s="23"/>
      <c r="W2598" s="15">
        <f t="shared" si="2"/>
        <v>45635</v>
      </c>
      <c r="X2598" s="24">
        <v>2597.0</v>
      </c>
      <c r="Y2598" s="17" t="str">
        <f t="shared" si="3420"/>
        <v>=COUNTIFS(C$3:C2598,C2598)</v>
      </c>
      <c r="Z2598" s="25" t="str">
        <f t="shared" si="3421"/>
        <v>#NAME?</v>
      </c>
      <c r="AA2598" s="25" t="str">
        <f t="shared" si="3422"/>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3"/>
        <v>1</v>
      </c>
      <c r="B2599" s="10">
        <f t="shared" si="2256"/>
        <v>1</v>
      </c>
      <c r="C2599" s="12" t="s">
        <v>6157</v>
      </c>
      <c r="D2599" s="21" t="s">
        <v>401</v>
      </c>
      <c r="E2599" s="21" t="s">
        <v>6158</v>
      </c>
      <c r="F2599" s="21"/>
      <c r="G2599" s="21"/>
      <c r="H2599" s="21" t="s">
        <v>6159</v>
      </c>
      <c r="I2599" s="21"/>
      <c r="J2599" s="21" t="s">
        <v>1400</v>
      </c>
      <c r="K2599" s="21">
        <v>1.0</v>
      </c>
      <c r="L2599" s="21" t="s">
        <v>35</v>
      </c>
      <c r="M2599" s="21"/>
      <c r="N2599" s="21" t="s">
        <v>6160</v>
      </c>
      <c r="O2599" s="21"/>
      <c r="P2599" s="21"/>
      <c r="Q2599" s="21" t="s">
        <v>6161</v>
      </c>
      <c r="R2599" s="21" t="s">
        <v>6097</v>
      </c>
      <c r="S2599" s="21" t="s">
        <v>6098</v>
      </c>
      <c r="T2599" s="21" t="s">
        <v>6162</v>
      </c>
      <c r="U2599" s="23"/>
      <c r="V2599" s="23"/>
      <c r="W2599" s="15">
        <f t="shared" si="2"/>
        <v>45635</v>
      </c>
      <c r="X2599" s="24">
        <v>2598.0</v>
      </c>
      <c r="Y2599" s="17" t="str">
        <f t="shared" si="3420"/>
        <v>=COUNTIFS(C$3:C2599,C2599)</v>
      </c>
      <c r="Z2599" s="25" t="str">
        <f t="shared" si="3421"/>
        <v>#NAME?</v>
      </c>
      <c r="AA2599" s="25" t="str">
        <f t="shared" si="3422"/>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3"/>
        <v>1</v>
      </c>
      <c r="B2600" s="10">
        <f t="shared" si="2256"/>
        <v>1</v>
      </c>
      <c r="C2600" s="12" t="s">
        <v>6163</v>
      </c>
      <c r="D2600" s="21" t="s">
        <v>307</v>
      </c>
      <c r="E2600" s="21" t="s">
        <v>6164</v>
      </c>
      <c r="F2600" s="21"/>
      <c r="G2600" s="21"/>
      <c r="H2600" s="21" t="s">
        <v>6165</v>
      </c>
      <c r="I2600" s="21" t="s">
        <v>6166</v>
      </c>
      <c r="J2600" s="21" t="s">
        <v>311</v>
      </c>
      <c r="K2600" s="21">
        <v>1.0</v>
      </c>
      <c r="L2600" s="21" t="s">
        <v>35</v>
      </c>
      <c r="M2600" s="21" t="s">
        <v>390</v>
      </c>
      <c r="N2600" s="21" t="s">
        <v>6167</v>
      </c>
      <c r="O2600" s="21"/>
      <c r="P2600" s="21"/>
      <c r="Q2600" s="21"/>
      <c r="R2600" s="21" t="s">
        <v>6097</v>
      </c>
      <c r="S2600" s="21" t="s">
        <v>6098</v>
      </c>
      <c r="T2600" s="21" t="s">
        <v>6168</v>
      </c>
      <c r="U2600" s="23"/>
      <c r="V2600" s="23"/>
      <c r="W2600" s="15">
        <f t="shared" si="2"/>
        <v>45635</v>
      </c>
      <c r="X2600" s="24">
        <v>2599.0</v>
      </c>
      <c r="Y2600" s="17" t="str">
        <f t="shared" si="3420"/>
        <v>=COUNTIFS(C$3:C2600,C2600)</v>
      </c>
      <c r="Z2600" s="25" t="str">
        <f t="shared" si="3421"/>
        <v>#NAME?</v>
      </c>
      <c r="AA2600" s="25" t="str">
        <f t="shared" si="3422"/>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3"/>
        <v>1</v>
      </c>
      <c r="B2601" s="10">
        <f t="shared" si="2256"/>
        <v>2</v>
      </c>
      <c r="C2601" s="12" t="s">
        <v>6169</v>
      </c>
      <c r="D2601" s="21" t="s">
        <v>47</v>
      </c>
      <c r="E2601" s="21" t="s">
        <v>6170</v>
      </c>
      <c r="F2601" s="21"/>
      <c r="G2601" s="21"/>
      <c r="H2601" s="21" t="s">
        <v>6171</v>
      </c>
      <c r="I2601" s="21"/>
      <c r="J2601" s="21" t="s">
        <v>1400</v>
      </c>
      <c r="K2601" s="21">
        <v>1.0</v>
      </c>
      <c r="L2601" s="21" t="s">
        <v>35</v>
      </c>
      <c r="M2601" s="21"/>
      <c r="N2601" s="21" t="s">
        <v>6172</v>
      </c>
      <c r="O2601" s="21"/>
      <c r="P2601" s="21"/>
      <c r="Q2601" s="21"/>
      <c r="R2601" s="21" t="s">
        <v>6097</v>
      </c>
      <c r="S2601" s="21" t="s">
        <v>6098</v>
      </c>
      <c r="T2601" s="21" t="s">
        <v>6173</v>
      </c>
      <c r="U2601" s="23"/>
      <c r="V2601" s="23"/>
      <c r="W2601" s="15">
        <f t="shared" si="2"/>
        <v>45635</v>
      </c>
      <c r="X2601" s="24">
        <v>2600.0</v>
      </c>
      <c r="Y2601" s="17" t="str">
        <f t="shared" si="3420"/>
        <v>=COUNTIFS(C$3:C2601,C2601)</v>
      </c>
      <c r="Z2601" s="25" t="str">
        <f t="shared" si="3421"/>
        <v>#NAME?</v>
      </c>
      <c r="AA2601" s="25" t="str">
        <f t="shared" si="3422"/>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56"/>
        <v>0</v>
      </c>
      <c r="C2602" s="31"/>
      <c r="D2602" s="40"/>
      <c r="E2602" s="40"/>
      <c r="F2602" s="40"/>
      <c r="G2602" s="40"/>
      <c r="H2602" s="40"/>
      <c r="I2602" s="40"/>
      <c r="J2602" s="40"/>
      <c r="K2602" s="40"/>
      <c r="L2602" s="40"/>
      <c r="M2602" s="40"/>
      <c r="N2602" s="40"/>
      <c r="O2602" s="40"/>
      <c r="P2602" s="40"/>
      <c r="Q2602" s="40"/>
      <c r="R2602" s="40" t="s">
        <v>6097</v>
      </c>
      <c r="S2602" s="40" t="s">
        <v>6098</v>
      </c>
      <c r="T2602" s="40" t="s">
        <v>6099</v>
      </c>
      <c r="U2602" s="41"/>
      <c r="V2602" s="41"/>
      <c r="W2602" s="15">
        <f t="shared" si="2"/>
        <v>45635</v>
      </c>
      <c r="X2602" s="24">
        <v>2601.0</v>
      </c>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56"/>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2"/>
        <v>45635</v>
      </c>
      <c r="X2603" s="24">
        <v>2602.0</v>
      </c>
      <c r="Y2603" s="17" t="str">
        <f t="shared" ref="Y2603:Y2613" si="3448">formulatext(A2603)</f>
        <v>#N/A</v>
      </c>
      <c r="Z2603" s="25" t="str">
        <f t="shared" ref="Z2603:Z2613" si="3449">org.libreoffice.regex(Y2603,"(\= COUNTIFS\(C\$\d{1,3}:)(C\d{1,3})(,)(C\d{1,3})(\))","$2")</f>
        <v>#NAME?</v>
      </c>
      <c r="AA2603" s="25" t="str">
        <f t="shared" ref="AA2603:AA2613" si="3450">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51">COUNTIFS(C$3:C2604,C2604)</f>
        <v>8</v>
      </c>
      <c r="B2604" s="10">
        <f t="shared" si="2256"/>
        <v>16</v>
      </c>
      <c r="C2604" s="12" t="s">
        <v>1696</v>
      </c>
      <c r="D2604" s="21" t="str">
        <f t="shared" ref="D2604:D2606" si="3452">VLOOKUP($C2604,$C$1:$P$7320,2,0)</f>
        <v>ind</v>
      </c>
      <c r="E2604" s="21" t="str">
        <f t="shared" ref="E2604:E2606" si="3453">VLOOKUP($C2604,$C$1:$P$7320,3,0)</f>
        <v>adv, abl sg of ta</v>
      </c>
      <c r="F2604" s="21" t="str">
        <f t="shared" ref="F2604:F2606" si="3454">VLOOKUP($C2604,$C$1:$P$7320,4,0)</f>
        <v/>
      </c>
      <c r="G2604" s="21"/>
      <c r="H2604" s="21" t="str">
        <f t="shared" ref="H2604:H2606" si="3455">VLOOKUP($C2604,$C$1:$P$7320,6,0)</f>
        <v>after, then</v>
      </c>
      <c r="I2604" s="21" t="str">
        <f t="shared" ref="I2604:I2606" si="3456">VLOOKUP($C2604,$C$1:$P$7320,7,0)</f>
        <v>from that</v>
      </c>
      <c r="J2604" s="21" t="str">
        <f t="shared" ref="J2604:J2606" si="3457">VLOOKUP($C2604,$C$1:$P$7320,8,0)</f>
        <v/>
      </c>
      <c r="K2604" s="21" t="str">
        <f t="shared" ref="K2604:K2606" si="3458">VLOOKUP($C2604,$C$1:$P$7320,9,0)</f>
        <v/>
      </c>
      <c r="L2604" s="21" t="str">
        <f t="shared" ref="L2604:L2606" si="3459">VLOOKUP($C2604,$C$1:$P$7320,10,0)</f>
        <v/>
      </c>
      <c r="M2604" s="21" t="str">
        <f t="shared" ref="M2604:M2606" si="3460">VLOOKUP($C2604,$C$1:$P$7320,11,0)</f>
        <v/>
      </c>
      <c r="N2604" s="21" t="str">
        <f t="shared" ref="N2604:N2606" si="3461">VLOOKUP($C2604,$C$1:$P$7320,12,0)</f>
        <v>ta + to</v>
      </c>
      <c r="O2604" s="21" t="str">
        <f t="shared" ref="O2604:O2606" si="3462">VLOOKUP($C2604,$C$1:$P$7320,13,0)</f>
        <v/>
      </c>
      <c r="P2604" s="21" t="str">
        <f t="shared" ref="P2604:P2606" si="3463">VLOOKUP($C2604,$C$1:$P$7320,14,0)</f>
        <v/>
      </c>
      <c r="Q2604" s="21"/>
      <c r="R2604" s="21" t="s">
        <v>6097</v>
      </c>
      <c r="S2604" s="21" t="s">
        <v>6098</v>
      </c>
      <c r="T2604" s="21" t="s">
        <v>6174</v>
      </c>
      <c r="U2604" s="23"/>
      <c r="V2604" s="23"/>
      <c r="W2604" s="15">
        <f t="shared" si="2"/>
        <v>45635</v>
      </c>
      <c r="X2604" s="24">
        <v>2603.0</v>
      </c>
      <c r="Y2604" s="17" t="str">
        <f t="shared" si="3448"/>
        <v>=COUNTIFS(C$3:C2604,C2604)</v>
      </c>
      <c r="Z2604" s="25" t="str">
        <f t="shared" si="3449"/>
        <v>#NAME?</v>
      </c>
      <c r="AA2604" s="25" t="str">
        <f t="shared" si="3450"/>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51"/>
        <v>22</v>
      </c>
      <c r="B2605" s="10">
        <f t="shared" si="2256"/>
        <v>38</v>
      </c>
      <c r="C2605" s="12" t="s">
        <v>2672</v>
      </c>
      <c r="D2605" s="21" t="str">
        <f t="shared" si="3452"/>
        <v>ind</v>
      </c>
      <c r="E2605" s="21" t="str">
        <f t="shared" si="3453"/>
        <v>cond</v>
      </c>
      <c r="F2605" s="21" t="str">
        <f t="shared" si="3454"/>
        <v/>
      </c>
      <c r="G2605" s="21"/>
      <c r="H2605" s="21" t="str">
        <f t="shared" si="3455"/>
        <v>if</v>
      </c>
      <c r="I2605" s="21" t="str">
        <f t="shared" si="3456"/>
        <v/>
      </c>
      <c r="J2605" s="21" t="str">
        <f t="shared" si="3457"/>
        <v/>
      </c>
      <c r="K2605" s="21" t="str">
        <f t="shared" si="3458"/>
        <v/>
      </c>
      <c r="L2605" s="21" t="str">
        <f t="shared" si="3459"/>
        <v/>
      </c>
      <c r="M2605" s="21" t="str">
        <f t="shared" si="3460"/>
        <v/>
      </c>
      <c r="N2605" s="21" t="str">
        <f t="shared" si="3461"/>
        <v/>
      </c>
      <c r="O2605" s="21" t="str">
        <f t="shared" si="3462"/>
        <v/>
      </c>
      <c r="P2605" s="21" t="str">
        <f t="shared" si="3463"/>
        <v/>
      </c>
      <c r="Q2605" s="21"/>
      <c r="R2605" s="21" t="s">
        <v>6097</v>
      </c>
      <c r="S2605" s="21" t="s">
        <v>6098</v>
      </c>
      <c r="T2605" s="21" t="s">
        <v>6174</v>
      </c>
      <c r="U2605" s="23"/>
      <c r="V2605" s="23"/>
      <c r="W2605" s="15">
        <f t="shared" si="2"/>
        <v>45635</v>
      </c>
      <c r="X2605" s="24">
        <v>2604.0</v>
      </c>
      <c r="Y2605" s="17" t="str">
        <f t="shared" si="3448"/>
        <v>=COUNTIFS(C$3:C2605,C2605)</v>
      </c>
      <c r="Z2605" s="25" t="str">
        <f t="shared" si="3449"/>
        <v>#NAME?</v>
      </c>
      <c r="AA2605" s="25" t="str">
        <f t="shared" si="3450"/>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1"/>
        <v>5</v>
      </c>
      <c r="B2606" s="10">
        <f t="shared" si="2256"/>
        <v>15</v>
      </c>
      <c r="C2606" s="12" t="s">
        <v>4265</v>
      </c>
      <c r="D2606" s="21" t="str">
        <f t="shared" si="3452"/>
        <v>ind</v>
      </c>
      <c r="E2606" s="21" t="str">
        <f t="shared" si="3453"/>
        <v>adv, acc sg of uttara</v>
      </c>
      <c r="F2606" s="21" t="str">
        <f t="shared" si="3454"/>
        <v/>
      </c>
      <c r="G2606" s="21"/>
      <c r="H2606" s="21" t="str">
        <f t="shared" si="3455"/>
        <v>more, moreover, furthermore</v>
      </c>
      <c r="I2606" s="21" t="str">
        <f t="shared" si="3456"/>
        <v>higher</v>
      </c>
      <c r="J2606" s="21" t="str">
        <f t="shared" si="3457"/>
        <v>√tar (cross)</v>
      </c>
      <c r="K2606" s="21">
        <f t="shared" si="3458"/>
        <v>1</v>
      </c>
      <c r="L2606" s="21" t="str">
        <f t="shared" si="3459"/>
        <v>a</v>
      </c>
      <c r="M2606" s="21" t="str">
        <f t="shared" si="3460"/>
        <v/>
      </c>
      <c r="N2606" s="21" t="str">
        <f t="shared" si="3461"/>
        <v>ud + √tar + a + i</v>
      </c>
      <c r="O2606" s="21" t="str">
        <f t="shared" si="3462"/>
        <v/>
      </c>
      <c r="P2606" s="21" t="str">
        <f t="shared" si="3463"/>
        <v/>
      </c>
      <c r="Q2606" s="21" t="s">
        <v>4269</v>
      </c>
      <c r="R2606" s="21" t="s">
        <v>6097</v>
      </c>
      <c r="S2606" s="21" t="s">
        <v>6098</v>
      </c>
      <c r="T2606" s="21" t="s">
        <v>6174</v>
      </c>
      <c r="U2606" s="23"/>
      <c r="V2606" s="23"/>
      <c r="W2606" s="15">
        <f t="shared" si="2"/>
        <v>45635</v>
      </c>
      <c r="X2606" s="24">
        <v>2605.0</v>
      </c>
      <c r="Y2606" s="17" t="str">
        <f t="shared" si="3448"/>
        <v>=COUNTIFS(C$3:C2606,C2606)</v>
      </c>
      <c r="Z2606" s="25" t="str">
        <f t="shared" si="3449"/>
        <v>#NAME?</v>
      </c>
      <c r="AA2606" s="25" t="str">
        <f t="shared" si="3450"/>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1"/>
        <v>1</v>
      </c>
      <c r="B2607" s="10">
        <f t="shared" si="2256"/>
        <v>1</v>
      </c>
      <c r="C2607" s="12" t="s">
        <v>6175</v>
      </c>
      <c r="D2607" s="21" t="s">
        <v>84</v>
      </c>
      <c r="E2607" s="21" t="s">
        <v>6176</v>
      </c>
      <c r="F2607" s="21"/>
      <c r="G2607" s="21"/>
      <c r="H2607" s="21" t="s">
        <v>6177</v>
      </c>
      <c r="I2607" s="21"/>
      <c r="J2607" s="21" t="s">
        <v>1400</v>
      </c>
      <c r="K2607" s="21">
        <v>1.0</v>
      </c>
      <c r="L2607" s="21" t="s">
        <v>35</v>
      </c>
      <c r="M2607" s="21" t="s">
        <v>3207</v>
      </c>
      <c r="N2607" s="21" t="s">
        <v>6178</v>
      </c>
      <c r="O2607" s="21"/>
      <c r="P2607" s="21"/>
      <c r="Q2607" s="21"/>
      <c r="R2607" s="21" t="s">
        <v>6097</v>
      </c>
      <c r="S2607" s="21" t="s">
        <v>6098</v>
      </c>
      <c r="T2607" s="21" t="s">
        <v>6179</v>
      </c>
      <c r="U2607" s="23"/>
      <c r="V2607" s="23"/>
      <c r="W2607" s="15">
        <f t="shared" si="2"/>
        <v>45635</v>
      </c>
      <c r="X2607" s="24">
        <v>2606.0</v>
      </c>
      <c r="Y2607" s="17" t="str">
        <f t="shared" si="3448"/>
        <v>=COUNTIFS(C$3:C2607,C2607)</v>
      </c>
      <c r="Z2607" s="25" t="str">
        <f t="shared" si="3449"/>
        <v>#NAME?</v>
      </c>
      <c r="AA2607" s="25" t="str">
        <f t="shared" si="3450"/>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1"/>
        <v>1</v>
      </c>
      <c r="B2608" s="10">
        <f t="shared" si="2256"/>
        <v>1</v>
      </c>
      <c r="C2608" s="12" t="s">
        <v>6180</v>
      </c>
      <c r="D2608" s="21" t="s">
        <v>118</v>
      </c>
      <c r="E2608" s="27" t="s">
        <v>1758</v>
      </c>
      <c r="F2608" s="21"/>
      <c r="G2608" s="21"/>
      <c r="H2608" s="21" t="s">
        <v>6181</v>
      </c>
      <c r="I2608" s="21" t="s">
        <v>6182</v>
      </c>
      <c r="J2608" s="21"/>
      <c r="K2608" s="21"/>
      <c r="L2608" s="21"/>
      <c r="M2608" s="21"/>
      <c r="N2608" s="21" t="s">
        <v>6183</v>
      </c>
      <c r="O2608" s="21"/>
      <c r="P2608" s="21"/>
      <c r="Q2608" s="21"/>
      <c r="R2608" s="21" t="s">
        <v>6097</v>
      </c>
      <c r="S2608" s="21" t="s">
        <v>6098</v>
      </c>
      <c r="T2608" s="21" t="s">
        <v>6184</v>
      </c>
      <c r="U2608" s="23"/>
      <c r="V2608" s="23"/>
      <c r="W2608" s="15">
        <f t="shared" si="2"/>
        <v>45635</v>
      </c>
      <c r="X2608" s="24">
        <v>2607.0</v>
      </c>
      <c r="Y2608" s="17" t="str">
        <f t="shared" si="3448"/>
        <v>=COUNTIFS(C$3:C2608,C2608)</v>
      </c>
      <c r="Z2608" s="25" t="str">
        <f t="shared" si="3449"/>
        <v>#NAME?</v>
      </c>
      <c r="AA2608" s="25" t="str">
        <f t="shared" si="3450"/>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1"/>
        <v>1</v>
      </c>
      <c r="B2609" s="10">
        <f t="shared" si="2256"/>
        <v>1</v>
      </c>
      <c r="C2609" s="12" t="s">
        <v>6185</v>
      </c>
      <c r="D2609" s="21" t="s">
        <v>307</v>
      </c>
      <c r="E2609" s="21" t="s">
        <v>6164</v>
      </c>
      <c r="F2609" s="21"/>
      <c r="G2609" s="21"/>
      <c r="H2609" s="21" t="s">
        <v>6165</v>
      </c>
      <c r="I2609" s="21" t="s">
        <v>6166</v>
      </c>
      <c r="J2609" s="21" t="s">
        <v>311</v>
      </c>
      <c r="K2609" s="21">
        <v>1.0</v>
      </c>
      <c r="L2609" s="21" t="s">
        <v>35</v>
      </c>
      <c r="M2609" s="21" t="s">
        <v>390</v>
      </c>
      <c r="N2609" s="21" t="s">
        <v>6167</v>
      </c>
      <c r="O2609" s="21"/>
      <c r="P2609" s="21"/>
      <c r="Q2609" s="21"/>
      <c r="R2609" s="21" t="s">
        <v>6097</v>
      </c>
      <c r="S2609" s="21" t="s">
        <v>6098</v>
      </c>
      <c r="T2609" s="21" t="s">
        <v>6186</v>
      </c>
      <c r="U2609" s="23"/>
      <c r="V2609" s="23"/>
      <c r="W2609" s="15">
        <f t="shared" si="2"/>
        <v>45635</v>
      </c>
      <c r="X2609" s="24">
        <v>2608.0</v>
      </c>
      <c r="Y2609" s="17" t="str">
        <f t="shared" si="3448"/>
        <v>=COUNTIFS(C$3:C2609,C2609)</v>
      </c>
      <c r="Z2609" s="25" t="str">
        <f t="shared" si="3449"/>
        <v>#NAME?</v>
      </c>
      <c r="AA2609" s="25" t="str">
        <f t="shared" si="3450"/>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1"/>
        <v>15</v>
      </c>
      <c r="B2610" s="10">
        <f t="shared" si="2256"/>
        <v>27</v>
      </c>
      <c r="C2610" s="12" t="s">
        <v>851</v>
      </c>
      <c r="D2610" s="21" t="str">
        <f t="shared" ref="D2610:D2613" si="3464">VLOOKUP($C2610,$C$1:$P$7320,2,0)</f>
        <v>ind</v>
      </c>
      <c r="E2610" s="21" t="str">
        <f>VLOOKUP($C2610,$C$1:$P$7320,3,0)</f>
        <v>conj</v>
      </c>
      <c r="F2610" s="21" t="str">
        <f t="shared" ref="F2610:F2613" si="3465">VLOOKUP($C2610,$C$1:$P$7320,4,0)</f>
        <v/>
      </c>
      <c r="G2610" s="21"/>
      <c r="H2610" s="21" t="str">
        <f t="shared" ref="H2610:H2613" si="3466">VLOOKUP($C2610,$C$1:$P$7320,6,0)</f>
        <v>then, and, now, even</v>
      </c>
      <c r="I2610" s="21" t="str">
        <f t="shared" ref="I2610:I2613" si="3467">VLOOKUP($C2610,$C$1:$P$7320,7,0)</f>
        <v/>
      </c>
      <c r="J2610" s="21" t="str">
        <f t="shared" ref="J2610:J2613" si="3468">VLOOKUP($C2610,$C$1:$P$7320,8,0)</f>
        <v/>
      </c>
      <c r="K2610" s="21" t="str">
        <f t="shared" ref="K2610:K2613" si="3469">VLOOKUP($C2610,$C$1:$P$7320,9,0)</f>
        <v/>
      </c>
      <c r="L2610" s="21" t="str">
        <f t="shared" ref="L2610:L2613" si="3470">VLOOKUP($C2610,$C$1:$P$7320,10,0)</f>
        <v/>
      </c>
      <c r="M2610" s="21" t="str">
        <f t="shared" ref="M2610:M2613" si="3471">VLOOKUP($C2610,$C$1:$P$7320,11,0)</f>
        <v/>
      </c>
      <c r="N2610" s="21" t="str">
        <f t="shared" ref="N2610:N2613" si="3472">VLOOKUP($C2610,$C$1:$P$7320,12,0)</f>
        <v>(a)pi</v>
      </c>
      <c r="O2610" s="21" t="str">
        <f t="shared" ref="O2610:O2613" si="3473">VLOOKUP($C2610,$C$1:$P$7320,13,0)</f>
        <v/>
      </c>
      <c r="P2610" s="21" t="str">
        <f t="shared" ref="P2610:P2613" si="3474">VLOOKUP($C2610,$C$1:$P$7320,14,0)</f>
        <v/>
      </c>
      <c r="Q2610" s="21"/>
      <c r="R2610" s="21" t="s">
        <v>6097</v>
      </c>
      <c r="S2610" s="21" t="s">
        <v>6098</v>
      </c>
      <c r="T2610" s="21" t="s">
        <v>6174</v>
      </c>
      <c r="U2610" s="23"/>
      <c r="V2610" s="23"/>
      <c r="W2610" s="15">
        <f t="shared" si="2"/>
        <v>45635</v>
      </c>
      <c r="X2610" s="24">
        <v>2609.0</v>
      </c>
      <c r="Y2610" s="17" t="str">
        <f t="shared" si="3448"/>
        <v>=COUNTIFS(C$3:C2610,C2610)</v>
      </c>
      <c r="Z2610" s="25" t="str">
        <f t="shared" si="3449"/>
        <v>#NAME?</v>
      </c>
      <c r="AA2610" s="25" t="str">
        <f t="shared" si="3450"/>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1"/>
        <v>2</v>
      </c>
      <c r="B2611" s="10">
        <f t="shared" si="2256"/>
        <v>2</v>
      </c>
      <c r="C2611" s="12" t="s">
        <v>6169</v>
      </c>
      <c r="D2611" s="21" t="str">
        <f t="shared" si="3464"/>
        <v>noun</v>
      </c>
      <c r="E2611" s="27" t="s">
        <v>6187</v>
      </c>
      <c r="F2611" s="21" t="str">
        <f t="shared" si="3465"/>
        <v/>
      </c>
      <c r="G2611" s="21"/>
      <c r="H2611" s="21" t="str">
        <f t="shared" si="3466"/>
        <v>when a carrier, bearer, porter</v>
      </c>
      <c r="I2611" s="21" t="str">
        <f t="shared" si="3467"/>
        <v/>
      </c>
      <c r="J2611" s="21" t="str">
        <f t="shared" si="3468"/>
        <v>√har (carry)</v>
      </c>
      <c r="K2611" s="21">
        <f t="shared" si="3469"/>
        <v>1</v>
      </c>
      <c r="L2611" s="21" t="str">
        <f t="shared" si="3470"/>
        <v>a</v>
      </c>
      <c r="M2611" s="21" t="str">
        <f t="shared" si="3471"/>
        <v/>
      </c>
      <c r="N2611" s="21" t="str">
        <f t="shared" si="3472"/>
        <v>√har+ *aka</v>
      </c>
      <c r="O2611" s="21" t="str">
        <f t="shared" si="3473"/>
        <v/>
      </c>
      <c r="P2611" s="21" t="str">
        <f t="shared" si="3474"/>
        <v/>
      </c>
      <c r="Q2611" s="21"/>
      <c r="R2611" s="21" t="s">
        <v>6097</v>
      </c>
      <c r="S2611" s="21" t="s">
        <v>6098</v>
      </c>
      <c r="T2611" s="21" t="s">
        <v>6174</v>
      </c>
      <c r="U2611" s="23"/>
      <c r="V2611" s="23"/>
      <c r="W2611" s="15">
        <f t="shared" si="2"/>
        <v>45635</v>
      </c>
      <c r="X2611" s="24">
        <v>2610.0</v>
      </c>
      <c r="Y2611" s="17" t="str">
        <f t="shared" si="3448"/>
        <v>=COUNTIFS(C$3:C2611,C2611)</v>
      </c>
      <c r="Z2611" s="25" t="str">
        <f t="shared" si="3449"/>
        <v>#NAME?</v>
      </c>
      <c r="AA2611" s="25" t="str">
        <f t="shared" si="3450"/>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1"/>
        <v>16</v>
      </c>
      <c r="B2612" s="10">
        <f t="shared" si="2256"/>
        <v>30</v>
      </c>
      <c r="C2612" s="12" t="s">
        <v>4721</v>
      </c>
      <c r="D2612" s="21" t="str">
        <f t="shared" si="3464"/>
        <v>ptp</v>
      </c>
      <c r="E2612" s="21" t="str">
        <f t="shared" ref="E2612:E2613" si="3475">VLOOKUP($C2612,$C$1:$P$7320,3,0)</f>
        <v>nt nom sg of nissaggiya</v>
      </c>
      <c r="F2612" s="21" t="str">
        <f t="shared" si="3465"/>
        <v/>
      </c>
      <c r="G2612" s="21"/>
      <c r="H2612" s="21" t="str">
        <f t="shared" si="3466"/>
        <v>involving relinquishment</v>
      </c>
      <c r="I2612" s="21" t="str">
        <f t="shared" si="3467"/>
        <v>to be given up</v>
      </c>
      <c r="J2612" s="21" t="str">
        <f t="shared" si="3468"/>
        <v>√sajj (relinquish, let loose)</v>
      </c>
      <c r="K2612" s="21">
        <f t="shared" si="3469"/>
        <v>1</v>
      </c>
      <c r="L2612" s="21" t="str">
        <f t="shared" si="3470"/>
        <v>a</v>
      </c>
      <c r="M2612" s="21" t="str">
        <f t="shared" si="3471"/>
        <v/>
      </c>
      <c r="N2612" s="21" t="str">
        <f t="shared" si="3472"/>
        <v>ni + √sajj &gt; sagg + iya</v>
      </c>
      <c r="O2612" s="21" t="str">
        <f t="shared" si="3473"/>
        <v/>
      </c>
      <c r="P2612" s="21" t="str">
        <f t="shared" si="3474"/>
        <v/>
      </c>
      <c r="Q2612" s="21"/>
      <c r="R2612" s="21" t="s">
        <v>6097</v>
      </c>
      <c r="S2612" s="21" t="s">
        <v>6098</v>
      </c>
      <c r="T2612" s="21" t="s">
        <v>6174</v>
      </c>
      <c r="U2612" s="23"/>
      <c r="V2612" s="23"/>
      <c r="W2612" s="15">
        <f t="shared" si="2"/>
        <v>45635</v>
      </c>
      <c r="X2612" s="24">
        <v>2611.0</v>
      </c>
      <c r="Y2612" s="17" t="str">
        <f t="shared" si="3448"/>
        <v>=COUNTIFS(C$3:C2612,C2612)</v>
      </c>
      <c r="Z2612" s="25" t="str">
        <f t="shared" si="3449"/>
        <v>#NAME?</v>
      </c>
      <c r="AA2612" s="25" t="str">
        <f t="shared" si="3450"/>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1"/>
        <v>16</v>
      </c>
      <c r="B2613" s="10">
        <f t="shared" si="2256"/>
        <v>122</v>
      </c>
      <c r="C2613" s="12" t="s">
        <v>4724</v>
      </c>
      <c r="D2613" s="21" t="str">
        <f t="shared" si="3464"/>
        <v>adj</v>
      </c>
      <c r="E2613" s="21" t="str">
        <f t="shared" si="3475"/>
        <v>nt nom sg of pācittiya</v>
      </c>
      <c r="F2613" s="21" t="str">
        <f t="shared" si="3465"/>
        <v>+loc</v>
      </c>
      <c r="G2613" s="21"/>
      <c r="H2613" s="21" t="str">
        <f t="shared" si="3466"/>
        <v>requiring confession</v>
      </c>
      <c r="I2613" s="21" t="str">
        <f t="shared" si="3467"/>
        <v/>
      </c>
      <c r="J2613" s="21" t="str">
        <f t="shared" si="3468"/>
        <v/>
      </c>
      <c r="K2613" s="21" t="str">
        <f t="shared" si="3469"/>
        <v/>
      </c>
      <c r="L2613" s="21" t="str">
        <f t="shared" si="3470"/>
        <v/>
      </c>
      <c r="M2613" s="21" t="str">
        <f t="shared" si="3471"/>
        <v/>
      </c>
      <c r="N2613" s="21" t="str">
        <f t="shared" si="3472"/>
        <v/>
      </c>
      <c r="O2613" s="21" t="str">
        <f t="shared" si="3473"/>
        <v/>
      </c>
      <c r="P2613" s="21" t="str">
        <f t="shared" si="3474"/>
        <v/>
      </c>
      <c r="Q2613" s="21"/>
      <c r="R2613" s="21" t="s">
        <v>6097</v>
      </c>
      <c r="S2613" s="21" t="s">
        <v>6098</v>
      </c>
      <c r="T2613" s="21" t="s">
        <v>6174</v>
      </c>
      <c r="U2613" s="23"/>
      <c r="V2613" s="23"/>
      <c r="W2613" s="15">
        <f t="shared" si="2"/>
        <v>45635</v>
      </c>
      <c r="X2613" s="24">
        <v>2612.0</v>
      </c>
      <c r="Y2613" s="17" t="str">
        <f t="shared" si="3448"/>
        <v>=COUNTIFS(C$3:C2613,C2613)</v>
      </c>
      <c r="Z2613" s="25" t="str">
        <f t="shared" si="3449"/>
        <v>#NAME?</v>
      </c>
      <c r="AA2613" s="25" t="str">
        <f t="shared" si="3450"/>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56"/>
        <v>0</v>
      </c>
      <c r="C2614" s="31"/>
      <c r="D2614" s="40"/>
      <c r="E2614" s="40"/>
      <c r="F2614" s="40"/>
      <c r="G2614" s="40"/>
      <c r="H2614" s="40"/>
      <c r="I2614" s="40"/>
      <c r="J2614" s="40"/>
      <c r="K2614" s="40"/>
      <c r="L2614" s="40"/>
      <c r="M2614" s="40"/>
      <c r="N2614" s="40"/>
      <c r="O2614" s="40"/>
      <c r="P2614" s="40"/>
      <c r="Q2614" s="40"/>
      <c r="R2614" s="40" t="s">
        <v>6097</v>
      </c>
      <c r="S2614" s="40" t="s">
        <v>6098</v>
      </c>
      <c r="T2614" s="40" t="s">
        <v>6174</v>
      </c>
      <c r="U2614" s="41"/>
      <c r="V2614" s="41"/>
      <c r="W2614" s="15">
        <f t="shared" si="2"/>
        <v>45635</v>
      </c>
      <c r="X2614" s="24">
        <v>2613.0</v>
      </c>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56"/>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2"/>
        <v>45635</v>
      </c>
      <c r="X2615" s="24">
        <v>2614.0</v>
      </c>
      <c r="Y2615" s="17" t="str">
        <f t="shared" ref="Y2615:Y2630" si="3476">formulatext(A2615)</f>
        <v>#N/A</v>
      </c>
      <c r="Z2615" s="25" t="str">
        <f t="shared" ref="Z2615:Z2630" si="3477">org.libreoffice.regex(Y2615,"(\= COUNTIFS\(C\$\d{1,3}:)(C\d{1,3})(,)(C\d{1,3})(\))","$2")</f>
        <v>#NAME?</v>
      </c>
      <c r="AA2615" s="25" t="str">
        <f t="shared" ref="AA2615:AA2630" si="3478">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56"/>
        <v>1</v>
      </c>
      <c r="C2616" s="12" t="s">
        <v>6188</v>
      </c>
      <c r="D2616" s="21"/>
      <c r="E2616" s="21"/>
      <c r="F2616" s="21"/>
      <c r="G2616" s="21"/>
      <c r="H2616" s="21"/>
      <c r="I2616" s="21"/>
      <c r="J2616" s="21"/>
      <c r="K2616" s="21"/>
      <c r="L2616" s="21"/>
      <c r="M2616" s="21"/>
      <c r="N2616" s="21"/>
      <c r="O2616" s="21"/>
      <c r="P2616" s="21"/>
      <c r="Q2616" s="21"/>
      <c r="R2616" s="21"/>
      <c r="S2616" s="21"/>
      <c r="T2616" s="21"/>
      <c r="U2616" s="23"/>
      <c r="V2616" s="23"/>
      <c r="W2616" s="15">
        <f t="shared" si="2"/>
        <v>45635</v>
      </c>
      <c r="X2616" s="24">
        <v>2615.0</v>
      </c>
      <c r="Y2616" s="17" t="str">
        <f t="shared" si="3476"/>
        <v>#N/A</v>
      </c>
      <c r="Z2616" s="25" t="str">
        <f t="shared" si="3477"/>
        <v>#NAME?</v>
      </c>
      <c r="AA2616" s="25" t="str">
        <f t="shared" si="3478"/>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79">COUNTIFS(C$3:C2617,C2617)</f>
        <v>20</v>
      </c>
      <c r="B2617" s="10">
        <f t="shared" si="2256"/>
        <v>99</v>
      </c>
      <c r="C2617" s="12" t="s">
        <v>555</v>
      </c>
      <c r="D2617" s="21" t="str">
        <f t="shared" ref="D2617:D2626" si="3480">VLOOKUP($C2617,$C$1:$P$7320,2,0)</f>
        <v>pron</v>
      </c>
      <c r="E2617" s="21" t="str">
        <f t="shared" ref="E2617:E2618" si="3481">VLOOKUP($C2617,$C$1:$P$7320,3,0)</f>
        <v>masc nom sg of ya</v>
      </c>
      <c r="F2617" s="21" t="str">
        <f t="shared" ref="F2617:F2626" si="3482">VLOOKUP($C2617,$C$1:$P$7320,4,0)</f>
        <v/>
      </c>
      <c r="G2617" s="21"/>
      <c r="H2617" s="21" t="str">
        <f t="shared" ref="H2617:H2626" si="3483">VLOOKUP($C2617,$C$1:$P$7320,6,0)</f>
        <v>whichever, whoever</v>
      </c>
      <c r="I2617" s="21" t="str">
        <f t="shared" ref="I2617:I2626" si="3484">VLOOKUP($C2617,$C$1:$P$7320,7,0)</f>
        <v/>
      </c>
      <c r="J2617" s="21" t="str">
        <f t="shared" ref="J2617:J2626" si="3485">VLOOKUP($C2617,$C$1:$P$7320,8,0)</f>
        <v/>
      </c>
      <c r="K2617" s="21" t="str">
        <f t="shared" ref="K2617:K2626" si="3486">VLOOKUP($C2617,$C$1:$P$7320,9,0)</f>
        <v/>
      </c>
      <c r="L2617" s="21" t="str">
        <f t="shared" ref="L2617:L2626" si="3487">VLOOKUP($C2617,$C$1:$P$7320,10,0)</f>
        <v/>
      </c>
      <c r="M2617" s="21" t="str">
        <f t="shared" ref="M2617:M2626" si="3488">VLOOKUP($C2617,$C$1:$P$7320,11,0)</f>
        <v/>
      </c>
      <c r="N2617" s="21" t="str">
        <f t="shared" ref="N2617:N2626" si="3489">VLOOKUP($C2617,$C$1:$P$7320,12,0)</f>
        <v/>
      </c>
      <c r="O2617" s="21" t="str">
        <f t="shared" ref="O2617:O2626" si="3490">VLOOKUP($C2617,$C$1:$P$7320,13,0)</f>
        <v/>
      </c>
      <c r="P2617" s="21" t="str">
        <f t="shared" ref="P2617:P2626" si="3491">VLOOKUP($C2617,$C$1:$P$7320,14,0)</f>
        <v/>
      </c>
      <c r="Q2617" s="21"/>
      <c r="R2617" s="21" t="s">
        <v>6188</v>
      </c>
      <c r="S2617" s="21" t="s">
        <v>6189</v>
      </c>
      <c r="T2617" s="21" t="s">
        <v>6190</v>
      </c>
      <c r="U2617" s="23"/>
      <c r="V2617" s="23"/>
      <c r="W2617" s="15">
        <f t="shared" si="2"/>
        <v>45635</v>
      </c>
      <c r="X2617" s="24">
        <v>2616.0</v>
      </c>
      <c r="Y2617" s="17" t="str">
        <f t="shared" si="3476"/>
        <v>=COUNTIFS(C$3:C2617,C2617)</v>
      </c>
      <c r="Z2617" s="25" t="str">
        <f t="shared" si="3477"/>
        <v>#NAME?</v>
      </c>
      <c r="AA2617" s="25" t="str">
        <f t="shared" si="3478"/>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79"/>
        <v>28</v>
      </c>
      <c r="B2618" s="10">
        <f t="shared" si="2256"/>
        <v>124</v>
      </c>
      <c r="C2618" s="12" t="s">
        <v>466</v>
      </c>
      <c r="D2618" s="21" t="str">
        <f t="shared" si="3480"/>
        <v>ind</v>
      </c>
      <c r="E2618" s="21" t="str">
        <f t="shared" si="3481"/>
        <v/>
      </c>
      <c r="F2618" s="21" t="str">
        <f t="shared" si="3482"/>
        <v/>
      </c>
      <c r="G2618" s="21"/>
      <c r="H2618" s="21" t="str">
        <f t="shared" si="3483"/>
        <v>then, now, so, but</v>
      </c>
      <c r="I2618" s="21" t="str">
        <f t="shared" si="3484"/>
        <v/>
      </c>
      <c r="J2618" s="21" t="str">
        <f t="shared" si="3485"/>
        <v/>
      </c>
      <c r="K2618" s="21" t="str">
        <f t="shared" si="3486"/>
        <v/>
      </c>
      <c r="L2618" s="21" t="str">
        <f t="shared" si="3487"/>
        <v/>
      </c>
      <c r="M2618" s="21" t="str">
        <f t="shared" si="3488"/>
        <v/>
      </c>
      <c r="N2618" s="21" t="str">
        <f t="shared" si="3489"/>
        <v/>
      </c>
      <c r="O2618" s="21" t="str">
        <f t="shared" si="3490"/>
        <v/>
      </c>
      <c r="P2618" s="21" t="str">
        <f t="shared" si="3491"/>
        <v/>
      </c>
      <c r="Q2618" s="21"/>
      <c r="R2618" s="21" t="s">
        <v>6188</v>
      </c>
      <c r="S2618" s="21" t="s">
        <v>6189</v>
      </c>
      <c r="T2618" s="21" t="s">
        <v>6190</v>
      </c>
      <c r="U2618" s="23"/>
      <c r="V2618" s="23"/>
      <c r="W2618" s="15">
        <f t="shared" si="2"/>
        <v>45635</v>
      </c>
      <c r="X2618" s="24">
        <v>2617.0</v>
      </c>
      <c r="Y2618" s="17" t="str">
        <f t="shared" si="3476"/>
        <v>=COUNTIFS(C$3:C2618,C2618)</v>
      </c>
      <c r="Z2618" s="25" t="str">
        <f t="shared" si="3477"/>
        <v>#NAME?</v>
      </c>
      <c r="AA2618" s="25" t="str">
        <f t="shared" si="3478"/>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79"/>
        <v>58</v>
      </c>
      <c r="B2619" s="10">
        <f t="shared" si="2256"/>
        <v>147</v>
      </c>
      <c r="C2619" s="12" t="s">
        <v>560</v>
      </c>
      <c r="D2619" s="21" t="str">
        <f t="shared" si="3480"/>
        <v>noun</v>
      </c>
      <c r="E2619" s="21" t="s">
        <v>3635</v>
      </c>
      <c r="F2619" s="21" t="str">
        <f t="shared" si="3482"/>
        <v/>
      </c>
      <c r="G2619" s="21"/>
      <c r="H2619" s="21" t="str">
        <f t="shared" si="3483"/>
        <v>monk, monastic</v>
      </c>
      <c r="I2619" s="21" t="str">
        <f t="shared" si="3484"/>
        <v>beggar, mendicant</v>
      </c>
      <c r="J2619" s="21" t="str">
        <f t="shared" si="3485"/>
        <v>√bhikkh (beg)</v>
      </c>
      <c r="K2619" s="21">
        <f t="shared" si="3486"/>
        <v>1</v>
      </c>
      <c r="L2619" s="21" t="str">
        <f t="shared" si="3487"/>
        <v>a</v>
      </c>
      <c r="M2619" s="21" t="str">
        <f t="shared" si="3488"/>
        <v/>
      </c>
      <c r="N2619" s="21" t="str">
        <f t="shared" si="3489"/>
        <v>√bhikkh + u</v>
      </c>
      <c r="O2619" s="21" t="str">
        <f t="shared" si="3490"/>
        <v/>
      </c>
      <c r="P2619" s="21" t="str">
        <f t="shared" si="3491"/>
        <v/>
      </c>
      <c r="Q2619" s="21"/>
      <c r="R2619" s="21" t="s">
        <v>6188</v>
      </c>
      <c r="S2619" s="21" t="s">
        <v>6189</v>
      </c>
      <c r="T2619" s="21" t="s">
        <v>6190</v>
      </c>
      <c r="U2619" s="23"/>
      <c r="V2619" s="23"/>
      <c r="W2619" s="15">
        <f t="shared" si="2"/>
        <v>45635</v>
      </c>
      <c r="X2619" s="24">
        <v>2618.0</v>
      </c>
      <c r="Y2619" s="17" t="str">
        <f t="shared" si="3476"/>
        <v>=COUNTIFS(C$3:C2619,C2619)</v>
      </c>
      <c r="Z2619" s="25" t="str">
        <f t="shared" si="3477"/>
        <v>#NAME?</v>
      </c>
      <c r="AA2619" s="25" t="str">
        <f t="shared" si="3478"/>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79"/>
        <v>3</v>
      </c>
      <c r="B2620" s="10">
        <f t="shared" si="2256"/>
        <v>6</v>
      </c>
      <c r="C2620" s="12" t="s">
        <v>4909</v>
      </c>
      <c r="D2620" s="21" t="str">
        <f t="shared" si="3480"/>
        <v>adj</v>
      </c>
      <c r="E2620" s="21" t="str">
        <f t="shared" ref="E2620:E2626" si="3492">VLOOKUP($C2620,$C$1:$P$7320,3,0)</f>
        <v>fem instr sg of aññātaka</v>
      </c>
      <c r="F2620" s="21" t="str">
        <f t="shared" si="3482"/>
        <v/>
      </c>
      <c r="G2620" s="21"/>
      <c r="H2620" s="21" t="str">
        <f t="shared" si="3483"/>
        <v>by unrelated</v>
      </c>
      <c r="I2620" s="21" t="str">
        <f t="shared" si="3484"/>
        <v>not known</v>
      </c>
      <c r="J2620" s="21" t="str">
        <f t="shared" si="3485"/>
        <v>√ñā (know)</v>
      </c>
      <c r="K2620" s="21">
        <f t="shared" si="3486"/>
        <v>5</v>
      </c>
      <c r="L2620" s="21" t="str">
        <f t="shared" si="3487"/>
        <v>nā</v>
      </c>
      <c r="M2620" s="21" t="str">
        <f t="shared" si="3488"/>
        <v/>
      </c>
      <c r="N2620" s="21" t="str">
        <f t="shared" si="3489"/>
        <v>na + √ñā + ta + ka</v>
      </c>
      <c r="O2620" s="21" t="str">
        <f t="shared" si="3490"/>
        <v/>
      </c>
      <c r="P2620" s="21" t="str">
        <f t="shared" si="3491"/>
        <v/>
      </c>
      <c r="Q2620" s="21"/>
      <c r="R2620" s="21" t="s">
        <v>6188</v>
      </c>
      <c r="S2620" s="21" t="s">
        <v>6189</v>
      </c>
      <c r="T2620" s="21" t="s">
        <v>6190</v>
      </c>
      <c r="U2620" s="23"/>
      <c r="V2620" s="23"/>
      <c r="W2620" s="15">
        <f t="shared" si="2"/>
        <v>45635</v>
      </c>
      <c r="X2620" s="24">
        <v>2619.0</v>
      </c>
      <c r="Y2620" s="17" t="str">
        <f t="shared" si="3476"/>
        <v>=COUNTIFS(C$3:C2620,C2620)</v>
      </c>
      <c r="Z2620" s="25" t="str">
        <f t="shared" si="3477"/>
        <v>#NAME?</v>
      </c>
      <c r="AA2620" s="25" t="str">
        <f t="shared" si="3478"/>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79"/>
        <v>3</v>
      </c>
      <c r="B2621" s="10">
        <f t="shared" si="2256"/>
        <v>10</v>
      </c>
      <c r="C2621" s="12" t="s">
        <v>4915</v>
      </c>
      <c r="D2621" s="21" t="str">
        <f t="shared" si="3480"/>
        <v>noun</v>
      </c>
      <c r="E2621" s="21" t="str">
        <f t="shared" si="3492"/>
        <v>fem instr sg of bhikkhunī</v>
      </c>
      <c r="F2621" s="21" t="str">
        <f t="shared" si="3482"/>
        <v/>
      </c>
      <c r="G2621" s="21"/>
      <c r="H2621" s="21" t="str">
        <f t="shared" si="3483"/>
        <v>by a nun</v>
      </c>
      <c r="I2621" s="21" t="str">
        <f t="shared" si="3484"/>
        <v>female beggar</v>
      </c>
      <c r="J2621" s="21" t="str">
        <f t="shared" si="3485"/>
        <v>√bhikkh (beg)</v>
      </c>
      <c r="K2621" s="21">
        <f t="shared" si="3486"/>
        <v>1</v>
      </c>
      <c r="L2621" s="21" t="str">
        <f t="shared" si="3487"/>
        <v>a</v>
      </c>
      <c r="M2621" s="21" t="str">
        <f t="shared" si="3488"/>
        <v/>
      </c>
      <c r="N2621" s="21" t="str">
        <f t="shared" si="3489"/>
        <v>√bhikkh + u + [n] + ī</v>
      </c>
      <c r="O2621" s="21" t="str">
        <f t="shared" si="3490"/>
        <v/>
      </c>
      <c r="P2621" s="21" t="str">
        <f t="shared" si="3491"/>
        <v/>
      </c>
      <c r="Q2621" s="21"/>
      <c r="R2621" s="21" t="s">
        <v>6188</v>
      </c>
      <c r="S2621" s="21" t="s">
        <v>6189</v>
      </c>
      <c r="T2621" s="21" t="s">
        <v>6190</v>
      </c>
      <c r="U2621" s="23"/>
      <c r="V2621" s="23"/>
      <c r="W2621" s="15">
        <f t="shared" si="2"/>
        <v>45635</v>
      </c>
      <c r="X2621" s="24">
        <v>2620.0</v>
      </c>
      <c r="Y2621" s="17" t="str">
        <f t="shared" si="3476"/>
        <v>=COUNTIFS(C$3:C2621,C2621)</v>
      </c>
      <c r="Z2621" s="25" t="str">
        <f t="shared" si="3477"/>
        <v>#NAME?</v>
      </c>
      <c r="AA2621" s="25" t="str">
        <f t="shared" si="3478"/>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79"/>
        <v>2</v>
      </c>
      <c r="B2622" s="10">
        <f t="shared" si="2256"/>
        <v>2</v>
      </c>
      <c r="C2622" s="12" t="s">
        <v>6122</v>
      </c>
      <c r="D2622" s="21" t="str">
        <f t="shared" si="3480"/>
        <v>noun</v>
      </c>
      <c r="E2622" s="21" t="str">
        <f t="shared" si="3492"/>
        <v>nt nom pl of eḷakaloma, comp</v>
      </c>
      <c r="F2622" s="21" t="str">
        <f t="shared" si="3482"/>
        <v/>
      </c>
      <c r="G2622" s="21"/>
      <c r="H2622" s="21" t="str">
        <f t="shared" si="3483"/>
        <v>goat wool</v>
      </c>
      <c r="I2622" s="21" t="str">
        <f t="shared" si="3484"/>
        <v>goat hairs</v>
      </c>
      <c r="J2622" s="21" t="str">
        <f t="shared" si="3485"/>
        <v/>
      </c>
      <c r="K2622" s="21" t="str">
        <f t="shared" si="3486"/>
        <v/>
      </c>
      <c r="L2622" s="21" t="str">
        <f t="shared" si="3487"/>
        <v/>
      </c>
      <c r="M2622" s="21" t="str">
        <f t="shared" si="3488"/>
        <v/>
      </c>
      <c r="N2622" s="21" t="str">
        <f t="shared" si="3489"/>
        <v>eḷaka + loma</v>
      </c>
      <c r="O2622" s="21" t="str">
        <f t="shared" si="3490"/>
        <v>genitive tappurisa</v>
      </c>
      <c r="P2622" s="21" t="str">
        <f t="shared" si="3491"/>
        <v>eḷakassa + loma</v>
      </c>
      <c r="Q2622" s="21"/>
      <c r="R2622" s="21" t="s">
        <v>6188</v>
      </c>
      <c r="S2622" s="21" t="s">
        <v>6189</v>
      </c>
      <c r="T2622" s="21" t="s">
        <v>6190</v>
      </c>
      <c r="U2622" s="23"/>
      <c r="V2622" s="23"/>
      <c r="W2622" s="15">
        <f t="shared" si="2"/>
        <v>45635</v>
      </c>
      <c r="X2622" s="24">
        <v>2621.0</v>
      </c>
      <c r="Y2622" s="17" t="str">
        <f t="shared" si="3476"/>
        <v>=COUNTIFS(C$3:C2622,C2622)</v>
      </c>
      <c r="Z2622" s="25" t="str">
        <f t="shared" si="3477"/>
        <v>#NAME?</v>
      </c>
      <c r="AA2622" s="25" t="str">
        <f t="shared" si="3478"/>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79"/>
        <v>2</v>
      </c>
      <c r="B2623" s="10">
        <f t="shared" si="2256"/>
        <v>2</v>
      </c>
      <c r="C2623" s="12" t="s">
        <v>4931</v>
      </c>
      <c r="D2623" s="21" t="str">
        <f t="shared" si="3480"/>
        <v>verb</v>
      </c>
      <c r="E2623" s="21" t="str">
        <f t="shared" si="3492"/>
        <v>opt 3rd sg, from dhovāpeti</v>
      </c>
      <c r="F2623" s="21" t="str">
        <f t="shared" si="3482"/>
        <v/>
      </c>
      <c r="G2623" s="21"/>
      <c r="H2623" s="21" t="str">
        <f t="shared" si="3483"/>
        <v>he should make wash</v>
      </c>
      <c r="I2623" s="21" t="str">
        <f t="shared" si="3484"/>
        <v>causes to wash</v>
      </c>
      <c r="J2623" s="21" t="str">
        <f t="shared" si="3485"/>
        <v>√dhov (wash, rinse)</v>
      </c>
      <c r="K2623" s="21">
        <f t="shared" si="3486"/>
        <v>1</v>
      </c>
      <c r="L2623" s="21" t="str">
        <f t="shared" si="3487"/>
        <v>*āpe</v>
      </c>
      <c r="M2623" s="21" t="str">
        <f t="shared" si="3488"/>
        <v>√dhov + āpe &gt; dhovāpe</v>
      </c>
      <c r="N2623" s="21" t="str">
        <f t="shared" si="3489"/>
        <v>dhovāpe + ti</v>
      </c>
      <c r="O2623" s="21" t="str">
        <f t="shared" si="3490"/>
        <v/>
      </c>
      <c r="P2623" s="21" t="str">
        <f t="shared" si="3491"/>
        <v/>
      </c>
      <c r="Q2623" s="21"/>
      <c r="R2623" s="21" t="s">
        <v>6188</v>
      </c>
      <c r="S2623" s="21" t="s">
        <v>6189</v>
      </c>
      <c r="T2623" s="21" t="s">
        <v>6190</v>
      </c>
      <c r="U2623" s="23"/>
      <c r="V2623" s="23"/>
      <c r="W2623" s="15">
        <f t="shared" si="2"/>
        <v>45635</v>
      </c>
      <c r="X2623" s="24">
        <v>2622.0</v>
      </c>
      <c r="Y2623" s="17" t="str">
        <f t="shared" si="3476"/>
        <v>=COUNTIFS(C$3:C2623,C2623)</v>
      </c>
      <c r="Z2623" s="25" t="str">
        <f t="shared" si="3477"/>
        <v>#NAME?</v>
      </c>
      <c r="AA2623" s="25" t="str">
        <f t="shared" si="3478"/>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79"/>
        <v>81</v>
      </c>
      <c r="B2624" s="10">
        <f t="shared" si="2256"/>
        <v>220</v>
      </c>
      <c r="C2624" s="12" t="s">
        <v>1131</v>
      </c>
      <c r="D2624" s="21" t="str">
        <f t="shared" si="3480"/>
        <v>ind</v>
      </c>
      <c r="E2624" s="21" t="str">
        <f t="shared" si="3492"/>
        <v>conj</v>
      </c>
      <c r="F2624" s="21" t="str">
        <f t="shared" si="3482"/>
        <v/>
      </c>
      <c r="G2624" s="21"/>
      <c r="H2624" s="21" t="str">
        <f t="shared" si="3483"/>
        <v>or, either or</v>
      </c>
      <c r="I2624" s="21" t="str">
        <f t="shared" si="3484"/>
        <v/>
      </c>
      <c r="J2624" s="21" t="str">
        <f t="shared" si="3485"/>
        <v/>
      </c>
      <c r="K2624" s="21" t="str">
        <f t="shared" si="3486"/>
        <v/>
      </c>
      <c r="L2624" s="21" t="str">
        <f t="shared" si="3487"/>
        <v/>
      </c>
      <c r="M2624" s="21" t="str">
        <f t="shared" si="3488"/>
        <v/>
      </c>
      <c r="N2624" s="21" t="str">
        <f t="shared" si="3489"/>
        <v/>
      </c>
      <c r="O2624" s="21" t="str">
        <f t="shared" si="3490"/>
        <v/>
      </c>
      <c r="P2624" s="21" t="str">
        <f t="shared" si="3491"/>
        <v/>
      </c>
      <c r="Q2624" s="21"/>
      <c r="R2624" s="21" t="s">
        <v>6188</v>
      </c>
      <c r="S2624" s="21" t="s">
        <v>6189</v>
      </c>
      <c r="T2624" s="21" t="s">
        <v>6190</v>
      </c>
      <c r="U2624" s="23"/>
      <c r="V2624" s="23"/>
      <c r="W2624" s="15">
        <f t="shared" si="2"/>
        <v>45635</v>
      </c>
      <c r="X2624" s="24">
        <v>2623.0</v>
      </c>
      <c r="Y2624" s="17" t="str">
        <f t="shared" si="3476"/>
        <v>=COUNTIFS(C$3:C2624,C2624)</v>
      </c>
      <c r="Z2624" s="25" t="str">
        <f t="shared" si="3477"/>
        <v>#NAME?</v>
      </c>
      <c r="AA2624" s="25" t="str">
        <f t="shared" si="3478"/>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79"/>
        <v>2</v>
      </c>
      <c r="B2625" s="10">
        <f t="shared" si="2256"/>
        <v>2</v>
      </c>
      <c r="C2625" s="12" t="s">
        <v>4939</v>
      </c>
      <c r="D2625" s="21" t="str">
        <f t="shared" si="3480"/>
        <v>verb</v>
      </c>
      <c r="E2625" s="21" t="str">
        <f t="shared" si="3492"/>
        <v>opt 3rd sg, from rajāpeti</v>
      </c>
      <c r="F2625" s="21" t="str">
        <f t="shared" si="3482"/>
        <v/>
      </c>
      <c r="G2625" s="21"/>
      <c r="H2625" s="21" t="str">
        <f t="shared" si="3483"/>
        <v>he should make dye</v>
      </c>
      <c r="I2625" s="21" t="str">
        <f t="shared" si="3484"/>
        <v>causes to dye</v>
      </c>
      <c r="J2625" s="21" t="str">
        <f t="shared" si="3485"/>
        <v>√raj (colour)</v>
      </c>
      <c r="K2625" s="21">
        <f t="shared" si="3486"/>
        <v>1</v>
      </c>
      <c r="L2625" s="21" t="str">
        <f t="shared" si="3487"/>
        <v>*āpe</v>
      </c>
      <c r="M2625" s="21" t="str">
        <f t="shared" si="3488"/>
        <v>√raj + āpe &gt; rajāpe</v>
      </c>
      <c r="N2625" s="21" t="str">
        <f t="shared" si="3489"/>
        <v>rajāpe + ti</v>
      </c>
      <c r="O2625" s="21" t="str">
        <f t="shared" si="3490"/>
        <v/>
      </c>
      <c r="P2625" s="21" t="str">
        <f t="shared" si="3491"/>
        <v/>
      </c>
      <c r="Q2625" s="21"/>
      <c r="R2625" s="21" t="s">
        <v>6188</v>
      </c>
      <c r="S2625" s="21" t="s">
        <v>6189</v>
      </c>
      <c r="T2625" s="21" t="s">
        <v>6190</v>
      </c>
      <c r="U2625" s="23"/>
      <c r="V2625" s="23"/>
      <c r="W2625" s="15">
        <f t="shared" si="2"/>
        <v>45635</v>
      </c>
      <c r="X2625" s="24">
        <v>2624.0</v>
      </c>
      <c r="Y2625" s="17" t="str">
        <f t="shared" si="3476"/>
        <v>=COUNTIFS(C$3:C2625,C2625)</v>
      </c>
      <c r="Z2625" s="25" t="str">
        <f t="shared" si="3477"/>
        <v>#NAME?</v>
      </c>
      <c r="AA2625" s="25" t="str">
        <f t="shared" si="3478"/>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79"/>
        <v>82</v>
      </c>
      <c r="B2626" s="10">
        <f t="shared" si="2256"/>
        <v>220</v>
      </c>
      <c r="C2626" s="12" t="s">
        <v>1131</v>
      </c>
      <c r="D2626" s="21" t="str">
        <f t="shared" si="3480"/>
        <v>ind</v>
      </c>
      <c r="E2626" s="21" t="str">
        <f t="shared" si="3492"/>
        <v>conj</v>
      </c>
      <c r="F2626" s="21" t="str">
        <f t="shared" si="3482"/>
        <v/>
      </c>
      <c r="G2626" s="21"/>
      <c r="H2626" s="21" t="str">
        <f t="shared" si="3483"/>
        <v>or, either or</v>
      </c>
      <c r="I2626" s="21" t="str">
        <f t="shared" si="3484"/>
        <v/>
      </c>
      <c r="J2626" s="21" t="str">
        <f t="shared" si="3485"/>
        <v/>
      </c>
      <c r="K2626" s="21" t="str">
        <f t="shared" si="3486"/>
        <v/>
      </c>
      <c r="L2626" s="21" t="str">
        <f t="shared" si="3487"/>
        <v/>
      </c>
      <c r="M2626" s="21" t="str">
        <f t="shared" si="3488"/>
        <v/>
      </c>
      <c r="N2626" s="21" t="str">
        <f t="shared" si="3489"/>
        <v/>
      </c>
      <c r="O2626" s="21" t="str">
        <f t="shared" si="3490"/>
        <v/>
      </c>
      <c r="P2626" s="21" t="str">
        <f t="shared" si="3491"/>
        <v/>
      </c>
      <c r="Q2626" s="21"/>
      <c r="R2626" s="21" t="s">
        <v>6188</v>
      </c>
      <c r="S2626" s="21" t="s">
        <v>6189</v>
      </c>
      <c r="T2626" s="21" t="s">
        <v>6190</v>
      </c>
      <c r="U2626" s="23"/>
      <c r="V2626" s="23"/>
      <c r="W2626" s="15">
        <f t="shared" si="2"/>
        <v>45635</v>
      </c>
      <c r="X2626" s="24">
        <v>2625.0</v>
      </c>
      <c r="Y2626" s="17" t="str">
        <f t="shared" si="3476"/>
        <v>=COUNTIFS(C$3:C2626,C2626)</v>
      </c>
      <c r="Z2626" s="25" t="str">
        <f t="shared" si="3477"/>
        <v>#NAME?</v>
      </c>
      <c r="AA2626" s="25" t="str">
        <f t="shared" si="3478"/>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79"/>
        <v>1</v>
      </c>
      <c r="B2627" s="10">
        <f t="shared" si="2256"/>
        <v>1</v>
      </c>
      <c r="C2627" s="12" t="s">
        <v>6191</v>
      </c>
      <c r="D2627" s="21" t="s">
        <v>84</v>
      </c>
      <c r="E2627" s="21" t="s">
        <v>6192</v>
      </c>
      <c r="F2627" s="21"/>
      <c r="G2627" s="21"/>
      <c r="H2627" s="21" t="s">
        <v>6193</v>
      </c>
      <c r="I2627" s="21" t="s">
        <v>6194</v>
      </c>
      <c r="J2627" s="21" t="s">
        <v>6195</v>
      </c>
      <c r="K2627" s="21">
        <v>1.0</v>
      </c>
      <c r="L2627" s="21" t="s">
        <v>1456</v>
      </c>
      <c r="M2627" s="21" t="s">
        <v>6196</v>
      </c>
      <c r="N2627" s="21" t="s">
        <v>6197</v>
      </c>
      <c r="O2627" s="21"/>
      <c r="P2627" s="21"/>
      <c r="Q2627" s="21"/>
      <c r="R2627" s="21" t="s">
        <v>6188</v>
      </c>
      <c r="S2627" s="21" t="s">
        <v>6189</v>
      </c>
      <c r="T2627" s="21" t="s">
        <v>6198</v>
      </c>
      <c r="U2627" s="23"/>
      <c r="V2627" s="23"/>
      <c r="W2627" s="15">
        <f t="shared" si="2"/>
        <v>45635</v>
      </c>
      <c r="X2627" s="24">
        <v>2626.0</v>
      </c>
      <c r="Y2627" s="17" t="str">
        <f t="shared" si="3476"/>
        <v>=COUNTIFS(C$3:C2627,C2627)</v>
      </c>
      <c r="Z2627" s="25" t="str">
        <f t="shared" si="3477"/>
        <v>#NAME?</v>
      </c>
      <c r="AA2627" s="25" t="str">
        <f t="shared" si="3478"/>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79"/>
        <v>83</v>
      </c>
      <c r="B2628" s="10">
        <f t="shared" si="2256"/>
        <v>220</v>
      </c>
      <c r="C2628" s="12" t="s">
        <v>1131</v>
      </c>
      <c r="D2628" s="21" t="str">
        <f t="shared" ref="D2628:D2630" si="3493">VLOOKUP($C2628,$C$1:$P$7320,2,0)</f>
        <v>ind</v>
      </c>
      <c r="E2628" s="21" t="str">
        <f t="shared" ref="E2628:E2630" si="3494">VLOOKUP($C2628,$C$1:$P$7320,3,0)</f>
        <v>conj</v>
      </c>
      <c r="F2628" s="21" t="str">
        <f t="shared" ref="F2628:F2630" si="3495">VLOOKUP($C2628,$C$1:$P$7320,4,0)</f>
        <v/>
      </c>
      <c r="G2628" s="21"/>
      <c r="H2628" s="21" t="str">
        <f t="shared" ref="H2628:H2630" si="3496">VLOOKUP($C2628,$C$1:$P$7320,6,0)</f>
        <v>or, either or</v>
      </c>
      <c r="I2628" s="21" t="str">
        <f t="shared" ref="I2628:I2630" si="3497">VLOOKUP($C2628,$C$1:$P$7320,7,0)</f>
        <v/>
      </c>
      <c r="J2628" s="21" t="str">
        <f t="shared" ref="J2628:J2630" si="3498">VLOOKUP($C2628,$C$1:$P$7320,8,0)</f>
        <v/>
      </c>
      <c r="K2628" s="21" t="str">
        <f t="shared" ref="K2628:K2630" si="3499">VLOOKUP($C2628,$C$1:$P$7320,9,0)</f>
        <v/>
      </c>
      <c r="L2628" s="21" t="str">
        <f t="shared" ref="L2628:L2630" si="3500">VLOOKUP($C2628,$C$1:$P$7320,10,0)</f>
        <v/>
      </c>
      <c r="M2628" s="21" t="str">
        <f t="shared" ref="M2628:M2630" si="3501">VLOOKUP($C2628,$C$1:$P$7320,11,0)</f>
        <v/>
      </c>
      <c r="N2628" s="21" t="str">
        <f t="shared" ref="N2628:N2630" si="3502">VLOOKUP($C2628,$C$1:$P$7320,12,0)</f>
        <v/>
      </c>
      <c r="O2628" s="21" t="str">
        <f t="shared" ref="O2628:O2630" si="3503">VLOOKUP($C2628,$C$1:$P$7320,13,0)</f>
        <v/>
      </c>
      <c r="P2628" s="21" t="str">
        <f t="shared" ref="P2628:P2630" si="3504">VLOOKUP($C2628,$C$1:$P$7320,14,0)</f>
        <v/>
      </c>
      <c r="Q2628" s="21"/>
      <c r="R2628" s="21" t="s">
        <v>6188</v>
      </c>
      <c r="S2628" s="21" t="s">
        <v>6189</v>
      </c>
      <c r="T2628" s="21" t="s">
        <v>6190</v>
      </c>
      <c r="U2628" s="23"/>
      <c r="V2628" s="23"/>
      <c r="W2628" s="15">
        <f t="shared" si="2"/>
        <v>45635</v>
      </c>
      <c r="X2628" s="24">
        <v>2627.0</v>
      </c>
      <c r="Y2628" s="17" t="str">
        <f t="shared" si="3476"/>
        <v>=COUNTIFS(C$3:C2628,C2628)</v>
      </c>
      <c r="Z2628" s="25" t="str">
        <f t="shared" si="3477"/>
        <v>#NAME?</v>
      </c>
      <c r="AA2628" s="25" t="str">
        <f t="shared" si="3478"/>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79"/>
        <v>17</v>
      </c>
      <c r="B2629" s="10">
        <f t="shared" si="2256"/>
        <v>30</v>
      </c>
      <c r="C2629" s="12" t="s">
        <v>4721</v>
      </c>
      <c r="D2629" s="21" t="str">
        <f t="shared" si="3493"/>
        <v>ptp</v>
      </c>
      <c r="E2629" s="21" t="str">
        <f t="shared" si="3494"/>
        <v>nt nom sg of nissaggiya</v>
      </c>
      <c r="F2629" s="21" t="str">
        <f t="shared" si="3495"/>
        <v/>
      </c>
      <c r="G2629" s="21"/>
      <c r="H2629" s="21" t="str">
        <f t="shared" si="3496"/>
        <v>involving relinquishment</v>
      </c>
      <c r="I2629" s="21" t="str">
        <f t="shared" si="3497"/>
        <v>to be given up</v>
      </c>
      <c r="J2629" s="21" t="str">
        <f t="shared" si="3498"/>
        <v>√sajj (relinquish, let loose)</v>
      </c>
      <c r="K2629" s="21">
        <f t="shared" si="3499"/>
        <v>1</v>
      </c>
      <c r="L2629" s="21" t="str">
        <f t="shared" si="3500"/>
        <v>a</v>
      </c>
      <c r="M2629" s="21" t="str">
        <f t="shared" si="3501"/>
        <v/>
      </c>
      <c r="N2629" s="21" t="str">
        <f t="shared" si="3502"/>
        <v>ni + √sajj &gt; sagg + iya</v>
      </c>
      <c r="O2629" s="21" t="str">
        <f t="shared" si="3503"/>
        <v/>
      </c>
      <c r="P2629" s="21" t="str">
        <f t="shared" si="3504"/>
        <v/>
      </c>
      <c r="Q2629" s="21"/>
      <c r="R2629" s="21" t="s">
        <v>6188</v>
      </c>
      <c r="S2629" s="21" t="s">
        <v>6189</v>
      </c>
      <c r="T2629" s="21" t="s">
        <v>6190</v>
      </c>
      <c r="U2629" s="23"/>
      <c r="V2629" s="23"/>
      <c r="W2629" s="15">
        <f t="shared" si="2"/>
        <v>45635</v>
      </c>
      <c r="X2629" s="24">
        <v>2628.0</v>
      </c>
      <c r="Y2629" s="17" t="str">
        <f t="shared" si="3476"/>
        <v>=COUNTIFS(C$3:C2629,C2629)</v>
      </c>
      <c r="Z2629" s="25" t="str">
        <f t="shared" si="3477"/>
        <v>#NAME?</v>
      </c>
      <c r="AA2629" s="25" t="str">
        <f t="shared" si="3478"/>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79"/>
        <v>17</v>
      </c>
      <c r="B2630" s="10">
        <f t="shared" si="2256"/>
        <v>122</v>
      </c>
      <c r="C2630" s="12" t="s">
        <v>4724</v>
      </c>
      <c r="D2630" s="21" t="str">
        <f t="shared" si="3493"/>
        <v>adj</v>
      </c>
      <c r="E2630" s="21" t="str">
        <f t="shared" si="3494"/>
        <v>nt nom sg of pācittiya</v>
      </c>
      <c r="F2630" s="21" t="str">
        <f t="shared" si="3495"/>
        <v>+loc</v>
      </c>
      <c r="G2630" s="21"/>
      <c r="H2630" s="21" t="str">
        <f t="shared" si="3496"/>
        <v>requiring confession</v>
      </c>
      <c r="I2630" s="21" t="str">
        <f t="shared" si="3497"/>
        <v/>
      </c>
      <c r="J2630" s="21" t="str">
        <f t="shared" si="3498"/>
        <v/>
      </c>
      <c r="K2630" s="21" t="str">
        <f t="shared" si="3499"/>
        <v/>
      </c>
      <c r="L2630" s="21" t="str">
        <f t="shared" si="3500"/>
        <v/>
      </c>
      <c r="M2630" s="21" t="str">
        <f t="shared" si="3501"/>
        <v/>
      </c>
      <c r="N2630" s="21" t="str">
        <f t="shared" si="3502"/>
        <v/>
      </c>
      <c r="O2630" s="21" t="str">
        <f t="shared" si="3503"/>
        <v/>
      </c>
      <c r="P2630" s="21" t="str">
        <f t="shared" si="3504"/>
        <v/>
      </c>
      <c r="Q2630" s="21"/>
      <c r="R2630" s="21" t="s">
        <v>6188</v>
      </c>
      <c r="S2630" s="21" t="s">
        <v>6189</v>
      </c>
      <c r="T2630" s="21" t="s">
        <v>6190</v>
      </c>
      <c r="U2630" s="23"/>
      <c r="V2630" s="23"/>
      <c r="W2630" s="15">
        <f t="shared" si="2"/>
        <v>45635</v>
      </c>
      <c r="X2630" s="24">
        <v>2629.0</v>
      </c>
      <c r="Y2630" s="17" t="str">
        <f t="shared" si="3476"/>
        <v>=COUNTIFS(C$3:C2630,C2630)</v>
      </c>
      <c r="Z2630" s="25" t="str">
        <f t="shared" si="3477"/>
        <v>#NAME?</v>
      </c>
      <c r="AA2630" s="25" t="str">
        <f t="shared" si="3478"/>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56"/>
        <v>0</v>
      </c>
      <c r="C2631" s="31"/>
      <c r="D2631" s="40"/>
      <c r="E2631" s="40"/>
      <c r="F2631" s="40"/>
      <c r="G2631" s="40"/>
      <c r="H2631" s="40"/>
      <c r="I2631" s="40"/>
      <c r="J2631" s="40"/>
      <c r="K2631" s="40"/>
      <c r="L2631" s="40"/>
      <c r="M2631" s="40"/>
      <c r="N2631" s="40"/>
      <c r="O2631" s="40"/>
      <c r="P2631" s="40"/>
      <c r="Q2631" s="40"/>
      <c r="R2631" s="40" t="s">
        <v>6188</v>
      </c>
      <c r="S2631" s="40" t="s">
        <v>6189</v>
      </c>
      <c r="T2631" s="40" t="s">
        <v>6190</v>
      </c>
      <c r="U2631" s="41"/>
      <c r="V2631" s="41"/>
      <c r="W2631" s="15">
        <f t="shared" si="2"/>
        <v>45635</v>
      </c>
      <c r="X2631" s="24">
        <v>2630.0</v>
      </c>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56"/>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2"/>
        <v>45635</v>
      </c>
      <c r="X2632" s="24">
        <v>2631.0</v>
      </c>
      <c r="Y2632" s="17" t="str">
        <f t="shared" ref="Y2632:Y2650" si="3505">formulatext(A2632)</f>
        <v>#N/A</v>
      </c>
      <c r="Z2632" s="25" t="str">
        <f t="shared" ref="Z2632:Z2650" si="3506">org.libreoffice.regex(Y2632,"(\= COUNTIFS\(C\$\d{1,3}:)(C\d{1,3})(,)(C\d{1,3})(\))","$2")</f>
        <v>#NAME?</v>
      </c>
      <c r="AA2632" s="25" t="str">
        <f t="shared" ref="AA2632:AA2650" si="3507">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56"/>
        <v>1</v>
      </c>
      <c r="C2633" s="12" t="s">
        <v>6199</v>
      </c>
      <c r="D2633" s="21"/>
      <c r="E2633" s="21"/>
      <c r="F2633" s="21"/>
      <c r="G2633" s="21"/>
      <c r="H2633" s="21"/>
      <c r="I2633" s="21"/>
      <c r="J2633" s="21"/>
      <c r="K2633" s="21"/>
      <c r="L2633" s="21"/>
      <c r="M2633" s="21"/>
      <c r="N2633" s="21"/>
      <c r="O2633" s="21"/>
      <c r="P2633" s="21"/>
      <c r="Q2633" s="21"/>
      <c r="R2633" s="21"/>
      <c r="S2633" s="21"/>
      <c r="T2633" s="21"/>
      <c r="U2633" s="23"/>
      <c r="V2633" s="23"/>
      <c r="W2633" s="15">
        <f t="shared" si="2"/>
        <v>45635</v>
      </c>
      <c r="X2633" s="24">
        <v>2632.0</v>
      </c>
      <c r="Y2633" s="17" t="str">
        <f t="shared" si="3505"/>
        <v>#N/A</v>
      </c>
      <c r="Z2633" s="25" t="str">
        <f t="shared" si="3506"/>
        <v>#NAME?</v>
      </c>
      <c r="AA2633" s="25" t="str">
        <f t="shared" si="3507"/>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508">COUNTIFS(C$3:C2634,C2634)</f>
        <v>21</v>
      </c>
      <c r="B2634" s="10">
        <f t="shared" si="2256"/>
        <v>99</v>
      </c>
      <c r="C2634" s="12" t="s">
        <v>555</v>
      </c>
      <c r="D2634" s="21" t="str">
        <f t="shared" ref="D2634:D2636" si="3509">VLOOKUP($C2634,$C$1:$P$7320,2,0)</f>
        <v>pron</v>
      </c>
      <c r="E2634" s="21" t="str">
        <f t="shared" ref="E2634:E2635" si="3510">VLOOKUP($C2634,$C$1:$P$7320,3,0)</f>
        <v>masc nom sg of ya</v>
      </c>
      <c r="F2634" s="21" t="str">
        <f t="shared" ref="F2634:F2636" si="3511">VLOOKUP($C2634,$C$1:$P$7320,4,0)</f>
        <v/>
      </c>
      <c r="G2634" s="21"/>
      <c r="H2634" s="21" t="str">
        <f t="shared" ref="H2634:H2636" si="3512">VLOOKUP($C2634,$C$1:$P$7320,6,0)</f>
        <v>whichever, whoever</v>
      </c>
      <c r="I2634" s="21" t="str">
        <f t="shared" ref="I2634:I2636" si="3513">VLOOKUP($C2634,$C$1:$P$7320,7,0)</f>
        <v/>
      </c>
      <c r="J2634" s="21" t="str">
        <f t="shared" ref="J2634:J2636" si="3514">VLOOKUP($C2634,$C$1:$P$7320,8,0)</f>
        <v/>
      </c>
      <c r="K2634" s="21" t="str">
        <f t="shared" ref="K2634:K2636" si="3515">VLOOKUP($C2634,$C$1:$P$7320,9,0)</f>
        <v/>
      </c>
      <c r="L2634" s="21" t="str">
        <f t="shared" ref="L2634:L2636" si="3516">VLOOKUP($C2634,$C$1:$P$7320,10,0)</f>
        <v/>
      </c>
      <c r="M2634" s="21" t="str">
        <f t="shared" ref="M2634:M2636" si="3517">VLOOKUP($C2634,$C$1:$P$7320,11,0)</f>
        <v/>
      </c>
      <c r="N2634" s="21" t="str">
        <f t="shared" ref="N2634:N2636" si="3518">VLOOKUP($C2634,$C$1:$P$7320,12,0)</f>
        <v/>
      </c>
      <c r="O2634" s="21" t="str">
        <f t="shared" ref="O2634:O2636" si="3519">VLOOKUP($C2634,$C$1:$P$7320,13,0)</f>
        <v/>
      </c>
      <c r="P2634" s="21" t="str">
        <f t="shared" ref="P2634:P2636" si="3520">VLOOKUP($C2634,$C$1:$P$7320,14,0)</f>
        <v/>
      </c>
      <c r="Q2634" s="21"/>
      <c r="R2634" s="21" t="s">
        <v>6199</v>
      </c>
      <c r="S2634" s="21" t="s">
        <v>6200</v>
      </c>
      <c r="T2634" s="21" t="s">
        <v>6201</v>
      </c>
      <c r="U2634" s="23"/>
      <c r="V2634" s="23"/>
      <c r="W2634" s="15">
        <f t="shared" si="2"/>
        <v>45635</v>
      </c>
      <c r="X2634" s="24">
        <v>2633.0</v>
      </c>
      <c r="Y2634" s="17" t="str">
        <f t="shared" si="3505"/>
        <v>=COUNTIFS(C$3:C2634,C2634)</v>
      </c>
      <c r="Z2634" s="25" t="str">
        <f t="shared" si="3506"/>
        <v>#NAME?</v>
      </c>
      <c r="AA2634" s="25" t="str">
        <f t="shared" si="3507"/>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508"/>
        <v>29</v>
      </c>
      <c r="B2635" s="10">
        <f t="shared" si="2256"/>
        <v>124</v>
      </c>
      <c r="C2635" s="12" t="s">
        <v>466</v>
      </c>
      <c r="D2635" s="21" t="str">
        <f t="shared" si="3509"/>
        <v>ind</v>
      </c>
      <c r="E2635" s="21" t="str">
        <f t="shared" si="3510"/>
        <v/>
      </c>
      <c r="F2635" s="21" t="str">
        <f t="shared" si="3511"/>
        <v/>
      </c>
      <c r="G2635" s="21"/>
      <c r="H2635" s="21" t="str">
        <f t="shared" si="3512"/>
        <v>then, now, so, but</v>
      </c>
      <c r="I2635" s="21" t="str">
        <f t="shared" si="3513"/>
        <v/>
      </c>
      <c r="J2635" s="21" t="str">
        <f t="shared" si="3514"/>
        <v/>
      </c>
      <c r="K2635" s="21" t="str">
        <f t="shared" si="3515"/>
        <v/>
      </c>
      <c r="L2635" s="21" t="str">
        <f t="shared" si="3516"/>
        <v/>
      </c>
      <c r="M2635" s="21" t="str">
        <f t="shared" si="3517"/>
        <v/>
      </c>
      <c r="N2635" s="21" t="str">
        <f t="shared" si="3518"/>
        <v/>
      </c>
      <c r="O2635" s="21" t="str">
        <f t="shared" si="3519"/>
        <v/>
      </c>
      <c r="P2635" s="21" t="str">
        <f t="shared" si="3520"/>
        <v/>
      </c>
      <c r="Q2635" s="21"/>
      <c r="R2635" s="21" t="s">
        <v>6199</v>
      </c>
      <c r="S2635" s="21" t="s">
        <v>6200</v>
      </c>
      <c r="T2635" s="21" t="s">
        <v>6201</v>
      </c>
      <c r="U2635" s="23"/>
      <c r="V2635" s="23"/>
      <c r="W2635" s="15">
        <f t="shared" si="2"/>
        <v>45635</v>
      </c>
      <c r="X2635" s="24">
        <v>2634.0</v>
      </c>
      <c r="Y2635" s="17" t="str">
        <f t="shared" si="3505"/>
        <v>=COUNTIFS(C$3:C2635,C2635)</v>
      </c>
      <c r="Z2635" s="25" t="str">
        <f t="shared" si="3506"/>
        <v>#NAME?</v>
      </c>
      <c r="AA2635" s="25" t="str">
        <f t="shared" si="3507"/>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08"/>
        <v>59</v>
      </c>
      <c r="B2636" s="10">
        <f t="shared" si="2256"/>
        <v>147</v>
      </c>
      <c r="C2636" s="12" t="s">
        <v>560</v>
      </c>
      <c r="D2636" s="21" t="str">
        <f t="shared" si="3509"/>
        <v>noun</v>
      </c>
      <c r="E2636" s="21" t="s">
        <v>3635</v>
      </c>
      <c r="F2636" s="21" t="str">
        <f t="shared" si="3511"/>
        <v/>
      </c>
      <c r="G2636" s="21"/>
      <c r="H2636" s="21" t="str">
        <f t="shared" si="3512"/>
        <v>monk, monastic</v>
      </c>
      <c r="I2636" s="21" t="str">
        <f t="shared" si="3513"/>
        <v>beggar, mendicant</v>
      </c>
      <c r="J2636" s="21" t="str">
        <f t="shared" si="3514"/>
        <v>√bhikkh (beg)</v>
      </c>
      <c r="K2636" s="21">
        <f t="shared" si="3515"/>
        <v>1</v>
      </c>
      <c r="L2636" s="21" t="str">
        <f t="shared" si="3516"/>
        <v>a</v>
      </c>
      <c r="M2636" s="21" t="str">
        <f t="shared" si="3517"/>
        <v/>
      </c>
      <c r="N2636" s="21" t="str">
        <f t="shared" si="3518"/>
        <v>√bhikkh + u</v>
      </c>
      <c r="O2636" s="21" t="str">
        <f t="shared" si="3519"/>
        <v/>
      </c>
      <c r="P2636" s="21" t="str">
        <f t="shared" si="3520"/>
        <v/>
      </c>
      <c r="Q2636" s="21"/>
      <c r="R2636" s="21" t="s">
        <v>6199</v>
      </c>
      <c r="S2636" s="21" t="s">
        <v>6200</v>
      </c>
      <c r="T2636" s="21" t="s">
        <v>6201</v>
      </c>
      <c r="U2636" s="23"/>
      <c r="V2636" s="23"/>
      <c r="W2636" s="15">
        <f t="shared" si="2"/>
        <v>45635</v>
      </c>
      <c r="X2636" s="24">
        <v>2635.0</v>
      </c>
      <c r="Y2636" s="17" t="str">
        <f t="shared" si="3505"/>
        <v>=COUNTIFS(C$3:C2636,C2636)</v>
      </c>
      <c r="Z2636" s="25" t="str">
        <f t="shared" si="3506"/>
        <v>#NAME?</v>
      </c>
      <c r="AA2636" s="25" t="str">
        <f t="shared" si="3507"/>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08"/>
        <v>1</v>
      </c>
      <c r="B2637" s="10">
        <f t="shared" si="2256"/>
        <v>1</v>
      </c>
      <c r="C2637" s="12" t="s">
        <v>6202</v>
      </c>
      <c r="D2637" s="21" t="s">
        <v>47</v>
      </c>
      <c r="E2637" s="21" t="s">
        <v>6203</v>
      </c>
      <c r="F2637" s="21"/>
      <c r="G2637" s="21"/>
      <c r="H2637" s="21" t="s">
        <v>6204</v>
      </c>
      <c r="I2637" s="21" t="s">
        <v>6205</v>
      </c>
      <c r="J2637" s="21"/>
      <c r="K2637" s="21"/>
      <c r="L2637" s="21"/>
      <c r="M2637" s="21"/>
      <c r="N2637" s="21" t="s">
        <v>6206</v>
      </c>
      <c r="O2637" s="21" t="s">
        <v>137</v>
      </c>
      <c r="P2637" s="21" t="s">
        <v>6207</v>
      </c>
      <c r="Q2637" s="21"/>
      <c r="R2637" s="21" t="s">
        <v>6199</v>
      </c>
      <c r="S2637" s="21" t="s">
        <v>6200</v>
      </c>
      <c r="T2637" s="21" t="s">
        <v>6208</v>
      </c>
      <c r="U2637" s="23"/>
      <c r="V2637" s="23"/>
      <c r="W2637" s="15">
        <f t="shared" si="2"/>
        <v>45635</v>
      </c>
      <c r="X2637" s="24">
        <v>2636.0</v>
      </c>
      <c r="Y2637" s="17" t="str">
        <f t="shared" si="3505"/>
        <v>=COUNTIFS(C$3:C2637,C2637)</v>
      </c>
      <c r="Z2637" s="25" t="str">
        <f t="shared" si="3506"/>
        <v>#NAME?</v>
      </c>
      <c r="AA2637" s="25" t="str">
        <f t="shared" si="3507"/>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08"/>
        <v>1</v>
      </c>
      <c r="B2638" s="10">
        <f t="shared" si="2256"/>
        <v>1</v>
      </c>
      <c r="C2638" s="12" t="s">
        <v>6209</v>
      </c>
      <c r="D2638" s="21" t="s">
        <v>47</v>
      </c>
      <c r="E2638" s="21" t="s">
        <v>5328</v>
      </c>
      <c r="F2638" s="21"/>
      <c r="G2638" s="21"/>
      <c r="H2638" s="21" t="s">
        <v>6210</v>
      </c>
      <c r="I2638" s="21" t="s">
        <v>6211</v>
      </c>
      <c r="J2638" s="21"/>
      <c r="K2638" s="21"/>
      <c r="L2638" s="21"/>
      <c r="M2638" s="21"/>
      <c r="N2638" s="21" t="s">
        <v>6212</v>
      </c>
      <c r="O2638" s="21" t="s">
        <v>65</v>
      </c>
      <c r="P2638" s="21" t="s">
        <v>6212</v>
      </c>
      <c r="Q2638" s="21"/>
      <c r="R2638" s="21" t="s">
        <v>6199</v>
      </c>
      <c r="S2638" s="21" t="s">
        <v>6200</v>
      </c>
      <c r="T2638" s="21" t="s">
        <v>6213</v>
      </c>
      <c r="U2638" s="23"/>
      <c r="V2638" s="23"/>
      <c r="W2638" s="15">
        <f t="shared" si="2"/>
        <v>45635</v>
      </c>
      <c r="X2638" s="24">
        <v>2637.0</v>
      </c>
      <c r="Y2638" s="17" t="str">
        <f t="shared" si="3505"/>
        <v>=COUNTIFS(C$3:C2638,C2638)</v>
      </c>
      <c r="Z2638" s="25" t="str">
        <f t="shared" si="3506"/>
        <v>#NAME?</v>
      </c>
      <c r="AA2638" s="25" t="str">
        <f t="shared" si="3507"/>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08"/>
        <v>1</v>
      </c>
      <c r="B2639" s="10">
        <f t="shared" si="2256"/>
        <v>1</v>
      </c>
      <c r="C2639" s="12" t="s">
        <v>6214</v>
      </c>
      <c r="D2639" s="21" t="s">
        <v>183</v>
      </c>
      <c r="E2639" s="21" t="s">
        <v>6215</v>
      </c>
      <c r="F2639" s="21"/>
      <c r="G2639" s="21"/>
      <c r="H2639" s="21" t="s">
        <v>6216</v>
      </c>
      <c r="I2639" s="21" t="s">
        <v>6217</v>
      </c>
      <c r="J2639" s="21" t="s">
        <v>2439</v>
      </c>
      <c r="K2639" s="21">
        <v>3.0</v>
      </c>
      <c r="L2639" s="21" t="s">
        <v>76</v>
      </c>
      <c r="M2639" s="21"/>
      <c r="N2639" s="21" t="s">
        <v>6218</v>
      </c>
      <c r="O2639" s="21"/>
      <c r="P2639" s="21"/>
      <c r="Q2639" s="21"/>
      <c r="R2639" s="21" t="s">
        <v>6199</v>
      </c>
      <c r="S2639" s="21" t="s">
        <v>6200</v>
      </c>
      <c r="T2639" s="21" t="s">
        <v>6219</v>
      </c>
      <c r="U2639" s="23"/>
      <c r="V2639" s="23"/>
      <c r="W2639" s="15">
        <f t="shared" si="2"/>
        <v>45635</v>
      </c>
      <c r="X2639" s="24">
        <v>2638.0</v>
      </c>
      <c r="Y2639" s="17" t="str">
        <f t="shared" si="3505"/>
        <v>=COUNTIFS(C$3:C2639,C2639)</v>
      </c>
      <c r="Z2639" s="25" t="str">
        <f t="shared" si="3506"/>
        <v>#NAME?</v>
      </c>
      <c r="AA2639" s="25" t="str">
        <f t="shared" si="3507"/>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08"/>
        <v>1</v>
      </c>
      <c r="B2640" s="10">
        <f t="shared" si="2256"/>
        <v>2</v>
      </c>
      <c r="C2640" s="12" t="s">
        <v>6220</v>
      </c>
      <c r="D2640" s="21" t="s">
        <v>47</v>
      </c>
      <c r="E2640" s="21" t="s">
        <v>921</v>
      </c>
      <c r="F2640" s="21"/>
      <c r="G2640" s="21"/>
      <c r="H2640" s="21" t="s">
        <v>6221</v>
      </c>
      <c r="I2640" s="21"/>
      <c r="J2640" s="21" t="s">
        <v>521</v>
      </c>
      <c r="K2640" s="21">
        <v>8.0</v>
      </c>
      <c r="L2640" s="21" t="s">
        <v>196</v>
      </c>
      <c r="M2640" s="21"/>
      <c r="N2640" s="21" t="s">
        <v>522</v>
      </c>
      <c r="O2640" s="21"/>
      <c r="P2640" s="21"/>
      <c r="Q2640" s="21"/>
      <c r="R2640" s="21" t="s">
        <v>6199</v>
      </c>
      <c r="S2640" s="21" t="s">
        <v>6200</v>
      </c>
      <c r="T2640" s="21" t="s">
        <v>6222</v>
      </c>
      <c r="U2640" s="23"/>
      <c r="V2640" s="23"/>
      <c r="W2640" s="15">
        <f t="shared" si="2"/>
        <v>45635</v>
      </c>
      <c r="X2640" s="24">
        <v>2639.0</v>
      </c>
      <c r="Y2640" s="17" t="str">
        <f t="shared" si="3505"/>
        <v>=COUNTIFS(C$3:C2640,C2640)</v>
      </c>
      <c r="Z2640" s="25" t="str">
        <f t="shared" si="3506"/>
        <v>#NAME?</v>
      </c>
      <c r="AA2640" s="25" t="str">
        <f t="shared" si="3507"/>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08"/>
        <v>1</v>
      </c>
      <c r="B2641" s="10">
        <f t="shared" si="2256"/>
        <v>1</v>
      </c>
      <c r="C2641" s="12" t="s">
        <v>6223</v>
      </c>
      <c r="D2641" s="21" t="s">
        <v>47</v>
      </c>
      <c r="E2641" s="21" t="s">
        <v>6224</v>
      </c>
      <c r="F2641" s="21"/>
      <c r="G2641" s="21"/>
      <c r="H2641" s="21" t="s">
        <v>6225</v>
      </c>
      <c r="I2641" s="21" t="s">
        <v>6226</v>
      </c>
      <c r="J2641" s="21" t="s">
        <v>4943</v>
      </c>
      <c r="K2641" s="21">
        <v>1.0</v>
      </c>
      <c r="L2641" s="21" t="s">
        <v>35</v>
      </c>
      <c r="M2641" s="21"/>
      <c r="N2641" s="21" t="s">
        <v>6227</v>
      </c>
      <c r="O2641" s="21"/>
      <c r="P2641" s="21"/>
      <c r="Q2641" s="21"/>
      <c r="R2641" s="21" t="s">
        <v>6199</v>
      </c>
      <c r="S2641" s="21" t="s">
        <v>6200</v>
      </c>
      <c r="T2641" s="21" t="s">
        <v>6228</v>
      </c>
      <c r="U2641" s="23"/>
      <c r="V2641" s="23"/>
      <c r="W2641" s="15">
        <f t="shared" si="2"/>
        <v>45635</v>
      </c>
      <c r="X2641" s="24">
        <v>2640.0</v>
      </c>
      <c r="Y2641" s="17" t="str">
        <f t="shared" si="3505"/>
        <v>=COUNTIFS(C$3:C2641,C2641)</v>
      </c>
      <c r="Z2641" s="25" t="str">
        <f t="shared" si="3506"/>
        <v>#NAME?</v>
      </c>
      <c r="AA2641" s="25" t="str">
        <f t="shared" si="3507"/>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08"/>
        <v>1</v>
      </c>
      <c r="B2642" s="10">
        <f t="shared" si="2256"/>
        <v>2</v>
      </c>
      <c r="C2642" s="12" t="s">
        <v>6229</v>
      </c>
      <c r="D2642" s="21" t="s">
        <v>84</v>
      </c>
      <c r="E2642" s="21" t="s">
        <v>6230</v>
      </c>
      <c r="F2642" s="21"/>
      <c r="G2642" s="21"/>
      <c r="H2642" s="21" t="s">
        <v>6231</v>
      </c>
      <c r="I2642" s="21" t="s">
        <v>6232</v>
      </c>
      <c r="J2642" s="21" t="s">
        <v>1223</v>
      </c>
      <c r="K2642" s="21">
        <v>6.0</v>
      </c>
      <c r="L2642" s="21" t="s">
        <v>1224</v>
      </c>
      <c r="M2642" s="21" t="s">
        <v>3603</v>
      </c>
      <c r="N2642" s="21" t="s">
        <v>6233</v>
      </c>
      <c r="O2642" s="21"/>
      <c r="P2642" s="21"/>
      <c r="Q2642" s="21"/>
      <c r="R2642" s="21" t="s">
        <v>6199</v>
      </c>
      <c r="S2642" s="21" t="s">
        <v>6200</v>
      </c>
      <c r="T2642" s="21" t="s">
        <v>6234</v>
      </c>
      <c r="U2642" s="23"/>
      <c r="V2642" s="23"/>
      <c r="W2642" s="15">
        <f t="shared" si="2"/>
        <v>45635</v>
      </c>
      <c r="X2642" s="24">
        <v>2641.0</v>
      </c>
      <c r="Y2642" s="17" t="str">
        <f t="shared" si="3505"/>
        <v>=COUNTIFS(C$3:C2642,C2642)</v>
      </c>
      <c r="Z2642" s="25" t="str">
        <f t="shared" si="3506"/>
        <v>#NAME?</v>
      </c>
      <c r="AA2642" s="25" t="str">
        <f t="shared" si="3507"/>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08"/>
        <v>84</v>
      </c>
      <c r="B2643" s="10">
        <f t="shared" si="2256"/>
        <v>220</v>
      </c>
      <c r="C2643" s="12" t="s">
        <v>1131</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6199</v>
      </c>
      <c r="S2643" s="21" t="s">
        <v>6200</v>
      </c>
      <c r="T2643" s="21" t="s">
        <v>6201</v>
      </c>
      <c r="U2643" s="23"/>
      <c r="V2643" s="23"/>
      <c r="W2643" s="15">
        <f t="shared" si="2"/>
        <v>45635</v>
      </c>
      <c r="X2643" s="24">
        <v>2642.0</v>
      </c>
      <c r="Y2643" s="17" t="str">
        <f t="shared" si="3505"/>
        <v>=COUNTIFS(C$3:C2643,C2643)</v>
      </c>
      <c r="Z2643" s="25" t="str">
        <f t="shared" si="3506"/>
        <v>#NAME?</v>
      </c>
      <c r="AA2643" s="25" t="str">
        <f t="shared" si="3507"/>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08"/>
        <v>1</v>
      </c>
      <c r="B2644" s="10">
        <f t="shared" si="2256"/>
        <v>2</v>
      </c>
      <c r="C2644" s="12" t="s">
        <v>6235</v>
      </c>
      <c r="D2644" s="21" t="s">
        <v>84</v>
      </c>
      <c r="E2644" s="21" t="s">
        <v>6236</v>
      </c>
      <c r="F2644" s="21"/>
      <c r="G2644" s="21"/>
      <c r="H2644" s="21" t="s">
        <v>6237</v>
      </c>
      <c r="I2644" s="21" t="s">
        <v>6238</v>
      </c>
      <c r="J2644" s="21" t="s">
        <v>1223</v>
      </c>
      <c r="K2644" s="21">
        <v>6.0</v>
      </c>
      <c r="L2644" s="21" t="s">
        <v>1456</v>
      </c>
      <c r="M2644" s="21" t="s">
        <v>6239</v>
      </c>
      <c r="N2644" s="21" t="s">
        <v>6240</v>
      </c>
      <c r="O2644" s="21"/>
      <c r="P2644" s="21"/>
      <c r="Q2644" s="21"/>
      <c r="R2644" s="21" t="s">
        <v>6199</v>
      </c>
      <c r="S2644" s="21" t="s">
        <v>6200</v>
      </c>
      <c r="T2644" s="21" t="s">
        <v>6241</v>
      </c>
      <c r="U2644" s="23"/>
      <c r="V2644" s="23"/>
      <c r="W2644" s="15">
        <f t="shared" si="2"/>
        <v>45635</v>
      </c>
      <c r="X2644" s="24">
        <v>2643.0</v>
      </c>
      <c r="Y2644" s="17" t="str">
        <f t="shared" si="3505"/>
        <v>=COUNTIFS(C$3:C2644,C2644)</v>
      </c>
      <c r="Z2644" s="25" t="str">
        <f t="shared" si="3506"/>
        <v>#NAME?</v>
      </c>
      <c r="AA2644" s="25" t="str">
        <f t="shared" si="3507"/>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08"/>
        <v>85</v>
      </c>
      <c r="B2645" s="10">
        <f t="shared" si="2256"/>
        <v>220</v>
      </c>
      <c r="C2645" s="12" t="s">
        <v>1131</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6199</v>
      </c>
      <c r="S2645" s="21" t="s">
        <v>6200</v>
      </c>
      <c r="T2645" s="21" t="s">
        <v>6201</v>
      </c>
      <c r="U2645" s="23"/>
      <c r="V2645" s="23"/>
      <c r="W2645" s="15">
        <f t="shared" si="2"/>
        <v>45635</v>
      </c>
      <c r="X2645" s="24">
        <v>2644.0</v>
      </c>
      <c r="Y2645" s="17" t="str">
        <f t="shared" si="3505"/>
        <v>=COUNTIFS(C$3:C2645,C2645)</v>
      </c>
      <c r="Z2645" s="25" t="str">
        <f t="shared" si="3506"/>
        <v>#NAME?</v>
      </c>
      <c r="AA2645" s="25" t="str">
        <f t="shared" si="3507"/>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08"/>
        <v>1</v>
      </c>
      <c r="B2646" s="10">
        <f t="shared" si="2256"/>
        <v>1</v>
      </c>
      <c r="C2646" s="12" t="s">
        <v>6242</v>
      </c>
      <c r="D2646" s="21" t="s">
        <v>183</v>
      </c>
      <c r="E2646" s="21" t="s">
        <v>6243</v>
      </c>
      <c r="F2646" s="21"/>
      <c r="G2646" s="21"/>
      <c r="H2646" s="21" t="s">
        <v>6244</v>
      </c>
      <c r="I2646" s="21" t="s">
        <v>6245</v>
      </c>
      <c r="J2646" s="21" t="s">
        <v>4831</v>
      </c>
      <c r="K2646" s="21">
        <v>1.0</v>
      </c>
      <c r="L2646" s="21" t="s">
        <v>35</v>
      </c>
      <c r="M2646" s="21"/>
      <c r="N2646" s="21" t="s">
        <v>6246</v>
      </c>
      <c r="O2646" s="21"/>
      <c r="P2646" s="21"/>
      <c r="Q2646" s="21"/>
      <c r="R2646" s="21" t="s">
        <v>6199</v>
      </c>
      <c r="S2646" s="21" t="s">
        <v>6200</v>
      </c>
      <c r="T2646" s="21" t="s">
        <v>6247</v>
      </c>
      <c r="U2646" s="23"/>
      <c r="V2646" s="23"/>
      <c r="W2646" s="15">
        <f t="shared" si="2"/>
        <v>45635</v>
      </c>
      <c r="X2646" s="24">
        <v>2645.0</v>
      </c>
      <c r="Y2646" s="17" t="str">
        <f t="shared" si="3505"/>
        <v>=COUNTIFS(C$3:C2646,C2646)</v>
      </c>
      <c r="Z2646" s="25" t="str">
        <f t="shared" si="3506"/>
        <v>#NAME?</v>
      </c>
      <c r="AA2646" s="25" t="str">
        <f t="shared" si="3507"/>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08"/>
        <v>86</v>
      </c>
      <c r="B2647" s="10">
        <f t="shared" si="2256"/>
        <v>220</v>
      </c>
      <c r="C2647" s="12" t="s">
        <v>1131</v>
      </c>
      <c r="D2647" s="21" t="str">
        <f t="shared" ref="D2647:D2650" si="3521">VLOOKUP($C2647,$C$1:$P$7320,2,0)</f>
        <v>ind</v>
      </c>
      <c r="E2647" s="21" t="str">
        <f t="shared" ref="E2647:E2650" si="3522">VLOOKUP($C2647,$C$1:$P$7320,3,0)</f>
        <v>conj</v>
      </c>
      <c r="F2647" s="21" t="str">
        <f t="shared" ref="F2647:F2650" si="3523">VLOOKUP($C2647,$C$1:$P$7320,4,0)</f>
        <v/>
      </c>
      <c r="G2647" s="21"/>
      <c r="H2647" s="21" t="str">
        <f t="shared" ref="H2647:H2650" si="3524">VLOOKUP($C2647,$C$1:$P$7320,6,0)</f>
        <v>or, either or</v>
      </c>
      <c r="I2647" s="21" t="str">
        <f t="shared" ref="I2647:I2650" si="3525">VLOOKUP($C2647,$C$1:$P$7320,7,0)</f>
        <v/>
      </c>
      <c r="J2647" s="21" t="str">
        <f t="shared" ref="J2647:J2650" si="3526">VLOOKUP($C2647,$C$1:$P$7320,8,0)</f>
        <v/>
      </c>
      <c r="K2647" s="21" t="str">
        <f t="shared" ref="K2647:K2650" si="3527">VLOOKUP($C2647,$C$1:$P$7320,9,0)</f>
        <v/>
      </c>
      <c r="L2647" s="21" t="str">
        <f t="shared" ref="L2647:L2650" si="3528">VLOOKUP($C2647,$C$1:$P$7320,10,0)</f>
        <v/>
      </c>
      <c r="M2647" s="21" t="str">
        <f t="shared" ref="M2647:M2650" si="3529">VLOOKUP($C2647,$C$1:$P$7320,11,0)</f>
        <v/>
      </c>
      <c r="N2647" s="21" t="str">
        <f t="shared" ref="N2647:N2650" si="3530">VLOOKUP($C2647,$C$1:$P$7320,12,0)</f>
        <v/>
      </c>
      <c r="O2647" s="21" t="str">
        <f t="shared" ref="O2647:O2650" si="3531">VLOOKUP($C2647,$C$1:$P$7320,13,0)</f>
        <v/>
      </c>
      <c r="P2647" s="21" t="str">
        <f t="shared" ref="P2647:P2650" si="3532">VLOOKUP($C2647,$C$1:$P$7320,14,0)</f>
        <v/>
      </c>
      <c r="Q2647" s="21"/>
      <c r="R2647" s="21" t="s">
        <v>6199</v>
      </c>
      <c r="S2647" s="21" t="s">
        <v>6200</v>
      </c>
      <c r="T2647" s="21" t="s">
        <v>6201</v>
      </c>
      <c r="U2647" s="23"/>
      <c r="V2647" s="23"/>
      <c r="W2647" s="15">
        <f t="shared" si="2"/>
        <v>45635</v>
      </c>
      <c r="X2647" s="24">
        <v>2646.0</v>
      </c>
      <c r="Y2647" s="17" t="str">
        <f t="shared" si="3505"/>
        <v>=COUNTIFS(C$3:C2647,C2647)</v>
      </c>
      <c r="Z2647" s="25" t="str">
        <f t="shared" si="3506"/>
        <v>#NAME?</v>
      </c>
      <c r="AA2647" s="25" t="str">
        <f t="shared" si="3507"/>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08"/>
        <v>2</v>
      </c>
      <c r="B2648" s="10">
        <f t="shared" si="2256"/>
        <v>3</v>
      </c>
      <c r="C2648" s="12" t="s">
        <v>5131</v>
      </c>
      <c r="D2648" s="21" t="str">
        <f t="shared" si="3521"/>
        <v>verb</v>
      </c>
      <c r="E2648" s="21" t="str">
        <f t="shared" si="3522"/>
        <v>opt 3rd sg of sādiyati</v>
      </c>
      <c r="F2648" s="21" t="str">
        <f t="shared" si="3523"/>
        <v/>
      </c>
      <c r="G2648" s="21"/>
      <c r="H2648" s="21" t="str">
        <f t="shared" si="3524"/>
        <v>he would accept</v>
      </c>
      <c r="I2648" s="21" t="str">
        <f t="shared" si="3525"/>
        <v>could to be tasted</v>
      </c>
      <c r="J2648" s="21" t="str">
        <f t="shared" si="3526"/>
        <v>√sād (taste, relish)</v>
      </c>
      <c r="K2648" s="21">
        <f t="shared" si="3527"/>
        <v>8</v>
      </c>
      <c r="L2648" s="21" t="str">
        <f t="shared" si="3528"/>
        <v>*e iya</v>
      </c>
      <c r="M2648" s="21" t="str">
        <f t="shared" si="3529"/>
        <v>√sād + e + iya &gt; sādiya (pass)</v>
      </c>
      <c r="N2648" s="21" t="str">
        <f t="shared" si="3530"/>
        <v>sādiya + ti</v>
      </c>
      <c r="O2648" s="21" t="str">
        <f t="shared" si="3531"/>
        <v/>
      </c>
      <c r="P2648" s="21" t="str">
        <f t="shared" si="3532"/>
        <v/>
      </c>
      <c r="Q2648" s="21"/>
      <c r="R2648" s="21" t="s">
        <v>6199</v>
      </c>
      <c r="S2648" s="21" t="s">
        <v>6200</v>
      </c>
      <c r="T2648" s="21" t="s">
        <v>6201</v>
      </c>
      <c r="U2648" s="23"/>
      <c r="V2648" s="23"/>
      <c r="W2648" s="15">
        <f t="shared" si="2"/>
        <v>45635</v>
      </c>
      <c r="X2648" s="24">
        <v>2647.0</v>
      </c>
      <c r="Y2648" s="17" t="str">
        <f t="shared" si="3505"/>
        <v>=COUNTIFS(C$3:C2648,C2648)</v>
      </c>
      <c r="Z2648" s="25" t="str">
        <f t="shared" si="3506"/>
        <v>#NAME?</v>
      </c>
      <c r="AA2648" s="25" t="str">
        <f t="shared" si="3507"/>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08"/>
        <v>18</v>
      </c>
      <c r="B2649" s="10">
        <f t="shared" si="2256"/>
        <v>30</v>
      </c>
      <c r="C2649" s="12" t="s">
        <v>4721</v>
      </c>
      <c r="D2649" s="21" t="str">
        <f t="shared" si="3521"/>
        <v>ptp</v>
      </c>
      <c r="E2649" s="21" t="str">
        <f t="shared" si="3522"/>
        <v>nt nom sg of nissaggiya</v>
      </c>
      <c r="F2649" s="21" t="str">
        <f t="shared" si="3523"/>
        <v/>
      </c>
      <c r="G2649" s="21"/>
      <c r="H2649" s="21" t="str">
        <f t="shared" si="3524"/>
        <v>involving relinquishment</v>
      </c>
      <c r="I2649" s="21" t="str">
        <f t="shared" si="3525"/>
        <v>to be given up</v>
      </c>
      <c r="J2649" s="21" t="str">
        <f t="shared" si="3526"/>
        <v>√sajj (relinquish, let loose)</v>
      </c>
      <c r="K2649" s="21">
        <f t="shared" si="3527"/>
        <v>1</v>
      </c>
      <c r="L2649" s="21" t="str">
        <f t="shared" si="3528"/>
        <v>a</v>
      </c>
      <c r="M2649" s="21" t="str">
        <f t="shared" si="3529"/>
        <v/>
      </c>
      <c r="N2649" s="21" t="str">
        <f t="shared" si="3530"/>
        <v>ni + √sajj &gt; sagg + iya</v>
      </c>
      <c r="O2649" s="21" t="str">
        <f t="shared" si="3531"/>
        <v/>
      </c>
      <c r="P2649" s="21" t="str">
        <f t="shared" si="3532"/>
        <v/>
      </c>
      <c r="Q2649" s="21"/>
      <c r="R2649" s="21" t="s">
        <v>6199</v>
      </c>
      <c r="S2649" s="21" t="s">
        <v>6200</v>
      </c>
      <c r="T2649" s="21" t="s">
        <v>6201</v>
      </c>
      <c r="U2649" s="23"/>
      <c r="V2649" s="23"/>
      <c r="W2649" s="15">
        <f t="shared" si="2"/>
        <v>45635</v>
      </c>
      <c r="X2649" s="24">
        <v>2648.0</v>
      </c>
      <c r="Y2649" s="17" t="str">
        <f t="shared" si="3505"/>
        <v>=COUNTIFS(C$3:C2649,C2649)</v>
      </c>
      <c r="Z2649" s="25" t="str">
        <f t="shared" si="3506"/>
        <v>#NAME?</v>
      </c>
      <c r="AA2649" s="25" t="str">
        <f t="shared" si="3507"/>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08"/>
        <v>18</v>
      </c>
      <c r="B2650" s="10">
        <f t="shared" si="2256"/>
        <v>122</v>
      </c>
      <c r="C2650" s="12" t="s">
        <v>4724</v>
      </c>
      <c r="D2650" s="21" t="str">
        <f t="shared" si="3521"/>
        <v>adj</v>
      </c>
      <c r="E2650" s="21" t="str">
        <f t="shared" si="3522"/>
        <v>nt nom sg of pācittiya</v>
      </c>
      <c r="F2650" s="21" t="str">
        <f t="shared" si="3523"/>
        <v>+loc</v>
      </c>
      <c r="G2650" s="21"/>
      <c r="H2650" s="21" t="str">
        <f t="shared" si="3524"/>
        <v>requiring confession</v>
      </c>
      <c r="I2650" s="21" t="str">
        <f t="shared" si="3525"/>
        <v/>
      </c>
      <c r="J2650" s="21" t="str">
        <f t="shared" si="3526"/>
        <v/>
      </c>
      <c r="K2650" s="21" t="str">
        <f t="shared" si="3527"/>
        <v/>
      </c>
      <c r="L2650" s="21" t="str">
        <f t="shared" si="3528"/>
        <v/>
      </c>
      <c r="M2650" s="21" t="str">
        <f t="shared" si="3529"/>
        <v/>
      </c>
      <c r="N2650" s="21" t="str">
        <f t="shared" si="3530"/>
        <v/>
      </c>
      <c r="O2650" s="21" t="str">
        <f t="shared" si="3531"/>
        <v/>
      </c>
      <c r="P2650" s="21" t="str">
        <f t="shared" si="3532"/>
        <v/>
      </c>
      <c r="Q2650" s="21"/>
      <c r="R2650" s="21" t="s">
        <v>6199</v>
      </c>
      <c r="S2650" s="21" t="s">
        <v>6200</v>
      </c>
      <c r="T2650" s="21" t="s">
        <v>6201</v>
      </c>
      <c r="U2650" s="23"/>
      <c r="V2650" s="23"/>
      <c r="W2650" s="15">
        <f t="shared" si="2"/>
        <v>45635</v>
      </c>
      <c r="X2650" s="24">
        <v>2649.0</v>
      </c>
      <c r="Y2650" s="17" t="str">
        <f t="shared" si="3505"/>
        <v>=COUNTIFS(C$3:C2650,C2650)</v>
      </c>
      <c r="Z2650" s="25" t="str">
        <f t="shared" si="3506"/>
        <v>#NAME?</v>
      </c>
      <c r="AA2650" s="25" t="str">
        <f t="shared" si="3507"/>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56"/>
        <v>0</v>
      </c>
      <c r="C2651" s="31"/>
      <c r="D2651" s="40"/>
      <c r="E2651" s="40"/>
      <c r="F2651" s="40"/>
      <c r="G2651" s="40"/>
      <c r="H2651" s="40"/>
      <c r="I2651" s="40"/>
      <c r="J2651" s="40"/>
      <c r="K2651" s="40"/>
      <c r="L2651" s="40"/>
      <c r="M2651" s="40"/>
      <c r="N2651" s="40"/>
      <c r="O2651" s="40"/>
      <c r="P2651" s="40"/>
      <c r="Q2651" s="40"/>
      <c r="R2651" s="40" t="s">
        <v>6199</v>
      </c>
      <c r="S2651" s="40" t="s">
        <v>6200</v>
      </c>
      <c r="T2651" s="40" t="s">
        <v>6201</v>
      </c>
      <c r="U2651" s="41"/>
      <c r="V2651" s="41"/>
      <c r="W2651" s="15">
        <f t="shared" si="2"/>
        <v>45635</v>
      </c>
      <c r="X2651" s="24">
        <v>2650.0</v>
      </c>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56"/>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2"/>
        <v>45635</v>
      </c>
      <c r="X2652" s="24">
        <v>2651.0</v>
      </c>
      <c r="Y2652" s="17" t="str">
        <f t="shared" ref="Y2652:Y2665" si="3533">formulatext(A2652)</f>
        <v>#N/A</v>
      </c>
      <c r="Z2652" s="25" t="str">
        <f t="shared" ref="Z2652:Z2665" si="3534">org.libreoffice.regex(Y2652,"(\= COUNTIFS\(C\$\d{1,3}:)(C\d{1,3})(,)(C\d{1,3})(\))","$2")</f>
        <v>#NAME?</v>
      </c>
      <c r="AA2652" s="25" t="str">
        <f t="shared" ref="AA2652:AA2665" si="3535">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56"/>
        <v>1</v>
      </c>
      <c r="C2653" s="12" t="s">
        <v>6248</v>
      </c>
      <c r="D2653" s="21"/>
      <c r="E2653" s="21"/>
      <c r="F2653" s="21"/>
      <c r="G2653" s="21"/>
      <c r="H2653" s="21"/>
      <c r="I2653" s="21"/>
      <c r="J2653" s="21"/>
      <c r="K2653" s="21"/>
      <c r="L2653" s="21"/>
      <c r="M2653" s="21"/>
      <c r="N2653" s="21"/>
      <c r="O2653" s="21"/>
      <c r="P2653" s="21"/>
      <c r="Q2653" s="21"/>
      <c r="R2653" s="21"/>
      <c r="S2653" s="21"/>
      <c r="T2653" s="21"/>
      <c r="U2653" s="23"/>
      <c r="V2653" s="23"/>
      <c r="W2653" s="15">
        <f t="shared" si="2"/>
        <v>45635</v>
      </c>
      <c r="X2653" s="24">
        <v>2652.0</v>
      </c>
      <c r="Y2653" s="17" t="str">
        <f t="shared" si="3533"/>
        <v>#N/A</v>
      </c>
      <c r="Z2653" s="25" t="str">
        <f t="shared" si="3534"/>
        <v>#NAME?</v>
      </c>
      <c r="AA2653" s="25" t="str">
        <f t="shared" si="3535"/>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36">COUNTIFS(C$3:C2654,C2654)</f>
        <v>22</v>
      </c>
      <c r="B2654" s="10">
        <f t="shared" si="2256"/>
        <v>99</v>
      </c>
      <c r="C2654" s="12" t="s">
        <v>555</v>
      </c>
      <c r="D2654" s="21" t="str">
        <f t="shared" ref="D2654:D2656" si="3537">VLOOKUP($C2654,$C$1:$P$7320,2,0)</f>
        <v>pron</v>
      </c>
      <c r="E2654" s="21" t="str">
        <f t="shared" ref="E2654:E2655" si="3538">VLOOKUP($C2654,$C$1:$P$7320,3,0)</f>
        <v>masc nom sg of ya</v>
      </c>
      <c r="F2654" s="21" t="str">
        <f t="shared" ref="F2654:F2656" si="3539">VLOOKUP($C2654,$C$1:$P$7320,4,0)</f>
        <v/>
      </c>
      <c r="G2654" s="21"/>
      <c r="H2654" s="21" t="str">
        <f t="shared" ref="H2654:H2656" si="3540">VLOOKUP($C2654,$C$1:$P$7320,6,0)</f>
        <v>whichever, whoever</v>
      </c>
      <c r="I2654" s="21" t="str">
        <f t="shared" ref="I2654:I2656" si="3541">VLOOKUP($C2654,$C$1:$P$7320,7,0)</f>
        <v/>
      </c>
      <c r="J2654" s="21" t="str">
        <f t="shared" ref="J2654:J2656" si="3542">VLOOKUP($C2654,$C$1:$P$7320,8,0)</f>
        <v/>
      </c>
      <c r="K2654" s="21" t="str">
        <f t="shared" ref="K2654:K2656" si="3543">VLOOKUP($C2654,$C$1:$P$7320,9,0)</f>
        <v/>
      </c>
      <c r="L2654" s="21" t="str">
        <f t="shared" ref="L2654:L2656" si="3544">VLOOKUP($C2654,$C$1:$P$7320,10,0)</f>
        <v/>
      </c>
      <c r="M2654" s="21" t="str">
        <f t="shared" ref="M2654:M2656" si="3545">VLOOKUP($C2654,$C$1:$P$7320,11,0)</f>
        <v/>
      </c>
      <c r="N2654" s="21" t="str">
        <f t="shared" ref="N2654:N2656" si="3546">VLOOKUP($C2654,$C$1:$P$7320,12,0)</f>
        <v/>
      </c>
      <c r="O2654" s="21" t="str">
        <f t="shared" ref="O2654:O2656" si="3547">VLOOKUP($C2654,$C$1:$P$7320,13,0)</f>
        <v/>
      </c>
      <c r="P2654" s="21" t="str">
        <f t="shared" ref="P2654:P2656" si="3548">VLOOKUP($C2654,$C$1:$P$7320,14,0)</f>
        <v/>
      </c>
      <c r="Q2654" s="21"/>
      <c r="R2654" s="21" t="s">
        <v>6248</v>
      </c>
      <c r="S2654" s="21" t="s">
        <v>6249</v>
      </c>
      <c r="T2654" s="21" t="s">
        <v>6250</v>
      </c>
      <c r="U2654" s="23"/>
      <c r="V2654" s="23"/>
      <c r="W2654" s="15">
        <f t="shared" si="2"/>
        <v>45635</v>
      </c>
      <c r="X2654" s="24">
        <v>2653.0</v>
      </c>
      <c r="Y2654" s="17" t="str">
        <f t="shared" si="3533"/>
        <v>=COUNTIFS(C$3:C2654,C2654)</v>
      </c>
      <c r="Z2654" s="25" t="str">
        <f t="shared" si="3534"/>
        <v>#NAME?</v>
      </c>
      <c r="AA2654" s="25" t="str">
        <f t="shared" si="3535"/>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36"/>
        <v>30</v>
      </c>
      <c r="B2655" s="10">
        <f t="shared" si="2256"/>
        <v>124</v>
      </c>
      <c r="C2655" s="12" t="s">
        <v>466</v>
      </c>
      <c r="D2655" s="21" t="str">
        <f t="shared" si="3537"/>
        <v>ind</v>
      </c>
      <c r="E2655" s="21" t="str">
        <f t="shared" si="3538"/>
        <v/>
      </c>
      <c r="F2655" s="21" t="str">
        <f t="shared" si="3539"/>
        <v/>
      </c>
      <c r="G2655" s="21"/>
      <c r="H2655" s="21" t="str">
        <f t="shared" si="3540"/>
        <v>then, now, so, but</v>
      </c>
      <c r="I2655" s="21" t="str">
        <f t="shared" si="3541"/>
        <v/>
      </c>
      <c r="J2655" s="21" t="str">
        <f t="shared" si="3542"/>
        <v/>
      </c>
      <c r="K2655" s="21" t="str">
        <f t="shared" si="3543"/>
        <v/>
      </c>
      <c r="L2655" s="21" t="str">
        <f t="shared" si="3544"/>
        <v/>
      </c>
      <c r="M2655" s="21" t="str">
        <f t="shared" si="3545"/>
        <v/>
      </c>
      <c r="N2655" s="21" t="str">
        <f t="shared" si="3546"/>
        <v/>
      </c>
      <c r="O2655" s="21" t="str">
        <f t="shared" si="3547"/>
        <v/>
      </c>
      <c r="P2655" s="21" t="str">
        <f t="shared" si="3548"/>
        <v/>
      </c>
      <c r="Q2655" s="21"/>
      <c r="R2655" s="21" t="s">
        <v>6248</v>
      </c>
      <c r="S2655" s="21" t="s">
        <v>6249</v>
      </c>
      <c r="T2655" s="21" t="s">
        <v>6250</v>
      </c>
      <c r="U2655" s="23"/>
      <c r="V2655" s="23"/>
      <c r="W2655" s="15">
        <f t="shared" si="2"/>
        <v>45635</v>
      </c>
      <c r="X2655" s="24">
        <v>2654.0</v>
      </c>
      <c r="Y2655" s="17" t="str">
        <f t="shared" si="3533"/>
        <v>=COUNTIFS(C$3:C2655,C2655)</v>
      </c>
      <c r="Z2655" s="25" t="str">
        <f t="shared" si="3534"/>
        <v>#NAME?</v>
      </c>
      <c r="AA2655" s="25" t="str">
        <f t="shared" si="3535"/>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36"/>
        <v>60</v>
      </c>
      <c r="B2656" s="10">
        <f t="shared" si="2256"/>
        <v>147</v>
      </c>
      <c r="C2656" s="12" t="s">
        <v>560</v>
      </c>
      <c r="D2656" s="21" t="str">
        <f t="shared" si="3537"/>
        <v>noun</v>
      </c>
      <c r="E2656" s="21" t="s">
        <v>3635</v>
      </c>
      <c r="F2656" s="21" t="str">
        <f t="shared" si="3539"/>
        <v/>
      </c>
      <c r="G2656" s="21"/>
      <c r="H2656" s="21" t="str">
        <f t="shared" si="3540"/>
        <v>monk, monastic</v>
      </c>
      <c r="I2656" s="21" t="str">
        <f t="shared" si="3541"/>
        <v>beggar, mendicant</v>
      </c>
      <c r="J2656" s="21" t="str">
        <f t="shared" si="3542"/>
        <v>√bhikkh (beg)</v>
      </c>
      <c r="K2656" s="21">
        <f t="shared" si="3543"/>
        <v>1</v>
      </c>
      <c r="L2656" s="21" t="str">
        <f t="shared" si="3544"/>
        <v>a</v>
      </c>
      <c r="M2656" s="21" t="str">
        <f t="shared" si="3545"/>
        <v/>
      </c>
      <c r="N2656" s="21" t="str">
        <f t="shared" si="3546"/>
        <v>√bhikkh + u</v>
      </c>
      <c r="O2656" s="21" t="str">
        <f t="shared" si="3547"/>
        <v/>
      </c>
      <c r="P2656" s="21" t="str">
        <f t="shared" si="3548"/>
        <v/>
      </c>
      <c r="Q2656" s="21"/>
      <c r="R2656" s="21" t="s">
        <v>6248</v>
      </c>
      <c r="S2656" s="21" t="s">
        <v>6249</v>
      </c>
      <c r="T2656" s="21" t="s">
        <v>6250</v>
      </c>
      <c r="U2656" s="23"/>
      <c r="V2656" s="23"/>
      <c r="W2656" s="15">
        <f t="shared" si="2"/>
        <v>45635</v>
      </c>
      <c r="X2656" s="24">
        <v>2655.0</v>
      </c>
      <c r="Y2656" s="17" t="str">
        <f t="shared" si="3533"/>
        <v>=COUNTIFS(C$3:C2656,C2656)</v>
      </c>
      <c r="Z2656" s="25" t="str">
        <f t="shared" si="3534"/>
        <v>#NAME?</v>
      </c>
      <c r="AA2656" s="25" t="str">
        <f t="shared" si="3535"/>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36"/>
        <v>1</v>
      </c>
      <c r="B2657" s="10">
        <f t="shared" si="2256"/>
        <v>2</v>
      </c>
      <c r="C2657" s="12" t="s">
        <v>6251</v>
      </c>
      <c r="D2657" s="21" t="s">
        <v>250</v>
      </c>
      <c r="E2657" s="21" t="s">
        <v>6252</v>
      </c>
      <c r="F2657" s="21"/>
      <c r="G2657" s="21"/>
      <c r="H2657" s="21" t="s">
        <v>6253</v>
      </c>
      <c r="I2657" s="21"/>
      <c r="J2657" s="21"/>
      <c r="K2657" s="21"/>
      <c r="L2657" s="21"/>
      <c r="M2657" s="21"/>
      <c r="N2657" s="21" t="s">
        <v>6254</v>
      </c>
      <c r="O2657" s="21"/>
      <c r="P2657" s="21"/>
      <c r="Q2657" s="21"/>
      <c r="R2657" s="21" t="s">
        <v>6248</v>
      </c>
      <c r="S2657" s="21" t="s">
        <v>6249</v>
      </c>
      <c r="T2657" s="21" t="s">
        <v>6255</v>
      </c>
      <c r="U2657" s="23"/>
      <c r="V2657" s="23"/>
      <c r="W2657" s="15">
        <f t="shared" si="2"/>
        <v>45635</v>
      </c>
      <c r="X2657" s="24">
        <v>2656.0</v>
      </c>
      <c r="Y2657" s="17" t="str">
        <f t="shared" si="3533"/>
        <v>=COUNTIFS(C$3:C2657,C2657)</v>
      </c>
      <c r="Z2657" s="25" t="str">
        <f t="shared" si="3534"/>
        <v>#NAME?</v>
      </c>
      <c r="AA2657" s="25" t="str">
        <f t="shared" si="3535"/>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36"/>
        <v>1</v>
      </c>
      <c r="B2658" s="10">
        <f t="shared" si="2256"/>
        <v>1</v>
      </c>
      <c r="C2658" s="12" t="s">
        <v>6256</v>
      </c>
      <c r="D2658" s="21" t="s">
        <v>29</v>
      </c>
      <c r="E2658" s="21" t="s">
        <v>68</v>
      </c>
      <c r="F2658" s="21"/>
      <c r="G2658" s="21"/>
      <c r="H2658" s="21" t="s">
        <v>6257</v>
      </c>
      <c r="I2658" s="21"/>
      <c r="J2658" s="21"/>
      <c r="K2658" s="21"/>
      <c r="L2658" s="21"/>
      <c r="M2658" s="21"/>
      <c r="N2658" s="21"/>
      <c r="O2658" s="21"/>
      <c r="P2658" s="21"/>
      <c r="Q2658" s="21"/>
      <c r="R2658" s="21" t="s">
        <v>6248</v>
      </c>
      <c r="S2658" s="21" t="s">
        <v>6249</v>
      </c>
      <c r="T2658" s="21" t="s">
        <v>6258</v>
      </c>
      <c r="U2658" s="23"/>
      <c r="V2658" s="23"/>
      <c r="W2658" s="15">
        <f t="shared" si="2"/>
        <v>45635</v>
      </c>
      <c r="X2658" s="24">
        <v>2657.0</v>
      </c>
      <c r="Y2658" s="17" t="str">
        <f t="shared" si="3533"/>
        <v>=COUNTIFS(C$3:C2658,C2658)</v>
      </c>
      <c r="Z2658" s="25" t="str">
        <f t="shared" si="3534"/>
        <v>#NAME?</v>
      </c>
      <c r="AA2658" s="25" t="str">
        <f t="shared" si="3535"/>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36"/>
        <v>1</v>
      </c>
      <c r="B2659" s="10">
        <f t="shared" si="2256"/>
        <v>1</v>
      </c>
      <c r="C2659" s="12" t="s">
        <v>6259</v>
      </c>
      <c r="D2659" s="21" t="s">
        <v>250</v>
      </c>
      <c r="E2659" s="21" t="s">
        <v>6260</v>
      </c>
      <c r="F2659" s="21"/>
      <c r="G2659" s="21"/>
      <c r="H2659" s="21" t="s">
        <v>6261</v>
      </c>
      <c r="I2659" s="21"/>
      <c r="J2659" s="21" t="s">
        <v>214</v>
      </c>
      <c r="K2659" s="21">
        <v>7.0</v>
      </c>
      <c r="L2659" s="21" t="s">
        <v>215</v>
      </c>
      <c r="M2659" s="21"/>
      <c r="N2659" s="21" t="s">
        <v>6262</v>
      </c>
      <c r="O2659" s="21"/>
      <c r="P2659" s="21"/>
      <c r="Q2659" s="21"/>
      <c r="R2659" s="21" t="s">
        <v>6248</v>
      </c>
      <c r="S2659" s="21" t="s">
        <v>6249</v>
      </c>
      <c r="T2659" s="21" t="s">
        <v>6263</v>
      </c>
      <c r="U2659" s="23"/>
      <c r="V2659" s="23"/>
      <c r="W2659" s="15">
        <f t="shared" si="2"/>
        <v>45635</v>
      </c>
      <c r="X2659" s="24">
        <v>2658.0</v>
      </c>
      <c r="Y2659" s="17" t="str">
        <f t="shared" si="3533"/>
        <v>=COUNTIFS(C$3:C2659,C2659)</v>
      </c>
      <c r="Z2659" s="25" t="str">
        <f t="shared" si="3534"/>
        <v>#NAME?</v>
      </c>
      <c r="AA2659" s="25" t="str">
        <f t="shared" si="3535"/>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36"/>
        <v>1</v>
      </c>
      <c r="B2660" s="10">
        <f t="shared" si="2256"/>
        <v>1</v>
      </c>
      <c r="C2660" s="12" t="s">
        <v>6264</v>
      </c>
      <c r="D2660" s="21" t="s">
        <v>47</v>
      </c>
      <c r="E2660" s="21" t="s">
        <v>6265</v>
      </c>
      <c r="F2660" s="21"/>
      <c r="G2660" s="21"/>
      <c r="H2660" s="21" t="s">
        <v>6266</v>
      </c>
      <c r="I2660" s="21"/>
      <c r="J2660" s="21"/>
      <c r="K2660" s="21"/>
      <c r="L2660" s="21"/>
      <c r="M2660" s="21"/>
      <c r="N2660" s="21" t="s">
        <v>6267</v>
      </c>
      <c r="O2660" s="21" t="s">
        <v>916</v>
      </c>
      <c r="P2660" s="21" t="s">
        <v>6268</v>
      </c>
      <c r="Q2660" s="21"/>
      <c r="R2660" s="21" t="s">
        <v>6248</v>
      </c>
      <c r="S2660" s="21" t="s">
        <v>6249</v>
      </c>
      <c r="T2660" s="21" t="s">
        <v>6269</v>
      </c>
      <c r="U2660" s="23"/>
      <c r="V2660" s="23"/>
      <c r="W2660" s="15">
        <f t="shared" si="2"/>
        <v>45635</v>
      </c>
      <c r="X2660" s="24">
        <v>2659.0</v>
      </c>
      <c r="Y2660" s="17" t="str">
        <f t="shared" si="3533"/>
        <v>=COUNTIFS(C$3:C2660,C2660)</v>
      </c>
      <c r="Z2660" s="25" t="str">
        <f t="shared" si="3534"/>
        <v>#NAME?</v>
      </c>
      <c r="AA2660" s="25" t="str">
        <f t="shared" si="3535"/>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36"/>
        <v>1</v>
      </c>
      <c r="B2661" s="10">
        <f t="shared" si="2256"/>
        <v>1</v>
      </c>
      <c r="C2661" s="12" t="s">
        <v>6270</v>
      </c>
      <c r="D2661" s="21" t="s">
        <v>47</v>
      </c>
      <c r="E2661" s="21" t="s">
        <v>921</v>
      </c>
      <c r="F2661" s="21"/>
      <c r="G2661" s="21"/>
      <c r="H2661" s="21" t="s">
        <v>6271</v>
      </c>
      <c r="I2661" s="21" t="s">
        <v>6272</v>
      </c>
      <c r="J2661" s="21" t="s">
        <v>521</v>
      </c>
      <c r="K2661" s="21">
        <v>8.0</v>
      </c>
      <c r="L2661" s="21" t="s">
        <v>196</v>
      </c>
      <c r="M2661" s="21"/>
      <c r="N2661" s="21" t="s">
        <v>6273</v>
      </c>
      <c r="O2661" s="21"/>
      <c r="P2661" s="21"/>
      <c r="Q2661" s="21"/>
      <c r="R2661" s="21" t="s">
        <v>6248</v>
      </c>
      <c r="S2661" s="21" t="s">
        <v>6249</v>
      </c>
      <c r="T2661" s="21" t="s">
        <v>6274</v>
      </c>
      <c r="U2661" s="23"/>
      <c r="V2661" s="23"/>
      <c r="W2661" s="15">
        <f t="shared" si="2"/>
        <v>45635</v>
      </c>
      <c r="X2661" s="24">
        <v>2660.0</v>
      </c>
      <c r="Y2661" s="17" t="str">
        <f t="shared" si="3533"/>
        <v>=COUNTIFS(C$3:C2661,C2661)</v>
      </c>
      <c r="Z2661" s="25" t="str">
        <f t="shared" si="3534"/>
        <v>#NAME?</v>
      </c>
      <c r="AA2661" s="25" t="str">
        <f t="shared" si="3535"/>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36"/>
        <v>1</v>
      </c>
      <c r="B2662" s="10">
        <f t="shared" si="2256"/>
        <v>1</v>
      </c>
      <c r="C2662" s="12" t="s">
        <v>6275</v>
      </c>
      <c r="D2662" s="21" t="s">
        <v>47</v>
      </c>
      <c r="E2662" s="21" t="s">
        <v>6276</v>
      </c>
      <c r="F2662" s="21"/>
      <c r="G2662" s="21"/>
      <c r="H2662" s="21" t="s">
        <v>6277</v>
      </c>
      <c r="I2662" s="21"/>
      <c r="J2662" s="21" t="s">
        <v>1400</v>
      </c>
      <c r="K2662" s="21">
        <v>1.0</v>
      </c>
      <c r="L2662" s="21" t="s">
        <v>35</v>
      </c>
      <c r="M2662" s="21"/>
      <c r="N2662" s="21" t="s">
        <v>6278</v>
      </c>
      <c r="O2662" s="21"/>
      <c r="P2662" s="21"/>
      <c r="Q2662" s="21"/>
      <c r="R2662" s="21" t="s">
        <v>6248</v>
      </c>
      <c r="S2662" s="21" t="s">
        <v>6249</v>
      </c>
      <c r="T2662" s="21" t="s">
        <v>6279</v>
      </c>
      <c r="U2662" s="23"/>
      <c r="V2662" s="23"/>
      <c r="W2662" s="15">
        <f t="shared" si="2"/>
        <v>45635</v>
      </c>
      <c r="X2662" s="24">
        <v>2661.0</v>
      </c>
      <c r="Y2662" s="17" t="str">
        <f t="shared" si="3533"/>
        <v>=COUNTIFS(C$3:C2662,C2662)</v>
      </c>
      <c r="Z2662" s="25" t="str">
        <f t="shared" si="3534"/>
        <v>#NAME?</v>
      </c>
      <c r="AA2662" s="25" t="str">
        <f t="shared" si="3535"/>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36"/>
        <v>3</v>
      </c>
      <c r="B2663" s="10">
        <f t="shared" si="2256"/>
        <v>4</v>
      </c>
      <c r="C2663" s="12" t="s">
        <v>2091</v>
      </c>
      <c r="D2663" s="21" t="str">
        <f t="shared" ref="D2663:D2665" si="3549">VLOOKUP($C2663,$C$1:$P$7320,2,0)</f>
        <v>verb</v>
      </c>
      <c r="E2663" s="21" t="str">
        <f t="shared" ref="E2663:E2665" si="3550">VLOOKUP($C2663,$C$1:$P$7320,3,0)</f>
        <v>opt 3rd sg of samāpajjati</v>
      </c>
      <c r="F2663" s="21" t="str">
        <f t="shared" ref="F2663:F2665" si="3551">VLOOKUP($C2663,$C$1:$P$7320,4,0)</f>
        <v>+acc</v>
      </c>
      <c r="G2663" s="21"/>
      <c r="H2663" s="21" t="str">
        <f t="shared" ref="H2663:H2665" si="3552">VLOOKUP($C2663,$C$1:$P$7320,6,0)</f>
        <v>he would engage in, practice, perform</v>
      </c>
      <c r="I2663" s="21" t="str">
        <f t="shared" ref="I2663:I2665" si="3553">VLOOKUP($C2663,$C$1:$P$7320,7,0)</f>
        <v>enter</v>
      </c>
      <c r="J2663" s="21" t="str">
        <f t="shared" ref="J2663:J2665" si="3554">VLOOKUP($C2663,$C$1:$P$7320,8,0)</f>
        <v>√pad (go, step)</v>
      </c>
      <c r="K2663" s="21">
        <f t="shared" ref="K2663:K2665" si="3555">VLOOKUP($C2663,$C$1:$P$7320,9,0)</f>
        <v>3</v>
      </c>
      <c r="L2663" s="21" t="str">
        <f t="shared" ref="L2663:L2665" si="3556">VLOOKUP($C2663,$C$1:$P$7320,10,0)</f>
        <v>ya</v>
      </c>
      <c r="M2663" s="21" t="str">
        <f t="shared" ref="M2663:M2665" si="3557">VLOOKUP($C2663,$C$1:$P$7320,11,0)</f>
        <v>√pad + ya &gt; pajja</v>
      </c>
      <c r="N2663" s="21" t="str">
        <f t="shared" ref="N2663:N2665" si="3558">VLOOKUP($C2663,$C$1:$P$7320,12,0)</f>
        <v>saṃ + ā + pajja + ti</v>
      </c>
      <c r="O2663" s="21" t="str">
        <f t="shared" ref="O2663:O2665" si="3559">VLOOKUP($C2663,$C$1:$P$7320,13,0)</f>
        <v/>
      </c>
      <c r="P2663" s="21" t="str">
        <f t="shared" ref="P2663:P2665" si="3560">VLOOKUP($C2663,$C$1:$P$7320,14,0)</f>
        <v/>
      </c>
      <c r="Q2663" s="21"/>
      <c r="R2663" s="21" t="s">
        <v>6248</v>
      </c>
      <c r="S2663" s="21" t="s">
        <v>6249</v>
      </c>
      <c r="T2663" s="21" t="s">
        <v>6250</v>
      </c>
      <c r="U2663" s="23"/>
      <c r="V2663" s="23"/>
      <c r="W2663" s="15">
        <f t="shared" si="2"/>
        <v>45635</v>
      </c>
      <c r="X2663" s="24">
        <v>2662.0</v>
      </c>
      <c r="Y2663" s="17" t="str">
        <f t="shared" si="3533"/>
        <v>=COUNTIFS(C$3:C2663,C2663)</v>
      </c>
      <c r="Z2663" s="25" t="str">
        <f t="shared" si="3534"/>
        <v>#NAME?</v>
      </c>
      <c r="AA2663" s="25" t="str">
        <f t="shared" si="3535"/>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36"/>
        <v>19</v>
      </c>
      <c r="B2664" s="10">
        <f t="shared" si="2256"/>
        <v>30</v>
      </c>
      <c r="C2664" s="12" t="s">
        <v>4721</v>
      </c>
      <c r="D2664" s="21" t="str">
        <f t="shared" si="3549"/>
        <v>ptp</v>
      </c>
      <c r="E2664" s="21" t="str">
        <f t="shared" si="3550"/>
        <v>nt nom sg of nissaggiya</v>
      </c>
      <c r="F2664" s="21" t="str">
        <f t="shared" si="3551"/>
        <v/>
      </c>
      <c r="G2664" s="21"/>
      <c r="H2664" s="21" t="str">
        <f t="shared" si="3552"/>
        <v>involving relinquishment</v>
      </c>
      <c r="I2664" s="21" t="str">
        <f t="shared" si="3553"/>
        <v>to be given up</v>
      </c>
      <c r="J2664" s="21" t="str">
        <f t="shared" si="3554"/>
        <v>√sajj (relinquish, let loose)</v>
      </c>
      <c r="K2664" s="21">
        <f t="shared" si="3555"/>
        <v>1</v>
      </c>
      <c r="L2664" s="21" t="str">
        <f t="shared" si="3556"/>
        <v>a</v>
      </c>
      <c r="M2664" s="21" t="str">
        <f t="shared" si="3557"/>
        <v/>
      </c>
      <c r="N2664" s="21" t="str">
        <f t="shared" si="3558"/>
        <v>ni + √sajj &gt; sagg + iya</v>
      </c>
      <c r="O2664" s="21" t="str">
        <f t="shared" si="3559"/>
        <v/>
      </c>
      <c r="P2664" s="21" t="str">
        <f t="shared" si="3560"/>
        <v/>
      </c>
      <c r="Q2664" s="21"/>
      <c r="R2664" s="21" t="s">
        <v>6248</v>
      </c>
      <c r="S2664" s="21" t="s">
        <v>6249</v>
      </c>
      <c r="T2664" s="21" t="s">
        <v>6250</v>
      </c>
      <c r="U2664" s="23"/>
      <c r="V2664" s="23"/>
      <c r="W2664" s="15">
        <f t="shared" si="2"/>
        <v>45635</v>
      </c>
      <c r="X2664" s="24">
        <v>2663.0</v>
      </c>
      <c r="Y2664" s="17" t="str">
        <f t="shared" si="3533"/>
        <v>=COUNTIFS(C$3:C2664,C2664)</v>
      </c>
      <c r="Z2664" s="25" t="str">
        <f t="shared" si="3534"/>
        <v>#NAME?</v>
      </c>
      <c r="AA2664" s="25" t="str">
        <f t="shared" si="3535"/>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36"/>
        <v>19</v>
      </c>
      <c r="B2665" s="10">
        <f t="shared" si="2256"/>
        <v>122</v>
      </c>
      <c r="C2665" s="12" t="s">
        <v>4724</v>
      </c>
      <c r="D2665" s="21" t="str">
        <f t="shared" si="3549"/>
        <v>adj</v>
      </c>
      <c r="E2665" s="21" t="str">
        <f t="shared" si="3550"/>
        <v>nt nom sg of pācittiya</v>
      </c>
      <c r="F2665" s="21" t="str">
        <f t="shared" si="3551"/>
        <v>+loc</v>
      </c>
      <c r="G2665" s="21"/>
      <c r="H2665" s="21" t="str">
        <f t="shared" si="3552"/>
        <v>requiring confession</v>
      </c>
      <c r="I2665" s="21" t="str">
        <f t="shared" si="3553"/>
        <v/>
      </c>
      <c r="J2665" s="21" t="str">
        <f t="shared" si="3554"/>
        <v/>
      </c>
      <c r="K2665" s="21" t="str">
        <f t="shared" si="3555"/>
        <v/>
      </c>
      <c r="L2665" s="21" t="str">
        <f t="shared" si="3556"/>
        <v/>
      </c>
      <c r="M2665" s="21" t="str">
        <f t="shared" si="3557"/>
        <v/>
      </c>
      <c r="N2665" s="21" t="str">
        <f t="shared" si="3558"/>
        <v/>
      </c>
      <c r="O2665" s="21" t="str">
        <f t="shared" si="3559"/>
        <v/>
      </c>
      <c r="P2665" s="21" t="str">
        <f t="shared" si="3560"/>
        <v/>
      </c>
      <c r="Q2665" s="21"/>
      <c r="R2665" s="21" t="s">
        <v>6248</v>
      </c>
      <c r="S2665" s="21" t="s">
        <v>6249</v>
      </c>
      <c r="T2665" s="21" t="s">
        <v>6250</v>
      </c>
      <c r="U2665" s="23"/>
      <c r="V2665" s="23"/>
      <c r="W2665" s="15">
        <f t="shared" si="2"/>
        <v>45635</v>
      </c>
      <c r="X2665" s="24">
        <v>2664.0</v>
      </c>
      <c r="Y2665" s="17" t="str">
        <f t="shared" si="3533"/>
        <v>=COUNTIFS(C$3:C2665,C2665)</v>
      </c>
      <c r="Z2665" s="25" t="str">
        <f t="shared" si="3534"/>
        <v>#NAME?</v>
      </c>
      <c r="AA2665" s="25" t="str">
        <f t="shared" si="3535"/>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56"/>
        <v>0</v>
      </c>
      <c r="C2666" s="31"/>
      <c r="D2666" s="40"/>
      <c r="E2666" s="40"/>
      <c r="F2666" s="40"/>
      <c r="G2666" s="40"/>
      <c r="H2666" s="40"/>
      <c r="I2666" s="40"/>
      <c r="J2666" s="40"/>
      <c r="K2666" s="40"/>
      <c r="L2666" s="40"/>
      <c r="M2666" s="40"/>
      <c r="N2666" s="40"/>
      <c r="O2666" s="40"/>
      <c r="P2666" s="40"/>
      <c r="Q2666" s="40"/>
      <c r="R2666" s="40" t="s">
        <v>6248</v>
      </c>
      <c r="S2666" s="40" t="s">
        <v>6249</v>
      </c>
      <c r="T2666" s="40" t="s">
        <v>6250</v>
      </c>
      <c r="U2666" s="41"/>
      <c r="V2666" s="41"/>
      <c r="W2666" s="15">
        <f t="shared" si="2"/>
        <v>45635</v>
      </c>
      <c r="X2666" s="24">
        <v>2665.0</v>
      </c>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56"/>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2"/>
        <v>45635</v>
      </c>
      <c r="X2667" s="24">
        <v>2666.0</v>
      </c>
      <c r="Y2667" s="17" t="str">
        <f t="shared" ref="Y2667:Y2678" si="3561">formulatext(A2667)</f>
        <v>#N/A</v>
      </c>
      <c r="Z2667" s="25" t="str">
        <f t="shared" ref="Z2667:Z2678" si="3562">org.libreoffice.regex(Y2667,"(\= COUNTIFS\(C\$\d{1,3}:)(C\d{1,3})(,)(C\d{1,3})(\))","$2")</f>
        <v>#NAME?</v>
      </c>
      <c r="AA2667" s="25" t="str">
        <f t="shared" ref="AA2667:AA2678" si="3563">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56"/>
        <v>1</v>
      </c>
      <c r="C2668" s="12" t="s">
        <v>6280</v>
      </c>
      <c r="D2668" s="21"/>
      <c r="E2668" s="21"/>
      <c r="F2668" s="21"/>
      <c r="G2668" s="21"/>
      <c r="H2668" s="21"/>
      <c r="I2668" s="21"/>
      <c r="J2668" s="21"/>
      <c r="K2668" s="21"/>
      <c r="L2668" s="21"/>
      <c r="M2668" s="21"/>
      <c r="N2668" s="21"/>
      <c r="O2668" s="21"/>
      <c r="P2668" s="21"/>
      <c r="Q2668" s="21"/>
      <c r="R2668" s="21"/>
      <c r="S2668" s="21"/>
      <c r="T2668" s="21"/>
      <c r="U2668" s="23"/>
      <c r="V2668" s="23"/>
      <c r="W2668" s="15">
        <f t="shared" si="2"/>
        <v>45635</v>
      </c>
      <c r="X2668" s="24">
        <v>2667.0</v>
      </c>
      <c r="Y2668" s="17" t="str">
        <f t="shared" si="3561"/>
        <v>#N/A</v>
      </c>
      <c r="Z2668" s="25" t="str">
        <f t="shared" si="3562"/>
        <v>#NAME?</v>
      </c>
      <c r="AA2668" s="25" t="str">
        <f t="shared" si="3563"/>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64">COUNTIFS(C$3:C2669,C2669)</f>
        <v>23</v>
      </c>
      <c r="B2669" s="10">
        <f t="shared" si="2256"/>
        <v>99</v>
      </c>
      <c r="C2669" s="12" t="s">
        <v>555</v>
      </c>
      <c r="D2669" s="21" t="str">
        <f t="shared" ref="D2669:D2672" si="3565">VLOOKUP($C2669,$C$1:$P$7320,2,0)</f>
        <v>pron</v>
      </c>
      <c r="E2669" s="21" t="str">
        <f t="shared" ref="E2669:E2670" si="3566">VLOOKUP($C2669,$C$1:$P$7320,3,0)</f>
        <v>masc nom sg of ya</v>
      </c>
      <c r="F2669" s="21" t="str">
        <f t="shared" ref="F2669:F2672" si="3567">VLOOKUP($C2669,$C$1:$P$7320,4,0)</f>
        <v/>
      </c>
      <c r="G2669" s="21"/>
      <c r="H2669" s="21" t="str">
        <f t="shared" ref="H2669:H2672" si="3568">VLOOKUP($C2669,$C$1:$P$7320,6,0)</f>
        <v>whichever, whoever</v>
      </c>
      <c r="I2669" s="21" t="str">
        <f t="shared" ref="I2669:I2672" si="3569">VLOOKUP($C2669,$C$1:$P$7320,7,0)</f>
        <v/>
      </c>
      <c r="J2669" s="21" t="str">
        <f t="shared" ref="J2669:J2672" si="3570">VLOOKUP($C2669,$C$1:$P$7320,8,0)</f>
        <v/>
      </c>
      <c r="K2669" s="21" t="str">
        <f t="shared" ref="K2669:K2672" si="3571">VLOOKUP($C2669,$C$1:$P$7320,9,0)</f>
        <v/>
      </c>
      <c r="L2669" s="21" t="str">
        <f t="shared" ref="L2669:L2672" si="3572">VLOOKUP($C2669,$C$1:$P$7320,10,0)</f>
        <v/>
      </c>
      <c r="M2669" s="21" t="str">
        <f t="shared" ref="M2669:M2672" si="3573">VLOOKUP($C2669,$C$1:$P$7320,11,0)</f>
        <v/>
      </c>
      <c r="N2669" s="21" t="str">
        <f t="shared" ref="N2669:N2672" si="3574">VLOOKUP($C2669,$C$1:$P$7320,12,0)</f>
        <v/>
      </c>
      <c r="O2669" s="21" t="str">
        <f t="shared" ref="O2669:O2672" si="3575">VLOOKUP($C2669,$C$1:$P$7320,13,0)</f>
        <v/>
      </c>
      <c r="P2669" s="21" t="str">
        <f t="shared" ref="P2669:P2672" si="3576">VLOOKUP($C2669,$C$1:$P$7320,14,0)</f>
        <v/>
      </c>
      <c r="Q2669" s="21"/>
      <c r="R2669" s="21" t="s">
        <v>6280</v>
      </c>
      <c r="S2669" s="21" t="s">
        <v>6281</v>
      </c>
      <c r="T2669" s="21" t="s">
        <v>6282</v>
      </c>
      <c r="U2669" s="23"/>
      <c r="V2669" s="23"/>
      <c r="W2669" s="15">
        <f t="shared" si="2"/>
        <v>45635</v>
      </c>
      <c r="X2669" s="24">
        <v>2668.0</v>
      </c>
      <c r="Y2669" s="17" t="str">
        <f t="shared" si="3561"/>
        <v>=COUNTIFS(C$3:C2669,C2669)</v>
      </c>
      <c r="Z2669" s="25" t="str">
        <f t="shared" si="3562"/>
        <v>#NAME?</v>
      </c>
      <c r="AA2669" s="25" t="str">
        <f t="shared" si="3563"/>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64"/>
        <v>31</v>
      </c>
      <c r="B2670" s="10">
        <f t="shared" si="2256"/>
        <v>124</v>
      </c>
      <c r="C2670" s="12" t="s">
        <v>466</v>
      </c>
      <c r="D2670" s="21" t="str">
        <f t="shared" si="3565"/>
        <v>ind</v>
      </c>
      <c r="E2670" s="21" t="str">
        <f t="shared" si="3566"/>
        <v/>
      </c>
      <c r="F2670" s="21" t="str">
        <f t="shared" si="3567"/>
        <v/>
      </c>
      <c r="G2670" s="21"/>
      <c r="H2670" s="21" t="str">
        <f t="shared" si="3568"/>
        <v>then, now, so, but</v>
      </c>
      <c r="I2670" s="21" t="str">
        <f t="shared" si="3569"/>
        <v/>
      </c>
      <c r="J2670" s="21" t="str">
        <f t="shared" si="3570"/>
        <v/>
      </c>
      <c r="K2670" s="21" t="str">
        <f t="shared" si="3571"/>
        <v/>
      </c>
      <c r="L2670" s="21" t="str">
        <f t="shared" si="3572"/>
        <v/>
      </c>
      <c r="M2670" s="21" t="str">
        <f t="shared" si="3573"/>
        <v/>
      </c>
      <c r="N2670" s="21" t="str">
        <f t="shared" si="3574"/>
        <v/>
      </c>
      <c r="O2670" s="21" t="str">
        <f t="shared" si="3575"/>
        <v/>
      </c>
      <c r="P2670" s="21" t="str">
        <f t="shared" si="3576"/>
        <v/>
      </c>
      <c r="Q2670" s="21"/>
      <c r="R2670" s="21" t="s">
        <v>6280</v>
      </c>
      <c r="S2670" s="21" t="s">
        <v>6281</v>
      </c>
      <c r="T2670" s="21" t="s">
        <v>6282</v>
      </c>
      <c r="U2670" s="23"/>
      <c r="V2670" s="23"/>
      <c r="W2670" s="15">
        <f t="shared" si="2"/>
        <v>45635</v>
      </c>
      <c r="X2670" s="24">
        <v>2669.0</v>
      </c>
      <c r="Y2670" s="17" t="str">
        <f t="shared" si="3561"/>
        <v>=COUNTIFS(C$3:C2670,C2670)</v>
      </c>
      <c r="Z2670" s="25" t="str">
        <f t="shared" si="3562"/>
        <v>#NAME?</v>
      </c>
      <c r="AA2670" s="25" t="str">
        <f t="shared" si="3563"/>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4"/>
        <v>61</v>
      </c>
      <c r="B2671" s="10">
        <f t="shared" si="2256"/>
        <v>147</v>
      </c>
      <c r="C2671" s="12" t="s">
        <v>560</v>
      </c>
      <c r="D2671" s="21" t="str">
        <f t="shared" si="3565"/>
        <v>noun</v>
      </c>
      <c r="E2671" s="21" t="s">
        <v>3635</v>
      </c>
      <c r="F2671" s="21" t="str">
        <f t="shared" si="3567"/>
        <v/>
      </c>
      <c r="G2671" s="21"/>
      <c r="H2671" s="21" t="str">
        <f t="shared" si="3568"/>
        <v>monk, monastic</v>
      </c>
      <c r="I2671" s="21" t="str">
        <f t="shared" si="3569"/>
        <v>beggar, mendicant</v>
      </c>
      <c r="J2671" s="21" t="str">
        <f t="shared" si="3570"/>
        <v>√bhikkh (beg)</v>
      </c>
      <c r="K2671" s="21">
        <f t="shared" si="3571"/>
        <v>1</v>
      </c>
      <c r="L2671" s="21" t="str">
        <f t="shared" si="3572"/>
        <v>a</v>
      </c>
      <c r="M2671" s="21" t="str">
        <f t="shared" si="3573"/>
        <v/>
      </c>
      <c r="N2671" s="21" t="str">
        <f t="shared" si="3574"/>
        <v>√bhikkh + u</v>
      </c>
      <c r="O2671" s="21" t="str">
        <f t="shared" si="3575"/>
        <v/>
      </c>
      <c r="P2671" s="21" t="str">
        <f t="shared" si="3576"/>
        <v/>
      </c>
      <c r="Q2671" s="21"/>
      <c r="R2671" s="21" t="s">
        <v>6280</v>
      </c>
      <c r="S2671" s="21" t="s">
        <v>6281</v>
      </c>
      <c r="T2671" s="21" t="s">
        <v>6282</v>
      </c>
      <c r="U2671" s="23"/>
      <c r="V2671" s="23"/>
      <c r="W2671" s="15">
        <f t="shared" si="2"/>
        <v>45635</v>
      </c>
      <c r="X2671" s="24">
        <v>2670.0</v>
      </c>
      <c r="Y2671" s="17" t="str">
        <f t="shared" si="3561"/>
        <v>=COUNTIFS(C$3:C2671,C2671)</v>
      </c>
      <c r="Z2671" s="25" t="str">
        <f t="shared" si="3562"/>
        <v>#NAME?</v>
      </c>
      <c r="AA2671" s="25" t="str">
        <f t="shared" si="3563"/>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4"/>
        <v>2</v>
      </c>
      <c r="B2672" s="10">
        <f t="shared" si="2256"/>
        <v>2</v>
      </c>
      <c r="C2672" s="12" t="s">
        <v>6251</v>
      </c>
      <c r="D2672" s="21" t="str">
        <f t="shared" si="3565"/>
        <v>adj</v>
      </c>
      <c r="E2672" s="21" t="str">
        <f>VLOOKUP($C2672,$C$1:$P$7320,3,0)</f>
        <v>masc acc sg of nānappakāraka</v>
      </c>
      <c r="F2672" s="21" t="str">
        <f t="shared" si="3567"/>
        <v/>
      </c>
      <c r="G2672" s="21"/>
      <c r="H2672" s="21" t="str">
        <f t="shared" si="3568"/>
        <v>many different kinds, various way of</v>
      </c>
      <c r="I2672" s="21" t="str">
        <f t="shared" si="3569"/>
        <v/>
      </c>
      <c r="J2672" s="21" t="str">
        <f t="shared" si="3570"/>
        <v/>
      </c>
      <c r="K2672" s="21" t="str">
        <f t="shared" si="3571"/>
        <v/>
      </c>
      <c r="L2672" s="21" t="str">
        <f t="shared" si="3572"/>
        <v/>
      </c>
      <c r="M2672" s="21" t="str">
        <f t="shared" si="3573"/>
        <v/>
      </c>
      <c r="N2672" s="21" t="str">
        <f t="shared" si="3574"/>
        <v>nānā + pakāraka</v>
      </c>
      <c r="O2672" s="21" t="str">
        <f t="shared" si="3575"/>
        <v/>
      </c>
      <c r="P2672" s="21" t="str">
        <f t="shared" si="3576"/>
        <v/>
      </c>
      <c r="Q2672" s="21"/>
      <c r="R2672" s="21" t="s">
        <v>6280</v>
      </c>
      <c r="S2672" s="21" t="s">
        <v>6281</v>
      </c>
      <c r="T2672" s="21" t="s">
        <v>6282</v>
      </c>
      <c r="U2672" s="23"/>
      <c r="V2672" s="23"/>
      <c r="W2672" s="15">
        <f t="shared" si="2"/>
        <v>45635</v>
      </c>
      <c r="X2672" s="24">
        <v>2671.0</v>
      </c>
      <c r="Y2672" s="17" t="str">
        <f t="shared" si="3561"/>
        <v>=COUNTIFS(C$3:C2672,C2672)</v>
      </c>
      <c r="Z2672" s="25" t="str">
        <f t="shared" si="3562"/>
        <v>#NAME?</v>
      </c>
      <c r="AA2672" s="25" t="str">
        <f t="shared" si="3563"/>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4"/>
        <v>1</v>
      </c>
      <c r="B2673" s="10">
        <f t="shared" si="2256"/>
        <v>1</v>
      </c>
      <c r="C2673" s="12" t="s">
        <v>6283</v>
      </c>
      <c r="D2673" s="21" t="s">
        <v>47</v>
      </c>
      <c r="E2673" s="21" t="s">
        <v>6284</v>
      </c>
      <c r="F2673" s="21"/>
      <c r="G2673" s="21"/>
      <c r="H2673" s="21" t="s">
        <v>6285</v>
      </c>
      <c r="I2673" s="21" t="s">
        <v>6286</v>
      </c>
      <c r="J2673" s="21"/>
      <c r="K2673" s="21"/>
      <c r="L2673" s="21"/>
      <c r="M2673" s="21"/>
      <c r="N2673" s="21" t="s">
        <v>6287</v>
      </c>
      <c r="O2673" s="21" t="s">
        <v>137</v>
      </c>
      <c r="P2673" s="21" t="s">
        <v>6288</v>
      </c>
      <c r="Q2673" s="21"/>
      <c r="R2673" s="21" t="s">
        <v>6280</v>
      </c>
      <c r="S2673" s="21" t="s">
        <v>6281</v>
      </c>
      <c r="T2673" s="21" t="s">
        <v>6289</v>
      </c>
      <c r="U2673" s="23"/>
      <c r="V2673" s="23"/>
      <c r="W2673" s="15">
        <f t="shared" si="2"/>
        <v>45635</v>
      </c>
      <c r="X2673" s="24">
        <v>2672.0</v>
      </c>
      <c r="Y2673" s="17" t="str">
        <f t="shared" si="3561"/>
        <v>=COUNTIFS(C$3:C2673,C2673)</v>
      </c>
      <c r="Z2673" s="25" t="str">
        <f t="shared" si="3562"/>
        <v>#NAME?</v>
      </c>
      <c r="AA2673" s="25" t="str">
        <f t="shared" si="3563"/>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4"/>
        <v>1</v>
      </c>
      <c r="B2674" s="10">
        <f t="shared" si="2256"/>
        <v>1</v>
      </c>
      <c r="C2674" s="12" t="s">
        <v>6290</v>
      </c>
      <c r="D2674" s="21" t="s">
        <v>47</v>
      </c>
      <c r="E2674" s="21" t="s">
        <v>612</v>
      </c>
      <c r="F2674" s="21"/>
      <c r="G2674" s="21"/>
      <c r="H2674" s="21" t="s">
        <v>6291</v>
      </c>
      <c r="I2674" s="21"/>
      <c r="J2674" s="21" t="s">
        <v>6292</v>
      </c>
      <c r="K2674" s="21">
        <v>5.0</v>
      </c>
      <c r="L2674" s="21" t="s">
        <v>622</v>
      </c>
      <c r="M2674" s="21"/>
      <c r="N2674" s="21" t="s">
        <v>6293</v>
      </c>
      <c r="O2674" s="21"/>
      <c r="P2674" s="21"/>
      <c r="Q2674" s="21"/>
      <c r="R2674" s="21" t="s">
        <v>6280</v>
      </c>
      <c r="S2674" s="21" t="s">
        <v>6281</v>
      </c>
      <c r="T2674" s="21" t="s">
        <v>6294</v>
      </c>
      <c r="U2674" s="23"/>
      <c r="V2674" s="23"/>
      <c r="W2674" s="15">
        <f t="shared" si="2"/>
        <v>45635</v>
      </c>
      <c r="X2674" s="24">
        <v>2673.0</v>
      </c>
      <c r="Y2674" s="17" t="str">
        <f t="shared" si="3561"/>
        <v>=COUNTIFS(C$3:C2674,C2674)</v>
      </c>
      <c r="Z2674" s="25" t="str">
        <f t="shared" si="3562"/>
        <v>#NAME?</v>
      </c>
      <c r="AA2674" s="25" t="str">
        <f t="shared" si="3563"/>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4"/>
        <v>1</v>
      </c>
      <c r="B2675" s="10">
        <f t="shared" si="2256"/>
        <v>1</v>
      </c>
      <c r="C2675" s="12" t="s">
        <v>6295</v>
      </c>
      <c r="D2675" s="21" t="s">
        <v>47</v>
      </c>
      <c r="E2675" s="21" t="s">
        <v>6296</v>
      </c>
      <c r="F2675" s="21"/>
      <c r="G2675" s="21"/>
      <c r="H2675" s="21" t="s">
        <v>6297</v>
      </c>
      <c r="I2675" s="21"/>
      <c r="J2675" s="21" t="s">
        <v>6292</v>
      </c>
      <c r="K2675" s="21">
        <v>5.0</v>
      </c>
      <c r="L2675" s="21" t="s">
        <v>622</v>
      </c>
      <c r="M2675" s="21"/>
      <c r="N2675" s="21" t="s">
        <v>6298</v>
      </c>
      <c r="O2675" s="21"/>
      <c r="P2675" s="21"/>
      <c r="Q2675" s="21"/>
      <c r="R2675" s="21" t="s">
        <v>6280</v>
      </c>
      <c r="S2675" s="21" t="s">
        <v>6281</v>
      </c>
      <c r="T2675" s="21" t="s">
        <v>6299</v>
      </c>
      <c r="U2675" s="23"/>
      <c r="V2675" s="23"/>
      <c r="W2675" s="15">
        <f t="shared" si="2"/>
        <v>45635</v>
      </c>
      <c r="X2675" s="24">
        <v>2674.0</v>
      </c>
      <c r="Y2675" s="17" t="str">
        <f t="shared" si="3561"/>
        <v>=COUNTIFS(C$3:C2675,C2675)</v>
      </c>
      <c r="Z2675" s="25" t="str">
        <f t="shared" si="3562"/>
        <v>#NAME?</v>
      </c>
      <c r="AA2675" s="25" t="str">
        <f t="shared" si="3563"/>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4"/>
        <v>4</v>
      </c>
      <c r="B2676" s="10">
        <f t="shared" si="2256"/>
        <v>4</v>
      </c>
      <c r="C2676" s="12" t="s">
        <v>2091</v>
      </c>
      <c r="D2676" s="21" t="str">
        <f t="shared" ref="D2676:D2678" si="3577">VLOOKUP($C2676,$C$1:$P$7320,2,0)</f>
        <v>verb</v>
      </c>
      <c r="E2676" s="21" t="str">
        <f t="shared" ref="E2676:E2678" si="3578">VLOOKUP($C2676,$C$1:$P$7320,3,0)</f>
        <v>opt 3rd sg of samāpajjati</v>
      </c>
      <c r="F2676" s="21" t="str">
        <f t="shared" ref="F2676:F2678" si="3579">VLOOKUP($C2676,$C$1:$P$7320,4,0)</f>
        <v>+acc</v>
      </c>
      <c r="G2676" s="21"/>
      <c r="H2676" s="21" t="str">
        <f t="shared" ref="H2676:H2678" si="3580">VLOOKUP($C2676,$C$1:$P$7320,6,0)</f>
        <v>he would engage in, practice, perform</v>
      </c>
      <c r="I2676" s="21" t="str">
        <f t="shared" ref="I2676:I2678" si="3581">VLOOKUP($C2676,$C$1:$P$7320,7,0)</f>
        <v>enter</v>
      </c>
      <c r="J2676" s="21" t="str">
        <f t="shared" ref="J2676:J2678" si="3582">VLOOKUP($C2676,$C$1:$P$7320,8,0)</f>
        <v>√pad (go, step)</v>
      </c>
      <c r="K2676" s="21">
        <f t="shared" ref="K2676:K2678" si="3583">VLOOKUP($C2676,$C$1:$P$7320,9,0)</f>
        <v>3</v>
      </c>
      <c r="L2676" s="21" t="str">
        <f t="shared" ref="L2676:L2678" si="3584">VLOOKUP($C2676,$C$1:$P$7320,10,0)</f>
        <v>ya</v>
      </c>
      <c r="M2676" s="21" t="str">
        <f t="shared" ref="M2676:M2678" si="3585">VLOOKUP($C2676,$C$1:$P$7320,11,0)</f>
        <v>√pad + ya &gt; pajja</v>
      </c>
      <c r="N2676" s="21" t="str">
        <f t="shared" ref="N2676:N2678" si="3586">VLOOKUP($C2676,$C$1:$P$7320,12,0)</f>
        <v>saṃ + ā + pajja + ti</v>
      </c>
      <c r="O2676" s="21" t="str">
        <f t="shared" ref="O2676:O2678" si="3587">VLOOKUP($C2676,$C$1:$P$7320,13,0)</f>
        <v/>
      </c>
      <c r="P2676" s="21" t="str">
        <f t="shared" ref="P2676:P2678" si="3588">VLOOKUP($C2676,$C$1:$P$7320,14,0)</f>
        <v/>
      </c>
      <c r="Q2676" s="21"/>
      <c r="R2676" s="21" t="s">
        <v>6280</v>
      </c>
      <c r="S2676" s="21" t="s">
        <v>6281</v>
      </c>
      <c r="T2676" s="21" t="s">
        <v>6282</v>
      </c>
      <c r="U2676" s="23"/>
      <c r="V2676" s="23"/>
      <c r="W2676" s="15">
        <f t="shared" si="2"/>
        <v>45635</v>
      </c>
      <c r="X2676" s="24">
        <v>2675.0</v>
      </c>
      <c r="Y2676" s="17" t="str">
        <f t="shared" si="3561"/>
        <v>=COUNTIFS(C$3:C2676,C2676)</v>
      </c>
      <c r="Z2676" s="25" t="str">
        <f t="shared" si="3562"/>
        <v>#NAME?</v>
      </c>
      <c r="AA2676" s="25" t="str">
        <f t="shared" si="3563"/>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4"/>
        <v>20</v>
      </c>
      <c r="B2677" s="10">
        <f t="shared" si="2256"/>
        <v>30</v>
      </c>
      <c r="C2677" s="12" t="s">
        <v>4721</v>
      </c>
      <c r="D2677" s="21" t="str">
        <f t="shared" si="3577"/>
        <v>ptp</v>
      </c>
      <c r="E2677" s="21" t="str">
        <f t="shared" si="3578"/>
        <v>nt nom sg of nissaggiya</v>
      </c>
      <c r="F2677" s="21" t="str">
        <f t="shared" si="3579"/>
        <v/>
      </c>
      <c r="G2677" s="21"/>
      <c r="H2677" s="21" t="str">
        <f t="shared" si="3580"/>
        <v>involving relinquishment</v>
      </c>
      <c r="I2677" s="21" t="str">
        <f t="shared" si="3581"/>
        <v>to be given up</v>
      </c>
      <c r="J2677" s="21" t="str">
        <f t="shared" si="3582"/>
        <v>√sajj (relinquish, let loose)</v>
      </c>
      <c r="K2677" s="21">
        <f t="shared" si="3583"/>
        <v>1</v>
      </c>
      <c r="L2677" s="21" t="str">
        <f t="shared" si="3584"/>
        <v>a</v>
      </c>
      <c r="M2677" s="21" t="str">
        <f t="shared" si="3585"/>
        <v/>
      </c>
      <c r="N2677" s="21" t="str">
        <f t="shared" si="3586"/>
        <v>ni + √sajj &gt; sagg + iya</v>
      </c>
      <c r="O2677" s="21" t="str">
        <f t="shared" si="3587"/>
        <v/>
      </c>
      <c r="P2677" s="21" t="str">
        <f t="shared" si="3588"/>
        <v/>
      </c>
      <c r="Q2677" s="21"/>
      <c r="R2677" s="21" t="s">
        <v>6280</v>
      </c>
      <c r="S2677" s="21" t="s">
        <v>6281</v>
      </c>
      <c r="T2677" s="21" t="s">
        <v>6282</v>
      </c>
      <c r="U2677" s="23"/>
      <c r="V2677" s="23"/>
      <c r="W2677" s="15">
        <f t="shared" si="2"/>
        <v>45635</v>
      </c>
      <c r="X2677" s="24">
        <v>2676.0</v>
      </c>
      <c r="Y2677" s="17" t="str">
        <f t="shared" si="3561"/>
        <v>=COUNTIFS(C$3:C2677,C2677)</v>
      </c>
      <c r="Z2677" s="25" t="str">
        <f t="shared" si="3562"/>
        <v>#NAME?</v>
      </c>
      <c r="AA2677" s="25" t="str">
        <f t="shared" si="3563"/>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4"/>
        <v>20</v>
      </c>
      <c r="B2678" s="10">
        <f t="shared" si="2256"/>
        <v>122</v>
      </c>
      <c r="C2678" s="12" t="s">
        <v>4724</v>
      </c>
      <c r="D2678" s="21" t="str">
        <f t="shared" si="3577"/>
        <v>adj</v>
      </c>
      <c r="E2678" s="21" t="str">
        <f t="shared" si="3578"/>
        <v>nt nom sg of pācittiya</v>
      </c>
      <c r="F2678" s="21" t="str">
        <f t="shared" si="3579"/>
        <v>+loc</v>
      </c>
      <c r="G2678" s="21"/>
      <c r="H2678" s="21" t="str">
        <f t="shared" si="3580"/>
        <v>requiring confession</v>
      </c>
      <c r="I2678" s="21" t="str">
        <f t="shared" si="3581"/>
        <v/>
      </c>
      <c r="J2678" s="21" t="str">
        <f t="shared" si="3582"/>
        <v/>
      </c>
      <c r="K2678" s="21" t="str">
        <f t="shared" si="3583"/>
        <v/>
      </c>
      <c r="L2678" s="21" t="str">
        <f t="shared" si="3584"/>
        <v/>
      </c>
      <c r="M2678" s="21" t="str">
        <f t="shared" si="3585"/>
        <v/>
      </c>
      <c r="N2678" s="21" t="str">
        <f t="shared" si="3586"/>
        <v/>
      </c>
      <c r="O2678" s="21" t="str">
        <f t="shared" si="3587"/>
        <v/>
      </c>
      <c r="P2678" s="21" t="str">
        <f t="shared" si="3588"/>
        <v/>
      </c>
      <c r="Q2678" s="21"/>
      <c r="R2678" s="21" t="s">
        <v>6280</v>
      </c>
      <c r="S2678" s="21" t="s">
        <v>6281</v>
      </c>
      <c r="T2678" s="21" t="s">
        <v>6282</v>
      </c>
      <c r="U2678" s="23"/>
      <c r="V2678" s="23"/>
      <c r="W2678" s="15">
        <f t="shared" si="2"/>
        <v>45635</v>
      </c>
      <c r="X2678" s="24">
        <v>2677.0</v>
      </c>
      <c r="Y2678" s="17" t="str">
        <f t="shared" si="3561"/>
        <v>=COUNTIFS(C$3:C2678,C2678)</v>
      </c>
      <c r="Z2678" s="25" t="str">
        <f t="shared" si="3562"/>
        <v>#NAME?</v>
      </c>
      <c r="AA2678" s="25" t="str">
        <f t="shared" si="3563"/>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2"/>
      <c r="B2679" s="10">
        <f t="shared" si="2256"/>
        <v>0</v>
      </c>
      <c r="C2679" s="113"/>
      <c r="D2679" s="114"/>
      <c r="E2679" s="114"/>
      <c r="F2679" s="114"/>
      <c r="G2679" s="114"/>
      <c r="H2679" s="114"/>
      <c r="I2679" s="114"/>
      <c r="J2679" s="114"/>
      <c r="K2679" s="114"/>
      <c r="L2679" s="114"/>
      <c r="M2679" s="114"/>
      <c r="N2679" s="114"/>
      <c r="O2679" s="114"/>
      <c r="P2679" s="114"/>
      <c r="Q2679" s="114"/>
      <c r="R2679" s="114" t="s">
        <v>6280</v>
      </c>
      <c r="S2679" s="114" t="s">
        <v>6281</v>
      </c>
      <c r="T2679" s="114" t="s">
        <v>6282</v>
      </c>
      <c r="U2679" s="112"/>
      <c r="V2679" s="112"/>
      <c r="W2679" s="15">
        <f t="shared" si="2"/>
        <v>45635</v>
      </c>
      <c r="X2679" s="24">
        <v>2678.0</v>
      </c>
      <c r="Y2679" s="112"/>
      <c r="Z2679" s="112"/>
      <c r="AA2679" s="112"/>
      <c r="AB2679" s="112"/>
      <c r="AC2679" s="112"/>
      <c r="AD2679" s="112"/>
      <c r="AE2679" s="112"/>
      <c r="AF2679" s="112"/>
      <c r="AG2679" s="112"/>
      <c r="AH2679" s="112"/>
      <c r="AI2679" s="112"/>
      <c r="AJ2679" s="112"/>
      <c r="AK2679" s="112"/>
      <c r="AL2679" s="115"/>
      <c r="AM2679" s="115"/>
      <c r="AN2679" s="115"/>
      <c r="AO2679" s="115"/>
      <c r="AP2679" s="115"/>
      <c r="AQ2679" s="115"/>
      <c r="AR2679" s="115"/>
      <c r="AS2679" s="115"/>
      <c r="AT2679" s="115"/>
      <c r="AU2679" s="115"/>
    </row>
    <row r="2680" ht="15.75" customHeight="1">
      <c r="A2680" s="116"/>
      <c r="B2680" s="10">
        <f t="shared" si="2256"/>
        <v>1</v>
      </c>
      <c r="C2680" s="117" t="s">
        <v>6300</v>
      </c>
      <c r="D2680" s="118"/>
      <c r="E2680" s="118"/>
      <c r="F2680" s="118"/>
      <c r="G2680" s="118"/>
      <c r="H2680" s="118"/>
      <c r="I2680" s="118"/>
      <c r="J2680" s="118"/>
      <c r="K2680" s="118"/>
      <c r="L2680" s="118"/>
      <c r="M2680" s="118"/>
      <c r="N2680" s="118"/>
      <c r="O2680" s="118"/>
      <c r="P2680" s="118"/>
      <c r="Q2680" s="119" t="s">
        <v>6300</v>
      </c>
      <c r="R2680" s="118"/>
      <c r="S2680" s="118"/>
      <c r="T2680" s="120"/>
      <c r="U2680" s="121"/>
      <c r="V2680" s="121"/>
      <c r="W2680" s="15">
        <f t="shared" si="2"/>
        <v>45635</v>
      </c>
      <c r="X2680" s="24">
        <v>2679.0</v>
      </c>
      <c r="Y2680" s="121"/>
      <c r="Z2680" s="121"/>
      <c r="AA2680" s="121"/>
      <c r="AB2680" s="121"/>
      <c r="AC2680" s="121"/>
      <c r="AD2680" s="121"/>
      <c r="AE2680" s="121"/>
      <c r="AF2680" s="121"/>
      <c r="AG2680" s="121"/>
      <c r="AH2680" s="121"/>
      <c r="AI2680" s="121"/>
      <c r="AJ2680" s="121"/>
      <c r="AK2680" s="121"/>
      <c r="AL2680" s="122"/>
      <c r="AM2680" s="122"/>
      <c r="AN2680" s="122"/>
      <c r="AO2680" s="122"/>
      <c r="AP2680" s="122"/>
      <c r="AQ2680" s="122"/>
      <c r="AR2680" s="122"/>
      <c r="AS2680" s="122"/>
      <c r="AT2680" s="122"/>
      <c r="AU2680" s="122"/>
    </row>
    <row r="2681" ht="15.75" customHeight="1">
      <c r="A2681" s="123">
        <f t="shared" ref="A2681:A2684" si="3589">COUNTIFS(C$3:C2681,C2681)</f>
        <v>1</v>
      </c>
      <c r="B2681" s="10">
        <f t="shared" si="2256"/>
        <v>1</v>
      </c>
      <c r="C2681" s="117" t="s">
        <v>6301</v>
      </c>
      <c r="D2681" s="124" t="s">
        <v>47</v>
      </c>
      <c r="E2681" s="119" t="s">
        <v>6302</v>
      </c>
      <c r="F2681" s="124"/>
      <c r="G2681" s="124"/>
      <c r="H2681" s="119" t="s">
        <v>6303</v>
      </c>
      <c r="I2681" s="124"/>
      <c r="J2681" s="124"/>
      <c r="K2681" s="124"/>
      <c r="L2681" s="124"/>
      <c r="M2681" s="124"/>
      <c r="N2681" s="119" t="s">
        <v>6304</v>
      </c>
      <c r="O2681" s="124" t="s">
        <v>65</v>
      </c>
      <c r="P2681" s="119" t="s">
        <v>6304</v>
      </c>
      <c r="Q2681" s="119" t="s">
        <v>6305</v>
      </c>
      <c r="R2681" s="124" t="s">
        <v>6280</v>
      </c>
      <c r="S2681" s="124" t="s">
        <v>6281</v>
      </c>
      <c r="T2681" s="125" t="s">
        <v>6306</v>
      </c>
      <c r="U2681" s="126"/>
      <c r="V2681" s="126"/>
      <c r="W2681" s="15">
        <f t="shared" si="2"/>
        <v>45635</v>
      </c>
      <c r="X2681" s="24">
        <v>2680.0</v>
      </c>
      <c r="Y2681" s="121" t="str">
        <f>formulatext(A2681)</f>
        <v>=COUNTIFS(C$3:C2681,C2681)</v>
      </c>
      <c r="Z2681" s="127" t="str">
        <f>org.libreoffice.regex(Y2681,"(\= COUNTIFS\(C\$\d{1,3}:)(C\d{1,3})(,)(C\d{1,3})(\))","$2")</f>
        <v>#NAME?</v>
      </c>
      <c r="AA2681" s="127" t="str">
        <f>org.libreoffice.regex(Y2681,"(\= COUNTIFS\(C\$\d{1,3}:)(C\d{1,3})(,)(C\d{1,3})(\))","$4")</f>
        <v>#NAME?</v>
      </c>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si="3589"/>
        <v>2</v>
      </c>
      <c r="B2682" s="10">
        <f t="shared" si="2256"/>
        <v>2</v>
      </c>
      <c r="C2682" s="117" t="s">
        <v>5858</v>
      </c>
      <c r="D2682" s="21" t="str">
        <f t="shared" ref="D2682:D2683" si="3590">VLOOKUP($C2682,$C$1:$P$7320,2,0)</f>
        <v>noun</v>
      </c>
      <c r="E2682" s="21" t="str">
        <f t="shared" ref="E2682:E2683" si="3591">VLOOKUP($C2682,$C$1:$P$7320,3,0)</f>
        <v>nt</v>
      </c>
      <c r="F2682" s="21" t="str">
        <f t="shared" ref="F2682:F2683" si="3592">VLOOKUP($C2682,$C$1:$P$7320,4,0)</f>
        <v/>
      </c>
      <c r="G2682" s="21"/>
      <c r="H2682" s="21" t="str">
        <f t="shared" ref="H2682:H2683" si="3593">VLOOKUP($C2682,$C$1:$P$7320,6,0)</f>
        <v>silk</v>
      </c>
      <c r="I2682" s="21" t="str">
        <f t="shared" ref="I2682:I2683" si="3594">VLOOKUP($C2682,$C$1:$P$7320,7,0)</f>
        <v>from a cocoon</v>
      </c>
      <c r="J2682" s="21" t="str">
        <f t="shared" ref="J2682:J2683" si="3595">VLOOKUP($C2682,$C$1:$P$7320,8,0)</f>
        <v>√kus (fill, enfold)</v>
      </c>
      <c r="K2682" s="21">
        <f t="shared" ref="K2682:K2683" si="3596">VLOOKUP($C2682,$C$1:$P$7320,9,0)</f>
        <v>1</v>
      </c>
      <c r="L2682" s="21" t="str">
        <f t="shared" ref="L2682:L2683" si="3597">VLOOKUP($C2682,$C$1:$P$7320,10,0)</f>
        <v>a</v>
      </c>
      <c r="M2682" s="21" t="str">
        <f t="shared" ref="M2682:M2683" si="3598">VLOOKUP($C2682,$C$1:$P$7320,11,0)</f>
        <v/>
      </c>
      <c r="N2682" s="21" t="str">
        <f t="shared" ref="N2682:N2683" si="3599">VLOOKUP($C2682,$C$1:$P$7320,12,0)</f>
        <v>√kus + *a + iya</v>
      </c>
      <c r="O2682" s="124"/>
      <c r="P2682" s="124"/>
      <c r="Q2682" s="119" t="s">
        <v>6307</v>
      </c>
      <c r="R2682" s="124" t="s">
        <v>6280</v>
      </c>
      <c r="S2682" s="124" t="s">
        <v>6281</v>
      </c>
      <c r="T2682" s="119" t="s">
        <v>6308</v>
      </c>
      <c r="U2682" s="126"/>
      <c r="V2682" s="126"/>
      <c r="W2682" s="15">
        <f t="shared" si="2"/>
        <v>45635</v>
      </c>
      <c r="X2682" s="24">
        <v>2681.0</v>
      </c>
      <c r="Y2682" s="121"/>
      <c r="Z2682" s="127"/>
      <c r="AA2682" s="127"/>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89"/>
        <v>2</v>
      </c>
      <c r="B2683" s="10">
        <f t="shared" si="2256"/>
        <v>19</v>
      </c>
      <c r="C2683" s="128" t="s">
        <v>5844</v>
      </c>
      <c r="D2683" s="21" t="str">
        <f t="shared" si="3590"/>
        <v>noun</v>
      </c>
      <c r="E2683" s="21" t="str">
        <f t="shared" si="3591"/>
        <v>masc nom sg of vagga</v>
      </c>
      <c r="F2683" s="21" t="str">
        <f t="shared" si="3592"/>
        <v/>
      </c>
      <c r="G2683" s="21"/>
      <c r="H2683" s="21" t="str">
        <f t="shared" si="3593"/>
        <v>chapter; section</v>
      </c>
      <c r="I2683" s="21" t="str">
        <f t="shared" si="3594"/>
        <v/>
      </c>
      <c r="J2683" s="21" t="str">
        <f t="shared" si="3595"/>
        <v/>
      </c>
      <c r="K2683" s="21" t="str">
        <f t="shared" si="3596"/>
        <v/>
      </c>
      <c r="L2683" s="21" t="str">
        <f t="shared" si="3597"/>
        <v/>
      </c>
      <c r="M2683" s="21" t="str">
        <f t="shared" si="3598"/>
        <v/>
      </c>
      <c r="N2683" s="21" t="str">
        <f t="shared" si="3599"/>
        <v>vi + agga</v>
      </c>
      <c r="O2683" s="124"/>
      <c r="P2683" s="124"/>
      <c r="Q2683" s="124"/>
      <c r="R2683" s="124" t="s">
        <v>6280</v>
      </c>
      <c r="S2683" s="124" t="s">
        <v>6281</v>
      </c>
      <c r="T2683" s="129" t="s">
        <v>6300</v>
      </c>
      <c r="U2683" s="126"/>
      <c r="V2683" s="126"/>
      <c r="W2683" s="15">
        <f t="shared" si="2"/>
        <v>45635</v>
      </c>
      <c r="X2683" s="24">
        <v>2682.0</v>
      </c>
      <c r="Y2683" s="121" t="str">
        <f t="shared" ref="Y2683:Y2684" si="3600">formulatext(A2683)</f>
        <v>=COUNTIFS(C$3:C2683,C2683)</v>
      </c>
      <c r="Z2683" s="127" t="str">
        <f t="shared" ref="Z2683:Z2684" si="3601">org.libreoffice.regex(Y2683,"(\= COUNTIFS\(C\$\d{1,3}:)(C\d{1,3})(,)(C\d{1,3})(\))","$2")</f>
        <v>#NAME?</v>
      </c>
      <c r="AA2683" s="127" t="str">
        <f t="shared" ref="AA2683:AA2684" si="3602">org.libreoffice.regex(Y2683,"(\= COUNTIFS\(C\$\d{1,3}:)(C\d{1,3})(,)(C\d{1,3})(\))","$4")</f>
        <v>#NAME?</v>
      </c>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89"/>
        <v>2</v>
      </c>
      <c r="B2684" s="10">
        <f t="shared" si="2256"/>
        <v>4</v>
      </c>
      <c r="C2684" s="117" t="s">
        <v>1929</v>
      </c>
      <c r="D2684" s="124" t="str">
        <f>VLOOKUP($C2684,$C$1:$P$6307,2,0)</f>
        <v>ordinal</v>
      </c>
      <c r="E2684" s="124" t="str">
        <f>VLOOKUP($C2684,$C$1:$P$6307,3,0)</f>
        <v>masc nom sg of dutiya</v>
      </c>
      <c r="F2684" s="124" t="str">
        <f>VLOOKUP($C2684,$C$1:$P$6307,4,0)</f>
        <v/>
      </c>
      <c r="G2684" s="124"/>
      <c r="H2684" s="124" t="str">
        <f>VLOOKUP($C2684,$C$1:$P$6307,6,0)</f>
        <v>second</v>
      </c>
      <c r="I2684" s="124" t="str">
        <f>VLOOKUP($C2684,$C$1:$P$6307,7,0)</f>
        <v/>
      </c>
      <c r="J2684" s="124" t="str">
        <f>VLOOKUP($C2684,$C$1:$P$6307,8,0)</f>
        <v/>
      </c>
      <c r="K2684" s="124" t="str">
        <f>VLOOKUP($C2684,$C$1:$P$6307,9,0)</f>
        <v/>
      </c>
      <c r="L2684" s="124" t="str">
        <f>VLOOKUP($C2684,$C$1:$P$6307,10,0)</f>
        <v/>
      </c>
      <c r="M2684" s="124" t="str">
        <f>VLOOKUP($C2684,$C$1:$P$6307,11,0)</f>
        <v/>
      </c>
      <c r="N2684" s="124" t="str">
        <f>VLOOKUP($C2684,$C$1:$P$6307,12,0)</f>
        <v>dvi + tiya</v>
      </c>
      <c r="O2684" s="124" t="str">
        <f>VLOOKUP($C2684,$C$1:$P$6307,13,0)</f>
        <v/>
      </c>
      <c r="P2684" s="124" t="str">
        <f>VLOOKUP($C2684,$C$1:$P$6307,14,0)</f>
        <v/>
      </c>
      <c r="Q2684" s="124"/>
      <c r="R2684" s="124" t="s">
        <v>6280</v>
      </c>
      <c r="S2684" s="124" t="s">
        <v>6281</v>
      </c>
      <c r="T2684" s="129" t="s">
        <v>6309</v>
      </c>
      <c r="U2684" s="126"/>
      <c r="V2684" s="126"/>
      <c r="W2684" s="15">
        <f t="shared" si="2"/>
        <v>45635</v>
      </c>
      <c r="X2684" s="24">
        <v>2683.0</v>
      </c>
      <c r="Y2684" s="121" t="str">
        <f t="shared" si="3600"/>
        <v>=COUNTIFS(C$3:C2684,C2684)</v>
      </c>
      <c r="Z2684" s="127" t="str">
        <f t="shared" si="3601"/>
        <v>#NAME?</v>
      </c>
      <c r="AA2684" s="127" t="str">
        <f t="shared" si="3602"/>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37"/>
      <c r="B2685" s="10">
        <f t="shared" si="2256"/>
        <v>0</v>
      </c>
      <c r="C2685" s="31"/>
      <c r="D2685" s="40"/>
      <c r="E2685" s="40"/>
      <c r="F2685" s="40"/>
      <c r="G2685" s="40"/>
      <c r="H2685" s="40"/>
      <c r="I2685" s="40"/>
      <c r="J2685" s="40"/>
      <c r="K2685" s="40"/>
      <c r="L2685" s="40"/>
      <c r="M2685" s="40"/>
      <c r="N2685" s="40"/>
      <c r="O2685" s="40"/>
      <c r="P2685" s="40"/>
      <c r="Q2685" s="40"/>
      <c r="R2685" s="40" t="s">
        <v>6280</v>
      </c>
      <c r="S2685" s="40" t="s">
        <v>6281</v>
      </c>
      <c r="T2685" s="62" t="s">
        <v>6300</v>
      </c>
      <c r="U2685" s="41"/>
      <c r="V2685" s="41"/>
      <c r="W2685" s="15">
        <f t="shared" si="2"/>
        <v>45635</v>
      </c>
      <c r="X2685" s="24">
        <v>2684.0</v>
      </c>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56"/>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2"/>
        <v>45635</v>
      </c>
      <c r="X2686" s="24">
        <v>2685.0</v>
      </c>
      <c r="Y2686" s="17" t="str">
        <f t="shared" ref="Y2686:Y2696" si="3603">formulatext(A2686)</f>
        <v>#N/A</v>
      </c>
      <c r="Z2686" s="25" t="str">
        <f t="shared" ref="Z2686:Z2696" si="3604">org.libreoffice.regex(Y2686,"(\= COUNTIFS\(C\$\d{1,3}:)(C\d{1,3})(,)(C\d{1,3})(\))","$2")</f>
        <v>#NAME?</v>
      </c>
      <c r="AA2686" s="25" t="str">
        <f t="shared" ref="AA2686:AA2696" si="3605">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56"/>
        <v>1</v>
      </c>
      <c r="C2687" s="12" t="s">
        <v>6310</v>
      </c>
      <c r="D2687" s="21"/>
      <c r="E2687" s="21"/>
      <c r="F2687" s="21"/>
      <c r="G2687" s="21"/>
      <c r="H2687" s="21"/>
      <c r="I2687" s="21"/>
      <c r="J2687" s="21"/>
      <c r="K2687" s="21"/>
      <c r="L2687" s="21"/>
      <c r="M2687" s="21"/>
      <c r="N2687" s="21"/>
      <c r="O2687" s="21"/>
      <c r="P2687" s="21"/>
      <c r="Q2687" s="21"/>
      <c r="R2687" s="21"/>
      <c r="S2687" s="21"/>
      <c r="T2687" s="21"/>
      <c r="U2687" s="23"/>
      <c r="V2687" s="23"/>
      <c r="W2687" s="15">
        <f t="shared" si="2"/>
        <v>45635</v>
      </c>
      <c r="X2687" s="24">
        <v>2686.0</v>
      </c>
      <c r="Y2687" s="17" t="str">
        <f t="shared" si="3603"/>
        <v>#N/A</v>
      </c>
      <c r="Z2687" s="25" t="str">
        <f t="shared" si="3604"/>
        <v>#NAME?</v>
      </c>
      <c r="AA2687" s="25" t="str">
        <f t="shared" si="3605"/>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606">COUNTIFS(C$3:C2688,C2688)</f>
        <v>2</v>
      </c>
      <c r="B2688" s="10">
        <f t="shared" si="2256"/>
        <v>2</v>
      </c>
      <c r="C2688" s="12" t="s">
        <v>4679</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6310</v>
      </c>
      <c r="S2688" s="21" t="s">
        <v>6311</v>
      </c>
      <c r="T2688" s="21" t="s">
        <v>6312</v>
      </c>
      <c r="U2688" s="23"/>
      <c r="V2688" s="23"/>
      <c r="W2688" s="15">
        <f t="shared" si="2"/>
        <v>45635</v>
      </c>
      <c r="X2688" s="24">
        <v>2687.0</v>
      </c>
      <c r="Y2688" s="17" t="str">
        <f t="shared" si="3603"/>
        <v>=COUNTIFS(C$3:C2688,C2688)</v>
      </c>
      <c r="Z2688" s="25" t="str">
        <f t="shared" si="3604"/>
        <v>#NAME?</v>
      </c>
      <c r="AA2688" s="25" t="str">
        <f t="shared" si="3605"/>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606"/>
        <v>1</v>
      </c>
      <c r="B2689" s="10">
        <f t="shared" si="2256"/>
        <v>1</v>
      </c>
      <c r="C2689" s="12" t="s">
        <v>6313</v>
      </c>
      <c r="D2689" s="21" t="s">
        <v>47</v>
      </c>
      <c r="E2689" s="21" t="s">
        <v>6314</v>
      </c>
      <c r="F2689" s="21"/>
      <c r="G2689" s="21"/>
      <c r="H2689" s="21" t="s">
        <v>6315</v>
      </c>
      <c r="I2689" s="21"/>
      <c r="J2689" s="21"/>
      <c r="K2689" s="21"/>
      <c r="L2689" s="21"/>
      <c r="M2689" s="21"/>
      <c r="N2689" s="21" t="s">
        <v>6316</v>
      </c>
      <c r="O2689" s="21" t="s">
        <v>65</v>
      </c>
      <c r="P2689" s="21" t="s">
        <v>6316</v>
      </c>
      <c r="Q2689" s="21"/>
      <c r="R2689" s="21" t="s">
        <v>6310</v>
      </c>
      <c r="S2689" s="21" t="s">
        <v>6311</v>
      </c>
      <c r="T2689" s="21" t="s">
        <v>6317</v>
      </c>
      <c r="U2689" s="23"/>
      <c r="V2689" s="23"/>
      <c r="W2689" s="15">
        <f t="shared" si="2"/>
        <v>45635</v>
      </c>
      <c r="X2689" s="24">
        <v>2688.0</v>
      </c>
      <c r="Y2689" s="17" t="str">
        <f t="shared" si="3603"/>
        <v>=COUNTIFS(C$3:C2689,C2689)</v>
      </c>
      <c r="Z2689" s="25" t="str">
        <f t="shared" si="3604"/>
        <v>#NAME?</v>
      </c>
      <c r="AA2689" s="25" t="str">
        <f t="shared" si="3605"/>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06"/>
        <v>2</v>
      </c>
      <c r="B2690" s="10">
        <f t="shared" si="2256"/>
        <v>2</v>
      </c>
      <c r="C2690" s="12" t="s">
        <v>4697</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6310</v>
      </c>
      <c r="S2690" s="21" t="s">
        <v>6311</v>
      </c>
      <c r="T2690" s="21" t="s">
        <v>6318</v>
      </c>
      <c r="U2690" s="23"/>
      <c r="V2690" s="23"/>
      <c r="W2690" s="15">
        <f t="shared" si="2"/>
        <v>45635</v>
      </c>
      <c r="X2690" s="24">
        <v>2689.0</v>
      </c>
      <c r="Y2690" s="17" t="str">
        <f t="shared" si="3603"/>
        <v>=COUNTIFS(C$3:C2690,C2690)</v>
      </c>
      <c r="Z2690" s="25" t="str">
        <f t="shared" si="3604"/>
        <v>#NAME?</v>
      </c>
      <c r="AA2690" s="25" t="str">
        <f t="shared" si="3605"/>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06"/>
        <v>1</v>
      </c>
      <c r="B2691" s="10">
        <f t="shared" si="2256"/>
        <v>1</v>
      </c>
      <c r="C2691" s="12" t="s">
        <v>6319</v>
      </c>
      <c r="D2691" s="21" t="s">
        <v>612</v>
      </c>
      <c r="E2691" s="21" t="s">
        <v>6320</v>
      </c>
      <c r="F2691" s="21"/>
      <c r="G2691" s="21"/>
      <c r="H2691" s="21" t="s">
        <v>6321</v>
      </c>
      <c r="I2691" s="21"/>
      <c r="J2691" s="21" t="s">
        <v>6322</v>
      </c>
      <c r="K2691" s="21">
        <v>1.0</v>
      </c>
      <c r="L2691" s="21" t="s">
        <v>35</v>
      </c>
      <c r="M2691" s="21"/>
      <c r="N2691" s="21" t="s">
        <v>6323</v>
      </c>
      <c r="O2691" s="21"/>
      <c r="P2691" s="21"/>
      <c r="Q2691" s="21"/>
      <c r="R2691" s="21" t="s">
        <v>6310</v>
      </c>
      <c r="S2691" s="21" t="s">
        <v>6311</v>
      </c>
      <c r="T2691" s="21" t="s">
        <v>6324</v>
      </c>
      <c r="U2691" s="23"/>
      <c r="V2691" s="23"/>
      <c r="W2691" s="15">
        <f t="shared" si="2"/>
        <v>45635</v>
      </c>
      <c r="X2691" s="24">
        <v>2690.0</v>
      </c>
      <c r="Y2691" s="17" t="str">
        <f t="shared" si="3603"/>
        <v>=COUNTIFS(C$3:C2691,C2691)</v>
      </c>
      <c r="Z2691" s="25" t="str">
        <f t="shared" si="3604"/>
        <v>#NAME?</v>
      </c>
      <c r="AA2691" s="25" t="str">
        <f t="shared" si="3605"/>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06"/>
        <v>1</v>
      </c>
      <c r="B2692" s="10">
        <f t="shared" si="2256"/>
        <v>1</v>
      </c>
      <c r="C2692" s="12" t="s">
        <v>6325</v>
      </c>
      <c r="D2692" s="21" t="s">
        <v>401</v>
      </c>
      <c r="E2692" s="21" t="s">
        <v>6326</v>
      </c>
      <c r="F2692" s="21"/>
      <c r="G2692" s="21"/>
      <c r="H2692" s="21" t="s">
        <v>6327</v>
      </c>
      <c r="I2692" s="21" t="s">
        <v>6328</v>
      </c>
      <c r="J2692" s="21" t="s">
        <v>677</v>
      </c>
      <c r="K2692" s="21">
        <v>1.0</v>
      </c>
      <c r="L2692" s="27" t="s">
        <v>196</v>
      </c>
      <c r="M2692" s="21" t="s">
        <v>4711</v>
      </c>
      <c r="N2692" s="21" t="s">
        <v>4712</v>
      </c>
      <c r="O2692" s="21"/>
      <c r="P2692" s="21"/>
      <c r="Q2692" s="21"/>
      <c r="R2692" s="21" t="s">
        <v>6310</v>
      </c>
      <c r="S2692" s="21" t="s">
        <v>6311</v>
      </c>
      <c r="T2692" s="21" t="s">
        <v>6329</v>
      </c>
      <c r="U2692" s="23"/>
      <c r="V2692" s="23"/>
      <c r="W2692" s="15">
        <f t="shared" si="2"/>
        <v>45635</v>
      </c>
      <c r="X2692" s="24">
        <v>2691.0</v>
      </c>
      <c r="Y2692" s="17" t="str">
        <f t="shared" si="3603"/>
        <v>=COUNTIFS(C$3:C2692,C2692)</v>
      </c>
      <c r="Z2692" s="25" t="str">
        <f t="shared" si="3604"/>
        <v>#NAME?</v>
      </c>
      <c r="AA2692" s="25" t="str">
        <f t="shared" si="3605"/>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06"/>
        <v>21</v>
      </c>
      <c r="B2693" s="10">
        <f t="shared" si="2256"/>
        <v>36</v>
      </c>
      <c r="C2693" s="12" t="s">
        <v>288</v>
      </c>
      <c r="D2693" s="21" t="str">
        <f t="shared" ref="D2693:D2696" si="3607">VLOOKUP($C2693,$C$1:$P$7320,2,0)</f>
        <v>pron</v>
      </c>
      <c r="E2693" s="21" t="str">
        <f t="shared" ref="E2693:E2696" si="3608">VLOOKUP($C2693,$C$1:$P$7320,3,0)</f>
        <v>masc acc sg of ta</v>
      </c>
      <c r="F2693" s="21" t="str">
        <f t="shared" ref="F2693:F2696" si="3609">VLOOKUP($C2693,$C$1:$P$7320,4,0)</f>
        <v/>
      </c>
      <c r="G2693" s="21"/>
      <c r="H2693" s="21" t="str">
        <f t="shared" ref="H2693:H2696" si="3610">VLOOKUP($C2693,$C$1:$P$7320,6,0)</f>
        <v>that</v>
      </c>
      <c r="I2693" s="21" t="str">
        <f t="shared" ref="I2693:I2696" si="3611">VLOOKUP($C2693,$C$1:$P$7320,7,0)</f>
        <v/>
      </c>
      <c r="J2693" s="21" t="str">
        <f t="shared" ref="J2693:J2696" si="3612">VLOOKUP($C2693,$C$1:$P$7320,8,0)</f>
        <v/>
      </c>
      <c r="K2693" s="21" t="str">
        <f t="shared" ref="K2693:K2696" si="3613">VLOOKUP($C2693,$C$1:$P$7320,9,0)</f>
        <v/>
      </c>
      <c r="L2693" s="21" t="str">
        <f t="shared" ref="L2693:L2696" si="3614">VLOOKUP($C2693,$C$1:$P$7320,10,0)</f>
        <v/>
      </c>
      <c r="M2693" s="21" t="str">
        <f t="shared" ref="M2693:M2696" si="3615">VLOOKUP($C2693,$C$1:$P$7320,11,0)</f>
        <v/>
      </c>
      <c r="N2693" s="21" t="str">
        <f t="shared" ref="N2693:N2696" si="3616">VLOOKUP($C2693,$C$1:$P$7320,12,0)</f>
        <v/>
      </c>
      <c r="O2693" s="21" t="str">
        <f t="shared" ref="O2693:O2696" si="3617">VLOOKUP($C2693,$C$1:$P$7320,13,0)</f>
        <v/>
      </c>
      <c r="P2693" s="21" t="str">
        <f t="shared" ref="P2693:P2696" si="3618">VLOOKUP($C2693,$C$1:$P$7320,14,0)</f>
        <v/>
      </c>
      <c r="Q2693" s="21"/>
      <c r="R2693" s="21" t="s">
        <v>6310</v>
      </c>
      <c r="S2693" s="21" t="s">
        <v>6311</v>
      </c>
      <c r="T2693" s="21" t="s">
        <v>6312</v>
      </c>
      <c r="U2693" s="23"/>
      <c r="V2693" s="23"/>
      <c r="W2693" s="15">
        <f t="shared" si="2"/>
        <v>45635</v>
      </c>
      <c r="X2693" s="24">
        <v>2692.0</v>
      </c>
      <c r="Y2693" s="17" t="str">
        <f t="shared" si="3603"/>
        <v>=COUNTIFS(C$3:C2693,C2693)</v>
      </c>
      <c r="Z2693" s="25" t="str">
        <f t="shared" si="3604"/>
        <v>#NAME?</v>
      </c>
      <c r="AA2693" s="25" t="str">
        <f t="shared" si="3605"/>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06"/>
        <v>2</v>
      </c>
      <c r="B2694" s="10">
        <f t="shared" si="2256"/>
        <v>7</v>
      </c>
      <c r="C2694" s="12" t="s">
        <v>4714</v>
      </c>
      <c r="D2694" s="21" t="str">
        <f t="shared" si="3607"/>
        <v>prp</v>
      </c>
      <c r="E2694" s="21" t="str">
        <f t="shared" si="3608"/>
        <v>masc dat sg of atikkāmanta</v>
      </c>
      <c r="F2694" s="21" t="str">
        <f t="shared" si="3609"/>
        <v/>
      </c>
      <c r="G2694" s="21"/>
      <c r="H2694" s="21" t="str">
        <f t="shared" si="3610"/>
        <v>for (a monk) going beyond, exceeding</v>
      </c>
      <c r="I2694" s="21" t="str">
        <f t="shared" si="3611"/>
        <v>causing to go too far</v>
      </c>
      <c r="J2694" s="21" t="str">
        <f t="shared" si="3612"/>
        <v>√kam (go)</v>
      </c>
      <c r="K2694" s="21">
        <f t="shared" si="3613"/>
        <v>1</v>
      </c>
      <c r="L2694" s="21" t="str">
        <f t="shared" si="3614"/>
        <v>*aya</v>
      </c>
      <c r="M2694" s="21" t="str">
        <f t="shared" si="3615"/>
        <v>√kam + *aya &gt; kāmaya (caus)</v>
      </c>
      <c r="N2694" s="21" t="str">
        <f t="shared" si="3616"/>
        <v>ati + kāmaya + nta</v>
      </c>
      <c r="O2694" s="21" t="str">
        <f t="shared" si="3617"/>
        <v/>
      </c>
      <c r="P2694" s="21" t="str">
        <f t="shared" si="3618"/>
        <v/>
      </c>
      <c r="Q2694" s="21"/>
      <c r="R2694" s="21" t="s">
        <v>6310</v>
      </c>
      <c r="S2694" s="21" t="s">
        <v>6311</v>
      </c>
      <c r="T2694" s="21" t="s">
        <v>6312</v>
      </c>
      <c r="U2694" s="23"/>
      <c r="V2694" s="23"/>
      <c r="W2694" s="15">
        <f t="shared" si="2"/>
        <v>45635</v>
      </c>
      <c r="X2694" s="24">
        <v>2693.0</v>
      </c>
      <c r="Y2694" s="17" t="str">
        <f t="shared" si="3603"/>
        <v>=COUNTIFS(C$3:C2694,C2694)</v>
      </c>
      <c r="Z2694" s="25" t="str">
        <f t="shared" si="3604"/>
        <v>#NAME?</v>
      </c>
      <c r="AA2694" s="25" t="str">
        <f t="shared" si="3605"/>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06"/>
        <v>21</v>
      </c>
      <c r="B2695" s="10">
        <f t="shared" si="2256"/>
        <v>30</v>
      </c>
      <c r="C2695" s="12" t="s">
        <v>4721</v>
      </c>
      <c r="D2695" s="21" t="str">
        <f t="shared" si="3607"/>
        <v>ptp</v>
      </c>
      <c r="E2695" s="21" t="str">
        <f t="shared" si="3608"/>
        <v>nt nom sg of nissaggiya</v>
      </c>
      <c r="F2695" s="21" t="str">
        <f t="shared" si="3609"/>
        <v/>
      </c>
      <c r="G2695" s="21"/>
      <c r="H2695" s="21" t="str">
        <f t="shared" si="3610"/>
        <v>involving relinquishment</v>
      </c>
      <c r="I2695" s="21" t="str">
        <f t="shared" si="3611"/>
        <v>to be given up</v>
      </c>
      <c r="J2695" s="21" t="str">
        <f t="shared" si="3612"/>
        <v>√sajj (relinquish, let loose)</v>
      </c>
      <c r="K2695" s="21">
        <f t="shared" si="3613"/>
        <v>1</v>
      </c>
      <c r="L2695" s="21" t="str">
        <f t="shared" si="3614"/>
        <v>a</v>
      </c>
      <c r="M2695" s="21" t="str">
        <f t="shared" si="3615"/>
        <v/>
      </c>
      <c r="N2695" s="21" t="str">
        <f t="shared" si="3616"/>
        <v>ni + √sajj &gt; sagg + iya</v>
      </c>
      <c r="O2695" s="21" t="str">
        <f t="shared" si="3617"/>
        <v/>
      </c>
      <c r="P2695" s="21" t="str">
        <f t="shared" si="3618"/>
        <v/>
      </c>
      <c r="Q2695" s="21"/>
      <c r="R2695" s="21" t="s">
        <v>6310</v>
      </c>
      <c r="S2695" s="21" t="s">
        <v>6311</v>
      </c>
      <c r="T2695" s="21" t="s">
        <v>6312</v>
      </c>
      <c r="U2695" s="23"/>
      <c r="V2695" s="23"/>
      <c r="W2695" s="15">
        <f t="shared" si="2"/>
        <v>45635</v>
      </c>
      <c r="X2695" s="24">
        <v>2694.0</v>
      </c>
      <c r="Y2695" s="17" t="str">
        <f t="shared" si="3603"/>
        <v>=COUNTIFS(C$3:C2695,C2695)</v>
      </c>
      <c r="Z2695" s="25" t="str">
        <f t="shared" si="3604"/>
        <v>#NAME?</v>
      </c>
      <c r="AA2695" s="25" t="str">
        <f t="shared" si="3605"/>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06"/>
        <v>21</v>
      </c>
      <c r="B2696" s="10">
        <f t="shared" si="2256"/>
        <v>122</v>
      </c>
      <c r="C2696" s="12" t="s">
        <v>4724</v>
      </c>
      <c r="D2696" s="21" t="str">
        <f t="shared" si="3607"/>
        <v>adj</v>
      </c>
      <c r="E2696" s="21" t="str">
        <f t="shared" si="3608"/>
        <v>nt nom sg of pācittiya</v>
      </c>
      <c r="F2696" s="21" t="str">
        <f t="shared" si="3609"/>
        <v>+loc</v>
      </c>
      <c r="G2696" s="21"/>
      <c r="H2696" s="21" t="str">
        <f t="shared" si="3610"/>
        <v>requiring confession</v>
      </c>
      <c r="I2696" s="21" t="str">
        <f t="shared" si="3611"/>
        <v/>
      </c>
      <c r="J2696" s="21" t="str">
        <f t="shared" si="3612"/>
        <v/>
      </c>
      <c r="K2696" s="21" t="str">
        <f t="shared" si="3613"/>
        <v/>
      </c>
      <c r="L2696" s="21" t="str">
        <f t="shared" si="3614"/>
        <v/>
      </c>
      <c r="M2696" s="21" t="str">
        <f t="shared" si="3615"/>
        <v/>
      </c>
      <c r="N2696" s="21" t="str">
        <f t="shared" si="3616"/>
        <v/>
      </c>
      <c r="O2696" s="21" t="str">
        <f t="shared" si="3617"/>
        <v/>
      </c>
      <c r="P2696" s="21" t="str">
        <f t="shared" si="3618"/>
        <v/>
      </c>
      <c r="Q2696" s="21"/>
      <c r="R2696" s="21" t="s">
        <v>6310</v>
      </c>
      <c r="S2696" s="21" t="s">
        <v>6311</v>
      </c>
      <c r="T2696" s="21" t="s">
        <v>6312</v>
      </c>
      <c r="U2696" s="23"/>
      <c r="V2696" s="23"/>
      <c r="W2696" s="15">
        <f t="shared" si="2"/>
        <v>45635</v>
      </c>
      <c r="X2696" s="24">
        <v>2695.0</v>
      </c>
      <c r="Y2696" s="17" t="str">
        <f t="shared" si="3603"/>
        <v>=COUNTIFS(C$3:C2696,C2696)</v>
      </c>
      <c r="Z2696" s="25" t="str">
        <f t="shared" si="3604"/>
        <v>#NAME?</v>
      </c>
      <c r="AA2696" s="25" t="str">
        <f t="shared" si="3605"/>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56"/>
        <v>0</v>
      </c>
      <c r="C2697" s="31"/>
      <c r="D2697" s="40"/>
      <c r="E2697" s="40"/>
      <c r="F2697" s="40"/>
      <c r="G2697" s="40"/>
      <c r="H2697" s="40"/>
      <c r="I2697" s="40"/>
      <c r="J2697" s="40"/>
      <c r="K2697" s="40"/>
      <c r="L2697" s="40"/>
      <c r="M2697" s="40"/>
      <c r="N2697" s="40"/>
      <c r="O2697" s="40"/>
      <c r="P2697" s="40"/>
      <c r="Q2697" s="40"/>
      <c r="R2697" s="40" t="s">
        <v>6310</v>
      </c>
      <c r="S2697" s="40" t="s">
        <v>6311</v>
      </c>
      <c r="T2697" s="40" t="s">
        <v>6312</v>
      </c>
      <c r="U2697" s="41"/>
      <c r="V2697" s="41"/>
      <c r="W2697" s="15">
        <f t="shared" si="2"/>
        <v>45635</v>
      </c>
      <c r="X2697" s="24">
        <v>2696.0</v>
      </c>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56"/>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2"/>
        <v>45635</v>
      </c>
      <c r="X2698" s="24">
        <v>2697.0</v>
      </c>
      <c r="Y2698" s="17" t="str">
        <f t="shared" ref="Y2698:Y2713" si="3619">formulatext(A2698)</f>
        <v>#N/A</v>
      </c>
      <c r="Z2698" s="25" t="str">
        <f t="shared" ref="Z2698:Z2713" si="3620">org.libreoffice.regex(Y2698,"(\= COUNTIFS\(C\$\d{1,3}:)(C\d{1,3})(,)(C\d{1,3})(\))","$2")</f>
        <v>#NAME?</v>
      </c>
      <c r="AA2698" s="25" t="str">
        <f t="shared" ref="AA2698:AA2713" si="3621">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56"/>
        <v>1</v>
      </c>
      <c r="C2699" s="12" t="s">
        <v>6330</v>
      </c>
      <c r="D2699" s="21"/>
      <c r="E2699" s="21"/>
      <c r="F2699" s="21"/>
      <c r="G2699" s="21"/>
      <c r="H2699" s="21"/>
      <c r="I2699" s="21"/>
      <c r="J2699" s="21"/>
      <c r="K2699" s="21"/>
      <c r="L2699" s="21"/>
      <c r="M2699" s="21"/>
      <c r="N2699" s="21"/>
      <c r="O2699" s="21"/>
      <c r="P2699" s="21"/>
      <c r="Q2699" s="21"/>
      <c r="R2699" s="21"/>
      <c r="S2699" s="21"/>
      <c r="T2699" s="21"/>
      <c r="U2699" s="23"/>
      <c r="V2699" s="23"/>
      <c r="W2699" s="15">
        <f t="shared" si="2"/>
        <v>45635</v>
      </c>
      <c r="X2699" s="24">
        <v>2698.0</v>
      </c>
      <c r="Y2699" s="17" t="str">
        <f t="shared" si="3619"/>
        <v>#N/A</v>
      </c>
      <c r="Z2699" s="25" t="str">
        <f t="shared" si="3620"/>
        <v>#NAME?</v>
      </c>
      <c r="AA2699" s="25" t="str">
        <f t="shared" si="3621"/>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22">COUNTIFS(C$3:C2700,C2700)</f>
        <v>24</v>
      </c>
      <c r="B2700" s="10">
        <f t="shared" si="2256"/>
        <v>99</v>
      </c>
      <c r="C2700" s="12" t="s">
        <v>555</v>
      </c>
      <c r="D2700" s="21" t="str">
        <f t="shared" ref="D2700:D2702" si="3623">VLOOKUP($C2700,$C$1:$P$7320,2,0)</f>
        <v>pron</v>
      </c>
      <c r="E2700" s="21" t="str">
        <f t="shared" ref="E2700:E2701" si="3624">VLOOKUP($C2700,$C$1:$P$7320,3,0)</f>
        <v>masc nom sg of ya</v>
      </c>
      <c r="F2700" s="21" t="str">
        <f t="shared" ref="F2700:F2702" si="3625">VLOOKUP($C2700,$C$1:$P$7320,4,0)</f>
        <v/>
      </c>
      <c r="G2700" s="21"/>
      <c r="H2700" s="21" t="str">
        <f t="shared" ref="H2700:H2702" si="3626">VLOOKUP($C2700,$C$1:$P$7320,6,0)</f>
        <v>whichever, whoever</v>
      </c>
      <c r="I2700" s="21" t="str">
        <f t="shared" ref="I2700:I2702" si="3627">VLOOKUP($C2700,$C$1:$P$7320,7,0)</f>
        <v/>
      </c>
      <c r="J2700" s="21" t="str">
        <f t="shared" ref="J2700:J2702" si="3628">VLOOKUP($C2700,$C$1:$P$7320,8,0)</f>
        <v/>
      </c>
      <c r="K2700" s="21" t="str">
        <f t="shared" ref="K2700:K2702" si="3629">VLOOKUP($C2700,$C$1:$P$7320,9,0)</f>
        <v/>
      </c>
      <c r="L2700" s="21" t="str">
        <f t="shared" ref="L2700:L2702" si="3630">VLOOKUP($C2700,$C$1:$P$7320,10,0)</f>
        <v/>
      </c>
      <c r="M2700" s="21" t="str">
        <f t="shared" ref="M2700:M2702" si="3631">VLOOKUP($C2700,$C$1:$P$7320,11,0)</f>
        <v/>
      </c>
      <c r="N2700" s="21" t="str">
        <f t="shared" ref="N2700:N2702" si="3632">VLOOKUP($C2700,$C$1:$P$7320,12,0)</f>
        <v/>
      </c>
      <c r="O2700" s="21" t="str">
        <f t="shared" ref="O2700:O2702" si="3633">VLOOKUP($C2700,$C$1:$P$7320,13,0)</f>
        <v/>
      </c>
      <c r="P2700" s="21" t="str">
        <f t="shared" ref="P2700:P2702" si="3634">VLOOKUP($C2700,$C$1:$P$7320,14,0)</f>
        <v/>
      </c>
      <c r="Q2700" s="21"/>
      <c r="R2700" s="21" t="s">
        <v>6330</v>
      </c>
      <c r="S2700" s="21" t="s">
        <v>6331</v>
      </c>
      <c r="T2700" s="21" t="s">
        <v>6332</v>
      </c>
      <c r="U2700" s="23"/>
      <c r="V2700" s="23"/>
      <c r="W2700" s="15">
        <f t="shared" si="2"/>
        <v>45635</v>
      </c>
      <c r="X2700" s="24">
        <v>2699.0</v>
      </c>
      <c r="Y2700" s="17" t="str">
        <f t="shared" si="3619"/>
        <v>=COUNTIFS(C$3:C2700,C2700)</v>
      </c>
      <c r="Z2700" s="25" t="str">
        <f t="shared" si="3620"/>
        <v>#NAME?</v>
      </c>
      <c r="AA2700" s="25" t="str">
        <f t="shared" si="3621"/>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22"/>
        <v>32</v>
      </c>
      <c r="B2701" s="10">
        <f t="shared" si="2256"/>
        <v>124</v>
      </c>
      <c r="C2701" s="12" t="s">
        <v>466</v>
      </c>
      <c r="D2701" s="21" t="str">
        <f t="shared" si="3623"/>
        <v>ind</v>
      </c>
      <c r="E2701" s="21" t="str">
        <f t="shared" si="3624"/>
        <v/>
      </c>
      <c r="F2701" s="21" t="str">
        <f t="shared" si="3625"/>
        <v/>
      </c>
      <c r="G2701" s="21"/>
      <c r="H2701" s="21" t="str">
        <f t="shared" si="3626"/>
        <v>then, now, so, but</v>
      </c>
      <c r="I2701" s="21" t="str">
        <f t="shared" si="3627"/>
        <v/>
      </c>
      <c r="J2701" s="21" t="str">
        <f t="shared" si="3628"/>
        <v/>
      </c>
      <c r="K2701" s="21" t="str">
        <f t="shared" si="3629"/>
        <v/>
      </c>
      <c r="L2701" s="21" t="str">
        <f t="shared" si="3630"/>
        <v/>
      </c>
      <c r="M2701" s="21" t="str">
        <f t="shared" si="3631"/>
        <v/>
      </c>
      <c r="N2701" s="21" t="str">
        <f t="shared" si="3632"/>
        <v/>
      </c>
      <c r="O2701" s="21" t="str">
        <f t="shared" si="3633"/>
        <v/>
      </c>
      <c r="P2701" s="21" t="str">
        <f t="shared" si="3634"/>
        <v/>
      </c>
      <c r="Q2701" s="21"/>
      <c r="R2701" s="21" t="s">
        <v>6330</v>
      </c>
      <c r="S2701" s="21" t="s">
        <v>6331</v>
      </c>
      <c r="T2701" s="21" t="s">
        <v>6332</v>
      </c>
      <c r="U2701" s="23"/>
      <c r="V2701" s="23"/>
      <c r="W2701" s="15">
        <f t="shared" si="2"/>
        <v>45635</v>
      </c>
      <c r="X2701" s="24">
        <v>2700.0</v>
      </c>
      <c r="Y2701" s="17" t="str">
        <f t="shared" si="3619"/>
        <v>=COUNTIFS(C$3:C2701,C2701)</v>
      </c>
      <c r="Z2701" s="25" t="str">
        <f t="shared" si="3620"/>
        <v>#NAME?</v>
      </c>
      <c r="AA2701" s="25" t="str">
        <f t="shared" si="3621"/>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2"/>
        <v>62</v>
      </c>
      <c r="B2702" s="10">
        <f t="shared" si="2256"/>
        <v>147</v>
      </c>
      <c r="C2702" s="12" t="s">
        <v>560</v>
      </c>
      <c r="D2702" s="21" t="str">
        <f t="shared" si="3623"/>
        <v>noun</v>
      </c>
      <c r="E2702" s="21" t="s">
        <v>3635</v>
      </c>
      <c r="F2702" s="21" t="str">
        <f t="shared" si="3625"/>
        <v/>
      </c>
      <c r="G2702" s="21"/>
      <c r="H2702" s="21" t="str">
        <f t="shared" si="3626"/>
        <v>monk, monastic</v>
      </c>
      <c r="I2702" s="21" t="str">
        <f t="shared" si="3627"/>
        <v>beggar, mendicant</v>
      </c>
      <c r="J2702" s="21" t="str">
        <f t="shared" si="3628"/>
        <v>√bhikkh (beg)</v>
      </c>
      <c r="K2702" s="21">
        <f t="shared" si="3629"/>
        <v>1</v>
      </c>
      <c r="L2702" s="21" t="str">
        <f t="shared" si="3630"/>
        <v>a</v>
      </c>
      <c r="M2702" s="21" t="str">
        <f t="shared" si="3631"/>
        <v/>
      </c>
      <c r="N2702" s="21" t="str">
        <f t="shared" si="3632"/>
        <v>√bhikkh + u</v>
      </c>
      <c r="O2702" s="21" t="str">
        <f t="shared" si="3633"/>
        <v/>
      </c>
      <c r="P2702" s="21" t="str">
        <f t="shared" si="3634"/>
        <v/>
      </c>
      <c r="Q2702" s="21"/>
      <c r="R2702" s="21" t="s">
        <v>6330</v>
      </c>
      <c r="S2702" s="21" t="s">
        <v>6331</v>
      </c>
      <c r="T2702" s="21" t="s">
        <v>6332</v>
      </c>
      <c r="U2702" s="23"/>
      <c r="V2702" s="23"/>
      <c r="W2702" s="15">
        <f t="shared" si="2"/>
        <v>45635</v>
      </c>
      <c r="X2702" s="24">
        <v>2701.0</v>
      </c>
      <c r="Y2702" s="17" t="str">
        <f t="shared" si="3619"/>
        <v>=COUNTIFS(C$3:C2702,C2702)</v>
      </c>
      <c r="Z2702" s="25" t="str">
        <f t="shared" si="3620"/>
        <v>#NAME?</v>
      </c>
      <c r="AA2702" s="25" t="str">
        <f t="shared" si="3621"/>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2"/>
        <v>1</v>
      </c>
      <c r="B2703" s="10">
        <f t="shared" si="2256"/>
        <v>1</v>
      </c>
      <c r="C2703" s="12" t="s">
        <v>6333</v>
      </c>
      <c r="D2703" s="21" t="s">
        <v>250</v>
      </c>
      <c r="E2703" s="21" t="s">
        <v>6334</v>
      </c>
      <c r="F2703" s="21"/>
      <c r="G2703" s="21"/>
      <c r="H2703" s="21" t="s">
        <v>6335</v>
      </c>
      <c r="I2703" s="21" t="s">
        <v>6336</v>
      </c>
      <c r="J2703" s="21"/>
      <c r="K2703" s="21"/>
      <c r="L2703" s="21"/>
      <c r="M2703" s="21"/>
      <c r="N2703" s="21" t="s">
        <v>6337</v>
      </c>
      <c r="O2703" s="21" t="s">
        <v>65</v>
      </c>
      <c r="P2703" s="21" t="s">
        <v>6338</v>
      </c>
      <c r="Q2703" s="21"/>
      <c r="R2703" s="21" t="s">
        <v>6330</v>
      </c>
      <c r="S2703" s="21" t="s">
        <v>6331</v>
      </c>
      <c r="T2703" s="21" t="s">
        <v>6339</v>
      </c>
      <c r="U2703" s="23"/>
      <c r="V2703" s="23"/>
      <c r="W2703" s="15">
        <f t="shared" si="2"/>
        <v>45635</v>
      </c>
      <c r="X2703" s="24">
        <v>2702.0</v>
      </c>
      <c r="Y2703" s="17" t="str">
        <f t="shared" si="3619"/>
        <v>=COUNTIFS(C$3:C2703,C2703)</v>
      </c>
      <c r="Z2703" s="25" t="str">
        <f t="shared" si="3620"/>
        <v>#NAME?</v>
      </c>
      <c r="AA2703" s="25" t="str">
        <f t="shared" si="3621"/>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2"/>
        <v>1</v>
      </c>
      <c r="B2704" s="10">
        <f t="shared" si="2256"/>
        <v>2</v>
      </c>
      <c r="C2704" s="12" t="s">
        <v>6340</v>
      </c>
      <c r="D2704" s="21" t="s">
        <v>250</v>
      </c>
      <c r="E2704" s="21"/>
      <c r="F2704" s="21"/>
      <c r="G2704" s="21"/>
      <c r="H2704" s="21" t="s">
        <v>6001</v>
      </c>
      <c r="I2704" s="21"/>
      <c r="J2704" s="21"/>
      <c r="K2704" s="21"/>
      <c r="L2704" s="21"/>
      <c r="M2704" s="21"/>
      <c r="N2704" s="21"/>
      <c r="O2704" s="21"/>
      <c r="P2704" s="21"/>
      <c r="Q2704" s="21"/>
      <c r="R2704" s="21" t="s">
        <v>6330</v>
      </c>
      <c r="S2704" s="21" t="s">
        <v>6331</v>
      </c>
      <c r="T2704" s="21" t="s">
        <v>6341</v>
      </c>
      <c r="U2704" s="23"/>
      <c r="V2704" s="23"/>
      <c r="W2704" s="15">
        <f t="shared" si="2"/>
        <v>45635</v>
      </c>
      <c r="X2704" s="24">
        <v>2703.0</v>
      </c>
      <c r="Y2704" s="17" t="str">
        <f t="shared" si="3619"/>
        <v>=COUNTIFS(C$3:C2704,C2704)</v>
      </c>
      <c r="Z2704" s="25" t="str">
        <f t="shared" si="3620"/>
        <v>#NAME?</v>
      </c>
      <c r="AA2704" s="25" t="str">
        <f t="shared" si="3621"/>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2"/>
        <v>1</v>
      </c>
      <c r="B2705" s="10">
        <f t="shared" si="2256"/>
        <v>1</v>
      </c>
      <c r="C2705" s="12" t="s">
        <v>6342</v>
      </c>
      <c r="D2705" s="27" t="s">
        <v>141</v>
      </c>
      <c r="E2705" s="21" t="s">
        <v>1</v>
      </c>
      <c r="F2705" s="21"/>
      <c r="G2705" s="21"/>
      <c r="H2705" s="21" t="s">
        <v>143</v>
      </c>
      <c r="I2705" s="21"/>
      <c r="J2705" s="21"/>
      <c r="K2705" s="21"/>
      <c r="L2705" s="21"/>
      <c r="M2705" s="21"/>
      <c r="N2705" s="21"/>
      <c r="O2705" s="21"/>
      <c r="P2705" s="21"/>
      <c r="Q2705" s="21"/>
      <c r="R2705" s="21" t="s">
        <v>6330</v>
      </c>
      <c r="S2705" s="21" t="s">
        <v>6331</v>
      </c>
      <c r="T2705" s="21" t="s">
        <v>6343</v>
      </c>
      <c r="U2705" s="23"/>
      <c r="V2705" s="23"/>
      <c r="W2705" s="15">
        <f t="shared" si="2"/>
        <v>45635</v>
      </c>
      <c r="X2705" s="24">
        <v>2704.0</v>
      </c>
      <c r="Y2705" s="17" t="str">
        <f t="shared" si="3619"/>
        <v>=COUNTIFS(C$3:C2705,C2705)</v>
      </c>
      <c r="Z2705" s="25" t="str">
        <f t="shared" si="3620"/>
        <v>#NAME?</v>
      </c>
      <c r="AA2705" s="25" t="str">
        <f t="shared" si="3621"/>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2"/>
        <v>1</v>
      </c>
      <c r="B2706" s="10">
        <f t="shared" si="2256"/>
        <v>1</v>
      </c>
      <c r="C2706" s="12" t="s">
        <v>6344</v>
      </c>
      <c r="D2706" s="21" t="s">
        <v>47</v>
      </c>
      <c r="E2706" s="21" t="s">
        <v>6345</v>
      </c>
      <c r="F2706" s="21"/>
      <c r="G2706" s="21"/>
      <c r="H2706" s="21" t="s">
        <v>6346</v>
      </c>
      <c r="I2706" s="21" t="s">
        <v>6347</v>
      </c>
      <c r="J2706" s="21" t="s">
        <v>1241</v>
      </c>
      <c r="K2706" s="21">
        <v>1.0</v>
      </c>
      <c r="L2706" s="21" t="s">
        <v>35</v>
      </c>
      <c r="M2706" s="21"/>
      <c r="N2706" s="21" t="s">
        <v>6348</v>
      </c>
      <c r="O2706" s="21"/>
      <c r="P2706" s="21"/>
      <c r="Q2706" s="21"/>
      <c r="R2706" s="21" t="s">
        <v>6330</v>
      </c>
      <c r="S2706" s="21" t="s">
        <v>6331</v>
      </c>
      <c r="T2706" s="21" t="s">
        <v>6349</v>
      </c>
      <c r="U2706" s="23"/>
      <c r="V2706" s="23"/>
      <c r="W2706" s="15">
        <f t="shared" si="2"/>
        <v>45635</v>
      </c>
      <c r="X2706" s="24">
        <v>2705.0</v>
      </c>
      <c r="Y2706" s="17" t="str">
        <f t="shared" si="3619"/>
        <v>=COUNTIFS(C$3:C2706,C2706)</v>
      </c>
      <c r="Z2706" s="25" t="str">
        <f t="shared" si="3620"/>
        <v>#NAME?</v>
      </c>
      <c r="AA2706" s="25" t="str">
        <f t="shared" si="3621"/>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2"/>
        <v>1</v>
      </c>
      <c r="B2707" s="10">
        <f t="shared" si="2256"/>
        <v>1</v>
      </c>
      <c r="C2707" s="12" t="s">
        <v>6350</v>
      </c>
      <c r="D2707" s="21" t="s">
        <v>612</v>
      </c>
      <c r="E2707" s="21" t="s">
        <v>6351</v>
      </c>
      <c r="F2707" s="21"/>
      <c r="G2707" s="21"/>
      <c r="H2707" s="21" t="s">
        <v>6352</v>
      </c>
      <c r="I2707" s="21"/>
      <c r="J2707" s="21" t="s">
        <v>6322</v>
      </c>
      <c r="K2707" s="21">
        <v>1.0</v>
      </c>
      <c r="L2707" s="21" t="s">
        <v>35</v>
      </c>
      <c r="M2707" s="21"/>
      <c r="N2707" s="21" t="s">
        <v>6323</v>
      </c>
      <c r="O2707" s="21"/>
      <c r="P2707" s="21"/>
      <c r="Q2707" s="21"/>
      <c r="R2707" s="21" t="s">
        <v>6330</v>
      </c>
      <c r="S2707" s="21" t="s">
        <v>6331</v>
      </c>
      <c r="T2707" s="21" t="s">
        <v>6353</v>
      </c>
      <c r="U2707" s="23"/>
      <c r="V2707" s="23"/>
      <c r="W2707" s="15">
        <f t="shared" si="2"/>
        <v>45635</v>
      </c>
      <c r="X2707" s="24">
        <v>2706.0</v>
      </c>
      <c r="Y2707" s="17" t="str">
        <f t="shared" si="3619"/>
        <v>=COUNTIFS(C$3:C2707,C2707)</v>
      </c>
      <c r="Z2707" s="25" t="str">
        <f t="shared" si="3620"/>
        <v>#NAME?</v>
      </c>
      <c r="AA2707" s="25" t="str">
        <f t="shared" si="3621"/>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2"/>
        <v>2</v>
      </c>
      <c r="B2708" s="10">
        <f t="shared" si="2256"/>
        <v>3</v>
      </c>
      <c r="C2708" s="12" t="s">
        <v>6027</v>
      </c>
      <c r="D2708" s="21" t="str">
        <f t="shared" ref="D2708:D2709" si="3635">VLOOKUP($C2708,$C$1:$P$7320,2,0)</f>
        <v>pron</v>
      </c>
      <c r="E2708" s="21" t="s">
        <v>3907</v>
      </c>
      <c r="F2708" s="21" t="str">
        <f t="shared" ref="F2708:F2709" si="3636">VLOOKUP($C2708,$C$1:$P$7320,4,0)</f>
        <v/>
      </c>
      <c r="G2708" s="21"/>
      <c r="H2708" s="21" t="str">
        <f t="shared" ref="H2708:H2709" si="3637">VLOOKUP($C2708,$C$1:$P$7320,6,0)</f>
        <v>another</v>
      </c>
      <c r="I2708" s="21" t="str">
        <f t="shared" ref="I2708:I2709" si="3638">VLOOKUP($C2708,$C$1:$P$7320,7,0)</f>
        <v/>
      </c>
      <c r="J2708" s="21" t="str">
        <f t="shared" ref="J2708:J2709" si="3639">VLOOKUP($C2708,$C$1:$P$7320,8,0)</f>
        <v/>
      </c>
      <c r="K2708" s="21" t="str">
        <f t="shared" ref="K2708:K2709" si="3640">VLOOKUP($C2708,$C$1:$P$7320,9,0)</f>
        <v/>
      </c>
      <c r="L2708" s="21" t="str">
        <f t="shared" ref="L2708:L2709" si="3641">VLOOKUP($C2708,$C$1:$P$7320,10,0)</f>
        <v/>
      </c>
      <c r="M2708" s="21" t="str">
        <f t="shared" ref="M2708:M2709" si="3642">VLOOKUP($C2708,$C$1:$P$7320,11,0)</f>
        <v/>
      </c>
      <c r="N2708" s="21" t="str">
        <f t="shared" ref="N2708:N2709" si="3643">VLOOKUP($C2708,$C$1:$P$7320,12,0)</f>
        <v/>
      </c>
      <c r="O2708" s="21" t="str">
        <f t="shared" ref="O2708:O2709" si="3644">VLOOKUP($C2708,$C$1:$P$7320,13,0)</f>
        <v/>
      </c>
      <c r="P2708" s="21" t="str">
        <f t="shared" ref="P2708:P2709" si="3645">VLOOKUP($C2708,$C$1:$P$7320,14,0)</f>
        <v/>
      </c>
      <c r="Q2708" s="21"/>
      <c r="R2708" s="21" t="s">
        <v>6330</v>
      </c>
      <c r="S2708" s="21" t="s">
        <v>6331</v>
      </c>
      <c r="T2708" s="21" t="s">
        <v>6332</v>
      </c>
      <c r="U2708" s="23"/>
      <c r="V2708" s="23"/>
      <c r="W2708" s="15">
        <f t="shared" si="2"/>
        <v>45635</v>
      </c>
      <c r="X2708" s="24">
        <v>2707.0</v>
      </c>
      <c r="Y2708" s="17" t="str">
        <f t="shared" si="3619"/>
        <v>=COUNTIFS(C$3:C2708,C2708)</v>
      </c>
      <c r="Z2708" s="25" t="str">
        <f t="shared" si="3620"/>
        <v>#NAME?</v>
      </c>
      <c r="AA2708" s="25" t="str">
        <f t="shared" si="3621"/>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2"/>
        <v>6</v>
      </c>
      <c r="B2709" s="10">
        <f t="shared" si="2256"/>
        <v>9</v>
      </c>
      <c r="C2709" s="12" t="s">
        <v>5919</v>
      </c>
      <c r="D2709" s="21" t="str">
        <f t="shared" si="3635"/>
        <v>adj</v>
      </c>
      <c r="E2709" s="21" t="s">
        <v>6354</v>
      </c>
      <c r="F2709" s="21" t="str">
        <f t="shared" si="3636"/>
        <v/>
      </c>
      <c r="G2709" s="21"/>
      <c r="H2709" s="21" t="str">
        <f t="shared" si="3637"/>
        <v>new</v>
      </c>
      <c r="I2709" s="21" t="str">
        <f t="shared" si="3638"/>
        <v/>
      </c>
      <c r="J2709" s="21" t="str">
        <f t="shared" si="3639"/>
        <v/>
      </c>
      <c r="K2709" s="21" t="str">
        <f t="shared" si="3640"/>
        <v/>
      </c>
      <c r="L2709" s="21" t="str">
        <f t="shared" si="3641"/>
        <v/>
      </c>
      <c r="M2709" s="21" t="str">
        <f t="shared" si="3642"/>
        <v/>
      </c>
      <c r="N2709" s="21" t="str">
        <f t="shared" si="3643"/>
        <v/>
      </c>
      <c r="O2709" s="21" t="str">
        <f t="shared" si="3644"/>
        <v/>
      </c>
      <c r="P2709" s="21" t="str">
        <f t="shared" si="3645"/>
        <v/>
      </c>
      <c r="Q2709" s="21"/>
      <c r="R2709" s="21" t="s">
        <v>6330</v>
      </c>
      <c r="S2709" s="21" t="s">
        <v>6331</v>
      </c>
      <c r="T2709" s="21" t="s">
        <v>6332</v>
      </c>
      <c r="U2709" s="23"/>
      <c r="V2709" s="23"/>
      <c r="W2709" s="15">
        <f t="shared" si="2"/>
        <v>45635</v>
      </c>
      <c r="X2709" s="24">
        <v>2708.0</v>
      </c>
      <c r="Y2709" s="17" t="str">
        <f t="shared" si="3619"/>
        <v>=COUNTIFS(C$3:C2709,C2709)</v>
      </c>
      <c r="Z2709" s="25" t="str">
        <f t="shared" si="3620"/>
        <v>#NAME?</v>
      </c>
      <c r="AA2709" s="25" t="str">
        <f t="shared" si="3621"/>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2"/>
        <v>1</v>
      </c>
      <c r="B2710" s="10">
        <f t="shared" si="2256"/>
        <v>3</v>
      </c>
      <c r="C2710" s="12" t="s">
        <v>6355</v>
      </c>
      <c r="D2710" s="21" t="s">
        <v>612</v>
      </c>
      <c r="E2710" s="21" t="s">
        <v>6356</v>
      </c>
      <c r="F2710" s="21"/>
      <c r="G2710" s="21"/>
      <c r="H2710" s="21" t="s">
        <v>6321</v>
      </c>
      <c r="I2710" s="21"/>
      <c r="J2710" s="21" t="s">
        <v>6322</v>
      </c>
      <c r="K2710" s="21">
        <v>1.0</v>
      </c>
      <c r="L2710" s="21" t="s">
        <v>35</v>
      </c>
      <c r="M2710" s="21"/>
      <c r="N2710" s="21" t="s">
        <v>6323</v>
      </c>
      <c r="O2710" s="21"/>
      <c r="P2710" s="21"/>
      <c r="Q2710" s="21"/>
      <c r="R2710" s="21" t="s">
        <v>6330</v>
      </c>
      <c r="S2710" s="21" t="s">
        <v>6331</v>
      </c>
      <c r="T2710" s="21" t="s">
        <v>6357</v>
      </c>
      <c r="U2710" s="23"/>
      <c r="V2710" s="23"/>
      <c r="W2710" s="15">
        <f t="shared" si="2"/>
        <v>45635</v>
      </c>
      <c r="X2710" s="24">
        <v>2709.0</v>
      </c>
      <c r="Y2710" s="17" t="str">
        <f t="shared" si="3619"/>
        <v>=COUNTIFS(C$3:C2710,C2710)</v>
      </c>
      <c r="Z2710" s="25" t="str">
        <f t="shared" si="3620"/>
        <v>#NAME?</v>
      </c>
      <c r="AA2710" s="25" t="str">
        <f t="shared" si="3621"/>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2"/>
        <v>1</v>
      </c>
      <c r="B2711" s="10">
        <f t="shared" si="2256"/>
        <v>1</v>
      </c>
      <c r="C2711" s="12" t="s">
        <v>6358</v>
      </c>
      <c r="D2711" s="21" t="s">
        <v>84</v>
      </c>
      <c r="E2711" s="21" t="s">
        <v>6359</v>
      </c>
      <c r="F2711" s="21"/>
      <c r="G2711" s="21"/>
      <c r="H2711" s="21" t="s">
        <v>6360</v>
      </c>
      <c r="I2711" s="21"/>
      <c r="J2711" s="21"/>
      <c r="K2711" s="21"/>
      <c r="L2711" s="21"/>
      <c r="M2711" s="21"/>
      <c r="N2711" s="21"/>
      <c r="O2711" s="21"/>
      <c r="P2711" s="21"/>
      <c r="Q2711" s="21"/>
      <c r="R2711" s="21" t="s">
        <v>6330</v>
      </c>
      <c r="S2711" s="21" t="s">
        <v>6331</v>
      </c>
      <c r="T2711" s="21" t="s">
        <v>6361</v>
      </c>
      <c r="U2711" s="23"/>
      <c r="V2711" s="23"/>
      <c r="W2711" s="15">
        <f t="shared" si="2"/>
        <v>45635</v>
      </c>
      <c r="X2711" s="24">
        <v>2710.0</v>
      </c>
      <c r="Y2711" s="17" t="str">
        <f t="shared" si="3619"/>
        <v>=COUNTIFS(C$3:C2711,C2711)</v>
      </c>
      <c r="Z2711" s="25" t="str">
        <f t="shared" si="3620"/>
        <v>#NAME?</v>
      </c>
      <c r="AA2711" s="25" t="str">
        <f t="shared" si="3621"/>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2"/>
        <v>22</v>
      </c>
      <c r="B2712" s="10">
        <f t="shared" si="2256"/>
        <v>30</v>
      </c>
      <c r="C2712" s="12" t="s">
        <v>4721</v>
      </c>
      <c r="D2712" s="21" t="str">
        <f t="shared" ref="D2712:D2713" si="3646">VLOOKUP($C2712,$C$1:$P$7320,2,0)</f>
        <v>ptp</v>
      </c>
      <c r="E2712" s="21" t="str">
        <f t="shared" ref="E2712:E2713" si="3647">VLOOKUP($C2712,$C$1:$P$7320,3,0)</f>
        <v>nt nom sg of nissaggiya</v>
      </c>
      <c r="F2712" s="21" t="str">
        <f t="shared" ref="F2712:F2713" si="3648">VLOOKUP($C2712,$C$1:$P$7320,4,0)</f>
        <v/>
      </c>
      <c r="G2712" s="21"/>
      <c r="H2712" s="21" t="str">
        <f t="shared" ref="H2712:H2713" si="3649">VLOOKUP($C2712,$C$1:$P$7320,6,0)</f>
        <v>involving relinquishment</v>
      </c>
      <c r="I2712" s="21" t="str">
        <f t="shared" ref="I2712:I2713" si="3650">VLOOKUP($C2712,$C$1:$P$7320,7,0)</f>
        <v>to be given up</v>
      </c>
      <c r="J2712" s="21" t="str">
        <f t="shared" ref="J2712:J2713" si="3651">VLOOKUP($C2712,$C$1:$P$7320,8,0)</f>
        <v>√sajj (relinquish, let loose)</v>
      </c>
      <c r="K2712" s="21">
        <f t="shared" ref="K2712:K2713" si="3652">VLOOKUP($C2712,$C$1:$P$7320,9,0)</f>
        <v>1</v>
      </c>
      <c r="L2712" s="21" t="str">
        <f t="shared" ref="L2712:L2713" si="3653">VLOOKUP($C2712,$C$1:$P$7320,10,0)</f>
        <v>a</v>
      </c>
      <c r="M2712" s="21" t="str">
        <f t="shared" ref="M2712:M2713" si="3654">VLOOKUP($C2712,$C$1:$P$7320,11,0)</f>
        <v/>
      </c>
      <c r="N2712" s="21" t="str">
        <f t="shared" ref="N2712:N2713" si="3655">VLOOKUP($C2712,$C$1:$P$7320,12,0)</f>
        <v>ni + √sajj &gt; sagg + iya</v>
      </c>
      <c r="O2712" s="21" t="str">
        <f t="shared" ref="O2712:O2713" si="3656">VLOOKUP($C2712,$C$1:$P$7320,13,0)</f>
        <v/>
      </c>
      <c r="P2712" s="21" t="str">
        <f t="shared" ref="P2712:P2713" si="3657">VLOOKUP($C2712,$C$1:$P$7320,14,0)</f>
        <v/>
      </c>
      <c r="Q2712" s="21"/>
      <c r="R2712" s="21" t="s">
        <v>6330</v>
      </c>
      <c r="S2712" s="21" t="s">
        <v>6331</v>
      </c>
      <c r="T2712" s="21" t="s">
        <v>6332</v>
      </c>
      <c r="U2712" s="23"/>
      <c r="V2712" s="23"/>
      <c r="W2712" s="15">
        <f t="shared" si="2"/>
        <v>45635</v>
      </c>
      <c r="X2712" s="24">
        <v>2711.0</v>
      </c>
      <c r="Y2712" s="17" t="str">
        <f t="shared" si="3619"/>
        <v>=COUNTIFS(C$3:C2712,C2712)</v>
      </c>
      <c r="Z2712" s="25" t="str">
        <f t="shared" si="3620"/>
        <v>#NAME?</v>
      </c>
      <c r="AA2712" s="25" t="str">
        <f t="shared" si="3621"/>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56"/>
        <v>122</v>
      </c>
      <c r="C2713" s="12" t="s">
        <v>4724</v>
      </c>
      <c r="D2713" s="21" t="str">
        <f t="shared" si="3646"/>
        <v>adj</v>
      </c>
      <c r="E2713" s="21" t="str">
        <f t="shared" si="3647"/>
        <v>nt nom sg of pācittiya</v>
      </c>
      <c r="F2713" s="21" t="str">
        <f t="shared" si="3648"/>
        <v>+loc</v>
      </c>
      <c r="G2713" s="21"/>
      <c r="H2713" s="21" t="str">
        <f t="shared" si="3649"/>
        <v>requiring confession</v>
      </c>
      <c r="I2713" s="21" t="str">
        <f t="shared" si="3650"/>
        <v/>
      </c>
      <c r="J2713" s="21" t="str">
        <f t="shared" si="3651"/>
        <v/>
      </c>
      <c r="K2713" s="21" t="str">
        <f t="shared" si="3652"/>
        <v/>
      </c>
      <c r="L2713" s="21" t="str">
        <f t="shared" si="3653"/>
        <v/>
      </c>
      <c r="M2713" s="21" t="str">
        <f t="shared" si="3654"/>
        <v/>
      </c>
      <c r="N2713" s="21" t="str">
        <f t="shared" si="3655"/>
        <v/>
      </c>
      <c r="O2713" s="21" t="str">
        <f t="shared" si="3656"/>
        <v/>
      </c>
      <c r="P2713" s="21" t="str">
        <f t="shared" si="3657"/>
        <v/>
      </c>
      <c r="Q2713" s="21"/>
      <c r="R2713" s="21" t="s">
        <v>6330</v>
      </c>
      <c r="S2713" s="21" t="s">
        <v>6331</v>
      </c>
      <c r="T2713" s="21" t="s">
        <v>6332</v>
      </c>
      <c r="U2713" s="23"/>
      <c r="V2713" s="23"/>
      <c r="W2713" s="15">
        <f t="shared" si="2"/>
        <v>45635</v>
      </c>
      <c r="X2713" s="24">
        <v>2712.0</v>
      </c>
      <c r="Y2713" s="17" t="str">
        <f t="shared" si="3619"/>
        <v>=COUNTIFS(C$3:C2714,C2713)</v>
      </c>
      <c r="Z2713" s="25" t="str">
        <f t="shared" si="3620"/>
        <v>#NAME?</v>
      </c>
      <c r="AA2713" s="25" t="str">
        <f t="shared" si="3621"/>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56"/>
        <v>0</v>
      </c>
      <c r="C2714" s="31"/>
      <c r="D2714" s="40"/>
      <c r="E2714" s="40"/>
      <c r="F2714" s="40"/>
      <c r="G2714" s="40"/>
      <c r="H2714" s="40"/>
      <c r="I2714" s="40"/>
      <c r="J2714" s="40"/>
      <c r="K2714" s="40"/>
      <c r="L2714" s="40"/>
      <c r="M2714" s="40"/>
      <c r="N2714" s="40"/>
      <c r="O2714" s="40"/>
      <c r="P2714" s="40"/>
      <c r="Q2714" s="40"/>
      <c r="R2714" s="40" t="s">
        <v>6330</v>
      </c>
      <c r="S2714" s="40" t="s">
        <v>6331</v>
      </c>
      <c r="T2714" s="40" t="s">
        <v>6332</v>
      </c>
      <c r="U2714" s="41"/>
      <c r="V2714" s="41"/>
      <c r="W2714" s="15">
        <f t="shared" si="2"/>
        <v>45635</v>
      </c>
      <c r="X2714" s="24">
        <v>2713.0</v>
      </c>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56"/>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2"/>
        <v>45635</v>
      </c>
      <c r="X2715" s="24">
        <v>2714.0</v>
      </c>
      <c r="Y2715" s="17" t="str">
        <f t="shared" ref="Y2715:Y2723" si="3658">formulatext(A2715)</f>
        <v>#N/A</v>
      </c>
      <c r="Z2715" s="25" t="str">
        <f t="shared" ref="Z2715:Z2723" si="3659">org.libreoffice.regex(Y2715,"(\= COUNTIFS\(C\$\d{1,3}:)(C\d{1,3})(,)(C\d{1,3})(\))","$2")</f>
        <v>#NAME?</v>
      </c>
      <c r="AA2715" s="25" t="str">
        <f t="shared" ref="AA2715:AA2723" si="3660">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61">COUNTIFS(C$3:C2716,C2716)</f>
        <v>8</v>
      </c>
      <c r="B2716" s="10">
        <f t="shared" si="2256"/>
        <v>15</v>
      </c>
      <c r="C2716" s="12" t="s">
        <v>4015</v>
      </c>
      <c r="D2716" s="21" t="str">
        <f t="shared" ref="D2716:D2718" si="3662">VLOOKUP($C2716,$C$1:$P$7320,2,0)</f>
        <v>pron</v>
      </c>
      <c r="E2716" s="21" t="str">
        <f t="shared" ref="E2716:E2718" si="3663">VLOOKUP($C2716,$C$1:$P$7320,3,0)</f>
        <v>masc instr sg of ta</v>
      </c>
      <c r="F2716" s="21" t="str">
        <f t="shared" ref="F2716:F2718" si="3664">VLOOKUP($C2716,$C$1:$P$7320,4,0)</f>
        <v/>
      </c>
      <c r="G2716" s="21"/>
      <c r="H2716" s="21" t="str">
        <f t="shared" ref="H2716:H2718" si="3665">VLOOKUP($C2716,$C$1:$P$7320,6,0)</f>
        <v>by him</v>
      </c>
      <c r="I2716" s="21" t="str">
        <f t="shared" ref="I2716:I2718" si="3666">VLOOKUP($C2716,$C$1:$P$7320,7,0)</f>
        <v/>
      </c>
      <c r="J2716" s="21" t="str">
        <f t="shared" ref="J2716:J2718" si="3667">VLOOKUP($C2716,$C$1:$P$7320,8,0)</f>
        <v/>
      </c>
      <c r="K2716" s="21" t="str">
        <f t="shared" ref="K2716:K2718" si="3668">VLOOKUP($C2716,$C$1:$P$7320,9,0)</f>
        <v/>
      </c>
      <c r="L2716" s="21" t="str">
        <f t="shared" ref="L2716:L2718" si="3669">VLOOKUP($C2716,$C$1:$P$7320,10,0)</f>
        <v/>
      </c>
      <c r="M2716" s="21" t="str">
        <f t="shared" ref="M2716:M2718" si="3670">VLOOKUP($C2716,$C$1:$P$7320,11,0)</f>
        <v/>
      </c>
      <c r="N2716" s="21" t="str">
        <f t="shared" ref="N2716:N2718" si="3671">VLOOKUP($C2716,$C$1:$P$7320,12,0)</f>
        <v/>
      </c>
      <c r="O2716" s="21" t="str">
        <f t="shared" ref="O2716:O2718" si="3672">VLOOKUP($C2716,$C$1:$P$7320,13,0)</f>
        <v/>
      </c>
      <c r="P2716" s="21" t="str">
        <f t="shared" ref="P2716:P2718" si="3673">VLOOKUP($C2716,$C$1:$P$7320,14,0)</f>
        <v/>
      </c>
      <c r="Q2716" s="21"/>
      <c r="R2716" s="21" t="s">
        <v>6330</v>
      </c>
      <c r="S2716" s="21" t="s">
        <v>6331</v>
      </c>
      <c r="T2716" s="21" t="s">
        <v>6362</v>
      </c>
      <c r="U2716" s="23"/>
      <c r="V2716" s="23"/>
      <c r="W2716" s="15">
        <f t="shared" si="2"/>
        <v>45635</v>
      </c>
      <c r="X2716" s="24">
        <v>2715.0</v>
      </c>
      <c r="Y2716" s="17" t="str">
        <f t="shared" si="3658"/>
        <v>=COUNTIFS(C$3:C2716,C2716)</v>
      </c>
      <c r="Z2716" s="25" t="str">
        <f t="shared" si="3659"/>
        <v>#NAME?</v>
      </c>
      <c r="AA2716" s="25" t="str">
        <f t="shared" si="3660"/>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61"/>
        <v>19</v>
      </c>
      <c r="B2717" s="10">
        <f t="shared" si="2256"/>
        <v>39</v>
      </c>
      <c r="C2717" s="12" t="s">
        <v>704</v>
      </c>
      <c r="D2717" s="21" t="str">
        <f t="shared" si="3662"/>
        <v>noun</v>
      </c>
      <c r="E2717" s="21" t="str">
        <f t="shared" si="3663"/>
        <v>masc instr sg of bhikkhu, from bhikkhati</v>
      </c>
      <c r="F2717" s="21" t="str">
        <f t="shared" si="3664"/>
        <v/>
      </c>
      <c r="G2717" s="21"/>
      <c r="H2717" s="21" t="str">
        <f t="shared" si="3665"/>
        <v>by a monk, monastic</v>
      </c>
      <c r="I2717" s="21" t="str">
        <f t="shared" si="3666"/>
        <v>beggar, mendicant</v>
      </c>
      <c r="J2717" s="21" t="str">
        <f t="shared" si="3667"/>
        <v>√bhikkh (beg)</v>
      </c>
      <c r="K2717" s="21">
        <f t="shared" si="3668"/>
        <v>1</v>
      </c>
      <c r="L2717" s="21" t="str">
        <f t="shared" si="3669"/>
        <v>a</v>
      </c>
      <c r="M2717" s="21" t="str">
        <f t="shared" si="3670"/>
        <v/>
      </c>
      <c r="N2717" s="21" t="str">
        <f t="shared" si="3671"/>
        <v>√bhikkh + u</v>
      </c>
      <c r="O2717" s="21" t="str">
        <f t="shared" si="3672"/>
        <v/>
      </c>
      <c r="P2717" s="21" t="str">
        <f t="shared" si="3673"/>
        <v/>
      </c>
      <c r="Q2717" s="21"/>
      <c r="R2717" s="21" t="s">
        <v>6330</v>
      </c>
      <c r="S2717" s="21" t="s">
        <v>6331</v>
      </c>
      <c r="T2717" s="21" t="s">
        <v>6362</v>
      </c>
      <c r="U2717" s="23"/>
      <c r="V2717" s="23"/>
      <c r="W2717" s="15">
        <f t="shared" si="2"/>
        <v>45635</v>
      </c>
      <c r="X2717" s="24">
        <v>2716.0</v>
      </c>
      <c r="Y2717" s="17" t="str">
        <f t="shared" si="3658"/>
        <v>=COUNTIFS(C$3:C2717,C2717)</v>
      </c>
      <c r="Z2717" s="25" t="str">
        <f t="shared" si="3659"/>
        <v>#NAME?</v>
      </c>
      <c r="AA2717" s="25" t="str">
        <f t="shared" si="3660"/>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1"/>
        <v>24</v>
      </c>
      <c r="B2718" s="10">
        <f t="shared" si="2256"/>
        <v>37</v>
      </c>
      <c r="C2718" s="12" t="s">
        <v>368</v>
      </c>
      <c r="D2718" s="21" t="str">
        <f t="shared" si="3662"/>
        <v>pron</v>
      </c>
      <c r="E2718" s="21" t="str">
        <f t="shared" si="3663"/>
        <v>masc nom sg of ta</v>
      </c>
      <c r="F2718" s="21" t="str">
        <f t="shared" si="3664"/>
        <v/>
      </c>
      <c r="G2718" s="21"/>
      <c r="H2718" s="21" t="str">
        <f t="shared" si="3665"/>
        <v>he, that</v>
      </c>
      <c r="I2718" s="21" t="str">
        <f t="shared" si="3666"/>
        <v/>
      </c>
      <c r="J2718" s="21" t="str">
        <f t="shared" si="3667"/>
        <v/>
      </c>
      <c r="K2718" s="21" t="str">
        <f t="shared" si="3668"/>
        <v/>
      </c>
      <c r="L2718" s="21" t="str">
        <f t="shared" si="3669"/>
        <v/>
      </c>
      <c r="M2718" s="21" t="str">
        <f t="shared" si="3670"/>
        <v/>
      </c>
      <c r="N2718" s="21" t="str">
        <f t="shared" si="3671"/>
        <v/>
      </c>
      <c r="O2718" s="21" t="str">
        <f t="shared" si="3672"/>
        <v/>
      </c>
      <c r="P2718" s="21" t="str">
        <f t="shared" si="3673"/>
        <v/>
      </c>
      <c r="Q2718" s="21"/>
      <c r="R2718" s="21" t="s">
        <v>6330</v>
      </c>
      <c r="S2718" s="21" t="s">
        <v>6331</v>
      </c>
      <c r="T2718" s="21" t="s">
        <v>6362</v>
      </c>
      <c r="U2718" s="23"/>
      <c r="V2718" s="23"/>
      <c r="W2718" s="15">
        <f t="shared" si="2"/>
        <v>45635</v>
      </c>
      <c r="X2718" s="24">
        <v>2717.0</v>
      </c>
      <c r="Y2718" s="17" t="str">
        <f t="shared" si="3658"/>
        <v>=COUNTIFS(C$3:C2718,C2718)</v>
      </c>
      <c r="Z2718" s="25" t="str">
        <f t="shared" si="3659"/>
        <v>#NAME?</v>
      </c>
      <c r="AA2718" s="25" t="str">
        <f t="shared" si="3660"/>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1"/>
        <v>1</v>
      </c>
      <c r="B2719" s="10">
        <f t="shared" si="2256"/>
        <v>2</v>
      </c>
      <c r="C2719" s="12" t="s">
        <v>6363</v>
      </c>
      <c r="D2719" s="21" t="s">
        <v>612</v>
      </c>
      <c r="E2719" s="21" t="s">
        <v>6320</v>
      </c>
      <c r="F2719" s="21"/>
      <c r="G2719" s="21"/>
      <c r="H2719" s="21" t="s">
        <v>6321</v>
      </c>
      <c r="I2719" s="21"/>
      <c r="J2719" s="21" t="s">
        <v>6322</v>
      </c>
      <c r="K2719" s="21">
        <v>1.0</v>
      </c>
      <c r="L2719" s="21" t="s">
        <v>35</v>
      </c>
      <c r="M2719" s="21"/>
      <c r="N2719" s="21" t="s">
        <v>6323</v>
      </c>
      <c r="O2719" s="21"/>
      <c r="P2719" s="21"/>
      <c r="Q2719" s="21"/>
      <c r="R2719" s="21" t="s">
        <v>6330</v>
      </c>
      <c r="S2719" s="21" t="s">
        <v>6331</v>
      </c>
      <c r="T2719" s="21" t="s">
        <v>6364</v>
      </c>
      <c r="U2719" s="23"/>
      <c r="V2719" s="23"/>
      <c r="W2719" s="15">
        <f t="shared" si="2"/>
        <v>45635</v>
      </c>
      <c r="X2719" s="24">
        <v>2718.0</v>
      </c>
      <c r="Y2719" s="17" t="str">
        <f t="shared" si="3658"/>
        <v>=COUNTIFS(C$3:C2719,C2719)</v>
      </c>
      <c r="Z2719" s="25" t="str">
        <f t="shared" si="3659"/>
        <v>#NAME?</v>
      </c>
      <c r="AA2719" s="25" t="str">
        <f t="shared" si="3660"/>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1"/>
        <v>1</v>
      </c>
      <c r="B2720" s="10">
        <f t="shared" si="2256"/>
        <v>2</v>
      </c>
      <c r="C2720" s="12" t="s">
        <v>6365</v>
      </c>
      <c r="D2720" s="21" t="s">
        <v>47</v>
      </c>
      <c r="E2720" s="21" t="s">
        <v>6366</v>
      </c>
      <c r="F2720" s="21"/>
      <c r="G2720" s="21"/>
      <c r="H2720" s="21" t="s">
        <v>6367</v>
      </c>
      <c r="I2720" s="21"/>
      <c r="J2720" s="21"/>
      <c r="K2720" s="21"/>
      <c r="L2720" s="21"/>
      <c r="M2720" s="21"/>
      <c r="N2720" s="21" t="s">
        <v>6368</v>
      </c>
      <c r="O2720" s="21" t="s">
        <v>916</v>
      </c>
      <c r="P2720" s="21" t="s">
        <v>6369</v>
      </c>
      <c r="Q2720" s="21"/>
      <c r="R2720" s="21" t="s">
        <v>6330</v>
      </c>
      <c r="S2720" s="21" t="s">
        <v>6331</v>
      </c>
      <c r="T2720" s="21" t="s">
        <v>6370</v>
      </c>
      <c r="U2720" s="23"/>
      <c r="V2720" s="23"/>
      <c r="W2720" s="15">
        <f t="shared" si="2"/>
        <v>45635</v>
      </c>
      <c r="X2720" s="24">
        <v>2719.0</v>
      </c>
      <c r="Y2720" s="17" t="str">
        <f t="shared" si="3658"/>
        <v>=COUNTIFS(C$3:C2720,C2720)</v>
      </c>
      <c r="Z2720" s="25" t="str">
        <f t="shared" si="3659"/>
        <v>#NAME?</v>
      </c>
      <c r="AA2720" s="25" t="str">
        <f t="shared" si="3660"/>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1"/>
        <v>4</v>
      </c>
      <c r="B2721" s="10">
        <f t="shared" si="2256"/>
        <v>5</v>
      </c>
      <c r="C2721" s="12" t="s">
        <v>4291</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6330</v>
      </c>
      <c r="S2721" s="21" t="s">
        <v>6331</v>
      </c>
      <c r="T2721" s="21" t="s">
        <v>6362</v>
      </c>
      <c r="U2721" s="23"/>
      <c r="V2721" s="23"/>
      <c r="W2721" s="15">
        <f t="shared" si="2"/>
        <v>45635</v>
      </c>
      <c r="X2721" s="24">
        <v>2720.0</v>
      </c>
      <c r="Y2721" s="17" t="str">
        <f t="shared" si="3658"/>
        <v>=COUNTIFS(C$3:C2721,C2721)</v>
      </c>
      <c r="Z2721" s="25" t="str">
        <f t="shared" si="3659"/>
        <v>#NAME?</v>
      </c>
      <c r="AA2721" s="25" t="str">
        <f t="shared" si="3660"/>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1"/>
        <v>1</v>
      </c>
      <c r="B2722" s="10">
        <f t="shared" si="2256"/>
        <v>1</v>
      </c>
      <c r="C2722" s="12" t="s">
        <v>6371</v>
      </c>
      <c r="D2722" s="21" t="s">
        <v>47</v>
      </c>
      <c r="E2722" s="21" t="s">
        <v>6372</v>
      </c>
      <c r="F2722" s="21"/>
      <c r="G2722" s="21"/>
      <c r="H2722" s="21" t="s">
        <v>6373</v>
      </c>
      <c r="I2722" s="21" t="s">
        <v>3883</v>
      </c>
      <c r="J2722" s="21" t="s">
        <v>528</v>
      </c>
      <c r="K2722" s="21">
        <v>1.0</v>
      </c>
      <c r="L2722" s="21" t="s">
        <v>35</v>
      </c>
      <c r="M2722" s="21"/>
      <c r="N2722" s="21" t="s">
        <v>529</v>
      </c>
      <c r="O2722" s="21"/>
      <c r="P2722" s="21"/>
      <c r="Q2722" s="21"/>
      <c r="R2722" s="21" t="s">
        <v>6330</v>
      </c>
      <c r="S2722" s="21" t="s">
        <v>6331</v>
      </c>
      <c r="T2722" s="21" t="s">
        <v>6374</v>
      </c>
      <c r="U2722" s="23"/>
      <c r="V2722" s="23"/>
      <c r="W2722" s="15">
        <f t="shared" si="2"/>
        <v>45635</v>
      </c>
      <c r="X2722" s="24">
        <v>2721.0</v>
      </c>
      <c r="Y2722" s="17" t="str">
        <f t="shared" si="3658"/>
        <v>=COUNTIFS(C$3:C2722,C2722)</v>
      </c>
      <c r="Z2722" s="25" t="str">
        <f t="shared" si="3659"/>
        <v>#NAME?</v>
      </c>
      <c r="AA2722" s="25" t="str">
        <f t="shared" si="3660"/>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1"/>
        <v>1</v>
      </c>
      <c r="B2723" s="10">
        <f t="shared" si="2256"/>
        <v>1</v>
      </c>
      <c r="C2723" s="12" t="s">
        <v>6375</v>
      </c>
      <c r="D2723" s="21" t="s">
        <v>401</v>
      </c>
      <c r="E2723" s="21" t="s">
        <v>6376</v>
      </c>
      <c r="F2723" s="21"/>
      <c r="G2723" s="21"/>
      <c r="H2723" s="21" t="s">
        <v>6377</v>
      </c>
      <c r="I2723" s="21"/>
      <c r="J2723" s="21" t="s">
        <v>2004</v>
      </c>
      <c r="K2723" s="21">
        <v>1.0</v>
      </c>
      <c r="L2723" s="21" t="s">
        <v>35</v>
      </c>
      <c r="M2723" s="21"/>
      <c r="N2723" s="21" t="s">
        <v>6378</v>
      </c>
      <c r="O2723" s="21"/>
      <c r="P2723" s="21"/>
      <c r="Q2723" s="21" t="s">
        <v>6379</v>
      </c>
      <c r="R2723" s="21" t="s">
        <v>6330</v>
      </c>
      <c r="S2723" s="21" t="s">
        <v>6331</v>
      </c>
      <c r="T2723" s="21" t="s">
        <v>6380</v>
      </c>
      <c r="U2723" s="23"/>
      <c r="V2723" s="23"/>
      <c r="W2723" s="15">
        <f t="shared" si="2"/>
        <v>45635</v>
      </c>
      <c r="X2723" s="24">
        <v>2722.0</v>
      </c>
      <c r="Y2723" s="17" t="str">
        <f t="shared" si="3658"/>
        <v>=COUNTIFS(C$3:C2723,C2723)</v>
      </c>
      <c r="Z2723" s="25" t="str">
        <f t="shared" si="3659"/>
        <v>#NAME?</v>
      </c>
      <c r="AA2723" s="25" t="str">
        <f t="shared" si="3660"/>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56"/>
        <v>0</v>
      </c>
      <c r="C2724" s="31"/>
      <c r="D2724" s="40"/>
      <c r="E2724" s="40"/>
      <c r="F2724" s="40"/>
      <c r="G2724" s="40"/>
      <c r="H2724" s="40"/>
      <c r="I2724" s="40"/>
      <c r="J2724" s="40"/>
      <c r="K2724" s="40"/>
      <c r="L2724" s="40"/>
      <c r="M2724" s="40"/>
      <c r="N2724" s="40"/>
      <c r="O2724" s="40"/>
      <c r="P2724" s="40"/>
      <c r="Q2724" s="40"/>
      <c r="R2724" s="40" t="s">
        <v>6330</v>
      </c>
      <c r="S2724" s="40" t="s">
        <v>6331</v>
      </c>
      <c r="T2724" s="40" t="s">
        <v>6362</v>
      </c>
      <c r="U2724" s="41"/>
      <c r="V2724" s="41"/>
      <c r="W2724" s="15">
        <f t="shared" si="2"/>
        <v>45635</v>
      </c>
      <c r="X2724" s="24">
        <v>2723.0</v>
      </c>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56"/>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2"/>
        <v>45635</v>
      </c>
      <c r="X2725" s="24">
        <v>2724.0</v>
      </c>
      <c r="Y2725" s="17" t="str">
        <f t="shared" ref="Y2725:Y2745" si="3674">formulatext(A2725)</f>
        <v>#N/A</v>
      </c>
      <c r="Z2725" s="25" t="str">
        <f t="shared" ref="Z2725:Z2745" si="3675">org.libreoffice.regex(Y2725,"(\= COUNTIFS\(C\$\d{1,3}:)(C\d{1,3})(,)(C\d{1,3})(\))","$2")</f>
        <v>#NAME?</v>
      </c>
      <c r="AA2725" s="25" t="str">
        <f t="shared" ref="AA2725:AA2745" si="3676">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77">COUNTIFS(C$3:C2726,C2726)</f>
        <v>25</v>
      </c>
      <c r="B2726" s="10">
        <f t="shared" si="2256"/>
        <v>99</v>
      </c>
      <c r="C2726" s="12" t="s">
        <v>555</v>
      </c>
      <c r="D2726" s="21" t="str">
        <f t="shared" ref="D2726:D2727" si="3678">VLOOKUP($C2726,$C$1:$P$7320,2,0)</f>
        <v>pron</v>
      </c>
      <c r="E2726" s="21" t="str">
        <f t="shared" ref="E2726:E2727" si="3679">VLOOKUP($C2726,$C$1:$P$7320,3,0)</f>
        <v>masc nom sg of ya</v>
      </c>
      <c r="F2726" s="21" t="str">
        <f t="shared" ref="F2726:F2727" si="3680">VLOOKUP($C2726,$C$1:$P$7320,4,0)</f>
        <v/>
      </c>
      <c r="G2726" s="21"/>
      <c r="H2726" s="21" t="str">
        <f t="shared" ref="H2726:H2727" si="3681">VLOOKUP($C2726,$C$1:$P$7320,6,0)</f>
        <v>whichever, whoever</v>
      </c>
      <c r="I2726" s="21" t="str">
        <f t="shared" ref="I2726:I2727" si="3682">VLOOKUP($C2726,$C$1:$P$7320,7,0)</f>
        <v/>
      </c>
      <c r="J2726" s="21" t="str">
        <f t="shared" ref="J2726:J2727" si="3683">VLOOKUP($C2726,$C$1:$P$7320,8,0)</f>
        <v/>
      </c>
      <c r="K2726" s="21" t="str">
        <f t="shared" ref="K2726:K2727" si="3684">VLOOKUP($C2726,$C$1:$P$7320,9,0)</f>
        <v/>
      </c>
      <c r="L2726" s="21" t="str">
        <f t="shared" ref="L2726:L2727" si="3685">VLOOKUP($C2726,$C$1:$P$7320,10,0)</f>
        <v/>
      </c>
      <c r="M2726" s="21" t="str">
        <f t="shared" ref="M2726:M2727" si="3686">VLOOKUP($C2726,$C$1:$P$7320,11,0)</f>
        <v/>
      </c>
      <c r="N2726" s="21" t="str">
        <f t="shared" ref="N2726:N2727" si="3687">VLOOKUP($C2726,$C$1:$P$7320,12,0)</f>
        <v/>
      </c>
      <c r="O2726" s="21" t="str">
        <f t="shared" ref="O2726:O2727" si="3688">VLOOKUP($C2726,$C$1:$P$7320,13,0)</f>
        <v/>
      </c>
      <c r="P2726" s="21" t="str">
        <f t="shared" ref="P2726:P2727" si="3689">VLOOKUP($C2726,$C$1:$P$7320,14,0)</f>
        <v/>
      </c>
      <c r="Q2726" s="21"/>
      <c r="R2726" s="21" t="s">
        <v>6330</v>
      </c>
      <c r="S2726" s="21" t="s">
        <v>6331</v>
      </c>
      <c r="T2726" s="27" t="s">
        <v>6381</v>
      </c>
      <c r="U2726" s="23"/>
      <c r="V2726" s="23"/>
      <c r="W2726" s="15">
        <f t="shared" si="2"/>
        <v>45635</v>
      </c>
      <c r="X2726" s="24">
        <v>2725.0</v>
      </c>
      <c r="Y2726" s="17" t="str">
        <f t="shared" si="3674"/>
        <v>=COUNTIFS(C$3:C2726,C2726)</v>
      </c>
      <c r="Z2726" s="25" t="str">
        <f t="shared" si="3675"/>
        <v>#NAME?</v>
      </c>
      <c r="AA2726" s="25" t="str">
        <f t="shared" si="3676"/>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77"/>
        <v>20</v>
      </c>
      <c r="B2727" s="10">
        <f t="shared" si="2256"/>
        <v>25</v>
      </c>
      <c r="C2727" s="12" t="s">
        <v>2894</v>
      </c>
      <c r="D2727" s="21" t="str">
        <f t="shared" si="3678"/>
        <v>ind</v>
      </c>
      <c r="E2727" s="21" t="str">
        <f t="shared" si="3679"/>
        <v>conj</v>
      </c>
      <c r="F2727" s="21" t="str">
        <f t="shared" si="3680"/>
        <v/>
      </c>
      <c r="G2727" s="21"/>
      <c r="H2727" s="21" t="str">
        <f t="shared" si="3681"/>
        <v>and</v>
      </c>
      <c r="I2727" s="21" t="str">
        <f t="shared" si="3682"/>
        <v/>
      </c>
      <c r="J2727" s="21" t="str">
        <f t="shared" si="3683"/>
        <v/>
      </c>
      <c r="K2727" s="21" t="str">
        <f t="shared" si="3684"/>
        <v/>
      </c>
      <c r="L2727" s="21" t="str">
        <f t="shared" si="3685"/>
        <v/>
      </c>
      <c r="M2727" s="21" t="str">
        <f t="shared" si="3686"/>
        <v/>
      </c>
      <c r="N2727" s="21" t="str">
        <f t="shared" si="3687"/>
        <v/>
      </c>
      <c r="O2727" s="21" t="str">
        <f t="shared" si="3688"/>
        <v/>
      </c>
      <c r="P2727" s="21" t="str">
        <f t="shared" si="3689"/>
        <v/>
      </c>
      <c r="Q2727" s="21"/>
      <c r="R2727" s="21" t="s">
        <v>6330</v>
      </c>
      <c r="S2727" s="21" t="s">
        <v>6331</v>
      </c>
      <c r="T2727" s="27" t="s">
        <v>6381</v>
      </c>
      <c r="U2727" s="23"/>
      <c r="V2727" s="23"/>
      <c r="W2727" s="15">
        <f t="shared" si="2"/>
        <v>45635</v>
      </c>
      <c r="X2727" s="24">
        <v>2726.0</v>
      </c>
      <c r="Y2727" s="17" t="str">
        <f t="shared" si="3674"/>
        <v>=COUNTIFS(C$3:C2727,C2727)</v>
      </c>
      <c r="Z2727" s="25" t="str">
        <f t="shared" si="3675"/>
        <v>#NAME?</v>
      </c>
      <c r="AA2727" s="25" t="str">
        <f t="shared" si="3676"/>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77"/>
        <v>1</v>
      </c>
      <c r="B2728" s="10">
        <f t="shared" si="2256"/>
        <v>1</v>
      </c>
      <c r="C2728" s="12" t="s">
        <v>6382</v>
      </c>
      <c r="D2728" s="21" t="s">
        <v>42</v>
      </c>
      <c r="E2728" s="21" t="s">
        <v>6383</v>
      </c>
      <c r="F2728" s="21"/>
      <c r="G2728" s="21"/>
      <c r="H2728" s="21" t="s">
        <v>6384</v>
      </c>
      <c r="I2728" s="21"/>
      <c r="J2728" s="21"/>
      <c r="K2728" s="21"/>
      <c r="L2728" s="21"/>
      <c r="M2728" s="21"/>
      <c r="N2728" s="21"/>
      <c r="O2728" s="21"/>
      <c r="P2728" s="21"/>
      <c r="Q2728" s="21"/>
      <c r="R2728" s="21" t="s">
        <v>6330</v>
      </c>
      <c r="S2728" s="21" t="s">
        <v>6331</v>
      </c>
      <c r="T2728" s="27" t="s">
        <v>6385</v>
      </c>
      <c r="U2728" s="23"/>
      <c r="V2728" s="23"/>
      <c r="W2728" s="15">
        <f t="shared" si="2"/>
        <v>45635</v>
      </c>
      <c r="X2728" s="24">
        <v>2727.0</v>
      </c>
      <c r="Y2728" s="17" t="str">
        <f t="shared" si="3674"/>
        <v>=COUNTIFS(C$3:C2728,C2728)</v>
      </c>
      <c r="Z2728" s="25" t="str">
        <f t="shared" si="3675"/>
        <v>#NAME?</v>
      </c>
      <c r="AA2728" s="25" t="str">
        <f t="shared" si="3676"/>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77"/>
        <v>2</v>
      </c>
      <c r="B2729" s="10">
        <f t="shared" si="2256"/>
        <v>2</v>
      </c>
      <c r="C2729" s="12" t="s">
        <v>6365</v>
      </c>
      <c r="D2729" s="21" t="str">
        <f>VLOOKUP($C2729,$C$1:$P$7320,2,0)</f>
        <v>noun</v>
      </c>
      <c r="E2729" s="21" t="s">
        <v>6386</v>
      </c>
      <c r="F2729" s="21" t="str">
        <f>VLOOKUP($C2729,$C$1:$P$7320,4,0)</f>
        <v/>
      </c>
      <c r="G2729" s="21"/>
      <c r="H2729" s="21" t="s">
        <v>6387</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6330</v>
      </c>
      <c r="S2729" s="21" t="s">
        <v>6331</v>
      </c>
      <c r="T2729" s="27" t="s">
        <v>6381</v>
      </c>
      <c r="U2729" s="23"/>
      <c r="V2729" s="23"/>
      <c r="W2729" s="15">
        <f t="shared" si="2"/>
        <v>45635</v>
      </c>
      <c r="X2729" s="24">
        <v>2728.0</v>
      </c>
      <c r="Y2729" s="17" t="str">
        <f t="shared" si="3674"/>
        <v>=COUNTIFS(C$3:C2729,C2729)</v>
      </c>
      <c r="Z2729" s="25" t="str">
        <f t="shared" si="3675"/>
        <v>#NAME?</v>
      </c>
      <c r="AA2729" s="25" t="str">
        <f t="shared" si="3676"/>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77"/>
        <v>1</v>
      </c>
      <c r="B2730" s="10">
        <f t="shared" si="2256"/>
        <v>1</v>
      </c>
      <c r="C2730" s="12" t="s">
        <v>6388</v>
      </c>
      <c r="D2730" s="21" t="s">
        <v>47</v>
      </c>
      <c r="E2730" s="21" t="s">
        <v>6389</v>
      </c>
      <c r="F2730" s="21"/>
      <c r="G2730" s="21"/>
      <c r="H2730" s="21" t="s">
        <v>6390</v>
      </c>
      <c r="I2730" s="21" t="s">
        <v>6391</v>
      </c>
      <c r="J2730" s="21"/>
      <c r="K2730" s="21"/>
      <c r="L2730" s="21"/>
      <c r="M2730" s="21"/>
      <c r="N2730" s="22" t="s">
        <v>6392</v>
      </c>
      <c r="O2730" s="21" t="s">
        <v>65</v>
      </c>
      <c r="P2730" s="21"/>
      <c r="Q2730" s="21"/>
      <c r="R2730" s="21" t="s">
        <v>6330</v>
      </c>
      <c r="S2730" s="21" t="s">
        <v>6331</v>
      </c>
      <c r="T2730" s="27" t="s">
        <v>6393</v>
      </c>
      <c r="U2730" s="23"/>
      <c r="V2730" s="23"/>
      <c r="W2730" s="15">
        <f t="shared" si="2"/>
        <v>45635</v>
      </c>
      <c r="X2730" s="24">
        <v>2729.0</v>
      </c>
      <c r="Y2730" s="17" t="str">
        <f t="shared" si="3674"/>
        <v>=COUNTIFS(C$3:C2730,C2730)</v>
      </c>
      <c r="Z2730" s="25" t="str">
        <f t="shared" si="3675"/>
        <v>#NAME?</v>
      </c>
      <c r="AA2730" s="25" t="str">
        <f t="shared" si="3676"/>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77"/>
        <v>1</v>
      </c>
      <c r="B2731" s="10">
        <f t="shared" si="2256"/>
        <v>5</v>
      </c>
      <c r="C2731" s="44" t="s">
        <v>6394</v>
      </c>
      <c r="D2731" s="21" t="s">
        <v>47</v>
      </c>
      <c r="E2731" s="21" t="s">
        <v>612</v>
      </c>
      <c r="F2731" s="21"/>
      <c r="G2731" s="21"/>
      <c r="H2731" s="21" t="s">
        <v>6321</v>
      </c>
      <c r="I2731" s="21"/>
      <c r="J2731" s="21" t="s">
        <v>6322</v>
      </c>
      <c r="K2731" s="21">
        <v>1.0</v>
      </c>
      <c r="L2731" s="21" t="s">
        <v>35</v>
      </c>
      <c r="M2731" s="21"/>
      <c r="N2731" s="21" t="s">
        <v>6323</v>
      </c>
      <c r="O2731" s="21"/>
      <c r="P2731" s="21"/>
      <c r="Q2731" s="21"/>
      <c r="R2731" s="21" t="s">
        <v>6330</v>
      </c>
      <c r="S2731" s="21" t="s">
        <v>6331</v>
      </c>
      <c r="T2731" s="27" t="s">
        <v>6395</v>
      </c>
      <c r="U2731" s="23"/>
      <c r="V2731" s="23"/>
      <c r="W2731" s="15">
        <f t="shared" si="2"/>
        <v>45635</v>
      </c>
      <c r="X2731" s="24">
        <v>2730.0</v>
      </c>
      <c r="Y2731" s="17" t="str">
        <f t="shared" si="3674"/>
        <v>=COUNTIFS(C$3:C2731,C2731)</v>
      </c>
      <c r="Z2731" s="25" t="str">
        <f t="shared" si="3675"/>
        <v>#NAME?</v>
      </c>
      <c r="AA2731" s="25" t="str">
        <f t="shared" si="3676"/>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77"/>
        <v>1</v>
      </c>
      <c r="B2732" s="10">
        <f t="shared" si="2256"/>
        <v>1</v>
      </c>
      <c r="C2732" s="12" t="s">
        <v>6396</v>
      </c>
      <c r="D2732" s="21" t="s">
        <v>250</v>
      </c>
      <c r="E2732" s="21" t="s">
        <v>6397</v>
      </c>
      <c r="F2732" s="21"/>
      <c r="G2732" s="21"/>
      <c r="H2732" s="21" t="s">
        <v>6398</v>
      </c>
      <c r="I2732" s="21" t="s">
        <v>6399</v>
      </c>
      <c r="J2732" s="21"/>
      <c r="K2732" s="21"/>
      <c r="L2732" s="21"/>
      <c r="M2732" s="21"/>
      <c r="N2732" s="21" t="s">
        <v>6400</v>
      </c>
      <c r="O2732" s="21"/>
      <c r="P2732" s="21"/>
      <c r="Q2732" s="21"/>
      <c r="R2732" s="21" t="s">
        <v>6330</v>
      </c>
      <c r="S2732" s="21" t="s">
        <v>6331</v>
      </c>
      <c r="T2732" s="27" t="s">
        <v>6401</v>
      </c>
      <c r="U2732" s="23"/>
      <c r="V2732" s="23"/>
      <c r="W2732" s="15">
        <f t="shared" si="2"/>
        <v>45635</v>
      </c>
      <c r="X2732" s="24">
        <v>2731.0</v>
      </c>
      <c r="Y2732" s="17" t="str">
        <f t="shared" si="3674"/>
        <v>=COUNTIFS(C$3:C2732,C2732)</v>
      </c>
      <c r="Z2732" s="25" t="str">
        <f t="shared" si="3675"/>
        <v>#NAME?</v>
      </c>
      <c r="AA2732" s="25" t="str">
        <f t="shared" si="3676"/>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77"/>
        <v>25</v>
      </c>
      <c r="B2733" s="10">
        <f t="shared" si="2256"/>
        <v>37</v>
      </c>
      <c r="C2733" s="12" t="s">
        <v>368</v>
      </c>
      <c r="D2733" s="21" t="str">
        <f t="shared" ref="D2733:D2735" si="3690">VLOOKUP($C2733,$C$1:$P$7320,2,0)</f>
        <v>pron</v>
      </c>
      <c r="E2733" s="21" t="str">
        <f t="shared" ref="E2733:E2735" si="3691">VLOOKUP($C2733,$C$1:$P$7320,3,0)</f>
        <v>masc nom sg of ta</v>
      </c>
      <c r="F2733" s="21" t="str">
        <f t="shared" ref="F2733:F2735" si="3692">VLOOKUP($C2733,$C$1:$P$7320,4,0)</f>
        <v/>
      </c>
      <c r="G2733" s="21"/>
      <c r="H2733" s="21" t="str">
        <f t="shared" ref="H2733:H2735" si="3693">VLOOKUP($C2733,$C$1:$P$7320,6,0)</f>
        <v>he, that</v>
      </c>
      <c r="I2733" s="21" t="str">
        <f t="shared" ref="I2733:I2735" si="3694">VLOOKUP($C2733,$C$1:$P$7320,7,0)</f>
        <v/>
      </c>
      <c r="J2733" s="21" t="str">
        <f t="shared" ref="J2733:J2735" si="3695">VLOOKUP($C2733,$C$1:$P$7320,8,0)</f>
        <v/>
      </c>
      <c r="K2733" s="21" t="str">
        <f t="shared" ref="K2733:K2735" si="3696">VLOOKUP($C2733,$C$1:$P$7320,9,0)</f>
        <v/>
      </c>
      <c r="L2733" s="21" t="str">
        <f t="shared" ref="L2733:L2735" si="3697">VLOOKUP($C2733,$C$1:$P$7320,10,0)</f>
        <v/>
      </c>
      <c r="M2733" s="21" t="str">
        <f t="shared" ref="M2733:M2735" si="3698">VLOOKUP($C2733,$C$1:$P$7320,11,0)</f>
        <v/>
      </c>
      <c r="N2733" s="21" t="str">
        <f t="shared" ref="N2733:N2735" si="3699">VLOOKUP($C2733,$C$1:$P$7320,12,0)</f>
        <v/>
      </c>
      <c r="O2733" s="21" t="str">
        <f t="shared" ref="O2733:O2735" si="3700">VLOOKUP($C2733,$C$1:$P$7320,13,0)</f>
        <v/>
      </c>
      <c r="P2733" s="21" t="str">
        <f t="shared" ref="P2733:P2735" si="3701">VLOOKUP($C2733,$C$1:$P$7320,14,0)</f>
        <v/>
      </c>
      <c r="Q2733" s="21" t="s">
        <v>6402</v>
      </c>
      <c r="R2733" s="21" t="s">
        <v>6330</v>
      </c>
      <c r="S2733" s="21" t="s">
        <v>6331</v>
      </c>
      <c r="T2733" s="27" t="s">
        <v>6381</v>
      </c>
      <c r="U2733" s="23"/>
      <c r="V2733" s="23"/>
      <c r="W2733" s="15">
        <f t="shared" si="2"/>
        <v>45635</v>
      </c>
      <c r="X2733" s="24">
        <v>2732.0</v>
      </c>
      <c r="Y2733" s="17" t="str">
        <f t="shared" si="3674"/>
        <v>=COUNTIFS(C$3:C2733,C2733)</v>
      </c>
      <c r="Z2733" s="25" t="str">
        <f t="shared" si="3675"/>
        <v>#NAME?</v>
      </c>
      <c r="AA2733" s="25" t="str">
        <f t="shared" si="3676"/>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77"/>
        <v>9</v>
      </c>
      <c r="B2734" s="10">
        <f t="shared" si="2256"/>
        <v>17</v>
      </c>
      <c r="C2734" s="12" t="s">
        <v>41</v>
      </c>
      <c r="D2734" s="21" t="str">
        <f t="shared" si="3690"/>
        <v>pron</v>
      </c>
      <c r="E2734" s="21" t="str">
        <f t="shared" si="3691"/>
        <v>masc dat sg of ta</v>
      </c>
      <c r="F2734" s="21" t="str">
        <f t="shared" si="3692"/>
        <v/>
      </c>
      <c r="G2734" s="21"/>
      <c r="H2734" s="21" t="str">
        <f t="shared" si="3693"/>
        <v>to him</v>
      </c>
      <c r="I2734" s="21" t="str">
        <f t="shared" si="3694"/>
        <v/>
      </c>
      <c r="J2734" s="21" t="str">
        <f t="shared" si="3695"/>
        <v/>
      </c>
      <c r="K2734" s="21" t="str">
        <f t="shared" si="3696"/>
        <v/>
      </c>
      <c r="L2734" s="21" t="str">
        <f t="shared" si="3697"/>
        <v/>
      </c>
      <c r="M2734" s="21" t="str">
        <f t="shared" si="3698"/>
        <v/>
      </c>
      <c r="N2734" s="21" t="str">
        <f t="shared" si="3699"/>
        <v/>
      </c>
      <c r="O2734" s="21" t="str">
        <f t="shared" si="3700"/>
        <v/>
      </c>
      <c r="P2734" s="21" t="str">
        <f t="shared" si="3701"/>
        <v/>
      </c>
      <c r="Q2734" s="21"/>
      <c r="R2734" s="21" t="s">
        <v>6330</v>
      </c>
      <c r="S2734" s="21" t="s">
        <v>6331</v>
      </c>
      <c r="T2734" s="27" t="s">
        <v>6381</v>
      </c>
      <c r="U2734" s="23"/>
      <c r="V2734" s="23"/>
      <c r="W2734" s="15">
        <f t="shared" si="2"/>
        <v>45635</v>
      </c>
      <c r="X2734" s="24">
        <v>2733.0</v>
      </c>
      <c r="Y2734" s="17" t="str">
        <f t="shared" si="3674"/>
        <v>=COUNTIFS(C$3:C2734,C2734)</v>
      </c>
      <c r="Z2734" s="25" t="str">
        <f t="shared" si="3675"/>
        <v>#NAME?</v>
      </c>
      <c r="AA2734" s="25" t="str">
        <f t="shared" si="3676"/>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77"/>
        <v>4</v>
      </c>
      <c r="B2735" s="10">
        <f t="shared" si="2256"/>
        <v>9</v>
      </c>
      <c r="C2735" s="12" t="s">
        <v>4782</v>
      </c>
      <c r="D2735" s="21" t="str">
        <f t="shared" si="3690"/>
        <v>noun</v>
      </c>
      <c r="E2735" s="21" t="str">
        <f t="shared" si="3691"/>
        <v>masc dat sg of bhikkhu, from bhikkhati</v>
      </c>
      <c r="F2735" s="21" t="str">
        <f t="shared" si="3692"/>
        <v/>
      </c>
      <c r="G2735" s="21"/>
      <c r="H2735" s="21" t="str">
        <f t="shared" si="3693"/>
        <v>for a monk, monastic</v>
      </c>
      <c r="I2735" s="21" t="str">
        <f t="shared" si="3694"/>
        <v>beggar, mendicant</v>
      </c>
      <c r="J2735" s="21" t="str">
        <f t="shared" si="3695"/>
        <v>√bhikkh (beg)</v>
      </c>
      <c r="K2735" s="21">
        <f t="shared" si="3696"/>
        <v>1</v>
      </c>
      <c r="L2735" s="21" t="str">
        <f t="shared" si="3697"/>
        <v>a</v>
      </c>
      <c r="M2735" s="21" t="str">
        <f t="shared" si="3698"/>
        <v/>
      </c>
      <c r="N2735" s="21" t="str">
        <f t="shared" si="3699"/>
        <v>√bhikkh + u</v>
      </c>
      <c r="O2735" s="21" t="str">
        <f t="shared" si="3700"/>
        <v/>
      </c>
      <c r="P2735" s="21" t="str">
        <f t="shared" si="3701"/>
        <v/>
      </c>
      <c r="Q2735" s="21"/>
      <c r="R2735" s="21" t="s">
        <v>6330</v>
      </c>
      <c r="S2735" s="21" t="s">
        <v>6331</v>
      </c>
      <c r="T2735" s="27" t="s">
        <v>6381</v>
      </c>
      <c r="U2735" s="23"/>
      <c r="V2735" s="23"/>
      <c r="W2735" s="15">
        <f t="shared" si="2"/>
        <v>45635</v>
      </c>
      <c r="X2735" s="24">
        <v>2734.0</v>
      </c>
      <c r="Y2735" s="17" t="str">
        <f t="shared" si="3674"/>
        <v>=COUNTIFS(C$3:C2735,C2735)</v>
      </c>
      <c r="Z2735" s="25" t="str">
        <f t="shared" si="3675"/>
        <v>#NAME?</v>
      </c>
      <c r="AA2735" s="25" t="str">
        <f t="shared" si="3676"/>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77"/>
        <v>1</v>
      </c>
      <c r="B2736" s="10">
        <f t="shared" si="2256"/>
        <v>1</v>
      </c>
      <c r="C2736" s="12" t="s">
        <v>6403</v>
      </c>
      <c r="D2736" s="21" t="s">
        <v>401</v>
      </c>
      <c r="E2736" s="21" t="s">
        <v>6404</v>
      </c>
      <c r="F2736" s="21" t="s">
        <v>31</v>
      </c>
      <c r="G2736" s="21"/>
      <c r="H2736" s="21" t="s">
        <v>6405</v>
      </c>
      <c r="I2736" s="21"/>
      <c r="J2736" s="21" t="s">
        <v>1145</v>
      </c>
      <c r="K2736" s="21">
        <v>1.0</v>
      </c>
      <c r="L2736" s="21" t="s">
        <v>35</v>
      </c>
      <c r="M2736" s="21"/>
      <c r="N2736" s="21" t="s">
        <v>6406</v>
      </c>
      <c r="O2736" s="21"/>
      <c r="P2736" s="21"/>
      <c r="Q2736" s="21"/>
      <c r="R2736" s="21" t="s">
        <v>6330</v>
      </c>
      <c r="S2736" s="21" t="s">
        <v>6331</v>
      </c>
      <c r="T2736" s="27" t="s">
        <v>6407</v>
      </c>
      <c r="U2736" s="23"/>
      <c r="V2736" s="23"/>
      <c r="W2736" s="15">
        <f t="shared" si="2"/>
        <v>45635</v>
      </c>
      <c r="X2736" s="24">
        <v>2735.0</v>
      </c>
      <c r="Y2736" s="17" t="str">
        <f t="shared" si="3674"/>
        <v>=COUNTIFS(C$3:C2736,C2736)</v>
      </c>
      <c r="Z2736" s="25" t="str">
        <f t="shared" si="3675"/>
        <v>#NAME?</v>
      </c>
      <c r="AA2736" s="25" t="str">
        <f t="shared" si="3676"/>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77"/>
        <v>5</v>
      </c>
      <c r="B2737" s="10">
        <f t="shared" si="2256"/>
        <v>15</v>
      </c>
      <c r="C2737" s="12" t="s">
        <v>4399</v>
      </c>
      <c r="D2737" s="21" t="str">
        <f t="shared" ref="D2737:D2740" si="3702">VLOOKUP($C2737,$C$1:$P$7320,2,0)</f>
        <v>pron</v>
      </c>
      <c r="E2737" s="21" t="str">
        <f>VLOOKUP($C2737,$C$1:$P$7320,3,0)</f>
        <v>fem nom sg of ima</v>
      </c>
      <c r="F2737" s="21" t="str">
        <f t="shared" ref="F2737:F2740" si="3703">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6408</v>
      </c>
      <c r="R2737" s="21" t="s">
        <v>6330</v>
      </c>
      <c r="S2737" s="21" t="s">
        <v>6331</v>
      </c>
      <c r="T2737" s="27" t="s">
        <v>6381</v>
      </c>
      <c r="U2737" s="23"/>
      <c r="V2737" s="23"/>
      <c r="W2737" s="15">
        <f t="shared" si="2"/>
        <v>45635</v>
      </c>
      <c r="X2737" s="24">
        <v>2736.0</v>
      </c>
      <c r="Y2737" s="17" t="str">
        <f t="shared" si="3674"/>
        <v>=COUNTIFS(C$3:C2737,C2737)</v>
      </c>
      <c r="Z2737" s="25" t="str">
        <f t="shared" si="3675"/>
        <v>#NAME?</v>
      </c>
      <c r="AA2737" s="25" t="str">
        <f t="shared" si="3676"/>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77"/>
        <v>10</v>
      </c>
      <c r="B2738" s="10">
        <f t="shared" si="2256"/>
        <v>19</v>
      </c>
      <c r="C2738" s="12" t="s">
        <v>1499</v>
      </c>
      <c r="D2738" s="21" t="str">
        <f t="shared" si="3702"/>
        <v>pron</v>
      </c>
      <c r="E2738" s="21" t="s">
        <v>6409</v>
      </c>
      <c r="F2738" s="21" t="str">
        <f t="shared" si="3703"/>
        <v/>
      </c>
      <c r="G2738" s="21"/>
      <c r="H2738" s="21" t="s">
        <v>6410</v>
      </c>
      <c r="I2738" s="21"/>
      <c r="J2738" s="21"/>
      <c r="K2738" s="21"/>
      <c r="L2738" s="21"/>
      <c r="M2738" s="21"/>
      <c r="N2738" s="21"/>
      <c r="O2738" s="21"/>
      <c r="P2738" s="21"/>
      <c r="Q2738" s="21"/>
      <c r="R2738" s="21" t="s">
        <v>6330</v>
      </c>
      <c r="S2738" s="21" t="s">
        <v>6331</v>
      </c>
      <c r="T2738" s="27" t="s">
        <v>6381</v>
      </c>
      <c r="U2738" s="23"/>
      <c r="V2738" s="23"/>
      <c r="W2738" s="15">
        <f t="shared" si="2"/>
        <v>45635</v>
      </c>
      <c r="X2738" s="24">
        <v>2737.0</v>
      </c>
      <c r="Y2738" s="17" t="str">
        <f t="shared" si="3674"/>
        <v>=COUNTIFS(C$3:C2738,C2738)</v>
      </c>
      <c r="Z2738" s="25" t="str">
        <f t="shared" si="3675"/>
        <v>#NAME?</v>
      </c>
      <c r="AA2738" s="25" t="str">
        <f t="shared" si="3676"/>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77"/>
        <v>63</v>
      </c>
      <c r="B2739" s="10">
        <f t="shared" si="2256"/>
        <v>147</v>
      </c>
      <c r="C2739" s="12" t="s">
        <v>560</v>
      </c>
      <c r="D2739" s="21" t="str">
        <f t="shared" si="3702"/>
        <v>noun</v>
      </c>
      <c r="E2739" s="21" t="s">
        <v>3635</v>
      </c>
      <c r="F2739" s="21" t="str">
        <f t="shared" si="3703"/>
        <v/>
      </c>
      <c r="G2739" s="21"/>
      <c r="H2739" s="21" t="str">
        <f t="shared" ref="H2739:H2740" si="3704">VLOOKUP($C2739,$C$1:$P$7320,6,0)</f>
        <v>monk, monastic</v>
      </c>
      <c r="I2739" s="21" t="str">
        <f t="shared" ref="I2739:I2740" si="3705">VLOOKUP($C2739,$C$1:$P$7320,7,0)</f>
        <v>beggar, mendicant</v>
      </c>
      <c r="J2739" s="21" t="str">
        <f t="shared" ref="J2739:J2740" si="3706">VLOOKUP($C2739,$C$1:$P$7320,8,0)</f>
        <v>√bhikkh (beg)</v>
      </c>
      <c r="K2739" s="21">
        <f t="shared" ref="K2739:K2740" si="3707">VLOOKUP($C2739,$C$1:$P$7320,9,0)</f>
        <v>1</v>
      </c>
      <c r="L2739" s="21" t="str">
        <f t="shared" ref="L2739:L2740" si="3708">VLOOKUP($C2739,$C$1:$P$7320,10,0)</f>
        <v>a</v>
      </c>
      <c r="M2739" s="21" t="str">
        <f t="shared" ref="M2739:M2740" si="3709">VLOOKUP($C2739,$C$1:$P$7320,11,0)</f>
        <v/>
      </c>
      <c r="N2739" s="21" t="str">
        <f t="shared" ref="N2739:N2740" si="3710">VLOOKUP($C2739,$C$1:$P$7320,12,0)</f>
        <v>√bhikkh + u</v>
      </c>
      <c r="O2739" s="21" t="str">
        <f t="shared" ref="O2739:O2740" si="3711">VLOOKUP($C2739,$C$1:$P$7320,13,0)</f>
        <v/>
      </c>
      <c r="P2739" s="21" t="str">
        <f t="shared" ref="P2739:P2740" si="3712">VLOOKUP($C2739,$C$1:$P$7320,14,0)</f>
        <v/>
      </c>
      <c r="Q2739" s="21"/>
      <c r="R2739" s="21" t="s">
        <v>6330</v>
      </c>
      <c r="S2739" s="21" t="s">
        <v>6331</v>
      </c>
      <c r="T2739" s="27" t="s">
        <v>6381</v>
      </c>
      <c r="U2739" s="23"/>
      <c r="V2739" s="23"/>
      <c r="W2739" s="15">
        <f t="shared" si="2"/>
        <v>45635</v>
      </c>
      <c r="X2739" s="24">
        <v>2738.0</v>
      </c>
      <c r="Y2739" s="17" t="str">
        <f t="shared" si="3674"/>
        <v>=COUNTIFS(C$3:C2739,C2739)</v>
      </c>
      <c r="Z2739" s="25" t="str">
        <f t="shared" si="3675"/>
        <v>#NAME?</v>
      </c>
      <c r="AA2739" s="25" t="str">
        <f t="shared" si="3676"/>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77"/>
        <v>2</v>
      </c>
      <c r="B2740" s="10">
        <f t="shared" si="2256"/>
        <v>2</v>
      </c>
      <c r="C2740" s="12" t="s">
        <v>6363</v>
      </c>
      <c r="D2740" s="21" t="str">
        <f t="shared" si="3702"/>
        <v>masc</v>
      </c>
      <c r="E2740" s="21" t="str">
        <f>VLOOKUP($C2740,$C$1:$P$7320,3,0)</f>
        <v>masc nom sg of patta</v>
      </c>
      <c r="F2740" s="21" t="str">
        <f t="shared" si="3703"/>
        <v/>
      </c>
      <c r="G2740" s="21"/>
      <c r="H2740" s="21" t="str">
        <f t="shared" si="3704"/>
        <v>bowl</v>
      </c>
      <c r="I2740" s="21" t="str">
        <f t="shared" si="3705"/>
        <v/>
      </c>
      <c r="J2740" s="21" t="str">
        <f t="shared" si="3706"/>
        <v>√pā (drink)</v>
      </c>
      <c r="K2740" s="21">
        <f t="shared" si="3707"/>
        <v>1</v>
      </c>
      <c r="L2740" s="21" t="str">
        <f t="shared" si="3708"/>
        <v>a</v>
      </c>
      <c r="M2740" s="21" t="str">
        <f t="shared" si="3709"/>
        <v/>
      </c>
      <c r="N2740" s="21" t="str">
        <f t="shared" si="3710"/>
        <v>√pā + ta</v>
      </c>
      <c r="O2740" s="21" t="str">
        <f t="shared" si="3711"/>
        <v/>
      </c>
      <c r="P2740" s="21" t="str">
        <f t="shared" si="3712"/>
        <v/>
      </c>
      <c r="Q2740" s="21"/>
      <c r="R2740" s="21" t="s">
        <v>6330</v>
      </c>
      <c r="S2740" s="21" t="s">
        <v>6331</v>
      </c>
      <c r="T2740" s="27" t="s">
        <v>6381</v>
      </c>
      <c r="U2740" s="23"/>
      <c r="V2740" s="23"/>
      <c r="W2740" s="15">
        <f t="shared" si="2"/>
        <v>45635</v>
      </c>
      <c r="X2740" s="24">
        <v>2739.0</v>
      </c>
      <c r="Y2740" s="17" t="str">
        <f t="shared" si="3674"/>
        <v>=COUNTIFS(C$3:C2740,C2740)</v>
      </c>
      <c r="Z2740" s="25" t="str">
        <f t="shared" si="3675"/>
        <v>#NAME?</v>
      </c>
      <c r="AA2740" s="25" t="str">
        <f t="shared" si="3676"/>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77"/>
        <v>1</v>
      </c>
      <c r="B2741" s="10">
        <f t="shared" si="2256"/>
        <v>6</v>
      </c>
      <c r="C2741" s="12" t="s">
        <v>6411</v>
      </c>
      <c r="D2741" s="21" t="s">
        <v>29</v>
      </c>
      <c r="E2741" s="21" t="s">
        <v>6412</v>
      </c>
      <c r="F2741" s="21" t="s">
        <v>31</v>
      </c>
      <c r="G2741" s="21"/>
      <c r="H2741" s="21" t="s">
        <v>6413</v>
      </c>
      <c r="I2741" s="21"/>
      <c r="J2741" s="21"/>
      <c r="K2741" s="21"/>
      <c r="L2741" s="21"/>
      <c r="M2741" s="21"/>
      <c r="N2741" s="21"/>
      <c r="O2741" s="21"/>
      <c r="P2741" s="21"/>
      <c r="Q2741" s="21"/>
      <c r="R2741" s="21" t="s">
        <v>6330</v>
      </c>
      <c r="S2741" s="21" t="s">
        <v>6331</v>
      </c>
      <c r="T2741" s="27" t="s">
        <v>6414</v>
      </c>
      <c r="U2741" s="23"/>
      <c r="V2741" s="23"/>
      <c r="W2741" s="15">
        <f t="shared" si="2"/>
        <v>45635</v>
      </c>
      <c r="X2741" s="24">
        <v>2740.0</v>
      </c>
      <c r="Y2741" s="17" t="str">
        <f t="shared" si="3674"/>
        <v>=COUNTIFS(C$3:C2741,C2741)</v>
      </c>
      <c r="Z2741" s="25" t="str">
        <f t="shared" si="3675"/>
        <v>#NAME?</v>
      </c>
      <c r="AA2741" s="25" t="str">
        <f t="shared" si="3676"/>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77"/>
        <v>1</v>
      </c>
      <c r="B2742" s="10">
        <f t="shared" si="2256"/>
        <v>1</v>
      </c>
      <c r="C2742" s="12" t="s">
        <v>6415</v>
      </c>
      <c r="D2742" s="21" t="s">
        <v>47</v>
      </c>
      <c r="E2742" s="21" t="s">
        <v>6416</v>
      </c>
      <c r="F2742" s="21"/>
      <c r="G2742" s="21"/>
      <c r="H2742" s="21" t="s">
        <v>6417</v>
      </c>
      <c r="I2742" s="21" t="s">
        <v>6418</v>
      </c>
      <c r="J2742" s="21" t="s">
        <v>3044</v>
      </c>
      <c r="K2742" s="21">
        <v>2.0</v>
      </c>
      <c r="L2742" s="21" t="s">
        <v>3045</v>
      </c>
      <c r="M2742" s="21"/>
      <c r="N2742" s="21" t="s">
        <v>3064</v>
      </c>
      <c r="O2742" s="21"/>
      <c r="P2742" s="21"/>
      <c r="Q2742" s="21"/>
      <c r="R2742" s="21" t="s">
        <v>6330</v>
      </c>
      <c r="S2742" s="21" t="s">
        <v>6331</v>
      </c>
      <c r="T2742" s="27" t="s">
        <v>6419</v>
      </c>
      <c r="U2742" s="23"/>
      <c r="V2742" s="23"/>
      <c r="W2742" s="15">
        <f t="shared" si="2"/>
        <v>45635</v>
      </c>
      <c r="X2742" s="24">
        <v>2741.0</v>
      </c>
      <c r="Y2742" s="17" t="str">
        <f t="shared" si="3674"/>
        <v>=COUNTIFS(C$3:C2742,C2742)</v>
      </c>
      <c r="Z2742" s="25" t="str">
        <f t="shared" si="3675"/>
        <v>#NAME?</v>
      </c>
      <c r="AA2742" s="25" t="str">
        <f t="shared" si="3676"/>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77"/>
        <v>1</v>
      </c>
      <c r="B2743" s="10">
        <f t="shared" si="2256"/>
        <v>1</v>
      </c>
      <c r="C2743" s="12" t="s">
        <v>6420</v>
      </c>
      <c r="D2743" s="21" t="s">
        <v>118</v>
      </c>
      <c r="E2743" s="21" t="s">
        <v>6421</v>
      </c>
      <c r="F2743" s="21"/>
      <c r="G2743" s="21"/>
      <c r="H2743" s="21"/>
      <c r="I2743" s="21"/>
      <c r="J2743" s="21"/>
      <c r="K2743" s="21"/>
      <c r="L2743" s="21"/>
      <c r="M2743" s="21"/>
      <c r="N2743" s="21" t="s">
        <v>6422</v>
      </c>
      <c r="O2743" s="21"/>
      <c r="P2743" s="21"/>
      <c r="Q2743" s="21"/>
      <c r="R2743" s="21" t="s">
        <v>6330</v>
      </c>
      <c r="S2743" s="21" t="s">
        <v>6331</v>
      </c>
      <c r="T2743" s="27" t="s">
        <v>6423</v>
      </c>
      <c r="U2743" s="23"/>
      <c r="V2743" s="23"/>
      <c r="W2743" s="15">
        <f t="shared" si="2"/>
        <v>45635</v>
      </c>
      <c r="X2743" s="24">
        <v>2742.0</v>
      </c>
      <c r="Y2743" s="17" t="str">
        <f t="shared" si="3674"/>
        <v>=COUNTIFS(C$3:C2743,C2743)</v>
      </c>
      <c r="Z2743" s="25" t="str">
        <f t="shared" si="3675"/>
        <v>#NAME?</v>
      </c>
      <c r="AA2743" s="25" t="str">
        <f t="shared" si="3676"/>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77"/>
        <v>1</v>
      </c>
      <c r="B2744" s="10">
        <f t="shared" si="2256"/>
        <v>1</v>
      </c>
      <c r="C2744" s="12" t="s">
        <v>6424</v>
      </c>
      <c r="D2744" s="21" t="s">
        <v>401</v>
      </c>
      <c r="E2744" s="21" t="s">
        <v>6326</v>
      </c>
      <c r="F2744" s="21"/>
      <c r="G2744" s="21"/>
      <c r="H2744" s="21" t="s">
        <v>4709</v>
      </c>
      <c r="I2744" s="21" t="s">
        <v>4710</v>
      </c>
      <c r="J2744" s="21" t="s">
        <v>677</v>
      </c>
      <c r="K2744" s="21">
        <v>1.0</v>
      </c>
      <c r="L2744" s="21" t="s">
        <v>196</v>
      </c>
      <c r="M2744" s="21" t="s">
        <v>4711</v>
      </c>
      <c r="N2744" s="21" t="s">
        <v>4712</v>
      </c>
      <c r="O2744" s="21"/>
      <c r="P2744" s="21"/>
      <c r="Q2744" s="21"/>
      <c r="R2744" s="21" t="s">
        <v>6330</v>
      </c>
      <c r="S2744" s="21" t="s">
        <v>6331</v>
      </c>
      <c r="T2744" s="27" t="s">
        <v>6425</v>
      </c>
      <c r="U2744" s="23"/>
      <c r="V2744" s="23"/>
      <c r="W2744" s="15">
        <f t="shared" si="2"/>
        <v>45635</v>
      </c>
      <c r="X2744" s="24">
        <v>2743.0</v>
      </c>
      <c r="Y2744" s="17" t="str">
        <f t="shared" si="3674"/>
        <v>=COUNTIFS(C$3:C2744,C2744)</v>
      </c>
      <c r="Z2744" s="25" t="str">
        <f t="shared" si="3675"/>
        <v>#NAME?</v>
      </c>
      <c r="AA2744" s="25" t="str">
        <f t="shared" si="3676"/>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77"/>
        <v>28</v>
      </c>
      <c r="B2745" s="10">
        <f t="shared" si="2256"/>
        <v>63</v>
      </c>
      <c r="C2745" s="12" t="s">
        <v>449</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6330</v>
      </c>
      <c r="S2745" s="21" t="s">
        <v>6331</v>
      </c>
      <c r="T2745" s="27" t="s">
        <v>6381</v>
      </c>
      <c r="U2745" s="23"/>
      <c r="V2745" s="23"/>
      <c r="W2745" s="15">
        <f t="shared" si="2"/>
        <v>45635</v>
      </c>
      <c r="X2745" s="24">
        <v>2744.0</v>
      </c>
      <c r="Y2745" s="17" t="str">
        <f t="shared" si="3674"/>
        <v>=COUNTIFS(C$3:C2745,C2745)</v>
      </c>
      <c r="Z2745" s="25" t="str">
        <f t="shared" si="3675"/>
        <v>#NAME?</v>
      </c>
      <c r="AA2745" s="25" t="str">
        <f t="shared" si="3676"/>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56"/>
        <v>0</v>
      </c>
      <c r="C2746" s="31"/>
      <c r="D2746" s="40"/>
      <c r="E2746" s="40"/>
      <c r="F2746" s="40"/>
      <c r="G2746" s="40"/>
      <c r="H2746" s="40"/>
      <c r="I2746" s="40"/>
      <c r="J2746" s="40"/>
      <c r="K2746" s="40"/>
      <c r="L2746" s="40"/>
      <c r="M2746" s="40"/>
      <c r="N2746" s="40"/>
      <c r="O2746" s="40"/>
      <c r="P2746" s="40"/>
      <c r="Q2746" s="40"/>
      <c r="R2746" s="40" t="s">
        <v>6330</v>
      </c>
      <c r="S2746" s="40" t="s">
        <v>6331</v>
      </c>
      <c r="T2746" s="62" t="s">
        <v>6381</v>
      </c>
      <c r="U2746" s="41"/>
      <c r="V2746" s="41"/>
      <c r="W2746" s="15">
        <f t="shared" si="2"/>
        <v>45635</v>
      </c>
      <c r="X2746" s="24">
        <v>2745.0</v>
      </c>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56"/>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2"/>
        <v>45635</v>
      </c>
      <c r="X2747" s="24">
        <v>2746.0</v>
      </c>
      <c r="Y2747" s="17" t="str">
        <f t="shared" ref="Y2747:Y2750" si="3713">formulatext(A2747)</f>
        <v>#N/A</v>
      </c>
      <c r="Z2747" s="25" t="str">
        <f t="shared" ref="Z2747:Z2750" si="3714">org.libreoffice.regex(Y2747,"(\= COUNTIFS\(C\$\d{1,3}:)(C\d{1,3})(,)(C\d{1,3})(\))","$2")</f>
        <v>#NAME?</v>
      </c>
      <c r="AA2747" s="25" t="str">
        <f t="shared" ref="AA2747:AA2750" si="3715">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16">COUNTIFS(C$3:C2748,C2748)</f>
        <v>6</v>
      </c>
      <c r="B2748" s="10">
        <f t="shared" si="2256"/>
        <v>15</v>
      </c>
      <c r="C2748" s="12" t="s">
        <v>4399</v>
      </c>
      <c r="D2748" s="21" t="str">
        <f t="shared" ref="D2748:D2750" si="3717">VLOOKUP($C2748,$C$1:$P$7320,2,0)</f>
        <v>pron</v>
      </c>
      <c r="E2748" s="21" t="str">
        <f t="shared" ref="E2748:E2750" si="3718">VLOOKUP($C2748,$C$1:$P$7320,3,0)</f>
        <v>fem nom sg of ima</v>
      </c>
      <c r="F2748" s="21" t="str">
        <f t="shared" ref="F2748:F2750" si="3719">VLOOKUP($C2748,$C$1:$P$7320,4,0)</f>
        <v/>
      </c>
      <c r="G2748" s="21"/>
      <c r="H2748" s="21" t="str">
        <f t="shared" ref="H2748:H2750" si="3720">VLOOKUP($C2748,$C$1:$P$7320,6,0)</f>
        <v>this</v>
      </c>
      <c r="I2748" s="21" t="str">
        <f t="shared" ref="I2748:I2750" si="3721">VLOOKUP($C2748,$C$1:$P$7320,7,0)</f>
        <v/>
      </c>
      <c r="J2748" s="21" t="str">
        <f t="shared" ref="J2748:J2750" si="3722">VLOOKUP($C2748,$C$1:$P$7320,8,0)</f>
        <v/>
      </c>
      <c r="K2748" s="21" t="str">
        <f t="shared" ref="K2748:K2750" si="3723">VLOOKUP($C2748,$C$1:$P$7320,9,0)</f>
        <v/>
      </c>
      <c r="L2748" s="21" t="str">
        <f t="shared" ref="L2748:L2750" si="3724">VLOOKUP($C2748,$C$1:$P$7320,10,0)</f>
        <v/>
      </c>
      <c r="M2748" s="21" t="str">
        <f t="shared" ref="M2748:M2750" si="3725">VLOOKUP($C2748,$C$1:$P$7320,11,0)</f>
        <v/>
      </c>
      <c r="N2748" s="21" t="str">
        <f t="shared" ref="N2748:N2750" si="3726">VLOOKUP($C2748,$C$1:$P$7320,12,0)</f>
        <v/>
      </c>
      <c r="O2748" s="21" t="str">
        <f t="shared" ref="O2748:O2750" si="3727">VLOOKUP($C2748,$C$1:$P$7320,13,0)</f>
        <v/>
      </c>
      <c r="P2748" s="21" t="str">
        <f t="shared" ref="P2748:P2750" si="3728">VLOOKUP($C2748,$C$1:$P$7320,14,0)</f>
        <v/>
      </c>
      <c r="Q2748" s="21"/>
      <c r="R2748" s="21" t="s">
        <v>6330</v>
      </c>
      <c r="S2748" s="21" t="s">
        <v>6331</v>
      </c>
      <c r="T2748" s="21" t="s">
        <v>6426</v>
      </c>
      <c r="U2748" s="23"/>
      <c r="V2748" s="23"/>
      <c r="W2748" s="15">
        <f t="shared" si="2"/>
        <v>45635</v>
      </c>
      <c r="X2748" s="24">
        <v>2747.0</v>
      </c>
      <c r="Y2748" s="17" t="str">
        <f t="shared" si="3713"/>
        <v>=COUNTIFS(C$3:C2748,C2748)</v>
      </c>
      <c r="Z2748" s="25" t="str">
        <f t="shared" si="3714"/>
        <v>#NAME?</v>
      </c>
      <c r="AA2748" s="25" t="str">
        <f t="shared" si="3715"/>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16"/>
        <v>6</v>
      </c>
      <c r="B2749" s="10">
        <f t="shared" si="2256"/>
        <v>17</v>
      </c>
      <c r="C2749" s="12" t="s">
        <v>4353</v>
      </c>
      <c r="D2749" s="21" t="str">
        <f t="shared" si="3717"/>
        <v>ind</v>
      </c>
      <c r="E2749" s="21" t="str">
        <f t="shared" si="3718"/>
        <v>adv, from ta</v>
      </c>
      <c r="F2749" s="21" t="str">
        <f t="shared" si="3719"/>
        <v/>
      </c>
      <c r="G2749" s="21"/>
      <c r="H2749" s="21" t="str">
        <f t="shared" si="3720"/>
        <v>there</v>
      </c>
      <c r="I2749" s="21" t="str">
        <f t="shared" si="3721"/>
        <v/>
      </c>
      <c r="J2749" s="21" t="str">
        <f t="shared" si="3722"/>
        <v/>
      </c>
      <c r="K2749" s="21" t="str">
        <f t="shared" si="3723"/>
        <v/>
      </c>
      <c r="L2749" s="21" t="str">
        <f t="shared" si="3724"/>
        <v/>
      </c>
      <c r="M2749" s="21" t="str">
        <f t="shared" si="3725"/>
        <v/>
      </c>
      <c r="N2749" s="21" t="str">
        <f t="shared" si="3726"/>
        <v>ta + ttha</v>
      </c>
      <c r="O2749" s="21" t="str">
        <f t="shared" si="3727"/>
        <v/>
      </c>
      <c r="P2749" s="21" t="str">
        <f t="shared" si="3728"/>
        <v/>
      </c>
      <c r="Q2749" s="21"/>
      <c r="R2749" s="21" t="s">
        <v>6330</v>
      </c>
      <c r="S2749" s="21" t="s">
        <v>6331</v>
      </c>
      <c r="T2749" s="21" t="s">
        <v>6426</v>
      </c>
      <c r="U2749" s="23"/>
      <c r="V2749" s="23"/>
      <c r="W2749" s="15">
        <f t="shared" si="2"/>
        <v>45635</v>
      </c>
      <c r="X2749" s="24">
        <v>2748.0</v>
      </c>
      <c r="Y2749" s="17" t="str">
        <f t="shared" si="3713"/>
        <v>=COUNTIFS(C$3:C2749,C2749)</v>
      </c>
      <c r="Z2749" s="25" t="str">
        <f t="shared" si="3714"/>
        <v>#NAME?</v>
      </c>
      <c r="AA2749" s="25" t="str">
        <f t="shared" si="3715"/>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16"/>
        <v>3</v>
      </c>
      <c r="B2750" s="10">
        <f t="shared" si="2256"/>
        <v>6</v>
      </c>
      <c r="C2750" s="12" t="s">
        <v>4402</v>
      </c>
      <c r="D2750" s="21" t="str">
        <f t="shared" si="3717"/>
        <v>noun</v>
      </c>
      <c r="E2750" s="21" t="str">
        <f t="shared" si="3718"/>
        <v>fem nom sg</v>
      </c>
      <c r="F2750" s="21" t="str">
        <f t="shared" si="3719"/>
        <v/>
      </c>
      <c r="G2750" s="21"/>
      <c r="H2750" s="21" t="str">
        <f t="shared" si="3720"/>
        <v>right thing to do, correct course, proper procedure</v>
      </c>
      <c r="I2750" s="21" t="str">
        <f t="shared" si="3721"/>
        <v/>
      </c>
      <c r="J2750" s="21" t="str">
        <f t="shared" si="3722"/>
        <v/>
      </c>
      <c r="K2750" s="21" t="str">
        <f t="shared" si="3723"/>
        <v/>
      </c>
      <c r="L2750" s="21" t="str">
        <f t="shared" si="3724"/>
        <v/>
      </c>
      <c r="M2750" s="21" t="str">
        <f t="shared" si="3725"/>
        <v/>
      </c>
      <c r="N2750" s="21" t="str">
        <f t="shared" si="3726"/>
        <v/>
      </c>
      <c r="O2750" s="21" t="str">
        <f t="shared" si="3727"/>
        <v/>
      </c>
      <c r="P2750" s="21" t="str">
        <f t="shared" si="3728"/>
        <v/>
      </c>
      <c r="Q2750" s="21"/>
      <c r="R2750" s="21" t="s">
        <v>6330</v>
      </c>
      <c r="S2750" s="21" t="s">
        <v>6331</v>
      </c>
      <c r="T2750" s="21" t="s">
        <v>6426</v>
      </c>
      <c r="U2750" s="23"/>
      <c r="V2750" s="23"/>
      <c r="W2750" s="15">
        <f t="shared" si="2"/>
        <v>45635</v>
      </c>
      <c r="X2750" s="24">
        <v>2749.0</v>
      </c>
      <c r="Y2750" s="17" t="str">
        <f t="shared" si="3713"/>
        <v>=COUNTIFS(C$3:C2750,C2750)</v>
      </c>
      <c r="Z2750" s="25" t="str">
        <f t="shared" si="3714"/>
        <v>#NAME?</v>
      </c>
      <c r="AA2750" s="25" t="str">
        <f t="shared" si="3715"/>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56"/>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2"/>
        <v>45635</v>
      </c>
      <c r="X2751" s="24">
        <v>2750.0</v>
      </c>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56"/>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6330</v>
      </c>
      <c r="S2752" s="21" t="s">
        <v>6331</v>
      </c>
      <c r="T2752" s="21" t="s">
        <v>6426</v>
      </c>
      <c r="U2752" s="23"/>
      <c r="V2752" s="23"/>
      <c r="W2752" s="15">
        <f t="shared" si="2"/>
        <v>45635</v>
      </c>
      <c r="X2752" s="24">
        <v>2751.0</v>
      </c>
      <c r="Y2752" s="17" t="str">
        <f t="shared" ref="Y2752:Y2769" si="3729">formulatext(A2752)</f>
        <v>#N/A</v>
      </c>
      <c r="Z2752" s="25" t="str">
        <f t="shared" ref="Z2752:Z2769" si="3730">org.libreoffice.regex(Y2752,"(\= COUNTIFS\(C\$\d{1,3}:)(C\d{1,3})(,)(C\d{1,3})(\))","$2")</f>
        <v>#NAME?</v>
      </c>
      <c r="AA2752" s="25" t="str">
        <f t="shared" ref="AA2752:AA2769" si="3731">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56"/>
        <v>1</v>
      </c>
      <c r="C2753" s="12" t="s">
        <v>6427</v>
      </c>
      <c r="D2753" s="21"/>
      <c r="E2753" s="21"/>
      <c r="F2753" s="21"/>
      <c r="G2753" s="21"/>
      <c r="H2753" s="21"/>
      <c r="I2753" s="21"/>
      <c r="J2753" s="21"/>
      <c r="K2753" s="21"/>
      <c r="L2753" s="21"/>
      <c r="M2753" s="21"/>
      <c r="N2753" s="21"/>
      <c r="O2753" s="21"/>
      <c r="P2753" s="21"/>
      <c r="Q2753" s="21"/>
      <c r="R2753" s="21"/>
      <c r="S2753" s="21"/>
      <c r="T2753" s="21"/>
      <c r="U2753" s="23"/>
      <c r="V2753" s="23"/>
      <c r="W2753" s="15">
        <f t="shared" si="2"/>
        <v>45635</v>
      </c>
      <c r="X2753" s="24">
        <v>2752.0</v>
      </c>
      <c r="Y2753" s="17" t="str">
        <f t="shared" si="3729"/>
        <v>#N/A</v>
      </c>
      <c r="Z2753" s="25" t="str">
        <f t="shared" si="3730"/>
        <v>#NAME?</v>
      </c>
      <c r="AA2753" s="25" t="str">
        <f t="shared" si="3731"/>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32">COUNTIFS(C$3:C2754,C2754)</f>
        <v>1</v>
      </c>
      <c r="B2754" s="10">
        <f t="shared" si="2256"/>
        <v>5</v>
      </c>
      <c r="C2754" s="12" t="s">
        <v>6428</v>
      </c>
      <c r="D2754" s="21" t="s">
        <v>42</v>
      </c>
      <c r="E2754" s="21" t="s">
        <v>6429</v>
      </c>
      <c r="F2754" s="21"/>
      <c r="G2754" s="21"/>
      <c r="H2754" s="21" t="s">
        <v>6430</v>
      </c>
      <c r="I2754" s="21"/>
      <c r="J2754" s="21"/>
      <c r="K2754" s="21"/>
      <c r="L2754" s="21"/>
      <c r="M2754" s="21"/>
      <c r="N2754" s="21"/>
      <c r="O2754" s="21"/>
      <c r="P2754" s="21"/>
      <c r="Q2754" s="21"/>
      <c r="R2754" s="21" t="s">
        <v>6427</v>
      </c>
      <c r="S2754" s="21" t="s">
        <v>6431</v>
      </c>
      <c r="T2754" s="22" t="s">
        <v>6432</v>
      </c>
      <c r="U2754" s="23"/>
      <c r="V2754" s="23"/>
      <c r="W2754" s="15">
        <f t="shared" si="2"/>
        <v>45635</v>
      </c>
      <c r="X2754" s="24">
        <v>2753.0</v>
      </c>
      <c r="Y2754" s="17" t="str">
        <f t="shared" si="3729"/>
        <v>=COUNTIFS(C$3:C2754,C2754)</v>
      </c>
      <c r="Z2754" s="25" t="str">
        <f t="shared" si="3730"/>
        <v>#NAME?</v>
      </c>
      <c r="AA2754" s="25" t="str">
        <f t="shared" si="3731"/>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32"/>
        <v>25</v>
      </c>
      <c r="B2755" s="10">
        <f t="shared" si="2256"/>
        <v>42</v>
      </c>
      <c r="C2755" s="12" t="s">
        <v>423</v>
      </c>
      <c r="D2755" s="21" t="str">
        <f t="shared" ref="D2755:D2756" si="3733">VLOOKUP($C2755,$C$1:$P$7320,2,0)</f>
        <v>ind</v>
      </c>
      <c r="E2755" s="21" t="str">
        <f t="shared" ref="E2755:E2756" si="3734">VLOOKUP($C2755,$C$1:$P$7320,3,0)</f>
        <v>emph</v>
      </c>
      <c r="F2755" s="21" t="str">
        <f t="shared" ref="F2755:F2756" si="3735">VLOOKUP($C2755,$C$1:$P$7320,4,0)</f>
        <v/>
      </c>
      <c r="G2755" s="21"/>
      <c r="H2755" s="21" t="str">
        <f t="shared" ref="H2755:H2756" si="3736">VLOOKUP($C2755,$C$1:$P$7320,6,0)</f>
        <v>truly, indeed, then</v>
      </c>
      <c r="I2755" s="21" t="str">
        <f t="shared" ref="I2755:I2756" si="3737">VLOOKUP($C2755,$C$1:$P$7320,7,0)</f>
        <v/>
      </c>
      <c r="J2755" s="21" t="str">
        <f t="shared" ref="J2755:J2756" si="3738">VLOOKUP($C2755,$C$1:$P$7320,8,0)</f>
        <v/>
      </c>
      <c r="K2755" s="21" t="str">
        <f t="shared" ref="K2755:K2756" si="3739">VLOOKUP($C2755,$C$1:$P$7320,9,0)</f>
        <v/>
      </c>
      <c r="L2755" s="21" t="str">
        <f t="shared" ref="L2755:L2756" si="3740">VLOOKUP($C2755,$C$1:$P$7320,10,0)</f>
        <v/>
      </c>
      <c r="M2755" s="21" t="str">
        <f t="shared" ref="M2755:M2756" si="3741">VLOOKUP($C2755,$C$1:$P$7320,11,0)</f>
        <v/>
      </c>
      <c r="N2755" s="21" t="str">
        <f t="shared" ref="N2755:N2756" si="3742">VLOOKUP($C2755,$C$1:$P$7320,12,0)</f>
        <v/>
      </c>
      <c r="O2755" s="21" t="str">
        <f t="shared" ref="O2755:O2756" si="3743">VLOOKUP($C2755,$C$1:$P$7320,13,0)</f>
        <v/>
      </c>
      <c r="P2755" s="21" t="str">
        <f t="shared" ref="P2755:P2756" si="3744">VLOOKUP($C2755,$C$1:$P$7320,14,0)</f>
        <v/>
      </c>
      <c r="Q2755" s="21"/>
      <c r="R2755" s="21" t="s">
        <v>6427</v>
      </c>
      <c r="S2755" s="21" t="s">
        <v>6431</v>
      </c>
      <c r="T2755" s="21" t="s">
        <v>6433</v>
      </c>
      <c r="U2755" s="23"/>
      <c r="V2755" s="23"/>
      <c r="W2755" s="15">
        <f t="shared" si="2"/>
        <v>45635</v>
      </c>
      <c r="X2755" s="24">
        <v>2754.0</v>
      </c>
      <c r="Y2755" s="17" t="str">
        <f t="shared" si="3729"/>
        <v>=COUNTIFS(C$3:C2755,C2755)</v>
      </c>
      <c r="Z2755" s="25" t="str">
        <f t="shared" si="3730"/>
        <v>#NAME?</v>
      </c>
      <c r="AA2755" s="25" t="str">
        <f t="shared" si="3731"/>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2"/>
        <v>33</v>
      </c>
      <c r="B2756" s="10">
        <f t="shared" si="2256"/>
        <v>124</v>
      </c>
      <c r="C2756" s="12" t="s">
        <v>466</v>
      </c>
      <c r="D2756" s="21" t="str">
        <f t="shared" si="3733"/>
        <v>ind</v>
      </c>
      <c r="E2756" s="21" t="str">
        <f t="shared" si="3734"/>
        <v/>
      </c>
      <c r="F2756" s="21" t="str">
        <f t="shared" si="3735"/>
        <v/>
      </c>
      <c r="G2756" s="21"/>
      <c r="H2756" s="21" t="str">
        <f t="shared" si="3736"/>
        <v>then, now, so, but</v>
      </c>
      <c r="I2756" s="21" t="str">
        <f t="shared" si="3737"/>
        <v/>
      </c>
      <c r="J2756" s="21" t="str">
        <f t="shared" si="3738"/>
        <v/>
      </c>
      <c r="K2756" s="21" t="str">
        <f t="shared" si="3739"/>
        <v/>
      </c>
      <c r="L2756" s="21" t="str">
        <f t="shared" si="3740"/>
        <v/>
      </c>
      <c r="M2756" s="21" t="str">
        <f t="shared" si="3741"/>
        <v/>
      </c>
      <c r="N2756" s="21" t="str">
        <f t="shared" si="3742"/>
        <v/>
      </c>
      <c r="O2756" s="21" t="str">
        <f t="shared" si="3743"/>
        <v/>
      </c>
      <c r="P2756" s="21" t="str">
        <f t="shared" si="3744"/>
        <v/>
      </c>
      <c r="Q2756" s="21"/>
      <c r="R2756" s="21" t="s">
        <v>6427</v>
      </c>
      <c r="S2756" s="21" t="s">
        <v>6431</v>
      </c>
      <c r="T2756" s="21" t="s">
        <v>6433</v>
      </c>
      <c r="U2756" s="23"/>
      <c r="V2756" s="23"/>
      <c r="W2756" s="15">
        <f t="shared" si="2"/>
        <v>45635</v>
      </c>
      <c r="X2756" s="24">
        <v>2755.0</v>
      </c>
      <c r="Y2756" s="17" t="str">
        <f t="shared" si="3729"/>
        <v>=COUNTIFS(C$3:C2756,C2756)</v>
      </c>
      <c r="Z2756" s="25" t="str">
        <f t="shared" si="3730"/>
        <v>#NAME?</v>
      </c>
      <c r="AA2756" s="25" t="str">
        <f t="shared" si="3731"/>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2"/>
        <v>1</v>
      </c>
      <c r="B2757" s="10">
        <f t="shared" si="2256"/>
        <v>6</v>
      </c>
      <c r="C2757" s="12" t="s">
        <v>6434</v>
      </c>
      <c r="D2757" s="21" t="s">
        <v>42</v>
      </c>
      <c r="E2757" s="21" t="s">
        <v>6435</v>
      </c>
      <c r="F2757" s="21"/>
      <c r="G2757" s="21"/>
      <c r="H2757" s="21" t="s">
        <v>6436</v>
      </c>
      <c r="I2757" s="21"/>
      <c r="J2757" s="21"/>
      <c r="K2757" s="21"/>
      <c r="L2757" s="21"/>
      <c r="M2757" s="21"/>
      <c r="N2757" s="21"/>
      <c r="O2757" s="21"/>
      <c r="P2757" s="21"/>
      <c r="Q2757" s="21"/>
      <c r="R2757" s="21" t="s">
        <v>6427</v>
      </c>
      <c r="S2757" s="21" t="s">
        <v>6431</v>
      </c>
      <c r="T2757" s="21" t="s">
        <v>6437</v>
      </c>
      <c r="U2757" s="23"/>
      <c r="V2757" s="23"/>
      <c r="W2757" s="15">
        <f t="shared" si="2"/>
        <v>45635</v>
      </c>
      <c r="X2757" s="24">
        <v>2756.0</v>
      </c>
      <c r="Y2757" s="17" t="str">
        <f t="shared" si="3729"/>
        <v>=COUNTIFS(C$3:C2757,C2757)</v>
      </c>
      <c r="Z2757" s="25" t="str">
        <f t="shared" si="3730"/>
        <v>#NAME?</v>
      </c>
      <c r="AA2757" s="25" t="str">
        <f t="shared" si="3731"/>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2"/>
        <v>1</v>
      </c>
      <c r="B2758" s="10">
        <f t="shared" si="2256"/>
        <v>1</v>
      </c>
      <c r="C2758" s="12" t="s">
        <v>6438</v>
      </c>
      <c r="D2758" s="21" t="s">
        <v>250</v>
      </c>
      <c r="E2758" s="21" t="s">
        <v>6439</v>
      </c>
      <c r="F2758" s="21"/>
      <c r="G2758" s="21"/>
      <c r="H2758" s="21" t="s">
        <v>6440</v>
      </c>
      <c r="I2758" s="21"/>
      <c r="J2758" s="21" t="s">
        <v>6441</v>
      </c>
      <c r="K2758" s="21">
        <v>3.0</v>
      </c>
      <c r="L2758" s="21" t="s">
        <v>76</v>
      </c>
      <c r="M2758" s="21"/>
      <c r="N2758" s="21" t="s">
        <v>6442</v>
      </c>
      <c r="O2758" s="21"/>
      <c r="P2758" s="21"/>
      <c r="Q2758" s="21"/>
      <c r="R2758" s="21" t="s">
        <v>6427</v>
      </c>
      <c r="S2758" s="21" t="s">
        <v>6431</v>
      </c>
      <c r="T2758" s="21" t="s">
        <v>6443</v>
      </c>
      <c r="U2758" s="23"/>
      <c r="V2758" s="23"/>
      <c r="W2758" s="15">
        <f t="shared" si="2"/>
        <v>45635</v>
      </c>
      <c r="X2758" s="24">
        <v>2757.0</v>
      </c>
      <c r="Y2758" s="17" t="str">
        <f t="shared" si="3729"/>
        <v>=COUNTIFS(C$3:C2758,C2758)</v>
      </c>
      <c r="Z2758" s="25" t="str">
        <f t="shared" si="3730"/>
        <v>#NAME?</v>
      </c>
      <c r="AA2758" s="25" t="str">
        <f t="shared" si="3731"/>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2"/>
        <v>3</v>
      </c>
      <c r="B2759" s="10">
        <f t="shared" si="2256"/>
        <v>4</v>
      </c>
      <c r="C2759" s="12" t="s">
        <v>987</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6427</v>
      </c>
      <c r="S2759" s="21" t="s">
        <v>6431</v>
      </c>
      <c r="T2759" s="21" t="s">
        <v>6433</v>
      </c>
      <c r="U2759" s="23"/>
      <c r="V2759" s="23"/>
      <c r="W2759" s="15">
        <f t="shared" si="2"/>
        <v>45635</v>
      </c>
      <c r="X2759" s="24">
        <v>2758.0</v>
      </c>
      <c r="Y2759" s="17" t="str">
        <f t="shared" si="3729"/>
        <v>=COUNTIFS(C$3:C2759,C2759)</v>
      </c>
      <c r="Z2759" s="25" t="str">
        <f t="shared" si="3730"/>
        <v>#NAME?</v>
      </c>
      <c r="AA2759" s="25" t="str">
        <f t="shared" si="3731"/>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2"/>
        <v>1</v>
      </c>
      <c r="B2760" s="10">
        <f t="shared" si="2256"/>
        <v>1</v>
      </c>
      <c r="C2760" s="12" t="s">
        <v>6444</v>
      </c>
      <c r="D2760" s="21" t="s">
        <v>401</v>
      </c>
      <c r="E2760" s="21" t="s">
        <v>6445</v>
      </c>
      <c r="F2760" s="21"/>
      <c r="G2760" s="21"/>
      <c r="H2760" s="21" t="s">
        <v>6446</v>
      </c>
      <c r="I2760" s="21" t="s">
        <v>5126</v>
      </c>
      <c r="J2760" s="21" t="s">
        <v>6447</v>
      </c>
      <c r="K2760" s="21">
        <v>1.0</v>
      </c>
      <c r="L2760" s="21" t="s">
        <v>35</v>
      </c>
      <c r="M2760" s="21"/>
      <c r="N2760" s="21" t="s">
        <v>6448</v>
      </c>
      <c r="O2760" s="21"/>
      <c r="P2760" s="21"/>
      <c r="Q2760" s="21"/>
      <c r="R2760" s="21" t="s">
        <v>6427</v>
      </c>
      <c r="S2760" s="21" t="s">
        <v>6431</v>
      </c>
      <c r="T2760" s="21" t="s">
        <v>6449</v>
      </c>
      <c r="U2760" s="23"/>
      <c r="V2760" s="23"/>
      <c r="W2760" s="15">
        <f t="shared" si="2"/>
        <v>45635</v>
      </c>
      <c r="X2760" s="24">
        <v>2759.0</v>
      </c>
      <c r="Y2760" s="17" t="str">
        <f t="shared" si="3729"/>
        <v>=COUNTIFS(C$3:C2760,C2760)</v>
      </c>
      <c r="Z2760" s="25" t="str">
        <f t="shared" si="3730"/>
        <v>#NAME?</v>
      </c>
      <c r="AA2760" s="25" t="str">
        <f t="shared" si="3731"/>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2"/>
        <v>1</v>
      </c>
      <c r="B2761" s="10">
        <f t="shared" si="2256"/>
        <v>1</v>
      </c>
      <c r="C2761" s="12" t="s">
        <v>6450</v>
      </c>
      <c r="D2761" s="21" t="s">
        <v>47</v>
      </c>
      <c r="E2761" s="21" t="s">
        <v>6451</v>
      </c>
      <c r="F2761" s="21"/>
      <c r="G2761" s="21"/>
      <c r="H2761" s="21" t="s">
        <v>6452</v>
      </c>
      <c r="I2761" s="21"/>
      <c r="J2761" s="21"/>
      <c r="K2761" s="21"/>
      <c r="L2761" s="21"/>
      <c r="M2761" s="21"/>
      <c r="N2761" s="27" t="s">
        <v>6453</v>
      </c>
      <c r="O2761" s="21"/>
      <c r="P2761" s="21"/>
      <c r="Q2761" s="21"/>
      <c r="R2761" s="21" t="s">
        <v>6427</v>
      </c>
      <c r="S2761" s="21" t="s">
        <v>6431</v>
      </c>
      <c r="T2761" s="21" t="s">
        <v>6454</v>
      </c>
      <c r="U2761" s="23"/>
      <c r="V2761" s="23"/>
      <c r="W2761" s="15">
        <f t="shared" si="2"/>
        <v>45635</v>
      </c>
      <c r="X2761" s="24">
        <v>2760.0</v>
      </c>
      <c r="Y2761" s="17" t="str">
        <f t="shared" si="3729"/>
        <v>=COUNTIFS(C$3:C2761,C2761)</v>
      </c>
      <c r="Z2761" s="25" t="str">
        <f t="shared" si="3730"/>
        <v>#NAME?</v>
      </c>
      <c r="AA2761" s="25" t="str">
        <f t="shared" si="3731"/>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2"/>
        <v>1</v>
      </c>
      <c r="B2762" s="10">
        <f t="shared" si="2256"/>
        <v>2</v>
      </c>
      <c r="C2762" s="12" t="s">
        <v>6455</v>
      </c>
      <c r="D2762" s="21" t="s">
        <v>29</v>
      </c>
      <c r="E2762" s="21" t="s">
        <v>1640</v>
      </c>
      <c r="F2762" s="21"/>
      <c r="G2762" s="21"/>
      <c r="H2762" s="21" t="s">
        <v>6456</v>
      </c>
      <c r="I2762" s="21"/>
      <c r="J2762" s="21"/>
      <c r="K2762" s="21"/>
      <c r="L2762" s="21"/>
      <c r="M2762" s="21"/>
      <c r="N2762" s="21" t="s">
        <v>6457</v>
      </c>
      <c r="O2762" s="21"/>
      <c r="P2762" s="21"/>
      <c r="Q2762" s="21" t="s">
        <v>6458</v>
      </c>
      <c r="R2762" s="21" t="s">
        <v>6427</v>
      </c>
      <c r="S2762" s="21" t="s">
        <v>6431</v>
      </c>
      <c r="T2762" s="21" t="s">
        <v>6459</v>
      </c>
      <c r="U2762" s="23"/>
      <c r="V2762" s="23"/>
      <c r="W2762" s="15">
        <f t="shared" si="2"/>
        <v>45635</v>
      </c>
      <c r="X2762" s="24">
        <v>2761.0</v>
      </c>
      <c r="Y2762" s="17" t="str">
        <f t="shared" si="3729"/>
        <v>=COUNTIFS(C$3:C2762,C2762)</v>
      </c>
      <c r="Z2762" s="25" t="str">
        <f t="shared" si="3730"/>
        <v>#NAME?</v>
      </c>
      <c r="AA2762" s="25" t="str">
        <f t="shared" si="3731"/>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2"/>
        <v>1</v>
      </c>
      <c r="B2763" s="10">
        <f t="shared" si="2256"/>
        <v>2</v>
      </c>
      <c r="C2763" s="12" t="s">
        <v>6460</v>
      </c>
      <c r="D2763" s="21" t="s">
        <v>47</v>
      </c>
      <c r="E2763" s="21" t="s">
        <v>2641</v>
      </c>
      <c r="F2763" s="21"/>
      <c r="G2763" s="21"/>
      <c r="H2763" s="21" t="s">
        <v>6461</v>
      </c>
      <c r="I2763" s="21"/>
      <c r="J2763" s="21"/>
      <c r="K2763" s="21"/>
      <c r="L2763" s="21"/>
      <c r="M2763" s="21"/>
      <c r="N2763" s="21"/>
      <c r="O2763" s="21"/>
      <c r="P2763" s="21"/>
      <c r="Q2763" s="21"/>
      <c r="R2763" s="21" t="s">
        <v>6427</v>
      </c>
      <c r="S2763" s="21" t="s">
        <v>6431</v>
      </c>
      <c r="T2763" s="21" t="s">
        <v>6462</v>
      </c>
      <c r="U2763" s="23"/>
      <c r="V2763" s="23"/>
      <c r="W2763" s="15">
        <f t="shared" si="2"/>
        <v>45635</v>
      </c>
      <c r="X2763" s="24">
        <v>2762.0</v>
      </c>
      <c r="Y2763" s="17" t="str">
        <f t="shared" si="3729"/>
        <v>=COUNTIFS(C$3:C2763,C2763)</v>
      </c>
      <c r="Z2763" s="25" t="str">
        <f t="shared" si="3730"/>
        <v>#NAME?</v>
      </c>
      <c r="AA2763" s="25" t="str">
        <f t="shared" si="3731"/>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56"/>
        <v>2</v>
      </c>
      <c r="C2764" s="12" t="s">
        <v>6463</v>
      </c>
      <c r="D2764" s="21" t="s">
        <v>47</v>
      </c>
      <c r="E2764" s="21" t="s">
        <v>6464</v>
      </c>
      <c r="F2764" s="21"/>
      <c r="G2764" s="21"/>
      <c r="H2764" s="21" t="s">
        <v>6465</v>
      </c>
      <c r="I2764" s="21" t="s">
        <v>6466</v>
      </c>
      <c r="J2764" s="21"/>
      <c r="K2764" s="21"/>
      <c r="L2764" s="21"/>
      <c r="M2764" s="21"/>
      <c r="N2764" s="21" t="s">
        <v>6467</v>
      </c>
      <c r="O2764" s="21" t="s">
        <v>65</v>
      </c>
      <c r="P2764" s="21" t="s">
        <v>6467</v>
      </c>
      <c r="Q2764" s="21"/>
      <c r="R2764" s="21" t="s">
        <v>6427</v>
      </c>
      <c r="S2764" s="21" t="s">
        <v>6431</v>
      </c>
      <c r="T2764" s="21" t="s">
        <v>6468</v>
      </c>
      <c r="U2764" s="23"/>
      <c r="V2764" s="23"/>
      <c r="W2764" s="15">
        <f t="shared" si="2"/>
        <v>45635</v>
      </c>
      <c r="X2764" s="24">
        <v>2763.0</v>
      </c>
      <c r="Y2764" s="17" t="str">
        <f t="shared" si="3729"/>
        <v>=COUNTIFS(C$3:C2766,C2764)</v>
      </c>
      <c r="Z2764" s="25" t="str">
        <f t="shared" si="3730"/>
        <v>#NAME?</v>
      </c>
      <c r="AA2764" s="25" t="str">
        <f t="shared" si="3731"/>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45">COUNTIFS(C$3:C2765,C2765)</f>
        <v>1</v>
      </c>
      <c r="B2765" s="10">
        <f t="shared" si="2256"/>
        <v>1</v>
      </c>
      <c r="C2765" s="12" t="s">
        <v>6469</v>
      </c>
      <c r="D2765" s="21" t="s">
        <v>250</v>
      </c>
      <c r="E2765" s="21"/>
      <c r="F2765" s="21"/>
      <c r="G2765" s="21"/>
      <c r="H2765" s="21" t="s">
        <v>5921</v>
      </c>
      <c r="I2765" s="21"/>
      <c r="J2765" s="21"/>
      <c r="K2765" s="21"/>
      <c r="L2765" s="21"/>
      <c r="M2765" s="21"/>
      <c r="N2765" s="21"/>
      <c r="O2765" s="21"/>
      <c r="P2765" s="21"/>
      <c r="Q2765" s="21"/>
      <c r="R2765" s="21" t="s">
        <v>6427</v>
      </c>
      <c r="S2765" s="21" t="s">
        <v>6431</v>
      </c>
      <c r="T2765" s="21" t="s">
        <v>6470</v>
      </c>
      <c r="U2765" s="23"/>
      <c r="V2765" s="23"/>
      <c r="W2765" s="15">
        <f t="shared" si="2"/>
        <v>45635</v>
      </c>
      <c r="X2765" s="24">
        <v>2764.0</v>
      </c>
      <c r="Y2765" s="17" t="str">
        <f t="shared" si="3729"/>
        <v>=COUNTIFS(C$3:C2765,C2765)</v>
      </c>
      <c r="Z2765" s="25" t="str">
        <f t="shared" si="3730"/>
        <v>#NAME?</v>
      </c>
      <c r="AA2765" s="25" t="str">
        <f t="shared" si="3731"/>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45"/>
        <v>1</v>
      </c>
      <c r="B2766" s="10">
        <f t="shared" si="2256"/>
        <v>1</v>
      </c>
      <c r="C2766" s="12" t="s">
        <v>6471</v>
      </c>
      <c r="D2766" s="21" t="s">
        <v>183</v>
      </c>
      <c r="E2766" s="21" t="s">
        <v>6472</v>
      </c>
      <c r="F2766" s="21"/>
      <c r="G2766" s="21"/>
      <c r="H2766" s="21" t="s">
        <v>6473</v>
      </c>
      <c r="I2766" s="21" t="s">
        <v>6474</v>
      </c>
      <c r="J2766" s="21" t="s">
        <v>1627</v>
      </c>
      <c r="K2766" s="21">
        <v>1.0</v>
      </c>
      <c r="L2766" s="21" t="s">
        <v>35</v>
      </c>
      <c r="M2766" s="21"/>
      <c r="N2766" s="21" t="s">
        <v>6475</v>
      </c>
      <c r="O2766" s="21"/>
      <c r="P2766" s="21"/>
      <c r="Q2766" s="21"/>
      <c r="R2766" s="21" t="s">
        <v>6427</v>
      </c>
      <c r="S2766" s="21" t="s">
        <v>6431</v>
      </c>
      <c r="T2766" s="21" t="s">
        <v>6476</v>
      </c>
      <c r="U2766" s="23"/>
      <c r="V2766" s="23"/>
      <c r="W2766" s="15">
        <f t="shared" si="2"/>
        <v>45635</v>
      </c>
      <c r="X2766" s="24">
        <v>2765.0</v>
      </c>
      <c r="Y2766" s="17" t="str">
        <f t="shared" si="3729"/>
        <v>=COUNTIFS(C$3:C2766,C2766)</v>
      </c>
      <c r="Z2766" s="25" t="str">
        <f t="shared" si="3730"/>
        <v>#NAME?</v>
      </c>
      <c r="AA2766" s="25" t="str">
        <f t="shared" si="3731"/>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45"/>
        <v>1</v>
      </c>
      <c r="B2767" s="10">
        <f t="shared" si="2256"/>
        <v>2</v>
      </c>
      <c r="C2767" s="12" t="s">
        <v>6477</v>
      </c>
      <c r="D2767" s="21" t="s">
        <v>47</v>
      </c>
      <c r="E2767" s="21" t="s">
        <v>6478</v>
      </c>
      <c r="F2767" s="21"/>
      <c r="G2767" s="21"/>
      <c r="H2767" s="21" t="s">
        <v>6479</v>
      </c>
      <c r="I2767" s="21" t="s">
        <v>6480</v>
      </c>
      <c r="J2767" s="21"/>
      <c r="K2767" s="21"/>
      <c r="L2767" s="21"/>
      <c r="M2767" s="21"/>
      <c r="N2767" s="21" t="s">
        <v>6481</v>
      </c>
      <c r="O2767" s="21"/>
      <c r="P2767" s="21"/>
      <c r="Q2767" s="21"/>
      <c r="R2767" s="21" t="s">
        <v>6427</v>
      </c>
      <c r="S2767" s="21" t="s">
        <v>6431</v>
      </c>
      <c r="T2767" s="21" t="s">
        <v>6482</v>
      </c>
      <c r="U2767" s="23"/>
      <c r="V2767" s="23"/>
      <c r="W2767" s="15">
        <f t="shared" si="2"/>
        <v>45635</v>
      </c>
      <c r="X2767" s="24">
        <v>2766.0</v>
      </c>
      <c r="Y2767" s="17" t="str">
        <f t="shared" si="3729"/>
        <v>=COUNTIFS(C$3:C2767,C2767)</v>
      </c>
      <c r="Z2767" s="25" t="str">
        <f t="shared" si="3730"/>
        <v>#NAME?</v>
      </c>
      <c r="AA2767" s="25" t="str">
        <f t="shared" si="3731"/>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45"/>
        <v>1</v>
      </c>
      <c r="B2768" s="10">
        <f t="shared" si="2256"/>
        <v>2</v>
      </c>
      <c r="C2768" s="12" t="s">
        <v>6483</v>
      </c>
      <c r="D2768" s="21" t="s">
        <v>47</v>
      </c>
      <c r="E2768" s="21" t="s">
        <v>6484</v>
      </c>
      <c r="F2768" s="21"/>
      <c r="G2768" s="21"/>
      <c r="H2768" s="21" t="s">
        <v>6485</v>
      </c>
      <c r="I2768" s="21" t="s">
        <v>6486</v>
      </c>
      <c r="J2768" s="21"/>
      <c r="K2768" s="21"/>
      <c r="L2768" s="21"/>
      <c r="M2768" s="21"/>
      <c r="N2768" s="21"/>
      <c r="O2768" s="21"/>
      <c r="P2768" s="21"/>
      <c r="Q2768" s="21"/>
      <c r="R2768" s="21" t="s">
        <v>6427</v>
      </c>
      <c r="S2768" s="21" t="s">
        <v>6431</v>
      </c>
      <c r="T2768" s="21" t="s">
        <v>6487</v>
      </c>
      <c r="U2768" s="23"/>
      <c r="V2768" s="23"/>
      <c r="W2768" s="15">
        <f t="shared" si="2"/>
        <v>45635</v>
      </c>
      <c r="X2768" s="24">
        <v>2767.0</v>
      </c>
      <c r="Y2768" s="17" t="str">
        <f t="shared" si="3729"/>
        <v>=COUNTIFS(C$3:C2768,C2768)</v>
      </c>
      <c r="Z2768" s="25" t="str">
        <f t="shared" si="3730"/>
        <v>#NAME?</v>
      </c>
      <c r="AA2768" s="25" t="str">
        <f t="shared" si="3731"/>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45"/>
        <v>1</v>
      </c>
      <c r="B2769" s="10">
        <f t="shared" si="2256"/>
        <v>2</v>
      </c>
      <c r="C2769" s="12" t="s">
        <v>6488</v>
      </c>
      <c r="D2769" s="21" t="s">
        <v>47</v>
      </c>
      <c r="E2769" s="21" t="s">
        <v>6489</v>
      </c>
      <c r="F2769" s="21"/>
      <c r="G2769" s="21"/>
      <c r="H2769" s="21" t="s">
        <v>6490</v>
      </c>
      <c r="I2769" s="21" t="s">
        <v>6491</v>
      </c>
      <c r="J2769" s="21" t="s">
        <v>6492</v>
      </c>
      <c r="K2769" s="21">
        <v>1.0</v>
      </c>
      <c r="L2769" s="21" t="s">
        <v>35</v>
      </c>
      <c r="M2769" s="21"/>
      <c r="N2769" s="21" t="s">
        <v>6493</v>
      </c>
      <c r="O2769" s="21"/>
      <c r="P2769" s="21"/>
      <c r="Q2769" s="21"/>
      <c r="R2769" s="21" t="s">
        <v>6427</v>
      </c>
      <c r="S2769" s="21" t="s">
        <v>6431</v>
      </c>
      <c r="T2769" s="21" t="s">
        <v>6494</v>
      </c>
      <c r="U2769" s="23"/>
      <c r="V2769" s="23"/>
      <c r="W2769" s="15">
        <f t="shared" si="2"/>
        <v>45635</v>
      </c>
      <c r="X2769" s="24">
        <v>2768.0</v>
      </c>
      <c r="Y2769" s="17" t="str">
        <f t="shared" si="3729"/>
        <v>=COUNTIFS(C$3:C2769,C2769)</v>
      </c>
      <c r="Z2769" s="25" t="str">
        <f t="shared" si="3730"/>
        <v>#NAME?</v>
      </c>
      <c r="AA2769" s="25" t="str">
        <f t="shared" si="3731"/>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56"/>
        <v>0</v>
      </c>
      <c r="C2770" s="31"/>
      <c r="D2770" s="40"/>
      <c r="E2770" s="40"/>
      <c r="F2770" s="40"/>
      <c r="G2770" s="40"/>
      <c r="H2770" s="40"/>
      <c r="I2770" s="40"/>
      <c r="J2770" s="40"/>
      <c r="K2770" s="40"/>
      <c r="L2770" s="40"/>
      <c r="M2770" s="40"/>
      <c r="N2770" s="40"/>
      <c r="O2770" s="40"/>
      <c r="P2770" s="40"/>
      <c r="Q2770" s="40"/>
      <c r="R2770" s="40" t="s">
        <v>6427</v>
      </c>
      <c r="S2770" s="40" t="s">
        <v>6431</v>
      </c>
      <c r="T2770" s="40" t="s">
        <v>6433</v>
      </c>
      <c r="U2770" s="41"/>
      <c r="V2770" s="41"/>
      <c r="W2770" s="15">
        <f t="shared" si="2"/>
        <v>45635</v>
      </c>
      <c r="X2770" s="24">
        <v>2769.0</v>
      </c>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56"/>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2"/>
        <v>45635</v>
      </c>
      <c r="X2771" s="24">
        <v>2770.0</v>
      </c>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46">COUNTIFS(C$3:C2772,C2772)</f>
        <v>2</v>
      </c>
      <c r="B2772" s="10">
        <f t="shared" si="2256"/>
        <v>6</v>
      </c>
      <c r="C2772" s="12" t="s">
        <v>6434</v>
      </c>
      <c r="D2772" s="21" t="str">
        <f t="shared" ref="D2772:D2773" si="3747">VLOOKUP($C2772,$C$1:$P$7320,2,0)</f>
        <v>pron</v>
      </c>
      <c r="E2772" s="21" t="s">
        <v>6495</v>
      </c>
      <c r="F2772" s="21" t="str">
        <f t="shared" ref="F2772:F2773" si="3748">VLOOKUP($C2772,$C$1:$P$7320,4,0)</f>
        <v/>
      </c>
      <c r="G2772" s="21"/>
      <c r="H2772" s="21" t="str">
        <f t="shared" ref="H2772:H2773" si="3749">VLOOKUP($C2772,$C$1:$P$7320,6,0)</f>
        <v>those</v>
      </c>
      <c r="I2772" s="21" t="str">
        <f t="shared" ref="I2772:I2773" si="3750">VLOOKUP($C2772,$C$1:$P$7320,7,0)</f>
        <v/>
      </c>
      <c r="J2772" s="21" t="str">
        <f t="shared" ref="J2772:J2773" si="3751">VLOOKUP($C2772,$C$1:$P$7320,8,0)</f>
        <v/>
      </c>
      <c r="K2772" s="21" t="str">
        <f t="shared" ref="K2772:K2773" si="3752">VLOOKUP($C2772,$C$1:$P$7320,9,0)</f>
        <v/>
      </c>
      <c r="L2772" s="21" t="str">
        <f t="shared" ref="L2772:L2773" si="3753">VLOOKUP($C2772,$C$1:$P$7320,10,0)</f>
        <v/>
      </c>
      <c r="M2772" s="21" t="str">
        <f t="shared" ref="M2772:M2773" si="3754">VLOOKUP($C2772,$C$1:$P$7320,11,0)</f>
        <v/>
      </c>
      <c r="N2772" s="21" t="str">
        <f t="shared" ref="N2772:N2773" si="3755">VLOOKUP($C2772,$C$1:$P$7320,12,0)</f>
        <v/>
      </c>
      <c r="O2772" s="21" t="str">
        <f t="shared" ref="O2772:O2773" si="3756">VLOOKUP($C2772,$C$1:$P$7320,13,0)</f>
        <v/>
      </c>
      <c r="P2772" s="21" t="str">
        <f t="shared" ref="P2772:P2773" si="3757">VLOOKUP($C2772,$C$1:$P$7320,14,0)</f>
        <v/>
      </c>
      <c r="Q2772" s="21"/>
      <c r="R2772" s="21" t="s">
        <v>6427</v>
      </c>
      <c r="S2772" s="21" t="s">
        <v>6431</v>
      </c>
      <c r="T2772" s="21" t="s">
        <v>6496</v>
      </c>
      <c r="U2772" s="23"/>
      <c r="V2772" s="23"/>
      <c r="W2772" s="15">
        <f t="shared" si="2"/>
        <v>45635</v>
      </c>
      <c r="X2772" s="24">
        <v>2771.0</v>
      </c>
      <c r="Y2772" s="17" t="str">
        <f t="shared" ref="Y2772:Y2785" si="3758">formulatext(A2772)</f>
        <v>=COUNTIFS(C$3:C2772,C2772)</v>
      </c>
      <c r="Z2772" s="25" t="str">
        <f t="shared" ref="Z2772:Z2785" si="3759">org.libreoffice.regex(Y2772,"(\= COUNTIFS\(C\$\d{1,3}:)(C\d{1,3})(,)(C\d{1,3})(\))","$2")</f>
        <v>#NAME?</v>
      </c>
      <c r="AA2772" s="25" t="str">
        <f t="shared" ref="AA2772:AA2785" si="3760">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46"/>
        <v>3</v>
      </c>
      <c r="B2773" s="10">
        <f t="shared" si="2256"/>
        <v>8</v>
      </c>
      <c r="C2773" s="12" t="s">
        <v>4817</v>
      </c>
      <c r="D2773" s="21" t="str">
        <f t="shared" si="3747"/>
        <v>abs</v>
      </c>
      <c r="E2773" s="21" t="str">
        <f>VLOOKUP($C2773,$C$1:$P$7320,3,0)</f>
        <v>abs of paṭiggaṇhāti</v>
      </c>
      <c r="F2773" s="21" t="str">
        <f t="shared" si="3748"/>
        <v/>
      </c>
      <c r="G2773" s="21"/>
      <c r="H2773" s="21" t="str">
        <f t="shared" si="3749"/>
        <v>having accepted, taken</v>
      </c>
      <c r="I2773" s="21" t="str">
        <f t="shared" si="3750"/>
        <v>having personally grabbed</v>
      </c>
      <c r="J2773" s="21" t="str">
        <f t="shared" si="3751"/>
        <v>√gah (grasp)</v>
      </c>
      <c r="K2773" s="21">
        <f t="shared" si="3752"/>
        <v>6</v>
      </c>
      <c r="L2773" s="21" t="str">
        <f t="shared" si="3753"/>
        <v>ṇhā</v>
      </c>
      <c r="M2773" s="21" t="str">
        <f t="shared" si="3754"/>
        <v>√gah + ṇhā &gt; gahe</v>
      </c>
      <c r="N2773" s="21" t="str">
        <f t="shared" si="3755"/>
        <v>paṭi + gahe + tvā</v>
      </c>
      <c r="O2773" s="21" t="str">
        <f t="shared" si="3756"/>
        <v/>
      </c>
      <c r="P2773" s="21" t="str">
        <f t="shared" si="3757"/>
        <v/>
      </c>
      <c r="Q2773" s="21"/>
      <c r="R2773" s="21" t="s">
        <v>6427</v>
      </c>
      <c r="S2773" s="21" t="s">
        <v>6431</v>
      </c>
      <c r="T2773" s="21" t="s">
        <v>6496</v>
      </c>
      <c r="U2773" s="23"/>
      <c r="V2773" s="23"/>
      <c r="W2773" s="15">
        <f t="shared" si="2"/>
        <v>45635</v>
      </c>
      <c r="X2773" s="24">
        <v>2772.0</v>
      </c>
      <c r="Y2773" s="17" t="str">
        <f t="shared" si="3758"/>
        <v>=COUNTIFS(C$3:C2773,C2773)</v>
      </c>
      <c r="Z2773" s="25" t="str">
        <f t="shared" si="3759"/>
        <v>#NAME?</v>
      </c>
      <c r="AA2773" s="25" t="str">
        <f t="shared" si="3760"/>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46"/>
        <v>1</v>
      </c>
      <c r="B2774" s="10">
        <f t="shared" si="2256"/>
        <v>1</v>
      </c>
      <c r="C2774" s="12" t="s">
        <v>6497</v>
      </c>
      <c r="D2774" s="21" t="s">
        <v>29</v>
      </c>
      <c r="E2774" s="21" t="s">
        <v>6498</v>
      </c>
      <c r="F2774" s="21"/>
      <c r="G2774" s="21"/>
      <c r="H2774" s="21" t="s">
        <v>6499</v>
      </c>
      <c r="I2774" s="21"/>
      <c r="J2774" s="21"/>
      <c r="K2774" s="21"/>
      <c r="L2774" s="21"/>
      <c r="M2774" s="21"/>
      <c r="N2774" s="21" t="s">
        <v>6500</v>
      </c>
      <c r="O2774" s="21"/>
      <c r="P2774" s="21"/>
      <c r="Q2774" s="21"/>
      <c r="R2774" s="21" t="s">
        <v>6427</v>
      </c>
      <c r="S2774" s="21" t="s">
        <v>6431</v>
      </c>
      <c r="T2774" s="21" t="s">
        <v>6501</v>
      </c>
      <c r="U2774" s="23"/>
      <c r="V2774" s="23"/>
      <c r="W2774" s="15">
        <f t="shared" si="2"/>
        <v>45635</v>
      </c>
      <c r="X2774" s="24">
        <v>2773.0</v>
      </c>
      <c r="Y2774" s="17" t="str">
        <f t="shared" si="3758"/>
        <v>=COUNTIFS(C$3:C2774,C2774)</v>
      </c>
      <c r="Z2774" s="25" t="str">
        <f t="shared" si="3759"/>
        <v>#NAME?</v>
      </c>
      <c r="AA2774" s="25" t="str">
        <f t="shared" si="3760"/>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46"/>
        <v>2</v>
      </c>
      <c r="B2775" s="10">
        <f t="shared" si="2256"/>
        <v>2</v>
      </c>
      <c r="C2775" s="12" t="s">
        <v>2596</v>
      </c>
      <c r="D2775" s="21" t="str">
        <f t="shared" ref="D2775:D2777" si="3761">VLOOKUP($C2775,$C$1:$P$7320,2,0)</f>
        <v>card</v>
      </c>
      <c r="E2775" s="21" t="str">
        <f t="shared" ref="E2775:E2777" si="3762">VLOOKUP($C2775,$C$1:$P$7320,3,0)</f>
        <v>x pl</v>
      </c>
      <c r="F2775" s="21" t="str">
        <f t="shared" ref="F2775:F2777" si="3763">VLOOKUP($C2775,$C$1:$P$7320,4,0)</f>
        <v/>
      </c>
      <c r="G2775" s="21"/>
      <c r="H2775" s="21" t="str">
        <f t="shared" ref="H2775:H2777" si="3764">VLOOKUP($C2775,$C$1:$P$7320,6,0)</f>
        <v>seven</v>
      </c>
      <c r="I2775" s="21" t="str">
        <f t="shared" ref="I2775:I2777" si="3765">VLOOKUP($C2775,$C$1:$P$7320,7,0)</f>
        <v/>
      </c>
      <c r="J2775" s="21" t="str">
        <f t="shared" ref="J2775:J2777" si="3766">VLOOKUP($C2775,$C$1:$P$7320,8,0)</f>
        <v/>
      </c>
      <c r="K2775" s="21" t="str">
        <f t="shared" ref="K2775:K2777" si="3767">VLOOKUP($C2775,$C$1:$P$7320,9,0)</f>
        <v/>
      </c>
      <c r="L2775" s="21" t="str">
        <f t="shared" ref="L2775:L2777" si="3768">VLOOKUP($C2775,$C$1:$P$7320,10,0)</f>
        <v/>
      </c>
      <c r="M2775" s="21" t="str">
        <f t="shared" ref="M2775:M2777" si="3769">VLOOKUP($C2775,$C$1:$P$7320,11,0)</f>
        <v/>
      </c>
      <c r="N2775" s="21" t="str">
        <f t="shared" ref="N2775:N2777" si="3770">VLOOKUP($C2775,$C$1:$P$7320,12,0)</f>
        <v/>
      </c>
      <c r="O2775" s="21" t="str">
        <f t="shared" ref="O2775:O2777" si="3771">VLOOKUP($C2775,$C$1:$P$7320,13,0)</f>
        <v/>
      </c>
      <c r="P2775" s="21" t="str">
        <f t="shared" ref="P2775:P2777" si="3772">VLOOKUP($C2775,$C$1:$P$7320,14,0)</f>
        <v/>
      </c>
      <c r="Q2775" s="21"/>
      <c r="R2775" s="21" t="s">
        <v>6427</v>
      </c>
      <c r="S2775" s="21" t="s">
        <v>6431</v>
      </c>
      <c r="T2775" s="21" t="s">
        <v>6502</v>
      </c>
      <c r="U2775" s="23"/>
      <c r="V2775" s="23"/>
      <c r="W2775" s="15">
        <f t="shared" si="2"/>
        <v>45635</v>
      </c>
      <c r="X2775" s="24">
        <v>2774.0</v>
      </c>
      <c r="Y2775" s="17" t="str">
        <f t="shared" si="3758"/>
        <v>=COUNTIFS(C$3:C2775,C2775)</v>
      </c>
      <c r="Z2775" s="25" t="str">
        <f t="shared" si="3759"/>
        <v>#NAME?</v>
      </c>
      <c r="AA2775" s="25" t="str">
        <f t="shared" si="3760"/>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46"/>
        <v>2</v>
      </c>
      <c r="B2776" s="10">
        <f t="shared" si="2256"/>
        <v>3</v>
      </c>
      <c r="C2776" s="12" t="s">
        <v>4684</v>
      </c>
      <c r="D2776" s="21" t="str">
        <f t="shared" si="3761"/>
        <v>noun</v>
      </c>
      <c r="E2776" s="21" t="str">
        <f t="shared" si="3762"/>
        <v>nt</v>
      </c>
      <c r="F2776" s="21" t="str">
        <f t="shared" si="3763"/>
        <v/>
      </c>
      <c r="G2776" s="21"/>
      <c r="H2776" s="21" t="str">
        <f t="shared" si="3764"/>
        <v>day(s)</v>
      </c>
      <c r="I2776" s="21" t="str">
        <f t="shared" si="3765"/>
        <v/>
      </c>
      <c r="J2776" s="21" t="str">
        <f t="shared" si="3766"/>
        <v/>
      </c>
      <c r="K2776" s="21" t="str">
        <f t="shared" si="3767"/>
        <v/>
      </c>
      <c r="L2776" s="21" t="str">
        <f t="shared" si="3768"/>
        <v/>
      </c>
      <c r="M2776" s="21" t="str">
        <f t="shared" si="3769"/>
        <v/>
      </c>
      <c r="N2776" s="21" t="str">
        <f t="shared" si="3770"/>
        <v/>
      </c>
      <c r="O2776" s="21" t="str">
        <f t="shared" si="3771"/>
        <v/>
      </c>
      <c r="P2776" s="21" t="str">
        <f t="shared" si="3772"/>
        <v/>
      </c>
      <c r="Q2776" s="21"/>
      <c r="R2776" s="21" t="s">
        <v>6427</v>
      </c>
      <c r="S2776" s="21" t="s">
        <v>6431</v>
      </c>
      <c r="T2776" s="21" t="s">
        <v>6503</v>
      </c>
      <c r="U2776" s="23"/>
      <c r="V2776" s="23"/>
      <c r="W2776" s="15">
        <f t="shared" si="2"/>
        <v>45635</v>
      </c>
      <c r="X2776" s="24">
        <v>2775.0</v>
      </c>
      <c r="Y2776" s="17" t="str">
        <f t="shared" si="3758"/>
        <v>=COUNTIFS(C$3:C2776,C2776)</v>
      </c>
      <c r="Z2776" s="25" t="str">
        <f t="shared" si="3759"/>
        <v>#NAME?</v>
      </c>
      <c r="AA2776" s="25" t="str">
        <f t="shared" si="3760"/>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46"/>
        <v>6</v>
      </c>
      <c r="B2777" s="10">
        <f t="shared" si="2256"/>
        <v>7</v>
      </c>
      <c r="C2777" s="12" t="s">
        <v>4687</v>
      </c>
      <c r="D2777" s="21" t="str">
        <f t="shared" si="3761"/>
        <v>ind</v>
      </c>
      <c r="E2777" s="21" t="str">
        <f t="shared" si="3762"/>
        <v>adv, acc sg of parama</v>
      </c>
      <c r="F2777" s="21" t="str">
        <f t="shared" si="3763"/>
        <v/>
      </c>
      <c r="G2777" s="21"/>
      <c r="H2777" s="21" t="str">
        <f t="shared" si="3764"/>
        <v>at the most, for a maximum of</v>
      </c>
      <c r="I2777" s="21" t="str">
        <f t="shared" si="3765"/>
        <v/>
      </c>
      <c r="J2777" s="21" t="str">
        <f t="shared" si="3766"/>
        <v/>
      </c>
      <c r="K2777" s="21" t="str">
        <f t="shared" si="3767"/>
        <v/>
      </c>
      <c r="L2777" s="21" t="str">
        <f t="shared" si="3768"/>
        <v/>
      </c>
      <c r="M2777" s="21" t="str">
        <f t="shared" si="3769"/>
        <v/>
      </c>
      <c r="N2777" s="21" t="str">
        <f t="shared" si="3770"/>
        <v>para + ma + aṃ</v>
      </c>
      <c r="O2777" s="21" t="str">
        <f t="shared" si="3771"/>
        <v/>
      </c>
      <c r="P2777" s="21" t="str">
        <f t="shared" si="3772"/>
        <v/>
      </c>
      <c r="Q2777" s="21"/>
      <c r="R2777" s="21" t="s">
        <v>6427</v>
      </c>
      <c r="S2777" s="21" t="s">
        <v>6431</v>
      </c>
      <c r="T2777" s="21" t="s">
        <v>6504</v>
      </c>
      <c r="U2777" s="23"/>
      <c r="V2777" s="23"/>
      <c r="W2777" s="15">
        <f t="shared" si="2"/>
        <v>45635</v>
      </c>
      <c r="X2777" s="24">
        <v>2776.0</v>
      </c>
      <c r="Y2777" s="17" t="str">
        <f t="shared" si="3758"/>
        <v>=COUNTIFS(C$3:C2777,C2777)</v>
      </c>
      <c r="Z2777" s="25" t="str">
        <f t="shared" si="3759"/>
        <v>#NAME?</v>
      </c>
      <c r="AA2777" s="25" t="str">
        <f t="shared" si="3760"/>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56"/>
        <v>2</v>
      </c>
      <c r="C2778" s="12" t="s">
        <v>6505</v>
      </c>
      <c r="D2778" s="21" t="s">
        <v>29</v>
      </c>
      <c r="E2778" s="21" t="s">
        <v>6506</v>
      </c>
      <c r="F2778" s="21"/>
      <c r="G2778" s="21"/>
      <c r="H2778" s="21" t="s">
        <v>6507</v>
      </c>
      <c r="I2778" s="21"/>
      <c r="J2778" s="21"/>
      <c r="K2778" s="21"/>
      <c r="L2778" s="21"/>
      <c r="M2778" s="21"/>
      <c r="N2778" s="21" t="s">
        <v>6508</v>
      </c>
      <c r="O2778" s="21"/>
      <c r="P2778" s="21"/>
      <c r="Q2778" s="21"/>
      <c r="R2778" s="21" t="s">
        <v>6427</v>
      </c>
      <c r="S2778" s="21" t="s">
        <v>6431</v>
      </c>
      <c r="T2778" s="21" t="s">
        <v>6509</v>
      </c>
      <c r="U2778" s="23"/>
      <c r="V2778" s="23"/>
      <c r="W2778" s="15">
        <f t="shared" si="2"/>
        <v>45635</v>
      </c>
      <c r="X2778" s="24">
        <v>2777.0</v>
      </c>
      <c r="Y2778" s="17" t="str">
        <f t="shared" si="3758"/>
        <v>=COUNTIFS(C$3:C2780,C2778)</v>
      </c>
      <c r="Z2778" s="25" t="str">
        <f t="shared" si="3759"/>
        <v>#NAME?</v>
      </c>
      <c r="AA2778" s="25" t="str">
        <f t="shared" si="3760"/>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73">COUNTIFS(C$3:C2779,C2779)</f>
        <v>1</v>
      </c>
      <c r="B2779" s="10">
        <f t="shared" si="2256"/>
        <v>1</v>
      </c>
      <c r="C2779" s="12" t="s">
        <v>6510</v>
      </c>
      <c r="D2779" s="21" t="s">
        <v>47</v>
      </c>
      <c r="E2779" s="21" t="s">
        <v>6511</v>
      </c>
      <c r="F2779" s="21"/>
      <c r="G2779" s="21"/>
      <c r="H2779" s="21" t="s">
        <v>6512</v>
      </c>
      <c r="I2779" s="21" t="s">
        <v>6513</v>
      </c>
      <c r="J2779" s="21" t="s">
        <v>2215</v>
      </c>
      <c r="K2779" s="21">
        <v>1.0</v>
      </c>
      <c r="L2779" s="21" t="s">
        <v>35</v>
      </c>
      <c r="M2779" s="21"/>
      <c r="N2779" s="21" t="s">
        <v>6514</v>
      </c>
      <c r="O2779" s="21"/>
      <c r="P2779" s="21"/>
      <c r="Q2779" s="21"/>
      <c r="R2779" s="21" t="s">
        <v>6427</v>
      </c>
      <c r="S2779" s="21" t="s">
        <v>6431</v>
      </c>
      <c r="T2779" s="21" t="s">
        <v>6515</v>
      </c>
      <c r="U2779" s="23"/>
      <c r="V2779" s="23"/>
      <c r="W2779" s="15">
        <f t="shared" si="2"/>
        <v>45635</v>
      </c>
      <c r="X2779" s="24">
        <v>2778.0</v>
      </c>
      <c r="Y2779" s="17" t="str">
        <f t="shared" si="3758"/>
        <v>=COUNTIFS(C$3:C2779,C2779)</v>
      </c>
      <c r="Z2779" s="25" t="str">
        <f t="shared" si="3759"/>
        <v>#NAME?</v>
      </c>
      <c r="AA2779" s="25" t="str">
        <f t="shared" si="3760"/>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73"/>
        <v>1</v>
      </c>
      <c r="B2780" s="10">
        <f t="shared" si="2256"/>
        <v>4</v>
      </c>
      <c r="C2780" s="12" t="s">
        <v>6516</v>
      </c>
      <c r="D2780" s="21" t="s">
        <v>250</v>
      </c>
      <c r="E2780" s="21" t="s">
        <v>6517</v>
      </c>
      <c r="F2780" s="21"/>
      <c r="G2780" s="21"/>
      <c r="H2780" s="21" t="s">
        <v>6518</v>
      </c>
      <c r="I2780" s="21"/>
      <c r="J2780" s="21" t="s">
        <v>214</v>
      </c>
      <c r="K2780" s="21">
        <v>7.0</v>
      </c>
      <c r="L2780" s="21" t="s">
        <v>215</v>
      </c>
      <c r="M2780" s="21"/>
      <c r="N2780" s="21" t="s">
        <v>6519</v>
      </c>
      <c r="O2780" s="21"/>
      <c r="P2780" s="21"/>
      <c r="Q2780" s="21"/>
      <c r="R2780" s="21" t="s">
        <v>6427</v>
      </c>
      <c r="S2780" s="21" t="s">
        <v>6431</v>
      </c>
      <c r="T2780" s="21" t="s">
        <v>6520</v>
      </c>
      <c r="U2780" s="23"/>
      <c r="V2780" s="23"/>
      <c r="W2780" s="15">
        <f t="shared" si="2"/>
        <v>45635</v>
      </c>
      <c r="X2780" s="24">
        <v>2779.0</v>
      </c>
      <c r="Y2780" s="17" t="str">
        <f t="shared" si="3758"/>
        <v>=COUNTIFS(C$3:C2780,C2780)</v>
      </c>
      <c r="Z2780" s="25" t="str">
        <f t="shared" si="3759"/>
        <v>#NAME?</v>
      </c>
      <c r="AA2780" s="25" t="str">
        <f t="shared" si="3760"/>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3"/>
        <v>1</v>
      </c>
      <c r="B2781" s="10">
        <f t="shared" si="2256"/>
        <v>1</v>
      </c>
      <c r="C2781" s="12" t="s">
        <v>6521</v>
      </c>
      <c r="D2781" s="21" t="s">
        <v>401</v>
      </c>
      <c r="E2781" s="21" t="s">
        <v>6522</v>
      </c>
      <c r="F2781" s="21"/>
      <c r="G2781" s="21"/>
      <c r="H2781" s="21" t="s">
        <v>6523</v>
      </c>
      <c r="I2781" s="21" t="s">
        <v>6524</v>
      </c>
      <c r="J2781" s="21" t="s">
        <v>5414</v>
      </c>
      <c r="K2781" s="21">
        <v>2.0</v>
      </c>
      <c r="L2781" s="21" t="s">
        <v>3045</v>
      </c>
      <c r="M2781" s="21" t="s">
        <v>6525</v>
      </c>
      <c r="N2781" s="21" t="s">
        <v>6526</v>
      </c>
      <c r="O2781" s="21"/>
      <c r="P2781" s="21"/>
      <c r="Q2781" s="21"/>
      <c r="R2781" s="21" t="s">
        <v>6427</v>
      </c>
      <c r="S2781" s="21" t="s">
        <v>6431</v>
      </c>
      <c r="T2781" s="21" t="s">
        <v>6527</v>
      </c>
      <c r="U2781" s="23"/>
      <c r="V2781" s="23"/>
      <c r="W2781" s="15">
        <f t="shared" si="2"/>
        <v>45635</v>
      </c>
      <c r="X2781" s="24">
        <v>2780.0</v>
      </c>
      <c r="Y2781" s="17" t="str">
        <f t="shared" si="3758"/>
        <v>=COUNTIFS(C$3:C2781,C2781)</v>
      </c>
      <c r="Z2781" s="25" t="str">
        <f t="shared" si="3759"/>
        <v>#NAME?</v>
      </c>
      <c r="AA2781" s="25" t="str">
        <f t="shared" si="3760"/>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3"/>
        <v>22</v>
      </c>
      <c r="B2782" s="10">
        <f t="shared" si="2256"/>
        <v>36</v>
      </c>
      <c r="C2782" s="12" t="s">
        <v>288</v>
      </c>
      <c r="D2782" s="21" t="str">
        <f t="shared" ref="D2782:D2785" si="3774">VLOOKUP($C2782,$C$1:$P$7320,2,0)</f>
        <v>pron</v>
      </c>
      <c r="E2782" s="21" t="str">
        <f t="shared" ref="E2782:E2785" si="3775">VLOOKUP($C2782,$C$1:$P$7320,3,0)</f>
        <v>masc acc sg of ta</v>
      </c>
      <c r="F2782" s="21" t="str">
        <f t="shared" ref="F2782:F2785" si="3776">VLOOKUP($C2782,$C$1:$P$7320,4,0)</f>
        <v/>
      </c>
      <c r="G2782" s="21"/>
      <c r="H2782" s="21" t="str">
        <f t="shared" ref="H2782:H2785" si="3777">VLOOKUP($C2782,$C$1:$P$7320,6,0)</f>
        <v>that</v>
      </c>
      <c r="I2782" s="21" t="str">
        <f t="shared" ref="I2782:I2785" si="3778">VLOOKUP($C2782,$C$1:$P$7320,7,0)</f>
        <v/>
      </c>
      <c r="J2782" s="21" t="str">
        <f t="shared" ref="J2782:J2785" si="3779">VLOOKUP($C2782,$C$1:$P$7320,8,0)</f>
        <v/>
      </c>
      <c r="K2782" s="21" t="str">
        <f t="shared" ref="K2782:K2785" si="3780">VLOOKUP($C2782,$C$1:$P$7320,9,0)</f>
        <v/>
      </c>
      <c r="L2782" s="21" t="str">
        <f t="shared" ref="L2782:L2785" si="3781">VLOOKUP($C2782,$C$1:$P$7320,10,0)</f>
        <v/>
      </c>
      <c r="M2782" s="21" t="str">
        <f t="shared" ref="M2782:M2785" si="3782">VLOOKUP($C2782,$C$1:$P$7320,11,0)</f>
        <v/>
      </c>
      <c r="N2782" s="21" t="str">
        <f t="shared" ref="N2782:N2785" si="3783">VLOOKUP($C2782,$C$1:$P$7320,12,0)</f>
        <v/>
      </c>
      <c r="O2782" s="21" t="str">
        <f t="shared" ref="O2782:O2785" si="3784">VLOOKUP($C2782,$C$1:$P$7320,13,0)</f>
        <v/>
      </c>
      <c r="P2782" s="21" t="str">
        <f t="shared" ref="P2782:P2785" si="3785">VLOOKUP($C2782,$C$1:$P$7320,14,0)</f>
        <v/>
      </c>
      <c r="Q2782" s="21"/>
      <c r="R2782" s="21" t="s">
        <v>6427</v>
      </c>
      <c r="S2782" s="21" t="s">
        <v>6431</v>
      </c>
      <c r="T2782" s="21" t="s">
        <v>6528</v>
      </c>
      <c r="U2782" s="23"/>
      <c r="V2782" s="23"/>
      <c r="W2782" s="15">
        <f t="shared" si="2"/>
        <v>45635</v>
      </c>
      <c r="X2782" s="24">
        <v>2781.0</v>
      </c>
      <c r="Y2782" s="17" t="str">
        <f t="shared" si="3758"/>
        <v>=COUNTIFS(C$3:C2782,C2782)</v>
      </c>
      <c r="Z2782" s="25" t="str">
        <f t="shared" si="3759"/>
        <v>#NAME?</v>
      </c>
      <c r="AA2782" s="25" t="str">
        <f t="shared" si="3760"/>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3"/>
        <v>3</v>
      </c>
      <c r="B2783" s="10">
        <f t="shared" si="2256"/>
        <v>7</v>
      </c>
      <c r="C2783" s="12" t="s">
        <v>4714</v>
      </c>
      <c r="D2783" s="21" t="str">
        <f t="shared" si="3774"/>
        <v>prp</v>
      </c>
      <c r="E2783" s="21" t="str">
        <f t="shared" si="3775"/>
        <v>masc dat sg of atikkāmanta</v>
      </c>
      <c r="F2783" s="21" t="str">
        <f t="shared" si="3776"/>
        <v/>
      </c>
      <c r="G2783" s="21"/>
      <c r="H2783" s="21" t="str">
        <f t="shared" si="3777"/>
        <v>for (a monk) going beyond, exceeding</v>
      </c>
      <c r="I2783" s="21" t="str">
        <f t="shared" si="3778"/>
        <v>causing to go too far</v>
      </c>
      <c r="J2783" s="21" t="str">
        <f t="shared" si="3779"/>
        <v>√kam (go)</v>
      </c>
      <c r="K2783" s="21">
        <f t="shared" si="3780"/>
        <v>1</v>
      </c>
      <c r="L2783" s="21" t="str">
        <f t="shared" si="3781"/>
        <v>*aya</v>
      </c>
      <c r="M2783" s="21" t="str">
        <f t="shared" si="3782"/>
        <v>√kam + *aya &gt; kāmaya (caus)</v>
      </c>
      <c r="N2783" s="21" t="str">
        <f t="shared" si="3783"/>
        <v>ati + kāmaya + nta</v>
      </c>
      <c r="O2783" s="21" t="str">
        <f t="shared" si="3784"/>
        <v/>
      </c>
      <c r="P2783" s="21" t="str">
        <f t="shared" si="3785"/>
        <v/>
      </c>
      <c r="Q2783" s="21"/>
      <c r="R2783" s="21" t="s">
        <v>6427</v>
      </c>
      <c r="S2783" s="21" t="s">
        <v>6431</v>
      </c>
      <c r="T2783" s="21" t="s">
        <v>6529</v>
      </c>
      <c r="U2783" s="23"/>
      <c r="V2783" s="23"/>
      <c r="W2783" s="15">
        <f t="shared" si="2"/>
        <v>45635</v>
      </c>
      <c r="X2783" s="24">
        <v>2782.0</v>
      </c>
      <c r="Y2783" s="17" t="str">
        <f t="shared" si="3758"/>
        <v>=COUNTIFS(C$3:C2783,C2783)</v>
      </c>
      <c r="Z2783" s="25" t="str">
        <f t="shared" si="3759"/>
        <v>#NAME?</v>
      </c>
      <c r="AA2783" s="25" t="str">
        <f t="shared" si="3760"/>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3"/>
        <v>23</v>
      </c>
      <c r="B2784" s="10">
        <f t="shared" si="2256"/>
        <v>30</v>
      </c>
      <c r="C2784" s="12" t="s">
        <v>4721</v>
      </c>
      <c r="D2784" s="21" t="str">
        <f t="shared" si="3774"/>
        <v>ptp</v>
      </c>
      <c r="E2784" s="21" t="str">
        <f t="shared" si="3775"/>
        <v>nt nom sg of nissaggiya</v>
      </c>
      <c r="F2784" s="21" t="str">
        <f t="shared" si="3776"/>
        <v/>
      </c>
      <c r="G2784" s="21"/>
      <c r="H2784" s="21" t="str">
        <f t="shared" si="3777"/>
        <v>involving relinquishment</v>
      </c>
      <c r="I2784" s="21" t="str">
        <f t="shared" si="3778"/>
        <v>to be given up</v>
      </c>
      <c r="J2784" s="21" t="str">
        <f t="shared" si="3779"/>
        <v>√sajj (relinquish, let loose)</v>
      </c>
      <c r="K2784" s="21">
        <f t="shared" si="3780"/>
        <v>1</v>
      </c>
      <c r="L2784" s="21" t="str">
        <f t="shared" si="3781"/>
        <v>a</v>
      </c>
      <c r="M2784" s="21" t="str">
        <f t="shared" si="3782"/>
        <v/>
      </c>
      <c r="N2784" s="21" t="str">
        <f t="shared" si="3783"/>
        <v>ni + √sajj &gt; sagg + iya</v>
      </c>
      <c r="O2784" s="21" t="str">
        <f t="shared" si="3784"/>
        <v/>
      </c>
      <c r="P2784" s="21" t="str">
        <f t="shared" si="3785"/>
        <v/>
      </c>
      <c r="Q2784" s="21"/>
      <c r="R2784" s="21" t="s">
        <v>6427</v>
      </c>
      <c r="S2784" s="21" t="s">
        <v>6431</v>
      </c>
      <c r="T2784" s="21" t="s">
        <v>6530</v>
      </c>
      <c r="U2784" s="23"/>
      <c r="V2784" s="23"/>
      <c r="W2784" s="15">
        <f t="shared" si="2"/>
        <v>45635</v>
      </c>
      <c r="X2784" s="24">
        <v>2783.0</v>
      </c>
      <c r="Y2784" s="17" t="str">
        <f t="shared" si="3758"/>
        <v>=COUNTIFS(C$3:C2784,C2784)</v>
      </c>
      <c r="Z2784" s="25" t="str">
        <f t="shared" si="3759"/>
        <v>#NAME?</v>
      </c>
      <c r="AA2784" s="25" t="str">
        <f t="shared" si="3760"/>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3"/>
        <v>23</v>
      </c>
      <c r="B2785" s="10">
        <f t="shared" si="2256"/>
        <v>122</v>
      </c>
      <c r="C2785" s="12" t="s">
        <v>4724</v>
      </c>
      <c r="D2785" s="21" t="str">
        <f t="shared" si="3774"/>
        <v>adj</v>
      </c>
      <c r="E2785" s="21" t="str">
        <f t="shared" si="3775"/>
        <v>nt nom sg of pācittiya</v>
      </c>
      <c r="F2785" s="21" t="str">
        <f t="shared" si="3776"/>
        <v>+loc</v>
      </c>
      <c r="G2785" s="21"/>
      <c r="H2785" s="21" t="str">
        <f t="shared" si="3777"/>
        <v>requiring confession</v>
      </c>
      <c r="I2785" s="21" t="str">
        <f t="shared" si="3778"/>
        <v/>
      </c>
      <c r="J2785" s="21" t="str">
        <f t="shared" si="3779"/>
        <v/>
      </c>
      <c r="K2785" s="21" t="str">
        <f t="shared" si="3780"/>
        <v/>
      </c>
      <c r="L2785" s="21" t="str">
        <f t="shared" si="3781"/>
        <v/>
      </c>
      <c r="M2785" s="21" t="str">
        <f t="shared" si="3782"/>
        <v/>
      </c>
      <c r="N2785" s="21" t="str">
        <f t="shared" si="3783"/>
        <v/>
      </c>
      <c r="O2785" s="21" t="str">
        <f t="shared" si="3784"/>
        <v/>
      </c>
      <c r="P2785" s="21" t="str">
        <f t="shared" si="3785"/>
        <v/>
      </c>
      <c r="Q2785" s="21"/>
      <c r="R2785" s="21" t="s">
        <v>6427</v>
      </c>
      <c r="S2785" s="21" t="s">
        <v>6431</v>
      </c>
      <c r="T2785" s="21" t="s">
        <v>6531</v>
      </c>
      <c r="U2785" s="23"/>
      <c r="V2785" s="23"/>
      <c r="W2785" s="15">
        <f t="shared" si="2"/>
        <v>45635</v>
      </c>
      <c r="X2785" s="24">
        <v>2784.0</v>
      </c>
      <c r="Y2785" s="17" t="str">
        <f t="shared" si="3758"/>
        <v>=COUNTIFS(C$3:C2785,C2785)</v>
      </c>
      <c r="Z2785" s="25" t="str">
        <f t="shared" si="3759"/>
        <v>#NAME?</v>
      </c>
      <c r="AA2785" s="25" t="str">
        <f t="shared" si="3760"/>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56"/>
        <v>0</v>
      </c>
      <c r="C2786" s="31"/>
      <c r="D2786" s="40"/>
      <c r="E2786" s="40"/>
      <c r="F2786" s="40"/>
      <c r="G2786" s="40"/>
      <c r="H2786" s="40"/>
      <c r="I2786" s="40"/>
      <c r="J2786" s="40"/>
      <c r="K2786" s="40"/>
      <c r="L2786" s="40"/>
      <c r="M2786" s="40"/>
      <c r="N2786" s="40"/>
      <c r="O2786" s="40"/>
      <c r="P2786" s="40"/>
      <c r="Q2786" s="40"/>
      <c r="R2786" s="40" t="s">
        <v>6427</v>
      </c>
      <c r="S2786" s="40" t="s">
        <v>6431</v>
      </c>
      <c r="T2786" s="40" t="s">
        <v>6496</v>
      </c>
      <c r="U2786" s="41"/>
      <c r="V2786" s="41"/>
      <c r="W2786" s="15">
        <f t="shared" si="2"/>
        <v>45635</v>
      </c>
      <c r="X2786" s="24">
        <v>2785.0</v>
      </c>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56"/>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2"/>
        <v>45635</v>
      </c>
      <c r="X2787" s="24">
        <v>2786.0</v>
      </c>
      <c r="Y2787" s="17" t="str">
        <f t="shared" ref="Y2787:Y2806" si="3786">formulatext(A2787)</f>
        <v>#N/A</v>
      </c>
      <c r="Z2787" s="25" t="str">
        <f t="shared" ref="Z2787:Z2806" si="3787">org.libreoffice.regex(Y2787,"(\= COUNTIFS\(C\$\d{1,3}:)(C\d{1,3})(,)(C\d{1,3})(\))","$2")</f>
        <v>#NAME?</v>
      </c>
      <c r="AA2787" s="25" t="str">
        <f t="shared" ref="AA2787:AA2806" si="3788">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56"/>
        <v>1</v>
      </c>
      <c r="C2788" s="12" t="s">
        <v>6532</v>
      </c>
      <c r="D2788" s="21"/>
      <c r="E2788" s="21"/>
      <c r="F2788" s="21"/>
      <c r="G2788" s="21"/>
      <c r="H2788" s="21"/>
      <c r="I2788" s="21"/>
      <c r="J2788" s="21"/>
      <c r="K2788" s="21"/>
      <c r="L2788" s="21"/>
      <c r="M2788" s="21"/>
      <c r="N2788" s="21"/>
      <c r="O2788" s="21"/>
      <c r="P2788" s="21"/>
      <c r="Q2788" s="21"/>
      <c r="R2788" s="21"/>
      <c r="S2788" s="21"/>
      <c r="T2788" s="21"/>
      <c r="U2788" s="23"/>
      <c r="V2788" s="23"/>
      <c r="W2788" s="15">
        <f t="shared" si="2"/>
        <v>45635</v>
      </c>
      <c r="X2788" s="24">
        <v>2787.0</v>
      </c>
      <c r="Y2788" s="17" t="str">
        <f t="shared" si="3786"/>
        <v>#N/A</v>
      </c>
      <c r="Z2788" s="25" t="str">
        <f t="shared" si="3787"/>
        <v>#NAME?</v>
      </c>
      <c r="AA2788" s="25" t="str">
        <f t="shared" si="3788"/>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89">COUNTIFS(C$3:C2789,C2789)</f>
        <v>1</v>
      </c>
      <c r="B2789" s="10">
        <f t="shared" si="2256"/>
        <v>4</v>
      </c>
      <c r="C2789" s="12" t="s">
        <v>6533</v>
      </c>
      <c r="D2789" s="21" t="s">
        <v>47</v>
      </c>
      <c r="E2789" s="21" t="s">
        <v>6534</v>
      </c>
      <c r="F2789" s="21"/>
      <c r="G2789" s="21"/>
      <c r="H2789" s="21" t="s">
        <v>4859</v>
      </c>
      <c r="I2789" s="21"/>
      <c r="J2789" s="21" t="s">
        <v>2524</v>
      </c>
      <c r="K2789" s="21">
        <v>5.0</v>
      </c>
      <c r="L2789" s="21" t="s">
        <v>622</v>
      </c>
      <c r="M2789" s="21"/>
      <c r="N2789" s="21" t="s">
        <v>4861</v>
      </c>
      <c r="O2789" s="21"/>
      <c r="P2789" s="21"/>
      <c r="Q2789" s="21"/>
      <c r="R2789" s="21" t="s">
        <v>6532</v>
      </c>
      <c r="S2789" s="21" t="s">
        <v>6535</v>
      </c>
      <c r="T2789" s="22" t="s">
        <v>6536</v>
      </c>
      <c r="U2789" s="23"/>
      <c r="V2789" s="23"/>
      <c r="W2789" s="15">
        <f t="shared" si="2"/>
        <v>45635</v>
      </c>
      <c r="X2789" s="24">
        <v>2788.0</v>
      </c>
      <c r="Y2789" s="17" t="str">
        <f t="shared" si="3786"/>
        <v>=COUNTIFS(C$3:C2789,C2789)</v>
      </c>
      <c r="Z2789" s="25" t="str">
        <f t="shared" si="3787"/>
        <v>#NAME?</v>
      </c>
      <c r="AA2789" s="25" t="str">
        <f t="shared" si="3788"/>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89"/>
        <v>1</v>
      </c>
      <c r="B2790" s="10">
        <f t="shared" si="2256"/>
        <v>5</v>
      </c>
      <c r="C2790" s="12" t="s">
        <v>6537</v>
      </c>
      <c r="D2790" s="21" t="s">
        <v>250</v>
      </c>
      <c r="E2790" s="21" t="s">
        <v>6538</v>
      </c>
      <c r="F2790" s="21"/>
      <c r="G2790" s="21"/>
      <c r="H2790" s="21" t="s">
        <v>6539</v>
      </c>
      <c r="I2790" s="21"/>
      <c r="J2790" s="21" t="s">
        <v>1971</v>
      </c>
      <c r="K2790" s="21">
        <v>8.0</v>
      </c>
      <c r="L2790" s="21" t="s">
        <v>196</v>
      </c>
      <c r="M2790" s="21"/>
      <c r="N2790" s="21" t="s">
        <v>6540</v>
      </c>
      <c r="O2790" s="21"/>
      <c r="P2790" s="21"/>
      <c r="Q2790" s="21"/>
      <c r="R2790" s="21" t="s">
        <v>6532</v>
      </c>
      <c r="S2790" s="21" t="s">
        <v>6535</v>
      </c>
      <c r="T2790" s="21" t="s">
        <v>6541</v>
      </c>
      <c r="U2790" s="23"/>
      <c r="V2790" s="23"/>
      <c r="W2790" s="15">
        <f t="shared" si="2"/>
        <v>45635</v>
      </c>
      <c r="X2790" s="24">
        <v>2789.0</v>
      </c>
      <c r="Y2790" s="17" t="str">
        <f t="shared" si="3786"/>
        <v>=COUNTIFS(C$3:C2790,C2790)</v>
      </c>
      <c r="Z2790" s="25" t="str">
        <f t="shared" si="3787"/>
        <v>#NAME?</v>
      </c>
      <c r="AA2790" s="25" t="str">
        <f t="shared" si="3788"/>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89"/>
        <v>1</v>
      </c>
      <c r="B2791" s="10">
        <f t="shared" si="2256"/>
        <v>5</v>
      </c>
      <c r="C2791" s="12" t="s">
        <v>6542</v>
      </c>
      <c r="D2791" s="21" t="s">
        <v>118</v>
      </c>
      <c r="E2791" s="21" t="s">
        <v>3434</v>
      </c>
      <c r="F2791" s="21"/>
      <c r="G2791" s="21"/>
      <c r="H2791" s="21"/>
      <c r="I2791" s="21"/>
      <c r="J2791" s="21"/>
      <c r="K2791" s="21"/>
      <c r="L2791" s="21"/>
      <c r="M2791" s="21"/>
      <c r="N2791" s="21" t="s">
        <v>6543</v>
      </c>
      <c r="O2791" s="21"/>
      <c r="P2791" s="21"/>
      <c r="Q2791" s="21"/>
      <c r="R2791" s="21" t="s">
        <v>6532</v>
      </c>
      <c r="S2791" s="21" t="s">
        <v>6535</v>
      </c>
      <c r="T2791" s="21" t="s">
        <v>6544</v>
      </c>
      <c r="U2791" s="23"/>
      <c r="V2791" s="23"/>
      <c r="W2791" s="15">
        <f t="shared" si="2"/>
        <v>45635</v>
      </c>
      <c r="X2791" s="24">
        <v>2790.0</v>
      </c>
      <c r="Y2791" s="17" t="str">
        <f t="shared" si="3786"/>
        <v>=COUNTIFS(C$3:C2791,C2791)</v>
      </c>
      <c r="Z2791" s="25" t="str">
        <f t="shared" si="3787"/>
        <v>#NAME?</v>
      </c>
      <c r="AA2791" s="25" t="str">
        <f t="shared" si="3788"/>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89"/>
        <v>1</v>
      </c>
      <c r="B2792" s="10">
        <f t="shared" si="2256"/>
        <v>1</v>
      </c>
      <c r="C2792" s="12" t="s">
        <v>6545</v>
      </c>
      <c r="D2792" s="21" t="s">
        <v>47</v>
      </c>
      <c r="E2792" s="21" t="s">
        <v>6546</v>
      </c>
      <c r="F2792" s="21"/>
      <c r="G2792" s="21"/>
      <c r="H2792" s="21" t="s">
        <v>6547</v>
      </c>
      <c r="I2792" s="21"/>
      <c r="J2792" s="21"/>
      <c r="K2792" s="21"/>
      <c r="L2792" s="21"/>
      <c r="M2792" s="21"/>
      <c r="N2792" s="21"/>
      <c r="O2792" s="21"/>
      <c r="P2792" s="21"/>
      <c r="Q2792" s="21"/>
      <c r="R2792" s="21" t="s">
        <v>6532</v>
      </c>
      <c r="S2792" s="21" t="s">
        <v>6535</v>
      </c>
      <c r="T2792" s="21" t="s">
        <v>6548</v>
      </c>
      <c r="U2792" s="23"/>
      <c r="V2792" s="23"/>
      <c r="W2792" s="15">
        <f t="shared" si="2"/>
        <v>45635</v>
      </c>
      <c r="X2792" s="24">
        <v>2791.0</v>
      </c>
      <c r="Y2792" s="17" t="str">
        <f t="shared" si="3786"/>
        <v>=COUNTIFS(C$3:C2792,C2792)</v>
      </c>
      <c r="Z2792" s="25" t="str">
        <f t="shared" si="3787"/>
        <v>#NAME?</v>
      </c>
      <c r="AA2792" s="25" t="str">
        <f t="shared" si="3788"/>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89"/>
        <v>29</v>
      </c>
      <c r="B2793" s="10">
        <f t="shared" si="2256"/>
        <v>63</v>
      </c>
      <c r="C2793" s="12" t="s">
        <v>449</v>
      </c>
      <c r="D2793" s="21" t="str">
        <f t="shared" ref="D2793:D2794" si="3790">VLOOKUP($C2793,$C$1:$P$7320,2,0)</f>
        <v>ind</v>
      </c>
      <c r="E2793" s="21" t="str">
        <f t="shared" ref="E2793:E2794" si="3791">VLOOKUP($C2793,$C$1:$P$7320,3,0)</f>
        <v/>
      </c>
      <c r="F2793" s="21" t="str">
        <f t="shared" ref="F2793:F2794" si="3792">VLOOKUP($C2793,$C$1:$P$7320,4,0)</f>
        <v/>
      </c>
      <c r="G2793" s="21"/>
      <c r="H2793" s="21" t="str">
        <f t="shared" ref="H2793:H2794" si="3793">VLOOKUP($C2793,$C$1:$P$7320,6,0)</f>
        <v>“”</v>
      </c>
      <c r="I2793" s="21" t="str">
        <f t="shared" ref="I2793:I2794" si="3794">VLOOKUP($C2793,$C$1:$P$7320,7,0)</f>
        <v>thus</v>
      </c>
      <c r="J2793" s="21" t="str">
        <f t="shared" ref="J2793:J2794" si="3795">VLOOKUP($C2793,$C$1:$P$7320,8,0)</f>
        <v/>
      </c>
      <c r="K2793" s="21" t="str">
        <f t="shared" ref="K2793:K2794" si="3796">VLOOKUP($C2793,$C$1:$P$7320,9,0)</f>
        <v/>
      </c>
      <c r="L2793" s="21" t="str">
        <f t="shared" ref="L2793:L2794" si="3797">VLOOKUP($C2793,$C$1:$P$7320,10,0)</f>
        <v/>
      </c>
      <c r="M2793" s="21" t="str">
        <f t="shared" ref="M2793:M2794" si="3798">VLOOKUP($C2793,$C$1:$P$7320,11,0)</f>
        <v/>
      </c>
      <c r="N2793" s="21" t="str">
        <f t="shared" ref="N2793:N2794" si="3799">VLOOKUP($C2793,$C$1:$P$7320,12,0)</f>
        <v/>
      </c>
      <c r="O2793" s="21" t="str">
        <f t="shared" ref="O2793:O2794" si="3800">VLOOKUP($C2793,$C$1:$P$7320,13,0)</f>
        <v/>
      </c>
      <c r="P2793" s="21" t="str">
        <f t="shared" ref="P2793:P2794" si="3801">VLOOKUP($C2793,$C$1:$P$7320,14,0)</f>
        <v/>
      </c>
      <c r="Q2793" s="21"/>
      <c r="R2793" s="21" t="s">
        <v>6532</v>
      </c>
      <c r="S2793" s="21" t="s">
        <v>6535</v>
      </c>
      <c r="T2793" s="21" t="s">
        <v>6549</v>
      </c>
      <c r="U2793" s="23"/>
      <c r="V2793" s="23"/>
      <c r="W2793" s="15">
        <f t="shared" si="2"/>
        <v>45635</v>
      </c>
      <c r="X2793" s="24">
        <v>2792.0</v>
      </c>
      <c r="Y2793" s="17" t="str">
        <f t="shared" si="3786"/>
        <v>=COUNTIFS(C$3:C2793,C2793)</v>
      </c>
      <c r="Z2793" s="25" t="str">
        <f t="shared" si="3787"/>
        <v>#NAME?</v>
      </c>
      <c r="AA2793" s="25" t="str">
        <f t="shared" si="3788"/>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89"/>
        <v>20</v>
      </c>
      <c r="B2794" s="10">
        <f t="shared" si="2256"/>
        <v>39</v>
      </c>
      <c r="C2794" s="12" t="s">
        <v>704</v>
      </c>
      <c r="D2794" s="21" t="str">
        <f t="shared" si="3790"/>
        <v>noun</v>
      </c>
      <c r="E2794" s="21" t="str">
        <f t="shared" si="3791"/>
        <v>masc instr sg of bhikkhu, from bhikkhati</v>
      </c>
      <c r="F2794" s="21" t="str">
        <f t="shared" si="3792"/>
        <v/>
      </c>
      <c r="G2794" s="21"/>
      <c r="H2794" s="21" t="str">
        <f t="shared" si="3793"/>
        <v>by a monk, monastic</v>
      </c>
      <c r="I2794" s="21" t="str">
        <f t="shared" si="3794"/>
        <v>beggar, mendicant</v>
      </c>
      <c r="J2794" s="21" t="str">
        <f t="shared" si="3795"/>
        <v>√bhikkh (beg)</v>
      </c>
      <c r="K2794" s="21">
        <f t="shared" si="3796"/>
        <v>1</v>
      </c>
      <c r="L2794" s="21" t="str">
        <f t="shared" si="3797"/>
        <v>a</v>
      </c>
      <c r="M2794" s="21" t="str">
        <f t="shared" si="3798"/>
        <v/>
      </c>
      <c r="N2794" s="21" t="str">
        <f t="shared" si="3799"/>
        <v>√bhikkh + u</v>
      </c>
      <c r="O2794" s="21" t="str">
        <f t="shared" si="3800"/>
        <v/>
      </c>
      <c r="P2794" s="21" t="str">
        <f t="shared" si="3801"/>
        <v/>
      </c>
      <c r="Q2794" s="21"/>
      <c r="R2794" s="21" t="s">
        <v>6532</v>
      </c>
      <c r="S2794" s="21" t="s">
        <v>6535</v>
      </c>
      <c r="T2794" s="21" t="s">
        <v>6549</v>
      </c>
      <c r="U2794" s="23"/>
      <c r="V2794" s="23"/>
      <c r="W2794" s="15">
        <f t="shared" si="2"/>
        <v>45635</v>
      </c>
      <c r="X2794" s="24">
        <v>2793.0</v>
      </c>
      <c r="Y2794" s="17" t="str">
        <f t="shared" si="3786"/>
        <v>=COUNTIFS(C$3:C2794,C2794)</v>
      </c>
      <c r="Z2794" s="25" t="str">
        <f t="shared" si="3787"/>
        <v>#NAME?</v>
      </c>
      <c r="AA2794" s="25" t="str">
        <f t="shared" si="3788"/>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89"/>
        <v>1</v>
      </c>
      <c r="B2795" s="10">
        <f t="shared" si="2256"/>
        <v>2</v>
      </c>
      <c r="C2795" s="12" t="s">
        <v>6550</v>
      </c>
      <c r="D2795" s="21" t="s">
        <v>47</v>
      </c>
      <c r="E2795" s="21" t="s">
        <v>6551</v>
      </c>
      <c r="F2795" s="21"/>
      <c r="G2795" s="21"/>
      <c r="H2795" s="21" t="s">
        <v>6552</v>
      </c>
      <c r="I2795" s="21"/>
      <c r="J2795" s="21"/>
      <c r="K2795" s="21"/>
      <c r="L2795" s="21"/>
      <c r="M2795" s="21"/>
      <c r="N2795" s="21" t="s">
        <v>6553</v>
      </c>
      <c r="O2795" s="21" t="s">
        <v>2250</v>
      </c>
      <c r="P2795" s="21" t="s">
        <v>6554</v>
      </c>
      <c r="Q2795" s="21"/>
      <c r="R2795" s="21" t="s">
        <v>6532</v>
      </c>
      <c r="S2795" s="21" t="s">
        <v>6535</v>
      </c>
      <c r="T2795" s="21" t="s">
        <v>6555</v>
      </c>
      <c r="U2795" s="23"/>
      <c r="V2795" s="23"/>
      <c r="W2795" s="15">
        <f t="shared" si="2"/>
        <v>45635</v>
      </c>
      <c r="X2795" s="24">
        <v>2794.0</v>
      </c>
      <c r="Y2795" s="17" t="str">
        <f t="shared" si="3786"/>
        <v>=COUNTIFS(C$3:C2795,C2795)</v>
      </c>
      <c r="Z2795" s="25" t="str">
        <f t="shared" si="3787"/>
        <v>#NAME?</v>
      </c>
      <c r="AA2795" s="25" t="str">
        <f t="shared" si="3788"/>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89"/>
        <v>1</v>
      </c>
      <c r="B2796" s="10">
        <f t="shared" si="2256"/>
        <v>2</v>
      </c>
      <c r="C2796" s="12" t="s">
        <v>6556</v>
      </c>
      <c r="D2796" s="21" t="s">
        <v>250</v>
      </c>
      <c r="E2796" s="21" t="s">
        <v>6557</v>
      </c>
      <c r="F2796" s="21"/>
      <c r="G2796" s="21"/>
      <c r="H2796" s="21" t="s">
        <v>6558</v>
      </c>
      <c r="I2796" s="21"/>
      <c r="J2796" s="21" t="s">
        <v>5996</v>
      </c>
      <c r="K2796" s="21">
        <v>1.0</v>
      </c>
      <c r="L2796" s="21" t="s">
        <v>35</v>
      </c>
      <c r="M2796" s="21"/>
      <c r="N2796" s="21" t="s">
        <v>6559</v>
      </c>
      <c r="O2796" s="21"/>
      <c r="P2796" s="21"/>
      <c r="Q2796" s="21"/>
      <c r="R2796" s="21" t="s">
        <v>6532</v>
      </c>
      <c r="S2796" s="21" t="s">
        <v>6535</v>
      </c>
      <c r="T2796" s="21" t="s">
        <v>6560</v>
      </c>
      <c r="U2796" s="23"/>
      <c r="V2796" s="23"/>
      <c r="W2796" s="15">
        <f t="shared" si="2"/>
        <v>45635</v>
      </c>
      <c r="X2796" s="24">
        <v>2795.0</v>
      </c>
      <c r="Y2796" s="17" t="str">
        <f t="shared" si="3786"/>
        <v>=COUNTIFS(C$3:C2796,C2796)</v>
      </c>
      <c r="Z2796" s="25" t="str">
        <f t="shared" si="3787"/>
        <v>#NAME?</v>
      </c>
      <c r="AA2796" s="25" t="str">
        <f t="shared" si="3788"/>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89"/>
        <v>1</v>
      </c>
      <c r="B2797" s="10">
        <f t="shared" si="2256"/>
        <v>1</v>
      </c>
      <c r="C2797" s="12" t="s">
        <v>6561</v>
      </c>
      <c r="D2797" s="21" t="s">
        <v>47</v>
      </c>
      <c r="E2797" s="21" t="s">
        <v>6562</v>
      </c>
      <c r="F2797" s="21"/>
      <c r="G2797" s="21"/>
      <c r="H2797" s="21" t="s">
        <v>6563</v>
      </c>
      <c r="I2797" s="21"/>
      <c r="J2797" s="21"/>
      <c r="K2797" s="21"/>
      <c r="L2797" s="21"/>
      <c r="M2797" s="21"/>
      <c r="N2797" s="21" t="s">
        <v>6564</v>
      </c>
      <c r="O2797" s="21"/>
      <c r="P2797" s="21"/>
      <c r="Q2797" s="21"/>
      <c r="R2797" s="21" t="s">
        <v>6532</v>
      </c>
      <c r="S2797" s="21" t="s">
        <v>6535</v>
      </c>
      <c r="T2797" s="21" t="s">
        <v>6565</v>
      </c>
      <c r="U2797" s="23"/>
      <c r="V2797" s="23"/>
      <c r="W2797" s="15">
        <f t="shared" si="2"/>
        <v>45635</v>
      </c>
      <c r="X2797" s="24">
        <v>2796.0</v>
      </c>
      <c r="Y2797" s="17" t="str">
        <f t="shared" si="3786"/>
        <v>=COUNTIFS(C$3:C2797,C2797)</v>
      </c>
      <c r="Z2797" s="25" t="str">
        <f t="shared" si="3787"/>
        <v>#NAME?</v>
      </c>
      <c r="AA2797" s="25" t="str">
        <f t="shared" si="3788"/>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89"/>
        <v>5</v>
      </c>
      <c r="B2798" s="10">
        <f t="shared" si="2256"/>
        <v>6</v>
      </c>
      <c r="C2798" s="12" t="s">
        <v>4702</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6532</v>
      </c>
      <c r="S2798" s="21" t="s">
        <v>6535</v>
      </c>
      <c r="T2798" s="21" t="s">
        <v>6549</v>
      </c>
      <c r="U2798" s="23"/>
      <c r="V2798" s="23"/>
      <c r="W2798" s="15">
        <f t="shared" si="2"/>
        <v>45635</v>
      </c>
      <c r="X2798" s="24">
        <v>2797.0</v>
      </c>
      <c r="Y2798" s="17" t="str">
        <f t="shared" si="3786"/>
        <v>=COUNTIFS(C$3:C2798,C2798)</v>
      </c>
      <c r="Z2798" s="25" t="str">
        <f t="shared" si="3787"/>
        <v>#NAME?</v>
      </c>
      <c r="AA2798" s="25" t="str">
        <f t="shared" si="3788"/>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89"/>
        <v>1</v>
      </c>
      <c r="B2799" s="10">
        <f t="shared" si="2256"/>
        <v>1</v>
      </c>
      <c r="C2799" s="12" t="s">
        <v>6566</v>
      </c>
      <c r="D2799" s="21" t="s">
        <v>401</v>
      </c>
      <c r="E2799" s="21" t="s">
        <v>6567</v>
      </c>
      <c r="F2799" s="21"/>
      <c r="G2799" s="21"/>
      <c r="H2799" s="21" t="s">
        <v>6568</v>
      </c>
      <c r="I2799" s="21"/>
      <c r="J2799" s="21" t="s">
        <v>1415</v>
      </c>
      <c r="K2799" s="21">
        <v>1.0</v>
      </c>
      <c r="L2799" s="21" t="s">
        <v>35</v>
      </c>
      <c r="M2799" s="21"/>
      <c r="N2799" s="21" t="s">
        <v>6569</v>
      </c>
      <c r="O2799" s="21"/>
      <c r="P2799" s="21"/>
      <c r="Q2799" s="21"/>
      <c r="R2799" s="21" t="s">
        <v>6532</v>
      </c>
      <c r="S2799" s="21" t="s">
        <v>6535</v>
      </c>
      <c r="T2799" s="21" t="s">
        <v>6570</v>
      </c>
      <c r="U2799" s="23"/>
      <c r="V2799" s="23"/>
      <c r="W2799" s="15">
        <f t="shared" si="2"/>
        <v>45635</v>
      </c>
      <c r="X2799" s="24">
        <v>2798.0</v>
      </c>
      <c r="Y2799" s="17" t="str">
        <f t="shared" si="3786"/>
        <v>=COUNTIFS(C$3:C2799,C2799)</v>
      </c>
      <c r="Z2799" s="25" t="str">
        <f t="shared" si="3787"/>
        <v>#NAME?</v>
      </c>
      <c r="AA2799" s="25" t="str">
        <f t="shared" si="3788"/>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89"/>
        <v>1</v>
      </c>
      <c r="B2800" s="10">
        <f t="shared" si="2256"/>
        <v>1</v>
      </c>
      <c r="C2800" s="12" t="s">
        <v>6571</v>
      </c>
      <c r="D2800" s="21" t="s">
        <v>47</v>
      </c>
      <c r="E2800" s="21" t="s">
        <v>6572</v>
      </c>
      <c r="F2800" s="21"/>
      <c r="G2800" s="21"/>
      <c r="H2800" s="27" t="s">
        <v>6573</v>
      </c>
      <c r="I2800" s="21"/>
      <c r="J2800" s="21"/>
      <c r="K2800" s="21"/>
      <c r="L2800" s="21"/>
      <c r="M2800" s="21"/>
      <c r="N2800" s="21" t="s">
        <v>6574</v>
      </c>
      <c r="O2800" s="21" t="s">
        <v>65</v>
      </c>
      <c r="P2800" s="21" t="s">
        <v>6574</v>
      </c>
      <c r="Q2800" s="21" t="s">
        <v>6575</v>
      </c>
      <c r="R2800" s="21" t="s">
        <v>6532</v>
      </c>
      <c r="S2800" s="21" t="s">
        <v>6535</v>
      </c>
      <c r="T2800" s="21" t="s">
        <v>6576</v>
      </c>
      <c r="U2800" s="23"/>
      <c r="V2800" s="23"/>
      <c r="W2800" s="15">
        <f t="shared" si="2"/>
        <v>45635</v>
      </c>
      <c r="X2800" s="24">
        <v>2799.0</v>
      </c>
      <c r="Y2800" s="17" t="str">
        <f t="shared" si="3786"/>
        <v>=COUNTIFS(C$3:C2800,C2800)</v>
      </c>
      <c r="Z2800" s="25" t="str">
        <f t="shared" si="3787"/>
        <v>#NAME?</v>
      </c>
      <c r="AA2800" s="25" t="str">
        <f t="shared" si="3788"/>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89"/>
        <v>1</v>
      </c>
      <c r="B2801" s="10">
        <f t="shared" si="2256"/>
        <v>1</v>
      </c>
      <c r="C2801" s="12" t="s">
        <v>6577</v>
      </c>
      <c r="D2801" s="21" t="s">
        <v>250</v>
      </c>
      <c r="E2801" s="21"/>
      <c r="F2801" s="21"/>
      <c r="G2801" s="21"/>
      <c r="H2801" s="21" t="s">
        <v>6578</v>
      </c>
      <c r="I2801" s="21"/>
      <c r="J2801" s="21"/>
      <c r="K2801" s="21"/>
      <c r="L2801" s="21"/>
      <c r="M2801" s="21"/>
      <c r="N2801" s="21"/>
      <c r="O2801" s="21"/>
      <c r="P2801" s="21"/>
      <c r="Q2801" s="21"/>
      <c r="R2801" s="21" t="s">
        <v>6532</v>
      </c>
      <c r="S2801" s="21" t="s">
        <v>6535</v>
      </c>
      <c r="T2801" s="21" t="s">
        <v>6579</v>
      </c>
      <c r="U2801" s="23"/>
      <c r="V2801" s="23"/>
      <c r="W2801" s="15">
        <f t="shared" si="2"/>
        <v>45635</v>
      </c>
      <c r="X2801" s="24">
        <v>2800.0</v>
      </c>
      <c r="Y2801" s="17" t="str">
        <f t="shared" si="3786"/>
        <v>=COUNTIFS(C$3:C2801,C2801)</v>
      </c>
      <c r="Z2801" s="25" t="str">
        <f t="shared" si="3787"/>
        <v>#NAME?</v>
      </c>
      <c r="AA2801" s="25" t="str">
        <f t="shared" si="3788"/>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89"/>
        <v>1</v>
      </c>
      <c r="B2802" s="10">
        <f t="shared" si="2256"/>
        <v>1</v>
      </c>
      <c r="C2802" s="12" t="s">
        <v>6580</v>
      </c>
      <c r="D2802" s="21" t="s">
        <v>47</v>
      </c>
      <c r="E2802" s="21" t="s">
        <v>6534</v>
      </c>
      <c r="F2802" s="21"/>
      <c r="G2802" s="21"/>
      <c r="H2802" s="21" t="s">
        <v>4859</v>
      </c>
      <c r="I2802" s="21"/>
      <c r="J2802" s="21" t="s">
        <v>2524</v>
      </c>
      <c r="K2802" s="21">
        <v>5.0</v>
      </c>
      <c r="L2802" s="21" t="s">
        <v>622</v>
      </c>
      <c r="M2802" s="21"/>
      <c r="N2802" s="21" t="s">
        <v>4861</v>
      </c>
      <c r="O2802" s="21"/>
      <c r="P2802" s="21"/>
      <c r="Q2802" s="21"/>
      <c r="R2802" s="21" t="s">
        <v>6532</v>
      </c>
      <c r="S2802" s="21" t="s">
        <v>6535</v>
      </c>
      <c r="T2802" s="21" t="s">
        <v>6581</v>
      </c>
      <c r="U2802" s="23"/>
      <c r="V2802" s="23"/>
      <c r="W2802" s="15">
        <f t="shared" si="2"/>
        <v>45635</v>
      </c>
      <c r="X2802" s="24">
        <v>2801.0</v>
      </c>
      <c r="Y2802" s="17" t="str">
        <f t="shared" si="3786"/>
        <v>=COUNTIFS(C$3:C2802,C2802)</v>
      </c>
      <c r="Z2802" s="25" t="str">
        <f t="shared" si="3787"/>
        <v>#NAME?</v>
      </c>
      <c r="AA2802" s="25" t="str">
        <f t="shared" si="3788"/>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89"/>
        <v>2</v>
      </c>
      <c r="B2803" s="10">
        <f t="shared" si="2256"/>
        <v>5</v>
      </c>
      <c r="C2803" s="12" t="s">
        <v>6537</v>
      </c>
      <c r="D2803" s="21" t="str">
        <f>VLOOKUP($C2803,$C$1:$P$7320,2,0)</f>
        <v>adj</v>
      </c>
      <c r="E2803" s="21" t="str">
        <f t="shared" ref="E2803:E2804" si="3802">VLOOKUP($C2803,$C$1:$P$7320,3,0)</f>
        <v>masc nom sg of sesa</v>
      </c>
      <c r="F2803" s="21" t="str">
        <f t="shared" ref="F2803:F2804" si="3803">VLOOKUP($C2803,$C$1:$P$7320,4,0)</f>
        <v/>
      </c>
      <c r="G2803" s="21"/>
      <c r="H2803" s="21" t="str">
        <f t="shared" ref="H2803:H2804" si="3804">VLOOKUP($C2803,$C$1:$P$7320,6,0)</f>
        <v>remaining</v>
      </c>
      <c r="I2803" s="21" t="str">
        <f t="shared" ref="I2803:I2804" si="3805">VLOOKUP($C2803,$C$1:$P$7320,7,0)</f>
        <v/>
      </c>
      <c r="J2803" s="21" t="str">
        <f t="shared" ref="J2803:J2804" si="3806">VLOOKUP($C2803,$C$1:$P$7320,8,0)</f>
        <v>√sis (remain)</v>
      </c>
      <c r="K2803" s="21">
        <f t="shared" ref="K2803:K2804" si="3807">VLOOKUP($C2803,$C$1:$P$7320,9,0)</f>
        <v>8</v>
      </c>
      <c r="L2803" s="21" t="str">
        <f t="shared" ref="L2803:L2804" si="3808">VLOOKUP($C2803,$C$1:$P$7320,10,0)</f>
        <v>*e</v>
      </c>
      <c r="M2803" s="21" t="str">
        <f t="shared" ref="M2803:M2804" si="3809">VLOOKUP($C2803,$C$1:$P$7320,11,0)</f>
        <v/>
      </c>
      <c r="N2803" s="21" t="str">
        <f t="shared" ref="N2803:N2804" si="3810">VLOOKUP($C2803,$C$1:$P$7320,12,0)</f>
        <v>√sis &gt; ses + *a</v>
      </c>
      <c r="O2803" s="21" t="str">
        <f t="shared" ref="O2803:O2804" si="3811">VLOOKUP($C2803,$C$1:$P$7320,13,0)</f>
        <v/>
      </c>
      <c r="P2803" s="21" t="str">
        <f t="shared" ref="P2803:P2804" si="3812">VLOOKUP($C2803,$C$1:$P$7320,14,0)</f>
        <v/>
      </c>
      <c r="Q2803" s="21"/>
      <c r="R2803" s="21" t="s">
        <v>6532</v>
      </c>
      <c r="S2803" s="21" t="s">
        <v>6535</v>
      </c>
      <c r="T2803" s="21" t="s">
        <v>6549</v>
      </c>
      <c r="U2803" s="23"/>
      <c r="V2803" s="23"/>
      <c r="W2803" s="15">
        <f t="shared" si="2"/>
        <v>45635</v>
      </c>
      <c r="X2803" s="24">
        <v>2802.0</v>
      </c>
      <c r="Y2803" s="17" t="str">
        <f t="shared" si="3786"/>
        <v>=COUNTIFS(C$3:C2803,C2803)</v>
      </c>
      <c r="Z2803" s="25" t="str">
        <f t="shared" si="3787"/>
        <v>#NAME?</v>
      </c>
      <c r="AA2803" s="25" t="str">
        <f t="shared" si="3788"/>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89"/>
        <v>2</v>
      </c>
      <c r="B2804" s="10">
        <f t="shared" si="2256"/>
        <v>5</v>
      </c>
      <c r="C2804" s="12" t="s">
        <v>6542</v>
      </c>
      <c r="D2804" s="21" t="s">
        <v>118</v>
      </c>
      <c r="E2804" s="21" t="str">
        <f t="shared" si="3802"/>
        <v>sandhi, masc + ind</v>
      </c>
      <c r="F2804" s="21" t="str">
        <f t="shared" si="3803"/>
        <v/>
      </c>
      <c r="G2804" s="21"/>
      <c r="H2804" s="21" t="str">
        <f t="shared" si="3804"/>
        <v/>
      </c>
      <c r="I2804" s="21" t="str">
        <f t="shared" si="3805"/>
        <v/>
      </c>
      <c r="J2804" s="21" t="str">
        <f t="shared" si="3806"/>
        <v/>
      </c>
      <c r="K2804" s="21" t="str">
        <f t="shared" si="3807"/>
        <v/>
      </c>
      <c r="L2804" s="21" t="str">
        <f t="shared" si="3808"/>
        <v/>
      </c>
      <c r="M2804" s="21" t="str">
        <f t="shared" si="3809"/>
        <v/>
      </c>
      <c r="N2804" s="21" t="str">
        <f t="shared" si="3810"/>
        <v>gimhānaṃ + iti</v>
      </c>
      <c r="O2804" s="21" t="str">
        <f t="shared" si="3811"/>
        <v/>
      </c>
      <c r="P2804" s="21" t="str">
        <f t="shared" si="3812"/>
        <v/>
      </c>
      <c r="Q2804" s="21"/>
      <c r="R2804" s="21" t="s">
        <v>6532</v>
      </c>
      <c r="S2804" s="21" t="s">
        <v>6535</v>
      </c>
      <c r="T2804" s="21" t="s">
        <v>6549</v>
      </c>
      <c r="U2804" s="23"/>
      <c r="V2804" s="23"/>
      <c r="W2804" s="15">
        <f t="shared" si="2"/>
        <v>45635</v>
      </c>
      <c r="X2804" s="24">
        <v>2803.0</v>
      </c>
      <c r="Y2804" s="17" t="str">
        <f t="shared" si="3786"/>
        <v>=COUNTIFS(C$3:C2804,C2804)</v>
      </c>
      <c r="Z2804" s="25" t="str">
        <f t="shared" si="3787"/>
        <v>#NAME?</v>
      </c>
      <c r="AA2804" s="25" t="str">
        <f t="shared" si="3788"/>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89"/>
        <v>1</v>
      </c>
      <c r="B2805" s="10">
        <f t="shared" si="2256"/>
        <v>3</v>
      </c>
      <c r="C2805" s="12" t="s">
        <v>6582</v>
      </c>
      <c r="D2805" s="21" t="s">
        <v>84</v>
      </c>
      <c r="E2805" s="21" t="s">
        <v>1051</v>
      </c>
      <c r="F2805" s="21"/>
      <c r="G2805" s="21"/>
      <c r="H2805" s="21" t="s">
        <v>1052</v>
      </c>
      <c r="I2805" s="21" t="s">
        <v>1053</v>
      </c>
      <c r="J2805" s="21" t="s">
        <v>214</v>
      </c>
      <c r="K2805" s="21">
        <v>7.0</v>
      </c>
      <c r="L2805" s="21" t="s">
        <v>215</v>
      </c>
      <c r="M2805" s="21"/>
      <c r="N2805" s="21" t="s">
        <v>1054</v>
      </c>
      <c r="O2805" s="21"/>
      <c r="P2805" s="21"/>
      <c r="Q2805" s="21"/>
      <c r="R2805" s="21" t="s">
        <v>6532</v>
      </c>
      <c r="S2805" s="21" t="s">
        <v>6535</v>
      </c>
      <c r="T2805" s="21" t="s">
        <v>6583</v>
      </c>
      <c r="U2805" s="23"/>
      <c r="V2805" s="23"/>
      <c r="W2805" s="15">
        <f t="shared" si="2"/>
        <v>45635</v>
      </c>
      <c r="X2805" s="24">
        <v>2804.0</v>
      </c>
      <c r="Y2805" s="17" t="str">
        <f t="shared" si="3786"/>
        <v>=COUNTIFS(C$3:C2805,C2805)</v>
      </c>
      <c r="Z2805" s="25" t="str">
        <f t="shared" si="3787"/>
        <v>#NAME?</v>
      </c>
      <c r="AA2805" s="25" t="str">
        <f t="shared" si="3788"/>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89"/>
        <v>1</v>
      </c>
      <c r="B2806" s="10">
        <f t="shared" si="2256"/>
        <v>1</v>
      </c>
      <c r="C2806" s="12" t="s">
        <v>6584</v>
      </c>
      <c r="D2806" s="21" t="s">
        <v>401</v>
      </c>
      <c r="E2806" s="21" t="s">
        <v>6585</v>
      </c>
      <c r="F2806" s="21"/>
      <c r="G2806" s="21"/>
      <c r="H2806" s="21" t="s">
        <v>6586</v>
      </c>
      <c r="I2806" s="21"/>
      <c r="J2806" s="21" t="s">
        <v>6587</v>
      </c>
      <c r="K2806" s="21">
        <v>8.0</v>
      </c>
      <c r="L2806" s="21" t="s">
        <v>196</v>
      </c>
      <c r="M2806" s="21" t="s">
        <v>6588</v>
      </c>
      <c r="N2806" s="21" t="s">
        <v>6589</v>
      </c>
      <c r="O2806" s="21"/>
      <c r="P2806" s="21"/>
      <c r="Q2806" s="21"/>
      <c r="R2806" s="21" t="s">
        <v>6532</v>
      </c>
      <c r="S2806" s="21" t="s">
        <v>6535</v>
      </c>
      <c r="T2806" s="21" t="s">
        <v>6590</v>
      </c>
      <c r="U2806" s="23"/>
      <c r="V2806" s="23"/>
      <c r="W2806" s="15">
        <f t="shared" si="2"/>
        <v>45635</v>
      </c>
      <c r="X2806" s="24">
        <v>2805.0</v>
      </c>
      <c r="Y2806" s="17" t="str">
        <f t="shared" si="3786"/>
        <v>=COUNTIFS(C$3:C2806,C2806)</v>
      </c>
      <c r="Z2806" s="25" t="str">
        <f t="shared" si="3787"/>
        <v>#NAME?</v>
      </c>
      <c r="AA2806" s="25" t="str">
        <f t="shared" si="3788"/>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56"/>
        <v>0</v>
      </c>
      <c r="C2807" s="31"/>
      <c r="D2807" s="40"/>
      <c r="E2807" s="40"/>
      <c r="F2807" s="40"/>
      <c r="G2807" s="40"/>
      <c r="H2807" s="40"/>
      <c r="I2807" s="40"/>
      <c r="J2807" s="40"/>
      <c r="K2807" s="40"/>
      <c r="L2807" s="40"/>
      <c r="M2807" s="40"/>
      <c r="N2807" s="40"/>
      <c r="O2807" s="40"/>
      <c r="P2807" s="40"/>
      <c r="Q2807" s="40"/>
      <c r="R2807" s="40" t="s">
        <v>6532</v>
      </c>
      <c r="S2807" s="40" t="s">
        <v>6535</v>
      </c>
      <c r="T2807" s="40" t="s">
        <v>6549</v>
      </c>
      <c r="U2807" s="41"/>
      <c r="V2807" s="41"/>
      <c r="W2807" s="15">
        <f t="shared" si="2"/>
        <v>45635</v>
      </c>
      <c r="X2807" s="24">
        <v>2806.0</v>
      </c>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56"/>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2"/>
        <v>45635</v>
      </c>
      <c r="X2808" s="24">
        <v>2807.0</v>
      </c>
      <c r="Y2808" s="17" t="str">
        <f t="shared" ref="Y2808:Y2824" si="3813">formulatext(A2808)</f>
        <v>#N/A</v>
      </c>
      <c r="Z2808" s="25" t="str">
        <f t="shared" ref="Z2808:Z2824" si="3814">org.libreoffice.regex(Y2808,"(\= COUNTIFS\(C\$\d{1,3}:)(C\d{1,3})(,)(C\d{1,3})(\))","$2")</f>
        <v>#NAME?</v>
      </c>
      <c r="AA2808" s="25" t="str">
        <f t="shared" ref="AA2808:AA2824" si="3815">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16">COUNTIFS(C$3:C2809,C2809)</f>
        <v>2</v>
      </c>
      <c r="B2809" s="10">
        <f t="shared" si="2256"/>
        <v>2</v>
      </c>
      <c r="C2809" s="12" t="s">
        <v>5999</v>
      </c>
      <c r="D2809" s="21" t="str">
        <f t="shared" ref="D2809:D2812" si="3817">VLOOKUP($C2809,$C$1:$P$7320,2,0)</f>
        <v>ind</v>
      </c>
      <c r="E2809" s="21" t="str">
        <f t="shared" ref="E2809:E2815" si="3818">VLOOKUP($C2809,$C$1:$P$7320,3,0)</f>
        <v>adv, instr sg of ora</v>
      </c>
      <c r="F2809" s="21" t="str">
        <f t="shared" ref="F2809:F2815" si="3819">VLOOKUP($C2809,$C$1:$P$7320,4,0)</f>
        <v/>
      </c>
      <c r="G2809" s="21"/>
      <c r="H2809" s="21" t="s">
        <v>6591</v>
      </c>
      <c r="I2809" s="21" t="str">
        <f t="shared" ref="I2809:I2815" si="3820">VLOOKUP($C2809,$C$1:$P$7320,7,0)</f>
        <v/>
      </c>
      <c r="J2809" s="21" t="str">
        <f t="shared" ref="J2809:J2815" si="3821">VLOOKUP($C2809,$C$1:$P$7320,8,0)</f>
        <v/>
      </c>
      <c r="K2809" s="21" t="str">
        <f t="shared" ref="K2809:K2815" si="3822">VLOOKUP($C2809,$C$1:$P$7320,9,0)</f>
        <v/>
      </c>
      <c r="L2809" s="21" t="str">
        <f t="shared" ref="L2809:L2815" si="3823">VLOOKUP($C2809,$C$1:$P$7320,10,0)</f>
        <v/>
      </c>
      <c r="M2809" s="21" t="str">
        <f t="shared" ref="M2809:M2815" si="3824">VLOOKUP($C2809,$C$1:$P$7320,11,0)</f>
        <v/>
      </c>
      <c r="N2809" s="21" t="str">
        <f t="shared" ref="N2809:N2815" si="3825">VLOOKUP($C2809,$C$1:$P$7320,12,0)</f>
        <v/>
      </c>
      <c r="O2809" s="21" t="str">
        <f t="shared" ref="O2809:O2815" si="3826">VLOOKUP($C2809,$C$1:$P$7320,13,0)</f>
        <v/>
      </c>
      <c r="P2809" s="21" t="str">
        <f t="shared" ref="P2809:P2815" si="3827">VLOOKUP($C2809,$C$1:$P$7320,14,0)</f>
        <v/>
      </c>
      <c r="Q2809" s="21"/>
      <c r="R2809" s="21" t="s">
        <v>6532</v>
      </c>
      <c r="S2809" s="21" t="s">
        <v>6535</v>
      </c>
      <c r="T2809" s="21" t="s">
        <v>6592</v>
      </c>
      <c r="U2809" s="23"/>
      <c r="V2809" s="23"/>
      <c r="W2809" s="15">
        <f t="shared" si="2"/>
        <v>45635</v>
      </c>
      <c r="X2809" s="24">
        <v>2808.0</v>
      </c>
      <c r="Y2809" s="17" t="str">
        <f t="shared" si="3813"/>
        <v>=COUNTIFS(C$3:C2809,C2809)</v>
      </c>
      <c r="Z2809" s="25" t="str">
        <f t="shared" si="3814"/>
        <v>#NAME?</v>
      </c>
      <c r="AA2809" s="25" t="str">
        <f t="shared" si="3815"/>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16"/>
        <v>23</v>
      </c>
      <c r="B2810" s="10">
        <f t="shared" si="2256"/>
        <v>38</v>
      </c>
      <c r="C2810" s="12" t="s">
        <v>2672</v>
      </c>
      <c r="D2810" s="21" t="str">
        <f t="shared" si="3817"/>
        <v>ind</v>
      </c>
      <c r="E2810" s="21" t="str">
        <f t="shared" si="3818"/>
        <v>cond</v>
      </c>
      <c r="F2810" s="21" t="str">
        <f t="shared" si="3819"/>
        <v/>
      </c>
      <c r="G2810" s="21"/>
      <c r="H2810" s="21" t="str">
        <f t="shared" ref="H2810:H2815" si="3828">VLOOKUP($C2810,$C$1:$P$7320,6,0)</f>
        <v>if</v>
      </c>
      <c r="I2810" s="21" t="str">
        <f t="shared" si="3820"/>
        <v/>
      </c>
      <c r="J2810" s="21" t="str">
        <f t="shared" si="3821"/>
        <v/>
      </c>
      <c r="K2810" s="21" t="str">
        <f t="shared" si="3822"/>
        <v/>
      </c>
      <c r="L2810" s="21" t="str">
        <f t="shared" si="3823"/>
        <v/>
      </c>
      <c r="M2810" s="21" t="str">
        <f t="shared" si="3824"/>
        <v/>
      </c>
      <c r="N2810" s="21" t="str">
        <f t="shared" si="3825"/>
        <v/>
      </c>
      <c r="O2810" s="21" t="str">
        <f t="shared" si="3826"/>
        <v/>
      </c>
      <c r="P2810" s="21" t="str">
        <f t="shared" si="3827"/>
        <v/>
      </c>
      <c r="Q2810" s="21"/>
      <c r="R2810" s="21" t="s">
        <v>6532</v>
      </c>
      <c r="S2810" s="21" t="s">
        <v>6535</v>
      </c>
      <c r="T2810" s="21" t="s">
        <v>6592</v>
      </c>
      <c r="U2810" s="23"/>
      <c r="V2810" s="23"/>
      <c r="W2810" s="15">
        <f t="shared" si="2"/>
        <v>45635</v>
      </c>
      <c r="X2810" s="24">
        <v>2809.0</v>
      </c>
      <c r="Y2810" s="17" t="str">
        <f t="shared" si="3813"/>
        <v>=COUNTIFS(C$3:C2810,C2810)</v>
      </c>
      <c r="Z2810" s="25" t="str">
        <f t="shared" si="3814"/>
        <v>#NAME?</v>
      </c>
      <c r="AA2810" s="25" t="str">
        <f t="shared" si="3815"/>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16"/>
        <v>2</v>
      </c>
      <c r="B2811" s="10">
        <f t="shared" si="2256"/>
        <v>4</v>
      </c>
      <c r="C2811" s="12" t="s">
        <v>6533</v>
      </c>
      <c r="D2811" s="21" t="str">
        <f t="shared" si="3817"/>
        <v>noun</v>
      </c>
      <c r="E2811" s="21" t="str">
        <f t="shared" si="3818"/>
        <v>masc nom sg of māsa</v>
      </c>
      <c r="F2811" s="21" t="str">
        <f t="shared" si="3819"/>
        <v/>
      </c>
      <c r="G2811" s="21"/>
      <c r="H2811" s="21" t="str">
        <f t="shared" si="3828"/>
        <v>month</v>
      </c>
      <c r="I2811" s="21" t="str">
        <f t="shared" si="3820"/>
        <v/>
      </c>
      <c r="J2811" s="21" t="str">
        <f t="shared" si="3821"/>
        <v>√mā (measure)</v>
      </c>
      <c r="K2811" s="21">
        <f t="shared" si="3822"/>
        <v>5</v>
      </c>
      <c r="L2811" s="21" t="str">
        <f t="shared" si="3823"/>
        <v>nā</v>
      </c>
      <c r="M2811" s="21" t="str">
        <f t="shared" si="3824"/>
        <v/>
      </c>
      <c r="N2811" s="21" t="str">
        <f t="shared" si="3825"/>
        <v>√mā + sa</v>
      </c>
      <c r="O2811" s="21" t="str">
        <f t="shared" si="3826"/>
        <v/>
      </c>
      <c r="P2811" s="21" t="str">
        <f t="shared" si="3827"/>
        <v/>
      </c>
      <c r="Q2811" s="21"/>
      <c r="R2811" s="21" t="s">
        <v>6532</v>
      </c>
      <c r="S2811" s="21" t="s">
        <v>6535</v>
      </c>
      <c r="T2811" s="21" t="s">
        <v>6592</v>
      </c>
      <c r="U2811" s="23"/>
      <c r="V2811" s="23"/>
      <c r="W2811" s="15">
        <f t="shared" si="2"/>
        <v>45635</v>
      </c>
      <c r="X2811" s="24">
        <v>2810.0</v>
      </c>
      <c r="Y2811" s="17" t="str">
        <f t="shared" si="3813"/>
        <v>=COUNTIFS(C$3:C2811,C2811)</v>
      </c>
      <c r="Z2811" s="25" t="str">
        <f t="shared" si="3814"/>
        <v>#NAME?</v>
      </c>
      <c r="AA2811" s="25" t="str">
        <f t="shared" si="3815"/>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16"/>
        <v>3</v>
      </c>
      <c r="B2812" s="10">
        <f t="shared" si="2256"/>
        <v>5</v>
      </c>
      <c r="C2812" s="12" t="s">
        <v>6537</v>
      </c>
      <c r="D2812" s="21" t="str">
        <f t="shared" si="3817"/>
        <v>adj</v>
      </c>
      <c r="E2812" s="21" t="str">
        <f t="shared" si="3818"/>
        <v>masc nom sg of sesa</v>
      </c>
      <c r="F2812" s="21" t="str">
        <f t="shared" si="3819"/>
        <v/>
      </c>
      <c r="G2812" s="21"/>
      <c r="H2812" s="21" t="str">
        <f t="shared" si="3828"/>
        <v>remaining</v>
      </c>
      <c r="I2812" s="21" t="str">
        <f t="shared" si="3820"/>
        <v/>
      </c>
      <c r="J2812" s="21" t="str">
        <f t="shared" si="3821"/>
        <v>√sis (remain)</v>
      </c>
      <c r="K2812" s="21">
        <f t="shared" si="3822"/>
        <v>8</v>
      </c>
      <c r="L2812" s="21" t="str">
        <f t="shared" si="3823"/>
        <v>*e</v>
      </c>
      <c r="M2812" s="21" t="str">
        <f t="shared" si="3824"/>
        <v/>
      </c>
      <c r="N2812" s="21" t="str">
        <f t="shared" si="3825"/>
        <v>√sis &gt; ses + *a</v>
      </c>
      <c r="O2812" s="21" t="str">
        <f t="shared" si="3826"/>
        <v/>
      </c>
      <c r="P2812" s="21" t="str">
        <f t="shared" si="3827"/>
        <v/>
      </c>
      <c r="Q2812" s="21"/>
      <c r="R2812" s="21" t="s">
        <v>6532</v>
      </c>
      <c r="S2812" s="21" t="s">
        <v>6535</v>
      </c>
      <c r="T2812" s="21" t="s">
        <v>6592</v>
      </c>
      <c r="U2812" s="23"/>
      <c r="V2812" s="23"/>
      <c r="W2812" s="15">
        <f t="shared" si="2"/>
        <v>45635</v>
      </c>
      <c r="X2812" s="24">
        <v>2811.0</v>
      </c>
      <c r="Y2812" s="17" t="str">
        <f t="shared" si="3813"/>
        <v>=COUNTIFS(C$3:C2812,C2812)</v>
      </c>
      <c r="Z2812" s="25" t="str">
        <f t="shared" si="3814"/>
        <v>#NAME?</v>
      </c>
      <c r="AA2812" s="25" t="str">
        <f t="shared" si="3815"/>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16"/>
        <v>3</v>
      </c>
      <c r="B2813" s="10">
        <f t="shared" si="2256"/>
        <v>5</v>
      </c>
      <c r="C2813" s="12" t="s">
        <v>6542</v>
      </c>
      <c r="D2813" s="21" t="s">
        <v>118</v>
      </c>
      <c r="E2813" s="21" t="str">
        <f t="shared" si="3818"/>
        <v>sandhi, masc + ind</v>
      </c>
      <c r="F2813" s="21" t="str">
        <f t="shared" si="3819"/>
        <v/>
      </c>
      <c r="G2813" s="21"/>
      <c r="H2813" s="21" t="str">
        <f t="shared" si="3828"/>
        <v/>
      </c>
      <c r="I2813" s="21" t="str">
        <f t="shared" si="3820"/>
        <v/>
      </c>
      <c r="J2813" s="21" t="str">
        <f t="shared" si="3821"/>
        <v/>
      </c>
      <c r="K2813" s="21" t="str">
        <f t="shared" si="3822"/>
        <v/>
      </c>
      <c r="L2813" s="21" t="str">
        <f t="shared" si="3823"/>
        <v/>
      </c>
      <c r="M2813" s="21" t="str">
        <f t="shared" si="3824"/>
        <v/>
      </c>
      <c r="N2813" s="21" t="str">
        <f t="shared" si="3825"/>
        <v>gimhānaṃ + iti</v>
      </c>
      <c r="O2813" s="21" t="str">
        <f t="shared" si="3826"/>
        <v/>
      </c>
      <c r="P2813" s="21" t="str">
        <f t="shared" si="3827"/>
        <v/>
      </c>
      <c r="Q2813" s="21"/>
      <c r="R2813" s="21" t="s">
        <v>6532</v>
      </c>
      <c r="S2813" s="21" t="s">
        <v>6535</v>
      </c>
      <c r="T2813" s="21" t="s">
        <v>6592</v>
      </c>
      <c r="U2813" s="23"/>
      <c r="V2813" s="23"/>
      <c r="W2813" s="15">
        <f t="shared" si="2"/>
        <v>45635</v>
      </c>
      <c r="X2813" s="24">
        <v>2812.0</v>
      </c>
      <c r="Y2813" s="17" t="str">
        <f t="shared" si="3813"/>
        <v>=COUNTIFS(C$3:C2813,C2813)</v>
      </c>
      <c r="Z2813" s="25" t="str">
        <f t="shared" si="3814"/>
        <v>#NAME?</v>
      </c>
      <c r="AA2813" s="25" t="str">
        <f t="shared" si="3815"/>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16"/>
        <v>2</v>
      </c>
      <c r="B2814" s="10">
        <f t="shared" si="2256"/>
        <v>2</v>
      </c>
      <c r="C2814" s="12" t="s">
        <v>6550</v>
      </c>
      <c r="D2814" s="21" t="str">
        <f t="shared" ref="D2814:D2815" si="3829">VLOOKUP($C2814,$C$1:$P$7320,2,0)</f>
        <v>noun</v>
      </c>
      <c r="E2814" s="21" t="str">
        <f t="shared" si="3818"/>
        <v>nt nom sg of vassikasāṭikacīvara, comp</v>
      </c>
      <c r="F2814" s="21" t="str">
        <f t="shared" si="3819"/>
        <v/>
      </c>
      <c r="G2814" s="21"/>
      <c r="H2814" s="21" t="str">
        <f t="shared" si="3828"/>
        <v>rains cloth</v>
      </c>
      <c r="I2814" s="21" t="str">
        <f t="shared" si="3820"/>
        <v/>
      </c>
      <c r="J2814" s="21" t="str">
        <f t="shared" si="3821"/>
        <v/>
      </c>
      <c r="K2814" s="21" t="str">
        <f t="shared" si="3822"/>
        <v/>
      </c>
      <c r="L2814" s="21" t="str">
        <f t="shared" si="3823"/>
        <v/>
      </c>
      <c r="M2814" s="21" t="str">
        <f t="shared" si="3824"/>
        <v/>
      </c>
      <c r="N2814" s="21" t="str">
        <f t="shared" si="3825"/>
        <v>vassika + sāṭika + cīvara</v>
      </c>
      <c r="O2814" s="21" t="str">
        <f t="shared" si="3826"/>
        <v>dative tappurisa</v>
      </c>
      <c r="P2814" s="21" t="str">
        <f t="shared" si="3827"/>
        <v>vassikasāṭikāya + cīvara</v>
      </c>
      <c r="Q2814" s="21"/>
      <c r="R2814" s="21" t="s">
        <v>6532</v>
      </c>
      <c r="S2814" s="21" t="s">
        <v>6535</v>
      </c>
      <c r="T2814" s="21" t="s">
        <v>6592</v>
      </c>
      <c r="U2814" s="23"/>
      <c r="V2814" s="23"/>
      <c r="W2814" s="15">
        <f t="shared" si="2"/>
        <v>45635</v>
      </c>
      <c r="X2814" s="24">
        <v>2813.0</v>
      </c>
      <c r="Y2814" s="17" t="str">
        <f t="shared" si="3813"/>
        <v>=COUNTIFS(C$3:C2814,C2814)</v>
      </c>
      <c r="Z2814" s="25" t="str">
        <f t="shared" si="3814"/>
        <v>#NAME?</v>
      </c>
      <c r="AA2814" s="25" t="str">
        <f t="shared" si="3815"/>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16"/>
        <v>2</v>
      </c>
      <c r="B2815" s="10">
        <f t="shared" si="2256"/>
        <v>2</v>
      </c>
      <c r="C2815" s="12" t="s">
        <v>1411</v>
      </c>
      <c r="D2815" s="21" t="str">
        <f t="shared" si="3829"/>
        <v>verb</v>
      </c>
      <c r="E2815" s="21" t="str">
        <f t="shared" si="3818"/>
        <v>opt 3rd sg of pariyesati</v>
      </c>
      <c r="F2815" s="21" t="str">
        <f t="shared" si="3819"/>
        <v>+acc +dat</v>
      </c>
      <c r="G2815" s="21"/>
      <c r="H2815" s="21" t="str">
        <f t="shared" si="3828"/>
        <v>he would seek, look for</v>
      </c>
      <c r="I2815" s="21" t="str">
        <f t="shared" si="3820"/>
        <v/>
      </c>
      <c r="J2815" s="21" t="str">
        <f t="shared" si="3821"/>
        <v>√es (seek, search)</v>
      </c>
      <c r="K2815" s="21">
        <f t="shared" si="3822"/>
        <v>1</v>
      </c>
      <c r="L2815" s="21" t="str">
        <f t="shared" si="3823"/>
        <v>a</v>
      </c>
      <c r="M2815" s="21" t="str">
        <f t="shared" si="3824"/>
        <v>√es + a &gt; esa</v>
      </c>
      <c r="N2815" s="21" t="str">
        <f t="shared" si="3825"/>
        <v>pari + esa + ti</v>
      </c>
      <c r="O2815" s="21" t="str">
        <f t="shared" si="3826"/>
        <v/>
      </c>
      <c r="P2815" s="21" t="str">
        <f t="shared" si="3827"/>
        <v/>
      </c>
      <c r="Q2815" s="21"/>
      <c r="R2815" s="21" t="s">
        <v>6532</v>
      </c>
      <c r="S2815" s="21" t="s">
        <v>6535</v>
      </c>
      <c r="T2815" s="21" t="s">
        <v>6592</v>
      </c>
      <c r="U2815" s="23"/>
      <c r="V2815" s="23"/>
      <c r="W2815" s="15">
        <f t="shared" si="2"/>
        <v>45635</v>
      </c>
      <c r="X2815" s="24">
        <v>2814.0</v>
      </c>
      <c r="Y2815" s="17" t="str">
        <f t="shared" si="3813"/>
        <v>=COUNTIFS(C$3:C2815,C2815)</v>
      </c>
      <c r="Z2815" s="25" t="str">
        <f t="shared" si="3814"/>
        <v>#NAME?</v>
      </c>
      <c r="AA2815" s="25" t="str">
        <f t="shared" si="3815"/>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16"/>
        <v>1</v>
      </c>
      <c r="B2816" s="10">
        <f t="shared" si="2256"/>
        <v>1</v>
      </c>
      <c r="C2816" s="12" t="s">
        <v>6593</v>
      </c>
      <c r="D2816" s="21" t="s">
        <v>47</v>
      </c>
      <c r="E2816" s="21" t="s">
        <v>6594</v>
      </c>
      <c r="F2816" s="21"/>
      <c r="G2816" s="21"/>
      <c r="H2816" s="21" t="s">
        <v>6595</v>
      </c>
      <c r="I2816" s="21" t="s">
        <v>6596</v>
      </c>
      <c r="J2816" s="21"/>
      <c r="K2816" s="21"/>
      <c r="L2816" s="21"/>
      <c r="M2816" s="21"/>
      <c r="N2816" s="21" t="s">
        <v>6597</v>
      </c>
      <c r="O2816" s="21"/>
      <c r="P2816" s="21"/>
      <c r="Q2816" s="21" t="s">
        <v>6598</v>
      </c>
      <c r="R2816" s="21" t="s">
        <v>6532</v>
      </c>
      <c r="S2816" s="21" t="s">
        <v>6535</v>
      </c>
      <c r="T2816" s="21" t="s">
        <v>6599</v>
      </c>
      <c r="U2816" s="23"/>
      <c r="V2816" s="23"/>
      <c r="W2816" s="15">
        <f t="shared" si="2"/>
        <v>45635</v>
      </c>
      <c r="X2816" s="24">
        <v>2815.0</v>
      </c>
      <c r="Y2816" s="17" t="str">
        <f t="shared" si="3813"/>
        <v>=COUNTIFS(C$3:C2816,C2816)</v>
      </c>
      <c r="Z2816" s="25" t="str">
        <f t="shared" si="3814"/>
        <v>#NAME?</v>
      </c>
      <c r="AA2816" s="25" t="str">
        <f t="shared" si="3815"/>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16"/>
        <v>1</v>
      </c>
      <c r="B2817" s="10">
        <f t="shared" si="2256"/>
        <v>2</v>
      </c>
      <c r="C2817" s="12" t="s">
        <v>6600</v>
      </c>
      <c r="D2817" s="21" t="s">
        <v>29</v>
      </c>
      <c r="E2817" s="21" t="s">
        <v>6000</v>
      </c>
      <c r="F2817" s="21"/>
      <c r="G2817" s="21"/>
      <c r="H2817" s="21" t="s">
        <v>6591</v>
      </c>
      <c r="I2817" s="21"/>
      <c r="J2817" s="21"/>
      <c r="K2817" s="21"/>
      <c r="L2817" s="21"/>
      <c r="M2817" s="21"/>
      <c r="N2817" s="21"/>
      <c r="O2817" s="21"/>
      <c r="P2817" s="21"/>
      <c r="Q2817" s="21"/>
      <c r="R2817" s="21" t="s">
        <v>6532</v>
      </c>
      <c r="S2817" s="21" t="s">
        <v>6535</v>
      </c>
      <c r="T2817" s="21" t="s">
        <v>6601</v>
      </c>
      <c r="U2817" s="23"/>
      <c r="V2817" s="23"/>
      <c r="W2817" s="15">
        <f t="shared" si="2"/>
        <v>45635</v>
      </c>
      <c r="X2817" s="24">
        <v>2816.0</v>
      </c>
      <c r="Y2817" s="17" t="str">
        <f t="shared" si="3813"/>
        <v>=COUNTIFS(C$3:C2817,C2817)</v>
      </c>
      <c r="Z2817" s="25" t="str">
        <f t="shared" si="3814"/>
        <v>#NAME?</v>
      </c>
      <c r="AA2817" s="25" t="str">
        <f t="shared" si="3815"/>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16"/>
        <v>1</v>
      </c>
      <c r="B2818" s="10">
        <f t="shared" si="2256"/>
        <v>1</v>
      </c>
      <c r="C2818" s="12" t="s">
        <v>6602</v>
      </c>
      <c r="D2818" s="21" t="s">
        <v>47</v>
      </c>
      <c r="E2818" s="21" t="s">
        <v>6572</v>
      </c>
      <c r="F2818" s="21"/>
      <c r="G2818" s="21"/>
      <c r="H2818" s="27" t="s">
        <v>6573</v>
      </c>
      <c r="I2818" s="21"/>
      <c r="J2818" s="21"/>
      <c r="K2818" s="21"/>
      <c r="L2818" s="21"/>
      <c r="M2818" s="21"/>
      <c r="N2818" s="21" t="s">
        <v>6574</v>
      </c>
      <c r="O2818" s="21" t="s">
        <v>65</v>
      </c>
      <c r="P2818" s="21" t="s">
        <v>6574</v>
      </c>
      <c r="Q2818" s="21"/>
      <c r="R2818" s="21" t="s">
        <v>6532</v>
      </c>
      <c r="S2818" s="21" t="s">
        <v>6535</v>
      </c>
      <c r="T2818" s="21" t="s">
        <v>6603</v>
      </c>
      <c r="U2818" s="23"/>
      <c r="V2818" s="23"/>
      <c r="W2818" s="15">
        <f t="shared" si="2"/>
        <v>45635</v>
      </c>
      <c r="X2818" s="24">
        <v>2817.0</v>
      </c>
      <c r="Y2818" s="17" t="str">
        <f t="shared" si="3813"/>
        <v>=COUNTIFS(C$3:C2818,C2818)</v>
      </c>
      <c r="Z2818" s="25" t="str">
        <f t="shared" si="3814"/>
        <v>#NAME?</v>
      </c>
      <c r="AA2818" s="25" t="str">
        <f t="shared" si="3815"/>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16"/>
        <v>4</v>
      </c>
      <c r="B2819" s="10">
        <f t="shared" si="2256"/>
        <v>5</v>
      </c>
      <c r="C2819" s="12" t="s">
        <v>6537</v>
      </c>
      <c r="D2819" s="21" t="str">
        <f>VLOOKUP($C2819,$C$1:$P$7320,2,0)</f>
        <v>adj</v>
      </c>
      <c r="E2819" s="21" t="str">
        <f t="shared" ref="E2819:E2821" si="3830">VLOOKUP($C2819,$C$1:$P$7320,3,0)</f>
        <v>masc nom sg of sesa</v>
      </c>
      <c r="F2819" s="21" t="str">
        <f t="shared" ref="F2819:F2821" si="3831">VLOOKUP($C2819,$C$1:$P$7320,4,0)</f>
        <v/>
      </c>
      <c r="G2819" s="21"/>
      <c r="H2819" s="21" t="str">
        <f t="shared" ref="H2819:H2821" si="3832">VLOOKUP($C2819,$C$1:$P$7320,6,0)</f>
        <v>remaining</v>
      </c>
      <c r="I2819" s="21" t="str">
        <f t="shared" ref="I2819:I2821" si="3833">VLOOKUP($C2819,$C$1:$P$7320,7,0)</f>
        <v/>
      </c>
      <c r="J2819" s="21" t="str">
        <f t="shared" ref="J2819:J2821" si="3834">VLOOKUP($C2819,$C$1:$P$7320,8,0)</f>
        <v>√sis (remain)</v>
      </c>
      <c r="K2819" s="21">
        <f t="shared" ref="K2819:K2821" si="3835">VLOOKUP($C2819,$C$1:$P$7320,9,0)</f>
        <v>8</v>
      </c>
      <c r="L2819" s="21" t="str">
        <f t="shared" ref="L2819:L2821" si="3836">VLOOKUP($C2819,$C$1:$P$7320,10,0)</f>
        <v>*e</v>
      </c>
      <c r="M2819" s="21" t="str">
        <f t="shared" ref="M2819:M2821" si="3837">VLOOKUP($C2819,$C$1:$P$7320,11,0)</f>
        <v/>
      </c>
      <c r="N2819" s="21" t="str">
        <f t="shared" ref="N2819:N2821" si="3838">VLOOKUP($C2819,$C$1:$P$7320,12,0)</f>
        <v>√sis &gt; ses + *a</v>
      </c>
      <c r="O2819" s="21" t="str">
        <f t="shared" ref="O2819:O2821" si="3839">VLOOKUP($C2819,$C$1:$P$7320,13,0)</f>
        <v/>
      </c>
      <c r="P2819" s="21" t="str">
        <f t="shared" ref="P2819:P2821" si="3840">VLOOKUP($C2819,$C$1:$P$7320,14,0)</f>
        <v/>
      </c>
      <c r="Q2819" s="21"/>
      <c r="R2819" s="21" t="s">
        <v>6532</v>
      </c>
      <c r="S2819" s="21" t="s">
        <v>6535</v>
      </c>
      <c r="T2819" s="21" t="s">
        <v>6592</v>
      </c>
      <c r="U2819" s="23"/>
      <c r="V2819" s="23"/>
      <c r="W2819" s="15">
        <f t="shared" si="2"/>
        <v>45635</v>
      </c>
      <c r="X2819" s="24">
        <v>2818.0</v>
      </c>
      <c r="Y2819" s="17" t="str">
        <f t="shared" si="3813"/>
        <v>=COUNTIFS(C$3:C2819,C2819)</v>
      </c>
      <c r="Z2819" s="25" t="str">
        <f t="shared" si="3814"/>
        <v>#NAME?</v>
      </c>
      <c r="AA2819" s="25" t="str">
        <f t="shared" si="3815"/>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16"/>
        <v>4</v>
      </c>
      <c r="B2820" s="10">
        <f t="shared" si="2256"/>
        <v>5</v>
      </c>
      <c r="C2820" s="12" t="s">
        <v>6542</v>
      </c>
      <c r="D2820" s="21" t="s">
        <v>118</v>
      </c>
      <c r="E2820" s="21" t="str">
        <f t="shared" si="3830"/>
        <v>sandhi, masc + ind</v>
      </c>
      <c r="F2820" s="21" t="str">
        <f t="shared" si="3831"/>
        <v/>
      </c>
      <c r="G2820" s="21"/>
      <c r="H2820" s="21" t="str">
        <f t="shared" si="3832"/>
        <v/>
      </c>
      <c r="I2820" s="21" t="str">
        <f t="shared" si="3833"/>
        <v/>
      </c>
      <c r="J2820" s="21" t="str">
        <f t="shared" si="3834"/>
        <v/>
      </c>
      <c r="K2820" s="21" t="str">
        <f t="shared" si="3835"/>
        <v/>
      </c>
      <c r="L2820" s="21" t="str">
        <f t="shared" si="3836"/>
        <v/>
      </c>
      <c r="M2820" s="21" t="str">
        <f t="shared" si="3837"/>
        <v/>
      </c>
      <c r="N2820" s="21" t="str">
        <f t="shared" si="3838"/>
        <v>gimhānaṃ + iti</v>
      </c>
      <c r="O2820" s="21" t="str">
        <f t="shared" si="3839"/>
        <v/>
      </c>
      <c r="P2820" s="21" t="str">
        <f t="shared" si="3840"/>
        <v/>
      </c>
      <c r="Q2820" s="21"/>
      <c r="R2820" s="21" t="s">
        <v>6532</v>
      </c>
      <c r="S2820" s="21" t="s">
        <v>6535</v>
      </c>
      <c r="T2820" s="21" t="s">
        <v>6592</v>
      </c>
      <c r="U2820" s="23"/>
      <c r="V2820" s="23"/>
      <c r="W2820" s="15">
        <f t="shared" si="2"/>
        <v>45635</v>
      </c>
      <c r="X2820" s="24">
        <v>2819.0</v>
      </c>
      <c r="Y2820" s="17" t="str">
        <f t="shared" si="3813"/>
        <v>=COUNTIFS(C$3:C2820,C2820)</v>
      </c>
      <c r="Z2820" s="25" t="str">
        <f t="shared" si="3814"/>
        <v>#NAME?</v>
      </c>
      <c r="AA2820" s="25" t="str">
        <f t="shared" si="3815"/>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16"/>
        <v>2</v>
      </c>
      <c r="B2821" s="10">
        <f t="shared" si="2256"/>
        <v>3</v>
      </c>
      <c r="C2821" s="12" t="s">
        <v>6582</v>
      </c>
      <c r="D2821" s="21" t="str">
        <f>VLOOKUP($C2821,$C$1:$P$7320,2,0)</f>
        <v>verb</v>
      </c>
      <c r="E2821" s="21" t="str">
        <f t="shared" si="3830"/>
        <v>abs of karoti</v>
      </c>
      <c r="F2821" s="21" t="str">
        <f t="shared" si="3831"/>
        <v/>
      </c>
      <c r="G2821" s="21"/>
      <c r="H2821" s="21" t="str">
        <f t="shared" si="3832"/>
        <v>having made</v>
      </c>
      <c r="I2821" s="21" t="str">
        <f t="shared" si="3833"/>
        <v>having done</v>
      </c>
      <c r="J2821" s="21" t="str">
        <f t="shared" si="3834"/>
        <v>√kar (do, make)</v>
      </c>
      <c r="K2821" s="21">
        <f t="shared" si="3835"/>
        <v>7</v>
      </c>
      <c r="L2821" s="21" t="str">
        <f t="shared" si="3836"/>
        <v>o</v>
      </c>
      <c r="M2821" s="21" t="str">
        <f t="shared" si="3837"/>
        <v/>
      </c>
      <c r="N2821" s="21" t="str">
        <f t="shared" si="3838"/>
        <v>√kar + tvā</v>
      </c>
      <c r="O2821" s="21" t="str">
        <f t="shared" si="3839"/>
        <v/>
      </c>
      <c r="P2821" s="21" t="str">
        <f t="shared" si="3840"/>
        <v/>
      </c>
      <c r="Q2821" s="21"/>
      <c r="R2821" s="21" t="s">
        <v>6532</v>
      </c>
      <c r="S2821" s="21" t="s">
        <v>6535</v>
      </c>
      <c r="T2821" s="21" t="s">
        <v>6592</v>
      </c>
      <c r="U2821" s="23"/>
      <c r="V2821" s="23"/>
      <c r="W2821" s="15">
        <f t="shared" si="2"/>
        <v>45635</v>
      </c>
      <c r="X2821" s="24">
        <v>2820.0</v>
      </c>
      <c r="Y2821" s="17" t="str">
        <f t="shared" si="3813"/>
        <v>=COUNTIFS(C$3:C2821,C2821)</v>
      </c>
      <c r="Z2821" s="25" t="str">
        <f t="shared" si="3814"/>
        <v>#NAME?</v>
      </c>
      <c r="AA2821" s="25" t="str">
        <f t="shared" si="3815"/>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16"/>
        <v>1</v>
      </c>
      <c r="B2822" s="10">
        <f t="shared" si="2256"/>
        <v>1</v>
      </c>
      <c r="C2822" s="12" t="s">
        <v>6604</v>
      </c>
      <c r="D2822" s="21" t="s">
        <v>84</v>
      </c>
      <c r="E2822" s="21" t="s">
        <v>6605</v>
      </c>
      <c r="F2822" s="21"/>
      <c r="G2822" s="21"/>
      <c r="H2822" s="21" t="s">
        <v>6606</v>
      </c>
      <c r="I2822" s="21"/>
      <c r="J2822" s="21" t="s">
        <v>6587</v>
      </c>
      <c r="K2822" s="21">
        <v>8.0</v>
      </c>
      <c r="L2822" s="21" t="s">
        <v>196</v>
      </c>
      <c r="M2822" s="21" t="s">
        <v>6588</v>
      </c>
      <c r="N2822" s="21" t="s">
        <v>6607</v>
      </c>
      <c r="O2822" s="21"/>
      <c r="P2822" s="21"/>
      <c r="Q2822" s="21"/>
      <c r="R2822" s="21" t="s">
        <v>6532</v>
      </c>
      <c r="S2822" s="21" t="s">
        <v>6535</v>
      </c>
      <c r="T2822" s="21" t="s">
        <v>6608</v>
      </c>
      <c r="U2822" s="23"/>
      <c r="V2822" s="23"/>
      <c r="W2822" s="15">
        <f t="shared" si="2"/>
        <v>45635</v>
      </c>
      <c r="X2822" s="24">
        <v>2821.0</v>
      </c>
      <c r="Y2822" s="17" t="str">
        <f t="shared" si="3813"/>
        <v>=COUNTIFS(C$3:C2822,C2822)</v>
      </c>
      <c r="Z2822" s="25" t="str">
        <f t="shared" si="3814"/>
        <v>#NAME?</v>
      </c>
      <c r="AA2822" s="25" t="str">
        <f t="shared" si="3815"/>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16"/>
        <v>24</v>
      </c>
      <c r="B2823" s="10">
        <f t="shared" si="2256"/>
        <v>30</v>
      </c>
      <c r="C2823" s="12" t="s">
        <v>4721</v>
      </c>
      <c r="D2823" s="21" t="str">
        <f t="shared" ref="D2823:D2824" si="3841">VLOOKUP($C2823,$C$1:$P$7320,2,0)</f>
        <v>ptp</v>
      </c>
      <c r="E2823" s="21" t="str">
        <f t="shared" ref="E2823:E2824" si="3842">VLOOKUP($C2823,$C$1:$P$7320,3,0)</f>
        <v>nt nom sg of nissaggiya</v>
      </c>
      <c r="F2823" s="21" t="str">
        <f t="shared" ref="F2823:F2824" si="3843">VLOOKUP($C2823,$C$1:$P$7320,4,0)</f>
        <v/>
      </c>
      <c r="G2823" s="21"/>
      <c r="H2823" s="21" t="str">
        <f t="shared" ref="H2823:H2824" si="3844">VLOOKUP($C2823,$C$1:$P$7320,6,0)</f>
        <v>involving relinquishment</v>
      </c>
      <c r="I2823" s="21" t="str">
        <f t="shared" ref="I2823:I2824" si="3845">VLOOKUP($C2823,$C$1:$P$7320,7,0)</f>
        <v>to be given up</v>
      </c>
      <c r="J2823" s="21" t="str">
        <f t="shared" ref="J2823:J2824" si="3846">VLOOKUP($C2823,$C$1:$P$7320,8,0)</f>
        <v>√sajj (relinquish, let loose)</v>
      </c>
      <c r="K2823" s="21">
        <f t="shared" ref="K2823:K2824" si="3847">VLOOKUP($C2823,$C$1:$P$7320,9,0)</f>
        <v>1</v>
      </c>
      <c r="L2823" s="21" t="str">
        <f t="shared" ref="L2823:L2824" si="3848">VLOOKUP($C2823,$C$1:$P$7320,10,0)</f>
        <v>a</v>
      </c>
      <c r="M2823" s="21" t="str">
        <f t="shared" ref="M2823:M2824" si="3849">VLOOKUP($C2823,$C$1:$P$7320,11,0)</f>
        <v/>
      </c>
      <c r="N2823" s="21" t="str">
        <f t="shared" ref="N2823:N2824" si="3850">VLOOKUP($C2823,$C$1:$P$7320,12,0)</f>
        <v>ni + √sajj &gt; sagg + iya</v>
      </c>
      <c r="O2823" s="21" t="str">
        <f t="shared" ref="O2823:O2824" si="3851">VLOOKUP($C2823,$C$1:$P$7320,13,0)</f>
        <v/>
      </c>
      <c r="P2823" s="21" t="str">
        <f t="shared" ref="P2823:P2824" si="3852">VLOOKUP($C2823,$C$1:$P$7320,14,0)</f>
        <v/>
      </c>
      <c r="Q2823" s="21"/>
      <c r="R2823" s="21" t="s">
        <v>6532</v>
      </c>
      <c r="S2823" s="21" t="s">
        <v>6535</v>
      </c>
      <c r="T2823" s="21" t="s">
        <v>6592</v>
      </c>
      <c r="U2823" s="23"/>
      <c r="V2823" s="23"/>
      <c r="W2823" s="15">
        <f t="shared" si="2"/>
        <v>45635</v>
      </c>
      <c r="X2823" s="24">
        <v>2822.0</v>
      </c>
      <c r="Y2823" s="17" t="str">
        <f t="shared" si="3813"/>
        <v>=COUNTIFS(C$3:C2823,C2823)</v>
      </c>
      <c r="Z2823" s="25" t="str">
        <f t="shared" si="3814"/>
        <v>#NAME?</v>
      </c>
      <c r="AA2823" s="25" t="str">
        <f t="shared" si="3815"/>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16"/>
        <v>24</v>
      </c>
      <c r="B2824" s="10">
        <f t="shared" si="2256"/>
        <v>122</v>
      </c>
      <c r="C2824" s="12" t="s">
        <v>4724</v>
      </c>
      <c r="D2824" s="21" t="str">
        <f t="shared" si="3841"/>
        <v>adj</v>
      </c>
      <c r="E2824" s="21" t="str">
        <f t="shared" si="3842"/>
        <v>nt nom sg of pācittiya</v>
      </c>
      <c r="F2824" s="21" t="str">
        <f t="shared" si="3843"/>
        <v>+loc</v>
      </c>
      <c r="G2824" s="21"/>
      <c r="H2824" s="21" t="str">
        <f t="shared" si="3844"/>
        <v>requiring confession</v>
      </c>
      <c r="I2824" s="21" t="str">
        <f t="shared" si="3845"/>
        <v/>
      </c>
      <c r="J2824" s="21" t="str">
        <f t="shared" si="3846"/>
        <v/>
      </c>
      <c r="K2824" s="21" t="str">
        <f t="shared" si="3847"/>
        <v/>
      </c>
      <c r="L2824" s="21" t="str">
        <f t="shared" si="3848"/>
        <v/>
      </c>
      <c r="M2824" s="21" t="str">
        <f t="shared" si="3849"/>
        <v/>
      </c>
      <c r="N2824" s="21" t="str">
        <f t="shared" si="3850"/>
        <v/>
      </c>
      <c r="O2824" s="21" t="str">
        <f t="shared" si="3851"/>
        <v/>
      </c>
      <c r="P2824" s="21" t="str">
        <f t="shared" si="3852"/>
        <v/>
      </c>
      <c r="Q2824" s="21"/>
      <c r="R2824" s="21" t="s">
        <v>6532</v>
      </c>
      <c r="S2824" s="21" t="s">
        <v>6535</v>
      </c>
      <c r="T2824" s="21" t="s">
        <v>6592</v>
      </c>
      <c r="U2824" s="23"/>
      <c r="V2824" s="23"/>
      <c r="W2824" s="15">
        <f t="shared" si="2"/>
        <v>45635</v>
      </c>
      <c r="X2824" s="24">
        <v>2823.0</v>
      </c>
      <c r="Y2824" s="17" t="str">
        <f t="shared" si="3813"/>
        <v>=COUNTIFS(C$3:C2824,C2824)</v>
      </c>
      <c r="Z2824" s="25" t="str">
        <f t="shared" si="3814"/>
        <v>#NAME?</v>
      </c>
      <c r="AA2824" s="25" t="str">
        <f t="shared" si="3815"/>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56"/>
        <v>0</v>
      </c>
      <c r="C2825" s="31"/>
      <c r="D2825" s="40"/>
      <c r="E2825" s="40"/>
      <c r="F2825" s="40"/>
      <c r="G2825" s="40"/>
      <c r="H2825" s="40"/>
      <c r="I2825" s="40"/>
      <c r="J2825" s="40"/>
      <c r="K2825" s="40"/>
      <c r="L2825" s="40"/>
      <c r="M2825" s="40"/>
      <c r="N2825" s="40"/>
      <c r="O2825" s="40"/>
      <c r="P2825" s="40"/>
      <c r="Q2825" s="40"/>
      <c r="R2825" s="40" t="s">
        <v>6532</v>
      </c>
      <c r="S2825" s="40" t="s">
        <v>6535</v>
      </c>
      <c r="T2825" s="40" t="s">
        <v>6592</v>
      </c>
      <c r="U2825" s="41"/>
      <c r="V2825" s="41"/>
      <c r="W2825" s="15">
        <f t="shared" si="2"/>
        <v>45635</v>
      </c>
      <c r="X2825" s="24">
        <v>2824.0</v>
      </c>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56"/>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2"/>
        <v>45635</v>
      </c>
      <c r="X2826" s="24">
        <v>2825.0</v>
      </c>
      <c r="Y2826" s="17" t="str">
        <f t="shared" ref="Y2826:Y2842" si="3853">formulatext(A2826)</f>
        <v>#N/A</v>
      </c>
      <c r="Z2826" s="25" t="str">
        <f t="shared" ref="Z2826:Z2842" si="3854">org.libreoffice.regex(Y2826,"(\= COUNTIFS\(C\$\d{1,3}:)(C\d{1,3})(,)(C\d{1,3})(\))","$2")</f>
        <v>#NAME?</v>
      </c>
      <c r="AA2826" s="25" t="str">
        <f t="shared" ref="AA2826:AA2842" si="3855">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56"/>
        <v>1</v>
      </c>
      <c r="C2827" s="12" t="s">
        <v>6609</v>
      </c>
      <c r="D2827" s="21"/>
      <c r="E2827" s="21"/>
      <c r="F2827" s="21"/>
      <c r="G2827" s="21"/>
      <c r="H2827" s="21"/>
      <c r="I2827" s="21"/>
      <c r="J2827" s="21"/>
      <c r="K2827" s="21"/>
      <c r="L2827" s="21"/>
      <c r="M2827" s="21"/>
      <c r="N2827" s="21"/>
      <c r="O2827" s="21"/>
      <c r="P2827" s="21"/>
      <c r="Q2827" s="21"/>
      <c r="R2827" s="21"/>
      <c r="S2827" s="21"/>
      <c r="T2827" s="21"/>
      <c r="U2827" s="23"/>
      <c r="V2827" s="23"/>
      <c r="W2827" s="15">
        <f t="shared" si="2"/>
        <v>45635</v>
      </c>
      <c r="X2827" s="24">
        <v>2826.0</v>
      </c>
      <c r="Y2827" s="17" t="str">
        <f t="shared" si="3853"/>
        <v>#N/A</v>
      </c>
      <c r="Z2827" s="25" t="str">
        <f t="shared" si="3854"/>
        <v>#NAME?</v>
      </c>
      <c r="AA2827" s="25" t="str">
        <f t="shared" si="3855"/>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56">COUNTIFS(C$3:C2828,C2828)</f>
        <v>26</v>
      </c>
      <c r="B2828" s="10">
        <f t="shared" si="2256"/>
        <v>99</v>
      </c>
      <c r="C2828" s="12" t="s">
        <v>555</v>
      </c>
      <c r="D2828" s="21" t="str">
        <f t="shared" ref="D2828:D2833" si="3857">VLOOKUP($C2828,$C$1:$P$7320,2,0)</f>
        <v>pron</v>
      </c>
      <c r="E2828" s="21" t="str">
        <f t="shared" ref="E2828:E2829" si="3858">VLOOKUP($C2828,$C$1:$P$7320,3,0)</f>
        <v>masc nom sg of ya</v>
      </c>
      <c r="F2828" s="21" t="str">
        <f t="shared" ref="F2828:F2833" si="3859">VLOOKUP($C2828,$C$1:$P$7320,4,0)</f>
        <v/>
      </c>
      <c r="G2828" s="21"/>
      <c r="H2828" s="21" t="str">
        <f t="shared" ref="H2828:H2833" si="3860">VLOOKUP($C2828,$C$1:$P$7320,6,0)</f>
        <v>whichever, whoever</v>
      </c>
      <c r="I2828" s="21" t="str">
        <f t="shared" ref="I2828:I2833" si="3861">VLOOKUP($C2828,$C$1:$P$7320,7,0)</f>
        <v/>
      </c>
      <c r="J2828" s="21" t="str">
        <f t="shared" ref="J2828:J2833" si="3862">VLOOKUP($C2828,$C$1:$P$7320,8,0)</f>
        <v/>
      </c>
      <c r="K2828" s="21" t="str">
        <f t="shared" ref="K2828:K2833" si="3863">VLOOKUP($C2828,$C$1:$P$7320,9,0)</f>
        <v/>
      </c>
      <c r="L2828" s="21" t="str">
        <f t="shared" ref="L2828:L2833" si="3864">VLOOKUP($C2828,$C$1:$P$7320,10,0)</f>
        <v/>
      </c>
      <c r="M2828" s="21" t="str">
        <f t="shared" ref="M2828:M2833" si="3865">VLOOKUP($C2828,$C$1:$P$7320,11,0)</f>
        <v/>
      </c>
      <c r="N2828" s="21" t="str">
        <f t="shared" ref="N2828:N2833" si="3866">VLOOKUP($C2828,$C$1:$P$7320,12,0)</f>
        <v/>
      </c>
      <c r="O2828" s="21" t="str">
        <f t="shared" ref="O2828:O2833" si="3867">VLOOKUP($C2828,$C$1:$P$7320,13,0)</f>
        <v/>
      </c>
      <c r="P2828" s="21" t="str">
        <f t="shared" ref="P2828:P2833" si="3868">VLOOKUP($C2828,$C$1:$P$7320,14,0)</f>
        <v/>
      </c>
      <c r="Q2828" s="21"/>
      <c r="R2828" s="21" t="s">
        <v>6609</v>
      </c>
      <c r="S2828" s="21" t="s">
        <v>6610</v>
      </c>
      <c r="T2828" s="21" t="s">
        <v>6611</v>
      </c>
      <c r="U2828" s="23"/>
      <c r="V2828" s="23"/>
      <c r="W2828" s="15">
        <f t="shared" si="2"/>
        <v>45635</v>
      </c>
      <c r="X2828" s="24">
        <v>2827.0</v>
      </c>
      <c r="Y2828" s="17" t="str">
        <f t="shared" si="3853"/>
        <v>=COUNTIFS(C$3:C2828,C2828)</v>
      </c>
      <c r="Z2828" s="25" t="str">
        <f t="shared" si="3854"/>
        <v>#NAME?</v>
      </c>
      <c r="AA2828" s="25" t="str">
        <f t="shared" si="3855"/>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56"/>
        <v>34</v>
      </c>
      <c r="B2829" s="10">
        <f t="shared" si="2256"/>
        <v>124</v>
      </c>
      <c r="C2829" s="12" t="s">
        <v>466</v>
      </c>
      <c r="D2829" s="21" t="str">
        <f t="shared" si="3857"/>
        <v>ind</v>
      </c>
      <c r="E2829" s="21" t="str">
        <f t="shared" si="3858"/>
        <v/>
      </c>
      <c r="F2829" s="21" t="str">
        <f t="shared" si="3859"/>
        <v/>
      </c>
      <c r="G2829" s="21"/>
      <c r="H2829" s="21" t="str">
        <f t="shared" si="3860"/>
        <v>then, now, so, but</v>
      </c>
      <c r="I2829" s="21" t="str">
        <f t="shared" si="3861"/>
        <v/>
      </c>
      <c r="J2829" s="21" t="str">
        <f t="shared" si="3862"/>
        <v/>
      </c>
      <c r="K2829" s="21" t="str">
        <f t="shared" si="3863"/>
        <v/>
      </c>
      <c r="L2829" s="21" t="str">
        <f t="shared" si="3864"/>
        <v/>
      </c>
      <c r="M2829" s="21" t="str">
        <f t="shared" si="3865"/>
        <v/>
      </c>
      <c r="N2829" s="21" t="str">
        <f t="shared" si="3866"/>
        <v/>
      </c>
      <c r="O2829" s="21" t="str">
        <f t="shared" si="3867"/>
        <v/>
      </c>
      <c r="P2829" s="21" t="str">
        <f t="shared" si="3868"/>
        <v/>
      </c>
      <c r="Q2829" s="21"/>
      <c r="R2829" s="21" t="s">
        <v>6609</v>
      </c>
      <c r="S2829" s="21" t="s">
        <v>6610</v>
      </c>
      <c r="T2829" s="21" t="s">
        <v>6611</v>
      </c>
      <c r="U2829" s="23"/>
      <c r="V2829" s="23"/>
      <c r="W2829" s="15">
        <f t="shared" si="2"/>
        <v>45635</v>
      </c>
      <c r="X2829" s="24">
        <v>2828.0</v>
      </c>
      <c r="Y2829" s="17" t="str">
        <f t="shared" si="3853"/>
        <v>=COUNTIFS(C$3:C2829,C2829)</v>
      </c>
      <c r="Z2829" s="25" t="str">
        <f t="shared" si="3854"/>
        <v>#NAME?</v>
      </c>
      <c r="AA2829" s="25" t="str">
        <f t="shared" si="3855"/>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56"/>
        <v>64</v>
      </c>
      <c r="B2830" s="10">
        <f t="shared" si="2256"/>
        <v>147</v>
      </c>
      <c r="C2830" s="12" t="s">
        <v>560</v>
      </c>
      <c r="D2830" s="21" t="str">
        <f t="shared" si="3857"/>
        <v>noun</v>
      </c>
      <c r="E2830" s="21" t="s">
        <v>3635</v>
      </c>
      <c r="F2830" s="21" t="str">
        <f t="shared" si="3859"/>
        <v/>
      </c>
      <c r="G2830" s="21"/>
      <c r="H2830" s="21" t="str">
        <f t="shared" si="3860"/>
        <v>monk, monastic</v>
      </c>
      <c r="I2830" s="21" t="str">
        <f t="shared" si="3861"/>
        <v>beggar, mendicant</v>
      </c>
      <c r="J2830" s="21" t="str">
        <f t="shared" si="3862"/>
        <v>√bhikkh (beg)</v>
      </c>
      <c r="K2830" s="21">
        <f t="shared" si="3863"/>
        <v>1</v>
      </c>
      <c r="L2830" s="21" t="str">
        <f t="shared" si="3864"/>
        <v>a</v>
      </c>
      <c r="M2830" s="21" t="str">
        <f t="shared" si="3865"/>
        <v/>
      </c>
      <c r="N2830" s="21" t="str">
        <f t="shared" si="3866"/>
        <v>√bhikkh + u</v>
      </c>
      <c r="O2830" s="21" t="str">
        <f t="shared" si="3867"/>
        <v/>
      </c>
      <c r="P2830" s="21" t="str">
        <f t="shared" si="3868"/>
        <v/>
      </c>
      <c r="Q2830" s="21"/>
      <c r="R2830" s="21" t="s">
        <v>6609</v>
      </c>
      <c r="S2830" s="21" t="s">
        <v>6610</v>
      </c>
      <c r="T2830" s="21" t="s">
        <v>6611</v>
      </c>
      <c r="U2830" s="23"/>
      <c r="V2830" s="23"/>
      <c r="W2830" s="15">
        <f t="shared" si="2"/>
        <v>45635</v>
      </c>
      <c r="X2830" s="24">
        <v>2829.0</v>
      </c>
      <c r="Y2830" s="17" t="str">
        <f t="shared" si="3853"/>
        <v>=COUNTIFS(C$3:C2830,C2830)</v>
      </c>
      <c r="Z2830" s="25" t="str">
        <f t="shared" si="3854"/>
        <v>#NAME?</v>
      </c>
      <c r="AA2830" s="25" t="str">
        <f t="shared" si="3855"/>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56"/>
        <v>2</v>
      </c>
      <c r="B2831" s="10">
        <f t="shared" si="2256"/>
        <v>9</v>
      </c>
      <c r="C2831" s="12" t="s">
        <v>3314</v>
      </c>
      <c r="D2831" s="21" t="str">
        <f t="shared" si="3857"/>
        <v>noun</v>
      </c>
      <c r="E2831" s="21" t="str">
        <f t="shared" ref="E2831:E2832" si="3869">VLOOKUP($C2831,$C$1:$P$7320,3,0)</f>
        <v>masc gen sg of bhikkhu, from bhikkhati</v>
      </c>
      <c r="F2831" s="21" t="str">
        <f t="shared" si="3859"/>
        <v/>
      </c>
      <c r="G2831" s="21"/>
      <c r="H2831" s="21" t="str">
        <f t="shared" si="3860"/>
        <v>of a monk, monastic</v>
      </c>
      <c r="I2831" s="21" t="str">
        <f t="shared" si="3861"/>
        <v>beggar, mendicant</v>
      </c>
      <c r="J2831" s="21" t="str">
        <f t="shared" si="3862"/>
        <v>√bhikkh (beg)</v>
      </c>
      <c r="K2831" s="21">
        <f t="shared" si="3863"/>
        <v>1</v>
      </c>
      <c r="L2831" s="21" t="str">
        <f t="shared" si="3864"/>
        <v>a</v>
      </c>
      <c r="M2831" s="21" t="str">
        <f t="shared" si="3865"/>
        <v/>
      </c>
      <c r="N2831" s="21" t="str">
        <f t="shared" si="3866"/>
        <v>√bhikkh + u</v>
      </c>
      <c r="O2831" s="21" t="str">
        <f t="shared" si="3867"/>
        <v/>
      </c>
      <c r="P2831" s="21" t="str">
        <f t="shared" si="3868"/>
        <v/>
      </c>
      <c r="Q2831" s="21"/>
      <c r="R2831" s="21" t="s">
        <v>6609</v>
      </c>
      <c r="S2831" s="21" t="s">
        <v>6610</v>
      </c>
      <c r="T2831" s="21" t="s">
        <v>6611</v>
      </c>
      <c r="U2831" s="23"/>
      <c r="V2831" s="23"/>
      <c r="W2831" s="15">
        <f t="shared" si="2"/>
        <v>45635</v>
      </c>
      <c r="X2831" s="24">
        <v>2830.0</v>
      </c>
      <c r="Y2831" s="17" t="str">
        <f t="shared" si="3853"/>
        <v>=COUNTIFS(C$3:C2831,C2831)</v>
      </c>
      <c r="Z2831" s="25" t="str">
        <f t="shared" si="3854"/>
        <v>#NAME?</v>
      </c>
      <c r="AA2831" s="25" t="str">
        <f t="shared" si="3855"/>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56"/>
        <v>2</v>
      </c>
      <c r="B2832" s="10">
        <f t="shared" si="2256"/>
        <v>4</v>
      </c>
      <c r="C2832" s="12" t="s">
        <v>5757</v>
      </c>
      <c r="D2832" s="21" t="str">
        <f t="shared" si="3857"/>
        <v>ind</v>
      </c>
      <c r="E2832" s="21" t="str">
        <f t="shared" si="3869"/>
        <v>adv, acc sg of sa</v>
      </c>
      <c r="F2832" s="21" t="str">
        <f t="shared" si="3859"/>
        <v/>
      </c>
      <c r="G2832" s="21"/>
      <c r="H2832" s="21" t="str">
        <f t="shared" si="3860"/>
        <v>by oneself</v>
      </c>
      <c r="I2832" s="21" t="str">
        <f t="shared" si="3861"/>
        <v/>
      </c>
      <c r="J2832" s="21" t="str">
        <f t="shared" si="3862"/>
        <v/>
      </c>
      <c r="K2832" s="21" t="str">
        <f t="shared" si="3863"/>
        <v/>
      </c>
      <c r="L2832" s="21" t="str">
        <f t="shared" si="3864"/>
        <v/>
      </c>
      <c r="M2832" s="21" t="str">
        <f t="shared" si="3865"/>
        <v/>
      </c>
      <c r="N2832" s="21" t="str">
        <f t="shared" si="3866"/>
        <v/>
      </c>
      <c r="O2832" s="21" t="str">
        <f t="shared" si="3867"/>
        <v/>
      </c>
      <c r="P2832" s="21" t="str">
        <f t="shared" si="3868"/>
        <v/>
      </c>
      <c r="Q2832" s="21"/>
      <c r="R2832" s="21" t="s">
        <v>6609</v>
      </c>
      <c r="S2832" s="21" t="s">
        <v>6610</v>
      </c>
      <c r="T2832" s="21" t="s">
        <v>6611</v>
      </c>
      <c r="U2832" s="23"/>
      <c r="V2832" s="23"/>
      <c r="W2832" s="15">
        <f t="shared" si="2"/>
        <v>45635</v>
      </c>
      <c r="X2832" s="24">
        <v>2831.0</v>
      </c>
      <c r="Y2832" s="17" t="str">
        <f t="shared" si="3853"/>
        <v>=COUNTIFS(C$3:C2832,C2832)</v>
      </c>
      <c r="Z2832" s="25" t="str">
        <f t="shared" si="3854"/>
        <v>#NAME?</v>
      </c>
      <c r="AA2832" s="25" t="str">
        <f t="shared" si="3855"/>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56"/>
        <v>12</v>
      </c>
      <c r="B2833" s="10">
        <f t="shared" si="2256"/>
        <v>23</v>
      </c>
      <c r="C2833" s="12" t="s">
        <v>4864</v>
      </c>
      <c r="D2833" s="21" t="str">
        <f t="shared" si="3857"/>
        <v>noun</v>
      </c>
      <c r="E2833" s="21" t="s">
        <v>5376</v>
      </c>
      <c r="F2833" s="21" t="str">
        <f t="shared" si="3859"/>
        <v/>
      </c>
      <c r="G2833" s="21"/>
      <c r="H2833" s="21" t="str">
        <f t="shared" si="3860"/>
        <v>robe</v>
      </c>
      <c r="I2833" s="21" t="str">
        <f t="shared" si="3861"/>
        <v>cloth</v>
      </c>
      <c r="J2833" s="21" t="str">
        <f t="shared" si="3862"/>
        <v/>
      </c>
      <c r="K2833" s="21" t="str">
        <f t="shared" si="3863"/>
        <v/>
      </c>
      <c r="L2833" s="21" t="str">
        <f t="shared" si="3864"/>
        <v/>
      </c>
      <c r="M2833" s="21" t="str">
        <f t="shared" si="3865"/>
        <v/>
      </c>
      <c r="N2833" s="21" t="str">
        <f t="shared" si="3866"/>
        <v/>
      </c>
      <c r="O2833" s="21" t="str">
        <f t="shared" si="3867"/>
        <v/>
      </c>
      <c r="P2833" s="21" t="str">
        <f t="shared" si="3868"/>
        <v/>
      </c>
      <c r="Q2833" s="21"/>
      <c r="R2833" s="21" t="s">
        <v>6609</v>
      </c>
      <c r="S2833" s="21" t="s">
        <v>6610</v>
      </c>
      <c r="T2833" s="21" t="s">
        <v>6611</v>
      </c>
      <c r="U2833" s="23"/>
      <c r="V2833" s="23"/>
      <c r="W2833" s="15">
        <f t="shared" si="2"/>
        <v>45635</v>
      </c>
      <c r="X2833" s="24">
        <v>2832.0</v>
      </c>
      <c r="Y2833" s="17" t="str">
        <f t="shared" si="3853"/>
        <v>=COUNTIFS(C$3:C2833,C2833)</v>
      </c>
      <c r="Z2833" s="25" t="str">
        <f t="shared" si="3854"/>
        <v>#NAME?</v>
      </c>
      <c r="AA2833" s="25" t="str">
        <f t="shared" si="3855"/>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56"/>
        <v>1</v>
      </c>
      <c r="B2834" s="10">
        <f t="shared" si="2256"/>
        <v>3</v>
      </c>
      <c r="C2834" s="12" t="s">
        <v>6612</v>
      </c>
      <c r="D2834" s="21" t="s">
        <v>84</v>
      </c>
      <c r="E2834" s="21" t="s">
        <v>6613</v>
      </c>
      <c r="F2834" s="21"/>
      <c r="G2834" s="21"/>
      <c r="H2834" s="21" t="s">
        <v>6614</v>
      </c>
      <c r="I2834" s="21"/>
      <c r="J2834" s="21" t="s">
        <v>1145</v>
      </c>
      <c r="K2834" s="21">
        <v>1.0</v>
      </c>
      <c r="L2834" s="21" t="s">
        <v>35</v>
      </c>
      <c r="M2834" s="21"/>
      <c r="N2834" s="21" t="s">
        <v>6615</v>
      </c>
      <c r="O2834" s="21"/>
      <c r="P2834" s="21"/>
      <c r="Q2834" s="21"/>
      <c r="R2834" s="21" t="s">
        <v>6609</v>
      </c>
      <c r="S2834" s="21" t="s">
        <v>6610</v>
      </c>
      <c r="T2834" s="21" t="s">
        <v>6616</v>
      </c>
      <c r="U2834" s="23"/>
      <c r="V2834" s="23"/>
      <c r="W2834" s="15">
        <f t="shared" si="2"/>
        <v>45635</v>
      </c>
      <c r="X2834" s="24">
        <v>2833.0</v>
      </c>
      <c r="Y2834" s="17" t="str">
        <f t="shared" si="3853"/>
        <v>=COUNTIFS(C$3:C2834,C2834)</v>
      </c>
      <c r="Z2834" s="25" t="str">
        <f t="shared" si="3854"/>
        <v>#NAME?</v>
      </c>
      <c r="AA2834" s="25" t="str">
        <f t="shared" si="3855"/>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56"/>
        <v>1</v>
      </c>
      <c r="B2835" s="10">
        <f t="shared" si="2256"/>
        <v>4</v>
      </c>
      <c r="C2835" s="12" t="s">
        <v>6617</v>
      </c>
      <c r="D2835" s="21" t="s">
        <v>183</v>
      </c>
      <c r="E2835" s="21" t="s">
        <v>6618</v>
      </c>
      <c r="F2835" s="21"/>
      <c r="G2835" s="21"/>
      <c r="H2835" s="21" t="s">
        <v>6619</v>
      </c>
      <c r="I2835" s="21" t="s">
        <v>6620</v>
      </c>
      <c r="J2835" s="21" t="s">
        <v>6621</v>
      </c>
      <c r="K2835" s="21">
        <v>3.0</v>
      </c>
      <c r="L2835" s="21" t="s">
        <v>76</v>
      </c>
      <c r="M2835" s="21"/>
      <c r="N2835" s="21" t="s">
        <v>6622</v>
      </c>
      <c r="O2835" s="21"/>
      <c r="P2835" s="21"/>
      <c r="Q2835" s="21"/>
      <c r="R2835" s="21" t="s">
        <v>6609</v>
      </c>
      <c r="S2835" s="21" t="s">
        <v>6610</v>
      </c>
      <c r="T2835" s="21" t="s">
        <v>6623</v>
      </c>
      <c r="U2835" s="23"/>
      <c r="V2835" s="23"/>
      <c r="W2835" s="15">
        <f t="shared" si="2"/>
        <v>45635</v>
      </c>
      <c r="X2835" s="24">
        <v>2834.0</v>
      </c>
      <c r="Y2835" s="17" t="str">
        <f t="shared" si="3853"/>
        <v>=COUNTIFS(C$3:C2835,C2835)</v>
      </c>
      <c r="Z2835" s="25" t="str">
        <f t="shared" si="3854"/>
        <v>#NAME?</v>
      </c>
      <c r="AA2835" s="25" t="str">
        <f t="shared" si="3855"/>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56"/>
        <v>1</v>
      </c>
      <c r="B2836" s="10">
        <f t="shared" si="2256"/>
        <v>4</v>
      </c>
      <c r="C2836" s="12" t="s">
        <v>6624</v>
      </c>
      <c r="D2836" s="21" t="s">
        <v>250</v>
      </c>
      <c r="E2836" s="21" t="s">
        <v>6625</v>
      </c>
      <c r="F2836" s="21"/>
      <c r="G2836" s="21"/>
      <c r="H2836" s="21" t="s">
        <v>6626</v>
      </c>
      <c r="I2836" s="21" t="s">
        <v>6627</v>
      </c>
      <c r="J2836" s="21"/>
      <c r="K2836" s="21"/>
      <c r="L2836" s="21"/>
      <c r="M2836" s="21"/>
      <c r="N2836" s="21" t="s">
        <v>6628</v>
      </c>
      <c r="O2836" s="21" t="s">
        <v>65</v>
      </c>
      <c r="P2836" s="21" t="s">
        <v>6629</v>
      </c>
      <c r="Q2836" s="21"/>
      <c r="R2836" s="21" t="s">
        <v>6609</v>
      </c>
      <c r="S2836" s="21" t="s">
        <v>6610</v>
      </c>
      <c r="T2836" s="21" t="s">
        <v>6630</v>
      </c>
      <c r="U2836" s="23"/>
      <c r="V2836" s="23"/>
      <c r="W2836" s="15">
        <f t="shared" si="2"/>
        <v>45635</v>
      </c>
      <c r="X2836" s="24">
        <v>2835.0</v>
      </c>
      <c r="Y2836" s="17" t="str">
        <f t="shared" si="3853"/>
        <v>=COUNTIFS(C$3:C2836,C2836)</v>
      </c>
      <c r="Z2836" s="25" t="str">
        <f t="shared" si="3854"/>
        <v>#NAME?</v>
      </c>
      <c r="AA2836" s="25" t="str">
        <f t="shared" si="3855"/>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56"/>
        <v>1</v>
      </c>
      <c r="B2837" s="10">
        <f t="shared" si="2256"/>
        <v>1</v>
      </c>
      <c r="C2837" s="12" t="s">
        <v>6631</v>
      </c>
      <c r="D2837" s="21" t="s">
        <v>84</v>
      </c>
      <c r="E2837" s="21" t="s">
        <v>6632</v>
      </c>
      <c r="F2837" s="21"/>
      <c r="G2837" s="21"/>
      <c r="H2837" s="21" t="s">
        <v>6633</v>
      </c>
      <c r="I2837" s="21" t="s">
        <v>6634</v>
      </c>
      <c r="J2837" s="21" t="s">
        <v>5047</v>
      </c>
      <c r="K2837" s="21">
        <v>2.0</v>
      </c>
      <c r="L2837" s="21" t="s">
        <v>3045</v>
      </c>
      <c r="M2837" s="21" t="s">
        <v>6635</v>
      </c>
      <c r="N2837" s="21" t="s">
        <v>6636</v>
      </c>
      <c r="O2837" s="21"/>
      <c r="P2837" s="21"/>
      <c r="Q2837" s="21"/>
      <c r="R2837" s="21" t="s">
        <v>6609</v>
      </c>
      <c r="S2837" s="21" t="s">
        <v>6610</v>
      </c>
      <c r="T2837" s="21" t="s">
        <v>6637</v>
      </c>
      <c r="U2837" s="23"/>
      <c r="V2837" s="23"/>
      <c r="W2837" s="15">
        <f t="shared" si="2"/>
        <v>45635</v>
      </c>
      <c r="X2837" s="24">
        <v>2836.0</v>
      </c>
      <c r="Y2837" s="17" t="str">
        <f t="shared" si="3853"/>
        <v>=COUNTIFS(C$3:C2837,C2837)</v>
      </c>
      <c r="Z2837" s="25" t="str">
        <f t="shared" si="3854"/>
        <v>#NAME?</v>
      </c>
      <c r="AA2837" s="25" t="str">
        <f t="shared" si="3855"/>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56"/>
        <v>87</v>
      </c>
      <c r="B2838" s="10">
        <f t="shared" si="2256"/>
        <v>220</v>
      </c>
      <c r="C2838" s="12" t="s">
        <v>1131</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6609</v>
      </c>
      <c r="S2838" s="21" t="s">
        <v>6610</v>
      </c>
      <c r="T2838" s="21" t="s">
        <v>6638</v>
      </c>
      <c r="U2838" s="23"/>
      <c r="V2838" s="23"/>
      <c r="W2838" s="15">
        <f t="shared" si="2"/>
        <v>45635</v>
      </c>
      <c r="X2838" s="24">
        <v>2837.0</v>
      </c>
      <c r="Y2838" s="17" t="str">
        <f t="shared" si="3853"/>
        <v>=COUNTIFS(C$3:C2838,C2838)</v>
      </c>
      <c r="Z2838" s="25" t="str">
        <f t="shared" si="3854"/>
        <v>#NAME?</v>
      </c>
      <c r="AA2838" s="25" t="str">
        <f t="shared" si="3855"/>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56"/>
        <v>1</v>
      </c>
      <c r="B2839" s="10">
        <f t="shared" si="2256"/>
        <v>1</v>
      </c>
      <c r="C2839" s="12" t="s">
        <v>6639</v>
      </c>
      <c r="D2839" s="21" t="s">
        <v>84</v>
      </c>
      <c r="E2839" s="21" t="s">
        <v>6640</v>
      </c>
      <c r="F2839" s="21"/>
      <c r="G2839" s="21"/>
      <c r="H2839" s="21" t="s">
        <v>6641</v>
      </c>
      <c r="I2839" s="21" t="s">
        <v>6642</v>
      </c>
      <c r="J2839" s="21" t="s">
        <v>5047</v>
      </c>
      <c r="K2839" s="21">
        <v>2.0</v>
      </c>
      <c r="L2839" s="21" t="s">
        <v>1456</v>
      </c>
      <c r="M2839" s="21" t="s">
        <v>6643</v>
      </c>
      <c r="N2839" s="21" t="s">
        <v>6644</v>
      </c>
      <c r="O2839" s="21"/>
      <c r="P2839" s="21"/>
      <c r="Q2839" s="21"/>
      <c r="R2839" s="21" t="s">
        <v>6609</v>
      </c>
      <c r="S2839" s="21" t="s">
        <v>6610</v>
      </c>
      <c r="T2839" s="21" t="s">
        <v>6645</v>
      </c>
      <c r="U2839" s="23"/>
      <c r="V2839" s="23"/>
      <c r="W2839" s="15">
        <f t="shared" si="2"/>
        <v>45635</v>
      </c>
      <c r="X2839" s="24">
        <v>2838.0</v>
      </c>
      <c r="Y2839" s="17" t="str">
        <f t="shared" si="3853"/>
        <v>=COUNTIFS(C$3:C2839,C2839)</v>
      </c>
      <c r="Z2839" s="25" t="str">
        <f t="shared" si="3854"/>
        <v>#NAME?</v>
      </c>
      <c r="AA2839" s="25" t="str">
        <f t="shared" si="3855"/>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56"/>
        <v>88</v>
      </c>
      <c r="B2840" s="10">
        <f t="shared" si="2256"/>
        <v>220</v>
      </c>
      <c r="C2840" s="12" t="s">
        <v>1131</v>
      </c>
      <c r="D2840" s="21" t="str">
        <f t="shared" ref="D2840:D2842" si="3870">VLOOKUP($C2840,$C$1:$P$7320,2,0)</f>
        <v>ind</v>
      </c>
      <c r="E2840" s="21" t="str">
        <f t="shared" ref="E2840:E2842" si="3871">VLOOKUP($C2840,$C$1:$P$7320,3,0)</f>
        <v>conj</v>
      </c>
      <c r="F2840" s="21" t="str">
        <f t="shared" ref="F2840:F2842" si="3872">VLOOKUP($C2840,$C$1:$P$7320,4,0)</f>
        <v/>
      </c>
      <c r="G2840" s="21"/>
      <c r="H2840" s="21" t="str">
        <f t="shared" ref="H2840:H2842" si="3873">VLOOKUP($C2840,$C$1:$P$7320,6,0)</f>
        <v>or, either or</v>
      </c>
      <c r="I2840" s="21" t="str">
        <f t="shared" ref="I2840:I2842" si="3874">VLOOKUP($C2840,$C$1:$P$7320,7,0)</f>
        <v/>
      </c>
      <c r="J2840" s="21" t="str">
        <f t="shared" ref="J2840:J2842" si="3875">VLOOKUP($C2840,$C$1:$P$7320,8,0)</f>
        <v/>
      </c>
      <c r="K2840" s="21" t="str">
        <f t="shared" ref="K2840:K2842" si="3876">VLOOKUP($C2840,$C$1:$P$7320,9,0)</f>
        <v/>
      </c>
      <c r="L2840" s="21" t="str">
        <f t="shared" ref="L2840:L2842" si="3877">VLOOKUP($C2840,$C$1:$P$7320,10,0)</f>
        <v/>
      </c>
      <c r="M2840" s="21" t="str">
        <f t="shared" ref="M2840:M2842" si="3878">VLOOKUP($C2840,$C$1:$P$7320,11,0)</f>
        <v/>
      </c>
      <c r="N2840" s="21" t="str">
        <f t="shared" ref="N2840:N2842" si="3879">VLOOKUP($C2840,$C$1:$P$7320,12,0)</f>
        <v/>
      </c>
      <c r="O2840" s="21" t="str">
        <f t="shared" ref="O2840:O2842" si="3880">VLOOKUP($C2840,$C$1:$P$7320,13,0)</f>
        <v/>
      </c>
      <c r="P2840" s="21" t="str">
        <f t="shared" ref="P2840:P2842" si="3881">VLOOKUP($C2840,$C$1:$P$7320,14,0)</f>
        <v/>
      </c>
      <c r="Q2840" s="21"/>
      <c r="R2840" s="21" t="s">
        <v>6609</v>
      </c>
      <c r="S2840" s="21" t="s">
        <v>6610</v>
      </c>
      <c r="T2840" s="21" t="s">
        <v>6611</v>
      </c>
      <c r="U2840" s="23"/>
      <c r="V2840" s="23"/>
      <c r="W2840" s="15">
        <f t="shared" si="2"/>
        <v>45635</v>
      </c>
      <c r="X2840" s="24">
        <v>2839.0</v>
      </c>
      <c r="Y2840" s="17" t="str">
        <f t="shared" si="3853"/>
        <v>=COUNTIFS(C$3:C2840,C2840)</v>
      </c>
      <c r="Z2840" s="25" t="str">
        <f t="shared" si="3854"/>
        <v>#NAME?</v>
      </c>
      <c r="AA2840" s="25" t="str">
        <f t="shared" si="3855"/>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56"/>
        <v>25</v>
      </c>
      <c r="B2841" s="10">
        <f t="shared" si="2256"/>
        <v>30</v>
      </c>
      <c r="C2841" s="12" t="s">
        <v>4721</v>
      </c>
      <c r="D2841" s="21" t="str">
        <f t="shared" si="3870"/>
        <v>ptp</v>
      </c>
      <c r="E2841" s="21" t="str">
        <f t="shared" si="3871"/>
        <v>nt nom sg of nissaggiya</v>
      </c>
      <c r="F2841" s="21" t="str">
        <f t="shared" si="3872"/>
        <v/>
      </c>
      <c r="G2841" s="21"/>
      <c r="H2841" s="21" t="str">
        <f t="shared" si="3873"/>
        <v>involving relinquishment</v>
      </c>
      <c r="I2841" s="21" t="str">
        <f t="shared" si="3874"/>
        <v>to be given up</v>
      </c>
      <c r="J2841" s="21" t="str">
        <f t="shared" si="3875"/>
        <v>√sajj (relinquish, let loose)</v>
      </c>
      <c r="K2841" s="21">
        <f t="shared" si="3876"/>
        <v>1</v>
      </c>
      <c r="L2841" s="21" t="str">
        <f t="shared" si="3877"/>
        <v>a</v>
      </c>
      <c r="M2841" s="21" t="str">
        <f t="shared" si="3878"/>
        <v/>
      </c>
      <c r="N2841" s="21" t="str">
        <f t="shared" si="3879"/>
        <v>ni + √sajj &gt; sagg + iya</v>
      </c>
      <c r="O2841" s="21" t="str">
        <f t="shared" si="3880"/>
        <v/>
      </c>
      <c r="P2841" s="21" t="str">
        <f t="shared" si="3881"/>
        <v/>
      </c>
      <c r="Q2841" s="21"/>
      <c r="R2841" s="21" t="s">
        <v>6609</v>
      </c>
      <c r="S2841" s="21" t="s">
        <v>6610</v>
      </c>
      <c r="T2841" s="21" t="s">
        <v>6611</v>
      </c>
      <c r="U2841" s="23"/>
      <c r="V2841" s="23"/>
      <c r="W2841" s="15">
        <f t="shared" si="2"/>
        <v>45635</v>
      </c>
      <c r="X2841" s="24">
        <v>2840.0</v>
      </c>
      <c r="Y2841" s="17" t="str">
        <f t="shared" si="3853"/>
        <v>=COUNTIFS(C$3:C2841,C2841)</v>
      </c>
      <c r="Z2841" s="25" t="str">
        <f t="shared" si="3854"/>
        <v>#NAME?</v>
      </c>
      <c r="AA2841" s="25" t="str">
        <f t="shared" si="3855"/>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56"/>
        <v>25</v>
      </c>
      <c r="B2842" s="10">
        <f t="shared" si="2256"/>
        <v>122</v>
      </c>
      <c r="C2842" s="12" t="s">
        <v>4724</v>
      </c>
      <c r="D2842" s="21" t="str">
        <f t="shared" si="3870"/>
        <v>adj</v>
      </c>
      <c r="E2842" s="21" t="str">
        <f t="shared" si="3871"/>
        <v>nt nom sg of pācittiya</v>
      </c>
      <c r="F2842" s="21" t="str">
        <f t="shared" si="3872"/>
        <v>+loc</v>
      </c>
      <c r="G2842" s="21"/>
      <c r="H2842" s="21" t="str">
        <f t="shared" si="3873"/>
        <v>requiring confession</v>
      </c>
      <c r="I2842" s="21" t="str">
        <f t="shared" si="3874"/>
        <v/>
      </c>
      <c r="J2842" s="21" t="str">
        <f t="shared" si="3875"/>
        <v/>
      </c>
      <c r="K2842" s="21" t="str">
        <f t="shared" si="3876"/>
        <v/>
      </c>
      <c r="L2842" s="21" t="str">
        <f t="shared" si="3877"/>
        <v/>
      </c>
      <c r="M2842" s="21" t="str">
        <f t="shared" si="3878"/>
        <v/>
      </c>
      <c r="N2842" s="21" t="str">
        <f t="shared" si="3879"/>
        <v/>
      </c>
      <c r="O2842" s="21" t="str">
        <f t="shared" si="3880"/>
        <v/>
      </c>
      <c r="P2842" s="21" t="str">
        <f t="shared" si="3881"/>
        <v/>
      </c>
      <c r="Q2842" s="21"/>
      <c r="R2842" s="21" t="s">
        <v>6609</v>
      </c>
      <c r="S2842" s="21" t="s">
        <v>6610</v>
      </c>
      <c r="T2842" s="21" t="s">
        <v>6611</v>
      </c>
      <c r="U2842" s="23"/>
      <c r="V2842" s="23"/>
      <c r="W2842" s="15">
        <f t="shared" si="2"/>
        <v>45635</v>
      </c>
      <c r="X2842" s="24">
        <v>2841.0</v>
      </c>
      <c r="Y2842" s="17" t="str">
        <f t="shared" si="3853"/>
        <v>=COUNTIFS(C$3:C2842,C2842)</v>
      </c>
      <c r="Z2842" s="25" t="str">
        <f t="shared" si="3854"/>
        <v>#NAME?</v>
      </c>
      <c r="AA2842" s="25" t="str">
        <f t="shared" si="3855"/>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56"/>
        <v>0</v>
      </c>
      <c r="C2843" s="31"/>
      <c r="D2843" s="40"/>
      <c r="E2843" s="40"/>
      <c r="F2843" s="40"/>
      <c r="G2843" s="40"/>
      <c r="H2843" s="40"/>
      <c r="I2843" s="40"/>
      <c r="J2843" s="40"/>
      <c r="K2843" s="40"/>
      <c r="L2843" s="40"/>
      <c r="M2843" s="40"/>
      <c r="N2843" s="40"/>
      <c r="O2843" s="40"/>
      <c r="P2843" s="40"/>
      <c r="Q2843" s="40"/>
      <c r="R2843" s="40" t="s">
        <v>6609</v>
      </c>
      <c r="S2843" s="40" t="s">
        <v>6610</v>
      </c>
      <c r="T2843" s="40" t="s">
        <v>6611</v>
      </c>
      <c r="U2843" s="41"/>
      <c r="V2843" s="41"/>
      <c r="W2843" s="15">
        <f t="shared" si="2"/>
        <v>45635</v>
      </c>
      <c r="X2843" s="24">
        <v>2842.0</v>
      </c>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56"/>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2"/>
        <v>45635</v>
      </c>
      <c r="X2844" s="24">
        <v>2843.0</v>
      </c>
      <c r="Y2844" s="17" t="str">
        <f t="shared" ref="Y2844:Y2858" si="3882">formulatext(A2844)</f>
        <v>#N/A</v>
      </c>
      <c r="Z2844" s="25" t="str">
        <f t="shared" ref="Z2844:Z2858" si="3883">org.libreoffice.regex(Y2844,"(\= COUNTIFS\(C\$\d{1,3}:)(C\d{1,3})(,)(C\d{1,3})(\))","$2")</f>
        <v>#NAME?</v>
      </c>
      <c r="AA2844" s="25" t="str">
        <f t="shared" ref="AA2844:AA2858" si="3884">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56"/>
        <v>1</v>
      </c>
      <c r="C2845" s="12" t="s">
        <v>6646</v>
      </c>
      <c r="D2845" s="21"/>
      <c r="E2845" s="21"/>
      <c r="F2845" s="21"/>
      <c r="G2845" s="21"/>
      <c r="H2845" s="21"/>
      <c r="I2845" s="21"/>
      <c r="J2845" s="21"/>
      <c r="K2845" s="21"/>
      <c r="L2845" s="21"/>
      <c r="M2845" s="21"/>
      <c r="N2845" s="21"/>
      <c r="O2845" s="21"/>
      <c r="P2845" s="21"/>
      <c r="Q2845" s="21"/>
      <c r="R2845" s="21"/>
      <c r="S2845" s="21"/>
      <c r="T2845" s="21"/>
      <c r="U2845" s="23"/>
      <c r="V2845" s="23"/>
      <c r="W2845" s="15">
        <f t="shared" si="2"/>
        <v>45635</v>
      </c>
      <c r="X2845" s="24">
        <v>2844.0</v>
      </c>
      <c r="Y2845" s="17" t="str">
        <f t="shared" si="3882"/>
        <v>#N/A</v>
      </c>
      <c r="Z2845" s="25" t="str">
        <f t="shared" si="3883"/>
        <v>#NAME?</v>
      </c>
      <c r="AA2845" s="25" t="str">
        <f t="shared" si="3884"/>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85">COUNTIFS(C$3:C2846,C2846)</f>
        <v>27</v>
      </c>
      <c r="B2846" s="10">
        <f t="shared" si="2256"/>
        <v>99</v>
      </c>
      <c r="C2846" s="12" t="s">
        <v>555</v>
      </c>
      <c r="D2846" s="21" t="str">
        <f t="shared" ref="D2846:D2849" si="3886">VLOOKUP($C2846,$C$1:$P$7320,2,0)</f>
        <v>pron</v>
      </c>
      <c r="E2846" s="21" t="str">
        <f t="shared" ref="E2846:E2847" si="3887">VLOOKUP($C2846,$C$1:$P$7320,3,0)</f>
        <v>masc nom sg of ya</v>
      </c>
      <c r="F2846" s="21" t="str">
        <f t="shared" ref="F2846:F2849" si="3888">VLOOKUP($C2846,$C$1:$P$7320,4,0)</f>
        <v/>
      </c>
      <c r="G2846" s="21"/>
      <c r="H2846" s="21" t="str">
        <f t="shared" ref="H2846:H2849" si="3889">VLOOKUP($C2846,$C$1:$P$7320,6,0)</f>
        <v>whichever, whoever</v>
      </c>
      <c r="I2846" s="21" t="str">
        <f t="shared" ref="I2846:I2849" si="3890">VLOOKUP($C2846,$C$1:$P$7320,7,0)</f>
        <v/>
      </c>
      <c r="J2846" s="21" t="str">
        <f t="shared" ref="J2846:J2849" si="3891">VLOOKUP($C2846,$C$1:$P$7320,8,0)</f>
        <v/>
      </c>
      <c r="K2846" s="21" t="str">
        <f t="shared" ref="K2846:K2849" si="3892">VLOOKUP($C2846,$C$1:$P$7320,9,0)</f>
        <v/>
      </c>
      <c r="L2846" s="21" t="str">
        <f t="shared" ref="L2846:L2849" si="3893">VLOOKUP($C2846,$C$1:$P$7320,10,0)</f>
        <v/>
      </c>
      <c r="M2846" s="21" t="str">
        <f t="shared" ref="M2846:M2849" si="3894">VLOOKUP($C2846,$C$1:$P$7320,11,0)</f>
        <v/>
      </c>
      <c r="N2846" s="21" t="str">
        <f t="shared" ref="N2846:N2849" si="3895">VLOOKUP($C2846,$C$1:$P$7320,12,0)</f>
        <v/>
      </c>
      <c r="O2846" s="21" t="str">
        <f t="shared" ref="O2846:O2849" si="3896">VLOOKUP($C2846,$C$1:$P$7320,13,0)</f>
        <v/>
      </c>
      <c r="P2846" s="21" t="str">
        <f t="shared" ref="P2846:P2849" si="3897">VLOOKUP($C2846,$C$1:$P$7320,14,0)</f>
        <v/>
      </c>
      <c r="Q2846" s="21"/>
      <c r="R2846" s="21" t="s">
        <v>6646</v>
      </c>
      <c r="S2846" s="21" t="s">
        <v>6647</v>
      </c>
      <c r="T2846" s="21" t="s">
        <v>6648</v>
      </c>
      <c r="U2846" s="23"/>
      <c r="V2846" s="23"/>
      <c r="W2846" s="15">
        <f t="shared" si="2"/>
        <v>45635</v>
      </c>
      <c r="X2846" s="24">
        <v>2845.0</v>
      </c>
      <c r="Y2846" s="17" t="str">
        <f t="shared" si="3882"/>
        <v>=COUNTIFS(C$3:C2846,C2846)</v>
      </c>
      <c r="Z2846" s="25" t="str">
        <f t="shared" si="3883"/>
        <v>#NAME?</v>
      </c>
      <c r="AA2846" s="25" t="str">
        <f t="shared" si="3884"/>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85"/>
        <v>35</v>
      </c>
      <c r="B2847" s="10">
        <f t="shared" si="2256"/>
        <v>124</v>
      </c>
      <c r="C2847" s="12" t="s">
        <v>466</v>
      </c>
      <c r="D2847" s="21" t="str">
        <f t="shared" si="3886"/>
        <v>ind</v>
      </c>
      <c r="E2847" s="21" t="str">
        <f t="shared" si="3887"/>
        <v/>
      </c>
      <c r="F2847" s="21" t="str">
        <f t="shared" si="3888"/>
        <v/>
      </c>
      <c r="G2847" s="21"/>
      <c r="H2847" s="21" t="str">
        <f t="shared" si="3889"/>
        <v>then, now, so, but</v>
      </c>
      <c r="I2847" s="21" t="str">
        <f t="shared" si="3890"/>
        <v/>
      </c>
      <c r="J2847" s="21" t="str">
        <f t="shared" si="3891"/>
        <v/>
      </c>
      <c r="K2847" s="21" t="str">
        <f t="shared" si="3892"/>
        <v/>
      </c>
      <c r="L2847" s="21" t="str">
        <f t="shared" si="3893"/>
        <v/>
      </c>
      <c r="M2847" s="21" t="str">
        <f t="shared" si="3894"/>
        <v/>
      </c>
      <c r="N2847" s="21" t="str">
        <f t="shared" si="3895"/>
        <v/>
      </c>
      <c r="O2847" s="21" t="str">
        <f t="shared" si="3896"/>
        <v/>
      </c>
      <c r="P2847" s="21" t="str">
        <f t="shared" si="3897"/>
        <v/>
      </c>
      <c r="Q2847" s="21"/>
      <c r="R2847" s="21" t="s">
        <v>6646</v>
      </c>
      <c r="S2847" s="21" t="s">
        <v>6647</v>
      </c>
      <c r="T2847" s="21" t="s">
        <v>6648</v>
      </c>
      <c r="U2847" s="23"/>
      <c r="V2847" s="23"/>
      <c r="W2847" s="15">
        <f t="shared" si="2"/>
        <v>45635</v>
      </c>
      <c r="X2847" s="24">
        <v>2846.0</v>
      </c>
      <c r="Y2847" s="17" t="str">
        <f t="shared" si="3882"/>
        <v>=COUNTIFS(C$3:C2847,C2847)</v>
      </c>
      <c r="Z2847" s="25" t="str">
        <f t="shared" si="3883"/>
        <v>#NAME?</v>
      </c>
      <c r="AA2847" s="25" t="str">
        <f t="shared" si="3884"/>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85"/>
        <v>65</v>
      </c>
      <c r="B2848" s="10">
        <f t="shared" si="2256"/>
        <v>147</v>
      </c>
      <c r="C2848" s="12" t="s">
        <v>560</v>
      </c>
      <c r="D2848" s="21" t="str">
        <f t="shared" si="3886"/>
        <v>noun</v>
      </c>
      <c r="E2848" s="21" t="s">
        <v>3635</v>
      </c>
      <c r="F2848" s="21" t="str">
        <f t="shared" si="3888"/>
        <v/>
      </c>
      <c r="G2848" s="21"/>
      <c r="H2848" s="21" t="str">
        <f t="shared" si="3889"/>
        <v>monk, monastic</v>
      </c>
      <c r="I2848" s="21" t="str">
        <f t="shared" si="3890"/>
        <v>beggar, mendicant</v>
      </c>
      <c r="J2848" s="21" t="str">
        <f t="shared" si="3891"/>
        <v>√bhikkh (beg)</v>
      </c>
      <c r="K2848" s="21">
        <f t="shared" si="3892"/>
        <v>1</v>
      </c>
      <c r="L2848" s="21" t="str">
        <f t="shared" si="3893"/>
        <v>a</v>
      </c>
      <c r="M2848" s="21" t="str">
        <f t="shared" si="3894"/>
        <v/>
      </c>
      <c r="N2848" s="21" t="str">
        <f t="shared" si="3895"/>
        <v>√bhikkh + u</v>
      </c>
      <c r="O2848" s="21" t="str">
        <f t="shared" si="3896"/>
        <v/>
      </c>
      <c r="P2848" s="21" t="str">
        <f t="shared" si="3897"/>
        <v/>
      </c>
      <c r="Q2848" s="21"/>
      <c r="R2848" s="21" t="s">
        <v>6646</v>
      </c>
      <c r="S2848" s="21" t="s">
        <v>6647</v>
      </c>
      <c r="T2848" s="21" t="s">
        <v>6648</v>
      </c>
      <c r="U2848" s="23"/>
      <c r="V2848" s="23"/>
      <c r="W2848" s="15">
        <f t="shared" si="2"/>
        <v>45635</v>
      </c>
      <c r="X2848" s="24">
        <v>2847.0</v>
      </c>
      <c r="Y2848" s="17" t="str">
        <f t="shared" si="3882"/>
        <v>=COUNTIFS(C$3:C2848,C2848)</v>
      </c>
      <c r="Z2848" s="25" t="str">
        <f t="shared" si="3883"/>
        <v>#NAME?</v>
      </c>
      <c r="AA2848" s="25" t="str">
        <f t="shared" si="3884"/>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85"/>
        <v>3</v>
      </c>
      <c r="B2849" s="10">
        <f t="shared" si="2256"/>
        <v>4</v>
      </c>
      <c r="C2849" s="12" t="s">
        <v>5757</v>
      </c>
      <c r="D2849" s="21" t="str">
        <f t="shared" si="3886"/>
        <v>ind</v>
      </c>
      <c r="E2849" s="21" t="str">
        <f>VLOOKUP($C2849,$C$1:$P$7320,3,0)</f>
        <v>adv, acc sg of sa</v>
      </c>
      <c r="F2849" s="21" t="str">
        <f t="shared" si="3888"/>
        <v/>
      </c>
      <c r="G2849" s="21"/>
      <c r="H2849" s="21" t="str">
        <f t="shared" si="3889"/>
        <v>by oneself</v>
      </c>
      <c r="I2849" s="21" t="str">
        <f t="shared" si="3890"/>
        <v/>
      </c>
      <c r="J2849" s="21" t="str">
        <f t="shared" si="3891"/>
        <v/>
      </c>
      <c r="K2849" s="21" t="str">
        <f t="shared" si="3892"/>
        <v/>
      </c>
      <c r="L2849" s="21" t="str">
        <f t="shared" si="3893"/>
        <v/>
      </c>
      <c r="M2849" s="21" t="str">
        <f t="shared" si="3894"/>
        <v/>
      </c>
      <c r="N2849" s="21" t="str">
        <f t="shared" si="3895"/>
        <v/>
      </c>
      <c r="O2849" s="21" t="str">
        <f t="shared" si="3896"/>
        <v/>
      </c>
      <c r="P2849" s="21" t="str">
        <f t="shared" si="3897"/>
        <v/>
      </c>
      <c r="Q2849" s="21"/>
      <c r="R2849" s="21" t="s">
        <v>6646</v>
      </c>
      <c r="S2849" s="21" t="s">
        <v>6647</v>
      </c>
      <c r="T2849" s="21" t="s">
        <v>6648</v>
      </c>
      <c r="U2849" s="23"/>
      <c r="V2849" s="23"/>
      <c r="W2849" s="15">
        <f t="shared" si="2"/>
        <v>45635</v>
      </c>
      <c r="X2849" s="24">
        <v>2848.0</v>
      </c>
      <c r="Y2849" s="17" t="str">
        <f t="shared" si="3882"/>
        <v>=COUNTIFS(C$3:C2849,C2849)</v>
      </c>
      <c r="Z2849" s="25" t="str">
        <f t="shared" si="3883"/>
        <v>#NAME?</v>
      </c>
      <c r="AA2849" s="25" t="str">
        <f t="shared" si="3884"/>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85"/>
        <v>1</v>
      </c>
      <c r="B2850" s="10">
        <f t="shared" si="2256"/>
        <v>1</v>
      </c>
      <c r="C2850" s="12" t="s">
        <v>6649</v>
      </c>
      <c r="D2850" s="21" t="s">
        <v>47</v>
      </c>
      <c r="E2850" s="21" t="s">
        <v>6650</v>
      </c>
      <c r="F2850" s="21"/>
      <c r="G2850" s="21"/>
      <c r="H2850" s="21" t="s">
        <v>6651</v>
      </c>
      <c r="I2850" s="21"/>
      <c r="J2850" s="21" t="s">
        <v>6652</v>
      </c>
      <c r="K2850" s="21">
        <v>3.0</v>
      </c>
      <c r="L2850" s="21" t="s">
        <v>76</v>
      </c>
      <c r="M2850" s="21"/>
      <c r="N2850" s="21" t="s">
        <v>6653</v>
      </c>
      <c r="O2850" s="21"/>
      <c r="P2850" s="21"/>
      <c r="Q2850" s="21"/>
      <c r="R2850" s="21" t="s">
        <v>6646</v>
      </c>
      <c r="S2850" s="21" t="s">
        <v>6647</v>
      </c>
      <c r="T2850" s="21" t="s">
        <v>6654</v>
      </c>
      <c r="U2850" s="23"/>
      <c r="V2850" s="23"/>
      <c r="W2850" s="15">
        <f t="shared" si="2"/>
        <v>45635</v>
      </c>
      <c r="X2850" s="24">
        <v>2849.0</v>
      </c>
      <c r="Y2850" s="17" t="str">
        <f t="shared" si="3882"/>
        <v>=COUNTIFS(C$3:C2850,C2850)</v>
      </c>
      <c r="Z2850" s="25" t="str">
        <f t="shared" si="3883"/>
        <v>#NAME?</v>
      </c>
      <c r="AA2850" s="25" t="str">
        <f t="shared" si="3884"/>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85"/>
        <v>1</v>
      </c>
      <c r="B2851" s="10">
        <f t="shared" si="2256"/>
        <v>3</v>
      </c>
      <c r="C2851" s="12" t="s">
        <v>6655</v>
      </c>
      <c r="D2851" s="21" t="s">
        <v>84</v>
      </c>
      <c r="E2851" s="21" t="s">
        <v>6656</v>
      </c>
      <c r="F2851" s="21" t="s">
        <v>185</v>
      </c>
      <c r="G2851" s="21"/>
      <c r="H2851" s="21" t="s">
        <v>6657</v>
      </c>
      <c r="I2851" s="21"/>
      <c r="J2851" s="21" t="s">
        <v>621</v>
      </c>
      <c r="K2851" s="21">
        <v>5.0</v>
      </c>
      <c r="L2851" s="21" t="s">
        <v>1456</v>
      </c>
      <c r="M2851" s="21" t="s">
        <v>5019</v>
      </c>
      <c r="N2851" s="21" t="s">
        <v>6658</v>
      </c>
      <c r="O2851" s="21"/>
      <c r="P2851" s="21"/>
      <c r="Q2851" s="21"/>
      <c r="R2851" s="21" t="s">
        <v>6646</v>
      </c>
      <c r="S2851" s="21" t="s">
        <v>6647</v>
      </c>
      <c r="T2851" s="21" t="s">
        <v>6659</v>
      </c>
      <c r="U2851" s="23"/>
      <c r="V2851" s="23"/>
      <c r="W2851" s="15">
        <f t="shared" si="2"/>
        <v>45635</v>
      </c>
      <c r="X2851" s="24">
        <v>2850.0</v>
      </c>
      <c r="Y2851" s="17" t="str">
        <f t="shared" si="3882"/>
        <v>=COUNTIFS(C$3:C2851,C2851)</v>
      </c>
      <c r="Z2851" s="25" t="str">
        <f t="shared" si="3883"/>
        <v>#NAME?</v>
      </c>
      <c r="AA2851" s="25" t="str">
        <f t="shared" si="3884"/>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85"/>
        <v>1</v>
      </c>
      <c r="B2852" s="10">
        <f t="shared" si="2256"/>
        <v>2</v>
      </c>
      <c r="C2852" s="12" t="s">
        <v>6660</v>
      </c>
      <c r="D2852" s="21" t="s">
        <v>47</v>
      </c>
      <c r="E2852" s="21" t="s">
        <v>6661</v>
      </c>
      <c r="F2852" s="21"/>
      <c r="G2852" s="21"/>
      <c r="H2852" s="21" t="s">
        <v>6662</v>
      </c>
      <c r="I2852" s="21"/>
      <c r="J2852" s="21"/>
      <c r="K2852" s="21"/>
      <c r="L2852" s="21"/>
      <c r="M2852" s="21"/>
      <c r="N2852" s="21" t="s">
        <v>6663</v>
      </c>
      <c r="O2852" s="21" t="s">
        <v>178</v>
      </c>
      <c r="P2852" s="21" t="s">
        <v>6664</v>
      </c>
      <c r="Q2852" s="21"/>
      <c r="R2852" s="21" t="s">
        <v>6646</v>
      </c>
      <c r="S2852" s="21" t="s">
        <v>6647</v>
      </c>
      <c r="T2852" s="21" t="s">
        <v>6665</v>
      </c>
      <c r="U2852" s="23"/>
      <c r="V2852" s="23"/>
      <c r="W2852" s="15">
        <f t="shared" si="2"/>
        <v>45635</v>
      </c>
      <c r="X2852" s="24">
        <v>2851.0</v>
      </c>
      <c r="Y2852" s="17" t="str">
        <f t="shared" si="3882"/>
        <v>=COUNTIFS(C$3:C2852,C2852)</v>
      </c>
      <c r="Z2852" s="25" t="str">
        <f t="shared" si="3883"/>
        <v>#NAME?</v>
      </c>
      <c r="AA2852" s="25" t="str">
        <f t="shared" si="3884"/>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85"/>
        <v>1</v>
      </c>
      <c r="B2853" s="10">
        <f t="shared" si="2256"/>
        <v>1</v>
      </c>
      <c r="C2853" s="12" t="s">
        <v>6666</v>
      </c>
      <c r="D2853" s="21" t="s">
        <v>47</v>
      </c>
      <c r="E2853" s="21" t="s">
        <v>6667</v>
      </c>
      <c r="F2853" s="21"/>
      <c r="G2853" s="21"/>
      <c r="H2853" s="21" t="s">
        <v>6651</v>
      </c>
      <c r="I2853" s="21" t="s">
        <v>6668</v>
      </c>
      <c r="J2853" s="21" t="s">
        <v>6669</v>
      </c>
      <c r="K2853" s="21">
        <v>7.0</v>
      </c>
      <c r="L2853" s="21" t="s">
        <v>215</v>
      </c>
      <c r="M2853" s="21"/>
      <c r="N2853" s="21" t="s">
        <v>6670</v>
      </c>
      <c r="O2853" s="21"/>
      <c r="P2853" s="21"/>
      <c r="Q2853" s="21"/>
      <c r="R2853" s="21" t="s">
        <v>6646</v>
      </c>
      <c r="S2853" s="21" t="s">
        <v>6647</v>
      </c>
      <c r="T2853" s="21" t="s">
        <v>6671</v>
      </c>
      <c r="U2853" s="23"/>
      <c r="V2853" s="23"/>
      <c r="W2853" s="15">
        <f t="shared" si="2"/>
        <v>45635</v>
      </c>
      <c r="X2853" s="24">
        <v>2852.0</v>
      </c>
      <c r="Y2853" s="17" t="str">
        <f t="shared" si="3882"/>
        <v>=COUNTIFS(C$3:C2853,C2853)</v>
      </c>
      <c r="Z2853" s="25" t="str">
        <f t="shared" si="3883"/>
        <v>#NAME?</v>
      </c>
      <c r="AA2853" s="25" t="str">
        <f t="shared" si="3884"/>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85"/>
        <v>1</v>
      </c>
      <c r="B2854" s="10">
        <f t="shared" si="2256"/>
        <v>1</v>
      </c>
      <c r="C2854" s="12" t="s">
        <v>6672</v>
      </c>
      <c r="D2854" s="21" t="s">
        <v>47</v>
      </c>
      <c r="E2854" s="21" t="s">
        <v>6673</v>
      </c>
      <c r="F2854" s="21"/>
      <c r="G2854" s="21"/>
      <c r="H2854" s="27" t="s">
        <v>6674</v>
      </c>
      <c r="I2854" s="21"/>
      <c r="J2854" s="21" t="s">
        <v>2126</v>
      </c>
      <c r="K2854" s="21">
        <v>1.0</v>
      </c>
      <c r="L2854" s="21" t="s">
        <v>35</v>
      </c>
      <c r="M2854" s="21"/>
      <c r="N2854" s="21" t="s">
        <v>6675</v>
      </c>
      <c r="O2854" s="21"/>
      <c r="P2854" s="21"/>
      <c r="Q2854" s="21"/>
      <c r="R2854" s="21" t="s">
        <v>6646</v>
      </c>
      <c r="S2854" s="21" t="s">
        <v>6647</v>
      </c>
      <c r="T2854" s="21" t="s">
        <v>6676</v>
      </c>
      <c r="U2854" s="23"/>
      <c r="V2854" s="23"/>
      <c r="W2854" s="15">
        <f t="shared" si="2"/>
        <v>45635</v>
      </c>
      <c r="X2854" s="24">
        <v>2853.0</v>
      </c>
      <c r="Y2854" s="17" t="str">
        <f t="shared" si="3882"/>
        <v>=COUNTIFS(C$3:C2854,C2854)</v>
      </c>
      <c r="Z2854" s="25" t="str">
        <f t="shared" si="3883"/>
        <v>#NAME?</v>
      </c>
      <c r="AA2854" s="25" t="str">
        <f t="shared" si="3884"/>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85"/>
        <v>13</v>
      </c>
      <c r="B2855" s="10">
        <f t="shared" si="2256"/>
        <v>23</v>
      </c>
      <c r="C2855" s="12" t="s">
        <v>4864</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6646</v>
      </c>
      <c r="S2855" s="21" t="s">
        <v>6647</v>
      </c>
      <c r="T2855" s="21" t="s">
        <v>6648</v>
      </c>
      <c r="U2855" s="23"/>
      <c r="V2855" s="23"/>
      <c r="W2855" s="15">
        <f t="shared" si="2"/>
        <v>45635</v>
      </c>
      <c r="X2855" s="24">
        <v>2854.0</v>
      </c>
      <c r="Y2855" s="17" t="str">
        <f t="shared" si="3882"/>
        <v>=COUNTIFS(C$3:C2855,C2855)</v>
      </c>
      <c r="Z2855" s="25" t="str">
        <f t="shared" si="3883"/>
        <v>#NAME?</v>
      </c>
      <c r="AA2855" s="25" t="str">
        <f t="shared" si="3884"/>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85"/>
        <v>1</v>
      </c>
      <c r="B2856" s="10">
        <f t="shared" si="2256"/>
        <v>2</v>
      </c>
      <c r="C2856" s="12" t="s">
        <v>6677</v>
      </c>
      <c r="D2856" s="21" t="s">
        <v>84</v>
      </c>
      <c r="E2856" s="21" t="s">
        <v>6678</v>
      </c>
      <c r="F2856" s="21"/>
      <c r="G2856" s="21"/>
      <c r="H2856" s="21" t="s">
        <v>6679</v>
      </c>
      <c r="I2856" s="21"/>
      <c r="J2856" s="21" t="s">
        <v>2126</v>
      </c>
      <c r="K2856" s="21">
        <v>1.0</v>
      </c>
      <c r="L2856" s="27" t="s">
        <v>1456</v>
      </c>
      <c r="M2856" s="21" t="s">
        <v>6680</v>
      </c>
      <c r="N2856" s="21" t="s">
        <v>6681</v>
      </c>
      <c r="O2856" s="21"/>
      <c r="P2856" s="21"/>
      <c r="Q2856" s="21"/>
      <c r="R2856" s="21" t="s">
        <v>6646</v>
      </c>
      <c r="S2856" s="21" t="s">
        <v>6647</v>
      </c>
      <c r="T2856" s="21" t="s">
        <v>6682</v>
      </c>
      <c r="U2856" s="23"/>
      <c r="V2856" s="23"/>
      <c r="W2856" s="15">
        <f t="shared" si="2"/>
        <v>45635</v>
      </c>
      <c r="X2856" s="24">
        <v>2855.0</v>
      </c>
      <c r="Y2856" s="17" t="str">
        <f t="shared" si="3882"/>
        <v>=COUNTIFS(C$3:C2856,C2856)</v>
      </c>
      <c r="Z2856" s="25" t="str">
        <f t="shared" si="3883"/>
        <v>#NAME?</v>
      </c>
      <c r="AA2856" s="25" t="str">
        <f t="shared" si="3884"/>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85"/>
        <v>26</v>
      </c>
      <c r="B2857" s="10">
        <f t="shared" si="2256"/>
        <v>30</v>
      </c>
      <c r="C2857" s="12" t="s">
        <v>4721</v>
      </c>
      <c r="D2857" s="21" t="str">
        <f t="shared" ref="D2857:D2858" si="3898">VLOOKUP($C2857,$C$1:$P$7320,2,0)</f>
        <v>ptp</v>
      </c>
      <c r="E2857" s="21" t="str">
        <f t="shared" ref="E2857:E2858" si="3899">VLOOKUP($C2857,$C$1:$P$7320,3,0)</f>
        <v>nt nom sg of nissaggiya</v>
      </c>
      <c r="F2857" s="21" t="str">
        <f t="shared" ref="F2857:F2858" si="3900">VLOOKUP($C2857,$C$1:$P$7320,4,0)</f>
        <v/>
      </c>
      <c r="G2857" s="21"/>
      <c r="H2857" s="21" t="str">
        <f t="shared" ref="H2857:H2858" si="3901">VLOOKUP($C2857,$C$1:$P$7320,6,0)</f>
        <v>involving relinquishment</v>
      </c>
      <c r="I2857" s="21" t="str">
        <f t="shared" ref="I2857:I2858" si="3902">VLOOKUP($C2857,$C$1:$P$7320,7,0)</f>
        <v>to be given up</v>
      </c>
      <c r="J2857" s="21" t="str">
        <f t="shared" ref="J2857:J2858" si="3903">VLOOKUP($C2857,$C$1:$P$7320,8,0)</f>
        <v>√sajj (relinquish, let loose)</v>
      </c>
      <c r="K2857" s="21">
        <f t="shared" ref="K2857:K2858" si="3904">VLOOKUP($C2857,$C$1:$P$7320,9,0)</f>
        <v>1</v>
      </c>
      <c r="L2857" s="21" t="str">
        <f t="shared" ref="L2857:L2858" si="3905">VLOOKUP($C2857,$C$1:$P$7320,10,0)</f>
        <v>a</v>
      </c>
      <c r="M2857" s="21" t="str">
        <f t="shared" ref="M2857:M2858" si="3906">VLOOKUP($C2857,$C$1:$P$7320,11,0)</f>
        <v/>
      </c>
      <c r="N2857" s="21" t="str">
        <f t="shared" ref="N2857:N2858" si="3907">VLOOKUP($C2857,$C$1:$P$7320,12,0)</f>
        <v>ni + √sajj &gt; sagg + iya</v>
      </c>
      <c r="O2857" s="21" t="str">
        <f t="shared" ref="O2857:O2858" si="3908">VLOOKUP($C2857,$C$1:$P$7320,13,0)</f>
        <v/>
      </c>
      <c r="P2857" s="21" t="str">
        <f t="shared" ref="P2857:P2858" si="3909">VLOOKUP($C2857,$C$1:$P$7320,14,0)</f>
        <v/>
      </c>
      <c r="Q2857" s="21"/>
      <c r="R2857" s="21" t="s">
        <v>6646</v>
      </c>
      <c r="S2857" s="21" t="s">
        <v>6647</v>
      </c>
      <c r="T2857" s="21" t="s">
        <v>6648</v>
      </c>
      <c r="U2857" s="23"/>
      <c r="V2857" s="23"/>
      <c r="W2857" s="15">
        <f t="shared" si="2"/>
        <v>45635</v>
      </c>
      <c r="X2857" s="24">
        <v>2856.0</v>
      </c>
      <c r="Y2857" s="17" t="str">
        <f t="shared" si="3882"/>
        <v>=COUNTIFS(C$3:C2857,C2857)</v>
      </c>
      <c r="Z2857" s="25" t="str">
        <f t="shared" si="3883"/>
        <v>#NAME?</v>
      </c>
      <c r="AA2857" s="25" t="str">
        <f t="shared" si="3884"/>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85"/>
        <v>26</v>
      </c>
      <c r="B2858" s="10">
        <f t="shared" si="2256"/>
        <v>122</v>
      </c>
      <c r="C2858" s="12" t="s">
        <v>4724</v>
      </c>
      <c r="D2858" s="21" t="str">
        <f t="shared" si="3898"/>
        <v>adj</v>
      </c>
      <c r="E2858" s="21" t="str">
        <f t="shared" si="3899"/>
        <v>nt nom sg of pācittiya</v>
      </c>
      <c r="F2858" s="21" t="str">
        <f t="shared" si="3900"/>
        <v>+loc</v>
      </c>
      <c r="G2858" s="21"/>
      <c r="H2858" s="21" t="str">
        <f t="shared" si="3901"/>
        <v>requiring confession</v>
      </c>
      <c r="I2858" s="21" t="str">
        <f t="shared" si="3902"/>
        <v/>
      </c>
      <c r="J2858" s="21" t="str">
        <f t="shared" si="3903"/>
        <v/>
      </c>
      <c r="K2858" s="21" t="str">
        <f t="shared" si="3904"/>
        <v/>
      </c>
      <c r="L2858" s="21" t="str">
        <f t="shared" si="3905"/>
        <v/>
      </c>
      <c r="M2858" s="21" t="str">
        <f t="shared" si="3906"/>
        <v/>
      </c>
      <c r="N2858" s="21" t="str">
        <f t="shared" si="3907"/>
        <v/>
      </c>
      <c r="O2858" s="21" t="str">
        <f t="shared" si="3908"/>
        <v/>
      </c>
      <c r="P2858" s="21" t="str">
        <f t="shared" si="3909"/>
        <v/>
      </c>
      <c r="Q2858" s="21"/>
      <c r="R2858" s="21" t="s">
        <v>6646</v>
      </c>
      <c r="S2858" s="21" t="s">
        <v>6647</v>
      </c>
      <c r="T2858" s="21" t="s">
        <v>6648</v>
      </c>
      <c r="U2858" s="23"/>
      <c r="V2858" s="23"/>
      <c r="W2858" s="15">
        <f t="shared" si="2"/>
        <v>45635</v>
      </c>
      <c r="X2858" s="24">
        <v>2857.0</v>
      </c>
      <c r="Y2858" s="17" t="str">
        <f t="shared" si="3882"/>
        <v>=COUNTIFS(C$3:C2858,C2858)</v>
      </c>
      <c r="Z2858" s="25" t="str">
        <f t="shared" si="3883"/>
        <v>#NAME?</v>
      </c>
      <c r="AA2858" s="25" t="str">
        <f t="shared" si="3884"/>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56"/>
        <v>0</v>
      </c>
      <c r="C2859" s="31"/>
      <c r="D2859" s="40"/>
      <c r="E2859" s="40"/>
      <c r="F2859" s="40"/>
      <c r="G2859" s="40"/>
      <c r="H2859" s="40"/>
      <c r="I2859" s="40"/>
      <c r="J2859" s="40"/>
      <c r="K2859" s="40"/>
      <c r="L2859" s="40"/>
      <c r="M2859" s="40"/>
      <c r="N2859" s="40"/>
      <c r="O2859" s="40"/>
      <c r="P2859" s="40"/>
      <c r="Q2859" s="40"/>
      <c r="R2859" s="40" t="s">
        <v>6646</v>
      </c>
      <c r="S2859" s="40" t="s">
        <v>6647</v>
      </c>
      <c r="T2859" s="40" t="s">
        <v>6648</v>
      </c>
      <c r="U2859" s="41"/>
      <c r="V2859" s="41"/>
      <c r="W2859" s="15">
        <f t="shared" si="2"/>
        <v>45635</v>
      </c>
      <c r="X2859" s="24">
        <v>2858.0</v>
      </c>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56"/>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2"/>
        <v>45635</v>
      </c>
      <c r="X2860" s="24">
        <v>2859.0</v>
      </c>
      <c r="Y2860" s="17" t="str">
        <f t="shared" ref="Y2860:Y2872" si="3910">formulatext(A2860)</f>
        <v>#N/A</v>
      </c>
      <c r="Z2860" s="25" t="str">
        <f t="shared" ref="Z2860:Z2872" si="3911">org.libreoffice.regex(Y2860,"(\= COUNTIFS\(C\$\d{1,3}:)(C\d{1,3})(,)(C\d{1,3})(\))","$2")</f>
        <v>#NAME?</v>
      </c>
      <c r="AA2860" s="25" t="str">
        <f t="shared" ref="AA2860:AA2872" si="3912">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56"/>
        <v>1</v>
      </c>
      <c r="C2861" s="12" t="s">
        <v>6683</v>
      </c>
      <c r="D2861" s="21"/>
      <c r="E2861" s="21"/>
      <c r="F2861" s="21"/>
      <c r="G2861" s="21"/>
      <c r="H2861" s="21"/>
      <c r="I2861" s="21"/>
      <c r="J2861" s="21"/>
      <c r="K2861" s="21"/>
      <c r="L2861" s="21"/>
      <c r="M2861" s="21"/>
      <c r="N2861" s="21"/>
      <c r="O2861" s="21"/>
      <c r="P2861" s="21"/>
      <c r="Q2861" s="21"/>
      <c r="R2861" s="21"/>
      <c r="S2861" s="21"/>
      <c r="T2861" s="21"/>
      <c r="U2861" s="23"/>
      <c r="V2861" s="23"/>
      <c r="W2861" s="15">
        <f t="shared" si="2"/>
        <v>45635</v>
      </c>
      <c r="X2861" s="24">
        <v>2860.0</v>
      </c>
      <c r="Y2861" s="17" t="str">
        <f t="shared" si="3910"/>
        <v>#N/A</v>
      </c>
      <c r="Z2861" s="25" t="str">
        <f t="shared" si="3911"/>
        <v>#NAME?</v>
      </c>
      <c r="AA2861" s="25" t="str">
        <f t="shared" si="3912"/>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13">COUNTIFS(C$3:C2862,C2862)</f>
        <v>15</v>
      </c>
      <c r="B2862" s="10">
        <f t="shared" si="2256"/>
        <v>26</v>
      </c>
      <c r="C2862" s="12" t="s">
        <v>2777</v>
      </c>
      <c r="D2862" s="21" t="str">
        <f t="shared" ref="D2862:D2872" si="3914">VLOOKUP($C2862,$C$1:$P$7320,2,0)</f>
        <v>noun</v>
      </c>
      <c r="E2862" s="21" t="str">
        <f t="shared" ref="E2862:E2872" si="3915">VLOOKUP($C2862,$C$1:$P$7320,3,0)</f>
        <v>masc acc sg, from bhikkhati</v>
      </c>
      <c r="F2862" s="21" t="str">
        <f t="shared" ref="F2862:F2872" si="3916">VLOOKUP($C2862,$C$1:$P$7320,4,0)</f>
        <v/>
      </c>
      <c r="G2862" s="21"/>
      <c r="H2862" s="21" t="str">
        <f t="shared" ref="H2862:H2872" si="3917">VLOOKUP($C2862,$C$1:$P$7320,6,0)</f>
        <v>monk, monastic</v>
      </c>
      <c r="I2862" s="21" t="str">
        <f t="shared" ref="I2862:I2872" si="3918">VLOOKUP($C2862,$C$1:$P$7320,7,0)</f>
        <v>beggar, mendicant</v>
      </c>
      <c r="J2862" s="21" t="str">
        <f t="shared" ref="J2862:J2872" si="3919">VLOOKUP($C2862,$C$1:$P$7320,8,0)</f>
        <v>√bhikkh (beg)</v>
      </c>
      <c r="K2862" s="21">
        <f t="shared" ref="K2862:K2872" si="3920">VLOOKUP($C2862,$C$1:$P$7320,9,0)</f>
        <v>1</v>
      </c>
      <c r="L2862" s="21" t="str">
        <f t="shared" ref="L2862:L2871" si="3921">VLOOKUP($C2862,$C$1:$P$7320,10,0)</f>
        <v>a</v>
      </c>
      <c r="M2862" s="21" t="str">
        <f t="shared" ref="M2862:M2872" si="3922">VLOOKUP($C2862,$C$1:$P$7320,11,0)</f>
        <v/>
      </c>
      <c r="N2862" s="21" t="str">
        <f t="shared" ref="N2862:N2872" si="3923">VLOOKUP($C2862,$C$1:$P$7320,12,0)</f>
        <v>√bhikkh + u</v>
      </c>
      <c r="O2862" s="21" t="str">
        <f t="shared" ref="O2862:O2872" si="3924">VLOOKUP($C2862,$C$1:$P$7320,13,0)</f>
        <v/>
      </c>
      <c r="P2862" s="21" t="str">
        <f t="shared" ref="P2862:P2872" si="3925">VLOOKUP($C2862,$C$1:$P$7320,14,0)</f>
        <v/>
      </c>
      <c r="Q2862" s="21"/>
      <c r="R2862" s="21" t="s">
        <v>6683</v>
      </c>
      <c r="S2862" s="21" t="s">
        <v>6684</v>
      </c>
      <c r="T2862" s="21" t="s">
        <v>6685</v>
      </c>
      <c r="U2862" s="23"/>
      <c r="V2862" s="23"/>
      <c r="W2862" s="15">
        <f t="shared" si="2"/>
        <v>45635</v>
      </c>
      <c r="X2862" s="24">
        <v>2861.0</v>
      </c>
      <c r="Y2862" s="17" t="str">
        <f t="shared" si="3910"/>
        <v>=COUNTIFS(C$3:C2862,C2862)</v>
      </c>
      <c r="Z2862" s="25" t="str">
        <f t="shared" si="3911"/>
        <v>#NAME?</v>
      </c>
      <c r="AA2862" s="25" t="str">
        <f t="shared" si="3912"/>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13"/>
        <v>8</v>
      </c>
      <c r="B2863" s="10">
        <f t="shared" si="2256"/>
        <v>11</v>
      </c>
      <c r="C2863" s="12" t="s">
        <v>3638</v>
      </c>
      <c r="D2863" s="21" t="str">
        <f t="shared" si="3914"/>
        <v>comp</v>
      </c>
      <c r="E2863" s="21" t="str">
        <f t="shared" si="3915"/>
        <v>sandhi, ind + ind</v>
      </c>
      <c r="F2863" s="21" t="str">
        <f t="shared" si="3916"/>
        <v/>
      </c>
      <c r="G2863" s="21"/>
      <c r="H2863" s="21" t="str">
        <f t="shared" si="3917"/>
        <v>and just, and now</v>
      </c>
      <c r="I2863" s="21" t="str">
        <f t="shared" si="3918"/>
        <v/>
      </c>
      <c r="J2863" s="21" t="str">
        <f t="shared" si="3919"/>
        <v/>
      </c>
      <c r="K2863" s="21" t="str">
        <f t="shared" si="3920"/>
        <v/>
      </c>
      <c r="L2863" s="21" t="str">
        <f t="shared" si="3921"/>
        <v/>
      </c>
      <c r="M2863" s="21" t="str">
        <f t="shared" si="3922"/>
        <v/>
      </c>
      <c r="N2863" s="21" t="str">
        <f t="shared" si="3923"/>
        <v>pana + eva</v>
      </c>
      <c r="O2863" s="21" t="str">
        <f t="shared" si="3924"/>
        <v/>
      </c>
      <c r="P2863" s="21" t="str">
        <f t="shared" si="3925"/>
        <v/>
      </c>
      <c r="Q2863" s="21"/>
      <c r="R2863" s="21" t="s">
        <v>6683</v>
      </c>
      <c r="S2863" s="21" t="s">
        <v>6684</v>
      </c>
      <c r="T2863" s="21" t="s">
        <v>6685</v>
      </c>
      <c r="U2863" s="23"/>
      <c r="V2863" s="23"/>
      <c r="W2863" s="15">
        <f t="shared" si="2"/>
        <v>45635</v>
      </c>
      <c r="X2863" s="24">
        <v>2862.0</v>
      </c>
      <c r="Y2863" s="17" t="str">
        <f t="shared" si="3910"/>
        <v>=COUNTIFS(C$3:C2863,C2863)</v>
      </c>
      <c r="Z2863" s="25" t="str">
        <f t="shared" si="3911"/>
        <v>#NAME?</v>
      </c>
      <c r="AA2863" s="25" t="str">
        <f t="shared" si="3912"/>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3"/>
        <v>8</v>
      </c>
      <c r="B2864" s="10">
        <f t="shared" si="2256"/>
        <v>9</v>
      </c>
      <c r="C2864" s="12" t="s">
        <v>5141</v>
      </c>
      <c r="D2864" s="21" t="str">
        <f t="shared" si="3914"/>
        <v>verb</v>
      </c>
      <c r="E2864" s="21" t="str">
        <f t="shared" si="3915"/>
        <v>ger of uddisati</v>
      </c>
      <c r="F2864" s="21" t="str">
        <f t="shared" si="3916"/>
        <v>+acc</v>
      </c>
      <c r="G2864" s="21"/>
      <c r="H2864" s="21" t="str">
        <f t="shared" si="3917"/>
        <v>in the name of, especially for</v>
      </c>
      <c r="I2864" s="21" t="str">
        <f t="shared" si="3918"/>
        <v>pointing up</v>
      </c>
      <c r="J2864" s="21" t="str">
        <f t="shared" si="3919"/>
        <v>√dis (point out, explain)</v>
      </c>
      <c r="K2864" s="21">
        <f t="shared" si="3920"/>
        <v>1</v>
      </c>
      <c r="L2864" s="21" t="str">
        <f t="shared" si="3921"/>
        <v>a</v>
      </c>
      <c r="M2864" s="21" t="str">
        <f t="shared" si="3922"/>
        <v/>
      </c>
      <c r="N2864" s="21" t="str">
        <f t="shared" si="3923"/>
        <v>ud + √dis + ya</v>
      </c>
      <c r="O2864" s="21" t="str">
        <f t="shared" si="3924"/>
        <v/>
      </c>
      <c r="P2864" s="21" t="str">
        <f t="shared" si="3925"/>
        <v/>
      </c>
      <c r="Q2864" s="21"/>
      <c r="R2864" s="21" t="s">
        <v>6683</v>
      </c>
      <c r="S2864" s="21" t="s">
        <v>6684</v>
      </c>
      <c r="T2864" s="21" t="s">
        <v>6685</v>
      </c>
      <c r="U2864" s="23"/>
      <c r="V2864" s="23"/>
      <c r="W2864" s="15">
        <f t="shared" si="2"/>
        <v>45635</v>
      </c>
      <c r="X2864" s="24">
        <v>2863.0</v>
      </c>
      <c r="Y2864" s="17" t="str">
        <f t="shared" si="3910"/>
        <v>=COUNTIFS(C$3:C2864,C2864)</v>
      </c>
      <c r="Z2864" s="25" t="str">
        <f t="shared" si="3911"/>
        <v>#NAME?</v>
      </c>
      <c r="AA2864" s="25" t="str">
        <f t="shared" si="3912"/>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3"/>
        <v>2</v>
      </c>
      <c r="B2865" s="10">
        <f t="shared" si="2256"/>
        <v>2</v>
      </c>
      <c r="C2865" s="12" t="s">
        <v>5072</v>
      </c>
      <c r="D2865" s="21" t="str">
        <f t="shared" si="3914"/>
        <v>adj</v>
      </c>
      <c r="E2865" s="21" t="str">
        <f t="shared" si="3915"/>
        <v>masc nom sg aññātaka</v>
      </c>
      <c r="F2865" s="21" t="str">
        <f t="shared" si="3916"/>
        <v/>
      </c>
      <c r="G2865" s="21"/>
      <c r="H2865" s="21" t="str">
        <f t="shared" si="3917"/>
        <v>unrelated</v>
      </c>
      <c r="I2865" s="21" t="str">
        <f t="shared" si="3918"/>
        <v>not known</v>
      </c>
      <c r="J2865" s="21" t="str">
        <f t="shared" si="3919"/>
        <v>√ñā (know)</v>
      </c>
      <c r="K2865" s="21">
        <f t="shared" si="3920"/>
        <v>5</v>
      </c>
      <c r="L2865" s="21" t="str">
        <f t="shared" si="3921"/>
        <v>nā</v>
      </c>
      <c r="M2865" s="21" t="str">
        <f t="shared" si="3922"/>
        <v/>
      </c>
      <c r="N2865" s="21" t="str">
        <f t="shared" si="3923"/>
        <v>na + √ñā + ta + ka</v>
      </c>
      <c r="O2865" s="21" t="str">
        <f t="shared" si="3924"/>
        <v/>
      </c>
      <c r="P2865" s="21" t="str">
        <f t="shared" si="3925"/>
        <v/>
      </c>
      <c r="Q2865" s="21"/>
      <c r="R2865" s="21" t="s">
        <v>6683</v>
      </c>
      <c r="S2865" s="21" t="s">
        <v>6684</v>
      </c>
      <c r="T2865" s="21" t="s">
        <v>6685</v>
      </c>
      <c r="U2865" s="23"/>
      <c r="V2865" s="23"/>
      <c r="W2865" s="15">
        <f t="shared" si="2"/>
        <v>45635</v>
      </c>
      <c r="X2865" s="24">
        <v>2864.0</v>
      </c>
      <c r="Y2865" s="17" t="str">
        <f t="shared" si="3910"/>
        <v>=COUNTIFS(C$3:C2865,C2865)</v>
      </c>
      <c r="Z2865" s="25" t="str">
        <f t="shared" si="3911"/>
        <v>#NAME?</v>
      </c>
      <c r="AA2865" s="25" t="str">
        <f t="shared" si="3912"/>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3"/>
        <v>2</v>
      </c>
      <c r="B2866" s="10">
        <f t="shared" si="2256"/>
        <v>2</v>
      </c>
      <c r="C2866" s="12" t="s">
        <v>5075</v>
      </c>
      <c r="D2866" s="21" t="str">
        <f t="shared" si="3914"/>
        <v>noun</v>
      </c>
      <c r="E2866" s="21" t="str">
        <f t="shared" si="3915"/>
        <v>masc nom sg of gahapati, comp</v>
      </c>
      <c r="F2866" s="21" t="str">
        <f t="shared" si="3916"/>
        <v/>
      </c>
      <c r="G2866" s="21"/>
      <c r="H2866" s="21" t="str">
        <f t="shared" si="3917"/>
        <v>householder, layman</v>
      </c>
      <c r="I2866" s="21" t="str">
        <f t="shared" si="3918"/>
        <v>lord of the house</v>
      </c>
      <c r="J2866" s="21" t="str">
        <f t="shared" si="3919"/>
        <v/>
      </c>
      <c r="K2866" s="21" t="str">
        <f t="shared" si="3920"/>
        <v/>
      </c>
      <c r="L2866" s="21" t="str">
        <f t="shared" si="3921"/>
        <v/>
      </c>
      <c r="M2866" s="21" t="str">
        <f t="shared" si="3922"/>
        <v/>
      </c>
      <c r="N2866" s="21" t="str">
        <f t="shared" si="3923"/>
        <v>gaha + pati</v>
      </c>
      <c r="O2866" s="21" t="str">
        <f t="shared" si="3924"/>
        <v>genitive tappurisa</v>
      </c>
      <c r="P2866" s="21" t="str">
        <f t="shared" si="3925"/>
        <v>gahassa + pati</v>
      </c>
      <c r="Q2866" s="21"/>
      <c r="R2866" s="21" t="s">
        <v>6683</v>
      </c>
      <c r="S2866" s="21" t="s">
        <v>6684</v>
      </c>
      <c r="T2866" s="21" t="s">
        <v>6685</v>
      </c>
      <c r="U2866" s="23"/>
      <c r="V2866" s="23"/>
      <c r="W2866" s="15">
        <f t="shared" si="2"/>
        <v>45635</v>
      </c>
      <c r="X2866" s="24">
        <v>2865.0</v>
      </c>
      <c r="Y2866" s="17" t="str">
        <f t="shared" si="3910"/>
        <v>=COUNTIFS(C$3:C2866,C2866)</v>
      </c>
      <c r="Z2866" s="25" t="str">
        <f t="shared" si="3911"/>
        <v>#NAME?</v>
      </c>
      <c r="AA2866" s="25" t="str">
        <f t="shared" si="3912"/>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3"/>
        <v>89</v>
      </c>
      <c r="B2867" s="10">
        <f t="shared" si="2256"/>
        <v>220</v>
      </c>
      <c r="C2867" s="12" t="s">
        <v>1131</v>
      </c>
      <c r="D2867" s="21" t="str">
        <f t="shared" si="3914"/>
        <v>ind</v>
      </c>
      <c r="E2867" s="21" t="str">
        <f t="shared" si="3915"/>
        <v>conj</v>
      </c>
      <c r="F2867" s="21" t="str">
        <f t="shared" si="3916"/>
        <v/>
      </c>
      <c r="G2867" s="21"/>
      <c r="H2867" s="21" t="str">
        <f t="shared" si="3917"/>
        <v>or, either or</v>
      </c>
      <c r="I2867" s="21" t="str">
        <f t="shared" si="3918"/>
        <v/>
      </c>
      <c r="J2867" s="21" t="str">
        <f t="shared" si="3919"/>
        <v/>
      </c>
      <c r="K2867" s="21" t="str">
        <f t="shared" si="3920"/>
        <v/>
      </c>
      <c r="L2867" s="21" t="str">
        <f t="shared" si="3921"/>
        <v/>
      </c>
      <c r="M2867" s="21" t="str">
        <f t="shared" si="3922"/>
        <v/>
      </c>
      <c r="N2867" s="21" t="str">
        <f t="shared" si="3923"/>
        <v/>
      </c>
      <c r="O2867" s="21" t="str">
        <f t="shared" si="3924"/>
        <v/>
      </c>
      <c r="P2867" s="21" t="str">
        <f t="shared" si="3925"/>
        <v/>
      </c>
      <c r="Q2867" s="21"/>
      <c r="R2867" s="21" t="s">
        <v>6683</v>
      </c>
      <c r="S2867" s="21" t="s">
        <v>6684</v>
      </c>
      <c r="T2867" s="21" t="s">
        <v>6685</v>
      </c>
      <c r="U2867" s="23"/>
      <c r="V2867" s="23"/>
      <c r="W2867" s="15">
        <f t="shared" si="2"/>
        <v>45635</v>
      </c>
      <c r="X2867" s="24">
        <v>2866.0</v>
      </c>
      <c r="Y2867" s="17" t="str">
        <f t="shared" si="3910"/>
        <v>=COUNTIFS(C$3:C2867,C2867)</v>
      </c>
      <c r="Z2867" s="25" t="str">
        <f t="shared" si="3911"/>
        <v>#NAME?</v>
      </c>
      <c r="AA2867" s="25" t="str">
        <f t="shared" si="3912"/>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3"/>
        <v>2</v>
      </c>
      <c r="B2868" s="10">
        <f t="shared" si="2256"/>
        <v>2</v>
      </c>
      <c r="C2868" s="12" t="s">
        <v>5079</v>
      </c>
      <c r="D2868" s="21" t="str">
        <f t="shared" si="3914"/>
        <v>noun</v>
      </c>
      <c r="E2868" s="21" t="str">
        <f t="shared" si="3915"/>
        <v>fem nom sg of gahapatānī, comp</v>
      </c>
      <c r="F2868" s="21" t="str">
        <f t="shared" si="3916"/>
        <v/>
      </c>
      <c r="G2868" s="21"/>
      <c r="H2868" s="21" t="str">
        <f t="shared" si="3917"/>
        <v>householder's wife, laywoman</v>
      </c>
      <c r="I2868" s="21" t="str">
        <f t="shared" si="3918"/>
        <v>mistress of the house</v>
      </c>
      <c r="J2868" s="21" t="str">
        <f t="shared" si="3919"/>
        <v/>
      </c>
      <c r="K2868" s="21" t="str">
        <f t="shared" si="3920"/>
        <v/>
      </c>
      <c r="L2868" s="21" t="str">
        <f t="shared" si="3921"/>
        <v/>
      </c>
      <c r="M2868" s="21" t="str">
        <f t="shared" si="3922"/>
        <v/>
      </c>
      <c r="N2868" s="21" t="str">
        <f t="shared" si="3923"/>
        <v>gaha + patānī</v>
      </c>
      <c r="O2868" s="21" t="str">
        <f t="shared" si="3924"/>
        <v>genitive tappurisa</v>
      </c>
      <c r="P2868" s="21" t="str">
        <f t="shared" si="3925"/>
        <v>gahassa + patānī</v>
      </c>
      <c r="Q2868" s="21"/>
      <c r="R2868" s="21" t="s">
        <v>6683</v>
      </c>
      <c r="S2868" s="21" t="s">
        <v>6684</v>
      </c>
      <c r="T2868" s="21" t="s">
        <v>6685</v>
      </c>
      <c r="U2868" s="23"/>
      <c r="V2868" s="23"/>
      <c r="W2868" s="15">
        <f t="shared" si="2"/>
        <v>45635</v>
      </c>
      <c r="X2868" s="24">
        <v>2867.0</v>
      </c>
      <c r="Y2868" s="17" t="str">
        <f t="shared" si="3910"/>
        <v>=COUNTIFS(C$3:C2868,C2868)</v>
      </c>
      <c r="Z2868" s="25" t="str">
        <f t="shared" si="3911"/>
        <v>#NAME?</v>
      </c>
      <c r="AA2868" s="25" t="str">
        <f t="shared" si="3912"/>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3"/>
        <v>90</v>
      </c>
      <c r="B2869" s="10">
        <f t="shared" si="2256"/>
        <v>220</v>
      </c>
      <c r="C2869" s="12" t="s">
        <v>1131</v>
      </c>
      <c r="D2869" s="21" t="str">
        <f t="shared" si="3914"/>
        <v>ind</v>
      </c>
      <c r="E2869" s="21" t="str">
        <f t="shared" si="3915"/>
        <v>conj</v>
      </c>
      <c r="F2869" s="21" t="str">
        <f t="shared" si="3916"/>
        <v/>
      </c>
      <c r="G2869" s="21"/>
      <c r="H2869" s="21" t="str">
        <f t="shared" si="3917"/>
        <v>or, either or</v>
      </c>
      <c r="I2869" s="21" t="str">
        <f t="shared" si="3918"/>
        <v/>
      </c>
      <c r="J2869" s="21" t="str">
        <f t="shared" si="3919"/>
        <v/>
      </c>
      <c r="K2869" s="21" t="str">
        <f t="shared" si="3920"/>
        <v/>
      </c>
      <c r="L2869" s="21" t="str">
        <f t="shared" si="3921"/>
        <v/>
      </c>
      <c r="M2869" s="21" t="str">
        <f t="shared" si="3922"/>
        <v/>
      </c>
      <c r="N2869" s="21" t="str">
        <f t="shared" si="3923"/>
        <v/>
      </c>
      <c r="O2869" s="21" t="str">
        <f t="shared" si="3924"/>
        <v/>
      </c>
      <c r="P2869" s="21" t="str">
        <f t="shared" si="3925"/>
        <v/>
      </c>
      <c r="Q2869" s="21"/>
      <c r="R2869" s="21" t="s">
        <v>6683</v>
      </c>
      <c r="S2869" s="21" t="s">
        <v>6684</v>
      </c>
      <c r="T2869" s="21" t="s">
        <v>6685</v>
      </c>
      <c r="U2869" s="23"/>
      <c r="V2869" s="23"/>
      <c r="W2869" s="15">
        <f t="shared" si="2"/>
        <v>45635</v>
      </c>
      <c r="X2869" s="24">
        <v>2868.0</v>
      </c>
      <c r="Y2869" s="17" t="str">
        <f t="shared" si="3910"/>
        <v>=COUNTIFS(C$3:C2869,C2869)</v>
      </c>
      <c r="Z2869" s="25" t="str">
        <f t="shared" si="3911"/>
        <v>#NAME?</v>
      </c>
      <c r="AA2869" s="25" t="str">
        <f t="shared" si="3912"/>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3"/>
        <v>2</v>
      </c>
      <c r="B2870" s="10">
        <f t="shared" si="2256"/>
        <v>2</v>
      </c>
      <c r="C2870" s="12" t="s">
        <v>6660</v>
      </c>
      <c r="D2870" s="21" t="str">
        <f t="shared" si="3914"/>
        <v>noun</v>
      </c>
      <c r="E2870" s="21" t="str">
        <f t="shared" si="3915"/>
        <v>masc instr pl of tantavāya, comp</v>
      </c>
      <c r="F2870" s="21" t="str">
        <f t="shared" si="3916"/>
        <v/>
      </c>
      <c r="G2870" s="21"/>
      <c r="H2870" s="21" t="str">
        <f t="shared" si="3917"/>
        <v>by weavers</v>
      </c>
      <c r="I2870" s="21" t="str">
        <f t="shared" si="3918"/>
        <v/>
      </c>
      <c r="J2870" s="21" t="str">
        <f t="shared" si="3919"/>
        <v/>
      </c>
      <c r="K2870" s="21" t="str">
        <f t="shared" si="3920"/>
        <v/>
      </c>
      <c r="L2870" s="21" t="str">
        <f t="shared" si="3921"/>
        <v/>
      </c>
      <c r="M2870" s="21" t="str">
        <f t="shared" si="3922"/>
        <v/>
      </c>
      <c r="N2870" s="21" t="str">
        <f t="shared" si="3923"/>
        <v>tanta + vāya</v>
      </c>
      <c r="O2870" s="21" t="str">
        <f t="shared" si="3924"/>
        <v>accusative tappurisa</v>
      </c>
      <c r="P2870" s="21" t="str">
        <f t="shared" si="3925"/>
        <v>tantaṃ + vāya</v>
      </c>
      <c r="Q2870" s="21"/>
      <c r="R2870" s="21" t="s">
        <v>6683</v>
      </c>
      <c r="S2870" s="21" t="s">
        <v>6684</v>
      </c>
      <c r="T2870" s="21" t="s">
        <v>6685</v>
      </c>
      <c r="U2870" s="23"/>
      <c r="V2870" s="23"/>
      <c r="W2870" s="15">
        <f t="shared" si="2"/>
        <v>45635</v>
      </c>
      <c r="X2870" s="24">
        <v>2869.0</v>
      </c>
      <c r="Y2870" s="17" t="str">
        <f t="shared" si="3910"/>
        <v>=COUNTIFS(C$3:C2870,C2870)</v>
      </c>
      <c r="Z2870" s="25" t="str">
        <f t="shared" si="3911"/>
        <v>#NAME?</v>
      </c>
      <c r="AA2870" s="25" t="str">
        <f t="shared" si="3912"/>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3"/>
        <v>14</v>
      </c>
      <c r="B2871" s="10">
        <f t="shared" si="2256"/>
        <v>23</v>
      </c>
      <c r="C2871" s="12" t="s">
        <v>4864</v>
      </c>
      <c r="D2871" s="21" t="str">
        <f t="shared" si="3914"/>
        <v>noun</v>
      </c>
      <c r="E2871" s="21" t="str">
        <f t="shared" si="3915"/>
        <v>nt nom sg of cīvara</v>
      </c>
      <c r="F2871" s="21" t="str">
        <f t="shared" si="3916"/>
        <v/>
      </c>
      <c r="G2871" s="21"/>
      <c r="H2871" s="21" t="str">
        <f t="shared" si="3917"/>
        <v>robe</v>
      </c>
      <c r="I2871" s="21" t="str">
        <f t="shared" si="3918"/>
        <v>cloth</v>
      </c>
      <c r="J2871" s="21" t="str">
        <f t="shared" si="3919"/>
        <v/>
      </c>
      <c r="K2871" s="21" t="str">
        <f t="shared" si="3920"/>
        <v/>
      </c>
      <c r="L2871" s="21" t="str">
        <f t="shared" si="3921"/>
        <v/>
      </c>
      <c r="M2871" s="21" t="str">
        <f t="shared" si="3922"/>
        <v/>
      </c>
      <c r="N2871" s="21" t="str">
        <f t="shared" si="3923"/>
        <v/>
      </c>
      <c r="O2871" s="21" t="str">
        <f t="shared" si="3924"/>
        <v/>
      </c>
      <c r="P2871" s="21" t="str">
        <f t="shared" si="3925"/>
        <v/>
      </c>
      <c r="Q2871" s="21"/>
      <c r="R2871" s="21" t="s">
        <v>6683</v>
      </c>
      <c r="S2871" s="21" t="s">
        <v>6684</v>
      </c>
      <c r="T2871" s="21" t="s">
        <v>6685</v>
      </c>
      <c r="U2871" s="23"/>
      <c r="V2871" s="23"/>
      <c r="W2871" s="15">
        <f t="shared" si="2"/>
        <v>45635</v>
      </c>
      <c r="X2871" s="24">
        <v>2870.0</v>
      </c>
      <c r="Y2871" s="17" t="str">
        <f t="shared" si="3910"/>
        <v>=COUNTIFS(C$3:C2871,C2871)</v>
      </c>
      <c r="Z2871" s="25" t="str">
        <f t="shared" si="3911"/>
        <v>#NAME?</v>
      </c>
      <c r="AA2871" s="25" t="str">
        <f t="shared" si="3912"/>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3"/>
        <v>2</v>
      </c>
      <c r="B2872" s="10">
        <f t="shared" si="2256"/>
        <v>2</v>
      </c>
      <c r="C2872" s="12" t="s">
        <v>6677</v>
      </c>
      <c r="D2872" s="21" t="str">
        <f t="shared" si="3914"/>
        <v>verb</v>
      </c>
      <c r="E2872" s="21" t="str">
        <f t="shared" si="3915"/>
        <v>opt 3rd sg of vāyāpeti, caus of vāyati</v>
      </c>
      <c r="F2872" s="21" t="str">
        <f t="shared" si="3916"/>
        <v/>
      </c>
      <c r="G2872" s="21"/>
      <c r="H2872" s="21" t="str">
        <f t="shared" si="3917"/>
        <v>he would make weave</v>
      </c>
      <c r="I2872" s="21" t="str">
        <f t="shared" si="3918"/>
        <v/>
      </c>
      <c r="J2872" s="21" t="str">
        <f t="shared" si="3919"/>
        <v>√ve (weave)</v>
      </c>
      <c r="K2872" s="21">
        <f t="shared" si="3920"/>
        <v>1</v>
      </c>
      <c r="L2872" s="27" t="s">
        <v>1456</v>
      </c>
      <c r="M2872" s="21" t="str">
        <f t="shared" si="3922"/>
        <v>√ve + *āpe &gt; vāyāpe</v>
      </c>
      <c r="N2872" s="21" t="str">
        <f t="shared" si="3923"/>
        <v>vāyāpe + ti</v>
      </c>
      <c r="O2872" s="21" t="str">
        <f t="shared" si="3924"/>
        <v/>
      </c>
      <c r="P2872" s="21" t="str">
        <f t="shared" si="3925"/>
        <v/>
      </c>
      <c r="Q2872" s="21"/>
      <c r="R2872" s="21" t="s">
        <v>6683</v>
      </c>
      <c r="S2872" s="21" t="s">
        <v>6684</v>
      </c>
      <c r="T2872" s="21" t="s">
        <v>6685</v>
      </c>
      <c r="U2872" s="23"/>
      <c r="V2872" s="23"/>
      <c r="W2872" s="15">
        <f t="shared" si="2"/>
        <v>45635</v>
      </c>
      <c r="X2872" s="24">
        <v>2871.0</v>
      </c>
      <c r="Y2872" s="17" t="str">
        <f t="shared" si="3910"/>
        <v>=COUNTIFS(C$3:C2872,C2872)</v>
      </c>
      <c r="Z2872" s="25" t="str">
        <f t="shared" si="3911"/>
        <v>#NAME?</v>
      </c>
      <c r="AA2872" s="25" t="str">
        <f t="shared" si="3912"/>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56"/>
        <v>0</v>
      </c>
      <c r="C2873" s="31"/>
      <c r="D2873" s="40"/>
      <c r="E2873" s="40"/>
      <c r="F2873" s="40"/>
      <c r="G2873" s="40"/>
      <c r="H2873" s="40"/>
      <c r="I2873" s="40"/>
      <c r="J2873" s="40"/>
      <c r="K2873" s="40"/>
      <c r="L2873" s="40"/>
      <c r="M2873" s="40"/>
      <c r="N2873" s="40"/>
      <c r="O2873" s="40"/>
      <c r="P2873" s="40"/>
      <c r="Q2873" s="40"/>
      <c r="R2873" s="40" t="s">
        <v>6683</v>
      </c>
      <c r="S2873" s="40" t="s">
        <v>6684</v>
      </c>
      <c r="T2873" s="40" t="s">
        <v>6685</v>
      </c>
      <c r="U2873" s="41"/>
      <c r="V2873" s="41"/>
      <c r="W2873" s="15">
        <f t="shared" si="2"/>
        <v>45635</v>
      </c>
      <c r="X2873" s="24">
        <v>2872.0</v>
      </c>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56"/>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2"/>
        <v>45635</v>
      </c>
      <c r="X2874" s="24">
        <v>2873.0</v>
      </c>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26">COUNTIFS(C$3:C2875,C2875)</f>
        <v>3</v>
      </c>
      <c r="B2875" s="10">
        <f t="shared" si="2256"/>
        <v>4</v>
      </c>
      <c r="C2875" s="12" t="s">
        <v>5226</v>
      </c>
      <c r="D2875" s="21" t="str">
        <f t="shared" ref="D2875:D2880" si="3927">VLOOKUP($C2875,$C$1:$P$7320,2,0)</f>
        <v>ind</v>
      </c>
      <c r="E2875" s="21" t="str">
        <f t="shared" ref="E2875:E2877" si="3928">VLOOKUP($C2875,$C$1:$P$7320,3,0)</f>
        <v>adv, from ta</v>
      </c>
      <c r="F2875" s="21" t="str">
        <f t="shared" ref="F2875:F2880" si="3929">VLOOKUP($C2875,$C$1:$P$7320,4,0)</f>
        <v/>
      </c>
      <c r="G2875" s="21"/>
      <c r="H2875" s="21" t="str">
        <f t="shared" ref="H2875:H2880" si="3930">VLOOKUP($C2875,$C$1:$P$7320,6,0)</f>
        <v>there, in this case, in this regard</v>
      </c>
      <c r="I2875" s="21" t="str">
        <f t="shared" ref="I2875:I2880" si="3931">VLOOKUP($C2875,$C$1:$P$7320,7,0)</f>
        <v>there</v>
      </c>
      <c r="J2875" s="21" t="str">
        <f t="shared" ref="J2875:J2880" si="3932">VLOOKUP($C2875,$C$1:$P$7320,8,0)</f>
        <v/>
      </c>
      <c r="K2875" s="21" t="str">
        <f t="shared" ref="K2875:K2880" si="3933">VLOOKUP($C2875,$C$1:$P$7320,9,0)</f>
        <v/>
      </c>
      <c r="L2875" s="21" t="str">
        <f t="shared" ref="L2875:L2880" si="3934">VLOOKUP($C2875,$C$1:$P$7320,10,0)</f>
        <v/>
      </c>
      <c r="M2875" s="21" t="str">
        <f t="shared" ref="M2875:M2880" si="3935">VLOOKUP($C2875,$C$1:$P$7320,11,0)</f>
        <v/>
      </c>
      <c r="N2875" s="21" t="str">
        <f t="shared" ref="N2875:N2880" si="3936">VLOOKUP($C2875,$C$1:$P$7320,12,0)</f>
        <v>ta + tra</v>
      </c>
      <c r="O2875" s="21" t="str">
        <f t="shared" ref="O2875:O2880" si="3937">VLOOKUP($C2875,$C$1:$P$7320,13,0)</f>
        <v/>
      </c>
      <c r="P2875" s="21" t="str">
        <f t="shared" ref="P2875:P2880" si="3938">VLOOKUP($C2875,$C$1:$P$7320,14,0)</f>
        <v/>
      </c>
      <c r="Q2875" s="21"/>
      <c r="R2875" s="21" t="s">
        <v>6683</v>
      </c>
      <c r="S2875" s="21" t="s">
        <v>6684</v>
      </c>
      <c r="T2875" s="21" t="s">
        <v>6686</v>
      </c>
      <c r="U2875" s="23"/>
      <c r="V2875" s="23"/>
      <c r="W2875" s="15">
        <f t="shared" si="2"/>
        <v>45635</v>
      </c>
      <c r="X2875" s="24">
        <v>2874.0</v>
      </c>
      <c r="Y2875" s="17" t="str">
        <f t="shared" ref="Y2875:Y2892" si="3939">formulatext(A2875)</f>
        <v>=COUNTIFS(C$3:C2875,C2875)</v>
      </c>
      <c r="Z2875" s="25" t="str">
        <f t="shared" ref="Z2875:Z2892" si="3940">org.libreoffice.regex(Y2875,"(\= COUNTIFS\(C\$\d{1,3}:)(C\d{1,3})(,)(C\d{1,3})(\))","$2")</f>
        <v>#NAME?</v>
      </c>
      <c r="AA2875" s="25" t="str">
        <f t="shared" ref="AA2875:AA2892" si="3941">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26"/>
        <v>24</v>
      </c>
      <c r="B2876" s="10">
        <f t="shared" si="2256"/>
        <v>38</v>
      </c>
      <c r="C2876" s="12" t="s">
        <v>2672</v>
      </c>
      <c r="D2876" s="21" t="str">
        <f t="shared" si="3927"/>
        <v>ind</v>
      </c>
      <c r="E2876" s="21" t="str">
        <f t="shared" si="3928"/>
        <v>cond</v>
      </c>
      <c r="F2876" s="21" t="str">
        <f t="shared" si="3929"/>
        <v/>
      </c>
      <c r="G2876" s="21"/>
      <c r="H2876" s="21" t="str">
        <f t="shared" si="3930"/>
        <v>if</v>
      </c>
      <c r="I2876" s="21" t="str">
        <f t="shared" si="3931"/>
        <v/>
      </c>
      <c r="J2876" s="21" t="str">
        <f t="shared" si="3932"/>
        <v/>
      </c>
      <c r="K2876" s="21" t="str">
        <f t="shared" si="3933"/>
        <v/>
      </c>
      <c r="L2876" s="21" t="str">
        <f t="shared" si="3934"/>
        <v/>
      </c>
      <c r="M2876" s="21" t="str">
        <f t="shared" si="3935"/>
        <v/>
      </c>
      <c r="N2876" s="21" t="str">
        <f t="shared" si="3936"/>
        <v/>
      </c>
      <c r="O2876" s="21" t="str">
        <f t="shared" si="3937"/>
        <v/>
      </c>
      <c r="P2876" s="21" t="str">
        <f t="shared" si="3938"/>
        <v/>
      </c>
      <c r="Q2876" s="21"/>
      <c r="R2876" s="21" t="s">
        <v>6683</v>
      </c>
      <c r="S2876" s="21" t="s">
        <v>6684</v>
      </c>
      <c r="T2876" s="21" t="s">
        <v>6686</v>
      </c>
      <c r="U2876" s="23"/>
      <c r="V2876" s="23"/>
      <c r="W2876" s="15">
        <f t="shared" si="2"/>
        <v>45635</v>
      </c>
      <c r="X2876" s="24">
        <v>2875.0</v>
      </c>
      <c r="Y2876" s="17" t="str">
        <f t="shared" si="3939"/>
        <v>=COUNTIFS(C$3:C2876,C2876)</v>
      </c>
      <c r="Z2876" s="25" t="str">
        <f t="shared" si="3940"/>
        <v>#NAME?</v>
      </c>
      <c r="AA2876" s="25" t="str">
        <f t="shared" si="3941"/>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26"/>
        <v>26</v>
      </c>
      <c r="B2877" s="10">
        <f t="shared" si="2256"/>
        <v>37</v>
      </c>
      <c r="C2877" s="12" t="s">
        <v>368</v>
      </c>
      <c r="D2877" s="21" t="str">
        <f t="shared" si="3927"/>
        <v>pron</v>
      </c>
      <c r="E2877" s="21" t="str">
        <f t="shared" si="3928"/>
        <v>masc nom sg of ta</v>
      </c>
      <c r="F2877" s="21" t="str">
        <f t="shared" si="3929"/>
        <v/>
      </c>
      <c r="G2877" s="21"/>
      <c r="H2877" s="21" t="str">
        <f t="shared" si="3930"/>
        <v>he, that</v>
      </c>
      <c r="I2877" s="21" t="str">
        <f t="shared" si="3931"/>
        <v/>
      </c>
      <c r="J2877" s="21" t="str">
        <f t="shared" si="3932"/>
        <v/>
      </c>
      <c r="K2877" s="21" t="str">
        <f t="shared" si="3933"/>
        <v/>
      </c>
      <c r="L2877" s="21" t="str">
        <f t="shared" si="3934"/>
        <v/>
      </c>
      <c r="M2877" s="21" t="str">
        <f t="shared" si="3935"/>
        <v/>
      </c>
      <c r="N2877" s="21" t="str">
        <f t="shared" si="3936"/>
        <v/>
      </c>
      <c r="O2877" s="21" t="str">
        <f t="shared" si="3937"/>
        <v/>
      </c>
      <c r="P2877" s="21" t="str">
        <f t="shared" si="3938"/>
        <v/>
      </c>
      <c r="Q2877" s="21"/>
      <c r="R2877" s="21" t="s">
        <v>6683</v>
      </c>
      <c r="S2877" s="21" t="s">
        <v>6684</v>
      </c>
      <c r="T2877" s="21" t="s">
        <v>6686</v>
      </c>
      <c r="U2877" s="23"/>
      <c r="V2877" s="23"/>
      <c r="W2877" s="15">
        <f t="shared" si="2"/>
        <v>45635</v>
      </c>
      <c r="X2877" s="24">
        <v>2876.0</v>
      </c>
      <c r="Y2877" s="17" t="str">
        <f t="shared" si="3939"/>
        <v>=COUNTIFS(C$3:C2877,C2877)</v>
      </c>
      <c r="Z2877" s="25" t="str">
        <f t="shared" si="3940"/>
        <v>#NAME?</v>
      </c>
      <c r="AA2877" s="25" t="str">
        <f t="shared" si="3941"/>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26"/>
        <v>66</v>
      </c>
      <c r="B2878" s="10">
        <f t="shared" si="2256"/>
        <v>147</v>
      </c>
      <c r="C2878" s="12" t="s">
        <v>560</v>
      </c>
      <c r="D2878" s="21" t="str">
        <f t="shared" si="3927"/>
        <v>noun</v>
      </c>
      <c r="E2878" s="21" t="s">
        <v>3635</v>
      </c>
      <c r="F2878" s="21" t="str">
        <f t="shared" si="3929"/>
        <v/>
      </c>
      <c r="G2878" s="21"/>
      <c r="H2878" s="21" t="str">
        <f t="shared" si="3930"/>
        <v>monk, monastic</v>
      </c>
      <c r="I2878" s="21" t="str">
        <f t="shared" si="3931"/>
        <v>beggar, mendicant</v>
      </c>
      <c r="J2878" s="21" t="str">
        <f t="shared" si="3932"/>
        <v>√bhikkh (beg)</v>
      </c>
      <c r="K2878" s="21">
        <f t="shared" si="3933"/>
        <v>1</v>
      </c>
      <c r="L2878" s="21" t="str">
        <f t="shared" si="3934"/>
        <v>a</v>
      </c>
      <c r="M2878" s="21" t="str">
        <f t="shared" si="3935"/>
        <v/>
      </c>
      <c r="N2878" s="21" t="str">
        <f t="shared" si="3936"/>
        <v>√bhikkh + u</v>
      </c>
      <c r="O2878" s="21" t="str">
        <f t="shared" si="3937"/>
        <v/>
      </c>
      <c r="P2878" s="21" t="str">
        <f t="shared" si="3938"/>
        <v/>
      </c>
      <c r="Q2878" s="21"/>
      <c r="R2878" s="21" t="s">
        <v>6683</v>
      </c>
      <c r="S2878" s="21" t="s">
        <v>6684</v>
      </c>
      <c r="T2878" s="21" t="s">
        <v>6686</v>
      </c>
      <c r="U2878" s="23"/>
      <c r="V2878" s="23"/>
      <c r="W2878" s="15">
        <f t="shared" si="2"/>
        <v>45635</v>
      </c>
      <c r="X2878" s="24">
        <v>2877.0</v>
      </c>
      <c r="Y2878" s="17" t="str">
        <f t="shared" si="3939"/>
        <v>=COUNTIFS(C$3:C2878,C2878)</v>
      </c>
      <c r="Z2878" s="25" t="str">
        <f t="shared" si="3940"/>
        <v>#NAME?</v>
      </c>
      <c r="AA2878" s="25" t="str">
        <f t="shared" si="3941"/>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26"/>
        <v>3</v>
      </c>
      <c r="B2879" s="10">
        <f t="shared" si="2256"/>
        <v>7</v>
      </c>
      <c r="C2879" s="12" t="s">
        <v>5230</v>
      </c>
      <c r="D2879" s="21" t="str">
        <f t="shared" si="3927"/>
        <v>ind</v>
      </c>
      <c r="E2879" s="21" t="str">
        <f t="shared" ref="E2879:E2880" si="3942">VLOOKUP($C2879,$C$1:$P$7320,3,0)</f>
        <v>adv, loc sg of pubba</v>
      </c>
      <c r="F2879" s="21" t="str">
        <f t="shared" si="3929"/>
        <v/>
      </c>
      <c r="G2879" s="21"/>
      <c r="H2879" s="21" t="str">
        <f t="shared" si="3930"/>
        <v>before, previously</v>
      </c>
      <c r="I2879" s="21" t="str">
        <f t="shared" si="3931"/>
        <v>in front</v>
      </c>
      <c r="J2879" s="21" t="str">
        <f t="shared" si="3932"/>
        <v/>
      </c>
      <c r="K2879" s="21" t="str">
        <f t="shared" si="3933"/>
        <v/>
      </c>
      <c r="L2879" s="21" t="str">
        <f t="shared" si="3934"/>
        <v/>
      </c>
      <c r="M2879" s="21" t="str">
        <f t="shared" si="3935"/>
        <v/>
      </c>
      <c r="N2879" s="21" t="str">
        <f t="shared" si="3936"/>
        <v>pubba + e</v>
      </c>
      <c r="O2879" s="21" t="str">
        <f t="shared" si="3937"/>
        <v/>
      </c>
      <c r="P2879" s="21" t="str">
        <f t="shared" si="3938"/>
        <v/>
      </c>
      <c r="Q2879" s="21"/>
      <c r="R2879" s="21" t="s">
        <v>6683</v>
      </c>
      <c r="S2879" s="21" t="s">
        <v>6684</v>
      </c>
      <c r="T2879" s="21" t="s">
        <v>6686</v>
      </c>
      <c r="U2879" s="23"/>
      <c r="V2879" s="23"/>
      <c r="W2879" s="15">
        <f t="shared" si="2"/>
        <v>45635</v>
      </c>
      <c r="X2879" s="24">
        <v>2878.0</v>
      </c>
      <c r="Y2879" s="17" t="str">
        <f t="shared" si="3939"/>
        <v>=COUNTIFS(C$3:C2879,C2879)</v>
      </c>
      <c r="Z2879" s="25" t="str">
        <f t="shared" si="3940"/>
        <v>#NAME?</v>
      </c>
      <c r="AA2879" s="25" t="str">
        <f t="shared" si="3941"/>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26"/>
        <v>3</v>
      </c>
      <c r="B2880" s="10">
        <f t="shared" si="2256"/>
        <v>3</v>
      </c>
      <c r="C2880" s="12" t="s">
        <v>5236</v>
      </c>
      <c r="D2880" s="21" t="str">
        <f t="shared" si="3927"/>
        <v>pp</v>
      </c>
      <c r="E2880" s="21" t="str">
        <f t="shared" si="3942"/>
        <v>masc nom sg of appavārita</v>
      </c>
      <c r="F2880" s="21" t="str">
        <f t="shared" si="3929"/>
        <v/>
      </c>
      <c r="G2880" s="21"/>
      <c r="H2880" s="21" t="str">
        <f t="shared" si="3930"/>
        <v>uninvited</v>
      </c>
      <c r="I2880" s="21" t="str">
        <f t="shared" si="3931"/>
        <v>not requested</v>
      </c>
      <c r="J2880" s="21" t="str">
        <f t="shared" si="3932"/>
        <v>√var (wish, choose)</v>
      </c>
      <c r="K2880" s="21">
        <f t="shared" si="3933"/>
        <v>8</v>
      </c>
      <c r="L2880" s="21" t="str">
        <f t="shared" si="3934"/>
        <v>*e</v>
      </c>
      <c r="M2880" s="21" t="str">
        <f t="shared" si="3935"/>
        <v>√var + *e &gt; vāre</v>
      </c>
      <c r="N2880" s="21" t="str">
        <f t="shared" si="3936"/>
        <v>na + pa + vāre + ita</v>
      </c>
      <c r="O2880" s="21" t="str">
        <f t="shared" si="3937"/>
        <v/>
      </c>
      <c r="P2880" s="21" t="str">
        <f t="shared" si="3938"/>
        <v/>
      </c>
      <c r="Q2880" s="21"/>
      <c r="R2880" s="21" t="s">
        <v>6683</v>
      </c>
      <c r="S2880" s="21" t="s">
        <v>6684</v>
      </c>
      <c r="T2880" s="21" t="s">
        <v>6686</v>
      </c>
      <c r="U2880" s="23"/>
      <c r="V2880" s="23"/>
      <c r="W2880" s="15">
        <f t="shared" si="2"/>
        <v>45635</v>
      </c>
      <c r="X2880" s="24">
        <v>2879.0</v>
      </c>
      <c r="Y2880" s="17" t="str">
        <f t="shared" si="3939"/>
        <v>=COUNTIFS(C$3:C2880,C2880)</v>
      </c>
      <c r="Z2880" s="25" t="str">
        <f t="shared" si="3940"/>
        <v>#NAME?</v>
      </c>
      <c r="AA2880" s="25" t="str">
        <f t="shared" si="3941"/>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26"/>
        <v>1</v>
      </c>
      <c r="B2881" s="10">
        <f t="shared" si="2256"/>
        <v>1</v>
      </c>
      <c r="C2881" s="12" t="s">
        <v>6687</v>
      </c>
      <c r="D2881" s="21" t="s">
        <v>47</v>
      </c>
      <c r="E2881" s="21" t="s">
        <v>6688</v>
      </c>
      <c r="F2881" s="21"/>
      <c r="G2881" s="21"/>
      <c r="H2881" s="21" t="s">
        <v>6689</v>
      </c>
      <c r="I2881" s="21"/>
      <c r="J2881" s="21"/>
      <c r="K2881" s="21"/>
      <c r="L2881" s="21"/>
      <c r="M2881" s="21"/>
      <c r="N2881" s="21" t="s">
        <v>6663</v>
      </c>
      <c r="O2881" s="21" t="s">
        <v>178</v>
      </c>
      <c r="P2881" s="21" t="s">
        <v>6690</v>
      </c>
      <c r="Q2881" s="21"/>
      <c r="R2881" s="21" t="s">
        <v>6683</v>
      </c>
      <c r="S2881" s="21" t="s">
        <v>6684</v>
      </c>
      <c r="T2881" s="21" t="s">
        <v>6691</v>
      </c>
      <c r="U2881" s="23"/>
      <c r="V2881" s="23"/>
      <c r="W2881" s="15">
        <f t="shared" si="2"/>
        <v>45635</v>
      </c>
      <c r="X2881" s="24">
        <v>2880.0</v>
      </c>
      <c r="Y2881" s="17" t="str">
        <f t="shared" si="3939"/>
        <v>=COUNTIFS(C$3:C2881,C2881)</v>
      </c>
      <c r="Z2881" s="25" t="str">
        <f t="shared" si="3940"/>
        <v>#NAME?</v>
      </c>
      <c r="AA2881" s="25" t="str">
        <f t="shared" si="3941"/>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26"/>
        <v>6</v>
      </c>
      <c r="B2882" s="10">
        <f t="shared" si="2256"/>
        <v>7</v>
      </c>
      <c r="C2882" s="12" t="s">
        <v>5242</v>
      </c>
      <c r="D2882" s="21" t="str">
        <f t="shared" ref="D2882:D2891" si="3943">VLOOKUP($C2882,$C$1:$P$7320,2,0)</f>
        <v>verb</v>
      </c>
      <c r="E2882" s="21" t="str">
        <f t="shared" ref="E2882:E2891" si="3944">VLOOKUP($C2882,$C$1:$P$7320,3,0)</f>
        <v>abs of upasaṅkamati</v>
      </c>
      <c r="F2882" s="21" t="str">
        <f t="shared" ref="F2882:F2891" si="3945">VLOOKUP($C2882,$C$1:$P$7320,4,0)</f>
        <v/>
      </c>
      <c r="G2882" s="21"/>
      <c r="H2882" s="21" t="str">
        <f t="shared" ref="H2882:H2891" si="3946">VLOOKUP($C2882,$C$1:$P$7320,6,0)</f>
        <v>having approached</v>
      </c>
      <c r="I2882" s="21" t="str">
        <f t="shared" ref="I2882:I2891" si="3947">VLOOKUP($C2882,$C$1:$P$7320,7,0)</f>
        <v>having gone near</v>
      </c>
      <c r="J2882" s="21" t="str">
        <f t="shared" ref="J2882:J2891" si="3948">VLOOKUP($C2882,$C$1:$P$7320,8,0)</f>
        <v>√kam (go)</v>
      </c>
      <c r="K2882" s="21">
        <f t="shared" ref="K2882:K2891" si="3949">VLOOKUP($C2882,$C$1:$P$7320,9,0)</f>
        <v>1</v>
      </c>
      <c r="L2882" s="21" t="str">
        <f t="shared" ref="L2882:L2891" si="3950">VLOOKUP($C2882,$C$1:$P$7320,10,0)</f>
        <v>a</v>
      </c>
      <c r="M2882" s="21" t="str">
        <f t="shared" ref="M2882:M2891" si="3951">VLOOKUP($C2882,$C$1:$P$7320,11,0)</f>
        <v/>
      </c>
      <c r="N2882" s="21" t="str">
        <f t="shared" ref="N2882:N2891" si="3952">VLOOKUP($C2882,$C$1:$P$7320,12,0)</f>
        <v>upa + saṃ + √kam + itvā</v>
      </c>
      <c r="O2882" s="21" t="str">
        <f t="shared" ref="O2882:O2891" si="3953">VLOOKUP($C2882,$C$1:$P$7320,13,0)</f>
        <v/>
      </c>
      <c r="P2882" s="21" t="str">
        <f t="shared" ref="P2882:P2891" si="3954">VLOOKUP($C2882,$C$1:$P$7320,14,0)</f>
        <v/>
      </c>
      <c r="Q2882" s="21"/>
      <c r="R2882" s="21" t="s">
        <v>6683</v>
      </c>
      <c r="S2882" s="21" t="s">
        <v>6684</v>
      </c>
      <c r="T2882" s="21" t="s">
        <v>6686</v>
      </c>
      <c r="U2882" s="23"/>
      <c r="V2882" s="23"/>
      <c r="W2882" s="15">
        <f t="shared" si="2"/>
        <v>45635</v>
      </c>
      <c r="X2882" s="24">
        <v>2881.0</v>
      </c>
      <c r="Y2882" s="17" t="str">
        <f t="shared" si="3939"/>
        <v>=COUNTIFS(C$3:C2882,C2882)</v>
      </c>
      <c r="Z2882" s="25" t="str">
        <f t="shared" si="3940"/>
        <v>#NAME?</v>
      </c>
      <c r="AA2882" s="25" t="str">
        <f t="shared" si="3941"/>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26"/>
        <v>3</v>
      </c>
      <c r="B2883" s="10">
        <f t="shared" si="2256"/>
        <v>3</v>
      </c>
      <c r="C2883" s="12" t="s">
        <v>5248</v>
      </c>
      <c r="D2883" s="21" t="str">
        <f t="shared" si="3943"/>
        <v>noun</v>
      </c>
      <c r="E2883" s="21" t="str">
        <f t="shared" si="3944"/>
        <v>nt loc sg of cīvara</v>
      </c>
      <c r="F2883" s="21" t="str">
        <f t="shared" si="3945"/>
        <v/>
      </c>
      <c r="G2883" s="21"/>
      <c r="H2883" s="21" t="str">
        <f t="shared" si="3946"/>
        <v>of robe</v>
      </c>
      <c r="I2883" s="21" t="str">
        <f t="shared" si="3947"/>
        <v>in the cloth</v>
      </c>
      <c r="J2883" s="21" t="str">
        <f t="shared" si="3948"/>
        <v/>
      </c>
      <c r="K2883" s="21" t="str">
        <f t="shared" si="3949"/>
        <v/>
      </c>
      <c r="L2883" s="21" t="str">
        <f t="shared" si="3950"/>
        <v/>
      </c>
      <c r="M2883" s="21" t="str">
        <f t="shared" si="3951"/>
        <v/>
      </c>
      <c r="N2883" s="21" t="str">
        <f t="shared" si="3952"/>
        <v/>
      </c>
      <c r="O2883" s="21" t="str">
        <f t="shared" si="3953"/>
        <v/>
      </c>
      <c r="P2883" s="21" t="str">
        <f t="shared" si="3954"/>
        <v/>
      </c>
      <c r="Q2883" s="21"/>
      <c r="R2883" s="21" t="s">
        <v>6683</v>
      </c>
      <c r="S2883" s="21" t="s">
        <v>6684</v>
      </c>
      <c r="T2883" s="21" t="s">
        <v>6686</v>
      </c>
      <c r="U2883" s="23"/>
      <c r="V2883" s="23"/>
      <c r="W2883" s="15">
        <f t="shared" si="2"/>
        <v>45635</v>
      </c>
      <c r="X2883" s="24">
        <v>2882.0</v>
      </c>
      <c r="Y2883" s="17" t="str">
        <f t="shared" si="3939"/>
        <v>=COUNTIFS(C$3:C2883,C2883)</v>
      </c>
      <c r="Z2883" s="25" t="str">
        <f t="shared" si="3940"/>
        <v>#NAME?</v>
      </c>
      <c r="AA2883" s="25" t="str">
        <f t="shared" si="3941"/>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26"/>
        <v>3</v>
      </c>
      <c r="B2884" s="10">
        <f t="shared" si="2256"/>
        <v>3</v>
      </c>
      <c r="C2884" s="12" t="s">
        <v>5252</v>
      </c>
      <c r="D2884" s="21" t="str">
        <f t="shared" si="3943"/>
        <v>noun</v>
      </c>
      <c r="E2884" s="21" t="str">
        <f t="shared" si="3944"/>
        <v>masc acc sg of vikappa</v>
      </c>
      <c r="F2884" s="21" t="str">
        <f t="shared" si="3945"/>
        <v>+loc</v>
      </c>
      <c r="G2884" s="21"/>
      <c r="H2884" s="21" t="str">
        <f t="shared" si="3946"/>
        <v>alteration, change</v>
      </c>
      <c r="I2884" s="21" t="str">
        <f t="shared" si="3947"/>
        <v/>
      </c>
      <c r="J2884" s="21" t="str">
        <f t="shared" si="3948"/>
        <v>√kapp (be fit, be suitable)</v>
      </c>
      <c r="K2884" s="21">
        <f t="shared" si="3949"/>
        <v>1</v>
      </c>
      <c r="L2884" s="21" t="str">
        <f t="shared" si="3950"/>
        <v>a</v>
      </c>
      <c r="M2884" s="21" t="str">
        <f t="shared" si="3951"/>
        <v/>
      </c>
      <c r="N2884" s="21" t="str">
        <f t="shared" si="3952"/>
        <v>vi + √kapp + a</v>
      </c>
      <c r="O2884" s="21" t="str">
        <f t="shared" si="3953"/>
        <v/>
      </c>
      <c r="P2884" s="21" t="str">
        <f t="shared" si="3954"/>
        <v/>
      </c>
      <c r="Q2884" s="21"/>
      <c r="R2884" s="21" t="s">
        <v>6683</v>
      </c>
      <c r="S2884" s="21" t="s">
        <v>6684</v>
      </c>
      <c r="T2884" s="21" t="s">
        <v>6686</v>
      </c>
      <c r="U2884" s="23"/>
      <c r="V2884" s="23"/>
      <c r="W2884" s="15">
        <f t="shared" si="2"/>
        <v>45635</v>
      </c>
      <c r="X2884" s="24">
        <v>2883.0</v>
      </c>
      <c r="Y2884" s="17" t="str">
        <f t="shared" si="3939"/>
        <v>=COUNTIFS(C$3:C2884,C2884)</v>
      </c>
      <c r="Z2884" s="25" t="str">
        <f t="shared" si="3940"/>
        <v>#NAME?</v>
      </c>
      <c r="AA2884" s="25" t="str">
        <f t="shared" si="3941"/>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26"/>
        <v>3</v>
      </c>
      <c r="B2885" s="10">
        <f t="shared" si="2256"/>
        <v>6</v>
      </c>
      <c r="C2885" s="12" t="s">
        <v>5257</v>
      </c>
      <c r="D2885" s="21" t="str">
        <f t="shared" si="3943"/>
        <v>verb</v>
      </c>
      <c r="E2885" s="21" t="str">
        <f t="shared" si="3944"/>
        <v>opt 3rd sg of āpajjati</v>
      </c>
      <c r="F2885" s="21" t="str">
        <f t="shared" si="3945"/>
        <v/>
      </c>
      <c r="G2885" s="21"/>
      <c r="H2885" s="21" t="str">
        <f t="shared" si="3946"/>
        <v>would cause</v>
      </c>
      <c r="I2885" s="21" t="str">
        <f t="shared" si="3947"/>
        <v/>
      </c>
      <c r="J2885" s="21" t="str">
        <f t="shared" si="3948"/>
        <v>√pad (go, step)</v>
      </c>
      <c r="K2885" s="21">
        <f t="shared" si="3949"/>
        <v>3</v>
      </c>
      <c r="L2885" s="21" t="str">
        <f t="shared" si="3950"/>
        <v>ya</v>
      </c>
      <c r="M2885" s="21" t="str">
        <f t="shared" si="3951"/>
        <v>√pad + ya &gt; pajja</v>
      </c>
      <c r="N2885" s="21" t="str">
        <f t="shared" si="3952"/>
        <v>ā + pajja + ti</v>
      </c>
      <c r="O2885" s="21" t="str">
        <f t="shared" si="3953"/>
        <v/>
      </c>
      <c r="P2885" s="21" t="str">
        <f t="shared" si="3954"/>
        <v/>
      </c>
      <c r="Q2885" s="21"/>
      <c r="R2885" s="21" t="s">
        <v>6683</v>
      </c>
      <c r="S2885" s="21" t="s">
        <v>6684</v>
      </c>
      <c r="T2885" s="21" t="s">
        <v>6686</v>
      </c>
      <c r="U2885" s="23"/>
      <c r="V2885" s="23"/>
      <c r="W2885" s="15">
        <f t="shared" si="2"/>
        <v>45635</v>
      </c>
      <c r="X2885" s="24">
        <v>2884.0</v>
      </c>
      <c r="Y2885" s="17" t="str">
        <f t="shared" si="3939"/>
        <v>=COUNTIFS(C$3:C2885,C2885)</v>
      </c>
      <c r="Z2885" s="25" t="str">
        <f t="shared" si="3940"/>
        <v>#NAME?</v>
      </c>
      <c r="AA2885" s="25" t="str">
        <f t="shared" si="3941"/>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26"/>
        <v>2</v>
      </c>
      <c r="B2886" s="10">
        <f t="shared" si="2256"/>
        <v>5</v>
      </c>
      <c r="C2886" s="12" t="s">
        <v>5447</v>
      </c>
      <c r="D2886" s="21" t="str">
        <f t="shared" si="3943"/>
        <v>pron</v>
      </c>
      <c r="E2886" s="21" t="str">
        <f t="shared" si="3944"/>
        <v>nt nom sg of ima</v>
      </c>
      <c r="F2886" s="21" t="str">
        <f t="shared" si="3945"/>
        <v/>
      </c>
      <c r="G2886" s="21"/>
      <c r="H2886" s="21" t="str">
        <f t="shared" si="3946"/>
        <v>this</v>
      </c>
      <c r="I2886" s="21" t="str">
        <f t="shared" si="3947"/>
        <v/>
      </c>
      <c r="J2886" s="21" t="str">
        <f t="shared" si="3948"/>
        <v/>
      </c>
      <c r="K2886" s="21" t="str">
        <f t="shared" si="3949"/>
        <v/>
      </c>
      <c r="L2886" s="21" t="str">
        <f t="shared" si="3950"/>
        <v/>
      </c>
      <c r="M2886" s="21" t="str">
        <f t="shared" si="3951"/>
        <v/>
      </c>
      <c r="N2886" s="21" t="str">
        <f t="shared" si="3952"/>
        <v/>
      </c>
      <c r="O2886" s="21" t="str">
        <f t="shared" si="3953"/>
        <v/>
      </c>
      <c r="P2886" s="21" t="str">
        <f t="shared" si="3954"/>
        <v/>
      </c>
      <c r="Q2886" s="21"/>
      <c r="R2886" s="21" t="s">
        <v>6683</v>
      </c>
      <c r="S2886" s="21" t="s">
        <v>6684</v>
      </c>
      <c r="T2886" s="21" t="s">
        <v>6686</v>
      </c>
      <c r="U2886" s="23"/>
      <c r="V2886" s="23"/>
      <c r="W2886" s="15">
        <f t="shared" si="2"/>
        <v>45635</v>
      </c>
      <c r="X2886" s="24">
        <v>2885.0</v>
      </c>
      <c r="Y2886" s="17" t="str">
        <f t="shared" si="3939"/>
        <v>=COUNTIFS(C$3:C2886,C2886)</v>
      </c>
      <c r="Z2886" s="25" t="str">
        <f t="shared" si="3940"/>
        <v>#NAME?</v>
      </c>
      <c r="AA2886" s="25" t="str">
        <f t="shared" si="3941"/>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26"/>
        <v>26</v>
      </c>
      <c r="B2887" s="10">
        <f t="shared" si="2256"/>
        <v>42</v>
      </c>
      <c r="C2887" s="12" t="s">
        <v>423</v>
      </c>
      <c r="D2887" s="21" t="str">
        <f t="shared" si="3943"/>
        <v>ind</v>
      </c>
      <c r="E2887" s="21" t="str">
        <f t="shared" si="3944"/>
        <v>emph</v>
      </c>
      <c r="F2887" s="21" t="str">
        <f t="shared" si="3945"/>
        <v/>
      </c>
      <c r="G2887" s="21"/>
      <c r="H2887" s="21" t="str">
        <f t="shared" si="3946"/>
        <v>truly, indeed, then</v>
      </c>
      <c r="I2887" s="21" t="str">
        <f t="shared" si="3947"/>
        <v/>
      </c>
      <c r="J2887" s="21" t="str">
        <f t="shared" si="3948"/>
        <v/>
      </c>
      <c r="K2887" s="21" t="str">
        <f t="shared" si="3949"/>
        <v/>
      </c>
      <c r="L2887" s="21" t="str">
        <f t="shared" si="3950"/>
        <v/>
      </c>
      <c r="M2887" s="21" t="str">
        <f t="shared" si="3951"/>
        <v/>
      </c>
      <c r="N2887" s="21" t="str">
        <f t="shared" si="3952"/>
        <v/>
      </c>
      <c r="O2887" s="21" t="str">
        <f t="shared" si="3953"/>
        <v/>
      </c>
      <c r="P2887" s="21" t="str">
        <f t="shared" si="3954"/>
        <v/>
      </c>
      <c r="Q2887" s="21"/>
      <c r="R2887" s="21" t="s">
        <v>6683</v>
      </c>
      <c r="S2887" s="21" t="s">
        <v>6684</v>
      </c>
      <c r="T2887" s="21" t="s">
        <v>6686</v>
      </c>
      <c r="U2887" s="23"/>
      <c r="V2887" s="23"/>
      <c r="W2887" s="15">
        <f t="shared" si="2"/>
        <v>45635</v>
      </c>
      <c r="X2887" s="24">
        <v>2886.0</v>
      </c>
      <c r="Y2887" s="17" t="str">
        <f t="shared" si="3939"/>
        <v>=COUNTIFS(C$3:C2887,C2887)</v>
      </c>
      <c r="Z2887" s="25" t="str">
        <f t="shared" si="3940"/>
        <v>#NAME?</v>
      </c>
      <c r="AA2887" s="25" t="str">
        <f t="shared" si="3941"/>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26"/>
        <v>6</v>
      </c>
      <c r="B2888" s="10">
        <f t="shared" si="2256"/>
        <v>16</v>
      </c>
      <c r="C2888" s="12" t="s">
        <v>103</v>
      </c>
      <c r="D2888" s="21" t="str">
        <f t="shared" si="3943"/>
        <v>noun</v>
      </c>
      <c r="E2888" s="21" t="str">
        <f t="shared" si="3944"/>
        <v>masc voc sg or pl of āyasmant</v>
      </c>
      <c r="F2888" s="21" t="str">
        <f t="shared" si="3945"/>
        <v/>
      </c>
      <c r="G2888" s="21"/>
      <c r="H2888" s="21" t="str">
        <f t="shared" si="3946"/>
        <v>friend(s), brother(s)</v>
      </c>
      <c r="I2888" s="21" t="str">
        <f t="shared" si="3947"/>
        <v>having long life</v>
      </c>
      <c r="J2888" s="21" t="str">
        <f t="shared" si="3948"/>
        <v/>
      </c>
      <c r="K2888" s="21" t="str">
        <f t="shared" si="3949"/>
        <v/>
      </c>
      <c r="L2888" s="21" t="str">
        <f t="shared" si="3950"/>
        <v/>
      </c>
      <c r="M2888" s="21" t="str">
        <f t="shared" si="3951"/>
        <v/>
      </c>
      <c r="N2888" s="21" t="str">
        <f t="shared" si="3952"/>
        <v>āyas + mant</v>
      </c>
      <c r="O2888" s="21" t="str">
        <f t="shared" si="3953"/>
        <v/>
      </c>
      <c r="P2888" s="21" t="str">
        <f t="shared" si="3954"/>
        <v/>
      </c>
      <c r="Q2888" s="21"/>
      <c r="R2888" s="21" t="s">
        <v>6683</v>
      </c>
      <c r="S2888" s="21" t="s">
        <v>6684</v>
      </c>
      <c r="T2888" s="21" t="s">
        <v>6686</v>
      </c>
      <c r="U2888" s="23"/>
      <c r="V2888" s="23"/>
      <c r="W2888" s="15">
        <f t="shared" si="2"/>
        <v>45635</v>
      </c>
      <c r="X2888" s="24">
        <v>2887.0</v>
      </c>
      <c r="Y2888" s="17" t="str">
        <f t="shared" si="3939"/>
        <v>=COUNTIFS(C$3:C2888,C2888)</v>
      </c>
      <c r="Z2888" s="25" t="str">
        <f t="shared" si="3940"/>
        <v>#NAME?</v>
      </c>
      <c r="AA2888" s="25" t="str">
        <f t="shared" si="3941"/>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26"/>
        <v>15</v>
      </c>
      <c r="B2889" s="10">
        <f t="shared" si="2256"/>
        <v>23</v>
      </c>
      <c r="C2889" s="12" t="s">
        <v>4864</v>
      </c>
      <c r="D2889" s="21" t="str">
        <f t="shared" si="3943"/>
        <v>noun</v>
      </c>
      <c r="E2889" s="21" t="str">
        <f t="shared" si="3944"/>
        <v>nt nom sg of cīvara</v>
      </c>
      <c r="F2889" s="21" t="str">
        <f t="shared" si="3945"/>
        <v/>
      </c>
      <c r="G2889" s="21"/>
      <c r="H2889" s="21" t="str">
        <f t="shared" si="3946"/>
        <v>robe</v>
      </c>
      <c r="I2889" s="21" t="str">
        <f t="shared" si="3947"/>
        <v>cloth</v>
      </c>
      <c r="J2889" s="21" t="str">
        <f t="shared" si="3948"/>
        <v/>
      </c>
      <c r="K2889" s="21" t="str">
        <f t="shared" si="3949"/>
        <v/>
      </c>
      <c r="L2889" s="21" t="str">
        <f t="shared" si="3950"/>
        <v/>
      </c>
      <c r="M2889" s="21" t="str">
        <f t="shared" si="3951"/>
        <v/>
      </c>
      <c r="N2889" s="21" t="str">
        <f t="shared" si="3952"/>
        <v/>
      </c>
      <c r="O2889" s="21" t="str">
        <f t="shared" si="3953"/>
        <v/>
      </c>
      <c r="P2889" s="21" t="str">
        <f t="shared" si="3954"/>
        <v/>
      </c>
      <c r="Q2889" s="21"/>
      <c r="R2889" s="21" t="s">
        <v>6683</v>
      </c>
      <c r="S2889" s="21" t="s">
        <v>6684</v>
      </c>
      <c r="T2889" s="21" t="s">
        <v>6686</v>
      </c>
      <c r="U2889" s="23"/>
      <c r="V2889" s="23"/>
      <c r="W2889" s="15">
        <f t="shared" si="2"/>
        <v>45635</v>
      </c>
      <c r="X2889" s="24">
        <v>2888.0</v>
      </c>
      <c r="Y2889" s="17" t="str">
        <f t="shared" si="3939"/>
        <v>=COUNTIFS(C$3:C2889,C2889)</v>
      </c>
      <c r="Z2889" s="25" t="str">
        <f t="shared" si="3940"/>
        <v>#NAME?</v>
      </c>
      <c r="AA2889" s="25" t="str">
        <f t="shared" si="3941"/>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26"/>
        <v>4</v>
      </c>
      <c r="B2890" s="10">
        <f t="shared" si="2256"/>
        <v>4</v>
      </c>
      <c r="C2890" s="12" t="s">
        <v>3729</v>
      </c>
      <c r="D2890" s="21" t="str">
        <f t="shared" si="3943"/>
        <v>pron</v>
      </c>
      <c r="E2890" s="21" t="str">
        <f t="shared" si="3944"/>
        <v>1st acc sg of ahaṃ</v>
      </c>
      <c r="F2890" s="21" t="str">
        <f t="shared" si="3945"/>
        <v/>
      </c>
      <c r="G2890" s="21"/>
      <c r="H2890" s="21" t="str">
        <f t="shared" si="3946"/>
        <v>to me, for me, me</v>
      </c>
      <c r="I2890" s="21" t="str">
        <f t="shared" si="3947"/>
        <v>me</v>
      </c>
      <c r="J2890" s="21" t="str">
        <f t="shared" si="3948"/>
        <v/>
      </c>
      <c r="K2890" s="21" t="str">
        <f t="shared" si="3949"/>
        <v/>
      </c>
      <c r="L2890" s="21" t="str">
        <f t="shared" si="3950"/>
        <v/>
      </c>
      <c r="M2890" s="21" t="str">
        <f t="shared" si="3951"/>
        <v/>
      </c>
      <c r="N2890" s="21" t="str">
        <f t="shared" si="3952"/>
        <v/>
      </c>
      <c r="O2890" s="21" t="str">
        <f t="shared" si="3953"/>
        <v/>
      </c>
      <c r="P2890" s="21" t="str">
        <f t="shared" si="3954"/>
        <v/>
      </c>
      <c r="Q2890" s="21"/>
      <c r="R2890" s="21" t="s">
        <v>6683</v>
      </c>
      <c r="S2890" s="21" t="s">
        <v>6684</v>
      </c>
      <c r="T2890" s="21" t="s">
        <v>6686</v>
      </c>
      <c r="U2890" s="23"/>
      <c r="V2890" s="23"/>
      <c r="W2890" s="15">
        <f t="shared" si="2"/>
        <v>45635</v>
      </c>
      <c r="X2890" s="24">
        <v>2889.0</v>
      </c>
      <c r="Y2890" s="17" t="str">
        <f t="shared" si="3939"/>
        <v>=COUNTIFS(C$3:C2890,C2890)</v>
      </c>
      <c r="Z2890" s="25" t="str">
        <f t="shared" si="3940"/>
        <v>#NAME?</v>
      </c>
      <c r="AA2890" s="25" t="str">
        <f t="shared" si="3941"/>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26"/>
        <v>9</v>
      </c>
      <c r="B2891" s="10">
        <f t="shared" si="2256"/>
        <v>9</v>
      </c>
      <c r="C2891" s="12" t="s">
        <v>5141</v>
      </c>
      <c r="D2891" s="21" t="str">
        <f t="shared" si="3943"/>
        <v>verb</v>
      </c>
      <c r="E2891" s="21" t="str">
        <f t="shared" si="3944"/>
        <v>ger of uddisati</v>
      </c>
      <c r="F2891" s="21" t="str">
        <f t="shared" si="3945"/>
        <v>+acc</v>
      </c>
      <c r="G2891" s="21"/>
      <c r="H2891" s="21" t="str">
        <f t="shared" si="3946"/>
        <v>in the name of, especially for</v>
      </c>
      <c r="I2891" s="21" t="str">
        <f t="shared" si="3947"/>
        <v>pointing up</v>
      </c>
      <c r="J2891" s="21" t="str">
        <f t="shared" si="3948"/>
        <v>√dis (point out, explain)</v>
      </c>
      <c r="K2891" s="21">
        <f t="shared" si="3949"/>
        <v>1</v>
      </c>
      <c r="L2891" s="21" t="str">
        <f t="shared" si="3950"/>
        <v>a</v>
      </c>
      <c r="M2891" s="21" t="str">
        <f t="shared" si="3951"/>
        <v/>
      </c>
      <c r="N2891" s="21" t="str">
        <f t="shared" si="3952"/>
        <v>ud + √dis + ya</v>
      </c>
      <c r="O2891" s="21" t="str">
        <f t="shared" si="3953"/>
        <v/>
      </c>
      <c r="P2891" s="21" t="str">
        <f t="shared" si="3954"/>
        <v/>
      </c>
      <c r="Q2891" s="21"/>
      <c r="R2891" s="21" t="s">
        <v>6683</v>
      </c>
      <c r="S2891" s="21" t="s">
        <v>6684</v>
      </c>
      <c r="T2891" s="21" t="s">
        <v>6686</v>
      </c>
      <c r="U2891" s="23"/>
      <c r="V2891" s="23"/>
      <c r="W2891" s="15">
        <f t="shared" si="2"/>
        <v>45635</v>
      </c>
      <c r="X2891" s="24">
        <v>2890.0</v>
      </c>
      <c r="Y2891" s="17" t="str">
        <f t="shared" si="3939"/>
        <v>=COUNTIFS(C$3:C2891,C2891)</v>
      </c>
      <c r="Z2891" s="25" t="str">
        <f t="shared" si="3940"/>
        <v>#NAME?</v>
      </c>
      <c r="AA2891" s="25" t="str">
        <f t="shared" si="3941"/>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26"/>
        <v>1</v>
      </c>
      <c r="B2892" s="10">
        <f t="shared" si="2256"/>
        <v>1</v>
      </c>
      <c r="C2892" s="12" t="s">
        <v>6692</v>
      </c>
      <c r="D2892" s="21" t="s">
        <v>84</v>
      </c>
      <c r="E2892" s="21" t="s">
        <v>6693</v>
      </c>
      <c r="F2892" s="21"/>
      <c r="G2892" s="21"/>
      <c r="H2892" s="21" t="s">
        <v>6694</v>
      </c>
      <c r="I2892" s="21"/>
      <c r="J2892" s="21" t="s">
        <v>2126</v>
      </c>
      <c r="K2892" s="21">
        <v>1.0</v>
      </c>
      <c r="L2892" s="21" t="s">
        <v>76</v>
      </c>
      <c r="M2892" s="27" t="s">
        <v>6695</v>
      </c>
      <c r="N2892" s="21" t="s">
        <v>6696</v>
      </c>
      <c r="O2892" s="21"/>
      <c r="P2892" s="21"/>
      <c r="Q2892" s="21" t="s">
        <v>6697</v>
      </c>
      <c r="R2892" s="21" t="s">
        <v>6683</v>
      </c>
      <c r="S2892" s="21" t="s">
        <v>6684</v>
      </c>
      <c r="T2892" s="21" t="s">
        <v>6698</v>
      </c>
      <c r="U2892" s="23"/>
      <c r="V2892" s="23"/>
      <c r="W2892" s="15">
        <f t="shared" si="2"/>
        <v>45635</v>
      </c>
      <c r="X2892" s="24">
        <v>2891.0</v>
      </c>
      <c r="Y2892" s="17" t="str">
        <f t="shared" si="3939"/>
        <v>=COUNTIFS(C$3:C2892,C2892)</v>
      </c>
      <c r="Z2892" s="25" t="str">
        <f t="shared" si="3940"/>
        <v>#NAME?</v>
      </c>
      <c r="AA2892" s="25" t="str">
        <f t="shared" si="3941"/>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56"/>
        <v>0</v>
      </c>
      <c r="C2893" s="31"/>
      <c r="D2893" s="40"/>
      <c r="E2893" s="40"/>
      <c r="F2893" s="40"/>
      <c r="G2893" s="40"/>
      <c r="H2893" s="40"/>
      <c r="I2893" s="40"/>
      <c r="J2893" s="40"/>
      <c r="K2893" s="40"/>
      <c r="L2893" s="40"/>
      <c r="M2893" s="40"/>
      <c r="N2893" s="40"/>
      <c r="O2893" s="40"/>
      <c r="P2893" s="40"/>
      <c r="Q2893" s="40"/>
      <c r="R2893" s="40" t="s">
        <v>6683</v>
      </c>
      <c r="S2893" s="40" t="s">
        <v>6684</v>
      </c>
      <c r="T2893" s="40" t="s">
        <v>6686</v>
      </c>
      <c r="U2893" s="41"/>
      <c r="V2893" s="41"/>
      <c r="W2893" s="15">
        <f t="shared" si="2"/>
        <v>45635</v>
      </c>
      <c r="X2893" s="24">
        <v>2892.0</v>
      </c>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56"/>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2"/>
        <v>45635</v>
      </c>
      <c r="X2894" s="24">
        <v>2893.0</v>
      </c>
      <c r="Y2894" s="17" t="str">
        <f t="shared" ref="Y2894:Y2917" si="3955">formulatext(A2894)</f>
        <v>#N/A</v>
      </c>
      <c r="Z2894" s="25" t="str">
        <f t="shared" ref="Z2894:Z2917" si="3956">org.libreoffice.regex(Y2894,"(\= COUNTIFS\(C\$\d{1,3}:)(C\d{1,3})(,)(C\d{1,3})(\))","$2")</f>
        <v>#NAME?</v>
      </c>
      <c r="AA2894" s="25" t="str">
        <f t="shared" ref="AA2894:AA2917" si="3957">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58">COUNTIFS(C$3:C2895,C2895)</f>
        <v>1</v>
      </c>
      <c r="B2895" s="10">
        <f t="shared" si="2256"/>
        <v>1</v>
      </c>
      <c r="C2895" s="12" t="s">
        <v>6699</v>
      </c>
      <c r="D2895" s="21" t="s">
        <v>118</v>
      </c>
      <c r="E2895" s="21" t="s">
        <v>6700</v>
      </c>
      <c r="F2895" s="21"/>
      <c r="G2895" s="21"/>
      <c r="H2895" s="21"/>
      <c r="I2895" s="21"/>
      <c r="J2895" s="21"/>
      <c r="K2895" s="21"/>
      <c r="L2895" s="21"/>
      <c r="M2895" s="21"/>
      <c r="N2895" s="21" t="s">
        <v>6701</v>
      </c>
      <c r="O2895" s="21"/>
      <c r="P2895" s="21"/>
      <c r="Q2895" s="21"/>
      <c r="R2895" s="21" t="s">
        <v>6683</v>
      </c>
      <c r="S2895" s="21" t="s">
        <v>6684</v>
      </c>
      <c r="T2895" s="22" t="s">
        <v>6702</v>
      </c>
      <c r="U2895" s="23"/>
      <c r="V2895" s="23"/>
      <c r="W2895" s="15">
        <f t="shared" si="2"/>
        <v>45635</v>
      </c>
      <c r="X2895" s="24">
        <v>2894.0</v>
      </c>
      <c r="Y2895" s="17" t="str">
        <f t="shared" si="3955"/>
        <v>=COUNTIFS(C$3:C2895,C2895)</v>
      </c>
      <c r="Z2895" s="25" t="str">
        <f t="shared" si="3956"/>
        <v>#NAME?</v>
      </c>
      <c r="AA2895" s="25" t="str">
        <f t="shared" si="3957"/>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58"/>
        <v>1</v>
      </c>
      <c r="B2896" s="10">
        <f t="shared" si="2256"/>
        <v>1</v>
      </c>
      <c r="C2896" s="12" t="s">
        <v>6703</v>
      </c>
      <c r="D2896" s="21" t="s">
        <v>250</v>
      </c>
      <c r="E2896" s="21" t="s">
        <v>6704</v>
      </c>
      <c r="F2896" s="21"/>
      <c r="G2896" s="21"/>
      <c r="H2896" s="21" t="s">
        <v>6705</v>
      </c>
      <c r="I2896" s="21" t="s">
        <v>6668</v>
      </c>
      <c r="J2896" s="21" t="s">
        <v>4428</v>
      </c>
      <c r="K2896" s="21">
        <v>1.0</v>
      </c>
      <c r="L2896" s="21" t="s">
        <v>35</v>
      </c>
      <c r="M2896" s="21"/>
      <c r="N2896" s="21" t="s">
        <v>6706</v>
      </c>
      <c r="O2896" s="21"/>
      <c r="P2896" s="21"/>
      <c r="Q2896" s="21"/>
      <c r="R2896" s="21" t="s">
        <v>6683</v>
      </c>
      <c r="S2896" s="21" t="s">
        <v>6684</v>
      </c>
      <c r="T2896" s="22" t="s">
        <v>6707</v>
      </c>
      <c r="U2896" s="23"/>
      <c r="V2896" s="23"/>
      <c r="W2896" s="15">
        <f t="shared" si="2"/>
        <v>45635</v>
      </c>
      <c r="X2896" s="24">
        <v>2895.0</v>
      </c>
      <c r="Y2896" s="17" t="str">
        <f t="shared" si="3955"/>
        <v>=COUNTIFS(C$3:C2896,C2896)</v>
      </c>
      <c r="Z2896" s="25" t="str">
        <f t="shared" si="3956"/>
        <v>#NAME?</v>
      </c>
      <c r="AA2896" s="25" t="str">
        <f t="shared" si="3957"/>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58"/>
        <v>10</v>
      </c>
      <c r="B2897" s="10">
        <f t="shared" si="2256"/>
        <v>19</v>
      </c>
      <c r="C2897" s="12" t="s">
        <v>3218</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6683</v>
      </c>
      <c r="S2897" s="21" t="s">
        <v>6684</v>
      </c>
      <c r="T2897" s="21" t="s">
        <v>6708</v>
      </c>
      <c r="U2897" s="23"/>
      <c r="V2897" s="23"/>
      <c r="W2897" s="15">
        <f t="shared" si="2"/>
        <v>45635</v>
      </c>
      <c r="X2897" s="24">
        <v>2896.0</v>
      </c>
      <c r="Y2897" s="17" t="str">
        <f t="shared" si="3955"/>
        <v>=COUNTIFS(C$3:C2897,C2897)</v>
      </c>
      <c r="Z2897" s="25" t="str">
        <f t="shared" si="3956"/>
        <v>#NAME?</v>
      </c>
      <c r="AA2897" s="25" t="str">
        <f t="shared" si="3957"/>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58"/>
        <v>1</v>
      </c>
      <c r="B2898" s="10">
        <f t="shared" si="2256"/>
        <v>2</v>
      </c>
      <c r="C2898" s="12" t="s">
        <v>6709</v>
      </c>
      <c r="D2898" s="21" t="s">
        <v>84</v>
      </c>
      <c r="E2898" s="21" t="s">
        <v>6710</v>
      </c>
      <c r="F2898" s="21"/>
      <c r="G2898" s="21"/>
      <c r="H2898" s="27" t="s">
        <v>6711</v>
      </c>
      <c r="I2898" s="21"/>
      <c r="J2898" s="21" t="s">
        <v>214</v>
      </c>
      <c r="K2898" s="21">
        <v>7.0</v>
      </c>
      <c r="L2898" s="21" t="s">
        <v>215</v>
      </c>
      <c r="M2898" s="21" t="s">
        <v>216</v>
      </c>
      <c r="N2898" s="21" t="s">
        <v>217</v>
      </c>
      <c r="O2898" s="21"/>
      <c r="P2898" s="21"/>
      <c r="Q2898" s="21"/>
      <c r="R2898" s="21" t="s">
        <v>6683</v>
      </c>
      <c r="S2898" s="21" t="s">
        <v>6684</v>
      </c>
      <c r="T2898" s="21" t="s">
        <v>6712</v>
      </c>
      <c r="U2898" s="23"/>
      <c r="V2898" s="23"/>
      <c r="W2898" s="15">
        <f t="shared" si="2"/>
        <v>45635</v>
      </c>
      <c r="X2898" s="24">
        <v>2897.0</v>
      </c>
      <c r="Y2898" s="17" t="str">
        <f t="shared" si="3955"/>
        <v>=COUNTIFS(C$3:C2898,C2898)</v>
      </c>
      <c r="Z2898" s="25" t="str">
        <f t="shared" si="3956"/>
        <v>#NAME?</v>
      </c>
      <c r="AA2898" s="25" t="str">
        <f t="shared" si="3957"/>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58"/>
        <v>1</v>
      </c>
      <c r="B2899" s="10">
        <f t="shared" si="2256"/>
        <v>1</v>
      </c>
      <c r="C2899" s="12" t="s">
        <v>6713</v>
      </c>
      <c r="D2899" s="21" t="s">
        <v>118</v>
      </c>
      <c r="E2899" s="21" t="s">
        <v>6700</v>
      </c>
      <c r="F2899" s="21"/>
      <c r="G2899" s="21"/>
      <c r="H2899" s="27" t="s">
        <v>6714</v>
      </c>
      <c r="I2899" s="21"/>
      <c r="J2899" s="21"/>
      <c r="K2899" s="21"/>
      <c r="L2899" s="21"/>
      <c r="M2899" s="21"/>
      <c r="N2899" s="21" t="s">
        <v>6715</v>
      </c>
      <c r="O2899" s="21"/>
      <c r="P2899" s="21"/>
      <c r="Q2899" s="21"/>
      <c r="R2899" s="21" t="s">
        <v>6683</v>
      </c>
      <c r="S2899" s="21" t="s">
        <v>6684</v>
      </c>
      <c r="T2899" s="21" t="s">
        <v>6716</v>
      </c>
      <c r="U2899" s="23"/>
      <c r="V2899" s="23"/>
      <c r="W2899" s="15">
        <f t="shared" si="2"/>
        <v>45635</v>
      </c>
      <c r="X2899" s="24">
        <v>2898.0</v>
      </c>
      <c r="Y2899" s="17" t="str">
        <f t="shared" si="3955"/>
        <v>=COUNTIFS(C$3:C2899,C2899)</v>
      </c>
      <c r="Z2899" s="25" t="str">
        <f t="shared" si="3956"/>
        <v>#NAME?</v>
      </c>
      <c r="AA2899" s="25" t="str">
        <f t="shared" si="3957"/>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58"/>
        <v>1</v>
      </c>
      <c r="B2900" s="10">
        <f t="shared" si="2256"/>
        <v>1</v>
      </c>
      <c r="C2900" s="12" t="s">
        <v>6717</v>
      </c>
      <c r="D2900" s="21" t="s">
        <v>250</v>
      </c>
      <c r="E2900" s="21" t="s">
        <v>6718</v>
      </c>
      <c r="F2900" s="21"/>
      <c r="G2900" s="21"/>
      <c r="H2900" s="21" t="s">
        <v>6719</v>
      </c>
      <c r="I2900" s="21" t="s">
        <v>5873</v>
      </c>
      <c r="J2900" s="21" t="s">
        <v>5874</v>
      </c>
      <c r="K2900" s="21">
        <v>1.0</v>
      </c>
      <c r="L2900" s="21" t="s">
        <v>35</v>
      </c>
      <c r="M2900" s="21"/>
      <c r="N2900" s="21" t="s">
        <v>6720</v>
      </c>
      <c r="O2900" s="21"/>
      <c r="P2900" s="21"/>
      <c r="Q2900" s="21"/>
      <c r="R2900" s="21" t="s">
        <v>6683</v>
      </c>
      <c r="S2900" s="21" t="s">
        <v>6684</v>
      </c>
      <c r="T2900" s="21" t="s">
        <v>6721</v>
      </c>
      <c r="U2900" s="23"/>
      <c r="V2900" s="23"/>
      <c r="W2900" s="15">
        <f t="shared" si="2"/>
        <v>45635</v>
      </c>
      <c r="X2900" s="24">
        <v>2899.0</v>
      </c>
      <c r="Y2900" s="17" t="str">
        <f t="shared" si="3955"/>
        <v>=COUNTIFS(C$3:C2900,C2900)</v>
      </c>
      <c r="Z2900" s="25" t="str">
        <f t="shared" si="3956"/>
        <v>#NAME?</v>
      </c>
      <c r="AA2900" s="25" t="str">
        <f t="shared" si="3957"/>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58"/>
        <v>11</v>
      </c>
      <c r="B2901" s="10">
        <f t="shared" si="2256"/>
        <v>19</v>
      </c>
      <c r="C2901" s="12" t="s">
        <v>3218</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6683</v>
      </c>
      <c r="S2901" s="21" t="s">
        <v>6684</v>
      </c>
      <c r="T2901" s="21" t="s">
        <v>6708</v>
      </c>
      <c r="U2901" s="23"/>
      <c r="V2901" s="23"/>
      <c r="W2901" s="15">
        <f t="shared" si="2"/>
        <v>45635</v>
      </c>
      <c r="X2901" s="24">
        <v>2900.0</v>
      </c>
      <c r="Y2901" s="17" t="str">
        <f t="shared" si="3955"/>
        <v>=COUNTIFS(C$3:C2901,C2901)</v>
      </c>
      <c r="Z2901" s="25" t="str">
        <f t="shared" si="3956"/>
        <v>#NAME?</v>
      </c>
      <c r="AA2901" s="25" t="str">
        <f t="shared" si="3957"/>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58"/>
        <v>1</v>
      </c>
      <c r="B2902" s="10">
        <f t="shared" si="2256"/>
        <v>1</v>
      </c>
      <c r="C2902" s="12" t="s">
        <v>6722</v>
      </c>
      <c r="D2902" s="21" t="s">
        <v>118</v>
      </c>
      <c r="E2902" s="21" t="s">
        <v>6700</v>
      </c>
      <c r="F2902" s="21"/>
      <c r="G2902" s="21"/>
      <c r="H2902" s="21"/>
      <c r="I2902" s="21"/>
      <c r="J2902" s="21"/>
      <c r="K2902" s="21"/>
      <c r="L2902" s="21"/>
      <c r="M2902" s="21"/>
      <c r="N2902" s="21" t="s">
        <v>6723</v>
      </c>
      <c r="O2902" s="21"/>
      <c r="P2902" s="21"/>
      <c r="Q2902" s="21"/>
      <c r="R2902" s="21" t="s">
        <v>6683</v>
      </c>
      <c r="S2902" s="21" t="s">
        <v>6684</v>
      </c>
      <c r="T2902" s="21" t="s">
        <v>6724</v>
      </c>
      <c r="U2902" s="23"/>
      <c r="V2902" s="23"/>
      <c r="W2902" s="15">
        <f t="shared" si="2"/>
        <v>45635</v>
      </c>
      <c r="X2902" s="24">
        <v>2901.0</v>
      </c>
      <c r="Y2902" s="17" t="str">
        <f t="shared" si="3955"/>
        <v>=COUNTIFS(C$3:C2902,C2902)</v>
      </c>
      <c r="Z2902" s="25" t="str">
        <f t="shared" si="3956"/>
        <v>#NAME?</v>
      </c>
      <c r="AA2902" s="25" t="str">
        <f t="shared" si="3957"/>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58"/>
        <v>1</v>
      </c>
      <c r="B2903" s="10">
        <f t="shared" si="2256"/>
        <v>1</v>
      </c>
      <c r="C2903" s="12" t="s">
        <v>6725</v>
      </c>
      <c r="D2903" s="21" t="s">
        <v>250</v>
      </c>
      <c r="E2903" s="21" t="s">
        <v>6726</v>
      </c>
      <c r="F2903" s="21"/>
      <c r="G2903" s="21"/>
      <c r="H2903" s="21" t="s">
        <v>6727</v>
      </c>
      <c r="I2903" s="21"/>
      <c r="J2903" s="21" t="s">
        <v>1138</v>
      </c>
      <c r="K2903" s="21">
        <v>1.0</v>
      </c>
      <c r="L2903" s="21" t="s">
        <v>1456</v>
      </c>
      <c r="M2903" s="21" t="s">
        <v>6728</v>
      </c>
      <c r="N2903" s="21" t="s">
        <v>6729</v>
      </c>
      <c r="O2903" s="21"/>
      <c r="P2903" s="21"/>
      <c r="Q2903" s="21"/>
      <c r="R2903" s="21" t="s">
        <v>6683</v>
      </c>
      <c r="S2903" s="21" t="s">
        <v>6684</v>
      </c>
      <c r="T2903" s="21" t="s">
        <v>6730</v>
      </c>
      <c r="U2903" s="23"/>
      <c r="V2903" s="23"/>
      <c r="W2903" s="15">
        <f t="shared" si="2"/>
        <v>45635</v>
      </c>
      <c r="X2903" s="24">
        <v>2902.0</v>
      </c>
      <c r="Y2903" s="17" t="str">
        <f t="shared" si="3955"/>
        <v>=COUNTIFS(C$3:C2903,C2903)</v>
      </c>
      <c r="Z2903" s="25" t="str">
        <f t="shared" si="3956"/>
        <v>#NAME?</v>
      </c>
      <c r="AA2903" s="25" t="str">
        <f t="shared" si="3957"/>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58"/>
        <v>12</v>
      </c>
      <c r="B2904" s="10">
        <f t="shared" si="2256"/>
        <v>19</v>
      </c>
      <c r="C2904" s="12" t="s">
        <v>3218</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6683</v>
      </c>
      <c r="S2904" s="21" t="s">
        <v>6684</v>
      </c>
      <c r="T2904" s="21" t="s">
        <v>6708</v>
      </c>
      <c r="U2904" s="23"/>
      <c r="V2904" s="23"/>
      <c r="W2904" s="15">
        <f t="shared" si="2"/>
        <v>45635</v>
      </c>
      <c r="X2904" s="24">
        <v>2903.0</v>
      </c>
      <c r="Y2904" s="17" t="str">
        <f t="shared" si="3955"/>
        <v>=COUNTIFS(C$3:C2904,C2904)</v>
      </c>
      <c r="Z2904" s="25" t="str">
        <f t="shared" si="3956"/>
        <v>#NAME?</v>
      </c>
      <c r="AA2904" s="25" t="str">
        <f t="shared" si="3957"/>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58"/>
        <v>1</v>
      </c>
      <c r="B2905" s="10">
        <f t="shared" si="2256"/>
        <v>1</v>
      </c>
      <c r="C2905" s="12" t="s">
        <v>6731</v>
      </c>
      <c r="D2905" s="21" t="s">
        <v>118</v>
      </c>
      <c r="E2905" s="21" t="s">
        <v>6700</v>
      </c>
      <c r="F2905" s="21"/>
      <c r="G2905" s="21"/>
      <c r="H2905" s="21"/>
      <c r="I2905" s="21"/>
      <c r="J2905" s="21"/>
      <c r="K2905" s="21"/>
      <c r="L2905" s="21"/>
      <c r="M2905" s="21"/>
      <c r="N2905" s="21" t="s">
        <v>6732</v>
      </c>
      <c r="O2905" s="21"/>
      <c r="P2905" s="21"/>
      <c r="Q2905" s="21"/>
      <c r="R2905" s="21" t="s">
        <v>6683</v>
      </c>
      <c r="S2905" s="21" t="s">
        <v>6684</v>
      </c>
      <c r="T2905" s="21" t="s">
        <v>6733</v>
      </c>
      <c r="U2905" s="23"/>
      <c r="V2905" s="23"/>
      <c r="W2905" s="15">
        <f t="shared" si="2"/>
        <v>45635</v>
      </c>
      <c r="X2905" s="24">
        <v>2904.0</v>
      </c>
      <c r="Y2905" s="17" t="str">
        <f t="shared" si="3955"/>
        <v>=COUNTIFS(C$3:C2905,C2905)</v>
      </c>
      <c r="Z2905" s="25" t="str">
        <f t="shared" si="3956"/>
        <v>#NAME?</v>
      </c>
      <c r="AA2905" s="25" t="str">
        <f t="shared" si="3957"/>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58"/>
        <v>1</v>
      </c>
      <c r="B2906" s="10">
        <f t="shared" si="2256"/>
        <v>1</v>
      </c>
      <c r="C2906" s="12" t="s">
        <v>6734</v>
      </c>
      <c r="D2906" s="21" t="s">
        <v>250</v>
      </c>
      <c r="E2906" s="21" t="s">
        <v>6735</v>
      </c>
      <c r="F2906" s="21"/>
      <c r="G2906" s="21"/>
      <c r="H2906" s="21" t="s">
        <v>6736</v>
      </c>
      <c r="I2906" s="21" t="s">
        <v>6737</v>
      </c>
      <c r="J2906" s="21" t="s">
        <v>2126</v>
      </c>
      <c r="K2906" s="21">
        <v>1.0</v>
      </c>
      <c r="L2906" s="21" t="s">
        <v>35</v>
      </c>
      <c r="M2906" s="21"/>
      <c r="N2906" s="21" t="s">
        <v>6738</v>
      </c>
      <c r="O2906" s="21"/>
      <c r="P2906" s="21"/>
      <c r="Q2906" s="21"/>
      <c r="R2906" s="21" t="s">
        <v>6683</v>
      </c>
      <c r="S2906" s="21" t="s">
        <v>6684</v>
      </c>
      <c r="T2906" s="21" t="s">
        <v>6739</v>
      </c>
      <c r="U2906" s="23"/>
      <c r="V2906" s="23"/>
      <c r="W2906" s="15">
        <f t="shared" si="2"/>
        <v>45635</v>
      </c>
      <c r="X2906" s="24">
        <v>2905.0</v>
      </c>
      <c r="Y2906" s="17" t="str">
        <f t="shared" si="3955"/>
        <v>=COUNTIFS(C$3:C2906,C2906)</v>
      </c>
      <c r="Z2906" s="25" t="str">
        <f t="shared" si="3956"/>
        <v>#NAME?</v>
      </c>
      <c r="AA2906" s="25" t="str">
        <f t="shared" si="3957"/>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58"/>
        <v>13</v>
      </c>
      <c r="B2907" s="10">
        <f t="shared" si="2256"/>
        <v>19</v>
      </c>
      <c r="C2907" s="12" t="s">
        <v>3218</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6683</v>
      </c>
      <c r="S2907" s="21" t="s">
        <v>6684</v>
      </c>
      <c r="T2907" s="21" t="s">
        <v>6708</v>
      </c>
      <c r="U2907" s="23"/>
      <c r="V2907" s="23"/>
      <c r="W2907" s="15">
        <f t="shared" si="2"/>
        <v>45635</v>
      </c>
      <c r="X2907" s="24">
        <v>2906.0</v>
      </c>
      <c r="Y2907" s="17" t="str">
        <f t="shared" si="3955"/>
        <v>=COUNTIFS(C$3:C2907,C2907)</v>
      </c>
      <c r="Z2907" s="25" t="str">
        <f t="shared" si="3956"/>
        <v>#NAME?</v>
      </c>
      <c r="AA2907" s="25" t="str">
        <f t="shared" si="3957"/>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58"/>
        <v>1</v>
      </c>
      <c r="B2908" s="10">
        <f t="shared" si="2256"/>
        <v>1</v>
      </c>
      <c r="C2908" s="12" t="s">
        <v>6740</v>
      </c>
      <c r="D2908" s="21" t="s">
        <v>118</v>
      </c>
      <c r="E2908" s="21" t="s">
        <v>6700</v>
      </c>
      <c r="F2908" s="21"/>
      <c r="G2908" s="21"/>
      <c r="H2908" s="21"/>
      <c r="I2908" s="21"/>
      <c r="J2908" s="21"/>
      <c r="K2908" s="21"/>
      <c r="L2908" s="21"/>
      <c r="M2908" s="21"/>
      <c r="N2908" s="21" t="s">
        <v>6741</v>
      </c>
      <c r="O2908" s="21"/>
      <c r="P2908" s="21"/>
      <c r="Q2908" s="21" t="s">
        <v>6742</v>
      </c>
      <c r="R2908" s="21" t="s">
        <v>6683</v>
      </c>
      <c r="S2908" s="21" t="s">
        <v>6684</v>
      </c>
      <c r="T2908" s="21" t="s">
        <v>6743</v>
      </c>
      <c r="U2908" s="23"/>
      <c r="V2908" s="23"/>
      <c r="W2908" s="15">
        <f t="shared" si="2"/>
        <v>45635</v>
      </c>
      <c r="X2908" s="24">
        <v>2907.0</v>
      </c>
      <c r="Y2908" s="17" t="str">
        <f t="shared" si="3955"/>
        <v>=COUNTIFS(C$3:C2908,C2908)</v>
      </c>
      <c r="Z2908" s="25" t="str">
        <f t="shared" si="3956"/>
        <v>#NAME?</v>
      </c>
      <c r="AA2908" s="25" t="str">
        <f t="shared" si="3957"/>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58"/>
        <v>1</v>
      </c>
      <c r="B2909" s="10">
        <f t="shared" si="2256"/>
        <v>1</v>
      </c>
      <c r="C2909" s="12" t="s">
        <v>6744</v>
      </c>
      <c r="D2909" s="21" t="s">
        <v>250</v>
      </c>
      <c r="E2909" s="21" t="s">
        <v>6745</v>
      </c>
      <c r="F2909" s="21"/>
      <c r="G2909" s="21"/>
      <c r="H2909" s="21" t="s">
        <v>6746</v>
      </c>
      <c r="I2909" s="21" t="s">
        <v>6737</v>
      </c>
      <c r="J2909" s="21" t="s">
        <v>2126</v>
      </c>
      <c r="K2909" s="21">
        <v>1.0</v>
      </c>
      <c r="L2909" s="21" t="s">
        <v>35</v>
      </c>
      <c r="M2909" s="21" t="s">
        <v>6747</v>
      </c>
      <c r="N2909" s="21" t="s">
        <v>6748</v>
      </c>
      <c r="O2909" s="21"/>
      <c r="P2909" s="21"/>
      <c r="Q2909" s="21" t="s">
        <v>6749</v>
      </c>
      <c r="R2909" s="21" t="s">
        <v>6683</v>
      </c>
      <c r="S2909" s="21" t="s">
        <v>6684</v>
      </c>
      <c r="T2909" s="21" t="s">
        <v>6750</v>
      </c>
      <c r="U2909" s="23"/>
      <c r="V2909" s="23"/>
      <c r="W2909" s="15">
        <f t="shared" si="2"/>
        <v>45635</v>
      </c>
      <c r="X2909" s="24">
        <v>2908.0</v>
      </c>
      <c r="Y2909" s="17" t="str">
        <f t="shared" si="3955"/>
        <v>=COUNTIFS(C$3:C2909,C2909)</v>
      </c>
      <c r="Z2909" s="25" t="str">
        <f t="shared" si="3956"/>
        <v>#NAME?</v>
      </c>
      <c r="AA2909" s="25" t="str">
        <f t="shared" si="3957"/>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58"/>
        <v>14</v>
      </c>
      <c r="B2910" s="10">
        <f t="shared" si="2256"/>
        <v>19</v>
      </c>
      <c r="C2910" s="12" t="s">
        <v>3218</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6683</v>
      </c>
      <c r="S2910" s="21" t="s">
        <v>6684</v>
      </c>
      <c r="T2910" s="21" t="s">
        <v>6708</v>
      </c>
      <c r="U2910" s="23"/>
      <c r="V2910" s="23"/>
      <c r="W2910" s="15">
        <f t="shared" si="2"/>
        <v>45635</v>
      </c>
      <c r="X2910" s="24">
        <v>2909.0</v>
      </c>
      <c r="Y2910" s="17" t="str">
        <f t="shared" si="3955"/>
        <v>=COUNTIFS(C$3:C2910,C2910)</v>
      </c>
      <c r="Z2910" s="25" t="str">
        <f t="shared" si="3956"/>
        <v>#NAME?</v>
      </c>
      <c r="AA2910" s="25" t="str">
        <f t="shared" si="3957"/>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58"/>
        <v>1</v>
      </c>
      <c r="B2911" s="10">
        <f t="shared" si="2256"/>
        <v>1</v>
      </c>
      <c r="C2911" s="12" t="s">
        <v>6751</v>
      </c>
      <c r="D2911" s="21" t="s">
        <v>118</v>
      </c>
      <c r="E2911" s="21" t="s">
        <v>6700</v>
      </c>
      <c r="F2911" s="21"/>
      <c r="G2911" s="21"/>
      <c r="H2911" s="21"/>
      <c r="I2911" s="21"/>
      <c r="J2911" s="21"/>
      <c r="K2911" s="21"/>
      <c r="L2911" s="21"/>
      <c r="M2911" s="21"/>
      <c r="N2911" s="21" t="s">
        <v>6752</v>
      </c>
      <c r="O2911" s="21"/>
      <c r="P2911" s="21"/>
      <c r="Q2911" s="21"/>
      <c r="R2911" s="21" t="s">
        <v>6683</v>
      </c>
      <c r="S2911" s="21" t="s">
        <v>6684</v>
      </c>
      <c r="T2911" s="21" t="s">
        <v>6753</v>
      </c>
      <c r="U2911" s="23"/>
      <c r="V2911" s="23"/>
      <c r="W2911" s="15">
        <f t="shared" si="2"/>
        <v>45635</v>
      </c>
      <c r="X2911" s="24">
        <v>2910.0</v>
      </c>
      <c r="Y2911" s="17" t="str">
        <f t="shared" si="3955"/>
        <v>=COUNTIFS(C$3:C2911,C2911)</v>
      </c>
      <c r="Z2911" s="25" t="str">
        <f t="shared" si="3956"/>
        <v>#NAME?</v>
      </c>
      <c r="AA2911" s="25" t="str">
        <f t="shared" si="3957"/>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58"/>
        <v>1</v>
      </c>
      <c r="B2912" s="10">
        <f t="shared" si="2256"/>
        <v>1</v>
      </c>
      <c r="C2912" s="12" t="s">
        <v>6754</v>
      </c>
      <c r="D2912" s="21" t="s">
        <v>250</v>
      </c>
      <c r="E2912" s="21" t="s">
        <v>6755</v>
      </c>
      <c r="F2912" s="21"/>
      <c r="G2912" s="21"/>
      <c r="H2912" s="21" t="s">
        <v>6756</v>
      </c>
      <c r="I2912" s="21" t="s">
        <v>6757</v>
      </c>
      <c r="J2912" s="21" t="s">
        <v>6758</v>
      </c>
      <c r="K2912" s="21">
        <v>1.0</v>
      </c>
      <c r="L2912" s="21" t="s">
        <v>196</v>
      </c>
      <c r="M2912" s="21" t="s">
        <v>6759</v>
      </c>
      <c r="N2912" s="21" t="s">
        <v>6760</v>
      </c>
      <c r="O2912" s="21"/>
      <c r="P2912" s="21"/>
      <c r="Q2912" s="21"/>
      <c r="R2912" s="21" t="s">
        <v>6683</v>
      </c>
      <c r="S2912" s="21" t="s">
        <v>6684</v>
      </c>
      <c r="T2912" s="21" t="s">
        <v>6761</v>
      </c>
      <c r="U2912" s="23"/>
      <c r="V2912" s="23"/>
      <c r="W2912" s="15">
        <f t="shared" si="2"/>
        <v>45635</v>
      </c>
      <c r="X2912" s="24">
        <v>2911.0</v>
      </c>
      <c r="Y2912" s="17" t="str">
        <f t="shared" si="3955"/>
        <v>=COUNTIFS(C$3:C2912,C2912)</v>
      </c>
      <c r="Z2912" s="25" t="str">
        <f t="shared" si="3956"/>
        <v>#NAME?</v>
      </c>
      <c r="AA2912" s="25" t="str">
        <f t="shared" si="3957"/>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58"/>
        <v>15</v>
      </c>
      <c r="B2913" s="10">
        <f t="shared" si="2256"/>
        <v>19</v>
      </c>
      <c r="C2913" s="12" t="s">
        <v>3218</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6683</v>
      </c>
      <c r="S2913" s="21" t="s">
        <v>6684</v>
      </c>
      <c r="T2913" s="21" t="s">
        <v>6708</v>
      </c>
      <c r="U2913" s="23"/>
      <c r="V2913" s="23"/>
      <c r="W2913" s="15">
        <f t="shared" si="2"/>
        <v>45635</v>
      </c>
      <c r="X2913" s="24">
        <v>2912.0</v>
      </c>
      <c r="Y2913" s="17" t="str">
        <f t="shared" si="3955"/>
        <v>=COUNTIFS(C$3:C2913,C2913)</v>
      </c>
      <c r="Z2913" s="25" t="str">
        <f t="shared" si="3956"/>
        <v>#NAME?</v>
      </c>
      <c r="AA2913" s="25" t="str">
        <f t="shared" si="3957"/>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58"/>
        <v>1</v>
      </c>
      <c r="B2914" s="10">
        <f t="shared" si="2256"/>
        <v>1</v>
      </c>
      <c r="C2914" s="12" t="s">
        <v>6762</v>
      </c>
      <c r="D2914" s="21" t="s">
        <v>118</v>
      </c>
      <c r="E2914" s="21" t="s">
        <v>6700</v>
      </c>
      <c r="F2914" s="21"/>
      <c r="G2914" s="21"/>
      <c r="H2914" s="21"/>
      <c r="I2914" s="21"/>
      <c r="J2914" s="21"/>
      <c r="K2914" s="21"/>
      <c r="L2914" s="21"/>
      <c r="M2914" s="21"/>
      <c r="N2914" s="21" t="s">
        <v>6763</v>
      </c>
      <c r="O2914" s="21"/>
      <c r="P2914" s="21"/>
      <c r="Q2914" s="21"/>
      <c r="R2914" s="21" t="s">
        <v>6683</v>
      </c>
      <c r="S2914" s="21" t="s">
        <v>6684</v>
      </c>
      <c r="T2914" s="21" t="s">
        <v>6764</v>
      </c>
      <c r="U2914" s="23"/>
      <c r="V2914" s="23"/>
      <c r="W2914" s="15">
        <f t="shared" si="2"/>
        <v>45635</v>
      </c>
      <c r="X2914" s="24">
        <v>2913.0</v>
      </c>
      <c r="Y2914" s="17" t="str">
        <f t="shared" si="3955"/>
        <v>=COUNTIFS(C$3:C2914,C2914)</v>
      </c>
      <c r="Z2914" s="25" t="str">
        <f t="shared" si="3956"/>
        <v>#NAME?</v>
      </c>
      <c r="AA2914" s="25" t="str">
        <f t="shared" si="3957"/>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58"/>
        <v>1</v>
      </c>
      <c r="B2915" s="10">
        <f t="shared" si="2256"/>
        <v>1</v>
      </c>
      <c r="C2915" s="12" t="s">
        <v>6765</v>
      </c>
      <c r="D2915" s="21" t="s">
        <v>250</v>
      </c>
      <c r="E2915" s="21" t="s">
        <v>6766</v>
      </c>
      <c r="F2915" s="21"/>
      <c r="G2915" s="21"/>
      <c r="H2915" s="21" t="s">
        <v>6767</v>
      </c>
      <c r="I2915" s="21" t="s">
        <v>6768</v>
      </c>
      <c r="J2915" s="21" t="s">
        <v>6769</v>
      </c>
      <c r="K2915" s="21">
        <v>1.0</v>
      </c>
      <c r="L2915" s="21" t="s">
        <v>35</v>
      </c>
      <c r="M2915" s="21"/>
      <c r="N2915" s="21" t="s">
        <v>6770</v>
      </c>
      <c r="O2915" s="21"/>
      <c r="P2915" s="21"/>
      <c r="Q2915" s="21"/>
      <c r="R2915" s="21" t="s">
        <v>6683</v>
      </c>
      <c r="S2915" s="21" t="s">
        <v>6684</v>
      </c>
      <c r="T2915" s="21" t="s">
        <v>6771</v>
      </c>
      <c r="U2915" s="23"/>
      <c r="V2915" s="23"/>
      <c r="W2915" s="15">
        <f t="shared" si="2"/>
        <v>45635</v>
      </c>
      <c r="X2915" s="24">
        <v>2914.0</v>
      </c>
      <c r="Y2915" s="17" t="str">
        <f t="shared" si="3955"/>
        <v>=COUNTIFS(C$3:C2915,C2915)</v>
      </c>
      <c r="Z2915" s="25" t="str">
        <f t="shared" si="3956"/>
        <v>#NAME?</v>
      </c>
      <c r="AA2915" s="25" t="str">
        <f t="shared" si="3957"/>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58"/>
        <v>16</v>
      </c>
      <c r="B2916" s="10">
        <f t="shared" si="2256"/>
        <v>19</v>
      </c>
      <c r="C2916" s="12" t="s">
        <v>3218</v>
      </c>
      <c r="D2916" s="21" t="str">
        <f t="shared" ref="D2916:D2917" si="3959">VLOOKUP($C2916,$C$1:$P$7320,2,0)</f>
        <v>ind</v>
      </c>
      <c r="E2916" s="21" t="str">
        <f t="shared" ref="E2916:E2917" si="3960">VLOOKUP($C2916,$C$1:$P$7320,3,0)</f>
        <v>conj</v>
      </c>
      <c r="F2916" s="21" t="str">
        <f t="shared" ref="F2916:F2917" si="3961">VLOOKUP($C2916,$C$1:$P$7320,4,0)</f>
        <v/>
      </c>
      <c r="G2916" s="21"/>
      <c r="H2916" s="21" t="str">
        <f t="shared" ref="H2916:H2917" si="3962">VLOOKUP($C2916,$C$1:$P$7320,6,0)</f>
        <v>and</v>
      </c>
      <c r="I2916" s="21" t="str">
        <f t="shared" ref="I2916:I2917" si="3963">VLOOKUP($C2916,$C$1:$P$7320,7,0)</f>
        <v/>
      </c>
      <c r="J2916" s="21" t="str">
        <f t="shared" ref="J2916:J2917" si="3964">VLOOKUP($C2916,$C$1:$P$7320,8,0)</f>
        <v/>
      </c>
      <c r="K2916" s="21" t="str">
        <f t="shared" ref="K2916:K2917" si="3965">VLOOKUP($C2916,$C$1:$P$7320,9,0)</f>
        <v/>
      </c>
      <c r="L2916" s="21" t="str">
        <f t="shared" ref="L2916:L2917" si="3966">VLOOKUP($C2916,$C$1:$P$7320,10,0)</f>
        <v/>
      </c>
      <c r="M2916" s="21" t="str">
        <f t="shared" ref="M2916:M2917" si="3967">VLOOKUP($C2916,$C$1:$P$7320,11,0)</f>
        <v/>
      </c>
      <c r="N2916" s="21" t="str">
        <f t="shared" ref="N2916:N2917" si="3968">VLOOKUP($C2916,$C$1:$P$7320,12,0)</f>
        <v/>
      </c>
      <c r="O2916" s="21" t="str">
        <f t="shared" ref="O2916:O2917" si="3969">VLOOKUP($C2916,$C$1:$P$7320,13,0)</f>
        <v/>
      </c>
      <c r="P2916" s="21" t="str">
        <f t="shared" ref="P2916:P2917" si="3970">VLOOKUP($C2916,$C$1:$P$7320,14,0)</f>
        <v/>
      </c>
      <c r="Q2916" s="21"/>
      <c r="R2916" s="21" t="s">
        <v>6683</v>
      </c>
      <c r="S2916" s="21" t="s">
        <v>6684</v>
      </c>
      <c r="T2916" s="21" t="s">
        <v>6708</v>
      </c>
      <c r="U2916" s="23"/>
      <c r="V2916" s="23"/>
      <c r="W2916" s="15">
        <f t="shared" si="2"/>
        <v>45635</v>
      </c>
      <c r="X2916" s="24">
        <v>2915.0</v>
      </c>
      <c r="Y2916" s="17" t="str">
        <f t="shared" si="3955"/>
        <v>=COUNTIFS(C$3:C2916,C2916)</v>
      </c>
      <c r="Z2916" s="25" t="str">
        <f t="shared" si="3956"/>
        <v>#NAME?</v>
      </c>
      <c r="AA2916" s="25" t="str">
        <f t="shared" si="3957"/>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58"/>
        <v>2</v>
      </c>
      <c r="B2917" s="10">
        <f t="shared" si="2256"/>
        <v>2</v>
      </c>
      <c r="C2917" s="12" t="s">
        <v>6709</v>
      </c>
      <c r="D2917" s="21" t="str">
        <f t="shared" si="3959"/>
        <v>verb</v>
      </c>
      <c r="E2917" s="21" t="str">
        <f t="shared" si="3960"/>
        <v>imp 2nd pl of karoti</v>
      </c>
      <c r="F2917" s="21" t="str">
        <f t="shared" si="3961"/>
        <v/>
      </c>
      <c r="G2917" s="21"/>
      <c r="H2917" s="21" t="str">
        <f t="shared" si="3962"/>
        <v>you all must make</v>
      </c>
      <c r="I2917" s="21" t="str">
        <f t="shared" si="3963"/>
        <v/>
      </c>
      <c r="J2917" s="21" t="str">
        <f t="shared" si="3964"/>
        <v>√kar (do, make)</v>
      </c>
      <c r="K2917" s="21">
        <f t="shared" si="3965"/>
        <v>7</v>
      </c>
      <c r="L2917" s="21" t="str">
        <f t="shared" si="3966"/>
        <v>o</v>
      </c>
      <c r="M2917" s="21" t="str">
        <f t="shared" si="3967"/>
        <v>√kar + o &gt; karo</v>
      </c>
      <c r="N2917" s="21" t="str">
        <f t="shared" si="3968"/>
        <v>karo + ti</v>
      </c>
      <c r="O2917" s="21" t="str">
        <f t="shared" si="3969"/>
        <v/>
      </c>
      <c r="P2917" s="21" t="str">
        <f t="shared" si="3970"/>
        <v/>
      </c>
      <c r="Q2917" s="21"/>
      <c r="R2917" s="21" t="s">
        <v>6683</v>
      </c>
      <c r="S2917" s="21" t="s">
        <v>6684</v>
      </c>
      <c r="T2917" s="21" t="s">
        <v>6708</v>
      </c>
      <c r="U2917" s="23"/>
      <c r="V2917" s="23"/>
      <c r="W2917" s="15">
        <f t="shared" si="2"/>
        <v>45635</v>
      </c>
      <c r="X2917" s="24">
        <v>2916.0</v>
      </c>
      <c r="Y2917" s="17" t="str">
        <f t="shared" si="3955"/>
        <v>=COUNTIFS(C$3:C2917,C2917)</v>
      </c>
      <c r="Z2917" s="25" t="str">
        <f t="shared" si="3956"/>
        <v>#NAME?</v>
      </c>
      <c r="AA2917" s="25" t="str">
        <f t="shared" si="3957"/>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56"/>
        <v>0</v>
      </c>
      <c r="C2918" s="31"/>
      <c r="D2918" s="40"/>
      <c r="E2918" s="40"/>
      <c r="F2918" s="40"/>
      <c r="G2918" s="40"/>
      <c r="H2918" s="40"/>
      <c r="I2918" s="40"/>
      <c r="J2918" s="40"/>
      <c r="K2918" s="40"/>
      <c r="L2918" s="40"/>
      <c r="M2918" s="40"/>
      <c r="N2918" s="40"/>
      <c r="O2918" s="40"/>
      <c r="P2918" s="40"/>
      <c r="Q2918" s="40"/>
      <c r="R2918" s="40" t="s">
        <v>6683</v>
      </c>
      <c r="S2918" s="40" t="s">
        <v>6684</v>
      </c>
      <c r="T2918" s="40" t="s">
        <v>6708</v>
      </c>
      <c r="U2918" s="41"/>
      <c r="V2918" s="41"/>
      <c r="W2918" s="15">
        <f t="shared" si="2"/>
        <v>45635</v>
      </c>
      <c r="X2918" s="24">
        <v>2917.0</v>
      </c>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56"/>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2"/>
        <v>45635</v>
      </c>
      <c r="X2919" s="24">
        <v>2918.0</v>
      </c>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71">COUNTIFS(C$3:C2920,C2920)</f>
        <v>3</v>
      </c>
      <c r="B2920" s="10">
        <f t="shared" si="2256"/>
        <v>3</v>
      </c>
      <c r="C2920" s="12" t="s">
        <v>2821</v>
      </c>
      <c r="D2920" s="21" t="str">
        <f t="shared" ref="D2920:D2921" si="3972">VLOOKUP($C2920,$C$1:$P$7320,2,0)</f>
        <v>comp</v>
      </c>
      <c r="E2920" s="21" t="str">
        <f t="shared" ref="E2920:E2921" si="3973">VLOOKUP($C2920,$C$1:$P$7320,3,0)</f>
        <v>sandhi, ind + ind</v>
      </c>
      <c r="F2920" s="21" t="str">
        <f t="shared" ref="F2920:F2921" si="3974">VLOOKUP($C2920,$C$1:$P$7320,4,0)</f>
        <v/>
      </c>
      <c r="G2920" s="21"/>
      <c r="H2920" s="21" t="str">
        <f t="shared" ref="H2920:H2921" si="3975">VLOOKUP($C2920,$C$1:$P$7320,6,0)</f>
        <v>if only, please may, hopefully</v>
      </c>
      <c r="I2920" s="21" t="str">
        <f t="shared" ref="I2920:I2921" si="3976">VLOOKUP($C2920,$C$1:$P$7320,7,0)</f>
        <v/>
      </c>
      <c r="J2920" s="21" t="str">
        <f t="shared" ref="J2920:J2921" si="3977">VLOOKUP($C2920,$C$1:$P$7320,8,0)</f>
        <v/>
      </c>
      <c r="K2920" s="21" t="str">
        <f t="shared" ref="K2920:K2921" si="3978">VLOOKUP($C2920,$C$1:$P$7320,9,0)</f>
        <v/>
      </c>
      <c r="L2920" s="21" t="str">
        <f t="shared" ref="L2920:L2921" si="3979">VLOOKUP($C2920,$C$1:$P$7320,10,0)</f>
        <v/>
      </c>
      <c r="M2920" s="21" t="str">
        <f t="shared" ref="M2920:M2921" si="3980">VLOOKUP($C2920,$C$1:$P$7320,11,0)</f>
        <v/>
      </c>
      <c r="N2920" s="21" t="str">
        <f t="shared" ref="N2920:N2921" si="3981">VLOOKUP($C2920,$C$1:$P$7320,12,0)</f>
        <v>api &gt; apy &gt; app + eva</v>
      </c>
      <c r="O2920" s="21" t="str">
        <f t="shared" ref="O2920:O2921" si="3982">VLOOKUP($C2920,$C$1:$P$7320,13,0)</f>
        <v/>
      </c>
      <c r="P2920" s="21" t="str">
        <f t="shared" ref="P2920:P2921" si="3983">VLOOKUP($C2920,$C$1:$P$7320,14,0)</f>
        <v/>
      </c>
      <c r="Q2920" s="21"/>
      <c r="R2920" s="21" t="s">
        <v>6683</v>
      </c>
      <c r="S2920" s="21" t="s">
        <v>6684</v>
      </c>
      <c r="T2920" s="21" t="s">
        <v>6772</v>
      </c>
      <c r="U2920" s="23"/>
      <c r="V2920" s="23"/>
      <c r="W2920" s="15">
        <f t="shared" si="2"/>
        <v>45635</v>
      </c>
      <c r="X2920" s="24">
        <v>2919.0</v>
      </c>
      <c r="Y2920" s="17" t="str">
        <f t="shared" ref="Y2920:Y2931" si="3984">formulatext(A2920)</f>
        <v>=COUNTIFS(C$3:C2920,C2920)</v>
      </c>
      <c r="Z2920" s="25" t="str">
        <f t="shared" ref="Z2920:Z2931" si="3985">org.libreoffice.regex(Y2920,"(\= COUNTIFS\(C\$\d{1,3}:)(C\d{1,3})(,)(C\d{1,3})(\))","$2")</f>
        <v>#NAME?</v>
      </c>
      <c r="AA2920" s="25" t="str">
        <f t="shared" ref="AA2920:AA2931" si="3986">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71"/>
        <v>3</v>
      </c>
      <c r="B2921" s="10">
        <f t="shared" si="2256"/>
        <v>3</v>
      </c>
      <c r="C2921" s="12" t="s">
        <v>2827</v>
      </c>
      <c r="D2921" s="21" t="str">
        <f t="shared" si="3972"/>
        <v>ind</v>
      </c>
      <c r="E2921" s="21" t="str">
        <f t="shared" si="3973"/>
        <v>emph</v>
      </c>
      <c r="F2921" s="21" t="str">
        <f t="shared" si="3974"/>
        <v/>
      </c>
      <c r="G2921" s="21"/>
      <c r="H2921" s="21" t="str">
        <f t="shared" si="3975"/>
        <v>certainly, indeed</v>
      </c>
      <c r="I2921" s="21" t="str">
        <f t="shared" si="3976"/>
        <v/>
      </c>
      <c r="J2921" s="21" t="str">
        <f t="shared" si="3977"/>
        <v/>
      </c>
      <c r="K2921" s="21" t="str">
        <f t="shared" si="3978"/>
        <v/>
      </c>
      <c r="L2921" s="21" t="str">
        <f t="shared" si="3979"/>
        <v/>
      </c>
      <c r="M2921" s="21" t="str">
        <f t="shared" si="3980"/>
        <v/>
      </c>
      <c r="N2921" s="21" t="str">
        <f t="shared" si="3981"/>
        <v/>
      </c>
      <c r="O2921" s="21" t="str">
        <f t="shared" si="3982"/>
        <v/>
      </c>
      <c r="P2921" s="21" t="str">
        <f t="shared" si="3983"/>
        <v/>
      </c>
      <c r="Q2921" s="21"/>
      <c r="R2921" s="21" t="s">
        <v>6683</v>
      </c>
      <c r="S2921" s="21" t="s">
        <v>6684</v>
      </c>
      <c r="T2921" s="21" t="s">
        <v>6772</v>
      </c>
      <c r="U2921" s="23"/>
      <c r="V2921" s="23"/>
      <c r="W2921" s="15">
        <f t="shared" si="2"/>
        <v>45635</v>
      </c>
      <c r="X2921" s="24">
        <v>2920.0</v>
      </c>
      <c r="Y2921" s="17" t="str">
        <f t="shared" si="3984"/>
        <v>=COUNTIFS(C$3:C2921,C2921)</v>
      </c>
      <c r="Z2921" s="25" t="str">
        <f t="shared" si="3985"/>
        <v>#NAME?</v>
      </c>
      <c r="AA2921" s="25" t="str">
        <f t="shared" si="3986"/>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1"/>
        <v>1</v>
      </c>
      <c r="B2922" s="10">
        <f t="shared" si="2256"/>
        <v>1</v>
      </c>
      <c r="C2922" s="12" t="s">
        <v>6773</v>
      </c>
      <c r="D2922" s="21" t="s">
        <v>118</v>
      </c>
      <c r="E2922" s="21" t="s">
        <v>6774</v>
      </c>
      <c r="F2922" s="21"/>
      <c r="G2922" s="21"/>
      <c r="H2922" s="21" t="s">
        <v>6775</v>
      </c>
      <c r="I2922" s="21"/>
      <c r="J2922" s="21"/>
      <c r="K2922" s="21"/>
      <c r="L2922" s="21"/>
      <c r="M2922" s="21"/>
      <c r="N2922" s="21" t="s">
        <v>6776</v>
      </c>
      <c r="O2922" s="21"/>
      <c r="P2922" s="21"/>
      <c r="Q2922" s="21"/>
      <c r="R2922" s="21" t="s">
        <v>6683</v>
      </c>
      <c r="S2922" s="21" t="s">
        <v>6684</v>
      </c>
      <c r="T2922" s="21" t="s">
        <v>6777</v>
      </c>
      <c r="U2922" s="23"/>
      <c r="V2922" s="23"/>
      <c r="W2922" s="15">
        <f t="shared" si="2"/>
        <v>45635</v>
      </c>
      <c r="X2922" s="24">
        <v>2921.0</v>
      </c>
      <c r="Y2922" s="17" t="str">
        <f t="shared" si="3984"/>
        <v>=COUNTIFS(C$3:C2922,C2922)</v>
      </c>
      <c r="Z2922" s="25" t="str">
        <f t="shared" si="3985"/>
        <v>#NAME?</v>
      </c>
      <c r="AA2922" s="25" t="str">
        <f t="shared" si="3986"/>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1"/>
        <v>1</v>
      </c>
      <c r="B2923" s="10">
        <f t="shared" si="2256"/>
        <v>1</v>
      </c>
      <c r="C2923" s="12" t="s">
        <v>6778</v>
      </c>
      <c r="D2923" s="21" t="s">
        <v>42</v>
      </c>
      <c r="E2923" s="21" t="s">
        <v>6779</v>
      </c>
      <c r="F2923" s="21"/>
      <c r="G2923" s="21"/>
      <c r="H2923" s="21" t="s">
        <v>3754</v>
      </c>
      <c r="I2923" s="21" t="s">
        <v>5356</v>
      </c>
      <c r="J2923" s="21"/>
      <c r="K2923" s="21"/>
      <c r="L2923" s="21"/>
      <c r="M2923" s="21"/>
      <c r="N2923" s="21"/>
      <c r="O2923" s="21"/>
      <c r="P2923" s="21"/>
      <c r="Q2923" s="21"/>
      <c r="R2923" s="21" t="s">
        <v>6683</v>
      </c>
      <c r="S2923" s="21" t="s">
        <v>6684</v>
      </c>
      <c r="T2923" s="21" t="s">
        <v>6780</v>
      </c>
      <c r="U2923" s="23"/>
      <c r="V2923" s="23"/>
      <c r="W2923" s="15">
        <f t="shared" si="2"/>
        <v>45635</v>
      </c>
      <c r="X2923" s="24">
        <v>2922.0</v>
      </c>
      <c r="Y2923" s="17" t="str">
        <f t="shared" si="3984"/>
        <v>=COUNTIFS(C$3:C2923,C2923)</v>
      </c>
      <c r="Z2923" s="25" t="str">
        <f t="shared" si="3985"/>
        <v>#NAME?</v>
      </c>
      <c r="AA2923" s="25" t="str">
        <f t="shared" si="3986"/>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1"/>
        <v>16</v>
      </c>
      <c r="B2924" s="10">
        <f t="shared" si="2256"/>
        <v>27</v>
      </c>
      <c r="C2924" s="12" t="s">
        <v>851</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6683</v>
      </c>
      <c r="S2924" s="21" t="s">
        <v>6684</v>
      </c>
      <c r="T2924" s="21" t="s">
        <v>6772</v>
      </c>
      <c r="U2924" s="23"/>
      <c r="V2924" s="23"/>
      <c r="W2924" s="15">
        <f t="shared" si="2"/>
        <v>45635</v>
      </c>
      <c r="X2924" s="24">
        <v>2923.0</v>
      </c>
      <c r="Y2924" s="17" t="str">
        <f t="shared" si="3984"/>
        <v>=COUNTIFS(C$3:C2924,C2924)</v>
      </c>
      <c r="Z2924" s="25" t="str">
        <f t="shared" si="3985"/>
        <v>#NAME?</v>
      </c>
      <c r="AA2924" s="25" t="str">
        <f t="shared" si="3986"/>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1"/>
        <v>1</v>
      </c>
      <c r="B2925" s="10">
        <f t="shared" si="2256"/>
        <v>1</v>
      </c>
      <c r="C2925" s="12" t="s">
        <v>6781</v>
      </c>
      <c r="D2925" s="21" t="s">
        <v>47</v>
      </c>
      <c r="E2925" s="27" t="s">
        <v>3545</v>
      </c>
      <c r="F2925" s="21"/>
      <c r="G2925" s="21"/>
      <c r="H2925" s="21" t="s">
        <v>6782</v>
      </c>
      <c r="I2925" s="21" t="s">
        <v>6783</v>
      </c>
      <c r="J2925" s="21"/>
      <c r="K2925" s="21"/>
      <c r="L2925" s="21"/>
      <c r="M2925" s="21"/>
      <c r="N2925" s="27" t="s">
        <v>107</v>
      </c>
      <c r="O2925" s="21"/>
      <c r="P2925" s="21"/>
      <c r="Q2925" s="21"/>
      <c r="R2925" s="21" t="s">
        <v>6683</v>
      </c>
      <c r="S2925" s="21" t="s">
        <v>6684</v>
      </c>
      <c r="T2925" s="21" t="s">
        <v>6784</v>
      </c>
      <c r="U2925" s="23"/>
      <c r="V2925" s="23"/>
      <c r="W2925" s="15">
        <f t="shared" si="2"/>
        <v>45635</v>
      </c>
      <c r="X2925" s="24">
        <v>2924.0</v>
      </c>
      <c r="Y2925" s="17" t="str">
        <f t="shared" si="3984"/>
        <v>=COUNTIFS(C$3:C2925,C2925)</v>
      </c>
      <c r="Z2925" s="25" t="str">
        <f t="shared" si="3985"/>
        <v>#NAME?</v>
      </c>
      <c r="AA2925" s="25" t="str">
        <f t="shared" si="3986"/>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1"/>
        <v>1</v>
      </c>
      <c r="B2926" s="10">
        <f t="shared" si="2256"/>
        <v>2</v>
      </c>
      <c r="C2926" s="12" t="s">
        <v>6785</v>
      </c>
      <c r="D2926" s="21" t="s">
        <v>47</v>
      </c>
      <c r="E2926" s="21" t="s">
        <v>6786</v>
      </c>
      <c r="F2926" s="21"/>
      <c r="G2926" s="21"/>
      <c r="H2926" s="27" t="s">
        <v>6787</v>
      </c>
      <c r="I2926" s="21"/>
      <c r="J2926" s="21"/>
      <c r="K2926" s="21"/>
      <c r="L2926" s="21"/>
      <c r="M2926" s="21"/>
      <c r="N2926" s="21" t="s">
        <v>6788</v>
      </c>
      <c r="O2926" s="21" t="s">
        <v>65</v>
      </c>
      <c r="P2926" s="21" t="s">
        <v>6788</v>
      </c>
      <c r="Q2926" s="21"/>
      <c r="R2926" s="21" t="s">
        <v>6683</v>
      </c>
      <c r="S2926" s="21" t="s">
        <v>6684</v>
      </c>
      <c r="T2926" s="21" t="s">
        <v>6789</v>
      </c>
      <c r="U2926" s="23"/>
      <c r="V2926" s="23"/>
      <c r="W2926" s="15">
        <f t="shared" si="2"/>
        <v>45635</v>
      </c>
      <c r="X2926" s="24">
        <v>2925.0</v>
      </c>
      <c r="Y2926" s="17" t="str">
        <f t="shared" si="3984"/>
        <v>=COUNTIFS(C$3:C2926,C2926)</v>
      </c>
      <c r="Z2926" s="25" t="str">
        <f t="shared" si="3985"/>
        <v>#NAME?</v>
      </c>
      <c r="AA2926" s="25" t="str">
        <f t="shared" si="3986"/>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1"/>
        <v>1</v>
      </c>
      <c r="B2927" s="10">
        <f t="shared" si="2256"/>
        <v>1</v>
      </c>
      <c r="C2927" s="12" t="s">
        <v>6790</v>
      </c>
      <c r="D2927" s="21" t="s">
        <v>42</v>
      </c>
      <c r="E2927" s="21" t="s">
        <v>6791</v>
      </c>
      <c r="F2927" s="21"/>
      <c r="G2927" s="21"/>
      <c r="H2927" s="21" t="s">
        <v>6792</v>
      </c>
      <c r="I2927" s="21"/>
      <c r="J2927" s="21"/>
      <c r="K2927" s="21"/>
      <c r="L2927" s="21"/>
      <c r="M2927" s="21"/>
      <c r="N2927" s="21" t="s">
        <v>825</v>
      </c>
      <c r="O2927" s="21"/>
      <c r="P2927" s="21"/>
      <c r="Q2927" s="21"/>
      <c r="R2927" s="21" t="s">
        <v>6683</v>
      </c>
      <c r="S2927" s="21" t="s">
        <v>6684</v>
      </c>
      <c r="T2927" s="21" t="s">
        <v>6793</v>
      </c>
      <c r="U2927" s="23"/>
      <c r="V2927" s="23"/>
      <c r="W2927" s="15">
        <f t="shared" si="2"/>
        <v>45635</v>
      </c>
      <c r="X2927" s="24">
        <v>2926.0</v>
      </c>
      <c r="Y2927" s="17" t="str">
        <f t="shared" si="3984"/>
        <v>=COUNTIFS(C$3:C2927,C2927)</v>
      </c>
      <c r="Z2927" s="25" t="str">
        <f t="shared" si="3985"/>
        <v>#NAME?</v>
      </c>
      <c r="AA2927" s="25" t="str">
        <f t="shared" si="3986"/>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1"/>
        <v>2</v>
      </c>
      <c r="B2928" s="10">
        <f t="shared" si="2256"/>
        <v>2</v>
      </c>
      <c r="C2928" s="12" t="s">
        <v>2956</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622</v>
      </c>
      <c r="M2928" s="21" t="str">
        <f>VLOOKUP($C2928,$C$1:$P$7320,11,0)</f>
        <v/>
      </c>
      <c r="N2928" s="21" t="str">
        <f>VLOOKUP($C2928,$C$1:$P$7320,12,0)</f>
        <v>√mā + tta</v>
      </c>
      <c r="O2928" s="21" t="str">
        <f>VLOOKUP($C2928,$C$1:$P$7320,13,0)</f>
        <v/>
      </c>
      <c r="P2928" s="21" t="str">
        <f>VLOOKUP($C2928,$C$1:$P$7320,14,0)</f>
        <v/>
      </c>
      <c r="Q2928" s="21"/>
      <c r="R2928" s="21" t="s">
        <v>6683</v>
      </c>
      <c r="S2928" s="21" t="s">
        <v>6684</v>
      </c>
      <c r="T2928" s="21" t="s">
        <v>6772</v>
      </c>
      <c r="U2928" s="23"/>
      <c r="V2928" s="23"/>
      <c r="W2928" s="15">
        <f t="shared" si="2"/>
        <v>45635</v>
      </c>
      <c r="X2928" s="24">
        <v>2927.0</v>
      </c>
      <c r="Y2928" s="17" t="str">
        <f t="shared" si="3984"/>
        <v>=COUNTIFS(C$3:C2928,C2928)</v>
      </c>
      <c r="Z2928" s="25" t="str">
        <f t="shared" si="3985"/>
        <v>#NAME?</v>
      </c>
      <c r="AA2928" s="25" t="str">
        <f t="shared" si="3986"/>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1"/>
        <v>1</v>
      </c>
      <c r="B2929" s="10">
        <f t="shared" si="2256"/>
        <v>1</v>
      </c>
      <c r="C2929" s="12" t="s">
        <v>6794</v>
      </c>
      <c r="D2929" s="21" t="s">
        <v>118</v>
      </c>
      <c r="E2929" s="27" t="s">
        <v>2367</v>
      </c>
      <c r="F2929" s="21"/>
      <c r="G2929" s="21"/>
      <c r="H2929" s="21"/>
      <c r="I2929" s="21"/>
      <c r="J2929" s="21"/>
      <c r="K2929" s="21"/>
      <c r="L2929" s="21"/>
      <c r="M2929" s="21"/>
      <c r="N2929" s="21" t="s">
        <v>6795</v>
      </c>
      <c r="O2929" s="21"/>
      <c r="P2929" s="21"/>
      <c r="Q2929" s="21"/>
      <c r="R2929" s="21" t="s">
        <v>6683</v>
      </c>
      <c r="S2929" s="21" t="s">
        <v>6684</v>
      </c>
      <c r="T2929" s="21" t="s">
        <v>6796</v>
      </c>
      <c r="U2929" s="23"/>
      <c r="V2929" s="23"/>
      <c r="W2929" s="15">
        <f t="shared" si="2"/>
        <v>45635</v>
      </c>
      <c r="X2929" s="24">
        <v>2928.0</v>
      </c>
      <c r="Y2929" s="17" t="str">
        <f t="shared" si="3984"/>
        <v>=COUNTIFS(C$3:C2929,C2929)</v>
      </c>
      <c r="Z2929" s="25" t="str">
        <f t="shared" si="3985"/>
        <v>#NAME?</v>
      </c>
      <c r="AA2929" s="25" t="str">
        <f t="shared" si="3986"/>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1"/>
        <v>1</v>
      </c>
      <c r="B2930" s="10">
        <f t="shared" si="2256"/>
        <v>1</v>
      </c>
      <c r="C2930" s="12" t="s">
        <v>6797</v>
      </c>
      <c r="D2930" s="21" t="s">
        <v>84</v>
      </c>
      <c r="E2930" s="21" t="s">
        <v>6798</v>
      </c>
      <c r="F2930" s="21"/>
      <c r="G2930" s="21"/>
      <c r="H2930" s="21" t="s">
        <v>6799</v>
      </c>
      <c r="I2930" s="21"/>
      <c r="J2930" s="21" t="s">
        <v>1145</v>
      </c>
      <c r="K2930" s="21">
        <v>1.0</v>
      </c>
      <c r="L2930" s="21" t="s">
        <v>35</v>
      </c>
      <c r="M2930" s="21" t="s">
        <v>6800</v>
      </c>
      <c r="N2930" s="21" t="s">
        <v>6801</v>
      </c>
      <c r="O2930" s="21"/>
      <c r="P2930" s="21"/>
      <c r="Q2930" s="21"/>
      <c r="R2930" s="21" t="s">
        <v>6683</v>
      </c>
      <c r="S2930" s="21" t="s">
        <v>6684</v>
      </c>
      <c r="T2930" s="21" t="s">
        <v>6802</v>
      </c>
      <c r="U2930" s="23"/>
      <c r="V2930" s="23"/>
      <c r="W2930" s="15">
        <f t="shared" si="2"/>
        <v>45635</v>
      </c>
      <c r="X2930" s="24">
        <v>2929.0</v>
      </c>
      <c r="Y2930" s="17" t="str">
        <f t="shared" si="3984"/>
        <v>=COUNTIFS(C$3:C2930,C2930)</v>
      </c>
      <c r="Z2930" s="25" t="str">
        <f t="shared" si="3985"/>
        <v>#NAME?</v>
      </c>
      <c r="AA2930" s="25" t="str">
        <f t="shared" si="3986"/>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1"/>
        <v>30</v>
      </c>
      <c r="B2931" s="10">
        <f t="shared" si="2256"/>
        <v>63</v>
      </c>
      <c r="C2931" s="12" t="s">
        <v>449</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6683</v>
      </c>
      <c r="S2931" s="21" t="s">
        <v>6684</v>
      </c>
      <c r="T2931" s="21" t="s">
        <v>6772</v>
      </c>
      <c r="U2931" s="23"/>
      <c r="V2931" s="23"/>
      <c r="W2931" s="15">
        <f t="shared" si="2"/>
        <v>45635</v>
      </c>
      <c r="X2931" s="24">
        <v>2930.0</v>
      </c>
      <c r="Y2931" s="17" t="str">
        <f t="shared" si="3984"/>
        <v>=COUNTIFS(C$3:C2931,C2931)</v>
      </c>
      <c r="Z2931" s="25" t="str">
        <f t="shared" si="3985"/>
        <v>#NAME?</v>
      </c>
      <c r="AA2931" s="25" t="str">
        <f t="shared" si="3986"/>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56"/>
        <v>0</v>
      </c>
      <c r="C2932" s="31"/>
      <c r="D2932" s="40"/>
      <c r="E2932" s="40"/>
      <c r="F2932" s="40"/>
      <c r="G2932" s="40"/>
      <c r="H2932" s="40"/>
      <c r="I2932" s="40"/>
      <c r="J2932" s="40"/>
      <c r="K2932" s="40"/>
      <c r="L2932" s="40"/>
      <c r="M2932" s="40"/>
      <c r="N2932" s="40"/>
      <c r="O2932" s="40"/>
      <c r="P2932" s="40"/>
      <c r="Q2932" s="40"/>
      <c r="R2932" s="40" t="s">
        <v>6683</v>
      </c>
      <c r="S2932" s="40" t="s">
        <v>6684</v>
      </c>
      <c r="T2932" s="40" t="s">
        <v>6772</v>
      </c>
      <c r="U2932" s="41"/>
      <c r="V2932" s="41"/>
      <c r="W2932" s="15">
        <f t="shared" si="2"/>
        <v>45635</v>
      </c>
      <c r="X2932" s="24">
        <v>2931.0</v>
      </c>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56"/>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2"/>
        <v>45635</v>
      </c>
      <c r="X2933" s="24">
        <v>2932.0</v>
      </c>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87">COUNTIFS(C$3:C2934,C2934)</f>
        <v>6</v>
      </c>
      <c r="B2934" s="10">
        <f t="shared" si="2256"/>
        <v>8</v>
      </c>
      <c r="C2934" s="12" t="s">
        <v>3213</v>
      </c>
      <c r="D2934" s="21" t="str">
        <f t="shared" ref="D2934:D2936" si="3988">VLOOKUP($C2934,$C$1:$P$7320,2,0)</f>
        <v>comp</v>
      </c>
      <c r="E2934" s="21" t="str">
        <f t="shared" ref="E2934:E2935" si="3989">VLOOKUP($C2934,$C$1:$P$7320,3,0)</f>
        <v>sandhi, adv + ind</v>
      </c>
      <c r="F2934" s="21" t="str">
        <f t="shared" ref="F2934:F2936" si="3990">VLOOKUP($C2934,$C$1:$P$7320,4,0)</f>
        <v/>
      </c>
      <c r="G2934" s="21"/>
      <c r="H2934" s="21" t="str">
        <f t="shared" ref="H2934:H2936" si="3991">VLOOKUP($C2934,$C$1:$P$7320,6,0)</f>
        <v>and thus, and like this</v>
      </c>
      <c r="I2934" s="21" t="str">
        <f t="shared" ref="I2934:I2936" si="3992">VLOOKUP($C2934,$C$1:$P$7320,7,0)</f>
        <v/>
      </c>
      <c r="J2934" s="21" t="str">
        <f t="shared" ref="J2934:J2936" si="3993">VLOOKUP($C2934,$C$1:$P$7320,8,0)</f>
        <v/>
      </c>
      <c r="K2934" s="21" t="str">
        <f t="shared" ref="K2934:K2936" si="3994">VLOOKUP($C2934,$C$1:$P$7320,9,0)</f>
        <v/>
      </c>
      <c r="L2934" s="21" t="str">
        <f t="shared" ref="L2934:L2936" si="3995">VLOOKUP($C2934,$C$1:$P$7320,10,0)</f>
        <v/>
      </c>
      <c r="M2934" s="21" t="str">
        <f t="shared" ref="M2934:M2936" si="3996">VLOOKUP($C2934,$C$1:$P$7320,11,0)</f>
        <v/>
      </c>
      <c r="N2934" s="21" t="str">
        <f t="shared" ref="N2934:N2936" si="3997">VLOOKUP($C2934,$C$1:$P$7320,12,0)</f>
        <v>evaṃ + ca</v>
      </c>
      <c r="O2934" s="21" t="str">
        <f t="shared" ref="O2934:O2936" si="3998">VLOOKUP($C2934,$C$1:$P$7320,13,0)</f>
        <v/>
      </c>
      <c r="P2934" s="21" t="str">
        <f t="shared" ref="P2934:P2936" si="3999">VLOOKUP($C2934,$C$1:$P$7320,14,0)</f>
        <v/>
      </c>
      <c r="Q2934" s="21"/>
      <c r="R2934" s="21" t="s">
        <v>6683</v>
      </c>
      <c r="S2934" s="21" t="s">
        <v>6684</v>
      </c>
      <c r="T2934" s="21" t="s">
        <v>6803</v>
      </c>
      <c r="U2934" s="23"/>
      <c r="V2934" s="23"/>
      <c r="W2934" s="15">
        <f t="shared" si="2"/>
        <v>45635</v>
      </c>
      <c r="X2934" s="24">
        <v>2933.0</v>
      </c>
      <c r="Y2934" s="17" t="str">
        <f t="shared" ref="Y2934:Y2949" si="4000">formulatext(A2934)</f>
        <v>=COUNTIFS(C$3:C2934,C2934)</v>
      </c>
      <c r="Z2934" s="25" t="str">
        <f t="shared" ref="Z2934:Z2949" si="4001">org.libreoffice.regex(Y2934,"(\= COUNTIFS\(C\$\d{1,3}:)(C\d{1,3})(,)(C\d{1,3})(\))","$2")</f>
        <v>#NAME?</v>
      </c>
      <c r="AA2934" s="25" t="str">
        <f t="shared" ref="AA2934:AA2949" si="4002">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87"/>
        <v>27</v>
      </c>
      <c r="B2935" s="10">
        <f t="shared" si="2256"/>
        <v>37</v>
      </c>
      <c r="C2935" s="12" t="s">
        <v>368</v>
      </c>
      <c r="D2935" s="21" t="str">
        <f t="shared" si="3988"/>
        <v>pron</v>
      </c>
      <c r="E2935" s="21" t="str">
        <f t="shared" si="3989"/>
        <v>masc nom sg of ta</v>
      </c>
      <c r="F2935" s="21" t="str">
        <f t="shared" si="3990"/>
        <v/>
      </c>
      <c r="G2935" s="21"/>
      <c r="H2935" s="21" t="str">
        <f t="shared" si="3991"/>
        <v>he, that</v>
      </c>
      <c r="I2935" s="21" t="str">
        <f t="shared" si="3992"/>
        <v/>
      </c>
      <c r="J2935" s="21" t="str">
        <f t="shared" si="3993"/>
        <v/>
      </c>
      <c r="K2935" s="21" t="str">
        <f t="shared" si="3994"/>
        <v/>
      </c>
      <c r="L2935" s="21" t="str">
        <f t="shared" si="3995"/>
        <v/>
      </c>
      <c r="M2935" s="21" t="str">
        <f t="shared" si="3996"/>
        <v/>
      </c>
      <c r="N2935" s="21" t="str">
        <f t="shared" si="3997"/>
        <v/>
      </c>
      <c r="O2935" s="21" t="str">
        <f t="shared" si="3998"/>
        <v/>
      </c>
      <c r="P2935" s="21" t="str">
        <f t="shared" si="3999"/>
        <v/>
      </c>
      <c r="Q2935" s="21"/>
      <c r="R2935" s="21" t="s">
        <v>6683</v>
      </c>
      <c r="S2935" s="21" t="s">
        <v>6684</v>
      </c>
      <c r="T2935" s="21" t="s">
        <v>6803</v>
      </c>
      <c r="U2935" s="23"/>
      <c r="V2935" s="23"/>
      <c r="W2935" s="15">
        <f t="shared" si="2"/>
        <v>45635</v>
      </c>
      <c r="X2935" s="24">
        <v>2934.0</v>
      </c>
      <c r="Y2935" s="17" t="str">
        <f t="shared" si="4000"/>
        <v>=COUNTIFS(C$3:C2935,C2935)</v>
      </c>
      <c r="Z2935" s="25" t="str">
        <f t="shared" si="4001"/>
        <v>#NAME?</v>
      </c>
      <c r="AA2935" s="25" t="str">
        <f t="shared" si="4002"/>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87"/>
        <v>67</v>
      </c>
      <c r="B2936" s="10">
        <f t="shared" si="2256"/>
        <v>147</v>
      </c>
      <c r="C2936" s="12" t="s">
        <v>560</v>
      </c>
      <c r="D2936" s="21" t="str">
        <f t="shared" si="3988"/>
        <v>noun</v>
      </c>
      <c r="E2936" s="21" t="s">
        <v>3635</v>
      </c>
      <c r="F2936" s="21" t="str">
        <f t="shared" si="3990"/>
        <v/>
      </c>
      <c r="G2936" s="21"/>
      <c r="H2936" s="21" t="str">
        <f t="shared" si="3991"/>
        <v>monk, monastic</v>
      </c>
      <c r="I2936" s="21" t="str">
        <f t="shared" si="3992"/>
        <v>beggar, mendicant</v>
      </c>
      <c r="J2936" s="21" t="str">
        <f t="shared" si="3993"/>
        <v>√bhikkh (beg)</v>
      </c>
      <c r="K2936" s="21">
        <f t="shared" si="3994"/>
        <v>1</v>
      </c>
      <c r="L2936" s="21" t="str">
        <f t="shared" si="3995"/>
        <v>a</v>
      </c>
      <c r="M2936" s="21" t="str">
        <f t="shared" si="3996"/>
        <v/>
      </c>
      <c r="N2936" s="21" t="str">
        <f t="shared" si="3997"/>
        <v>√bhikkh + u</v>
      </c>
      <c r="O2936" s="21" t="str">
        <f t="shared" si="3998"/>
        <v/>
      </c>
      <c r="P2936" s="21" t="str">
        <f t="shared" si="3999"/>
        <v/>
      </c>
      <c r="Q2936" s="21"/>
      <c r="R2936" s="21" t="s">
        <v>6683</v>
      </c>
      <c r="S2936" s="21" t="s">
        <v>6684</v>
      </c>
      <c r="T2936" s="21" t="s">
        <v>6803</v>
      </c>
      <c r="U2936" s="23"/>
      <c r="V2936" s="23"/>
      <c r="W2936" s="15">
        <f t="shared" si="2"/>
        <v>45635</v>
      </c>
      <c r="X2936" s="24">
        <v>2935.0</v>
      </c>
      <c r="Y2936" s="17" t="str">
        <f t="shared" si="4000"/>
        <v>=COUNTIFS(C$3:C2936,C2936)</v>
      </c>
      <c r="Z2936" s="25" t="str">
        <f t="shared" si="4001"/>
        <v>#NAME?</v>
      </c>
      <c r="AA2936" s="25" t="str">
        <f t="shared" si="4002"/>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87"/>
        <v>1</v>
      </c>
      <c r="B2937" s="10">
        <f t="shared" si="2256"/>
        <v>1</v>
      </c>
      <c r="C2937" s="12" t="s">
        <v>6804</v>
      </c>
      <c r="D2937" s="21" t="s">
        <v>84</v>
      </c>
      <c r="E2937" s="21" t="s">
        <v>6805</v>
      </c>
      <c r="F2937" s="21"/>
      <c r="G2937" s="21"/>
      <c r="H2937" s="21" t="s">
        <v>6806</v>
      </c>
      <c r="I2937" s="21"/>
      <c r="J2937" s="21" t="s">
        <v>640</v>
      </c>
      <c r="K2937" s="21">
        <v>1.0</v>
      </c>
      <c r="L2937" s="21" t="s">
        <v>35</v>
      </c>
      <c r="M2937" s="21"/>
      <c r="N2937" s="21" t="s">
        <v>6807</v>
      </c>
      <c r="O2937" s="21"/>
      <c r="P2937" s="21"/>
      <c r="Q2937" s="21"/>
      <c r="R2937" s="21" t="s">
        <v>6683</v>
      </c>
      <c r="S2937" s="21" t="s">
        <v>6684</v>
      </c>
      <c r="T2937" s="21" t="s">
        <v>6808</v>
      </c>
      <c r="U2937" s="23"/>
      <c r="V2937" s="23"/>
      <c r="W2937" s="15">
        <f t="shared" si="2"/>
        <v>45635</v>
      </c>
      <c r="X2937" s="24">
        <v>2936.0</v>
      </c>
      <c r="Y2937" s="17" t="str">
        <f t="shared" si="4000"/>
        <v>=COUNTIFS(C$3:C2937,C2937)</v>
      </c>
      <c r="Z2937" s="25" t="str">
        <f t="shared" si="4001"/>
        <v>#NAME?</v>
      </c>
      <c r="AA2937" s="25" t="str">
        <f t="shared" si="4002"/>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87"/>
        <v>2</v>
      </c>
      <c r="B2938" s="10">
        <f t="shared" si="2256"/>
        <v>2</v>
      </c>
      <c r="C2938" s="12" t="s">
        <v>6785</v>
      </c>
      <c r="D2938" s="21" t="str">
        <f>VLOOKUP($C2938,$C$1:$P$7320,2,0)</f>
        <v>noun</v>
      </c>
      <c r="E2938" s="21" t="str">
        <f>VLOOKUP($C2938,$C$1:$P$7320,3,0)</f>
        <v>nt acc sg of kiṃcimatta, comp</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6683</v>
      </c>
      <c r="S2938" s="21" t="s">
        <v>6684</v>
      </c>
      <c r="T2938" s="21" t="s">
        <v>6803</v>
      </c>
      <c r="U2938" s="23"/>
      <c r="V2938" s="23"/>
      <c r="W2938" s="15">
        <f t="shared" si="2"/>
        <v>45635</v>
      </c>
      <c r="X2938" s="24">
        <v>2937.0</v>
      </c>
      <c r="Y2938" s="17" t="str">
        <f t="shared" si="4000"/>
        <v>=COUNTIFS(C$3:C2938,C2938)</v>
      </c>
      <c r="Z2938" s="25" t="str">
        <f t="shared" si="4001"/>
        <v>#NAME?</v>
      </c>
      <c r="AA2938" s="25" t="str">
        <f t="shared" si="4002"/>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87"/>
        <v>1</v>
      </c>
      <c r="B2939" s="10">
        <f t="shared" si="2256"/>
        <v>1</v>
      </c>
      <c r="C2939" s="12" t="s">
        <v>6809</v>
      </c>
      <c r="D2939" s="21" t="s">
        <v>84</v>
      </c>
      <c r="E2939" s="21" t="s">
        <v>6810</v>
      </c>
      <c r="F2939" s="21"/>
      <c r="G2939" s="21"/>
      <c r="H2939" s="21" t="s">
        <v>6811</v>
      </c>
      <c r="I2939" s="21"/>
      <c r="J2939" s="21" t="s">
        <v>1145</v>
      </c>
      <c r="K2939" s="21">
        <v>1.0</v>
      </c>
      <c r="L2939" s="21" t="s">
        <v>35</v>
      </c>
      <c r="M2939" s="21" t="s">
        <v>6800</v>
      </c>
      <c r="N2939" s="21" t="s">
        <v>6801</v>
      </c>
      <c r="O2939" s="21"/>
      <c r="P2939" s="21"/>
      <c r="Q2939" s="21"/>
      <c r="R2939" s="21" t="s">
        <v>6683</v>
      </c>
      <c r="S2939" s="21" t="s">
        <v>6684</v>
      </c>
      <c r="T2939" s="21" t="s">
        <v>6812</v>
      </c>
      <c r="U2939" s="23"/>
      <c r="V2939" s="23"/>
      <c r="W2939" s="15">
        <f t="shared" si="2"/>
        <v>45635</v>
      </c>
      <c r="X2939" s="24">
        <v>2938.0</v>
      </c>
      <c r="Y2939" s="17" t="str">
        <f t="shared" si="4000"/>
        <v>=COUNTIFS(C$3:C2939,C2939)</v>
      </c>
      <c r="Z2939" s="25" t="str">
        <f t="shared" si="4001"/>
        <v>#NAME?</v>
      </c>
      <c r="AA2939" s="25" t="str">
        <f t="shared" si="4002"/>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87"/>
        <v>3</v>
      </c>
      <c r="B2940" s="10">
        <f t="shared" si="2256"/>
        <v>7</v>
      </c>
      <c r="C2940" s="12" t="s">
        <v>1078</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6683</v>
      </c>
      <c r="S2940" s="21" t="s">
        <v>6684</v>
      </c>
      <c r="T2940" s="21" t="s">
        <v>6803</v>
      </c>
      <c r="U2940" s="23"/>
      <c r="V2940" s="23"/>
      <c r="W2940" s="15">
        <f t="shared" si="2"/>
        <v>45635</v>
      </c>
      <c r="X2940" s="24">
        <v>2939.0</v>
      </c>
      <c r="Y2940" s="17" t="str">
        <f t="shared" si="4000"/>
        <v>=COUNTIFS(C$3:C2940,C2940)</v>
      </c>
      <c r="Z2940" s="25" t="str">
        <f t="shared" si="4001"/>
        <v>#NAME?</v>
      </c>
      <c r="AA2940" s="25" t="str">
        <f t="shared" si="4002"/>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4003">COUNTIFS(C$3:C2942,C2941)</f>
        <v>1</v>
      </c>
      <c r="B2941" s="10">
        <f t="shared" si="2256"/>
        <v>1</v>
      </c>
      <c r="C2941" s="12" t="s">
        <v>6813</v>
      </c>
      <c r="D2941" s="21" t="s">
        <v>118</v>
      </c>
      <c r="E2941" s="21" t="s">
        <v>3434</v>
      </c>
      <c r="F2941" s="21"/>
      <c r="G2941" s="21"/>
      <c r="H2941" s="21"/>
      <c r="I2941" s="21"/>
      <c r="J2941" s="21"/>
      <c r="K2941" s="21"/>
      <c r="L2941" s="21"/>
      <c r="M2941" s="21"/>
      <c r="N2941" s="21" t="s">
        <v>6814</v>
      </c>
      <c r="O2941" s="21"/>
      <c r="P2941" s="21"/>
      <c r="Q2941" s="21"/>
      <c r="R2941" s="21" t="s">
        <v>6683</v>
      </c>
      <c r="S2941" s="21" t="s">
        <v>6684</v>
      </c>
      <c r="T2941" s="21" t="s">
        <v>6815</v>
      </c>
      <c r="U2941" s="23"/>
      <c r="V2941" s="23"/>
      <c r="W2941" s="15">
        <f t="shared" si="2"/>
        <v>45635</v>
      </c>
      <c r="X2941" s="24">
        <v>2940.0</v>
      </c>
      <c r="Y2941" s="17" t="str">
        <f t="shared" si="4000"/>
        <v>=COUNTIFS(C$3:C2942,C2941)</v>
      </c>
      <c r="Z2941" s="25" t="str">
        <f t="shared" si="4001"/>
        <v>#NAME?</v>
      </c>
      <c r="AA2941" s="25" t="str">
        <f t="shared" si="4002"/>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4003"/>
        <v>1</v>
      </c>
      <c r="B2942" s="10">
        <f t="shared" si="2256"/>
        <v>1</v>
      </c>
      <c r="C2942" s="12" t="s">
        <v>6816</v>
      </c>
      <c r="D2942" s="21" t="s">
        <v>47</v>
      </c>
      <c r="E2942" s="21" t="s">
        <v>6817</v>
      </c>
      <c r="F2942" s="21"/>
      <c r="G2942" s="21"/>
      <c r="H2942" s="21" t="s">
        <v>6818</v>
      </c>
      <c r="I2942" s="21"/>
      <c r="J2942" s="21"/>
      <c r="K2942" s="21"/>
      <c r="L2942" s="21"/>
      <c r="M2942" s="21"/>
      <c r="N2942" s="21" t="s">
        <v>6819</v>
      </c>
      <c r="O2942" s="21" t="s">
        <v>916</v>
      </c>
      <c r="P2942" s="21" t="s">
        <v>6820</v>
      </c>
      <c r="Q2942" s="21"/>
      <c r="R2942" s="21" t="s">
        <v>6683</v>
      </c>
      <c r="S2942" s="21" t="s">
        <v>6684</v>
      </c>
      <c r="T2942" s="21" t="s">
        <v>6821</v>
      </c>
      <c r="U2942" s="23"/>
      <c r="V2942" s="23"/>
      <c r="W2942" s="15">
        <f t="shared" si="2"/>
        <v>45635</v>
      </c>
      <c r="X2942" s="24">
        <v>2941.0</v>
      </c>
      <c r="Y2942" s="17" t="str">
        <f t="shared" si="4000"/>
        <v>=COUNTIFS(C$3:C2943,C2942)</v>
      </c>
      <c r="Z2942" s="25" t="str">
        <f t="shared" si="4001"/>
        <v>#NAME?</v>
      </c>
      <c r="AA2942" s="25" t="str">
        <f t="shared" si="4002"/>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4004">COUNTIFS(C$3:C2943,C2943)</f>
        <v>1</v>
      </c>
      <c r="B2943" s="10">
        <f t="shared" si="2256"/>
        <v>1</v>
      </c>
      <c r="C2943" s="12" t="s">
        <v>6822</v>
      </c>
      <c r="D2943" s="21" t="s">
        <v>47</v>
      </c>
      <c r="E2943" s="21" t="s">
        <v>997</v>
      </c>
      <c r="F2943" s="21"/>
      <c r="G2943" s="21"/>
      <c r="H2943" s="21" t="s">
        <v>6823</v>
      </c>
      <c r="I2943" s="21" t="s">
        <v>6824</v>
      </c>
      <c r="J2943" s="21"/>
      <c r="K2943" s="21"/>
      <c r="L2943" s="21"/>
      <c r="M2943" s="21"/>
      <c r="N2943" s="21" t="s">
        <v>6825</v>
      </c>
      <c r="O2943" s="21" t="s">
        <v>178</v>
      </c>
      <c r="P2943" s="21" t="s">
        <v>6826</v>
      </c>
      <c r="Q2943" s="21"/>
      <c r="R2943" s="21" t="s">
        <v>6683</v>
      </c>
      <c r="S2943" s="21" t="s">
        <v>6684</v>
      </c>
      <c r="T2943" s="21" t="s">
        <v>6827</v>
      </c>
      <c r="U2943" s="23"/>
      <c r="V2943" s="23"/>
      <c r="W2943" s="15">
        <f t="shared" si="2"/>
        <v>45635</v>
      </c>
      <c r="X2943" s="24">
        <v>2942.0</v>
      </c>
      <c r="Y2943" s="17" t="str">
        <f t="shared" si="4000"/>
        <v>=COUNTIFS(C$3:C2943,C2943)</v>
      </c>
      <c r="Z2943" s="25" t="str">
        <f t="shared" si="4001"/>
        <v>#NAME?</v>
      </c>
      <c r="AA2943" s="25" t="str">
        <f t="shared" si="4002"/>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4004"/>
        <v>1</v>
      </c>
      <c r="B2944" s="10">
        <f t="shared" si="2256"/>
        <v>1</v>
      </c>
      <c r="C2944" s="12" t="s">
        <v>6828</v>
      </c>
      <c r="D2944" s="21" t="s">
        <v>47</v>
      </c>
      <c r="E2944" s="21" t="s">
        <v>612</v>
      </c>
      <c r="F2944" s="21"/>
      <c r="G2944" s="21"/>
      <c r="H2944" s="21" t="s">
        <v>6829</v>
      </c>
      <c r="I2944" s="21"/>
      <c r="J2944" s="21"/>
      <c r="K2944" s="21"/>
      <c r="L2944" s="21"/>
      <c r="M2944" s="21"/>
      <c r="N2944" s="21"/>
      <c r="O2944" s="21"/>
      <c r="P2944" s="21"/>
      <c r="Q2944" s="21"/>
      <c r="R2944" s="21" t="s">
        <v>6683</v>
      </c>
      <c r="S2944" s="21" t="s">
        <v>6684</v>
      </c>
      <c r="T2944" s="21" t="s">
        <v>6830</v>
      </c>
      <c r="U2944" s="23"/>
      <c r="V2944" s="23"/>
      <c r="W2944" s="15">
        <f t="shared" si="2"/>
        <v>45635</v>
      </c>
      <c r="X2944" s="24">
        <v>2943.0</v>
      </c>
      <c r="Y2944" s="17" t="str">
        <f t="shared" si="4000"/>
        <v>=COUNTIFS(C$3:C2944,C2944)</v>
      </c>
      <c r="Z2944" s="25" t="str">
        <f t="shared" si="4001"/>
        <v>#NAME?</v>
      </c>
      <c r="AA2944" s="25" t="str">
        <f t="shared" si="4002"/>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4"/>
        <v>1</v>
      </c>
      <c r="B2945" s="10">
        <f t="shared" si="2256"/>
        <v>1</v>
      </c>
      <c r="C2945" s="12" t="s">
        <v>6831</v>
      </c>
      <c r="D2945" s="21" t="s">
        <v>47</v>
      </c>
      <c r="E2945" s="21" t="s">
        <v>612</v>
      </c>
      <c r="F2945" s="21"/>
      <c r="G2945" s="21"/>
      <c r="H2945" s="21" t="s">
        <v>6832</v>
      </c>
      <c r="I2945" s="21" t="s">
        <v>2814</v>
      </c>
      <c r="J2945" s="21" t="s">
        <v>6833</v>
      </c>
      <c r="K2945" s="21">
        <v>1.0</v>
      </c>
      <c r="L2945" s="21" t="s">
        <v>196</v>
      </c>
      <c r="M2945" s="21" t="s">
        <v>6834</v>
      </c>
      <c r="N2945" s="21" t="s">
        <v>6835</v>
      </c>
      <c r="O2945" s="21"/>
      <c r="P2945" s="21"/>
      <c r="Q2945" s="21"/>
      <c r="R2945" s="21" t="s">
        <v>6683</v>
      </c>
      <c r="S2945" s="21" t="s">
        <v>6684</v>
      </c>
      <c r="T2945" s="21" t="s">
        <v>6836</v>
      </c>
      <c r="U2945" s="23"/>
      <c r="V2945" s="23"/>
      <c r="W2945" s="15">
        <f t="shared" si="2"/>
        <v>45635</v>
      </c>
      <c r="X2945" s="24">
        <v>2944.0</v>
      </c>
      <c r="Y2945" s="17" t="str">
        <f t="shared" si="4000"/>
        <v>=COUNTIFS(C$3:C2945,C2945)</v>
      </c>
      <c r="Z2945" s="25" t="str">
        <f t="shared" si="4001"/>
        <v>#NAME?</v>
      </c>
      <c r="AA2945" s="25" t="str">
        <f t="shared" si="4002"/>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4"/>
        <v>1</v>
      </c>
      <c r="B2946" s="10">
        <f t="shared" si="2256"/>
        <v>1</v>
      </c>
      <c r="C2946" s="12" t="s">
        <v>6837</v>
      </c>
      <c r="D2946" s="21" t="s">
        <v>250</v>
      </c>
      <c r="E2946" s="21" t="s">
        <v>2957</v>
      </c>
      <c r="F2946" s="21"/>
      <c r="G2946" s="21"/>
      <c r="H2946" s="21" t="s">
        <v>2958</v>
      </c>
      <c r="I2946" s="21"/>
      <c r="J2946" s="21" t="s">
        <v>2524</v>
      </c>
      <c r="K2946" s="21">
        <v>5.0</v>
      </c>
      <c r="L2946" s="21" t="s">
        <v>622</v>
      </c>
      <c r="M2946" s="21"/>
      <c r="N2946" s="21" t="s">
        <v>2959</v>
      </c>
      <c r="O2946" s="21"/>
      <c r="P2946" s="21"/>
      <c r="Q2946" s="21"/>
      <c r="R2946" s="21" t="s">
        <v>6683</v>
      </c>
      <c r="S2946" s="21" t="s">
        <v>6684</v>
      </c>
      <c r="T2946" s="21" t="s">
        <v>6838</v>
      </c>
      <c r="U2946" s="23"/>
      <c r="V2946" s="23"/>
      <c r="W2946" s="15">
        <f t="shared" si="2"/>
        <v>45635</v>
      </c>
      <c r="X2946" s="24">
        <v>2945.0</v>
      </c>
      <c r="Y2946" s="17" t="str">
        <f t="shared" si="4000"/>
        <v>=COUNTIFS(C$3:C2946,C2946)</v>
      </c>
      <c r="Z2946" s="25" t="str">
        <f t="shared" si="4001"/>
        <v>#NAME?</v>
      </c>
      <c r="AA2946" s="25" t="str">
        <f t="shared" si="4002"/>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4"/>
        <v>17</v>
      </c>
      <c r="B2947" s="10">
        <f t="shared" si="2256"/>
        <v>27</v>
      </c>
      <c r="C2947" s="12" t="s">
        <v>851</v>
      </c>
      <c r="D2947" s="21" t="str">
        <f t="shared" ref="D2947:D2949" si="4005">VLOOKUP($C2947,$C$1:$P$7320,2,0)</f>
        <v>ind</v>
      </c>
      <c r="E2947" s="21" t="str">
        <f>VLOOKUP($C2947,$C$1:$P$7320,3,0)</f>
        <v>conj</v>
      </c>
      <c r="F2947" s="21" t="str">
        <f t="shared" ref="F2947:F2949" si="4006">VLOOKUP($C2947,$C$1:$P$7320,4,0)</f>
        <v/>
      </c>
      <c r="G2947" s="21"/>
      <c r="H2947" s="21" t="str">
        <f t="shared" ref="H2947:H2949" si="4007">VLOOKUP($C2947,$C$1:$P$7320,6,0)</f>
        <v>then, and, now, even</v>
      </c>
      <c r="I2947" s="21" t="str">
        <f t="shared" ref="I2947:I2949" si="4008">VLOOKUP($C2947,$C$1:$P$7320,7,0)</f>
        <v/>
      </c>
      <c r="J2947" s="21" t="str">
        <f t="shared" ref="J2947:J2949" si="4009">VLOOKUP($C2947,$C$1:$P$7320,8,0)</f>
        <v/>
      </c>
      <c r="K2947" s="21" t="str">
        <f t="shared" ref="K2947:K2949" si="4010">VLOOKUP($C2947,$C$1:$P$7320,9,0)</f>
        <v/>
      </c>
      <c r="L2947" s="21" t="str">
        <f t="shared" ref="L2947:L2949" si="4011">VLOOKUP($C2947,$C$1:$P$7320,10,0)</f>
        <v/>
      </c>
      <c r="M2947" s="21" t="str">
        <f t="shared" ref="M2947:M2949" si="4012">VLOOKUP($C2947,$C$1:$P$7320,11,0)</f>
        <v/>
      </c>
      <c r="N2947" s="21" t="str">
        <f t="shared" ref="N2947:N2949" si="4013">VLOOKUP($C2947,$C$1:$P$7320,12,0)</f>
        <v>(a)pi</v>
      </c>
      <c r="O2947" s="21" t="str">
        <f t="shared" ref="O2947:O2949" si="4014">VLOOKUP($C2947,$C$1:$P$7320,13,0)</f>
        <v/>
      </c>
      <c r="P2947" s="21" t="str">
        <f t="shared" ref="P2947:P2949" si="4015">VLOOKUP($C2947,$C$1:$P$7320,14,0)</f>
        <v/>
      </c>
      <c r="Q2947" s="21"/>
      <c r="R2947" s="21" t="s">
        <v>6683</v>
      </c>
      <c r="S2947" s="21" t="s">
        <v>6684</v>
      </c>
      <c r="T2947" s="21" t="s">
        <v>6803</v>
      </c>
      <c r="U2947" s="23"/>
      <c r="V2947" s="23"/>
      <c r="W2947" s="15">
        <f t="shared" si="2"/>
        <v>45635</v>
      </c>
      <c r="X2947" s="24">
        <v>2946.0</v>
      </c>
      <c r="Y2947" s="17" t="str">
        <f t="shared" si="4000"/>
        <v>=COUNTIFS(C$3:C2947,C2947)</v>
      </c>
      <c r="Z2947" s="25" t="str">
        <f t="shared" si="4001"/>
        <v>#NAME?</v>
      </c>
      <c r="AA2947" s="25" t="str">
        <f t="shared" si="4002"/>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4"/>
        <v>27</v>
      </c>
      <c r="B2948" s="10">
        <f t="shared" si="2256"/>
        <v>30</v>
      </c>
      <c r="C2948" s="12" t="s">
        <v>4721</v>
      </c>
      <c r="D2948" s="21" t="str">
        <f t="shared" si="4005"/>
        <v>ptp</v>
      </c>
      <c r="E2948" s="21" t="s">
        <v>6839</v>
      </c>
      <c r="F2948" s="21" t="str">
        <f t="shared" si="4006"/>
        <v/>
      </c>
      <c r="G2948" s="21"/>
      <c r="H2948" s="21" t="str">
        <f t="shared" si="4007"/>
        <v>involving relinquishment</v>
      </c>
      <c r="I2948" s="21" t="str">
        <f t="shared" si="4008"/>
        <v>to be given up</v>
      </c>
      <c r="J2948" s="21" t="str">
        <f t="shared" si="4009"/>
        <v>√sajj (relinquish, let loose)</v>
      </c>
      <c r="K2948" s="21">
        <f t="shared" si="4010"/>
        <v>1</v>
      </c>
      <c r="L2948" s="21" t="str">
        <f t="shared" si="4011"/>
        <v>a</v>
      </c>
      <c r="M2948" s="21" t="str">
        <f t="shared" si="4012"/>
        <v/>
      </c>
      <c r="N2948" s="21" t="str">
        <f t="shared" si="4013"/>
        <v>ni + √sajj &gt; sagg + iya</v>
      </c>
      <c r="O2948" s="21" t="str">
        <f t="shared" si="4014"/>
        <v/>
      </c>
      <c r="P2948" s="21" t="str">
        <f t="shared" si="4015"/>
        <v/>
      </c>
      <c r="Q2948" s="21"/>
      <c r="R2948" s="21" t="s">
        <v>6683</v>
      </c>
      <c r="S2948" s="21" t="s">
        <v>6684</v>
      </c>
      <c r="T2948" s="21" t="s">
        <v>6803</v>
      </c>
      <c r="U2948" s="23"/>
      <c r="V2948" s="23"/>
      <c r="W2948" s="15">
        <f t="shared" si="2"/>
        <v>45635</v>
      </c>
      <c r="X2948" s="24">
        <v>2947.0</v>
      </c>
      <c r="Y2948" s="17" t="str">
        <f t="shared" si="4000"/>
        <v>=COUNTIFS(C$3:C2948,C2948)</v>
      </c>
      <c r="Z2948" s="25" t="str">
        <f t="shared" si="4001"/>
        <v>#NAME?</v>
      </c>
      <c r="AA2948" s="25" t="str">
        <f t="shared" si="4002"/>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4"/>
        <v>27</v>
      </c>
      <c r="B2949" s="10">
        <f t="shared" si="2256"/>
        <v>122</v>
      </c>
      <c r="C2949" s="12" t="s">
        <v>4724</v>
      </c>
      <c r="D2949" s="21" t="str">
        <f t="shared" si="4005"/>
        <v>adj</v>
      </c>
      <c r="E2949" s="21" t="str">
        <f>VLOOKUP($C2949,$C$1:$P$7320,3,0)</f>
        <v>nt nom sg of pācittiya</v>
      </c>
      <c r="F2949" s="21" t="str">
        <f t="shared" si="4006"/>
        <v>+loc</v>
      </c>
      <c r="G2949" s="21"/>
      <c r="H2949" s="21" t="str">
        <f t="shared" si="4007"/>
        <v>requiring confession</v>
      </c>
      <c r="I2949" s="21" t="str">
        <f t="shared" si="4008"/>
        <v/>
      </c>
      <c r="J2949" s="21" t="str">
        <f t="shared" si="4009"/>
        <v/>
      </c>
      <c r="K2949" s="21" t="str">
        <f t="shared" si="4010"/>
        <v/>
      </c>
      <c r="L2949" s="21" t="str">
        <f t="shared" si="4011"/>
        <v/>
      </c>
      <c r="M2949" s="21" t="str">
        <f t="shared" si="4012"/>
        <v/>
      </c>
      <c r="N2949" s="21" t="str">
        <f t="shared" si="4013"/>
        <v/>
      </c>
      <c r="O2949" s="21" t="str">
        <f t="shared" si="4014"/>
        <v/>
      </c>
      <c r="P2949" s="21" t="str">
        <f t="shared" si="4015"/>
        <v/>
      </c>
      <c r="Q2949" s="21"/>
      <c r="R2949" s="21" t="s">
        <v>6683</v>
      </c>
      <c r="S2949" s="21" t="s">
        <v>6684</v>
      </c>
      <c r="T2949" s="21" t="s">
        <v>6803</v>
      </c>
      <c r="U2949" s="23"/>
      <c r="V2949" s="23"/>
      <c r="W2949" s="15">
        <f t="shared" si="2"/>
        <v>45635</v>
      </c>
      <c r="X2949" s="24">
        <v>2948.0</v>
      </c>
      <c r="Y2949" s="17" t="str">
        <f t="shared" si="4000"/>
        <v>=COUNTIFS(C$3:C2949,C2949)</v>
      </c>
      <c r="Z2949" s="25" t="str">
        <f t="shared" si="4001"/>
        <v>#NAME?</v>
      </c>
      <c r="AA2949" s="25" t="str">
        <f t="shared" si="4002"/>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56"/>
        <v>0</v>
      </c>
      <c r="C2950" s="130"/>
      <c r="D2950" s="130"/>
      <c r="E2950" s="130"/>
      <c r="F2950" s="130"/>
      <c r="G2950" s="130"/>
      <c r="H2950" s="130"/>
      <c r="I2950" s="130"/>
      <c r="J2950" s="130"/>
      <c r="K2950" s="130"/>
      <c r="L2950" s="130"/>
      <c r="M2950" s="130"/>
      <c r="N2950" s="130"/>
      <c r="O2950" s="130"/>
      <c r="P2950" s="130"/>
      <c r="Q2950" s="130"/>
      <c r="R2950" s="130" t="s">
        <v>6683</v>
      </c>
      <c r="S2950" s="130" t="s">
        <v>6684</v>
      </c>
      <c r="T2950" s="130" t="s">
        <v>6803</v>
      </c>
      <c r="U2950" s="36"/>
      <c r="V2950" s="36"/>
      <c r="W2950" s="15">
        <f t="shared" si="2"/>
        <v>45635</v>
      </c>
      <c r="X2950" s="24">
        <v>2949.0</v>
      </c>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56"/>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2"/>
        <v>45635</v>
      </c>
      <c r="X2951" s="24">
        <v>2950.0</v>
      </c>
      <c r="Y2951" s="17" t="str">
        <f t="shared" ref="Y2951:Y2974" si="4016">formulatext(A2951)</f>
        <v>#N/A</v>
      </c>
      <c r="Z2951" s="25" t="str">
        <f t="shared" ref="Z2951:Z2974" si="4017">org.libreoffice.regex(Y2951,"(\= COUNTIFS\(C\$\d{1,3}:)(C\d{1,3})(,)(C\d{1,3})(\))","$2")</f>
        <v>#NAME?</v>
      </c>
      <c r="AA2951" s="25" t="str">
        <f t="shared" ref="AA2951:AA2974" si="4018">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56"/>
        <v>1</v>
      </c>
      <c r="C2952" s="12" t="s">
        <v>6840</v>
      </c>
      <c r="D2952" s="21"/>
      <c r="E2952" s="21"/>
      <c r="F2952" s="21"/>
      <c r="G2952" s="21"/>
      <c r="H2952" s="21"/>
      <c r="I2952" s="21"/>
      <c r="J2952" s="21"/>
      <c r="K2952" s="21"/>
      <c r="L2952" s="21"/>
      <c r="M2952" s="21"/>
      <c r="N2952" s="21"/>
      <c r="O2952" s="21"/>
      <c r="P2952" s="21"/>
      <c r="Q2952" s="21"/>
      <c r="R2952" s="21"/>
      <c r="S2952" s="21"/>
      <c r="T2952" s="21"/>
      <c r="U2952" s="23"/>
      <c r="V2952" s="23"/>
      <c r="W2952" s="15">
        <f t="shared" si="2"/>
        <v>45635</v>
      </c>
      <c r="X2952" s="24">
        <v>2951.0</v>
      </c>
      <c r="Y2952" s="17" t="str">
        <f t="shared" si="4016"/>
        <v>#N/A</v>
      </c>
      <c r="Z2952" s="25" t="str">
        <f t="shared" si="4017"/>
        <v>#NAME?</v>
      </c>
      <c r="AA2952" s="25" t="str">
        <f t="shared" si="4018"/>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19">COUNTIFS(C$3:C2953,C2953)</f>
        <v>1</v>
      </c>
      <c r="B2953" s="10">
        <f t="shared" si="2256"/>
        <v>1</v>
      </c>
      <c r="C2953" s="12" t="s">
        <v>6841</v>
      </c>
      <c r="D2953" s="21" t="s">
        <v>250</v>
      </c>
      <c r="E2953" s="21" t="s">
        <v>6842</v>
      </c>
      <c r="F2953" s="21"/>
      <c r="G2953" s="21"/>
      <c r="H2953" s="21" t="s">
        <v>6843</v>
      </c>
      <c r="I2953" s="21" t="s">
        <v>6844</v>
      </c>
      <c r="J2953" s="21"/>
      <c r="K2953" s="21"/>
      <c r="L2953" s="21"/>
      <c r="M2953" s="21"/>
      <c r="N2953" s="21" t="s">
        <v>6845</v>
      </c>
      <c r="O2953" s="21" t="s">
        <v>65</v>
      </c>
      <c r="P2953" s="21" t="s">
        <v>6846</v>
      </c>
      <c r="Q2953" s="21"/>
      <c r="R2953" s="21" t="s">
        <v>6840</v>
      </c>
      <c r="S2953" s="21" t="s">
        <v>6847</v>
      </c>
      <c r="T2953" s="22" t="s">
        <v>6848</v>
      </c>
      <c r="U2953" s="23"/>
      <c r="V2953" s="23"/>
      <c r="W2953" s="15">
        <f t="shared" si="2"/>
        <v>45635</v>
      </c>
      <c r="X2953" s="24">
        <v>2952.0</v>
      </c>
      <c r="Y2953" s="17" t="str">
        <f t="shared" si="4016"/>
        <v>=COUNTIFS(C$3:C2953,C2953)</v>
      </c>
      <c r="Z2953" s="25" t="str">
        <f t="shared" si="4017"/>
        <v>#NAME?</v>
      </c>
      <c r="AA2953" s="25" t="str">
        <f t="shared" si="4018"/>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19"/>
        <v>3</v>
      </c>
      <c r="B2954" s="10">
        <f t="shared" si="2256"/>
        <v>3</v>
      </c>
      <c r="C2954" s="12" t="s">
        <v>2565</v>
      </c>
      <c r="D2954" s="21" t="str">
        <f t="shared" ref="D2954:D2955" si="4020">VLOOKUP($C2954,$C$1:$P$7320,2,0)</f>
        <v>card</v>
      </c>
      <c r="E2954" s="21" t="str">
        <f t="shared" ref="E2954:E2955" si="4021">VLOOKUP($C2954,$C$1:$P$7320,3,0)</f>
        <v>x pl</v>
      </c>
      <c r="F2954" s="21" t="str">
        <f t="shared" ref="F2954:F2955" si="4022">VLOOKUP($C2954,$C$1:$P$7320,4,0)</f>
        <v/>
      </c>
      <c r="G2954" s="21"/>
      <c r="H2954" s="21" t="str">
        <f t="shared" ref="H2954:H2955" si="4023">VLOOKUP($C2954,$C$1:$P$7320,6,0)</f>
        <v>ten</v>
      </c>
      <c r="I2954" s="21" t="str">
        <f t="shared" ref="I2954:I2955" si="4024">VLOOKUP($C2954,$C$1:$P$7320,7,0)</f>
        <v/>
      </c>
      <c r="J2954" s="21" t="str">
        <f t="shared" ref="J2954:J2955" si="4025">VLOOKUP($C2954,$C$1:$P$7320,8,0)</f>
        <v/>
      </c>
      <c r="K2954" s="21" t="str">
        <f t="shared" ref="K2954:K2955" si="4026">VLOOKUP($C2954,$C$1:$P$7320,9,0)</f>
        <v/>
      </c>
      <c r="L2954" s="21" t="str">
        <f t="shared" ref="L2954:L2955" si="4027">VLOOKUP($C2954,$C$1:$P$7320,10,0)</f>
        <v/>
      </c>
      <c r="M2954" s="21" t="str">
        <f t="shared" ref="M2954:M2955" si="4028">VLOOKUP($C2954,$C$1:$P$7320,11,0)</f>
        <v/>
      </c>
      <c r="N2954" s="21" t="str">
        <f t="shared" ref="N2954:N2955" si="4029">VLOOKUP($C2954,$C$1:$P$7320,12,0)</f>
        <v/>
      </c>
      <c r="O2954" s="21" t="str">
        <f t="shared" ref="O2954:O2955" si="4030">VLOOKUP($C2954,$C$1:$P$7320,13,0)</f>
        <v/>
      </c>
      <c r="P2954" s="21" t="str">
        <f t="shared" ref="P2954:P2955" si="4031">VLOOKUP($C2954,$C$1:$P$7320,14,0)</f>
        <v/>
      </c>
      <c r="Q2954" s="21"/>
      <c r="R2954" s="21" t="s">
        <v>6840</v>
      </c>
      <c r="S2954" s="21" t="s">
        <v>6847</v>
      </c>
      <c r="T2954" s="22" t="s">
        <v>6849</v>
      </c>
      <c r="U2954" s="23"/>
      <c r="V2954" s="23"/>
      <c r="W2954" s="15">
        <f t="shared" si="2"/>
        <v>45635</v>
      </c>
      <c r="X2954" s="24">
        <v>2953.0</v>
      </c>
      <c r="Y2954" s="17" t="str">
        <f t="shared" si="4016"/>
        <v>=COUNTIFS(C$3:C2954,C2954)</v>
      </c>
      <c r="Z2954" s="25" t="str">
        <f t="shared" si="4017"/>
        <v>#NAME?</v>
      </c>
      <c r="AA2954" s="25" t="str">
        <f t="shared" si="4018"/>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19"/>
        <v>3</v>
      </c>
      <c r="B2955" s="10">
        <f t="shared" si="2256"/>
        <v>3</v>
      </c>
      <c r="C2955" s="12" t="s">
        <v>4684</v>
      </c>
      <c r="D2955" s="21" t="str">
        <f t="shared" si="4020"/>
        <v>noun</v>
      </c>
      <c r="E2955" s="21" t="str">
        <f t="shared" si="4021"/>
        <v>nt</v>
      </c>
      <c r="F2955" s="21" t="str">
        <f t="shared" si="4022"/>
        <v/>
      </c>
      <c r="G2955" s="21"/>
      <c r="H2955" s="21" t="str">
        <f t="shared" si="4023"/>
        <v>day(s)</v>
      </c>
      <c r="I2955" s="21" t="str">
        <f t="shared" si="4024"/>
        <v/>
      </c>
      <c r="J2955" s="21" t="str">
        <f t="shared" si="4025"/>
        <v/>
      </c>
      <c r="K2955" s="21" t="str">
        <f t="shared" si="4026"/>
        <v/>
      </c>
      <c r="L2955" s="21" t="str">
        <f t="shared" si="4027"/>
        <v/>
      </c>
      <c r="M2955" s="21" t="str">
        <f t="shared" si="4028"/>
        <v/>
      </c>
      <c r="N2955" s="21" t="str">
        <f t="shared" si="4029"/>
        <v/>
      </c>
      <c r="O2955" s="21" t="str">
        <f t="shared" si="4030"/>
        <v/>
      </c>
      <c r="P2955" s="21" t="str">
        <f t="shared" si="4031"/>
        <v/>
      </c>
      <c r="Q2955" s="21"/>
      <c r="R2955" s="21" t="s">
        <v>6840</v>
      </c>
      <c r="S2955" s="21" t="s">
        <v>6847</v>
      </c>
      <c r="T2955" s="21" t="s">
        <v>6850</v>
      </c>
      <c r="U2955" s="23"/>
      <c r="V2955" s="23"/>
      <c r="W2955" s="15">
        <f t="shared" si="2"/>
        <v>45635</v>
      </c>
      <c r="X2955" s="24">
        <v>2954.0</v>
      </c>
      <c r="Y2955" s="17" t="str">
        <f t="shared" si="4016"/>
        <v>=COUNTIFS(C$3:C2955,C2955)</v>
      </c>
      <c r="Z2955" s="25" t="str">
        <f t="shared" si="4017"/>
        <v>#NAME?</v>
      </c>
      <c r="AA2955" s="25" t="str">
        <f t="shared" si="4018"/>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19"/>
        <v>1</v>
      </c>
      <c r="B2956" s="10">
        <f t="shared" si="2256"/>
        <v>1</v>
      </c>
      <c r="C2956" s="12" t="s">
        <v>6851</v>
      </c>
      <c r="D2956" s="21" t="s">
        <v>250</v>
      </c>
      <c r="E2956" s="21" t="s">
        <v>6852</v>
      </c>
      <c r="F2956" s="21"/>
      <c r="G2956" s="21"/>
      <c r="H2956" s="21" t="s">
        <v>6853</v>
      </c>
      <c r="I2956" s="21"/>
      <c r="J2956" s="21" t="s">
        <v>975</v>
      </c>
      <c r="K2956" s="21">
        <v>1.0</v>
      </c>
      <c r="L2956" s="21" t="s">
        <v>35</v>
      </c>
      <c r="M2956" s="21"/>
      <c r="N2956" s="21" t="s">
        <v>6854</v>
      </c>
      <c r="O2956" s="21"/>
      <c r="P2956" s="21"/>
      <c r="Q2956" s="21"/>
      <c r="R2956" s="21" t="s">
        <v>6840</v>
      </c>
      <c r="S2956" s="21" t="s">
        <v>6847</v>
      </c>
      <c r="T2956" s="21" t="s">
        <v>6855</v>
      </c>
      <c r="U2956" s="23"/>
      <c r="V2956" s="23"/>
      <c r="W2956" s="15">
        <f t="shared" si="2"/>
        <v>45635</v>
      </c>
      <c r="X2956" s="24">
        <v>2955.0</v>
      </c>
      <c r="Y2956" s="17" t="str">
        <f t="shared" si="4016"/>
        <v>=COUNTIFS(C$3:C2956,C2956)</v>
      </c>
      <c r="Z2956" s="25" t="str">
        <f t="shared" si="4017"/>
        <v>#NAME?</v>
      </c>
      <c r="AA2956" s="25" t="str">
        <f t="shared" si="4018"/>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19"/>
        <v>1</v>
      </c>
      <c r="B2957" s="10">
        <f t="shared" si="2256"/>
        <v>1</v>
      </c>
      <c r="C2957" s="12" t="s">
        <v>6856</v>
      </c>
      <c r="D2957" s="21" t="s">
        <v>47</v>
      </c>
      <c r="E2957" s="21" t="s">
        <v>6857</v>
      </c>
      <c r="F2957" s="21"/>
      <c r="G2957" s="21"/>
      <c r="H2957" s="21" t="s">
        <v>6858</v>
      </c>
      <c r="I2957" s="21"/>
      <c r="J2957" s="21"/>
      <c r="K2957" s="21"/>
      <c r="L2957" s="21"/>
      <c r="M2957" s="21"/>
      <c r="N2957" s="21" t="s">
        <v>6859</v>
      </c>
      <c r="O2957" s="21" t="s">
        <v>916</v>
      </c>
      <c r="P2957" s="21" t="s">
        <v>6860</v>
      </c>
      <c r="Q2957" s="21" t="s">
        <v>6861</v>
      </c>
      <c r="R2957" s="21" t="s">
        <v>6840</v>
      </c>
      <c r="S2957" s="21" t="s">
        <v>6847</v>
      </c>
      <c r="T2957" s="21" t="s">
        <v>6862</v>
      </c>
      <c r="U2957" s="23"/>
      <c r="V2957" s="23"/>
      <c r="W2957" s="15">
        <f t="shared" si="2"/>
        <v>45635</v>
      </c>
      <c r="X2957" s="24">
        <v>2956.0</v>
      </c>
      <c r="Y2957" s="17" t="str">
        <f t="shared" si="4016"/>
        <v>=COUNTIFS(C$3:C2957,C2957)</v>
      </c>
      <c r="Z2957" s="25" t="str">
        <f t="shared" si="4017"/>
        <v>#NAME?</v>
      </c>
      <c r="AA2957" s="25" t="str">
        <f t="shared" si="4018"/>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19"/>
        <v>1</v>
      </c>
      <c r="B2958" s="10">
        <f t="shared" si="2256"/>
        <v>2</v>
      </c>
      <c r="C2958" s="12" t="s">
        <v>6863</v>
      </c>
      <c r="D2958" s="21" t="s">
        <v>47</v>
      </c>
      <c r="E2958" s="21" t="s">
        <v>2064</v>
      </c>
      <c r="F2958" s="21"/>
      <c r="G2958" s="21"/>
      <c r="H2958" s="21" t="s">
        <v>6864</v>
      </c>
      <c r="I2958" s="21"/>
      <c r="J2958" s="21"/>
      <c r="K2958" s="21"/>
      <c r="L2958" s="21"/>
      <c r="M2958" s="21"/>
      <c r="N2958" s="21"/>
      <c r="O2958" s="21"/>
      <c r="P2958" s="21"/>
      <c r="Q2958" s="21"/>
      <c r="R2958" s="21" t="s">
        <v>6840</v>
      </c>
      <c r="S2958" s="21" t="s">
        <v>6847</v>
      </c>
      <c r="T2958" s="21" t="s">
        <v>6865</v>
      </c>
      <c r="U2958" s="23"/>
      <c r="V2958" s="23"/>
      <c r="W2958" s="15">
        <f t="shared" si="2"/>
        <v>45635</v>
      </c>
      <c r="X2958" s="24">
        <v>2957.0</v>
      </c>
      <c r="Y2958" s="17" t="str">
        <f t="shared" si="4016"/>
        <v>=COUNTIFS(C$3:C2958,C2958)</v>
      </c>
      <c r="Z2958" s="25" t="str">
        <f t="shared" si="4017"/>
        <v>#NAME?</v>
      </c>
      <c r="AA2958" s="25" t="str">
        <f t="shared" si="4018"/>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19"/>
        <v>1</v>
      </c>
      <c r="B2959" s="10">
        <f t="shared" si="2256"/>
        <v>1</v>
      </c>
      <c r="C2959" s="12" t="s">
        <v>6866</v>
      </c>
      <c r="D2959" s="21" t="s">
        <v>250</v>
      </c>
      <c r="E2959" s="21"/>
      <c r="F2959" s="21"/>
      <c r="G2959" s="21"/>
      <c r="H2959" s="21" t="s">
        <v>6867</v>
      </c>
      <c r="I2959" s="21"/>
      <c r="J2959" s="21"/>
      <c r="K2959" s="21"/>
      <c r="L2959" s="21"/>
      <c r="M2959" s="21"/>
      <c r="N2959" s="21" t="s">
        <v>6868</v>
      </c>
      <c r="O2959" s="21"/>
      <c r="P2959" s="21"/>
      <c r="Q2959" s="21"/>
      <c r="R2959" s="21" t="s">
        <v>6840</v>
      </c>
      <c r="S2959" s="21" t="s">
        <v>6847</v>
      </c>
      <c r="T2959" s="21" t="s">
        <v>6869</v>
      </c>
      <c r="U2959" s="23"/>
      <c r="V2959" s="23"/>
      <c r="W2959" s="15">
        <f t="shared" si="2"/>
        <v>45635</v>
      </c>
      <c r="X2959" s="24">
        <v>2958.0</v>
      </c>
      <c r="Y2959" s="17" t="str">
        <f t="shared" si="4016"/>
        <v>=COUNTIFS(C$3:C2959,C2959)</v>
      </c>
      <c r="Z2959" s="25" t="str">
        <f t="shared" si="4017"/>
        <v>#NAME?</v>
      </c>
      <c r="AA2959" s="25" t="str">
        <f t="shared" si="4018"/>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19"/>
        <v>1</v>
      </c>
      <c r="B2960" s="10">
        <f t="shared" si="2256"/>
        <v>1</v>
      </c>
      <c r="C2960" s="44" t="s">
        <v>6870</v>
      </c>
      <c r="D2960" s="27" t="s">
        <v>141</v>
      </c>
      <c r="E2960" s="27" t="s">
        <v>6871</v>
      </c>
      <c r="F2960" s="21"/>
      <c r="G2960" s="21"/>
      <c r="H2960" s="21" t="s">
        <v>1951</v>
      </c>
      <c r="I2960" s="21"/>
      <c r="J2960" s="21"/>
      <c r="K2960" s="21"/>
      <c r="L2960" s="21"/>
      <c r="M2960" s="21"/>
      <c r="N2960" s="27" t="s">
        <v>1952</v>
      </c>
      <c r="O2960" s="21"/>
      <c r="P2960" s="21"/>
      <c r="Q2960" s="21"/>
      <c r="R2960" s="21" t="s">
        <v>6840</v>
      </c>
      <c r="S2960" s="21" t="s">
        <v>6847</v>
      </c>
      <c r="T2960" s="21" t="s">
        <v>6872</v>
      </c>
      <c r="U2960" s="23"/>
      <c r="V2960" s="23"/>
      <c r="W2960" s="15">
        <f t="shared" si="2"/>
        <v>45635</v>
      </c>
      <c r="X2960" s="24">
        <v>2959.0</v>
      </c>
      <c r="Y2960" s="17" t="str">
        <f t="shared" si="4016"/>
        <v>=COUNTIFS(C$3:C2960,C2960)</v>
      </c>
      <c r="Z2960" s="25" t="str">
        <f t="shared" si="4017"/>
        <v>#NAME?</v>
      </c>
      <c r="AA2960" s="25" t="str">
        <f t="shared" si="4018"/>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19"/>
        <v>1</v>
      </c>
      <c r="B2961" s="10">
        <f t="shared" si="2256"/>
        <v>1</v>
      </c>
      <c r="C2961" s="12" t="s">
        <v>6873</v>
      </c>
      <c r="D2961" s="21" t="s">
        <v>250</v>
      </c>
      <c r="E2961" s="21"/>
      <c r="F2961" s="21"/>
      <c r="G2961" s="21"/>
      <c r="H2961" s="21" t="s">
        <v>6874</v>
      </c>
      <c r="I2961" s="21"/>
      <c r="J2961" s="21" t="s">
        <v>2524</v>
      </c>
      <c r="K2961" s="21">
        <v>5.0</v>
      </c>
      <c r="L2961" s="21" t="s">
        <v>622</v>
      </c>
      <c r="M2961" s="21"/>
      <c r="N2961" s="21" t="s">
        <v>6875</v>
      </c>
      <c r="O2961" s="21"/>
      <c r="P2961" s="21"/>
      <c r="Q2961" s="21"/>
      <c r="R2961" s="21" t="s">
        <v>6840</v>
      </c>
      <c r="S2961" s="21" t="s">
        <v>6847</v>
      </c>
      <c r="T2961" s="21" t="s">
        <v>6876</v>
      </c>
      <c r="U2961" s="23"/>
      <c r="V2961" s="23"/>
      <c r="W2961" s="15">
        <f t="shared" si="2"/>
        <v>45635</v>
      </c>
      <c r="X2961" s="24">
        <v>2960.0</v>
      </c>
      <c r="Y2961" s="17" t="str">
        <f t="shared" si="4016"/>
        <v>=COUNTIFS(C$3:C2961,C2961)</v>
      </c>
      <c r="Z2961" s="25" t="str">
        <f t="shared" si="4017"/>
        <v>#NAME?</v>
      </c>
      <c r="AA2961" s="25" t="str">
        <f t="shared" si="4018"/>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19"/>
        <v>1</v>
      </c>
      <c r="B2962" s="10">
        <f t="shared" si="2256"/>
        <v>2</v>
      </c>
      <c r="C2962" s="12" t="s">
        <v>6877</v>
      </c>
      <c r="D2962" s="21" t="s">
        <v>47</v>
      </c>
      <c r="E2962" s="27" t="s">
        <v>6878</v>
      </c>
      <c r="F2962" s="21"/>
      <c r="G2962" s="21"/>
      <c r="H2962" s="21" t="s">
        <v>6879</v>
      </c>
      <c r="I2962" s="21"/>
      <c r="J2962" s="21"/>
      <c r="K2962" s="21"/>
      <c r="L2962" s="21"/>
      <c r="M2962" s="21"/>
      <c r="N2962" s="21" t="s">
        <v>6880</v>
      </c>
      <c r="O2962" s="21" t="s">
        <v>65</v>
      </c>
      <c r="P2962" s="21" t="s">
        <v>6880</v>
      </c>
      <c r="Q2962" s="21"/>
      <c r="R2962" s="21" t="s">
        <v>6840</v>
      </c>
      <c r="S2962" s="21" t="s">
        <v>6847</v>
      </c>
      <c r="T2962" s="21" t="s">
        <v>6881</v>
      </c>
      <c r="U2962" s="23"/>
      <c r="V2962" s="23"/>
      <c r="W2962" s="15">
        <f t="shared" si="2"/>
        <v>45635</v>
      </c>
      <c r="X2962" s="24">
        <v>2961.0</v>
      </c>
      <c r="Y2962" s="17" t="str">
        <f t="shared" si="4016"/>
        <v>=COUNTIFS(C$3:C2962,C2962)</v>
      </c>
      <c r="Z2962" s="25" t="str">
        <f t="shared" si="4017"/>
        <v>#NAME?</v>
      </c>
      <c r="AA2962" s="25" t="str">
        <f t="shared" si="4018"/>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19"/>
        <v>1</v>
      </c>
      <c r="B2963" s="10">
        <f t="shared" si="2256"/>
        <v>1</v>
      </c>
      <c r="C2963" s="12" t="s">
        <v>6882</v>
      </c>
      <c r="D2963" s="21" t="s">
        <v>250</v>
      </c>
      <c r="E2963" s="21"/>
      <c r="F2963" s="21"/>
      <c r="G2963" s="21"/>
      <c r="H2963" s="21" t="s">
        <v>6883</v>
      </c>
      <c r="I2963" s="21"/>
      <c r="J2963" s="21" t="s">
        <v>4848</v>
      </c>
      <c r="K2963" s="21">
        <v>1.0</v>
      </c>
      <c r="L2963" s="21" t="s">
        <v>35</v>
      </c>
      <c r="M2963" s="21"/>
      <c r="N2963" s="21" t="s">
        <v>6884</v>
      </c>
      <c r="O2963" s="21"/>
      <c r="P2963" s="21"/>
      <c r="Q2963" s="21"/>
      <c r="R2963" s="21" t="s">
        <v>6840</v>
      </c>
      <c r="S2963" s="21" t="s">
        <v>6847</v>
      </c>
      <c r="T2963" s="21" t="s">
        <v>6885</v>
      </c>
      <c r="U2963" s="23"/>
      <c r="V2963" s="23"/>
      <c r="W2963" s="15">
        <f t="shared" si="2"/>
        <v>45635</v>
      </c>
      <c r="X2963" s="24">
        <v>2962.0</v>
      </c>
      <c r="Y2963" s="17" t="str">
        <f t="shared" si="4016"/>
        <v>=COUNTIFS(C$3:C2963,C2963)</v>
      </c>
      <c r="Z2963" s="25" t="str">
        <f t="shared" si="4017"/>
        <v>#NAME?</v>
      </c>
      <c r="AA2963" s="25" t="str">
        <f t="shared" si="4018"/>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19"/>
        <v>1</v>
      </c>
      <c r="B2964" s="10">
        <f t="shared" si="2256"/>
        <v>1</v>
      </c>
      <c r="C2964" s="12" t="s">
        <v>6886</v>
      </c>
      <c r="D2964" s="21" t="s">
        <v>47</v>
      </c>
      <c r="E2964" s="21" t="s">
        <v>6887</v>
      </c>
      <c r="F2964" s="21"/>
      <c r="G2964" s="21"/>
      <c r="H2964" s="21" t="s">
        <v>6888</v>
      </c>
      <c r="I2964" s="21"/>
      <c r="J2964" s="21"/>
      <c r="K2964" s="21"/>
      <c r="L2964" s="21"/>
      <c r="M2964" s="21"/>
      <c r="N2964" s="21"/>
      <c r="O2964" s="21"/>
      <c r="P2964" s="21"/>
      <c r="Q2964" s="21"/>
      <c r="R2964" s="21" t="s">
        <v>6840</v>
      </c>
      <c r="S2964" s="21" t="s">
        <v>6847</v>
      </c>
      <c r="T2964" s="21" t="s">
        <v>6889</v>
      </c>
      <c r="U2964" s="23"/>
      <c r="V2964" s="23"/>
      <c r="W2964" s="15">
        <f t="shared" si="2"/>
        <v>45635</v>
      </c>
      <c r="X2964" s="24">
        <v>2963.0</v>
      </c>
      <c r="Y2964" s="17" t="str">
        <f t="shared" si="4016"/>
        <v>=COUNTIFS(C$3:C2964,C2964)</v>
      </c>
      <c r="Z2964" s="25" t="str">
        <f t="shared" si="4017"/>
        <v>#NAME?</v>
      </c>
      <c r="AA2964" s="25" t="str">
        <f t="shared" si="4018"/>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19"/>
        <v>5</v>
      </c>
      <c r="B2965" s="10">
        <f t="shared" si="2256"/>
        <v>9</v>
      </c>
      <c r="C2965" s="12" t="s">
        <v>4782</v>
      </c>
      <c r="D2965" s="21" t="str">
        <f t="shared" ref="D2965:D2966" si="4032">VLOOKUP($C2965,$C$1:$P$7320,2,0)</f>
        <v>noun</v>
      </c>
      <c r="E2965" s="21" t="str">
        <f t="shared" ref="E2965:E2966" si="4033">VLOOKUP($C2965,$C$1:$P$7320,3,0)</f>
        <v>masc dat sg of bhikkhu, from bhikkhati</v>
      </c>
      <c r="F2965" s="21" t="str">
        <f t="shared" ref="F2965:F2966" si="4034">VLOOKUP($C2965,$C$1:$P$7320,4,0)</f>
        <v/>
      </c>
      <c r="G2965" s="21"/>
      <c r="H2965" s="21" t="str">
        <f t="shared" ref="H2965:H2966" si="4035">VLOOKUP($C2965,$C$1:$P$7320,6,0)</f>
        <v>for a monk, monastic</v>
      </c>
      <c r="I2965" s="21" t="str">
        <f t="shared" ref="I2965:I2966" si="4036">VLOOKUP($C2965,$C$1:$P$7320,7,0)</f>
        <v>beggar, mendicant</v>
      </c>
      <c r="J2965" s="21" t="str">
        <f t="shared" ref="J2965:J2966" si="4037">VLOOKUP($C2965,$C$1:$P$7320,8,0)</f>
        <v>√bhikkh (beg)</v>
      </c>
      <c r="K2965" s="21">
        <f t="shared" ref="K2965:K2966" si="4038">VLOOKUP($C2965,$C$1:$P$7320,9,0)</f>
        <v>1</v>
      </c>
      <c r="L2965" s="21" t="str">
        <f t="shared" ref="L2965:L2966" si="4039">VLOOKUP($C2965,$C$1:$P$7320,10,0)</f>
        <v>a</v>
      </c>
      <c r="M2965" s="21" t="str">
        <f t="shared" ref="M2965:M2966" si="4040">VLOOKUP($C2965,$C$1:$P$7320,11,0)</f>
        <v/>
      </c>
      <c r="N2965" s="21" t="str">
        <f t="shared" ref="N2965:N2966" si="4041">VLOOKUP($C2965,$C$1:$P$7320,12,0)</f>
        <v>√bhikkh + u</v>
      </c>
      <c r="O2965" s="21" t="str">
        <f t="shared" ref="O2965:O2966" si="4042">VLOOKUP($C2965,$C$1:$P$7320,13,0)</f>
        <v/>
      </c>
      <c r="P2965" s="21" t="str">
        <f t="shared" ref="P2965:P2966" si="4043">VLOOKUP($C2965,$C$1:$P$7320,14,0)</f>
        <v/>
      </c>
      <c r="Q2965" s="21"/>
      <c r="R2965" s="21" t="s">
        <v>6840</v>
      </c>
      <c r="S2965" s="21" t="s">
        <v>6847</v>
      </c>
      <c r="T2965" s="21" t="s">
        <v>6890</v>
      </c>
      <c r="U2965" s="23"/>
      <c r="V2965" s="23"/>
      <c r="W2965" s="15">
        <f t="shared" si="2"/>
        <v>45635</v>
      </c>
      <c r="X2965" s="24">
        <v>2964.0</v>
      </c>
      <c r="Y2965" s="17" t="str">
        <f t="shared" si="4016"/>
        <v>=COUNTIFS(C$3:C2965,C2965)</v>
      </c>
      <c r="Z2965" s="25" t="str">
        <f t="shared" si="4017"/>
        <v>#NAME?</v>
      </c>
      <c r="AA2965" s="25" t="str">
        <f t="shared" si="4018"/>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19"/>
        <v>9</v>
      </c>
      <c r="B2966" s="10">
        <f t="shared" si="2256"/>
        <v>11</v>
      </c>
      <c r="C2966" s="12" t="s">
        <v>3638</v>
      </c>
      <c r="D2966" s="21" t="str">
        <f t="shared" si="4032"/>
        <v>comp</v>
      </c>
      <c r="E2966" s="21" t="str">
        <f t="shared" si="4033"/>
        <v>sandhi, ind + ind</v>
      </c>
      <c r="F2966" s="21" t="str">
        <f t="shared" si="4034"/>
        <v/>
      </c>
      <c r="G2966" s="21"/>
      <c r="H2966" s="21" t="str">
        <f t="shared" si="4035"/>
        <v>and just, and now</v>
      </c>
      <c r="I2966" s="21" t="str">
        <f t="shared" si="4036"/>
        <v/>
      </c>
      <c r="J2966" s="21" t="str">
        <f t="shared" si="4037"/>
        <v/>
      </c>
      <c r="K2966" s="21" t="str">
        <f t="shared" si="4038"/>
        <v/>
      </c>
      <c r="L2966" s="21" t="str">
        <f t="shared" si="4039"/>
        <v/>
      </c>
      <c r="M2966" s="21" t="str">
        <f t="shared" si="4040"/>
        <v/>
      </c>
      <c r="N2966" s="21" t="str">
        <f t="shared" si="4041"/>
        <v>pana + eva</v>
      </c>
      <c r="O2966" s="21" t="str">
        <f t="shared" si="4042"/>
        <v/>
      </c>
      <c r="P2966" s="21" t="str">
        <f t="shared" si="4043"/>
        <v/>
      </c>
      <c r="Q2966" s="21"/>
      <c r="R2966" s="21" t="s">
        <v>6840</v>
      </c>
      <c r="S2966" s="21" t="s">
        <v>6847</v>
      </c>
      <c r="T2966" s="21" t="s">
        <v>6890</v>
      </c>
      <c r="U2966" s="23"/>
      <c r="V2966" s="23"/>
      <c r="W2966" s="15">
        <f t="shared" si="2"/>
        <v>45635</v>
      </c>
      <c r="X2966" s="24">
        <v>2965.0</v>
      </c>
      <c r="Y2966" s="17" t="str">
        <f t="shared" si="4016"/>
        <v>=COUNTIFS(C$3:C2966,C2966)</v>
      </c>
      <c r="Z2966" s="25" t="str">
        <f t="shared" si="4017"/>
        <v>#NAME?</v>
      </c>
      <c r="AA2966" s="25" t="str">
        <f t="shared" si="4018"/>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19"/>
        <v>1</v>
      </c>
      <c r="B2967" s="10">
        <f t="shared" si="2256"/>
        <v>1</v>
      </c>
      <c r="C2967" s="12" t="s">
        <v>6891</v>
      </c>
      <c r="D2967" s="21" t="s">
        <v>47</v>
      </c>
      <c r="E2967" s="21" t="s">
        <v>6892</v>
      </c>
      <c r="F2967" s="21"/>
      <c r="G2967" s="21"/>
      <c r="H2967" s="21" t="s">
        <v>6893</v>
      </c>
      <c r="I2967" s="21"/>
      <c r="J2967" s="21"/>
      <c r="K2967" s="21"/>
      <c r="L2967" s="21"/>
      <c r="M2967" s="21"/>
      <c r="N2967" s="21" t="s">
        <v>6894</v>
      </c>
      <c r="O2967" s="21" t="s">
        <v>65</v>
      </c>
      <c r="P2967" s="21" t="s">
        <v>6894</v>
      </c>
      <c r="Q2967" s="21"/>
      <c r="R2967" s="21" t="s">
        <v>6840</v>
      </c>
      <c r="S2967" s="21" t="s">
        <v>6847</v>
      </c>
      <c r="T2967" s="21" t="s">
        <v>6895</v>
      </c>
      <c r="U2967" s="23"/>
      <c r="V2967" s="23"/>
      <c r="W2967" s="15">
        <f t="shared" si="2"/>
        <v>45635</v>
      </c>
      <c r="X2967" s="24">
        <v>2966.0</v>
      </c>
      <c r="Y2967" s="17" t="str">
        <f t="shared" si="4016"/>
        <v>=COUNTIFS(C$3:C2967,C2967)</v>
      </c>
      <c r="Z2967" s="25" t="str">
        <f t="shared" si="4017"/>
        <v>#NAME?</v>
      </c>
      <c r="AA2967" s="25" t="str">
        <f t="shared" si="4018"/>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19"/>
        <v>1</v>
      </c>
      <c r="B2968" s="10">
        <f t="shared" si="2256"/>
        <v>1</v>
      </c>
      <c r="C2968" s="12" t="s">
        <v>6896</v>
      </c>
      <c r="D2968" s="21" t="s">
        <v>250</v>
      </c>
      <c r="E2968" s="21"/>
      <c r="F2968" s="21"/>
      <c r="G2968" s="21"/>
      <c r="H2968" s="21" t="s">
        <v>6897</v>
      </c>
      <c r="I2968" s="21" t="s">
        <v>6898</v>
      </c>
      <c r="J2968" s="21" t="s">
        <v>1563</v>
      </c>
      <c r="K2968" s="21">
        <v>1.0</v>
      </c>
      <c r="L2968" s="21" t="s">
        <v>35</v>
      </c>
      <c r="M2968" s="21"/>
      <c r="N2968" s="21" t="s">
        <v>6899</v>
      </c>
      <c r="O2968" s="21"/>
      <c r="P2968" s="21"/>
      <c r="Q2968" s="21"/>
      <c r="R2968" s="21" t="s">
        <v>6840</v>
      </c>
      <c r="S2968" s="21" t="s">
        <v>6847</v>
      </c>
      <c r="T2968" s="21" t="s">
        <v>6900</v>
      </c>
      <c r="U2968" s="23"/>
      <c r="V2968" s="23"/>
      <c r="W2968" s="15">
        <f t="shared" si="2"/>
        <v>45635</v>
      </c>
      <c r="X2968" s="24">
        <v>2967.0</v>
      </c>
      <c r="Y2968" s="17" t="str">
        <f t="shared" si="4016"/>
        <v>=COUNTIFS(C$3:C2968,C2968)</v>
      </c>
      <c r="Z2968" s="25" t="str">
        <f t="shared" si="4017"/>
        <v>#NAME?</v>
      </c>
      <c r="AA2968" s="25" t="str">
        <f t="shared" si="4018"/>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19"/>
        <v>6</v>
      </c>
      <c r="B2969" s="10">
        <f t="shared" si="2256"/>
        <v>6</v>
      </c>
      <c r="C2969" s="12" t="s">
        <v>4702</v>
      </c>
      <c r="D2969" s="21" t="str">
        <f t="shared" ref="D2969:D2970" si="4044">VLOOKUP($C2969,$C$1:$P$7320,2,0)</f>
        <v>noun</v>
      </c>
      <c r="E2969" s="21" t="str">
        <f t="shared" ref="E2969:E2970" si="4045">VLOOKUP($C2969,$C$1:$P$7320,3,0)</f>
        <v>nt nom sg of cīvara</v>
      </c>
      <c r="F2969" s="21" t="str">
        <f t="shared" ref="F2969:F2970" si="4046">VLOOKUP($C2969,$C$1:$P$7320,4,0)</f>
        <v/>
      </c>
      <c r="G2969" s="21"/>
      <c r="H2969" s="21" t="str">
        <f t="shared" ref="H2969:H2970" si="4047">VLOOKUP($C2969,$C$1:$P$7320,6,0)</f>
        <v>robe</v>
      </c>
      <c r="I2969" s="21" t="str">
        <f t="shared" ref="I2969:I2970" si="4048">VLOOKUP($C2969,$C$1:$P$7320,7,0)</f>
        <v>cloth</v>
      </c>
      <c r="J2969" s="21" t="str">
        <f t="shared" ref="J2969:J2970" si="4049">VLOOKUP($C2969,$C$1:$P$7320,8,0)</f>
        <v/>
      </c>
      <c r="K2969" s="21" t="str">
        <f t="shared" ref="K2969:K2970" si="4050">VLOOKUP($C2969,$C$1:$P$7320,9,0)</f>
        <v/>
      </c>
      <c r="L2969" s="21" t="str">
        <f t="shared" ref="L2969:L2970" si="4051">VLOOKUP($C2969,$C$1:$P$7320,10,0)</f>
        <v/>
      </c>
      <c r="M2969" s="21" t="str">
        <f t="shared" ref="M2969:M2970" si="4052">VLOOKUP($C2969,$C$1:$P$7320,11,0)</f>
        <v/>
      </c>
      <c r="N2969" s="21" t="str">
        <f t="shared" ref="N2969:N2970" si="4053">VLOOKUP($C2969,$C$1:$P$7320,12,0)</f>
        <v/>
      </c>
      <c r="O2969" s="21" t="str">
        <f t="shared" ref="O2969:O2970" si="4054">VLOOKUP($C2969,$C$1:$P$7320,13,0)</f>
        <v/>
      </c>
      <c r="P2969" s="21" t="str">
        <f t="shared" ref="P2969:P2970" si="4055">VLOOKUP($C2969,$C$1:$P$7320,14,0)</f>
        <v/>
      </c>
      <c r="Q2969" s="21"/>
      <c r="R2969" s="21" t="s">
        <v>6840</v>
      </c>
      <c r="S2969" s="21" t="s">
        <v>6847</v>
      </c>
      <c r="T2969" s="21" t="s">
        <v>6901</v>
      </c>
      <c r="U2969" s="23"/>
      <c r="V2969" s="23"/>
      <c r="W2969" s="15">
        <f t="shared" si="2"/>
        <v>45635</v>
      </c>
      <c r="X2969" s="24">
        <v>2968.0</v>
      </c>
      <c r="Y2969" s="17" t="str">
        <f t="shared" si="4016"/>
        <v>=COUNTIFS(C$3:C2969,C2969)</v>
      </c>
      <c r="Z2969" s="25" t="str">
        <f t="shared" si="4017"/>
        <v>#NAME?</v>
      </c>
      <c r="AA2969" s="25" t="str">
        <f t="shared" si="4018"/>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19"/>
        <v>2</v>
      </c>
      <c r="B2970" s="10">
        <f t="shared" si="2256"/>
        <v>2</v>
      </c>
      <c r="C2970" s="12" t="s">
        <v>4796</v>
      </c>
      <c r="D2970" s="21" t="str">
        <f t="shared" si="4044"/>
        <v>verb</v>
      </c>
      <c r="E2970" s="21" t="str">
        <f t="shared" si="4045"/>
        <v>opt 3rd sg of uppajjati</v>
      </c>
      <c r="F2970" s="21" t="str">
        <f t="shared" si="4046"/>
        <v/>
      </c>
      <c r="G2970" s="21"/>
      <c r="H2970" s="21" t="str">
        <f t="shared" si="4047"/>
        <v>it could appear, becomes available</v>
      </c>
      <c r="I2970" s="21" t="str">
        <f t="shared" si="4048"/>
        <v>comes up</v>
      </c>
      <c r="J2970" s="21" t="str">
        <f t="shared" si="4049"/>
        <v>√pad (go, step)</v>
      </c>
      <c r="K2970" s="21">
        <f t="shared" si="4050"/>
        <v>3</v>
      </c>
      <c r="L2970" s="21" t="str">
        <f t="shared" si="4051"/>
        <v>ya</v>
      </c>
      <c r="M2970" s="21" t="str">
        <f t="shared" si="4052"/>
        <v>√pad + ya &gt; pajja</v>
      </c>
      <c r="N2970" s="21" t="str">
        <f t="shared" si="4053"/>
        <v>ud + pajja + ti</v>
      </c>
      <c r="O2970" s="21" t="str">
        <f t="shared" si="4054"/>
        <v/>
      </c>
      <c r="P2970" s="21" t="str">
        <f t="shared" si="4055"/>
        <v/>
      </c>
      <c r="Q2970" s="21"/>
      <c r="R2970" s="21" t="s">
        <v>6840</v>
      </c>
      <c r="S2970" s="21" t="s">
        <v>6847</v>
      </c>
      <c r="T2970" s="21" t="s">
        <v>6890</v>
      </c>
      <c r="U2970" s="23"/>
      <c r="V2970" s="23"/>
      <c r="W2970" s="15">
        <f t="shared" si="2"/>
        <v>45635</v>
      </c>
      <c r="X2970" s="24">
        <v>2969.0</v>
      </c>
      <c r="Y2970" s="17" t="str">
        <f t="shared" si="4016"/>
        <v>=COUNTIFS(C$3:C2970,C2970)</v>
      </c>
      <c r="Z2970" s="25" t="str">
        <f t="shared" si="4017"/>
        <v>#NAME?</v>
      </c>
      <c r="AA2970" s="25" t="str">
        <f t="shared" si="4018"/>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19"/>
        <v>1</v>
      </c>
      <c r="B2971" s="10">
        <f t="shared" si="2256"/>
        <v>1</v>
      </c>
      <c r="C2971" s="12" t="s">
        <v>6902</v>
      </c>
      <c r="D2971" s="21" t="s">
        <v>47</v>
      </c>
      <c r="E2971" s="21" t="s">
        <v>6903</v>
      </c>
      <c r="F2971" s="21"/>
      <c r="G2971" s="21"/>
      <c r="H2971" s="12" t="s">
        <v>6904</v>
      </c>
      <c r="I2971" s="21"/>
      <c r="J2971" s="21" t="s">
        <v>1563</v>
      </c>
      <c r="K2971" s="21">
        <v>1.0</v>
      </c>
      <c r="L2971" s="21" t="s">
        <v>35</v>
      </c>
      <c r="M2971" s="21"/>
      <c r="N2971" s="21" t="s">
        <v>6899</v>
      </c>
      <c r="O2971" s="21"/>
      <c r="P2971" s="21"/>
      <c r="Q2971" s="21"/>
      <c r="R2971" s="21" t="s">
        <v>6840</v>
      </c>
      <c r="S2971" s="21" t="s">
        <v>6847</v>
      </c>
      <c r="T2971" s="21" t="s">
        <v>6905</v>
      </c>
      <c r="U2971" s="23"/>
      <c r="V2971" s="23"/>
      <c r="W2971" s="15">
        <f t="shared" si="2"/>
        <v>45635</v>
      </c>
      <c r="X2971" s="24">
        <v>2970.0</v>
      </c>
      <c r="Y2971" s="17" t="str">
        <f t="shared" si="4016"/>
        <v>=COUNTIFS(C$3:C2971,C2971)</v>
      </c>
      <c r="Z2971" s="25" t="str">
        <f t="shared" si="4017"/>
        <v>#NAME?</v>
      </c>
      <c r="AA2971" s="25" t="str">
        <f t="shared" si="4018"/>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19"/>
        <v>1</v>
      </c>
      <c r="B2972" s="10">
        <f t="shared" si="2256"/>
        <v>1</v>
      </c>
      <c r="C2972" s="12" t="s">
        <v>6906</v>
      </c>
      <c r="D2972" s="21" t="s">
        <v>307</v>
      </c>
      <c r="E2972" s="21" t="s">
        <v>6907</v>
      </c>
      <c r="F2972" s="21"/>
      <c r="G2972" s="21"/>
      <c r="H2972" s="21" t="s">
        <v>6908</v>
      </c>
      <c r="I2972" s="21"/>
      <c r="J2972" s="21" t="s">
        <v>337</v>
      </c>
      <c r="K2972" s="21">
        <v>3.0</v>
      </c>
      <c r="L2972" s="21" t="s">
        <v>76</v>
      </c>
      <c r="M2972" s="21" t="s">
        <v>6909</v>
      </c>
      <c r="N2972" s="21" t="s">
        <v>6910</v>
      </c>
      <c r="O2972" s="21"/>
      <c r="P2972" s="21"/>
      <c r="Q2972" s="21"/>
      <c r="R2972" s="21" t="s">
        <v>6840</v>
      </c>
      <c r="S2972" s="21" t="s">
        <v>6847</v>
      </c>
      <c r="T2972" s="21" t="s">
        <v>6911</v>
      </c>
      <c r="U2972" s="23"/>
      <c r="V2972" s="23"/>
      <c r="W2972" s="15">
        <f t="shared" si="2"/>
        <v>45635</v>
      </c>
      <c r="X2972" s="24">
        <v>2971.0</v>
      </c>
      <c r="Y2972" s="17" t="str">
        <f t="shared" si="4016"/>
        <v>=COUNTIFS(C$3:C2972,C2972)</v>
      </c>
      <c r="Z2972" s="25" t="str">
        <f t="shared" si="4017"/>
        <v>#NAME?</v>
      </c>
      <c r="AA2972" s="25" t="str">
        <f t="shared" si="4018"/>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19"/>
        <v>21</v>
      </c>
      <c r="B2973" s="10">
        <f t="shared" si="2256"/>
        <v>39</v>
      </c>
      <c r="C2973" s="12" t="s">
        <v>704</v>
      </c>
      <c r="D2973" s="21" t="str">
        <f t="shared" ref="D2973:D2974" si="4056">VLOOKUP($C2973,$C$1:$P$7320,2,0)</f>
        <v>noun</v>
      </c>
      <c r="E2973" s="21" t="str">
        <f>VLOOKUP($C2973,$C$1:$P$7320,3,0)</f>
        <v>masc instr sg of bhikkhu, from bhikkhati</v>
      </c>
      <c r="F2973" s="21" t="str">
        <f t="shared" ref="F2973:F2974" si="4057">VLOOKUP($C2973,$C$1:$P$7320,4,0)</f>
        <v/>
      </c>
      <c r="G2973" s="21"/>
      <c r="H2973" s="21" t="str">
        <f t="shared" ref="H2973:H2974" si="4058">VLOOKUP($C2973,$C$1:$P$7320,6,0)</f>
        <v>by a monk, monastic</v>
      </c>
      <c r="I2973" s="21" t="str">
        <f t="shared" ref="I2973:I2974" si="4059">VLOOKUP($C2973,$C$1:$P$7320,7,0)</f>
        <v>beggar, mendicant</v>
      </c>
      <c r="J2973" s="21" t="str">
        <f t="shared" ref="J2973:J2974" si="4060">VLOOKUP($C2973,$C$1:$P$7320,8,0)</f>
        <v>√bhikkh (beg)</v>
      </c>
      <c r="K2973" s="21">
        <f t="shared" ref="K2973:K2974" si="4061">VLOOKUP($C2973,$C$1:$P$7320,9,0)</f>
        <v>1</v>
      </c>
      <c r="L2973" s="21" t="str">
        <f t="shared" ref="L2973:L2974" si="4062">VLOOKUP($C2973,$C$1:$P$7320,10,0)</f>
        <v>a</v>
      </c>
      <c r="M2973" s="21" t="str">
        <f t="shared" ref="M2973:M2974" si="4063">VLOOKUP($C2973,$C$1:$P$7320,11,0)</f>
        <v/>
      </c>
      <c r="N2973" s="21" t="str">
        <f t="shared" ref="N2973:N2974" si="4064">VLOOKUP($C2973,$C$1:$P$7320,12,0)</f>
        <v>√bhikkh + u</v>
      </c>
      <c r="O2973" s="21" t="str">
        <f t="shared" ref="O2973:O2974" si="4065">VLOOKUP($C2973,$C$1:$P$7320,13,0)</f>
        <v/>
      </c>
      <c r="P2973" s="21" t="str">
        <f t="shared" ref="P2973:P2974" si="4066">VLOOKUP($C2973,$C$1:$P$7320,14,0)</f>
        <v/>
      </c>
      <c r="Q2973" s="21"/>
      <c r="R2973" s="21" t="s">
        <v>6840</v>
      </c>
      <c r="S2973" s="21" t="s">
        <v>6847</v>
      </c>
      <c r="T2973" s="21" t="s">
        <v>6890</v>
      </c>
      <c r="U2973" s="23"/>
      <c r="V2973" s="23"/>
      <c r="W2973" s="15">
        <f t="shared" si="2"/>
        <v>45635</v>
      </c>
      <c r="X2973" s="24">
        <v>2972.0</v>
      </c>
      <c r="Y2973" s="17" t="str">
        <f t="shared" si="4016"/>
        <v>=COUNTIFS(C$3:C2973,C2973)</v>
      </c>
      <c r="Z2973" s="25" t="str">
        <f t="shared" si="4017"/>
        <v>#NAME?</v>
      </c>
      <c r="AA2973" s="25" t="str">
        <f t="shared" si="4018"/>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19"/>
        <v>2</v>
      </c>
      <c r="B2974" s="10">
        <f t="shared" si="2256"/>
        <v>2</v>
      </c>
      <c r="C2974" s="12" t="s">
        <v>4810</v>
      </c>
      <c r="D2974" s="21" t="str">
        <f t="shared" si="4056"/>
        <v>ptp</v>
      </c>
      <c r="E2974" s="21" t="s">
        <v>6912</v>
      </c>
      <c r="F2974" s="21" t="str">
        <f t="shared" si="4057"/>
        <v/>
      </c>
      <c r="G2974" s="21"/>
      <c r="H2974" s="21" t="str">
        <f t="shared" si="4058"/>
        <v>can be accepted, acceptable</v>
      </c>
      <c r="I2974" s="21" t="str">
        <f t="shared" si="4059"/>
        <v>to be personally grasped</v>
      </c>
      <c r="J2974" s="21" t="str">
        <f t="shared" si="4060"/>
        <v>√gah (grasp)</v>
      </c>
      <c r="K2974" s="21">
        <f t="shared" si="4061"/>
        <v>6</v>
      </c>
      <c r="L2974" s="21" t="str">
        <f t="shared" si="4062"/>
        <v>ṇhā</v>
      </c>
      <c r="M2974" s="21" t="str">
        <f t="shared" si="4063"/>
        <v>√gah + ṇhā &gt; gahe</v>
      </c>
      <c r="N2974" s="21" t="str">
        <f t="shared" si="4064"/>
        <v>paṭi + gahe + tabba</v>
      </c>
      <c r="O2974" s="21" t="str">
        <f t="shared" si="4065"/>
        <v/>
      </c>
      <c r="P2974" s="21" t="str">
        <f t="shared" si="4066"/>
        <v/>
      </c>
      <c r="Q2974" s="21"/>
      <c r="R2974" s="21" t="s">
        <v>6840</v>
      </c>
      <c r="S2974" s="21" t="s">
        <v>6847</v>
      </c>
      <c r="T2974" s="21" t="s">
        <v>6890</v>
      </c>
      <c r="U2974" s="23"/>
      <c r="V2974" s="23"/>
      <c r="W2974" s="15">
        <f t="shared" si="2"/>
        <v>45635</v>
      </c>
      <c r="X2974" s="24">
        <v>2973.0</v>
      </c>
      <c r="Y2974" s="17" t="str">
        <f t="shared" si="4016"/>
        <v>=COUNTIFS(C$3:C2974,C2974)</v>
      </c>
      <c r="Z2974" s="25" t="str">
        <f t="shared" si="4017"/>
        <v>#NAME?</v>
      </c>
      <c r="AA2974" s="25" t="str">
        <f t="shared" si="4018"/>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56"/>
        <v>0</v>
      </c>
      <c r="C2975" s="130"/>
      <c r="D2975" s="130"/>
      <c r="E2975" s="130"/>
      <c r="F2975" s="130"/>
      <c r="G2975" s="130"/>
      <c r="H2975" s="130"/>
      <c r="I2975" s="130"/>
      <c r="J2975" s="130"/>
      <c r="K2975" s="130"/>
      <c r="L2975" s="130"/>
      <c r="M2975" s="130"/>
      <c r="N2975" s="130"/>
      <c r="O2975" s="130"/>
      <c r="P2975" s="130"/>
      <c r="Q2975" s="130"/>
      <c r="R2975" s="130" t="s">
        <v>6840</v>
      </c>
      <c r="S2975" s="130" t="s">
        <v>6847</v>
      </c>
      <c r="T2975" s="130" t="s">
        <v>6890</v>
      </c>
      <c r="U2975" s="36"/>
      <c r="V2975" s="36"/>
      <c r="W2975" s="15">
        <f t="shared" si="2"/>
        <v>45635</v>
      </c>
      <c r="X2975" s="24">
        <v>2974.0</v>
      </c>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56"/>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2"/>
        <v>45635</v>
      </c>
      <c r="X2976" s="24">
        <v>2975.0</v>
      </c>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56"/>
        <v>8</v>
      </c>
      <c r="C2977" s="12" t="s">
        <v>4817</v>
      </c>
      <c r="D2977" s="21" t="str">
        <f t="shared" ref="D2977:D2978" si="4067">VLOOKUP($C2977,$C$1:$P$7320,2,0)</f>
        <v>abs</v>
      </c>
      <c r="E2977" s="21" t="str">
        <f t="shared" ref="E2977:E2978" si="4068">VLOOKUP($C2977,$C$1:$P$7320,3,0)</f>
        <v>abs of paṭiggaṇhāti</v>
      </c>
      <c r="F2977" s="21" t="str">
        <f t="shared" ref="F2977:F2978" si="4069">VLOOKUP($C2977,$C$1:$P$7320,4,0)</f>
        <v/>
      </c>
      <c r="G2977" s="21"/>
      <c r="H2977" s="21" t="str">
        <f t="shared" ref="H2977:H2978" si="4070">VLOOKUP($C2977,$C$1:$P$7320,6,0)</f>
        <v>having accepted, taken</v>
      </c>
      <c r="I2977" s="21" t="str">
        <f t="shared" ref="I2977:I2978" si="4071">VLOOKUP($C2977,$C$1:$P$7320,7,0)</f>
        <v>having personally grabbed</v>
      </c>
      <c r="J2977" s="21" t="str">
        <f t="shared" ref="J2977:J2978" si="4072">VLOOKUP($C2977,$C$1:$P$7320,8,0)</f>
        <v>√gah (grasp)</v>
      </c>
      <c r="K2977" s="21">
        <f t="shared" ref="K2977:K2978" si="4073">VLOOKUP($C2977,$C$1:$P$7320,9,0)</f>
        <v>6</v>
      </c>
      <c r="L2977" s="21" t="str">
        <f t="shared" ref="L2977:L2978" si="4074">VLOOKUP($C2977,$C$1:$P$7320,10,0)</f>
        <v>ṇhā</v>
      </c>
      <c r="M2977" s="21" t="str">
        <f t="shared" ref="M2977:M2978" si="4075">VLOOKUP($C2977,$C$1:$P$7320,11,0)</f>
        <v>√gah + ṇhā &gt; gahe</v>
      </c>
      <c r="N2977" s="21" t="str">
        <f t="shared" ref="N2977:N2978" si="4076">VLOOKUP($C2977,$C$1:$P$7320,12,0)</f>
        <v>paṭi + gahe + tvā</v>
      </c>
      <c r="O2977" s="21" t="str">
        <f t="shared" ref="O2977:O2978" si="4077">VLOOKUP($C2977,$C$1:$P$7320,13,0)</f>
        <v/>
      </c>
      <c r="P2977" s="21" t="str">
        <f t="shared" ref="P2977:P2978" si="4078">VLOOKUP($C2977,$C$1:$P$7320,14,0)</f>
        <v/>
      </c>
      <c r="Q2977" s="21"/>
      <c r="R2977" s="21" t="s">
        <v>6840</v>
      </c>
      <c r="S2977" s="21" t="s">
        <v>6847</v>
      </c>
      <c r="T2977" s="21" t="s">
        <v>6913</v>
      </c>
      <c r="U2977" s="23"/>
      <c r="V2977" s="23"/>
      <c r="W2977" s="15">
        <f t="shared" si="2"/>
        <v>45635</v>
      </c>
      <c r="X2977" s="24">
        <v>2976.0</v>
      </c>
      <c r="Y2977" s="17" t="str">
        <f t="shared" ref="Y2977:Y2982" si="4079">formulatext(A2977)</f>
        <v>=COUNTIFS(C$3:C2977,C2977)</v>
      </c>
      <c r="Z2977" s="25" t="str">
        <f t="shared" ref="Z2977:Z2982" si="4080">org.libreoffice.regex(Y2977,"(\= COUNTIFS\(C\$\d{1,3}:)(C\d{1,3})(,)(C\d{1,3})(\))","$2")</f>
        <v>#NAME?</v>
      </c>
      <c r="AA2977" s="25" t="str">
        <f t="shared" ref="AA2977:AA2982" si="4081">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56"/>
        <v>6</v>
      </c>
      <c r="C2978" s="12" t="s">
        <v>6411</v>
      </c>
      <c r="D2978" s="21" t="str">
        <f t="shared" si="4067"/>
        <v>ind</v>
      </c>
      <c r="E2978" s="21" t="str">
        <f t="shared" si="4068"/>
        <v>adv, prep</v>
      </c>
      <c r="F2978" s="21" t="str">
        <f t="shared" si="4069"/>
        <v>+dat</v>
      </c>
      <c r="G2978" s="21"/>
      <c r="H2978" s="21" t="str">
        <f t="shared" si="4070"/>
        <v>until, as long as</v>
      </c>
      <c r="I2978" s="21" t="str">
        <f t="shared" si="4071"/>
        <v/>
      </c>
      <c r="J2978" s="21" t="str">
        <f t="shared" si="4072"/>
        <v/>
      </c>
      <c r="K2978" s="21" t="str">
        <f t="shared" si="4073"/>
        <v/>
      </c>
      <c r="L2978" s="21" t="str">
        <f t="shared" si="4074"/>
        <v/>
      </c>
      <c r="M2978" s="21" t="str">
        <f t="shared" si="4075"/>
        <v/>
      </c>
      <c r="N2978" s="21" t="str">
        <f t="shared" si="4076"/>
        <v/>
      </c>
      <c r="O2978" s="21" t="str">
        <f t="shared" si="4077"/>
        <v/>
      </c>
      <c r="P2978" s="21" t="str">
        <f t="shared" si="4078"/>
        <v/>
      </c>
      <c r="Q2978" s="21"/>
      <c r="R2978" s="21" t="s">
        <v>6840</v>
      </c>
      <c r="S2978" s="21" t="s">
        <v>6847</v>
      </c>
      <c r="T2978" s="21" t="s">
        <v>6913</v>
      </c>
      <c r="U2978" s="23"/>
      <c r="V2978" s="23"/>
      <c r="W2978" s="15">
        <f t="shared" si="2"/>
        <v>45635</v>
      </c>
      <c r="X2978" s="24">
        <v>2977.0</v>
      </c>
      <c r="Y2978" s="17" t="str">
        <f t="shared" si="4079"/>
        <v>=COUNTIFS(C$3:C2979,C2978)</v>
      </c>
      <c r="Z2978" s="25" t="str">
        <f t="shared" si="4080"/>
        <v>#NAME?</v>
      </c>
      <c r="AA2978" s="25" t="str">
        <f t="shared" si="4081"/>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82">COUNTIFS(C$3:C2979,C2979)</f>
        <v>1</v>
      </c>
      <c r="B2979" s="10">
        <f t="shared" si="2256"/>
        <v>1</v>
      </c>
      <c r="C2979" s="12" t="s">
        <v>6914</v>
      </c>
      <c r="D2979" s="21" t="s">
        <v>29</v>
      </c>
      <c r="E2979" s="21" t="s">
        <v>6915</v>
      </c>
      <c r="F2979" s="21"/>
      <c r="G2979" s="21"/>
      <c r="H2979" s="21" t="s">
        <v>6916</v>
      </c>
      <c r="I2979" s="21"/>
      <c r="J2979" s="21"/>
      <c r="K2979" s="21"/>
      <c r="L2979" s="21"/>
      <c r="M2979" s="21"/>
      <c r="N2979" s="21" t="s">
        <v>6917</v>
      </c>
      <c r="O2979" s="21" t="s">
        <v>916</v>
      </c>
      <c r="P2979" s="21" t="s">
        <v>6918</v>
      </c>
      <c r="Q2979" s="21"/>
      <c r="R2979" s="21" t="s">
        <v>6840</v>
      </c>
      <c r="S2979" s="21" t="s">
        <v>6847</v>
      </c>
      <c r="T2979" s="21" t="s">
        <v>6919</v>
      </c>
      <c r="U2979" s="23"/>
      <c r="V2979" s="23"/>
      <c r="W2979" s="15">
        <f t="shared" si="2"/>
        <v>45635</v>
      </c>
      <c r="X2979" s="24">
        <v>2978.0</v>
      </c>
      <c r="Y2979" s="17" t="str">
        <f t="shared" si="4079"/>
        <v>=COUNTIFS(C$3:C2979,C2979)</v>
      </c>
      <c r="Z2979" s="25" t="str">
        <f t="shared" si="4080"/>
        <v>#NAME?</v>
      </c>
      <c r="AA2979" s="25" t="str">
        <f t="shared" si="4081"/>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82"/>
        <v>1</v>
      </c>
      <c r="B2980" s="10">
        <f t="shared" si="2256"/>
        <v>1</v>
      </c>
      <c r="C2980" s="12" t="s">
        <v>6920</v>
      </c>
      <c r="D2980" s="21" t="s">
        <v>47</v>
      </c>
      <c r="E2980" s="21" t="s">
        <v>997</v>
      </c>
      <c r="F2980" s="21"/>
      <c r="G2980" s="21"/>
      <c r="H2980" s="21" t="s">
        <v>6916</v>
      </c>
      <c r="I2980" s="21" t="s">
        <v>6921</v>
      </c>
      <c r="J2980" s="21"/>
      <c r="K2980" s="21"/>
      <c r="L2980" s="21"/>
      <c r="M2980" s="21"/>
      <c r="N2980" s="21" t="s">
        <v>6922</v>
      </c>
      <c r="O2980" s="21" t="s">
        <v>65</v>
      </c>
      <c r="P2980" s="21" t="s">
        <v>6922</v>
      </c>
      <c r="Q2980" s="21"/>
      <c r="R2980" s="21" t="s">
        <v>6840</v>
      </c>
      <c r="S2980" s="21" t="s">
        <v>6847</v>
      </c>
      <c r="T2980" s="21" t="s">
        <v>6923</v>
      </c>
      <c r="U2980" s="23"/>
      <c r="V2980" s="23"/>
      <c r="W2980" s="15">
        <f t="shared" si="2"/>
        <v>45635</v>
      </c>
      <c r="X2980" s="24">
        <v>2979.0</v>
      </c>
      <c r="Y2980" s="17" t="str">
        <f t="shared" si="4079"/>
        <v>=COUNTIFS(C$3:C2980,C2980)</v>
      </c>
      <c r="Z2980" s="25" t="str">
        <f t="shared" si="4080"/>
        <v>#NAME?</v>
      </c>
      <c r="AA2980" s="25" t="str">
        <f t="shared" si="4081"/>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2"/>
        <v>1</v>
      </c>
      <c r="B2981" s="10">
        <f t="shared" si="2256"/>
        <v>1</v>
      </c>
      <c r="C2981" s="12" t="s">
        <v>6924</v>
      </c>
      <c r="D2981" s="21" t="s">
        <v>47</v>
      </c>
      <c r="E2981" s="21" t="s">
        <v>6925</v>
      </c>
      <c r="F2981" s="21"/>
      <c r="G2981" s="21"/>
      <c r="H2981" s="21" t="s">
        <v>194</v>
      </c>
      <c r="I2981" s="21" t="s">
        <v>6926</v>
      </c>
      <c r="J2981" s="21" t="s">
        <v>1563</v>
      </c>
      <c r="K2981" s="21">
        <v>1.0</v>
      </c>
      <c r="L2981" s="21" t="s">
        <v>35</v>
      </c>
      <c r="M2981" s="21"/>
      <c r="N2981" s="21" t="s">
        <v>6927</v>
      </c>
      <c r="O2981" s="21"/>
      <c r="P2981" s="21"/>
      <c r="Q2981" s="21"/>
      <c r="R2981" s="21" t="s">
        <v>6840</v>
      </c>
      <c r="S2981" s="21" t="s">
        <v>6847</v>
      </c>
      <c r="T2981" s="21" t="s">
        <v>6928</v>
      </c>
      <c r="U2981" s="23"/>
      <c r="V2981" s="23"/>
      <c r="W2981" s="15">
        <f t="shared" si="2"/>
        <v>45635</v>
      </c>
      <c r="X2981" s="24">
        <v>2980.0</v>
      </c>
      <c r="Y2981" s="17" t="str">
        <f t="shared" si="4079"/>
        <v>=COUNTIFS(C$3:C2981,C2981)</v>
      </c>
      <c r="Z2981" s="25" t="str">
        <f t="shared" si="4080"/>
        <v>#NAME?</v>
      </c>
      <c r="AA2981" s="25" t="str">
        <f t="shared" si="4081"/>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2"/>
        <v>2</v>
      </c>
      <c r="B2982" s="10">
        <f t="shared" si="2256"/>
        <v>3</v>
      </c>
      <c r="C2982" s="12" t="s">
        <v>4866</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6840</v>
      </c>
      <c r="S2982" s="21" t="s">
        <v>6847</v>
      </c>
      <c r="T2982" s="21" t="s">
        <v>6913</v>
      </c>
      <c r="U2982" s="23"/>
      <c r="V2982" s="23"/>
      <c r="W2982" s="15">
        <f t="shared" si="2"/>
        <v>45635</v>
      </c>
      <c r="X2982" s="24">
        <v>2981.0</v>
      </c>
      <c r="Y2982" s="17" t="str">
        <f t="shared" si="4079"/>
        <v>=COUNTIFS(C$3:C2982,C2982)</v>
      </c>
      <c r="Z2982" s="25" t="str">
        <f t="shared" si="4080"/>
        <v>#NAME?</v>
      </c>
      <c r="AA2982" s="25" t="str">
        <f t="shared" si="4081"/>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56"/>
        <v>0</v>
      </c>
      <c r="C2983" s="130"/>
      <c r="D2983" s="130"/>
      <c r="E2983" s="130"/>
      <c r="F2983" s="130"/>
      <c r="G2983" s="130"/>
      <c r="H2983" s="130"/>
      <c r="I2983" s="130"/>
      <c r="J2983" s="130"/>
      <c r="K2983" s="130"/>
      <c r="L2983" s="130"/>
      <c r="M2983" s="130"/>
      <c r="N2983" s="130"/>
      <c r="O2983" s="130"/>
      <c r="P2983" s="130"/>
      <c r="Q2983" s="130"/>
      <c r="R2983" s="130" t="s">
        <v>6840</v>
      </c>
      <c r="S2983" s="130" t="s">
        <v>6847</v>
      </c>
      <c r="T2983" s="130" t="s">
        <v>6913</v>
      </c>
      <c r="U2983" s="36"/>
      <c r="V2983" s="36"/>
      <c r="W2983" s="15">
        <f t="shared" si="2"/>
        <v>45635</v>
      </c>
      <c r="X2983" s="24">
        <v>2982.0</v>
      </c>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56"/>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2"/>
        <v>45635</v>
      </c>
      <c r="X2984" s="24">
        <v>2983.0</v>
      </c>
      <c r="Y2984" s="17" t="str">
        <f t="shared" ref="Y2984:Y2990" si="4083">formulatext(A2984)</f>
        <v>#N/A</v>
      </c>
      <c r="Z2984" s="25" t="str">
        <f t="shared" ref="Z2984:Z2990" si="4084">org.libreoffice.regex(Y2984,"(\= COUNTIFS\(C\$\d{1,3}:)(C\d{1,3})(,)(C\d{1,3})(\))","$2")</f>
        <v>#NAME?</v>
      </c>
      <c r="AA2984" s="25" t="str">
        <f t="shared" ref="AA2984:AA2990" si="4085">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86">COUNTIFS(C$3:C2985,C2985)</f>
        <v>9</v>
      </c>
      <c r="B2985" s="10">
        <f t="shared" si="2256"/>
        <v>16</v>
      </c>
      <c r="C2985" s="12" t="s">
        <v>1696</v>
      </c>
      <c r="D2985" s="21" t="str">
        <f t="shared" ref="D2985:D2990" si="4087">VLOOKUP($C2985,$C$1:$P$7320,2,0)</f>
        <v>ind</v>
      </c>
      <c r="E2985" s="21" t="str">
        <f t="shared" ref="E2985:E2988" si="4088">VLOOKUP($C2985,$C$1:$P$7320,3,0)</f>
        <v>adv, abl sg of ta</v>
      </c>
      <c r="F2985" s="21" t="str">
        <f t="shared" ref="F2985:F2990" si="4089">VLOOKUP($C2985,$C$1:$P$7320,4,0)</f>
        <v/>
      </c>
      <c r="G2985" s="21"/>
      <c r="H2985" s="21" t="str">
        <f t="shared" ref="H2985:H2990" si="4090">VLOOKUP($C2985,$C$1:$P$7320,6,0)</f>
        <v>after, then</v>
      </c>
      <c r="I2985" s="21" t="str">
        <f t="shared" ref="I2985:I2990" si="4091">VLOOKUP($C2985,$C$1:$P$7320,7,0)</f>
        <v>from that</v>
      </c>
      <c r="J2985" s="21" t="str">
        <f t="shared" ref="J2985:J2990" si="4092">VLOOKUP($C2985,$C$1:$P$7320,8,0)</f>
        <v/>
      </c>
      <c r="K2985" s="21" t="str">
        <f t="shared" ref="K2985:K2990" si="4093">VLOOKUP($C2985,$C$1:$P$7320,9,0)</f>
        <v/>
      </c>
      <c r="L2985" s="21" t="str">
        <f t="shared" ref="L2985:L2990" si="4094">VLOOKUP($C2985,$C$1:$P$7320,10,0)</f>
        <v/>
      </c>
      <c r="M2985" s="21" t="str">
        <f t="shared" ref="M2985:M2990" si="4095">VLOOKUP($C2985,$C$1:$P$7320,11,0)</f>
        <v/>
      </c>
      <c r="N2985" s="21" t="str">
        <f t="shared" ref="N2985:N2990" si="4096">VLOOKUP($C2985,$C$1:$P$7320,12,0)</f>
        <v>ta + to</v>
      </c>
      <c r="O2985" s="21" t="str">
        <f t="shared" ref="O2985:O2990" si="4097">VLOOKUP($C2985,$C$1:$P$7320,13,0)</f>
        <v/>
      </c>
      <c r="P2985" s="21" t="str">
        <f t="shared" ref="P2985:P2990" si="4098">VLOOKUP($C2985,$C$1:$P$7320,14,0)</f>
        <v/>
      </c>
      <c r="Q2985" s="21"/>
      <c r="R2985" s="21" t="s">
        <v>6840</v>
      </c>
      <c r="S2985" s="21" t="s">
        <v>6847</v>
      </c>
      <c r="T2985" s="21" t="s">
        <v>6913</v>
      </c>
      <c r="U2985" s="23"/>
      <c r="V2985" s="23"/>
      <c r="W2985" s="15">
        <f t="shared" si="2"/>
        <v>45635</v>
      </c>
      <c r="X2985" s="24">
        <v>2984.0</v>
      </c>
      <c r="Y2985" s="17" t="str">
        <f t="shared" si="4083"/>
        <v>=COUNTIFS(C$3:C2985,C2985)</v>
      </c>
      <c r="Z2985" s="25" t="str">
        <f t="shared" si="4084"/>
        <v>#NAME?</v>
      </c>
      <c r="AA2985" s="25" t="str">
        <f t="shared" si="4085"/>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86"/>
        <v>25</v>
      </c>
      <c r="B2986" s="10">
        <f t="shared" si="2256"/>
        <v>38</v>
      </c>
      <c r="C2986" s="12" t="s">
        <v>2672</v>
      </c>
      <c r="D2986" s="21" t="str">
        <f t="shared" si="4087"/>
        <v>ind</v>
      </c>
      <c r="E2986" s="21" t="str">
        <f t="shared" si="4088"/>
        <v>cond</v>
      </c>
      <c r="F2986" s="21" t="str">
        <f t="shared" si="4089"/>
        <v/>
      </c>
      <c r="G2986" s="21"/>
      <c r="H2986" s="21" t="str">
        <f t="shared" si="4090"/>
        <v>if</v>
      </c>
      <c r="I2986" s="21" t="str">
        <f t="shared" si="4091"/>
        <v/>
      </c>
      <c r="J2986" s="21" t="str">
        <f t="shared" si="4092"/>
        <v/>
      </c>
      <c r="K2986" s="21" t="str">
        <f t="shared" si="4093"/>
        <v/>
      </c>
      <c r="L2986" s="21" t="str">
        <f t="shared" si="4094"/>
        <v/>
      </c>
      <c r="M2986" s="21" t="str">
        <f t="shared" si="4095"/>
        <v/>
      </c>
      <c r="N2986" s="21" t="str">
        <f t="shared" si="4096"/>
        <v/>
      </c>
      <c r="O2986" s="21" t="str">
        <f t="shared" si="4097"/>
        <v/>
      </c>
      <c r="P2986" s="21" t="str">
        <f t="shared" si="4098"/>
        <v/>
      </c>
      <c r="Q2986" s="21"/>
      <c r="R2986" s="21" t="s">
        <v>6840</v>
      </c>
      <c r="S2986" s="21" t="s">
        <v>6847</v>
      </c>
      <c r="T2986" s="21" t="s">
        <v>6913</v>
      </c>
      <c r="U2986" s="23"/>
      <c r="V2986" s="23"/>
      <c r="W2986" s="15">
        <f t="shared" si="2"/>
        <v>45635</v>
      </c>
      <c r="X2986" s="24">
        <v>2985.0</v>
      </c>
      <c r="Y2986" s="17" t="str">
        <f t="shared" si="4083"/>
        <v>=COUNTIFS(C$3:C2986,C2986)</v>
      </c>
      <c r="Z2986" s="25" t="str">
        <f t="shared" si="4084"/>
        <v>#NAME?</v>
      </c>
      <c r="AA2986" s="25" t="str">
        <f t="shared" si="4085"/>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86"/>
        <v>6</v>
      </c>
      <c r="B2987" s="10">
        <f t="shared" si="2256"/>
        <v>15</v>
      </c>
      <c r="C2987" s="12" t="s">
        <v>4265</v>
      </c>
      <c r="D2987" s="21" t="str">
        <f t="shared" si="4087"/>
        <v>ind</v>
      </c>
      <c r="E2987" s="21" t="str">
        <f t="shared" si="4088"/>
        <v>adv, acc sg of uttara</v>
      </c>
      <c r="F2987" s="21" t="str">
        <f t="shared" si="4089"/>
        <v/>
      </c>
      <c r="G2987" s="21"/>
      <c r="H2987" s="21" t="str">
        <f t="shared" si="4090"/>
        <v>more, moreover, furthermore</v>
      </c>
      <c r="I2987" s="21" t="str">
        <f t="shared" si="4091"/>
        <v>higher</v>
      </c>
      <c r="J2987" s="21" t="str">
        <f t="shared" si="4092"/>
        <v>√tar (cross)</v>
      </c>
      <c r="K2987" s="21">
        <f t="shared" si="4093"/>
        <v>1</v>
      </c>
      <c r="L2987" s="21" t="str">
        <f t="shared" si="4094"/>
        <v>a</v>
      </c>
      <c r="M2987" s="21" t="str">
        <f t="shared" si="4095"/>
        <v/>
      </c>
      <c r="N2987" s="21" t="str">
        <f t="shared" si="4096"/>
        <v>ud + √tar + a + i</v>
      </c>
      <c r="O2987" s="21" t="str">
        <f t="shared" si="4097"/>
        <v/>
      </c>
      <c r="P2987" s="21" t="str">
        <f t="shared" si="4098"/>
        <v/>
      </c>
      <c r="Q2987" s="21" t="s">
        <v>4269</v>
      </c>
      <c r="R2987" s="21" t="s">
        <v>6840</v>
      </c>
      <c r="S2987" s="21" t="s">
        <v>6847</v>
      </c>
      <c r="T2987" s="21" t="s">
        <v>6913</v>
      </c>
      <c r="U2987" s="23"/>
      <c r="V2987" s="23"/>
      <c r="W2987" s="15">
        <f t="shared" si="2"/>
        <v>45635</v>
      </c>
      <c r="X2987" s="24">
        <v>2986.0</v>
      </c>
      <c r="Y2987" s="17" t="str">
        <f t="shared" si="4083"/>
        <v>=COUNTIFS(C$3:C2987,C2987)</v>
      </c>
      <c r="Z2987" s="25" t="str">
        <f t="shared" si="4084"/>
        <v>#NAME?</v>
      </c>
      <c r="AA2987" s="25" t="str">
        <f t="shared" si="4085"/>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86"/>
        <v>2</v>
      </c>
      <c r="B2988" s="10">
        <f t="shared" si="2256"/>
        <v>3</v>
      </c>
      <c r="C2988" s="12" t="s">
        <v>4893</v>
      </c>
      <c r="D2988" s="21" t="str">
        <f t="shared" si="4087"/>
        <v>verb</v>
      </c>
      <c r="E2988" s="21" t="str">
        <f t="shared" si="4088"/>
        <v>opt 3rd sg, from nikkhipati</v>
      </c>
      <c r="F2988" s="21" t="str">
        <f t="shared" si="4089"/>
        <v/>
      </c>
      <c r="G2988" s="21"/>
      <c r="H2988" s="21" t="str">
        <f t="shared" si="4090"/>
        <v>he should keep, store</v>
      </c>
      <c r="I2988" s="21" t="str">
        <f t="shared" si="4091"/>
        <v>throw down</v>
      </c>
      <c r="J2988" s="21" t="str">
        <f t="shared" si="4092"/>
        <v>√khip (throw)</v>
      </c>
      <c r="K2988" s="21">
        <f t="shared" si="4093"/>
        <v>1</v>
      </c>
      <c r="L2988" s="21" t="str">
        <f t="shared" si="4094"/>
        <v>a</v>
      </c>
      <c r="M2988" s="21" t="str">
        <f t="shared" si="4095"/>
        <v>√khip + a &gt; khipa</v>
      </c>
      <c r="N2988" s="21" t="str">
        <f t="shared" si="4096"/>
        <v>ni + khipa + ti</v>
      </c>
      <c r="O2988" s="21" t="str">
        <f t="shared" si="4097"/>
        <v/>
      </c>
      <c r="P2988" s="21" t="str">
        <f t="shared" si="4098"/>
        <v/>
      </c>
      <c r="Q2988" s="21"/>
      <c r="R2988" s="21" t="s">
        <v>6840</v>
      </c>
      <c r="S2988" s="21" t="s">
        <v>6847</v>
      </c>
      <c r="T2988" s="21" t="s">
        <v>6913</v>
      </c>
      <c r="U2988" s="23"/>
      <c r="V2988" s="23"/>
      <c r="W2988" s="15">
        <f t="shared" si="2"/>
        <v>45635</v>
      </c>
      <c r="X2988" s="24">
        <v>2987.0</v>
      </c>
      <c r="Y2988" s="17" t="str">
        <f t="shared" si="4083"/>
        <v>=COUNTIFS(C$3:C2988,C2988)</v>
      </c>
      <c r="Z2988" s="25" t="str">
        <f t="shared" si="4084"/>
        <v>#NAME?</v>
      </c>
      <c r="AA2988" s="25" t="str">
        <f t="shared" si="4085"/>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86"/>
        <v>28</v>
      </c>
      <c r="B2989" s="10">
        <f t="shared" si="2256"/>
        <v>30</v>
      </c>
      <c r="C2989" s="12" t="s">
        <v>4721</v>
      </c>
      <c r="D2989" s="21" t="str">
        <f t="shared" si="4087"/>
        <v>ptp</v>
      </c>
      <c r="E2989" s="21" t="s">
        <v>6839</v>
      </c>
      <c r="F2989" s="21" t="str">
        <f t="shared" si="4089"/>
        <v/>
      </c>
      <c r="G2989" s="21"/>
      <c r="H2989" s="21" t="str">
        <f t="shared" si="4090"/>
        <v>involving relinquishment</v>
      </c>
      <c r="I2989" s="21" t="str">
        <f t="shared" si="4091"/>
        <v>to be given up</v>
      </c>
      <c r="J2989" s="21" t="str">
        <f t="shared" si="4092"/>
        <v>√sajj (relinquish, let loose)</v>
      </c>
      <c r="K2989" s="21">
        <f t="shared" si="4093"/>
        <v>1</v>
      </c>
      <c r="L2989" s="21" t="str">
        <f t="shared" si="4094"/>
        <v>a</v>
      </c>
      <c r="M2989" s="21" t="str">
        <f t="shared" si="4095"/>
        <v/>
      </c>
      <c r="N2989" s="21" t="str">
        <f t="shared" si="4096"/>
        <v>ni + √sajj &gt; sagg + iya</v>
      </c>
      <c r="O2989" s="21" t="str">
        <f t="shared" si="4097"/>
        <v/>
      </c>
      <c r="P2989" s="21" t="str">
        <f t="shared" si="4098"/>
        <v/>
      </c>
      <c r="Q2989" s="21"/>
      <c r="R2989" s="21" t="s">
        <v>6840</v>
      </c>
      <c r="S2989" s="21" t="s">
        <v>6847</v>
      </c>
      <c r="T2989" s="21" t="s">
        <v>6913</v>
      </c>
      <c r="U2989" s="23"/>
      <c r="V2989" s="23"/>
      <c r="W2989" s="15">
        <f t="shared" si="2"/>
        <v>45635</v>
      </c>
      <c r="X2989" s="24">
        <v>2988.0</v>
      </c>
      <c r="Y2989" s="17" t="str">
        <f t="shared" si="4083"/>
        <v>=COUNTIFS(C$3:C2989,C2989)</v>
      </c>
      <c r="Z2989" s="25" t="str">
        <f t="shared" si="4084"/>
        <v>#NAME?</v>
      </c>
      <c r="AA2989" s="25" t="str">
        <f t="shared" si="4085"/>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86"/>
        <v>28</v>
      </c>
      <c r="B2990" s="10">
        <f t="shared" si="2256"/>
        <v>122</v>
      </c>
      <c r="C2990" s="12" t="s">
        <v>4724</v>
      </c>
      <c r="D2990" s="21" t="str">
        <f t="shared" si="4087"/>
        <v>adj</v>
      </c>
      <c r="E2990" s="21" t="str">
        <f>VLOOKUP($C2990,$C$1:$P$7320,3,0)</f>
        <v>nt nom sg of pācittiya</v>
      </c>
      <c r="F2990" s="21" t="str">
        <f t="shared" si="4089"/>
        <v>+loc</v>
      </c>
      <c r="G2990" s="21"/>
      <c r="H2990" s="21" t="str">
        <f t="shared" si="4090"/>
        <v>requiring confession</v>
      </c>
      <c r="I2990" s="21" t="str">
        <f t="shared" si="4091"/>
        <v/>
      </c>
      <c r="J2990" s="21" t="str">
        <f t="shared" si="4092"/>
        <v/>
      </c>
      <c r="K2990" s="21" t="str">
        <f t="shared" si="4093"/>
        <v/>
      </c>
      <c r="L2990" s="21" t="str">
        <f t="shared" si="4094"/>
        <v/>
      </c>
      <c r="M2990" s="21" t="str">
        <f t="shared" si="4095"/>
        <v/>
      </c>
      <c r="N2990" s="21" t="str">
        <f t="shared" si="4096"/>
        <v/>
      </c>
      <c r="O2990" s="21" t="str">
        <f t="shared" si="4097"/>
        <v/>
      </c>
      <c r="P2990" s="21" t="str">
        <f t="shared" si="4098"/>
        <v/>
      </c>
      <c r="Q2990" s="21"/>
      <c r="R2990" s="21" t="s">
        <v>6840</v>
      </c>
      <c r="S2990" s="21" t="s">
        <v>6847</v>
      </c>
      <c r="T2990" s="21" t="s">
        <v>6913</v>
      </c>
      <c r="U2990" s="23"/>
      <c r="V2990" s="23"/>
      <c r="W2990" s="15">
        <f t="shared" si="2"/>
        <v>45635</v>
      </c>
      <c r="X2990" s="24">
        <v>2989.0</v>
      </c>
      <c r="Y2990" s="17" t="str">
        <f t="shared" si="4083"/>
        <v>=COUNTIFS(C$3:C2990,C2990)</v>
      </c>
      <c r="Z2990" s="25" t="str">
        <f t="shared" si="4084"/>
        <v>#NAME?</v>
      </c>
      <c r="AA2990" s="25" t="str">
        <f t="shared" si="4085"/>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56"/>
        <v>0</v>
      </c>
      <c r="C2991" s="130"/>
      <c r="D2991" s="130"/>
      <c r="E2991" s="130"/>
      <c r="F2991" s="130"/>
      <c r="G2991" s="130"/>
      <c r="H2991" s="130"/>
      <c r="I2991" s="130"/>
      <c r="J2991" s="130"/>
      <c r="K2991" s="130"/>
      <c r="L2991" s="130"/>
      <c r="M2991" s="130"/>
      <c r="N2991" s="130"/>
      <c r="O2991" s="130"/>
      <c r="P2991" s="130"/>
      <c r="Q2991" s="130"/>
      <c r="R2991" s="130" t="s">
        <v>6840</v>
      </c>
      <c r="S2991" s="130" t="s">
        <v>6847</v>
      </c>
      <c r="T2991" s="130" t="s">
        <v>6913</v>
      </c>
      <c r="U2991" s="36"/>
      <c r="V2991" s="36"/>
      <c r="W2991" s="15">
        <f t="shared" si="2"/>
        <v>45635</v>
      </c>
      <c r="X2991" s="24">
        <v>2990.0</v>
      </c>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56"/>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2"/>
        <v>45635</v>
      </c>
      <c r="X2992" s="24">
        <v>2991.0</v>
      </c>
      <c r="Y2992" s="17" t="str">
        <f t="shared" ref="Y2992:Y3009" si="4099">formulatext(A2992)</f>
        <v>#N/A</v>
      </c>
      <c r="Z2992" s="25" t="str">
        <f t="shared" ref="Z2992:Z3009" si="4100">org.libreoffice.regex(Y2992,"(\= COUNTIFS\(C\$\d{1,3}:)(C\d{1,3})(,)(C\d{1,3})(\))","$2")</f>
        <v>#NAME?</v>
      </c>
      <c r="AA2992" s="25" t="str">
        <f t="shared" ref="AA2992:AA3009" si="4101">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56"/>
        <v>1</v>
      </c>
      <c r="C2993" s="12" t="s">
        <v>6929</v>
      </c>
      <c r="D2993" s="21"/>
      <c r="E2993" s="21"/>
      <c r="F2993" s="21"/>
      <c r="G2993" s="21"/>
      <c r="H2993" s="21"/>
      <c r="I2993" s="21"/>
      <c r="J2993" s="21"/>
      <c r="K2993" s="21"/>
      <c r="L2993" s="21"/>
      <c r="M2993" s="21"/>
      <c r="N2993" s="21"/>
      <c r="O2993" s="21"/>
      <c r="P2993" s="21"/>
      <c r="Q2993" s="21"/>
      <c r="R2993" s="21"/>
      <c r="S2993" s="21"/>
      <c r="T2993" s="21"/>
      <c r="U2993" s="23"/>
      <c r="V2993" s="23"/>
      <c r="W2993" s="15">
        <f t="shared" si="2"/>
        <v>45635</v>
      </c>
      <c r="X2993" s="24">
        <v>2992.0</v>
      </c>
      <c r="Y2993" s="17" t="str">
        <f t="shared" si="4099"/>
        <v>#N/A</v>
      </c>
      <c r="Z2993" s="25" t="str">
        <f t="shared" si="4100"/>
        <v>#NAME?</v>
      </c>
      <c r="AA2993" s="25" t="str">
        <f t="shared" si="4101"/>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102">COUNTIFS(C$3:C2994,C2994)</f>
        <v>1</v>
      </c>
      <c r="B2994" s="10">
        <f t="shared" si="2256"/>
        <v>1</v>
      </c>
      <c r="C2994" s="12" t="s">
        <v>6930</v>
      </c>
      <c r="D2994" s="21" t="s">
        <v>29</v>
      </c>
      <c r="E2994" s="21" t="s">
        <v>6931</v>
      </c>
      <c r="F2994" s="21"/>
      <c r="G2994" s="21"/>
      <c r="H2994" s="21" t="s">
        <v>6932</v>
      </c>
      <c r="I2994" s="21" t="s">
        <v>6933</v>
      </c>
      <c r="J2994" s="21" t="s">
        <v>130</v>
      </c>
      <c r="K2994" s="21">
        <v>1.0</v>
      </c>
      <c r="L2994" s="21" t="s">
        <v>35</v>
      </c>
      <c r="M2994" s="21"/>
      <c r="N2994" s="21" t="s">
        <v>6934</v>
      </c>
      <c r="O2994" s="21"/>
      <c r="P2994" s="21"/>
      <c r="Q2994" s="21"/>
      <c r="R2994" s="21" t="s">
        <v>6929</v>
      </c>
      <c r="S2994" s="21" t="s">
        <v>6935</v>
      </c>
      <c r="T2994" s="22" t="s">
        <v>6936</v>
      </c>
      <c r="U2994" s="23"/>
      <c r="V2994" s="23"/>
      <c r="W2994" s="15">
        <f t="shared" si="2"/>
        <v>45635</v>
      </c>
      <c r="X2994" s="24">
        <v>2993.0</v>
      </c>
      <c r="Y2994" s="17" t="str">
        <f t="shared" si="4099"/>
        <v>=COUNTIFS(C$3:C2994,C2994)</v>
      </c>
      <c r="Z2994" s="25" t="str">
        <f t="shared" si="4100"/>
        <v>#NAME?</v>
      </c>
      <c r="AA2994" s="25" t="str">
        <f t="shared" si="4101"/>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102"/>
        <v>27</v>
      </c>
      <c r="B2995" s="10">
        <f t="shared" si="2256"/>
        <v>42</v>
      </c>
      <c r="C2995" s="12" t="s">
        <v>423</v>
      </c>
      <c r="D2995" s="21" t="str">
        <f t="shared" ref="D2995:D2996" si="4103">VLOOKUP($C2995,$C$1:$P$7320,2,0)</f>
        <v>ind</v>
      </c>
      <c r="E2995" s="21" t="str">
        <f t="shared" ref="E2995:E2996" si="4104">VLOOKUP($C2995,$C$1:$P$7320,3,0)</f>
        <v>emph</v>
      </c>
      <c r="F2995" s="21" t="str">
        <f t="shared" ref="F2995:F2996" si="4105">VLOOKUP($C2995,$C$1:$P$7320,4,0)</f>
        <v/>
      </c>
      <c r="G2995" s="21"/>
      <c r="H2995" s="21" t="str">
        <f t="shared" ref="H2995:H2996" si="4106">VLOOKUP($C2995,$C$1:$P$7320,6,0)</f>
        <v>truly, indeed, then</v>
      </c>
      <c r="I2995" s="21" t="str">
        <f t="shared" ref="I2995:I2996" si="4107">VLOOKUP($C2995,$C$1:$P$7320,7,0)</f>
        <v/>
      </c>
      <c r="J2995" s="21" t="str">
        <f t="shared" ref="J2995:J2996" si="4108">VLOOKUP($C2995,$C$1:$P$7320,8,0)</f>
        <v/>
      </c>
      <c r="K2995" s="21" t="str">
        <f t="shared" ref="K2995:K2996" si="4109">VLOOKUP($C2995,$C$1:$P$7320,9,0)</f>
        <v/>
      </c>
      <c r="L2995" s="21" t="str">
        <f t="shared" ref="L2995:L2996" si="4110">VLOOKUP($C2995,$C$1:$P$7320,10,0)</f>
        <v/>
      </c>
      <c r="M2995" s="21" t="str">
        <f t="shared" ref="M2995:M2996" si="4111">VLOOKUP($C2995,$C$1:$P$7320,11,0)</f>
        <v/>
      </c>
      <c r="N2995" s="21" t="str">
        <f t="shared" ref="N2995:N2996" si="4112">VLOOKUP($C2995,$C$1:$P$7320,12,0)</f>
        <v/>
      </c>
      <c r="O2995" s="21" t="str">
        <f t="shared" ref="O2995:O2996" si="4113">VLOOKUP($C2995,$C$1:$P$7320,13,0)</f>
        <v/>
      </c>
      <c r="P2995" s="21" t="str">
        <f t="shared" ref="P2995:P2996" si="4114">VLOOKUP($C2995,$C$1:$P$7320,14,0)</f>
        <v/>
      </c>
      <c r="Q2995" s="21"/>
      <c r="R2995" s="21" t="s">
        <v>6929</v>
      </c>
      <c r="S2995" s="21" t="s">
        <v>6935</v>
      </c>
      <c r="T2995" s="21" t="s">
        <v>6937</v>
      </c>
      <c r="U2995" s="23"/>
      <c r="V2995" s="23"/>
      <c r="W2995" s="15">
        <f t="shared" si="2"/>
        <v>45635</v>
      </c>
      <c r="X2995" s="24">
        <v>2994.0</v>
      </c>
      <c r="Y2995" s="17" t="str">
        <f t="shared" si="4099"/>
        <v>=COUNTIFS(C$3:C2995,C2995)</v>
      </c>
      <c r="Z2995" s="25" t="str">
        <f t="shared" si="4100"/>
        <v>#NAME?</v>
      </c>
      <c r="AA2995" s="25" t="str">
        <f t="shared" si="4101"/>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2"/>
        <v>36</v>
      </c>
      <c r="B2996" s="10">
        <f t="shared" si="2256"/>
        <v>124</v>
      </c>
      <c r="C2996" s="12" t="s">
        <v>466</v>
      </c>
      <c r="D2996" s="21" t="str">
        <f t="shared" si="4103"/>
        <v>ind</v>
      </c>
      <c r="E2996" s="21" t="str">
        <f t="shared" si="4104"/>
        <v/>
      </c>
      <c r="F2996" s="21" t="str">
        <f t="shared" si="4105"/>
        <v/>
      </c>
      <c r="G2996" s="21"/>
      <c r="H2996" s="21" t="str">
        <f t="shared" si="4106"/>
        <v>then, now, so, but</v>
      </c>
      <c r="I2996" s="21" t="str">
        <f t="shared" si="4107"/>
        <v/>
      </c>
      <c r="J2996" s="21" t="str">
        <f t="shared" si="4108"/>
        <v/>
      </c>
      <c r="K2996" s="21" t="str">
        <f t="shared" si="4109"/>
        <v/>
      </c>
      <c r="L2996" s="21" t="str">
        <f t="shared" si="4110"/>
        <v/>
      </c>
      <c r="M2996" s="21" t="str">
        <f t="shared" si="4111"/>
        <v/>
      </c>
      <c r="N2996" s="21" t="str">
        <f t="shared" si="4112"/>
        <v/>
      </c>
      <c r="O2996" s="21" t="str">
        <f t="shared" si="4113"/>
        <v/>
      </c>
      <c r="P2996" s="21" t="str">
        <f t="shared" si="4114"/>
        <v/>
      </c>
      <c r="Q2996" s="21"/>
      <c r="R2996" s="21" t="s">
        <v>6929</v>
      </c>
      <c r="S2996" s="21" t="s">
        <v>6935</v>
      </c>
      <c r="T2996" s="21" t="s">
        <v>6937</v>
      </c>
      <c r="U2996" s="23"/>
      <c r="V2996" s="23"/>
      <c r="W2996" s="15">
        <f t="shared" si="2"/>
        <v>45635</v>
      </c>
      <c r="X2996" s="24">
        <v>2995.0</v>
      </c>
      <c r="Y2996" s="17" t="str">
        <f t="shared" si="4099"/>
        <v>=COUNTIFS(C$3:C2996,C2996)</v>
      </c>
      <c r="Z2996" s="25" t="str">
        <f t="shared" si="4100"/>
        <v>#NAME?</v>
      </c>
      <c r="AA2996" s="25" t="str">
        <f t="shared" si="4101"/>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2"/>
        <v>1</v>
      </c>
      <c r="B2997" s="10">
        <f t="shared" si="2256"/>
        <v>1</v>
      </c>
      <c r="C2997" s="12" t="s">
        <v>6938</v>
      </c>
      <c r="D2997" s="21" t="s">
        <v>47</v>
      </c>
      <c r="E2997" s="21" t="s">
        <v>6939</v>
      </c>
      <c r="F2997" s="21"/>
      <c r="G2997" s="21"/>
      <c r="H2997" s="21" t="s">
        <v>6940</v>
      </c>
      <c r="I2997" s="21"/>
      <c r="J2997" s="21"/>
      <c r="K2997" s="21"/>
      <c r="L2997" s="21"/>
      <c r="M2997" s="21"/>
      <c r="N2997" s="21" t="s">
        <v>6941</v>
      </c>
      <c r="O2997" s="21" t="s">
        <v>65</v>
      </c>
      <c r="P2997" s="21" t="s">
        <v>6941</v>
      </c>
      <c r="Q2997" s="21"/>
      <c r="R2997" s="21" t="s">
        <v>6929</v>
      </c>
      <c r="S2997" s="21" t="s">
        <v>6935</v>
      </c>
      <c r="T2997" s="21" t="s">
        <v>6942</v>
      </c>
      <c r="U2997" s="23"/>
      <c r="V2997" s="23"/>
      <c r="W2997" s="15">
        <f t="shared" si="2"/>
        <v>45635</v>
      </c>
      <c r="X2997" s="24">
        <v>2996.0</v>
      </c>
      <c r="Y2997" s="17" t="str">
        <f t="shared" si="4099"/>
        <v>=COUNTIFS(C$3:C2997,C2997)</v>
      </c>
      <c r="Z2997" s="25" t="str">
        <f t="shared" si="4100"/>
        <v>#NAME?</v>
      </c>
      <c r="AA2997" s="25" t="str">
        <f t="shared" si="4101"/>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2"/>
        <v>2</v>
      </c>
      <c r="B2998" s="10">
        <f t="shared" si="2256"/>
        <v>2</v>
      </c>
      <c r="C2998" s="12" t="s">
        <v>6863</v>
      </c>
      <c r="D2998" s="21" t="str">
        <f t="shared" ref="D2998:D3003" si="4115">VLOOKUP($C2998,$C$1:$P$7320,2,0)</f>
        <v>noun</v>
      </c>
      <c r="E2998" s="21" t="str">
        <f t="shared" ref="E2998:E3003" si="4116">VLOOKUP($C2998,$C$1:$P$7320,3,0)</f>
        <v>fem</v>
      </c>
      <c r="F2998" s="21" t="str">
        <f t="shared" ref="F2998:F3003" si="4117">VLOOKUP($C2998,$C$1:$P$7320,4,0)</f>
        <v/>
      </c>
      <c r="G2998" s="21"/>
      <c r="H2998" s="21" t="str">
        <f t="shared" ref="H2998:H3003" si="4118">VLOOKUP($C2998,$C$1:$P$7320,6,0)</f>
        <v>Pleiades</v>
      </c>
      <c r="I2998" s="21" t="str">
        <f t="shared" ref="I2998:I3003" si="4119">VLOOKUP($C2998,$C$1:$P$7320,7,0)</f>
        <v/>
      </c>
      <c r="J2998" s="21" t="str">
        <f t="shared" ref="J2998:J3003" si="4120">VLOOKUP($C2998,$C$1:$P$7320,8,0)</f>
        <v/>
      </c>
      <c r="K2998" s="21" t="str">
        <f t="shared" ref="K2998:K3003" si="4121">VLOOKUP($C2998,$C$1:$P$7320,9,0)</f>
        <v/>
      </c>
      <c r="L2998" s="21" t="str">
        <f t="shared" ref="L2998:L3003" si="4122">VLOOKUP($C2998,$C$1:$P$7320,10,0)</f>
        <v/>
      </c>
      <c r="M2998" s="21" t="str">
        <f t="shared" ref="M2998:M3003" si="4123">VLOOKUP($C2998,$C$1:$P$7320,11,0)</f>
        <v/>
      </c>
      <c r="N2998" s="21" t="str">
        <f t="shared" ref="N2998:N3003" si="4124">VLOOKUP($C2998,$C$1:$P$7320,12,0)</f>
        <v/>
      </c>
      <c r="O2998" s="21" t="str">
        <f t="shared" ref="O2998:O3003" si="4125">VLOOKUP($C2998,$C$1:$P$7320,13,0)</f>
        <v/>
      </c>
      <c r="P2998" s="21" t="str">
        <f t="shared" ref="P2998:P3003" si="4126">VLOOKUP($C2998,$C$1:$P$7320,14,0)</f>
        <v/>
      </c>
      <c r="Q2998" s="21"/>
      <c r="R2998" s="21" t="s">
        <v>6929</v>
      </c>
      <c r="S2998" s="21" t="s">
        <v>6935</v>
      </c>
      <c r="T2998" s="21" t="s">
        <v>6937</v>
      </c>
      <c r="U2998" s="23"/>
      <c r="V2998" s="23"/>
      <c r="W2998" s="15">
        <f t="shared" si="2"/>
        <v>45635</v>
      </c>
      <c r="X2998" s="24">
        <v>2997.0</v>
      </c>
      <c r="Y2998" s="17" t="str">
        <f t="shared" si="4099"/>
        <v>=COUNTIFS(C$3:C2998,C2998)</v>
      </c>
      <c r="Z2998" s="25" t="str">
        <f t="shared" si="4100"/>
        <v>#NAME?</v>
      </c>
      <c r="AA2998" s="25" t="str">
        <f t="shared" si="4101"/>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2"/>
        <v>2</v>
      </c>
      <c r="B2999" s="10">
        <f t="shared" si="2256"/>
        <v>2</v>
      </c>
      <c r="C2999" s="12" t="s">
        <v>6877</v>
      </c>
      <c r="D2999" s="21" t="str">
        <f t="shared" si="4115"/>
        <v>noun</v>
      </c>
      <c r="E2999" s="21" t="str">
        <f t="shared" si="4116"/>
        <v>fem acc sg of puṇṇamā, comp</v>
      </c>
      <c r="F2999" s="21" t="str">
        <f t="shared" si="4117"/>
        <v/>
      </c>
      <c r="G2999" s="21"/>
      <c r="H2999" s="21" t="str">
        <f t="shared" si="4118"/>
        <v>full moon</v>
      </c>
      <c r="I2999" s="21" t="str">
        <f t="shared" si="4119"/>
        <v/>
      </c>
      <c r="J2999" s="21" t="str">
        <f t="shared" si="4120"/>
        <v/>
      </c>
      <c r="K2999" s="21" t="str">
        <f t="shared" si="4121"/>
        <v/>
      </c>
      <c r="L2999" s="21" t="str">
        <f t="shared" si="4122"/>
        <v/>
      </c>
      <c r="M2999" s="21" t="str">
        <f t="shared" si="4123"/>
        <v/>
      </c>
      <c r="N2999" s="21" t="str">
        <f t="shared" si="4124"/>
        <v>puṇṇa + mā</v>
      </c>
      <c r="O2999" s="21" t="str">
        <f t="shared" si="4125"/>
        <v>kammadhāraya</v>
      </c>
      <c r="P2999" s="21" t="str">
        <f t="shared" si="4126"/>
        <v>puṇṇa + mā</v>
      </c>
      <c r="Q2999" s="21"/>
      <c r="R2999" s="21" t="s">
        <v>6929</v>
      </c>
      <c r="S2999" s="21" t="s">
        <v>6935</v>
      </c>
      <c r="T2999" s="21" t="s">
        <v>6937</v>
      </c>
      <c r="U2999" s="23"/>
      <c r="V2999" s="23"/>
      <c r="W2999" s="15">
        <f t="shared" si="2"/>
        <v>45635</v>
      </c>
      <c r="X2999" s="24">
        <v>2998.0</v>
      </c>
      <c r="Y2999" s="17" t="str">
        <f t="shared" si="4099"/>
        <v>=COUNTIFS(C$3:C2999,C2999)</v>
      </c>
      <c r="Z2999" s="25" t="str">
        <f t="shared" si="4100"/>
        <v>#NAME?</v>
      </c>
      <c r="AA2999" s="25" t="str">
        <f t="shared" si="4101"/>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2"/>
        <v>2</v>
      </c>
      <c r="B3000" s="10">
        <f t="shared" si="2256"/>
        <v>5</v>
      </c>
      <c r="C3000" s="12" t="s">
        <v>6428</v>
      </c>
      <c r="D3000" s="21" t="str">
        <f t="shared" si="4115"/>
        <v>pron</v>
      </c>
      <c r="E3000" s="21" t="str">
        <f t="shared" si="4116"/>
        <v>nt nom pl of ya</v>
      </c>
      <c r="F3000" s="21" t="str">
        <f t="shared" si="4117"/>
        <v/>
      </c>
      <c r="G3000" s="21"/>
      <c r="H3000" s="21" t="str">
        <f t="shared" si="4118"/>
        <v>whichever</v>
      </c>
      <c r="I3000" s="21" t="str">
        <f t="shared" si="4119"/>
        <v/>
      </c>
      <c r="J3000" s="21" t="str">
        <f t="shared" si="4120"/>
        <v/>
      </c>
      <c r="K3000" s="21" t="str">
        <f t="shared" si="4121"/>
        <v/>
      </c>
      <c r="L3000" s="21" t="str">
        <f t="shared" si="4122"/>
        <v/>
      </c>
      <c r="M3000" s="21" t="str">
        <f t="shared" si="4123"/>
        <v/>
      </c>
      <c r="N3000" s="21" t="str">
        <f t="shared" si="4124"/>
        <v/>
      </c>
      <c r="O3000" s="21" t="str">
        <f t="shared" si="4125"/>
        <v/>
      </c>
      <c r="P3000" s="21" t="str">
        <f t="shared" si="4126"/>
        <v/>
      </c>
      <c r="Q3000" s="21"/>
      <c r="R3000" s="21" t="s">
        <v>6929</v>
      </c>
      <c r="S3000" s="21" t="s">
        <v>6935</v>
      </c>
      <c r="T3000" s="21" t="s">
        <v>6937</v>
      </c>
      <c r="U3000" s="23"/>
      <c r="V3000" s="23"/>
      <c r="W3000" s="15">
        <f t="shared" si="2"/>
        <v>45635</v>
      </c>
      <c r="X3000" s="24">
        <v>2999.0</v>
      </c>
      <c r="Y3000" s="17" t="str">
        <f t="shared" si="4099"/>
        <v>=COUNTIFS(C$3:C3000,C3000)</v>
      </c>
      <c r="Z3000" s="25" t="str">
        <f t="shared" si="4100"/>
        <v>#NAME?</v>
      </c>
      <c r="AA3000" s="25" t="str">
        <f t="shared" si="4101"/>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2"/>
        <v>28</v>
      </c>
      <c r="B3001" s="10">
        <f t="shared" si="2256"/>
        <v>42</v>
      </c>
      <c r="C3001" s="12" t="s">
        <v>423</v>
      </c>
      <c r="D3001" s="21" t="str">
        <f t="shared" si="4115"/>
        <v>ind</v>
      </c>
      <c r="E3001" s="21" t="str">
        <f t="shared" si="4116"/>
        <v>emph</v>
      </c>
      <c r="F3001" s="21" t="str">
        <f t="shared" si="4117"/>
        <v/>
      </c>
      <c r="G3001" s="21"/>
      <c r="H3001" s="21" t="str">
        <f t="shared" si="4118"/>
        <v>truly, indeed, then</v>
      </c>
      <c r="I3001" s="21" t="str">
        <f t="shared" si="4119"/>
        <v/>
      </c>
      <c r="J3001" s="21" t="str">
        <f t="shared" si="4120"/>
        <v/>
      </c>
      <c r="K3001" s="21" t="str">
        <f t="shared" si="4121"/>
        <v/>
      </c>
      <c r="L3001" s="21" t="str">
        <f t="shared" si="4122"/>
        <v/>
      </c>
      <c r="M3001" s="21" t="str">
        <f t="shared" si="4123"/>
        <v/>
      </c>
      <c r="N3001" s="21" t="str">
        <f t="shared" si="4124"/>
        <v/>
      </c>
      <c r="O3001" s="21" t="str">
        <f t="shared" si="4125"/>
        <v/>
      </c>
      <c r="P3001" s="21" t="str">
        <f t="shared" si="4126"/>
        <v/>
      </c>
      <c r="Q3001" s="21"/>
      <c r="R3001" s="21" t="s">
        <v>6929</v>
      </c>
      <c r="S3001" s="21" t="s">
        <v>6935</v>
      </c>
      <c r="T3001" s="21" t="s">
        <v>6937</v>
      </c>
      <c r="U3001" s="23"/>
      <c r="V3001" s="23"/>
      <c r="W3001" s="15">
        <f t="shared" si="2"/>
        <v>45635</v>
      </c>
      <c r="X3001" s="24">
        <v>3000.0</v>
      </c>
      <c r="Y3001" s="17" t="str">
        <f t="shared" si="4099"/>
        <v>=COUNTIFS(C$3:C3001,C3001)</v>
      </c>
      <c r="Z3001" s="25" t="str">
        <f t="shared" si="4100"/>
        <v>#NAME?</v>
      </c>
      <c r="AA3001" s="25" t="str">
        <f t="shared" si="4101"/>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2"/>
        <v>37</v>
      </c>
      <c r="B3002" s="10">
        <f t="shared" si="2256"/>
        <v>124</v>
      </c>
      <c r="C3002" s="12" t="s">
        <v>466</v>
      </c>
      <c r="D3002" s="21" t="str">
        <f t="shared" si="4115"/>
        <v>ind</v>
      </c>
      <c r="E3002" s="21" t="str">
        <f t="shared" si="4116"/>
        <v/>
      </c>
      <c r="F3002" s="21" t="str">
        <f t="shared" si="4117"/>
        <v/>
      </c>
      <c r="G3002" s="21"/>
      <c r="H3002" s="21" t="str">
        <f t="shared" si="4118"/>
        <v>then, now, so, but</v>
      </c>
      <c r="I3002" s="21" t="str">
        <f t="shared" si="4119"/>
        <v/>
      </c>
      <c r="J3002" s="21" t="str">
        <f t="shared" si="4120"/>
        <v/>
      </c>
      <c r="K3002" s="21" t="str">
        <f t="shared" si="4121"/>
        <v/>
      </c>
      <c r="L3002" s="21" t="str">
        <f t="shared" si="4122"/>
        <v/>
      </c>
      <c r="M3002" s="21" t="str">
        <f t="shared" si="4123"/>
        <v/>
      </c>
      <c r="N3002" s="21" t="str">
        <f t="shared" si="4124"/>
        <v/>
      </c>
      <c r="O3002" s="21" t="str">
        <f t="shared" si="4125"/>
        <v/>
      </c>
      <c r="P3002" s="21" t="str">
        <f t="shared" si="4126"/>
        <v/>
      </c>
      <c r="Q3002" s="21"/>
      <c r="R3002" s="21" t="s">
        <v>6929</v>
      </c>
      <c r="S3002" s="21" t="s">
        <v>6935</v>
      </c>
      <c r="T3002" s="21" t="s">
        <v>6937</v>
      </c>
      <c r="U3002" s="23"/>
      <c r="V3002" s="23"/>
      <c r="W3002" s="15">
        <f t="shared" si="2"/>
        <v>45635</v>
      </c>
      <c r="X3002" s="24">
        <v>3001.0</v>
      </c>
      <c r="Y3002" s="17" t="str">
        <f t="shared" si="4099"/>
        <v>=COUNTIFS(C$3:C3002,C3002)</v>
      </c>
      <c r="Z3002" s="25" t="str">
        <f t="shared" si="4100"/>
        <v>#NAME?</v>
      </c>
      <c r="AA3002" s="25" t="str">
        <f t="shared" si="4101"/>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2"/>
        <v>3</v>
      </c>
      <c r="B3003" s="10">
        <f t="shared" si="2256"/>
        <v>6</v>
      </c>
      <c r="C3003" s="12" t="s">
        <v>6434</v>
      </c>
      <c r="D3003" s="21" t="str">
        <f t="shared" si="4115"/>
        <v>pron</v>
      </c>
      <c r="E3003" s="21" t="str">
        <f t="shared" si="4116"/>
        <v>nt nom pl of ta</v>
      </c>
      <c r="F3003" s="21" t="str">
        <f t="shared" si="4117"/>
        <v/>
      </c>
      <c r="G3003" s="21"/>
      <c r="H3003" s="21" t="str">
        <f t="shared" si="4118"/>
        <v>those</v>
      </c>
      <c r="I3003" s="21" t="str">
        <f t="shared" si="4119"/>
        <v/>
      </c>
      <c r="J3003" s="21" t="str">
        <f t="shared" si="4120"/>
        <v/>
      </c>
      <c r="K3003" s="21" t="str">
        <f t="shared" si="4121"/>
        <v/>
      </c>
      <c r="L3003" s="21" t="str">
        <f t="shared" si="4122"/>
        <v/>
      </c>
      <c r="M3003" s="21" t="str">
        <f t="shared" si="4123"/>
        <v/>
      </c>
      <c r="N3003" s="21" t="str">
        <f t="shared" si="4124"/>
        <v/>
      </c>
      <c r="O3003" s="21" t="str">
        <f t="shared" si="4125"/>
        <v/>
      </c>
      <c r="P3003" s="21" t="str">
        <f t="shared" si="4126"/>
        <v/>
      </c>
      <c r="Q3003" s="21"/>
      <c r="R3003" s="21" t="s">
        <v>6929</v>
      </c>
      <c r="S3003" s="21" t="s">
        <v>6935</v>
      </c>
      <c r="T3003" s="21" t="s">
        <v>6937</v>
      </c>
      <c r="U3003" s="23"/>
      <c r="V3003" s="23"/>
      <c r="W3003" s="15">
        <f t="shared" si="2"/>
        <v>45635</v>
      </c>
      <c r="X3003" s="24">
        <v>3002.0</v>
      </c>
      <c r="Y3003" s="17" t="str">
        <f t="shared" si="4099"/>
        <v>=COUNTIFS(C$3:C3003,C3003)</v>
      </c>
      <c r="Z3003" s="25" t="str">
        <f t="shared" si="4100"/>
        <v>#NAME?</v>
      </c>
      <c r="AA3003" s="25" t="str">
        <f t="shared" si="4101"/>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2"/>
        <v>1</v>
      </c>
      <c r="B3004" s="10">
        <f t="shared" si="2256"/>
        <v>2</v>
      </c>
      <c r="C3004" s="12" t="s">
        <v>6943</v>
      </c>
      <c r="D3004" s="21" t="s">
        <v>250</v>
      </c>
      <c r="E3004" s="21" t="s">
        <v>6944</v>
      </c>
      <c r="F3004" s="21"/>
      <c r="G3004" s="21"/>
      <c r="H3004" s="27" t="s">
        <v>6945</v>
      </c>
      <c r="I3004" s="21" t="s">
        <v>6946</v>
      </c>
      <c r="J3004" s="21" t="s">
        <v>1138</v>
      </c>
      <c r="K3004" s="21">
        <v>1.0</v>
      </c>
      <c r="L3004" s="21" t="s">
        <v>35</v>
      </c>
      <c r="M3004" s="21"/>
      <c r="N3004" s="21" t="s">
        <v>6947</v>
      </c>
      <c r="O3004" s="21"/>
      <c r="P3004" s="21"/>
      <c r="Q3004" s="21"/>
      <c r="R3004" s="21" t="s">
        <v>6929</v>
      </c>
      <c r="S3004" s="21" t="s">
        <v>6935</v>
      </c>
      <c r="T3004" s="21" t="s">
        <v>6948</v>
      </c>
      <c r="U3004" s="23"/>
      <c r="V3004" s="23"/>
      <c r="W3004" s="15">
        <f t="shared" si="2"/>
        <v>45635</v>
      </c>
      <c r="X3004" s="24">
        <v>3003.0</v>
      </c>
      <c r="Y3004" s="17" t="str">
        <f t="shared" si="4099"/>
        <v>=COUNTIFS(C$3:C3004,C3004)</v>
      </c>
      <c r="Z3004" s="25" t="str">
        <f t="shared" si="4100"/>
        <v>#NAME?</v>
      </c>
      <c r="AA3004" s="25" t="str">
        <f t="shared" si="4101"/>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2"/>
        <v>1</v>
      </c>
      <c r="B3005" s="10">
        <f t="shared" si="2256"/>
        <v>2</v>
      </c>
      <c r="C3005" s="12" t="s">
        <v>6949</v>
      </c>
      <c r="D3005" s="21" t="s">
        <v>47</v>
      </c>
      <c r="E3005" s="21" t="s">
        <v>6950</v>
      </c>
      <c r="F3005" s="21"/>
      <c r="G3005" s="21"/>
      <c r="H3005" s="27" t="s">
        <v>6951</v>
      </c>
      <c r="I3005" s="27" t="s">
        <v>6952</v>
      </c>
      <c r="J3005" s="21"/>
      <c r="K3005" s="21"/>
      <c r="L3005" s="21"/>
      <c r="M3005" s="21"/>
      <c r="N3005" s="21" t="s">
        <v>6953</v>
      </c>
      <c r="O3005" s="21" t="s">
        <v>137</v>
      </c>
      <c r="P3005" s="21" t="s">
        <v>6954</v>
      </c>
      <c r="Q3005" s="21"/>
      <c r="R3005" s="21" t="s">
        <v>6929</v>
      </c>
      <c r="S3005" s="21" t="s">
        <v>6935</v>
      </c>
      <c r="T3005" s="21" t="s">
        <v>6955</v>
      </c>
      <c r="U3005" s="23"/>
      <c r="V3005" s="23"/>
      <c r="W3005" s="15">
        <f t="shared" si="2"/>
        <v>45635</v>
      </c>
      <c r="X3005" s="24">
        <v>3004.0</v>
      </c>
      <c r="Y3005" s="17" t="str">
        <f t="shared" si="4099"/>
        <v>=COUNTIFS(C$3:C3005,C3005)</v>
      </c>
      <c r="Z3005" s="25" t="str">
        <f t="shared" si="4100"/>
        <v>#NAME?</v>
      </c>
      <c r="AA3005" s="25" t="str">
        <f t="shared" si="4101"/>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2"/>
        <v>1</v>
      </c>
      <c r="B3006" s="10">
        <f t="shared" si="2256"/>
        <v>2</v>
      </c>
      <c r="C3006" s="12" t="s">
        <v>6956</v>
      </c>
      <c r="D3006" s="21" t="s">
        <v>250</v>
      </c>
      <c r="E3006" s="21" t="s">
        <v>6957</v>
      </c>
      <c r="F3006" s="21"/>
      <c r="G3006" s="21"/>
      <c r="H3006" s="21" t="s">
        <v>6958</v>
      </c>
      <c r="I3006" s="21"/>
      <c r="J3006" s="21"/>
      <c r="K3006" s="21"/>
      <c r="L3006" s="21"/>
      <c r="M3006" s="21"/>
      <c r="N3006" s="21" t="s">
        <v>6959</v>
      </c>
      <c r="O3006" s="21" t="s">
        <v>65</v>
      </c>
      <c r="P3006" s="21" t="s">
        <v>6959</v>
      </c>
      <c r="Q3006" s="21"/>
      <c r="R3006" s="21" t="s">
        <v>6929</v>
      </c>
      <c r="S3006" s="21" t="s">
        <v>6935</v>
      </c>
      <c r="T3006" s="21" t="s">
        <v>6960</v>
      </c>
      <c r="U3006" s="23"/>
      <c r="V3006" s="23"/>
      <c r="W3006" s="15">
        <f t="shared" si="2"/>
        <v>45635</v>
      </c>
      <c r="X3006" s="24">
        <v>3005.0</v>
      </c>
      <c r="Y3006" s="17" t="str">
        <f t="shared" si="4099"/>
        <v>=COUNTIFS(C$3:C3006,C3006)</v>
      </c>
      <c r="Z3006" s="25" t="str">
        <f t="shared" si="4100"/>
        <v>#NAME?</v>
      </c>
      <c r="AA3006" s="25" t="str">
        <f t="shared" si="4101"/>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2"/>
        <v>1</v>
      </c>
      <c r="B3007" s="10">
        <f t="shared" si="2256"/>
        <v>3</v>
      </c>
      <c r="C3007" s="12" t="s">
        <v>6961</v>
      </c>
      <c r="D3007" s="21" t="s">
        <v>250</v>
      </c>
      <c r="E3007" s="21"/>
      <c r="F3007" s="21"/>
      <c r="G3007" s="21"/>
      <c r="H3007" s="21" t="s">
        <v>6962</v>
      </c>
      <c r="I3007" s="21" t="s">
        <v>6963</v>
      </c>
      <c r="J3007" s="21" t="s">
        <v>6964</v>
      </c>
      <c r="K3007" s="21">
        <v>1.0</v>
      </c>
      <c r="L3007" s="21" t="s">
        <v>35</v>
      </c>
      <c r="M3007" s="21"/>
      <c r="N3007" s="21" t="s">
        <v>6965</v>
      </c>
      <c r="O3007" s="21"/>
      <c r="P3007" s="21"/>
      <c r="Q3007" s="21"/>
      <c r="R3007" s="21" t="s">
        <v>6929</v>
      </c>
      <c r="S3007" s="21" t="s">
        <v>6935</v>
      </c>
      <c r="T3007" s="21" t="s">
        <v>6966</v>
      </c>
      <c r="U3007" s="23"/>
      <c r="V3007" s="23"/>
      <c r="W3007" s="15">
        <f t="shared" si="2"/>
        <v>45635</v>
      </c>
      <c r="X3007" s="24">
        <v>3006.0</v>
      </c>
      <c r="Y3007" s="17" t="str">
        <f t="shared" si="4099"/>
        <v>=COUNTIFS(C$3:C3007,C3007)</v>
      </c>
      <c r="Z3007" s="25" t="str">
        <f t="shared" si="4100"/>
        <v>#NAME?</v>
      </c>
      <c r="AA3007" s="25" t="str">
        <f t="shared" si="4101"/>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2"/>
        <v>1</v>
      </c>
      <c r="B3008" s="10">
        <f t="shared" si="2256"/>
        <v>3</v>
      </c>
      <c r="C3008" s="12" t="s">
        <v>6967</v>
      </c>
      <c r="D3008" s="21" t="s">
        <v>250</v>
      </c>
      <c r="E3008" s="21" t="s">
        <v>6968</v>
      </c>
      <c r="F3008" s="21"/>
      <c r="G3008" s="21"/>
      <c r="H3008" s="21" t="s">
        <v>6969</v>
      </c>
      <c r="I3008" s="21" t="s">
        <v>6970</v>
      </c>
      <c r="J3008" s="21" t="s">
        <v>337</v>
      </c>
      <c r="K3008" s="21">
        <v>3.0</v>
      </c>
      <c r="L3008" s="21" t="s">
        <v>76</v>
      </c>
      <c r="M3008" s="21"/>
      <c r="N3008" s="21" t="s">
        <v>6971</v>
      </c>
      <c r="O3008" s="21"/>
      <c r="P3008" s="21"/>
      <c r="Q3008" s="21"/>
      <c r="R3008" s="21" t="s">
        <v>6929</v>
      </c>
      <c r="S3008" s="21" t="s">
        <v>6935</v>
      </c>
      <c r="T3008" s="21" t="s">
        <v>6972</v>
      </c>
      <c r="U3008" s="23"/>
      <c r="V3008" s="23"/>
      <c r="W3008" s="15">
        <f t="shared" si="2"/>
        <v>45635</v>
      </c>
      <c r="X3008" s="24">
        <v>3007.0</v>
      </c>
      <c r="Y3008" s="17" t="str">
        <f t="shared" si="4099"/>
        <v>=COUNTIFS(C$3:C3008,C3008)</v>
      </c>
      <c r="Z3008" s="25" t="str">
        <f t="shared" si="4100"/>
        <v>#NAME?</v>
      </c>
      <c r="AA3008" s="25" t="str">
        <f t="shared" si="4101"/>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2"/>
        <v>1</v>
      </c>
      <c r="B3009" s="10">
        <f t="shared" si="2256"/>
        <v>2</v>
      </c>
      <c r="C3009" s="12" t="s">
        <v>6973</v>
      </c>
      <c r="D3009" s="21" t="s">
        <v>250</v>
      </c>
      <c r="E3009" s="21" t="s">
        <v>6974</v>
      </c>
      <c r="F3009" s="21"/>
      <c r="G3009" s="21"/>
      <c r="H3009" s="21" t="s">
        <v>6975</v>
      </c>
      <c r="I3009" s="21" t="s">
        <v>6976</v>
      </c>
      <c r="J3009" s="21" t="s">
        <v>4126</v>
      </c>
      <c r="K3009" s="21">
        <v>1.0</v>
      </c>
      <c r="L3009" s="21" t="s">
        <v>35</v>
      </c>
      <c r="M3009" s="21"/>
      <c r="N3009" s="21" t="s">
        <v>6977</v>
      </c>
      <c r="O3009" s="21"/>
      <c r="P3009" s="21"/>
      <c r="Q3009" s="21"/>
      <c r="R3009" s="21" t="s">
        <v>6929</v>
      </c>
      <c r="S3009" s="21" t="s">
        <v>6935</v>
      </c>
      <c r="T3009" s="21" t="s">
        <v>6978</v>
      </c>
      <c r="U3009" s="23"/>
      <c r="V3009" s="23"/>
      <c r="W3009" s="15">
        <f t="shared" si="2"/>
        <v>45635</v>
      </c>
      <c r="X3009" s="24">
        <v>3008.0</v>
      </c>
      <c r="Y3009" s="17" t="str">
        <f t="shared" si="4099"/>
        <v>=COUNTIFS(C$3:C3009,C3009)</v>
      </c>
      <c r="Z3009" s="25" t="str">
        <f t="shared" si="4100"/>
        <v>#NAME?</v>
      </c>
      <c r="AA3009" s="25" t="str">
        <f t="shared" si="4101"/>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56"/>
        <v>0</v>
      </c>
      <c r="C3010" s="130"/>
      <c r="D3010" s="130"/>
      <c r="E3010" s="130"/>
      <c r="F3010" s="130"/>
      <c r="G3010" s="130"/>
      <c r="H3010" s="130"/>
      <c r="I3010" s="130"/>
      <c r="J3010" s="130"/>
      <c r="K3010" s="130"/>
      <c r="L3010" s="130"/>
      <c r="M3010" s="130"/>
      <c r="N3010" s="130"/>
      <c r="O3010" s="130"/>
      <c r="P3010" s="130"/>
      <c r="Q3010" s="130"/>
      <c r="R3010" s="130" t="s">
        <v>6929</v>
      </c>
      <c r="S3010" s="130" t="s">
        <v>6935</v>
      </c>
      <c r="T3010" s="130" t="s">
        <v>6937</v>
      </c>
      <c r="U3010" s="36"/>
      <c r="V3010" s="36"/>
      <c r="W3010" s="15">
        <f t="shared" si="2"/>
        <v>45635</v>
      </c>
      <c r="X3010" s="24">
        <v>3009.0</v>
      </c>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56"/>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2"/>
        <v>45635</v>
      </c>
      <c r="X3011" s="24">
        <v>3010.0</v>
      </c>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27">COUNTIFS(C$3:C3012,C3012)</f>
        <v>1</v>
      </c>
      <c r="B3012" s="10">
        <f t="shared" si="2256"/>
        <v>3</v>
      </c>
      <c r="C3012" s="12" t="s">
        <v>6979</v>
      </c>
      <c r="D3012" s="21" t="s">
        <v>250</v>
      </c>
      <c r="E3012" s="21" t="s">
        <v>6980</v>
      </c>
      <c r="F3012" s="21"/>
      <c r="G3012" s="21"/>
      <c r="H3012" s="21" t="s">
        <v>512</v>
      </c>
      <c r="I3012" s="21" t="s">
        <v>6981</v>
      </c>
      <c r="J3012" s="21"/>
      <c r="K3012" s="21"/>
      <c r="L3012" s="21"/>
      <c r="M3012" s="21"/>
      <c r="N3012" s="21" t="s">
        <v>1308</v>
      </c>
      <c r="O3012" s="21"/>
      <c r="P3012" s="21"/>
      <c r="Q3012" s="21"/>
      <c r="R3012" s="21" t="s">
        <v>6929</v>
      </c>
      <c r="S3012" s="21" t="s">
        <v>6935</v>
      </c>
      <c r="T3012" s="22" t="s">
        <v>6982</v>
      </c>
      <c r="U3012" s="23"/>
      <c r="V3012" s="23"/>
      <c r="W3012" s="15">
        <f t="shared" si="2"/>
        <v>45635</v>
      </c>
      <c r="X3012" s="24">
        <v>3011.0</v>
      </c>
      <c r="Y3012" s="17" t="str">
        <f t="shared" ref="Y3012:Y3024" si="4128">formulatext(A3012)</f>
        <v>=COUNTIFS(C$3:C3012,C3012)</v>
      </c>
      <c r="Z3012" s="25" t="str">
        <f t="shared" ref="Z3012:Z3024" si="4129">org.libreoffice.regex(Y3012,"(\= COUNTIFS\(C\$\d{1,3}:)(C\d{1,3})(,)(C\d{1,3})(\))","$2")</f>
        <v>#NAME?</v>
      </c>
      <c r="AA3012" s="25" t="str">
        <f t="shared" ref="AA3012:AA3024" si="4130">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27"/>
        <v>4</v>
      </c>
      <c r="B3013" s="10">
        <f t="shared" si="2256"/>
        <v>8</v>
      </c>
      <c r="C3013" s="12" t="s">
        <v>1310</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6929</v>
      </c>
      <c r="S3013" s="21" t="s">
        <v>6935</v>
      </c>
      <c r="T3013" s="21" t="s">
        <v>6983</v>
      </c>
      <c r="U3013" s="23"/>
      <c r="V3013" s="23"/>
      <c r="W3013" s="15">
        <f t="shared" si="2"/>
        <v>45635</v>
      </c>
      <c r="X3013" s="24">
        <v>3012.0</v>
      </c>
      <c r="Y3013" s="17" t="str">
        <f t="shared" si="4128"/>
        <v>=COUNTIFS(C$3:C3013,C3013)</v>
      </c>
      <c r="Z3013" s="25" t="str">
        <f t="shared" si="4129"/>
        <v>#NAME?</v>
      </c>
      <c r="AA3013" s="25" t="str">
        <f t="shared" si="4130"/>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27"/>
        <v>1</v>
      </c>
      <c r="B3014" s="10">
        <f t="shared" si="2256"/>
        <v>1</v>
      </c>
      <c r="C3014" s="12" t="s">
        <v>6984</v>
      </c>
      <c r="D3014" s="21" t="s">
        <v>47</v>
      </c>
      <c r="E3014" s="21" t="s">
        <v>6985</v>
      </c>
      <c r="F3014" s="21"/>
      <c r="G3014" s="21"/>
      <c r="H3014" s="21" t="s">
        <v>6986</v>
      </c>
      <c r="I3014" s="21"/>
      <c r="J3014" s="21" t="s">
        <v>521</v>
      </c>
      <c r="K3014" s="21">
        <v>8.0</v>
      </c>
      <c r="L3014" s="21" t="s">
        <v>196</v>
      </c>
      <c r="M3014" s="21"/>
      <c r="N3014" s="21" t="s">
        <v>522</v>
      </c>
      <c r="O3014" s="21"/>
      <c r="P3014" s="21"/>
      <c r="Q3014" s="21"/>
      <c r="R3014" s="21" t="s">
        <v>6929</v>
      </c>
      <c r="S3014" s="21" t="s">
        <v>6935</v>
      </c>
      <c r="T3014" s="21" t="s">
        <v>6987</v>
      </c>
      <c r="U3014" s="23"/>
      <c r="V3014" s="23"/>
      <c r="W3014" s="15">
        <f t="shared" si="2"/>
        <v>45635</v>
      </c>
      <c r="X3014" s="24">
        <v>3013.0</v>
      </c>
      <c r="Y3014" s="17" t="str">
        <f t="shared" si="4128"/>
        <v>=COUNTIFS(C$3:C3014,C3014)</v>
      </c>
      <c r="Z3014" s="25" t="str">
        <f t="shared" si="4129"/>
        <v>#NAME?</v>
      </c>
      <c r="AA3014" s="25" t="str">
        <f t="shared" si="4130"/>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27"/>
        <v>68</v>
      </c>
      <c r="B3015" s="10">
        <f t="shared" si="2256"/>
        <v>147</v>
      </c>
      <c r="C3015" s="12" t="s">
        <v>560</v>
      </c>
      <c r="D3015" s="21" t="str">
        <f>VLOOKUP($C3015,$C$1:$P$7320,2,0)</f>
        <v>noun</v>
      </c>
      <c r="E3015" s="21" t="s">
        <v>3635</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6929</v>
      </c>
      <c r="S3015" s="21" t="s">
        <v>6935</v>
      </c>
      <c r="T3015" s="21" t="s">
        <v>6983</v>
      </c>
      <c r="U3015" s="23"/>
      <c r="V3015" s="23"/>
      <c r="W3015" s="15">
        <f t="shared" si="2"/>
        <v>45635</v>
      </c>
      <c r="X3015" s="24">
        <v>3014.0</v>
      </c>
      <c r="Y3015" s="17" t="str">
        <f t="shared" si="4128"/>
        <v>=COUNTIFS(C$3:C3015,C3015)</v>
      </c>
      <c r="Z3015" s="25" t="str">
        <f t="shared" si="4129"/>
        <v>#NAME?</v>
      </c>
      <c r="AA3015" s="25" t="str">
        <f t="shared" si="4130"/>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27"/>
        <v>1</v>
      </c>
      <c r="B3016" s="10">
        <f t="shared" si="2256"/>
        <v>2</v>
      </c>
      <c r="C3016" s="12" t="s">
        <v>6988</v>
      </c>
      <c r="D3016" s="21" t="s">
        <v>47</v>
      </c>
      <c r="E3016" s="21" t="s">
        <v>6989</v>
      </c>
      <c r="F3016" s="21"/>
      <c r="G3016" s="21"/>
      <c r="H3016" s="21" t="s">
        <v>6990</v>
      </c>
      <c r="I3016" s="27" t="s">
        <v>6991</v>
      </c>
      <c r="J3016" s="21"/>
      <c r="K3016" s="21"/>
      <c r="L3016" s="21"/>
      <c r="M3016" s="21"/>
      <c r="N3016" s="21" t="s">
        <v>6953</v>
      </c>
      <c r="O3016" s="21" t="s">
        <v>137</v>
      </c>
      <c r="P3016" s="21" t="s">
        <v>6954</v>
      </c>
      <c r="Q3016" s="21"/>
      <c r="R3016" s="21" t="s">
        <v>6929</v>
      </c>
      <c r="S3016" s="21" t="s">
        <v>6935</v>
      </c>
      <c r="T3016" s="21" t="s">
        <v>6992</v>
      </c>
      <c r="U3016" s="23"/>
      <c r="V3016" s="23"/>
      <c r="W3016" s="15">
        <f t="shared" si="2"/>
        <v>45635</v>
      </c>
      <c r="X3016" s="24">
        <v>3015.0</v>
      </c>
      <c r="Y3016" s="17" t="str">
        <f t="shared" si="4128"/>
        <v>=COUNTIFS(C$3:C3016,C3016)</v>
      </c>
      <c r="Z3016" s="25" t="str">
        <f t="shared" si="4129"/>
        <v>#NAME?</v>
      </c>
      <c r="AA3016" s="25" t="str">
        <f t="shared" si="4130"/>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27"/>
        <v>1</v>
      </c>
      <c r="B3017" s="10">
        <f t="shared" si="2256"/>
        <v>2</v>
      </c>
      <c r="C3017" s="12" t="s">
        <v>6993</v>
      </c>
      <c r="D3017" s="21" t="s">
        <v>307</v>
      </c>
      <c r="E3017" s="21" t="s">
        <v>6994</v>
      </c>
      <c r="F3017" s="21"/>
      <c r="G3017" s="21"/>
      <c r="H3017" s="21" t="s">
        <v>6995</v>
      </c>
      <c r="I3017" s="21"/>
      <c r="J3017" s="21" t="s">
        <v>2731</v>
      </c>
      <c r="K3017" s="21">
        <v>1.0</v>
      </c>
      <c r="L3017" s="21" t="s">
        <v>35</v>
      </c>
      <c r="M3017" s="21" t="s">
        <v>3207</v>
      </c>
      <c r="N3017" s="21" t="s">
        <v>6996</v>
      </c>
      <c r="O3017" s="21"/>
      <c r="P3017" s="21"/>
      <c r="Q3017" s="21"/>
      <c r="R3017" s="21" t="s">
        <v>6929</v>
      </c>
      <c r="S3017" s="21" t="s">
        <v>6935</v>
      </c>
      <c r="T3017" s="21" t="s">
        <v>6997</v>
      </c>
      <c r="U3017" s="23"/>
      <c r="V3017" s="23"/>
      <c r="W3017" s="15">
        <f t="shared" si="2"/>
        <v>45635</v>
      </c>
      <c r="X3017" s="24">
        <v>3016.0</v>
      </c>
      <c r="Y3017" s="17" t="str">
        <f t="shared" si="4128"/>
        <v>=COUNTIFS(C$3:C3017,C3017)</v>
      </c>
      <c r="Z3017" s="25" t="str">
        <f t="shared" si="4129"/>
        <v>#NAME?</v>
      </c>
      <c r="AA3017" s="25" t="str">
        <f t="shared" si="4130"/>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27"/>
        <v>1</v>
      </c>
      <c r="B3018" s="10">
        <f t="shared" si="2256"/>
        <v>1</v>
      </c>
      <c r="C3018" s="12" t="s">
        <v>6998</v>
      </c>
      <c r="D3018" s="21" t="s">
        <v>307</v>
      </c>
      <c r="E3018" s="21" t="s">
        <v>6999</v>
      </c>
      <c r="F3018" s="21"/>
      <c r="G3018" s="21"/>
      <c r="H3018" s="21" t="s">
        <v>7000</v>
      </c>
      <c r="I3018" s="21"/>
      <c r="J3018" s="21" t="s">
        <v>4805</v>
      </c>
      <c r="K3018" s="21">
        <v>2.0</v>
      </c>
      <c r="L3018" s="21" t="s">
        <v>3045</v>
      </c>
      <c r="M3018" s="21" t="s">
        <v>4806</v>
      </c>
      <c r="N3018" s="21" t="s">
        <v>4807</v>
      </c>
      <c r="O3018" s="21"/>
      <c r="P3018" s="21"/>
      <c r="Q3018" s="21"/>
      <c r="R3018" s="21" t="s">
        <v>6929</v>
      </c>
      <c r="S3018" s="21" t="s">
        <v>6935</v>
      </c>
      <c r="T3018" s="21" t="s">
        <v>7001</v>
      </c>
      <c r="U3018" s="23"/>
      <c r="V3018" s="23"/>
      <c r="W3018" s="15">
        <f t="shared" si="2"/>
        <v>45635</v>
      </c>
      <c r="X3018" s="24">
        <v>3017.0</v>
      </c>
      <c r="Y3018" s="17" t="str">
        <f t="shared" si="4128"/>
        <v>=COUNTIFS(C$3:C3018,C3018)</v>
      </c>
      <c r="Z3018" s="25" t="str">
        <f t="shared" si="4129"/>
        <v>#NAME?</v>
      </c>
      <c r="AA3018" s="25" t="str">
        <f t="shared" si="4130"/>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27"/>
        <v>3</v>
      </c>
      <c r="B3019" s="10">
        <f t="shared" si="2256"/>
        <v>5</v>
      </c>
      <c r="C3019" s="12" t="s">
        <v>4524</v>
      </c>
      <c r="D3019" s="21" t="str">
        <f>VLOOKUP($C3019,$C$1:$P$7320,2,0)</f>
        <v>card</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6929</v>
      </c>
      <c r="S3019" s="21" t="s">
        <v>6935</v>
      </c>
      <c r="T3019" s="21" t="s">
        <v>6983</v>
      </c>
      <c r="U3019" s="23"/>
      <c r="V3019" s="23"/>
      <c r="W3019" s="15">
        <f t="shared" si="2"/>
        <v>45635</v>
      </c>
      <c r="X3019" s="24">
        <v>3018.0</v>
      </c>
      <c r="Y3019" s="17" t="str">
        <f t="shared" si="4128"/>
        <v>=COUNTIFS(C$3:C3019,C3019)</v>
      </c>
      <c r="Z3019" s="25" t="str">
        <f t="shared" si="4129"/>
        <v>#NAME?</v>
      </c>
      <c r="AA3019" s="25" t="str">
        <f t="shared" si="4130"/>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27"/>
        <v>1</v>
      </c>
      <c r="B3020" s="10">
        <f t="shared" si="2256"/>
        <v>1</v>
      </c>
      <c r="C3020" s="12" t="s">
        <v>7002</v>
      </c>
      <c r="D3020" s="21" t="s">
        <v>47</v>
      </c>
      <c r="E3020" s="21" t="s">
        <v>7003</v>
      </c>
      <c r="F3020" s="21"/>
      <c r="G3020" s="21"/>
      <c r="H3020" s="21" t="s">
        <v>7004</v>
      </c>
      <c r="I3020" s="21" t="s">
        <v>7005</v>
      </c>
      <c r="J3020" s="21"/>
      <c r="K3020" s="21"/>
      <c r="L3020" s="21"/>
      <c r="M3020" s="21"/>
      <c r="N3020" s="21"/>
      <c r="O3020" s="21"/>
      <c r="P3020" s="21"/>
      <c r="Q3020" s="21"/>
      <c r="R3020" s="21" t="s">
        <v>6929</v>
      </c>
      <c r="S3020" s="21" t="s">
        <v>6935</v>
      </c>
      <c r="T3020" s="21" t="s">
        <v>7006</v>
      </c>
      <c r="U3020" s="23"/>
      <c r="V3020" s="23"/>
      <c r="W3020" s="15">
        <f t="shared" si="2"/>
        <v>45635</v>
      </c>
      <c r="X3020" s="24">
        <v>3019.0</v>
      </c>
      <c r="Y3020" s="17" t="str">
        <f t="shared" si="4128"/>
        <v>=COUNTIFS(C$3:C3020,C3020)</v>
      </c>
      <c r="Z3020" s="25" t="str">
        <f t="shared" si="4129"/>
        <v>#NAME?</v>
      </c>
      <c r="AA3020" s="25" t="str">
        <f t="shared" si="4130"/>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27"/>
        <v>6</v>
      </c>
      <c r="B3021" s="10">
        <f t="shared" si="2256"/>
        <v>8</v>
      </c>
      <c r="C3021" s="12" t="s">
        <v>1839</v>
      </c>
      <c r="D3021" s="21" t="str">
        <f t="shared" ref="D3021:D3022" si="4131">VLOOKUP($C3021,$C$1:$P$7320,2,0)</f>
        <v>adj</v>
      </c>
      <c r="E3021" s="21" t="s">
        <v>7007</v>
      </c>
      <c r="F3021" s="21" t="str">
        <f t="shared" ref="F3021:F3022" si="4132">VLOOKUP($C3021,$C$1:$P$7320,4,0)</f>
        <v>+gen</v>
      </c>
      <c r="G3021" s="21"/>
      <c r="H3021" s="21" t="str">
        <f t="shared" ref="H3021:H3022" si="4133">VLOOKUP($C3021,$C$1:$P$7320,6,0)</f>
        <v>one (of); either one (of)</v>
      </c>
      <c r="I3021" s="21" t="str">
        <f t="shared" ref="I3021:I3022" si="4134">VLOOKUP($C3021,$C$1:$P$7320,7,0)</f>
        <v>more than another</v>
      </c>
      <c r="J3021" s="21" t="str">
        <f t="shared" ref="J3021:J3022" si="4135">VLOOKUP($C3021,$C$1:$P$7320,8,0)</f>
        <v/>
      </c>
      <c r="K3021" s="21" t="str">
        <f t="shared" ref="K3021:K3022" si="4136">VLOOKUP($C3021,$C$1:$P$7320,9,0)</f>
        <v/>
      </c>
      <c r="L3021" s="21" t="str">
        <f t="shared" ref="L3021:L3022" si="4137">VLOOKUP($C3021,$C$1:$P$7320,10,0)</f>
        <v/>
      </c>
      <c r="M3021" s="21" t="str">
        <f t="shared" ref="M3021:M3022" si="4138">VLOOKUP($C3021,$C$1:$P$7320,11,0)</f>
        <v/>
      </c>
      <c r="N3021" s="21" t="str">
        <f t="shared" ref="N3021:N3022" si="4139">VLOOKUP($C3021,$C$1:$P$7320,12,0)</f>
        <v>añña + tara</v>
      </c>
      <c r="O3021" s="21" t="str">
        <f t="shared" ref="O3021:O3022" si="4140">VLOOKUP($C3021,$C$1:$P$7320,13,0)</f>
        <v/>
      </c>
      <c r="P3021" s="21" t="str">
        <f t="shared" ref="P3021:P3022" si="4141">VLOOKUP($C3021,$C$1:$P$7320,14,0)</f>
        <v/>
      </c>
      <c r="Q3021" s="21"/>
      <c r="R3021" s="21" t="s">
        <v>6929</v>
      </c>
      <c r="S3021" s="21" t="s">
        <v>6935</v>
      </c>
      <c r="T3021" s="21" t="s">
        <v>6983</v>
      </c>
      <c r="U3021" s="23"/>
      <c r="V3021" s="23"/>
      <c r="W3021" s="15">
        <f t="shared" si="2"/>
        <v>45635</v>
      </c>
      <c r="X3021" s="24">
        <v>3020.0</v>
      </c>
      <c r="Y3021" s="17" t="str">
        <f t="shared" si="4128"/>
        <v>=COUNTIFS(C$3:C3021,C3021)</v>
      </c>
      <c r="Z3021" s="25" t="str">
        <f t="shared" si="4129"/>
        <v>#NAME?</v>
      </c>
      <c r="AA3021" s="25" t="str">
        <f t="shared" si="4130"/>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27"/>
        <v>16</v>
      </c>
      <c r="B3022" s="10">
        <f t="shared" si="2256"/>
        <v>23</v>
      </c>
      <c r="C3022" s="12" t="s">
        <v>4864</v>
      </c>
      <c r="D3022" s="21" t="str">
        <f t="shared" si="4131"/>
        <v>noun</v>
      </c>
      <c r="E3022" s="21" t="s">
        <v>5376</v>
      </c>
      <c r="F3022" s="21" t="str">
        <f t="shared" si="4132"/>
        <v/>
      </c>
      <c r="G3022" s="21"/>
      <c r="H3022" s="21" t="str">
        <f t="shared" si="4133"/>
        <v>robe</v>
      </c>
      <c r="I3022" s="21" t="str">
        <f t="shared" si="4134"/>
        <v>cloth</v>
      </c>
      <c r="J3022" s="21" t="str">
        <f t="shared" si="4135"/>
        <v/>
      </c>
      <c r="K3022" s="21" t="str">
        <f t="shared" si="4136"/>
        <v/>
      </c>
      <c r="L3022" s="21" t="str">
        <f t="shared" si="4137"/>
        <v/>
      </c>
      <c r="M3022" s="21" t="str">
        <f t="shared" si="4138"/>
        <v/>
      </c>
      <c r="N3022" s="21" t="str">
        <f t="shared" si="4139"/>
        <v/>
      </c>
      <c r="O3022" s="21" t="str">
        <f t="shared" si="4140"/>
        <v/>
      </c>
      <c r="P3022" s="21" t="str">
        <f t="shared" si="4141"/>
        <v/>
      </c>
      <c r="Q3022" s="21"/>
      <c r="R3022" s="21" t="s">
        <v>6929</v>
      </c>
      <c r="S3022" s="21" t="s">
        <v>6935</v>
      </c>
      <c r="T3022" s="21" t="s">
        <v>6983</v>
      </c>
      <c r="U3022" s="23"/>
      <c r="V3022" s="23"/>
      <c r="W3022" s="15">
        <f t="shared" si="2"/>
        <v>45635</v>
      </c>
      <c r="X3022" s="24">
        <v>3021.0</v>
      </c>
      <c r="Y3022" s="17" t="str">
        <f t="shared" si="4128"/>
        <v>=COUNTIFS(C$3:C3022,C3022)</v>
      </c>
      <c r="Z3022" s="25" t="str">
        <f t="shared" si="4129"/>
        <v>#NAME?</v>
      </c>
      <c r="AA3022" s="25" t="str">
        <f t="shared" si="4130"/>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27"/>
        <v>1</v>
      </c>
      <c r="B3023" s="10">
        <f t="shared" si="2256"/>
        <v>26</v>
      </c>
      <c r="C3023" s="12" t="s">
        <v>7008</v>
      </c>
      <c r="D3023" s="21" t="s">
        <v>47</v>
      </c>
      <c r="E3023" s="21" t="s">
        <v>7009</v>
      </c>
      <c r="F3023" s="21"/>
      <c r="G3023" s="21"/>
      <c r="H3023" s="21" t="s">
        <v>7010</v>
      </c>
      <c r="I3023" s="21" t="s">
        <v>7011</v>
      </c>
      <c r="J3023" s="21"/>
      <c r="K3023" s="21"/>
      <c r="L3023" s="21"/>
      <c r="M3023" s="21"/>
      <c r="N3023" s="21" t="s">
        <v>7012</v>
      </c>
      <c r="O3023" s="21" t="s">
        <v>65</v>
      </c>
      <c r="P3023" s="21" t="s">
        <v>7012</v>
      </c>
      <c r="Q3023" s="21"/>
      <c r="R3023" s="21" t="s">
        <v>6929</v>
      </c>
      <c r="S3023" s="21" t="s">
        <v>6935</v>
      </c>
      <c r="T3023" s="21" t="s">
        <v>7013</v>
      </c>
      <c r="U3023" s="23"/>
      <c r="V3023" s="23"/>
      <c r="W3023" s="15">
        <f t="shared" si="2"/>
        <v>45635</v>
      </c>
      <c r="X3023" s="24">
        <v>3022.0</v>
      </c>
      <c r="Y3023" s="17" t="str">
        <f t="shared" si="4128"/>
        <v>=COUNTIFS(C$3:C3023,C3023)</v>
      </c>
      <c r="Z3023" s="25" t="str">
        <f t="shared" si="4129"/>
        <v>#NAME?</v>
      </c>
      <c r="AA3023" s="25" t="str">
        <f t="shared" si="4130"/>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27"/>
        <v>3</v>
      </c>
      <c r="B3024" s="10">
        <f t="shared" si="2256"/>
        <v>3</v>
      </c>
      <c r="C3024" s="12" t="s">
        <v>4893</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6929</v>
      </c>
      <c r="S3024" s="21" t="s">
        <v>6935</v>
      </c>
      <c r="T3024" s="21" t="s">
        <v>6983</v>
      </c>
      <c r="U3024" s="23"/>
      <c r="V3024" s="23"/>
      <c r="W3024" s="15">
        <f t="shared" si="2"/>
        <v>45635</v>
      </c>
      <c r="X3024" s="24">
        <v>3023.0</v>
      </c>
      <c r="Y3024" s="17" t="str">
        <f t="shared" si="4128"/>
        <v>=COUNTIFS(C$3:C3024,C3024)</v>
      </c>
      <c r="Z3024" s="25" t="str">
        <f t="shared" si="4129"/>
        <v>#NAME?</v>
      </c>
      <c r="AA3024" s="25" t="str">
        <f t="shared" si="4130"/>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56"/>
        <v>0</v>
      </c>
      <c r="C3025" s="130"/>
      <c r="D3025" s="130"/>
      <c r="E3025" s="130"/>
      <c r="F3025" s="130"/>
      <c r="G3025" s="130"/>
      <c r="H3025" s="130"/>
      <c r="I3025" s="130"/>
      <c r="J3025" s="130"/>
      <c r="K3025" s="130"/>
      <c r="L3025" s="130"/>
      <c r="M3025" s="130"/>
      <c r="N3025" s="130"/>
      <c r="O3025" s="130"/>
      <c r="P3025" s="130"/>
      <c r="Q3025" s="130"/>
      <c r="R3025" s="130" t="s">
        <v>6929</v>
      </c>
      <c r="S3025" s="130" t="s">
        <v>6935</v>
      </c>
      <c r="T3025" s="130" t="s">
        <v>6983</v>
      </c>
      <c r="U3025" s="36"/>
      <c r="V3025" s="36"/>
      <c r="W3025" s="15">
        <f t="shared" si="2"/>
        <v>45635</v>
      </c>
      <c r="X3025" s="24">
        <v>3024.0</v>
      </c>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56"/>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2"/>
        <v>45635</v>
      </c>
      <c r="X3026" s="24">
        <v>3025.0</v>
      </c>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42">COUNTIFS(C$3:C3027,C3027)</f>
        <v>3</v>
      </c>
      <c r="B3027" s="10">
        <f t="shared" si="2256"/>
        <v>4</v>
      </c>
      <c r="C3027" s="12" t="s">
        <v>349</v>
      </c>
      <c r="D3027" s="21" t="str">
        <f t="shared" ref="D3027:D3030" si="4143">VLOOKUP($C3027,$C$1:$P$7320,2,0)</f>
        <v>verb</v>
      </c>
      <c r="E3027" s="21" t="str">
        <f t="shared" ref="E3027:E3030" si="4144">VLOOKUP($C3027,$C$1:$P$7320,3,0)</f>
        <v>opt 3rd sg of atthi</v>
      </c>
      <c r="F3027" s="21" t="str">
        <f t="shared" ref="F3027:F3030" si="4145">VLOOKUP($C3027,$C$1:$P$7320,4,0)</f>
        <v>+nom</v>
      </c>
      <c r="G3027" s="21"/>
      <c r="H3027" s="21" t="str">
        <f t="shared" ref="H3027:H3030" si="4146">VLOOKUP($C3027,$C$1:$P$7320,6,0)</f>
        <v>there could be</v>
      </c>
      <c r="I3027" s="21" t="str">
        <f t="shared" ref="I3027:I3030" si="4147">VLOOKUP($C3027,$C$1:$P$7320,7,0)</f>
        <v/>
      </c>
      <c r="J3027" s="21" t="str">
        <f t="shared" ref="J3027:J3030" si="4148">VLOOKUP($C3027,$C$1:$P$7320,8,0)</f>
        <v>√as (be)</v>
      </c>
      <c r="K3027" s="21">
        <f t="shared" ref="K3027:K3030" si="4149">VLOOKUP($C3027,$C$1:$P$7320,9,0)</f>
        <v>1</v>
      </c>
      <c r="L3027" s="21" t="str">
        <f t="shared" ref="L3027:L3030" si="4150">VLOOKUP($C3027,$C$1:$P$7320,10,0)</f>
        <v>a</v>
      </c>
      <c r="M3027" s="21" t="str">
        <f t="shared" ref="M3027:M3030" si="4151">VLOOKUP($C3027,$C$1:$P$7320,11,0)</f>
        <v>√as + a &gt; siya</v>
      </c>
      <c r="N3027" s="21" t="str">
        <f t="shared" ref="N3027:N3030" si="4152">VLOOKUP($C3027,$C$1:$P$7320,12,0)</f>
        <v>siya + a</v>
      </c>
      <c r="O3027" s="21" t="str">
        <f t="shared" ref="O3027:O3030" si="4153">VLOOKUP($C3027,$C$1:$P$7320,13,0)</f>
        <v/>
      </c>
      <c r="P3027" s="21" t="str">
        <f t="shared" ref="P3027:P3030" si="4154">VLOOKUP($C3027,$C$1:$P$7320,14,0)</f>
        <v/>
      </c>
      <c r="Q3027" s="21"/>
      <c r="R3027" s="21" t="s">
        <v>6929</v>
      </c>
      <c r="S3027" s="21" t="s">
        <v>6935</v>
      </c>
      <c r="T3027" s="21" t="s">
        <v>7014</v>
      </c>
      <c r="U3027" s="23"/>
      <c r="V3027" s="23"/>
      <c r="W3027" s="15">
        <f t="shared" si="2"/>
        <v>45635</v>
      </c>
      <c r="X3027" s="24">
        <v>3026.0</v>
      </c>
      <c r="Y3027" s="17" t="str">
        <f t="shared" ref="Y3027:Y3045" si="4155">formulatext(A3027)</f>
        <v>=COUNTIFS(C$3:C3027,C3027)</v>
      </c>
      <c r="Z3027" s="25" t="str">
        <f t="shared" ref="Z3027:Z3045" si="4156">org.libreoffice.regex(Y3027,"(\= COUNTIFS\(C\$\d{1,3}:)(C\d{1,3})(,)(C\d{1,3})(\))","$2")</f>
        <v>#NAME?</v>
      </c>
      <c r="AA3027" s="25" t="str">
        <f t="shared" ref="AA3027:AA3045" si="4157">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42"/>
        <v>21</v>
      </c>
      <c r="B3028" s="10">
        <f t="shared" si="2256"/>
        <v>25</v>
      </c>
      <c r="C3028" s="12" t="s">
        <v>2894</v>
      </c>
      <c r="D3028" s="21" t="str">
        <f t="shared" si="4143"/>
        <v>ind</v>
      </c>
      <c r="E3028" s="21" t="str">
        <f t="shared" si="4144"/>
        <v>conj</v>
      </c>
      <c r="F3028" s="21" t="str">
        <f t="shared" si="4145"/>
        <v/>
      </c>
      <c r="G3028" s="21"/>
      <c r="H3028" s="21" t="str">
        <f t="shared" si="4146"/>
        <v>and</v>
      </c>
      <c r="I3028" s="21" t="str">
        <f t="shared" si="4147"/>
        <v/>
      </c>
      <c r="J3028" s="21" t="str">
        <f t="shared" si="4148"/>
        <v/>
      </c>
      <c r="K3028" s="21" t="str">
        <f t="shared" si="4149"/>
        <v/>
      </c>
      <c r="L3028" s="21" t="str">
        <f t="shared" si="4150"/>
        <v/>
      </c>
      <c r="M3028" s="21" t="str">
        <f t="shared" si="4151"/>
        <v/>
      </c>
      <c r="N3028" s="21" t="str">
        <f t="shared" si="4152"/>
        <v/>
      </c>
      <c r="O3028" s="21" t="str">
        <f t="shared" si="4153"/>
        <v/>
      </c>
      <c r="P3028" s="21" t="str">
        <f t="shared" si="4154"/>
        <v/>
      </c>
      <c r="Q3028" s="21"/>
      <c r="R3028" s="21" t="s">
        <v>6929</v>
      </c>
      <c r="S3028" s="21" t="s">
        <v>6935</v>
      </c>
      <c r="T3028" s="21" t="s">
        <v>7014</v>
      </c>
      <c r="U3028" s="23"/>
      <c r="V3028" s="23"/>
      <c r="W3028" s="15">
        <f t="shared" si="2"/>
        <v>45635</v>
      </c>
      <c r="X3028" s="24">
        <v>3027.0</v>
      </c>
      <c r="Y3028" s="17" t="str">
        <f t="shared" si="4155"/>
        <v>=COUNTIFS(C$3:C3028,C3028)</v>
      </c>
      <c r="Z3028" s="25" t="str">
        <f t="shared" si="4156"/>
        <v>#NAME?</v>
      </c>
      <c r="AA3028" s="25" t="str">
        <f t="shared" si="4157"/>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2"/>
        <v>10</v>
      </c>
      <c r="B3029" s="10">
        <f t="shared" si="2256"/>
        <v>17</v>
      </c>
      <c r="C3029" s="12" t="s">
        <v>41</v>
      </c>
      <c r="D3029" s="21" t="str">
        <f t="shared" si="4143"/>
        <v>pron</v>
      </c>
      <c r="E3029" s="21" t="str">
        <f t="shared" si="4144"/>
        <v>masc dat sg of ta</v>
      </c>
      <c r="F3029" s="21" t="str">
        <f t="shared" si="4145"/>
        <v/>
      </c>
      <c r="G3029" s="21"/>
      <c r="H3029" s="21" t="str">
        <f t="shared" si="4146"/>
        <v>to him</v>
      </c>
      <c r="I3029" s="21" t="str">
        <f t="shared" si="4147"/>
        <v/>
      </c>
      <c r="J3029" s="21" t="str">
        <f t="shared" si="4148"/>
        <v/>
      </c>
      <c r="K3029" s="21" t="str">
        <f t="shared" si="4149"/>
        <v/>
      </c>
      <c r="L3029" s="21" t="str">
        <f t="shared" si="4150"/>
        <v/>
      </c>
      <c r="M3029" s="21" t="str">
        <f t="shared" si="4151"/>
        <v/>
      </c>
      <c r="N3029" s="21" t="str">
        <f t="shared" si="4152"/>
        <v/>
      </c>
      <c r="O3029" s="21" t="str">
        <f t="shared" si="4153"/>
        <v/>
      </c>
      <c r="P3029" s="21" t="str">
        <f t="shared" si="4154"/>
        <v/>
      </c>
      <c r="Q3029" s="21"/>
      <c r="R3029" s="21" t="s">
        <v>6929</v>
      </c>
      <c r="S3029" s="21" t="s">
        <v>6935</v>
      </c>
      <c r="T3029" s="21" t="s">
        <v>7014</v>
      </c>
      <c r="U3029" s="23"/>
      <c r="V3029" s="23"/>
      <c r="W3029" s="15">
        <f t="shared" si="2"/>
        <v>45635</v>
      </c>
      <c r="X3029" s="24">
        <v>3028.0</v>
      </c>
      <c r="Y3029" s="17" t="str">
        <f t="shared" si="4155"/>
        <v>=COUNTIFS(C$3:C3029,C3029)</v>
      </c>
      <c r="Z3029" s="25" t="str">
        <f t="shared" si="4156"/>
        <v>#NAME?</v>
      </c>
      <c r="AA3029" s="25" t="str">
        <f t="shared" si="4157"/>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2"/>
        <v>6</v>
      </c>
      <c r="B3030" s="10">
        <f t="shared" si="2256"/>
        <v>9</v>
      </c>
      <c r="C3030" s="12" t="s">
        <v>4782</v>
      </c>
      <c r="D3030" s="21" t="str">
        <f t="shared" si="4143"/>
        <v>noun</v>
      </c>
      <c r="E3030" s="21" t="str">
        <f t="shared" si="4144"/>
        <v>masc dat sg of bhikkhu, from bhikkhati</v>
      </c>
      <c r="F3030" s="21" t="str">
        <f t="shared" si="4145"/>
        <v/>
      </c>
      <c r="G3030" s="21"/>
      <c r="H3030" s="21" t="str">
        <f t="shared" si="4146"/>
        <v>for a monk, monastic</v>
      </c>
      <c r="I3030" s="21" t="str">
        <f t="shared" si="4147"/>
        <v>beggar, mendicant</v>
      </c>
      <c r="J3030" s="21" t="str">
        <f t="shared" si="4148"/>
        <v>√bhikkh (beg)</v>
      </c>
      <c r="K3030" s="21">
        <f t="shared" si="4149"/>
        <v>1</v>
      </c>
      <c r="L3030" s="21" t="str">
        <f t="shared" si="4150"/>
        <v>a</v>
      </c>
      <c r="M3030" s="21" t="str">
        <f t="shared" si="4151"/>
        <v/>
      </c>
      <c r="N3030" s="21" t="str">
        <f t="shared" si="4152"/>
        <v>√bhikkh + u</v>
      </c>
      <c r="O3030" s="21" t="str">
        <f t="shared" si="4153"/>
        <v/>
      </c>
      <c r="P3030" s="21" t="str">
        <f t="shared" si="4154"/>
        <v/>
      </c>
      <c r="Q3030" s="21"/>
      <c r="R3030" s="21" t="s">
        <v>6929</v>
      </c>
      <c r="S3030" s="21" t="s">
        <v>6935</v>
      </c>
      <c r="T3030" s="21" t="s">
        <v>7014</v>
      </c>
      <c r="U3030" s="23"/>
      <c r="V3030" s="23"/>
      <c r="W3030" s="15">
        <f t="shared" si="2"/>
        <v>45635</v>
      </c>
      <c r="X3030" s="24">
        <v>3029.0</v>
      </c>
      <c r="Y3030" s="17" t="str">
        <f t="shared" si="4155"/>
        <v>=COUNTIFS(C$3:C3030,C3030)</v>
      </c>
      <c r="Z3030" s="25" t="str">
        <f t="shared" si="4156"/>
        <v>#NAME?</v>
      </c>
      <c r="AA3030" s="25" t="str">
        <f t="shared" si="4157"/>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2"/>
        <v>1</v>
      </c>
      <c r="B3031" s="10">
        <f t="shared" si="2256"/>
        <v>2</v>
      </c>
      <c r="C3031" s="12" t="s">
        <v>7015</v>
      </c>
      <c r="D3031" s="21" t="s">
        <v>118</v>
      </c>
      <c r="E3031" s="21" t="s">
        <v>293</v>
      </c>
      <c r="F3031" s="21"/>
      <c r="G3031" s="21"/>
      <c r="H3031" s="21" t="s">
        <v>7016</v>
      </c>
      <c r="I3031" s="21"/>
      <c r="J3031" s="21"/>
      <c r="K3031" s="21"/>
      <c r="L3031" s="21"/>
      <c r="M3031" s="21"/>
      <c r="N3031" s="21" t="s">
        <v>7017</v>
      </c>
      <c r="O3031" s="21"/>
      <c r="P3031" s="21"/>
      <c r="Q3031" s="21"/>
      <c r="R3031" s="21" t="s">
        <v>6929</v>
      </c>
      <c r="S3031" s="21" t="s">
        <v>6935</v>
      </c>
      <c r="T3031" s="21" t="s">
        <v>7018</v>
      </c>
      <c r="U3031" s="23"/>
      <c r="V3031" s="23"/>
      <c r="W3031" s="15">
        <f t="shared" si="2"/>
        <v>45635</v>
      </c>
      <c r="X3031" s="24">
        <v>3030.0</v>
      </c>
      <c r="Y3031" s="17" t="str">
        <f t="shared" si="4155"/>
        <v>=COUNTIFS(C$3:C3031,C3031)</v>
      </c>
      <c r="Z3031" s="25" t="str">
        <f t="shared" si="4156"/>
        <v>#NAME?</v>
      </c>
      <c r="AA3031" s="25" t="str">
        <f t="shared" si="4157"/>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2"/>
        <v>1</v>
      </c>
      <c r="B3032" s="10">
        <f t="shared" si="2256"/>
        <v>2</v>
      </c>
      <c r="C3032" s="12" t="s">
        <v>7019</v>
      </c>
      <c r="D3032" s="21" t="s">
        <v>42</v>
      </c>
      <c r="E3032" s="21" t="s">
        <v>3007</v>
      </c>
      <c r="F3032" s="21"/>
      <c r="G3032" s="21"/>
      <c r="H3032" s="21" t="s">
        <v>7020</v>
      </c>
      <c r="I3032" s="21"/>
      <c r="J3032" s="21"/>
      <c r="K3032" s="21"/>
      <c r="L3032" s="21"/>
      <c r="M3032" s="21"/>
      <c r="N3032" s="21" t="s">
        <v>825</v>
      </c>
      <c r="O3032" s="21"/>
      <c r="P3032" s="21"/>
      <c r="Q3032" s="21"/>
      <c r="R3032" s="21" t="s">
        <v>6929</v>
      </c>
      <c r="S3032" s="21" t="s">
        <v>6935</v>
      </c>
      <c r="T3032" s="21" t="s">
        <v>7021</v>
      </c>
      <c r="U3032" s="23"/>
      <c r="V3032" s="23"/>
      <c r="W3032" s="15">
        <f t="shared" si="2"/>
        <v>45635</v>
      </c>
      <c r="X3032" s="24">
        <v>3031.0</v>
      </c>
      <c r="Y3032" s="17" t="str">
        <f t="shared" si="4155"/>
        <v>=COUNTIFS(C$3:C3032,C3032)</v>
      </c>
      <c r="Z3032" s="25" t="str">
        <f t="shared" si="4156"/>
        <v>#NAME?</v>
      </c>
      <c r="AA3032" s="25" t="str">
        <f t="shared" si="4157"/>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2"/>
        <v>14</v>
      </c>
      <c r="B3033" s="10">
        <f t="shared" si="2256"/>
        <v>21</v>
      </c>
      <c r="C3033" s="12" t="s">
        <v>302</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6929</v>
      </c>
      <c r="S3033" s="21" t="s">
        <v>6935</v>
      </c>
      <c r="T3033" s="21" t="s">
        <v>7014</v>
      </c>
      <c r="U3033" s="23"/>
      <c r="V3033" s="23"/>
      <c r="W3033" s="15">
        <f t="shared" si="2"/>
        <v>45635</v>
      </c>
      <c r="X3033" s="24">
        <v>3032.0</v>
      </c>
      <c r="Y3033" s="17" t="str">
        <f t="shared" si="4155"/>
        <v>=COUNTIFS(C$3:C3033,C3033)</v>
      </c>
      <c r="Z3033" s="25" t="str">
        <f t="shared" si="4156"/>
        <v>#NAME?</v>
      </c>
      <c r="AA3033" s="25" t="str">
        <f t="shared" si="4157"/>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2"/>
        <v>1</v>
      </c>
      <c r="B3034" s="10">
        <f t="shared" si="2256"/>
        <v>2</v>
      </c>
      <c r="C3034" s="12" t="s">
        <v>7022</v>
      </c>
      <c r="D3034" s="21" t="s">
        <v>47</v>
      </c>
      <c r="E3034" s="21" t="s">
        <v>7023</v>
      </c>
      <c r="F3034" s="21"/>
      <c r="G3034" s="21"/>
      <c r="H3034" s="21" t="s">
        <v>7024</v>
      </c>
      <c r="I3034" s="21"/>
      <c r="J3034" s="21" t="s">
        <v>1563</v>
      </c>
      <c r="K3034" s="21">
        <v>1.0</v>
      </c>
      <c r="L3034" s="21" t="s">
        <v>35</v>
      </c>
      <c r="M3034" s="21"/>
      <c r="N3034" s="21" t="s">
        <v>7025</v>
      </c>
      <c r="O3034" s="21"/>
      <c r="P3034" s="21"/>
      <c r="Q3034" s="21"/>
      <c r="R3034" s="21" t="s">
        <v>6929</v>
      </c>
      <c r="S3034" s="21" t="s">
        <v>6935</v>
      </c>
      <c r="T3034" s="21" t="s">
        <v>7026</v>
      </c>
      <c r="U3034" s="23"/>
      <c r="V3034" s="23"/>
      <c r="W3034" s="15">
        <f t="shared" si="2"/>
        <v>45635</v>
      </c>
      <c r="X3034" s="24">
        <v>3033.0</v>
      </c>
      <c r="Y3034" s="17" t="str">
        <f t="shared" si="4155"/>
        <v>=COUNTIFS(C$3:C3034,C3034)</v>
      </c>
      <c r="Z3034" s="25" t="str">
        <f t="shared" si="4156"/>
        <v>#NAME?</v>
      </c>
      <c r="AA3034" s="25" t="str">
        <f t="shared" si="4157"/>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2"/>
        <v>9</v>
      </c>
      <c r="B3035" s="10">
        <f t="shared" si="2256"/>
        <v>15</v>
      </c>
      <c r="C3035" s="12" t="s">
        <v>4015</v>
      </c>
      <c r="D3035" s="21" t="str">
        <f t="shared" ref="D3035:D3036" si="4158">VLOOKUP($C3035,$C$1:$P$7320,2,0)</f>
        <v>pron</v>
      </c>
      <c r="E3035" s="21" t="str">
        <f t="shared" ref="E3035:E3036" si="4159">VLOOKUP($C3035,$C$1:$P$7320,3,0)</f>
        <v>masc instr sg of ta</v>
      </c>
      <c r="F3035" s="21" t="str">
        <f t="shared" ref="F3035:F3036" si="4160">VLOOKUP($C3035,$C$1:$P$7320,4,0)</f>
        <v/>
      </c>
      <c r="G3035" s="21"/>
      <c r="H3035" s="21" t="str">
        <f t="shared" ref="H3035:H3036" si="4161">VLOOKUP($C3035,$C$1:$P$7320,6,0)</f>
        <v>by him</v>
      </c>
      <c r="I3035" s="21" t="str">
        <f t="shared" ref="I3035:I3036" si="4162">VLOOKUP($C3035,$C$1:$P$7320,7,0)</f>
        <v/>
      </c>
      <c r="J3035" s="21" t="str">
        <f t="shared" ref="J3035:J3036" si="4163">VLOOKUP($C3035,$C$1:$P$7320,8,0)</f>
        <v/>
      </c>
      <c r="K3035" s="21" t="str">
        <f t="shared" ref="K3035:K3036" si="4164">VLOOKUP($C3035,$C$1:$P$7320,9,0)</f>
        <v/>
      </c>
      <c r="L3035" s="21" t="str">
        <f t="shared" ref="L3035:L3036" si="4165">VLOOKUP($C3035,$C$1:$P$7320,10,0)</f>
        <v/>
      </c>
      <c r="M3035" s="21" t="str">
        <f t="shared" ref="M3035:M3036" si="4166">VLOOKUP($C3035,$C$1:$P$7320,11,0)</f>
        <v/>
      </c>
      <c r="N3035" s="21" t="str">
        <f t="shared" ref="N3035:N3036" si="4167">VLOOKUP($C3035,$C$1:$P$7320,12,0)</f>
        <v/>
      </c>
      <c r="O3035" s="21" t="str">
        <f t="shared" ref="O3035:O3036" si="4168">VLOOKUP($C3035,$C$1:$P$7320,13,0)</f>
        <v/>
      </c>
      <c r="P3035" s="21" t="str">
        <f t="shared" ref="P3035:P3036" si="4169">VLOOKUP($C3035,$C$1:$P$7320,14,0)</f>
        <v/>
      </c>
      <c r="Q3035" s="21"/>
      <c r="R3035" s="21" t="s">
        <v>6929</v>
      </c>
      <c r="S3035" s="21" t="s">
        <v>6935</v>
      </c>
      <c r="T3035" s="21" t="s">
        <v>7014</v>
      </c>
      <c r="U3035" s="23"/>
      <c r="V3035" s="23"/>
      <c r="W3035" s="15">
        <f t="shared" si="2"/>
        <v>45635</v>
      </c>
      <c r="X3035" s="24">
        <v>3034.0</v>
      </c>
      <c r="Y3035" s="17" t="str">
        <f t="shared" si="4155"/>
        <v>=COUNTIFS(C$3:C3035,C3035)</v>
      </c>
      <c r="Z3035" s="25" t="str">
        <f t="shared" si="4156"/>
        <v>#NAME?</v>
      </c>
      <c r="AA3035" s="25" t="str">
        <f t="shared" si="4157"/>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2"/>
        <v>4</v>
      </c>
      <c r="B3036" s="10">
        <f t="shared" si="2256"/>
        <v>5</v>
      </c>
      <c r="C3036" s="12" t="s">
        <v>5212</v>
      </c>
      <c r="D3036" s="21" t="str">
        <f t="shared" si="4158"/>
        <v>noun</v>
      </c>
      <c r="E3036" s="21" t="str">
        <f t="shared" si="4159"/>
        <v>nt instr sg of cīvara</v>
      </c>
      <c r="F3036" s="21" t="str">
        <f t="shared" si="4160"/>
        <v/>
      </c>
      <c r="G3036" s="21"/>
      <c r="H3036" s="21" t="str">
        <f t="shared" si="4161"/>
        <v>with a robe</v>
      </c>
      <c r="I3036" s="21" t="str">
        <f t="shared" si="4162"/>
        <v>cloth</v>
      </c>
      <c r="J3036" s="21" t="str">
        <f t="shared" si="4163"/>
        <v/>
      </c>
      <c r="K3036" s="21" t="str">
        <f t="shared" si="4164"/>
        <v/>
      </c>
      <c r="L3036" s="21" t="str">
        <f t="shared" si="4165"/>
        <v/>
      </c>
      <c r="M3036" s="21" t="str">
        <f t="shared" si="4166"/>
        <v/>
      </c>
      <c r="N3036" s="21" t="str">
        <f t="shared" si="4167"/>
        <v/>
      </c>
      <c r="O3036" s="21" t="str">
        <f t="shared" si="4168"/>
        <v/>
      </c>
      <c r="P3036" s="21" t="str">
        <f t="shared" si="4169"/>
        <v/>
      </c>
      <c r="Q3036" s="21"/>
      <c r="R3036" s="21" t="s">
        <v>6929</v>
      </c>
      <c r="S3036" s="21" t="s">
        <v>6935</v>
      </c>
      <c r="T3036" s="21" t="s">
        <v>7014</v>
      </c>
      <c r="U3036" s="23"/>
      <c r="V3036" s="23"/>
      <c r="W3036" s="15">
        <f t="shared" si="2"/>
        <v>45635</v>
      </c>
      <c r="X3036" s="24">
        <v>3035.0</v>
      </c>
      <c r="Y3036" s="17" t="str">
        <f t="shared" si="4155"/>
        <v>=COUNTIFS(C$3:C3036,C3036)</v>
      </c>
      <c r="Z3036" s="25" t="str">
        <f t="shared" si="4156"/>
        <v>#NAME?</v>
      </c>
      <c r="AA3036" s="25" t="str">
        <f t="shared" si="4157"/>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2"/>
        <v>1</v>
      </c>
      <c r="B3037" s="10">
        <f t="shared" si="2256"/>
        <v>1</v>
      </c>
      <c r="C3037" s="12" t="s">
        <v>7027</v>
      </c>
      <c r="D3037" s="21" t="s">
        <v>47</v>
      </c>
      <c r="E3037" s="21" t="s">
        <v>7028</v>
      </c>
      <c r="F3037" s="21" t="s">
        <v>1870</v>
      </c>
      <c r="G3037" s="21"/>
      <c r="H3037" s="21" t="s">
        <v>7029</v>
      </c>
      <c r="I3037" s="21" t="s">
        <v>7030</v>
      </c>
      <c r="J3037" s="21" t="s">
        <v>130</v>
      </c>
      <c r="K3037" s="21">
        <v>1.0</v>
      </c>
      <c r="L3037" s="21" t="s">
        <v>35</v>
      </c>
      <c r="M3037" s="21"/>
      <c r="N3037" s="21" t="s">
        <v>7031</v>
      </c>
      <c r="O3037" s="21"/>
      <c r="P3037" s="21"/>
      <c r="Q3037" s="21"/>
      <c r="R3037" s="21" t="s">
        <v>6929</v>
      </c>
      <c r="S3037" s="21" t="s">
        <v>6935</v>
      </c>
      <c r="T3037" s="21" t="s">
        <v>7032</v>
      </c>
      <c r="U3037" s="23"/>
      <c r="V3037" s="23"/>
      <c r="W3037" s="15">
        <f t="shared" si="2"/>
        <v>45635</v>
      </c>
      <c r="X3037" s="24">
        <v>3036.0</v>
      </c>
      <c r="Y3037" s="17" t="str">
        <f t="shared" si="4155"/>
        <v>=COUNTIFS(C$3:C3037,C3037)</v>
      </c>
      <c r="Z3037" s="25" t="str">
        <f t="shared" si="4156"/>
        <v>#NAME?</v>
      </c>
      <c r="AA3037" s="25" t="str">
        <f t="shared" si="4157"/>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2"/>
        <v>1</v>
      </c>
      <c r="B3038" s="10">
        <f t="shared" si="2256"/>
        <v>1</v>
      </c>
      <c r="C3038" s="12" t="s">
        <v>7033</v>
      </c>
      <c r="D3038" s="21" t="s">
        <v>29</v>
      </c>
      <c r="E3038" s="21" t="s">
        <v>7034</v>
      </c>
      <c r="F3038" s="21"/>
      <c r="G3038" s="21"/>
      <c r="H3038" s="21" t="s">
        <v>7035</v>
      </c>
      <c r="I3038" s="21" t="s">
        <v>7036</v>
      </c>
      <c r="J3038" s="21"/>
      <c r="K3038" s="21"/>
      <c r="L3038" s="21"/>
      <c r="M3038" s="21"/>
      <c r="N3038" s="21" t="s">
        <v>7037</v>
      </c>
      <c r="O3038" s="21"/>
      <c r="P3038" s="21"/>
      <c r="Q3038" s="21" t="s">
        <v>7038</v>
      </c>
      <c r="R3038" s="21" t="s">
        <v>6929</v>
      </c>
      <c r="S3038" s="21" t="s">
        <v>6935</v>
      </c>
      <c r="T3038" s="21" t="s">
        <v>7039</v>
      </c>
      <c r="U3038" s="23"/>
      <c r="V3038" s="23"/>
      <c r="W3038" s="15">
        <f t="shared" si="2"/>
        <v>45635</v>
      </c>
      <c r="X3038" s="24">
        <v>3037.0</v>
      </c>
      <c r="Y3038" s="17" t="str">
        <f t="shared" si="4155"/>
        <v>=COUNTIFS(C$3:C3038,C3038)</v>
      </c>
      <c r="Z3038" s="25" t="str">
        <f t="shared" si="4156"/>
        <v>#NAME?</v>
      </c>
      <c r="AA3038" s="25" t="str">
        <f t="shared" si="4157"/>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2"/>
        <v>1</v>
      </c>
      <c r="B3039" s="10">
        <f t="shared" si="2256"/>
        <v>1</v>
      </c>
      <c r="C3039" s="12" t="s">
        <v>7040</v>
      </c>
      <c r="D3039" s="21" t="s">
        <v>47</v>
      </c>
      <c r="E3039" s="21" t="s">
        <v>921</v>
      </c>
      <c r="F3039" s="21"/>
      <c r="G3039" s="21"/>
      <c r="H3039" s="21" t="s">
        <v>7041</v>
      </c>
      <c r="I3039" s="21" t="s">
        <v>4274</v>
      </c>
      <c r="J3039" s="21"/>
      <c r="K3039" s="21"/>
      <c r="L3039" s="21"/>
      <c r="M3039" s="21"/>
      <c r="N3039" s="21" t="s">
        <v>7042</v>
      </c>
      <c r="O3039" s="21"/>
      <c r="P3039" s="21"/>
      <c r="Q3039" s="21"/>
      <c r="R3039" s="21" t="s">
        <v>6929</v>
      </c>
      <c r="S3039" s="21" t="s">
        <v>6935</v>
      </c>
      <c r="T3039" s="21" t="s">
        <v>7043</v>
      </c>
      <c r="U3039" s="23"/>
      <c r="V3039" s="23"/>
      <c r="W3039" s="15">
        <f t="shared" si="2"/>
        <v>45635</v>
      </c>
      <c r="X3039" s="24">
        <v>3038.0</v>
      </c>
      <c r="Y3039" s="17" t="str">
        <f t="shared" si="4155"/>
        <v>=COUNTIFS(C$3:C3039,C3039)</v>
      </c>
      <c r="Z3039" s="25" t="str">
        <f t="shared" si="4156"/>
        <v>#NAME?</v>
      </c>
      <c r="AA3039" s="25" t="str">
        <f t="shared" si="4157"/>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2"/>
        <v>7</v>
      </c>
      <c r="B3040" s="10">
        <f t="shared" si="2256"/>
        <v>7</v>
      </c>
      <c r="C3040" s="12" t="s">
        <v>4687</v>
      </c>
      <c r="D3040" s="21" t="str">
        <f t="shared" ref="D3040:D3044" si="4170">VLOOKUP($C3040,$C$1:$P$7320,2,0)</f>
        <v>ind</v>
      </c>
      <c r="E3040" s="21" t="str">
        <f t="shared" ref="E3040:E3044" si="4171">VLOOKUP($C3040,$C$1:$P$7320,3,0)</f>
        <v>adv, acc sg of parama</v>
      </c>
      <c r="F3040" s="21" t="str">
        <f t="shared" ref="F3040:F3044" si="4172">VLOOKUP($C3040,$C$1:$P$7320,4,0)</f>
        <v/>
      </c>
      <c r="G3040" s="21"/>
      <c r="H3040" s="21" t="str">
        <f t="shared" ref="H3040:H3044" si="4173">VLOOKUP($C3040,$C$1:$P$7320,6,0)</f>
        <v>at the most, for a maximum of</v>
      </c>
      <c r="I3040" s="21" t="str">
        <f t="shared" ref="I3040:I3044" si="4174">VLOOKUP($C3040,$C$1:$P$7320,7,0)</f>
        <v/>
      </c>
      <c r="J3040" s="21" t="str">
        <f t="shared" ref="J3040:J3044" si="4175">VLOOKUP($C3040,$C$1:$P$7320,8,0)</f>
        <v/>
      </c>
      <c r="K3040" s="21" t="str">
        <f t="shared" ref="K3040:K3044" si="4176">VLOOKUP($C3040,$C$1:$P$7320,9,0)</f>
        <v/>
      </c>
      <c r="L3040" s="21" t="str">
        <f t="shared" ref="L3040:L3044" si="4177">VLOOKUP($C3040,$C$1:$P$7320,10,0)</f>
        <v/>
      </c>
      <c r="M3040" s="21" t="str">
        <f t="shared" ref="M3040:M3044" si="4178">VLOOKUP($C3040,$C$1:$P$7320,11,0)</f>
        <v/>
      </c>
      <c r="N3040" s="21" t="str">
        <f t="shared" ref="N3040:N3044" si="4179">VLOOKUP($C3040,$C$1:$P$7320,12,0)</f>
        <v>para + ma + aṃ</v>
      </c>
      <c r="O3040" s="21" t="str">
        <f t="shared" ref="O3040:O3044" si="4180">VLOOKUP($C3040,$C$1:$P$7320,13,0)</f>
        <v/>
      </c>
      <c r="P3040" s="21" t="str">
        <f t="shared" ref="P3040:P3044" si="4181">VLOOKUP($C3040,$C$1:$P$7320,14,0)</f>
        <v/>
      </c>
      <c r="Q3040" s="21"/>
      <c r="R3040" s="21" t="s">
        <v>6929</v>
      </c>
      <c r="S3040" s="21" t="s">
        <v>6935</v>
      </c>
      <c r="T3040" s="21" t="s">
        <v>7044</v>
      </c>
      <c r="U3040" s="23"/>
      <c r="V3040" s="23"/>
      <c r="W3040" s="15">
        <f t="shared" si="2"/>
        <v>45635</v>
      </c>
      <c r="X3040" s="24">
        <v>3039.0</v>
      </c>
      <c r="Y3040" s="17" t="str">
        <f t="shared" si="4155"/>
        <v>=COUNTIFS(C$3:C3040,C3040)</v>
      </c>
      <c r="Z3040" s="25" t="str">
        <f t="shared" si="4156"/>
        <v>#NAME?</v>
      </c>
      <c r="AA3040" s="25" t="str">
        <f t="shared" si="4157"/>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2"/>
        <v>10</v>
      </c>
      <c r="B3041" s="10">
        <f t="shared" si="2256"/>
        <v>15</v>
      </c>
      <c r="C3041" s="12" t="s">
        <v>4015</v>
      </c>
      <c r="D3041" s="21" t="str">
        <f t="shared" si="4170"/>
        <v>pron</v>
      </c>
      <c r="E3041" s="21" t="str">
        <f t="shared" si="4171"/>
        <v>masc instr sg of ta</v>
      </c>
      <c r="F3041" s="21" t="str">
        <f t="shared" si="4172"/>
        <v/>
      </c>
      <c r="G3041" s="21"/>
      <c r="H3041" s="21" t="str">
        <f t="shared" si="4173"/>
        <v>by him</v>
      </c>
      <c r="I3041" s="21" t="str">
        <f t="shared" si="4174"/>
        <v/>
      </c>
      <c r="J3041" s="21" t="str">
        <f t="shared" si="4175"/>
        <v/>
      </c>
      <c r="K3041" s="21" t="str">
        <f t="shared" si="4176"/>
        <v/>
      </c>
      <c r="L3041" s="21" t="str">
        <f t="shared" si="4177"/>
        <v/>
      </c>
      <c r="M3041" s="21" t="str">
        <f t="shared" si="4178"/>
        <v/>
      </c>
      <c r="N3041" s="21" t="str">
        <f t="shared" si="4179"/>
        <v/>
      </c>
      <c r="O3041" s="21" t="str">
        <f t="shared" si="4180"/>
        <v/>
      </c>
      <c r="P3041" s="21" t="str">
        <f t="shared" si="4181"/>
        <v/>
      </c>
      <c r="Q3041" s="21"/>
      <c r="R3041" s="21" t="s">
        <v>6929</v>
      </c>
      <c r="S3041" s="21" t="s">
        <v>6935</v>
      </c>
      <c r="T3041" s="21" t="s">
        <v>7014</v>
      </c>
      <c r="U3041" s="23"/>
      <c r="V3041" s="23"/>
      <c r="W3041" s="15">
        <f t="shared" si="2"/>
        <v>45635</v>
      </c>
      <c r="X3041" s="24">
        <v>3040.0</v>
      </c>
      <c r="Y3041" s="17" t="str">
        <f t="shared" si="4155"/>
        <v>=COUNTIFS(C$3:C3041,C3041)</v>
      </c>
      <c r="Z3041" s="25" t="str">
        <f t="shared" si="4156"/>
        <v>#NAME?</v>
      </c>
      <c r="AA3041" s="25" t="str">
        <f t="shared" si="4157"/>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2"/>
        <v>22</v>
      </c>
      <c r="B3042" s="10">
        <f t="shared" si="2256"/>
        <v>39</v>
      </c>
      <c r="C3042" s="12" t="s">
        <v>704</v>
      </c>
      <c r="D3042" s="21" t="str">
        <f t="shared" si="4170"/>
        <v>noun</v>
      </c>
      <c r="E3042" s="21" t="str">
        <f t="shared" si="4171"/>
        <v>masc instr sg of bhikkhu, from bhikkhati</v>
      </c>
      <c r="F3042" s="21" t="str">
        <f t="shared" si="4172"/>
        <v/>
      </c>
      <c r="G3042" s="21"/>
      <c r="H3042" s="21" t="str">
        <f t="shared" si="4173"/>
        <v>by a monk, monastic</v>
      </c>
      <c r="I3042" s="21" t="str">
        <f t="shared" si="4174"/>
        <v>beggar, mendicant</v>
      </c>
      <c r="J3042" s="21" t="str">
        <f t="shared" si="4175"/>
        <v>√bhikkh (beg)</v>
      </c>
      <c r="K3042" s="21">
        <f t="shared" si="4176"/>
        <v>1</v>
      </c>
      <c r="L3042" s="21" t="str">
        <f t="shared" si="4177"/>
        <v>a</v>
      </c>
      <c r="M3042" s="21" t="str">
        <f t="shared" si="4178"/>
        <v/>
      </c>
      <c r="N3042" s="21" t="str">
        <f t="shared" si="4179"/>
        <v>√bhikkh + u</v>
      </c>
      <c r="O3042" s="21" t="str">
        <f t="shared" si="4180"/>
        <v/>
      </c>
      <c r="P3042" s="21" t="str">
        <f t="shared" si="4181"/>
        <v/>
      </c>
      <c r="Q3042" s="21"/>
      <c r="R3042" s="21" t="s">
        <v>6929</v>
      </c>
      <c r="S3042" s="21" t="s">
        <v>6935</v>
      </c>
      <c r="T3042" s="21" t="s">
        <v>7014</v>
      </c>
      <c r="U3042" s="23"/>
      <c r="V3042" s="23"/>
      <c r="W3042" s="15">
        <f t="shared" si="2"/>
        <v>45635</v>
      </c>
      <c r="X3042" s="24">
        <v>3041.0</v>
      </c>
      <c r="Y3042" s="17" t="str">
        <f t="shared" si="4155"/>
        <v>=COUNTIFS(C$3:C3042,C3042)</v>
      </c>
      <c r="Z3042" s="25" t="str">
        <f t="shared" si="4156"/>
        <v>#NAME?</v>
      </c>
      <c r="AA3042" s="25" t="str">
        <f t="shared" si="4157"/>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2"/>
        <v>11</v>
      </c>
      <c r="B3043" s="10">
        <f t="shared" si="2256"/>
        <v>15</v>
      </c>
      <c r="C3043" s="12" t="s">
        <v>4015</v>
      </c>
      <c r="D3043" s="21" t="str">
        <f t="shared" si="4170"/>
        <v>pron</v>
      </c>
      <c r="E3043" s="21" t="str">
        <f t="shared" si="4171"/>
        <v>masc instr sg of ta</v>
      </c>
      <c r="F3043" s="21" t="str">
        <f t="shared" si="4172"/>
        <v/>
      </c>
      <c r="G3043" s="21"/>
      <c r="H3043" s="21" t="str">
        <f t="shared" si="4173"/>
        <v>by him</v>
      </c>
      <c r="I3043" s="21" t="str">
        <f t="shared" si="4174"/>
        <v/>
      </c>
      <c r="J3043" s="21" t="str">
        <f t="shared" si="4175"/>
        <v/>
      </c>
      <c r="K3043" s="21" t="str">
        <f t="shared" si="4176"/>
        <v/>
      </c>
      <c r="L3043" s="21" t="str">
        <f t="shared" si="4177"/>
        <v/>
      </c>
      <c r="M3043" s="21" t="str">
        <f t="shared" si="4178"/>
        <v/>
      </c>
      <c r="N3043" s="21" t="str">
        <f t="shared" si="4179"/>
        <v/>
      </c>
      <c r="O3043" s="21" t="str">
        <f t="shared" si="4180"/>
        <v/>
      </c>
      <c r="P3043" s="21" t="str">
        <f t="shared" si="4181"/>
        <v/>
      </c>
      <c r="Q3043" s="21"/>
      <c r="R3043" s="21" t="s">
        <v>6929</v>
      </c>
      <c r="S3043" s="21" t="s">
        <v>6935</v>
      </c>
      <c r="T3043" s="21" t="s">
        <v>7014</v>
      </c>
      <c r="U3043" s="23"/>
      <c r="V3043" s="23"/>
      <c r="W3043" s="15">
        <f t="shared" si="2"/>
        <v>45635</v>
      </c>
      <c r="X3043" s="24">
        <v>3042.0</v>
      </c>
      <c r="Y3043" s="17" t="str">
        <f t="shared" si="4155"/>
        <v>=COUNTIFS(C$3:C3043,C3043)</v>
      </c>
      <c r="Z3043" s="25" t="str">
        <f t="shared" si="4156"/>
        <v>#NAME?</v>
      </c>
      <c r="AA3043" s="25" t="str">
        <f t="shared" si="4157"/>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2"/>
        <v>5</v>
      </c>
      <c r="B3044" s="10">
        <f t="shared" si="2256"/>
        <v>5</v>
      </c>
      <c r="C3044" s="12" t="s">
        <v>5212</v>
      </c>
      <c r="D3044" s="21" t="str">
        <f t="shared" si="4170"/>
        <v>noun</v>
      </c>
      <c r="E3044" s="21" t="str">
        <f t="shared" si="4171"/>
        <v>nt instr sg of cīvara</v>
      </c>
      <c r="F3044" s="21" t="str">
        <f t="shared" si="4172"/>
        <v/>
      </c>
      <c r="G3044" s="21"/>
      <c r="H3044" s="21" t="str">
        <f t="shared" si="4173"/>
        <v>with a robe</v>
      </c>
      <c r="I3044" s="21" t="str">
        <f t="shared" si="4174"/>
        <v>cloth</v>
      </c>
      <c r="J3044" s="21" t="str">
        <f t="shared" si="4175"/>
        <v/>
      </c>
      <c r="K3044" s="21" t="str">
        <f t="shared" si="4176"/>
        <v/>
      </c>
      <c r="L3044" s="21" t="str">
        <f t="shared" si="4177"/>
        <v/>
      </c>
      <c r="M3044" s="21" t="str">
        <f t="shared" si="4178"/>
        <v/>
      </c>
      <c r="N3044" s="21" t="str">
        <f t="shared" si="4179"/>
        <v/>
      </c>
      <c r="O3044" s="21" t="str">
        <f t="shared" si="4180"/>
        <v/>
      </c>
      <c r="P3044" s="21" t="str">
        <f t="shared" si="4181"/>
        <v/>
      </c>
      <c r="Q3044" s="21"/>
      <c r="R3044" s="21" t="s">
        <v>6929</v>
      </c>
      <c r="S3044" s="21" t="s">
        <v>6935</v>
      </c>
      <c r="T3044" s="21" t="s">
        <v>7014</v>
      </c>
      <c r="U3044" s="23"/>
      <c r="V3044" s="23"/>
      <c r="W3044" s="15">
        <f t="shared" si="2"/>
        <v>45635</v>
      </c>
      <c r="X3044" s="24">
        <v>3043.0</v>
      </c>
      <c r="Y3044" s="17" t="str">
        <f t="shared" si="4155"/>
        <v>=COUNTIFS(C$3:C3044,C3044)</v>
      </c>
      <c r="Z3044" s="25" t="str">
        <f t="shared" si="4156"/>
        <v>#NAME?</v>
      </c>
      <c r="AA3044" s="25" t="str">
        <f t="shared" si="4157"/>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2"/>
        <v>1</v>
      </c>
      <c r="B3045" s="10">
        <f t="shared" si="2256"/>
        <v>1</v>
      </c>
      <c r="C3045" s="12" t="s">
        <v>7045</v>
      </c>
      <c r="D3045" s="21" t="s">
        <v>401</v>
      </c>
      <c r="E3045" s="21" t="s">
        <v>7046</v>
      </c>
      <c r="F3045" s="21" t="s">
        <v>1870</v>
      </c>
      <c r="G3045" s="21"/>
      <c r="H3045" s="21" t="s">
        <v>7047</v>
      </c>
      <c r="I3045" s="21"/>
      <c r="J3045" s="21" t="s">
        <v>130</v>
      </c>
      <c r="K3045" s="21">
        <v>1.0</v>
      </c>
      <c r="L3045" s="21" t="s">
        <v>35</v>
      </c>
      <c r="M3045" s="21"/>
      <c r="N3045" s="21" t="s">
        <v>7048</v>
      </c>
      <c r="O3045" s="21"/>
      <c r="P3045" s="21"/>
      <c r="Q3045" s="21"/>
      <c r="R3045" s="21" t="s">
        <v>6929</v>
      </c>
      <c r="S3045" s="21" t="s">
        <v>6935</v>
      </c>
      <c r="T3045" s="21" t="s">
        <v>7049</v>
      </c>
      <c r="U3045" s="23"/>
      <c r="V3045" s="23"/>
      <c r="W3045" s="15">
        <f t="shared" si="2"/>
        <v>45635</v>
      </c>
      <c r="X3045" s="24">
        <v>3044.0</v>
      </c>
      <c r="Y3045" s="17" t="str">
        <f t="shared" si="4155"/>
        <v>=COUNTIFS(C$3:C3045,C3045)</v>
      </c>
      <c r="Z3045" s="25" t="str">
        <f t="shared" si="4156"/>
        <v>#NAME?</v>
      </c>
      <c r="AA3045" s="25" t="str">
        <f t="shared" si="4157"/>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56"/>
        <v>0</v>
      </c>
      <c r="C3046" s="130"/>
      <c r="D3046" s="130"/>
      <c r="E3046" s="130"/>
      <c r="F3046" s="130"/>
      <c r="G3046" s="130"/>
      <c r="H3046" s="130"/>
      <c r="I3046" s="130"/>
      <c r="J3046" s="130"/>
      <c r="K3046" s="130"/>
      <c r="L3046" s="130"/>
      <c r="M3046" s="130"/>
      <c r="N3046" s="130"/>
      <c r="O3046" s="130"/>
      <c r="P3046" s="130"/>
      <c r="Q3046" s="130"/>
      <c r="R3046" s="130" t="s">
        <v>6929</v>
      </c>
      <c r="S3046" s="130" t="s">
        <v>6935</v>
      </c>
      <c r="T3046" s="130" t="s">
        <v>7014</v>
      </c>
      <c r="U3046" s="36"/>
      <c r="V3046" s="36"/>
      <c r="W3046" s="15">
        <f t="shared" si="2"/>
        <v>45635</v>
      </c>
      <c r="X3046" s="24">
        <v>3045.0</v>
      </c>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56"/>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2"/>
        <v>45635</v>
      </c>
      <c r="X3047" s="24">
        <v>3046.0</v>
      </c>
      <c r="Y3047" s="17" t="str">
        <f t="shared" ref="Y3047:Y3055" si="4182">formulatext(A3047)</f>
        <v>#N/A</v>
      </c>
      <c r="Z3047" s="25" t="str">
        <f t="shared" ref="Z3047:Z3055" si="4183">org.libreoffice.regex(Y3047,"(\= COUNTIFS\(C\$\d{1,3}:)(C\d{1,3})(,)(C\d{1,3})(\))","$2")</f>
        <v>#NAME?</v>
      </c>
      <c r="AA3047" s="25" t="str">
        <f t="shared" ref="AA3047:AA3055" si="4184">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85">COUNTIFS(C$3:C3048,C3048)</f>
        <v>10</v>
      </c>
      <c r="B3048" s="10">
        <f t="shared" si="2256"/>
        <v>16</v>
      </c>
      <c r="C3048" s="12" t="s">
        <v>1696</v>
      </c>
      <c r="D3048" s="21" t="str">
        <f t="shared" ref="D3048:D3055" si="4186">VLOOKUP($C3048,$C$1:$P$7320,2,0)</f>
        <v>ind</v>
      </c>
      <c r="E3048" s="21" t="str">
        <f t="shared" ref="E3048:E3053" si="4187">VLOOKUP($C3048,$C$1:$P$7320,3,0)</f>
        <v>adv, abl sg of ta</v>
      </c>
      <c r="F3048" s="21" t="str">
        <f t="shared" ref="F3048:F3055" si="4188">VLOOKUP($C3048,$C$1:$P$7320,4,0)</f>
        <v/>
      </c>
      <c r="G3048" s="21"/>
      <c r="H3048" s="21" t="str">
        <f t="shared" ref="H3048:H3055" si="4189">VLOOKUP($C3048,$C$1:$P$7320,6,0)</f>
        <v>after, then</v>
      </c>
      <c r="I3048" s="21" t="str">
        <f t="shared" ref="I3048:I3055" si="4190">VLOOKUP($C3048,$C$1:$P$7320,7,0)</f>
        <v>from that</v>
      </c>
      <c r="J3048" s="21" t="str">
        <f t="shared" ref="J3048:J3055" si="4191">VLOOKUP($C3048,$C$1:$P$7320,8,0)</f>
        <v/>
      </c>
      <c r="K3048" s="21" t="str">
        <f t="shared" ref="K3048:K3055" si="4192">VLOOKUP($C3048,$C$1:$P$7320,9,0)</f>
        <v/>
      </c>
      <c r="L3048" s="21" t="str">
        <f t="shared" ref="L3048:L3055" si="4193">VLOOKUP($C3048,$C$1:$P$7320,10,0)</f>
        <v/>
      </c>
      <c r="M3048" s="21" t="str">
        <f t="shared" ref="M3048:M3055" si="4194">VLOOKUP($C3048,$C$1:$P$7320,11,0)</f>
        <v/>
      </c>
      <c r="N3048" s="21" t="str">
        <f t="shared" ref="N3048:N3055" si="4195">VLOOKUP($C3048,$C$1:$P$7320,12,0)</f>
        <v>ta + to</v>
      </c>
      <c r="O3048" s="21" t="str">
        <f t="shared" ref="O3048:O3055" si="4196">VLOOKUP($C3048,$C$1:$P$7320,13,0)</f>
        <v/>
      </c>
      <c r="P3048" s="21" t="str">
        <f t="shared" ref="P3048:P3055" si="4197">VLOOKUP($C3048,$C$1:$P$7320,14,0)</f>
        <v/>
      </c>
      <c r="Q3048" s="21"/>
      <c r="R3048" s="21" t="s">
        <v>6929</v>
      </c>
      <c r="S3048" s="21" t="s">
        <v>6935</v>
      </c>
      <c r="T3048" s="21" t="s">
        <v>7050</v>
      </c>
      <c r="U3048" s="23"/>
      <c r="V3048" s="23"/>
      <c r="W3048" s="15">
        <f t="shared" si="2"/>
        <v>45635</v>
      </c>
      <c r="X3048" s="24">
        <v>3047.0</v>
      </c>
      <c r="Y3048" s="17" t="str">
        <f t="shared" si="4182"/>
        <v>=COUNTIFS(C$3:C3048,C3048)</v>
      </c>
      <c r="Z3048" s="25" t="str">
        <f t="shared" si="4183"/>
        <v>#NAME?</v>
      </c>
      <c r="AA3048" s="25" t="str">
        <f t="shared" si="4184"/>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85"/>
        <v>26</v>
      </c>
      <c r="B3049" s="10">
        <f t="shared" si="2256"/>
        <v>38</v>
      </c>
      <c r="C3049" s="12" t="s">
        <v>2672</v>
      </c>
      <c r="D3049" s="21" t="str">
        <f t="shared" si="4186"/>
        <v>ind</v>
      </c>
      <c r="E3049" s="21" t="str">
        <f t="shared" si="4187"/>
        <v>cond</v>
      </c>
      <c r="F3049" s="21" t="str">
        <f t="shared" si="4188"/>
        <v/>
      </c>
      <c r="G3049" s="21"/>
      <c r="H3049" s="21" t="str">
        <f t="shared" si="4189"/>
        <v>if</v>
      </c>
      <c r="I3049" s="21" t="str">
        <f t="shared" si="4190"/>
        <v/>
      </c>
      <c r="J3049" s="21" t="str">
        <f t="shared" si="4191"/>
        <v/>
      </c>
      <c r="K3049" s="21" t="str">
        <f t="shared" si="4192"/>
        <v/>
      </c>
      <c r="L3049" s="21" t="str">
        <f t="shared" si="4193"/>
        <v/>
      </c>
      <c r="M3049" s="21" t="str">
        <f t="shared" si="4194"/>
        <v/>
      </c>
      <c r="N3049" s="21" t="str">
        <f t="shared" si="4195"/>
        <v/>
      </c>
      <c r="O3049" s="21" t="str">
        <f t="shared" si="4196"/>
        <v/>
      </c>
      <c r="P3049" s="21" t="str">
        <f t="shared" si="4197"/>
        <v/>
      </c>
      <c r="Q3049" s="21"/>
      <c r="R3049" s="21" t="s">
        <v>6929</v>
      </c>
      <c r="S3049" s="21" t="s">
        <v>6935</v>
      </c>
      <c r="T3049" s="21" t="s">
        <v>7050</v>
      </c>
      <c r="U3049" s="23"/>
      <c r="V3049" s="23"/>
      <c r="W3049" s="15">
        <f t="shared" si="2"/>
        <v>45635</v>
      </c>
      <c r="X3049" s="24">
        <v>3048.0</v>
      </c>
      <c r="Y3049" s="17" t="str">
        <f t="shared" si="4182"/>
        <v>=COUNTIFS(C$3:C3049,C3049)</v>
      </c>
      <c r="Z3049" s="25" t="str">
        <f t="shared" si="4183"/>
        <v>#NAME?</v>
      </c>
      <c r="AA3049" s="25" t="str">
        <f t="shared" si="4184"/>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85"/>
        <v>7</v>
      </c>
      <c r="B3050" s="10">
        <f t="shared" si="2256"/>
        <v>15</v>
      </c>
      <c r="C3050" s="12" t="s">
        <v>4265</v>
      </c>
      <c r="D3050" s="21" t="str">
        <f t="shared" si="4186"/>
        <v>ind</v>
      </c>
      <c r="E3050" s="21" t="str">
        <f t="shared" si="4187"/>
        <v>adv, acc sg of uttara</v>
      </c>
      <c r="F3050" s="21" t="str">
        <f t="shared" si="4188"/>
        <v/>
      </c>
      <c r="G3050" s="21"/>
      <c r="H3050" s="21" t="str">
        <f t="shared" si="4189"/>
        <v>more, moreover, furthermore</v>
      </c>
      <c r="I3050" s="21" t="str">
        <f t="shared" si="4190"/>
        <v>higher</v>
      </c>
      <c r="J3050" s="21" t="str">
        <f t="shared" si="4191"/>
        <v>√tar (cross)</v>
      </c>
      <c r="K3050" s="21">
        <f t="shared" si="4192"/>
        <v>1</v>
      </c>
      <c r="L3050" s="21" t="str">
        <f t="shared" si="4193"/>
        <v>a</v>
      </c>
      <c r="M3050" s="21" t="str">
        <f t="shared" si="4194"/>
        <v/>
      </c>
      <c r="N3050" s="21" t="str">
        <f t="shared" si="4195"/>
        <v>ud + √tar + a + i</v>
      </c>
      <c r="O3050" s="21" t="str">
        <f t="shared" si="4196"/>
        <v/>
      </c>
      <c r="P3050" s="21" t="str">
        <f t="shared" si="4197"/>
        <v/>
      </c>
      <c r="Q3050" s="21" t="s">
        <v>4269</v>
      </c>
      <c r="R3050" s="21" t="s">
        <v>6929</v>
      </c>
      <c r="S3050" s="21" t="s">
        <v>6935</v>
      </c>
      <c r="T3050" s="21" t="s">
        <v>7050</v>
      </c>
      <c r="U3050" s="23"/>
      <c r="V3050" s="23"/>
      <c r="W3050" s="15">
        <f t="shared" si="2"/>
        <v>45635</v>
      </c>
      <c r="X3050" s="24">
        <v>3049.0</v>
      </c>
      <c r="Y3050" s="17" t="str">
        <f t="shared" si="4182"/>
        <v>=COUNTIFS(C$3:C3050,C3050)</v>
      </c>
      <c r="Z3050" s="25" t="str">
        <f t="shared" si="4183"/>
        <v>#NAME?</v>
      </c>
      <c r="AA3050" s="25" t="str">
        <f t="shared" si="4184"/>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85"/>
        <v>2</v>
      </c>
      <c r="B3051" s="10">
        <f t="shared" si="2256"/>
        <v>2</v>
      </c>
      <c r="C3051" s="12" t="s">
        <v>4757</v>
      </c>
      <c r="D3051" s="21" t="str">
        <f t="shared" si="4186"/>
        <v>verb</v>
      </c>
      <c r="E3051" s="21" t="str">
        <f t="shared" si="4187"/>
        <v>opt 3rd sg of vippavasati</v>
      </c>
      <c r="F3051" s="21" t="str">
        <f t="shared" si="4188"/>
        <v>+instr</v>
      </c>
      <c r="G3051" s="21"/>
      <c r="H3051" s="21" t="str">
        <f t="shared" si="4189"/>
        <v>he would live apart from</v>
      </c>
      <c r="I3051" s="21" t="str">
        <f t="shared" si="4190"/>
        <v/>
      </c>
      <c r="J3051" s="21" t="str">
        <f t="shared" si="4191"/>
        <v>√vas (live)</v>
      </c>
      <c r="K3051" s="21">
        <f t="shared" si="4192"/>
        <v>1</v>
      </c>
      <c r="L3051" s="21" t="str">
        <f t="shared" si="4193"/>
        <v>a</v>
      </c>
      <c r="M3051" s="21" t="str">
        <f t="shared" si="4194"/>
        <v>√vas + a</v>
      </c>
      <c r="N3051" s="21" t="str">
        <f t="shared" si="4195"/>
        <v>vi + pa + vasa + ti</v>
      </c>
      <c r="O3051" s="21" t="str">
        <f t="shared" si="4196"/>
        <v/>
      </c>
      <c r="P3051" s="21" t="str">
        <f t="shared" si="4197"/>
        <v/>
      </c>
      <c r="Q3051" s="21"/>
      <c r="R3051" s="21" t="s">
        <v>6929</v>
      </c>
      <c r="S3051" s="21" t="s">
        <v>6935</v>
      </c>
      <c r="T3051" s="21" t="s">
        <v>7050</v>
      </c>
      <c r="U3051" s="23"/>
      <c r="V3051" s="23"/>
      <c r="W3051" s="15">
        <f t="shared" si="2"/>
        <v>45635</v>
      </c>
      <c r="X3051" s="24">
        <v>3050.0</v>
      </c>
      <c r="Y3051" s="17" t="str">
        <f t="shared" si="4182"/>
        <v>=COUNTIFS(C$3:C3051,C3051)</v>
      </c>
      <c r="Z3051" s="25" t="str">
        <f t="shared" si="4183"/>
        <v>#NAME?</v>
      </c>
      <c r="AA3051" s="25" t="str">
        <f t="shared" si="4184"/>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85"/>
        <v>7</v>
      </c>
      <c r="B3052" s="10">
        <f t="shared" si="2256"/>
        <v>26</v>
      </c>
      <c r="C3052" s="12" t="s">
        <v>1806</v>
      </c>
      <c r="D3052" s="21" t="str">
        <f t="shared" si="4186"/>
        <v>ind</v>
      </c>
      <c r="E3052" s="21" t="str">
        <f t="shared" si="4187"/>
        <v>ind, adv</v>
      </c>
      <c r="F3052" s="21" t="str">
        <f t="shared" si="4188"/>
        <v>+abl</v>
      </c>
      <c r="G3052" s="21"/>
      <c r="H3052" s="21" t="str">
        <f t="shared" si="4189"/>
        <v>apart (from), except (for)</v>
      </c>
      <c r="I3052" s="21" t="str">
        <f t="shared" si="4190"/>
        <v>other (than)</v>
      </c>
      <c r="J3052" s="21" t="str">
        <f t="shared" si="4191"/>
        <v/>
      </c>
      <c r="K3052" s="21" t="str">
        <f t="shared" si="4192"/>
        <v/>
      </c>
      <c r="L3052" s="21" t="str">
        <f t="shared" si="4193"/>
        <v/>
      </c>
      <c r="M3052" s="21" t="str">
        <f t="shared" si="4194"/>
        <v/>
      </c>
      <c r="N3052" s="21" t="str">
        <f t="shared" si="4195"/>
        <v>añña + tra</v>
      </c>
      <c r="O3052" s="21" t="str">
        <f t="shared" si="4196"/>
        <v/>
      </c>
      <c r="P3052" s="21" t="str">
        <f t="shared" si="4197"/>
        <v/>
      </c>
      <c r="Q3052" s="21"/>
      <c r="R3052" s="21" t="s">
        <v>6929</v>
      </c>
      <c r="S3052" s="21" t="s">
        <v>6935</v>
      </c>
      <c r="T3052" s="21" t="s">
        <v>7050</v>
      </c>
      <c r="U3052" s="23"/>
      <c r="V3052" s="23"/>
      <c r="W3052" s="15">
        <f t="shared" si="2"/>
        <v>45635</v>
      </c>
      <c r="X3052" s="24">
        <v>3051.0</v>
      </c>
      <c r="Y3052" s="17" t="str">
        <f t="shared" si="4182"/>
        <v>=COUNTIFS(C$3:C3052,C3052)</v>
      </c>
      <c r="Z3052" s="25" t="str">
        <f t="shared" si="4183"/>
        <v>#NAME?</v>
      </c>
      <c r="AA3052" s="25" t="str">
        <f t="shared" si="4184"/>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85"/>
        <v>3</v>
      </c>
      <c r="B3053" s="10">
        <f t="shared" si="2256"/>
        <v>4</v>
      </c>
      <c r="C3053" s="12" t="s">
        <v>4763</v>
      </c>
      <c r="D3053" s="21" t="str">
        <f t="shared" si="4186"/>
        <v>noun</v>
      </c>
      <c r="E3053" s="21" t="str">
        <f t="shared" si="4187"/>
        <v>fem abl sg of bhikkhusammuti, comp</v>
      </c>
      <c r="F3053" s="21" t="str">
        <f t="shared" si="4188"/>
        <v/>
      </c>
      <c r="G3053" s="21"/>
      <c r="H3053" s="21" t="str">
        <f t="shared" si="4189"/>
        <v>(from) monks' permission</v>
      </c>
      <c r="I3053" s="21" t="str">
        <f t="shared" si="4190"/>
        <v>agreement of the monks</v>
      </c>
      <c r="J3053" s="21" t="str">
        <f t="shared" si="4191"/>
        <v/>
      </c>
      <c r="K3053" s="21" t="str">
        <f t="shared" si="4192"/>
        <v/>
      </c>
      <c r="L3053" s="21" t="str">
        <f t="shared" si="4193"/>
        <v/>
      </c>
      <c r="M3053" s="21" t="str">
        <f t="shared" si="4194"/>
        <v/>
      </c>
      <c r="N3053" s="21" t="str">
        <f t="shared" si="4195"/>
        <v>bhikkhu + sammuti</v>
      </c>
      <c r="O3053" s="21" t="str">
        <f t="shared" si="4196"/>
        <v>genitive tappurisa</v>
      </c>
      <c r="P3053" s="21" t="str">
        <f t="shared" si="4197"/>
        <v>bhikkhūnaṃ + sammuti</v>
      </c>
      <c r="Q3053" s="21" t="s">
        <v>4769</v>
      </c>
      <c r="R3053" s="21" t="s">
        <v>6929</v>
      </c>
      <c r="S3053" s="21" t="s">
        <v>6935</v>
      </c>
      <c r="T3053" s="21" t="s">
        <v>7050</v>
      </c>
      <c r="U3053" s="23"/>
      <c r="V3053" s="23"/>
      <c r="W3053" s="15">
        <f t="shared" si="2"/>
        <v>45635</v>
      </c>
      <c r="X3053" s="24">
        <v>3052.0</v>
      </c>
      <c r="Y3053" s="17" t="str">
        <f t="shared" si="4182"/>
        <v>=COUNTIFS(C$3:C3053,C3053)</v>
      </c>
      <c r="Z3053" s="25" t="str">
        <f t="shared" si="4183"/>
        <v>#NAME?</v>
      </c>
      <c r="AA3053" s="25" t="str">
        <f t="shared" si="4184"/>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85"/>
        <v>29</v>
      </c>
      <c r="B3054" s="10">
        <f t="shared" si="2256"/>
        <v>30</v>
      </c>
      <c r="C3054" s="12" t="s">
        <v>4721</v>
      </c>
      <c r="D3054" s="21" t="str">
        <f t="shared" si="4186"/>
        <v>ptp</v>
      </c>
      <c r="E3054" s="21" t="s">
        <v>6839</v>
      </c>
      <c r="F3054" s="21" t="str">
        <f t="shared" si="4188"/>
        <v/>
      </c>
      <c r="G3054" s="21"/>
      <c r="H3054" s="21" t="str">
        <f t="shared" si="4189"/>
        <v>involving relinquishment</v>
      </c>
      <c r="I3054" s="21" t="str">
        <f t="shared" si="4190"/>
        <v>to be given up</v>
      </c>
      <c r="J3054" s="21" t="str">
        <f t="shared" si="4191"/>
        <v>√sajj (relinquish, let loose)</v>
      </c>
      <c r="K3054" s="21">
        <f t="shared" si="4192"/>
        <v>1</v>
      </c>
      <c r="L3054" s="21" t="str">
        <f t="shared" si="4193"/>
        <v>a</v>
      </c>
      <c r="M3054" s="21" t="str">
        <f t="shared" si="4194"/>
        <v/>
      </c>
      <c r="N3054" s="21" t="str">
        <f t="shared" si="4195"/>
        <v>ni + √sajj &gt; sagg + iya</v>
      </c>
      <c r="O3054" s="21" t="str">
        <f t="shared" si="4196"/>
        <v/>
      </c>
      <c r="P3054" s="21" t="str">
        <f t="shared" si="4197"/>
        <v/>
      </c>
      <c r="Q3054" s="21"/>
      <c r="R3054" s="21" t="s">
        <v>6929</v>
      </c>
      <c r="S3054" s="21" t="s">
        <v>6935</v>
      </c>
      <c r="T3054" s="21" t="s">
        <v>7050</v>
      </c>
      <c r="U3054" s="23"/>
      <c r="V3054" s="23"/>
      <c r="W3054" s="15">
        <f t="shared" si="2"/>
        <v>45635</v>
      </c>
      <c r="X3054" s="24">
        <v>3053.0</v>
      </c>
      <c r="Y3054" s="17" t="str">
        <f t="shared" si="4182"/>
        <v>=COUNTIFS(C$3:C3054,C3054)</v>
      </c>
      <c r="Z3054" s="25" t="str">
        <f t="shared" si="4183"/>
        <v>#NAME?</v>
      </c>
      <c r="AA3054" s="25" t="str">
        <f t="shared" si="4184"/>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85"/>
        <v>29</v>
      </c>
      <c r="B3055" s="10">
        <f t="shared" si="2256"/>
        <v>122</v>
      </c>
      <c r="C3055" s="12" t="s">
        <v>4724</v>
      </c>
      <c r="D3055" s="21" t="str">
        <f t="shared" si="4186"/>
        <v>adj</v>
      </c>
      <c r="E3055" s="21" t="str">
        <f>VLOOKUP($C3055,$C$1:$P$7320,3,0)</f>
        <v>nt nom sg of pācittiya</v>
      </c>
      <c r="F3055" s="21" t="str">
        <f t="shared" si="4188"/>
        <v>+loc</v>
      </c>
      <c r="G3055" s="21"/>
      <c r="H3055" s="21" t="str">
        <f t="shared" si="4189"/>
        <v>requiring confession</v>
      </c>
      <c r="I3055" s="21" t="str">
        <f t="shared" si="4190"/>
        <v/>
      </c>
      <c r="J3055" s="21" t="str">
        <f t="shared" si="4191"/>
        <v/>
      </c>
      <c r="K3055" s="21" t="str">
        <f t="shared" si="4192"/>
        <v/>
      </c>
      <c r="L3055" s="21" t="str">
        <f t="shared" si="4193"/>
        <v/>
      </c>
      <c r="M3055" s="21" t="str">
        <f t="shared" si="4194"/>
        <v/>
      </c>
      <c r="N3055" s="21" t="str">
        <f t="shared" si="4195"/>
        <v/>
      </c>
      <c r="O3055" s="21" t="str">
        <f t="shared" si="4196"/>
        <v/>
      </c>
      <c r="P3055" s="21" t="str">
        <f t="shared" si="4197"/>
        <v/>
      </c>
      <c r="Q3055" s="21"/>
      <c r="R3055" s="21" t="s">
        <v>6929</v>
      </c>
      <c r="S3055" s="21" t="s">
        <v>6935</v>
      </c>
      <c r="T3055" s="21" t="s">
        <v>7050</v>
      </c>
      <c r="U3055" s="23"/>
      <c r="V3055" s="23"/>
      <c r="W3055" s="15">
        <f t="shared" si="2"/>
        <v>45635</v>
      </c>
      <c r="X3055" s="24">
        <v>3054.0</v>
      </c>
      <c r="Y3055" s="17" t="str">
        <f t="shared" si="4182"/>
        <v>=COUNTIFS(C$3:C3055,C3055)</v>
      </c>
      <c r="Z3055" s="25" t="str">
        <f t="shared" si="4183"/>
        <v>#NAME?</v>
      </c>
      <c r="AA3055" s="25" t="str">
        <f t="shared" si="4184"/>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56"/>
        <v>0</v>
      </c>
      <c r="C3056" s="130"/>
      <c r="D3056" s="130"/>
      <c r="E3056" s="130"/>
      <c r="F3056" s="130"/>
      <c r="G3056" s="130"/>
      <c r="H3056" s="130"/>
      <c r="I3056" s="130"/>
      <c r="J3056" s="130"/>
      <c r="K3056" s="130"/>
      <c r="L3056" s="130"/>
      <c r="M3056" s="130"/>
      <c r="N3056" s="130"/>
      <c r="O3056" s="130"/>
      <c r="P3056" s="130"/>
      <c r="Q3056" s="130"/>
      <c r="R3056" s="130" t="s">
        <v>6929</v>
      </c>
      <c r="S3056" s="130" t="s">
        <v>6935</v>
      </c>
      <c r="T3056" s="130" t="s">
        <v>7050</v>
      </c>
      <c r="U3056" s="36"/>
      <c r="V3056" s="36"/>
      <c r="W3056" s="15">
        <f t="shared" si="2"/>
        <v>45635</v>
      </c>
      <c r="X3056" s="24">
        <v>3055.0</v>
      </c>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56"/>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2"/>
        <v>45635</v>
      </c>
      <c r="X3057" s="24">
        <v>3056.0</v>
      </c>
      <c r="Y3057" s="17" t="str">
        <f t="shared" ref="Y3057:Y3069" si="4198">formulatext(A3057)</f>
        <v>#N/A</v>
      </c>
      <c r="Z3057" s="25" t="str">
        <f t="shared" ref="Z3057:Z3069" si="4199">org.libreoffice.regex(Y3057,"(\= COUNTIFS\(C\$\d{1,3}:)(C\d{1,3})(,)(C\d{1,3})(\))","$2")</f>
        <v>#NAME?</v>
      </c>
      <c r="AA3057" s="25" t="str">
        <f t="shared" ref="AA3057:AA3069" si="4200">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56"/>
        <v>1</v>
      </c>
      <c r="C3058" s="12" t="s">
        <v>7051</v>
      </c>
      <c r="D3058" s="21"/>
      <c r="E3058" s="21"/>
      <c r="F3058" s="21"/>
      <c r="G3058" s="21"/>
      <c r="H3058" s="21"/>
      <c r="I3058" s="21"/>
      <c r="J3058" s="21"/>
      <c r="K3058" s="21"/>
      <c r="L3058" s="21"/>
      <c r="M3058" s="21"/>
      <c r="N3058" s="21"/>
      <c r="O3058" s="21"/>
      <c r="P3058" s="21"/>
      <c r="Q3058" s="21"/>
      <c r="R3058" s="21"/>
      <c r="S3058" s="21"/>
      <c r="T3058" s="21"/>
      <c r="U3058" s="23"/>
      <c r="V3058" s="23"/>
      <c r="W3058" s="15">
        <f t="shared" si="2"/>
        <v>45635</v>
      </c>
      <c r="X3058" s="24">
        <v>3057.0</v>
      </c>
      <c r="Y3058" s="17" t="str">
        <f t="shared" si="4198"/>
        <v>#N/A</v>
      </c>
      <c r="Z3058" s="25" t="str">
        <f t="shared" si="4199"/>
        <v>#NAME?</v>
      </c>
      <c r="AA3058" s="25" t="str">
        <f t="shared" si="4200"/>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201">COUNTIFS(C$3:C3059,C3059)</f>
        <v>28</v>
      </c>
      <c r="B3059" s="10">
        <f t="shared" si="2256"/>
        <v>99</v>
      </c>
      <c r="C3059" s="12" t="s">
        <v>555</v>
      </c>
      <c r="D3059" s="21" t="str">
        <f t="shared" ref="D3059:D3062" si="4202">VLOOKUP($C3059,$C$1:$P$7320,2,0)</f>
        <v>pron</v>
      </c>
      <c r="E3059" s="21" t="str">
        <f t="shared" ref="E3059:E3060" si="4203">VLOOKUP($C3059,$C$1:$P$7320,3,0)</f>
        <v>masc nom sg of ya</v>
      </c>
      <c r="F3059" s="21" t="str">
        <f t="shared" ref="F3059:F3062" si="4204">VLOOKUP($C3059,$C$1:$P$7320,4,0)</f>
        <v/>
      </c>
      <c r="G3059" s="21"/>
      <c r="H3059" s="21" t="str">
        <f t="shared" ref="H3059:H3062" si="4205">VLOOKUP($C3059,$C$1:$P$7320,6,0)</f>
        <v>whichever, whoever</v>
      </c>
      <c r="I3059" s="21" t="str">
        <f t="shared" ref="I3059:I3062" si="4206">VLOOKUP($C3059,$C$1:$P$7320,7,0)</f>
        <v/>
      </c>
      <c r="J3059" s="21" t="str">
        <f t="shared" ref="J3059:J3062" si="4207">VLOOKUP($C3059,$C$1:$P$7320,8,0)</f>
        <v/>
      </c>
      <c r="K3059" s="21" t="str">
        <f t="shared" ref="K3059:K3062" si="4208">VLOOKUP($C3059,$C$1:$P$7320,9,0)</f>
        <v/>
      </c>
      <c r="L3059" s="21" t="str">
        <f t="shared" ref="L3059:L3062" si="4209">VLOOKUP($C3059,$C$1:$P$7320,10,0)</f>
        <v/>
      </c>
      <c r="M3059" s="21" t="str">
        <f t="shared" ref="M3059:M3062" si="4210">VLOOKUP($C3059,$C$1:$P$7320,11,0)</f>
        <v/>
      </c>
      <c r="N3059" s="21" t="str">
        <f t="shared" ref="N3059:N3062" si="4211">VLOOKUP($C3059,$C$1:$P$7320,12,0)</f>
        <v/>
      </c>
      <c r="O3059" s="21" t="str">
        <f t="shared" ref="O3059:O3062" si="4212">VLOOKUP($C3059,$C$1:$P$7320,13,0)</f>
        <v/>
      </c>
      <c r="P3059" s="21" t="str">
        <f t="shared" ref="P3059:P3062" si="4213">VLOOKUP($C3059,$C$1:$P$7320,14,0)</f>
        <v/>
      </c>
      <c r="Q3059" s="21"/>
      <c r="R3059" s="21" t="s">
        <v>7051</v>
      </c>
      <c r="S3059" s="21" t="s">
        <v>7052</v>
      </c>
      <c r="T3059" s="21" t="s">
        <v>7053</v>
      </c>
      <c r="U3059" s="23"/>
      <c r="V3059" s="23"/>
      <c r="W3059" s="15">
        <f t="shared" si="2"/>
        <v>45635</v>
      </c>
      <c r="X3059" s="24">
        <v>3058.0</v>
      </c>
      <c r="Y3059" s="17" t="str">
        <f t="shared" si="4198"/>
        <v>=COUNTIFS(C$3:C3059,C3059)</v>
      </c>
      <c r="Z3059" s="25" t="str">
        <f t="shared" si="4199"/>
        <v>#NAME?</v>
      </c>
      <c r="AA3059" s="25" t="str">
        <f t="shared" si="4200"/>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201"/>
        <v>38</v>
      </c>
      <c r="B3060" s="10">
        <f t="shared" si="2256"/>
        <v>124</v>
      </c>
      <c r="C3060" s="12" t="s">
        <v>466</v>
      </c>
      <c r="D3060" s="21" t="str">
        <f t="shared" si="4202"/>
        <v>ind</v>
      </c>
      <c r="E3060" s="21" t="str">
        <f t="shared" si="4203"/>
        <v/>
      </c>
      <c r="F3060" s="21" t="str">
        <f t="shared" si="4204"/>
        <v/>
      </c>
      <c r="G3060" s="21"/>
      <c r="H3060" s="21" t="str">
        <f t="shared" si="4205"/>
        <v>then, now, so, but</v>
      </c>
      <c r="I3060" s="21" t="str">
        <f t="shared" si="4206"/>
        <v/>
      </c>
      <c r="J3060" s="21" t="str">
        <f t="shared" si="4207"/>
        <v/>
      </c>
      <c r="K3060" s="21" t="str">
        <f t="shared" si="4208"/>
        <v/>
      </c>
      <c r="L3060" s="21" t="str">
        <f t="shared" si="4209"/>
        <v/>
      </c>
      <c r="M3060" s="21" t="str">
        <f t="shared" si="4210"/>
        <v/>
      </c>
      <c r="N3060" s="21" t="str">
        <f t="shared" si="4211"/>
        <v/>
      </c>
      <c r="O3060" s="21" t="str">
        <f t="shared" si="4212"/>
        <v/>
      </c>
      <c r="P3060" s="21" t="str">
        <f t="shared" si="4213"/>
        <v/>
      </c>
      <c r="Q3060" s="21"/>
      <c r="R3060" s="21" t="s">
        <v>7051</v>
      </c>
      <c r="S3060" s="21" t="s">
        <v>7052</v>
      </c>
      <c r="T3060" s="21" t="s">
        <v>7053</v>
      </c>
      <c r="U3060" s="23"/>
      <c r="V3060" s="23"/>
      <c r="W3060" s="15">
        <f t="shared" si="2"/>
        <v>45635</v>
      </c>
      <c r="X3060" s="24">
        <v>3059.0</v>
      </c>
      <c r="Y3060" s="17" t="str">
        <f t="shared" si="4198"/>
        <v>=COUNTIFS(C$3:C3060,C3060)</v>
      </c>
      <c r="Z3060" s="25" t="str">
        <f t="shared" si="4199"/>
        <v>#NAME?</v>
      </c>
      <c r="AA3060" s="25" t="str">
        <f t="shared" si="4200"/>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1"/>
        <v>69</v>
      </c>
      <c r="B3061" s="10">
        <f t="shared" si="2256"/>
        <v>147</v>
      </c>
      <c r="C3061" s="12" t="s">
        <v>560</v>
      </c>
      <c r="D3061" s="21" t="str">
        <f t="shared" si="4202"/>
        <v>noun</v>
      </c>
      <c r="E3061" s="21" t="s">
        <v>3635</v>
      </c>
      <c r="F3061" s="21" t="str">
        <f t="shared" si="4204"/>
        <v/>
      </c>
      <c r="G3061" s="21"/>
      <c r="H3061" s="21" t="str">
        <f t="shared" si="4205"/>
        <v>monk, monastic</v>
      </c>
      <c r="I3061" s="21" t="str">
        <f t="shared" si="4206"/>
        <v>beggar, mendicant</v>
      </c>
      <c r="J3061" s="21" t="str">
        <f t="shared" si="4207"/>
        <v>√bhikkh (beg)</v>
      </c>
      <c r="K3061" s="21">
        <f t="shared" si="4208"/>
        <v>1</v>
      </c>
      <c r="L3061" s="21" t="str">
        <f t="shared" si="4209"/>
        <v>a</v>
      </c>
      <c r="M3061" s="21" t="str">
        <f t="shared" si="4210"/>
        <v/>
      </c>
      <c r="N3061" s="21" t="str">
        <f t="shared" si="4211"/>
        <v>√bhikkh + u</v>
      </c>
      <c r="O3061" s="21" t="str">
        <f t="shared" si="4212"/>
        <v/>
      </c>
      <c r="P3061" s="21" t="str">
        <f t="shared" si="4213"/>
        <v/>
      </c>
      <c r="Q3061" s="21"/>
      <c r="R3061" s="21" t="s">
        <v>7051</v>
      </c>
      <c r="S3061" s="21" t="s">
        <v>7052</v>
      </c>
      <c r="T3061" s="21" t="s">
        <v>7053</v>
      </c>
      <c r="U3061" s="23"/>
      <c r="V3061" s="23"/>
      <c r="W3061" s="15">
        <f t="shared" si="2"/>
        <v>45635</v>
      </c>
      <c r="X3061" s="24">
        <v>3060.0</v>
      </c>
      <c r="Y3061" s="17" t="str">
        <f t="shared" si="4198"/>
        <v>=COUNTIFS(C$3:C3061,C3061)</v>
      </c>
      <c r="Z3061" s="25" t="str">
        <f t="shared" si="4199"/>
        <v>#NAME?</v>
      </c>
      <c r="AA3061" s="25" t="str">
        <f t="shared" si="4200"/>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1"/>
        <v>2</v>
      </c>
      <c r="B3062" s="10">
        <f t="shared" si="2256"/>
        <v>14</v>
      </c>
      <c r="C3062" s="12" t="s">
        <v>4210</v>
      </c>
      <c r="D3062" s="21" t="str">
        <f t="shared" si="4202"/>
        <v>ind</v>
      </c>
      <c r="E3062" s="21" t="str">
        <f>VLOOKUP($C3062,$C$1:$P$7320,3,0)</f>
        <v>adv, from jānanta</v>
      </c>
      <c r="F3062" s="21" t="str">
        <f t="shared" si="4204"/>
        <v/>
      </c>
      <c r="G3062" s="21"/>
      <c r="H3062" s="21" t="str">
        <f t="shared" si="4205"/>
        <v>knowingly, consciously, wittingly</v>
      </c>
      <c r="I3062" s="21" t="str">
        <f t="shared" si="4206"/>
        <v>knowing</v>
      </c>
      <c r="J3062" s="21" t="str">
        <f t="shared" si="4207"/>
        <v>√ñā (know)</v>
      </c>
      <c r="K3062" s="21">
        <f t="shared" si="4208"/>
        <v>5</v>
      </c>
      <c r="L3062" s="21" t="str">
        <f t="shared" si="4209"/>
        <v>nā</v>
      </c>
      <c r="M3062" s="21" t="str">
        <f t="shared" si="4210"/>
        <v>√ñā + nā &gt; jānā</v>
      </c>
      <c r="N3062" s="21" t="str">
        <f t="shared" si="4211"/>
        <v>jānā + aṃ</v>
      </c>
      <c r="O3062" s="21" t="str">
        <f t="shared" si="4212"/>
        <v/>
      </c>
      <c r="P3062" s="21" t="str">
        <f t="shared" si="4213"/>
        <v/>
      </c>
      <c r="Q3062" s="21"/>
      <c r="R3062" s="21" t="s">
        <v>7051</v>
      </c>
      <c r="S3062" s="21" t="s">
        <v>7052</v>
      </c>
      <c r="T3062" s="21" t="s">
        <v>7053</v>
      </c>
      <c r="U3062" s="23"/>
      <c r="V3062" s="23"/>
      <c r="W3062" s="15">
        <f t="shared" si="2"/>
        <v>45635</v>
      </c>
      <c r="X3062" s="24">
        <v>3061.0</v>
      </c>
      <c r="Y3062" s="17" t="str">
        <f t="shared" si="4198"/>
        <v>=COUNTIFS(C$3:C3062,C3062)</v>
      </c>
      <c r="Z3062" s="25" t="str">
        <f t="shared" si="4199"/>
        <v>#NAME?</v>
      </c>
      <c r="AA3062" s="25" t="str">
        <f t="shared" si="4200"/>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1"/>
        <v>1</v>
      </c>
      <c r="B3063" s="10">
        <f t="shared" si="2256"/>
        <v>4</v>
      </c>
      <c r="C3063" s="12" t="s">
        <v>7054</v>
      </c>
      <c r="D3063" s="21" t="s">
        <v>250</v>
      </c>
      <c r="E3063" s="21" t="s">
        <v>7055</v>
      </c>
      <c r="F3063" s="21"/>
      <c r="G3063" s="21"/>
      <c r="H3063" s="21" t="s">
        <v>7056</v>
      </c>
      <c r="I3063" s="21" t="s">
        <v>7057</v>
      </c>
      <c r="J3063" s="21" t="s">
        <v>113</v>
      </c>
      <c r="K3063" s="21">
        <v>1.0</v>
      </c>
      <c r="L3063" s="21" t="s">
        <v>35</v>
      </c>
      <c r="M3063" s="21"/>
      <c r="N3063" s="21" t="s">
        <v>7058</v>
      </c>
      <c r="O3063" s="21"/>
      <c r="P3063" s="21"/>
      <c r="Q3063" s="21"/>
      <c r="R3063" s="21" t="s">
        <v>7051</v>
      </c>
      <c r="S3063" s="21" t="s">
        <v>7052</v>
      </c>
      <c r="T3063" s="21" t="s">
        <v>7059</v>
      </c>
      <c r="U3063" s="23"/>
      <c r="V3063" s="23"/>
      <c r="W3063" s="15">
        <f t="shared" si="2"/>
        <v>45635</v>
      </c>
      <c r="X3063" s="24">
        <v>3062.0</v>
      </c>
      <c r="Y3063" s="17" t="str">
        <f t="shared" si="4198"/>
        <v>=COUNTIFS(C$3:C3063,C3063)</v>
      </c>
      <c r="Z3063" s="25" t="str">
        <f t="shared" si="4199"/>
        <v>#NAME?</v>
      </c>
      <c r="AA3063" s="25" t="str">
        <f t="shared" si="4200"/>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1"/>
        <v>1</v>
      </c>
      <c r="B3064" s="10">
        <f t="shared" si="2256"/>
        <v>3</v>
      </c>
      <c r="C3064" s="12" t="s">
        <v>7060</v>
      </c>
      <c r="D3064" s="21" t="s">
        <v>47</v>
      </c>
      <c r="E3064" s="21" t="s">
        <v>7061</v>
      </c>
      <c r="F3064" s="21"/>
      <c r="G3064" s="21"/>
      <c r="H3064" s="21" t="s">
        <v>7062</v>
      </c>
      <c r="I3064" s="21" t="s">
        <v>7063</v>
      </c>
      <c r="J3064" s="21" t="s">
        <v>1861</v>
      </c>
      <c r="K3064" s="21">
        <v>1.0</v>
      </c>
      <c r="L3064" s="21" t="s">
        <v>35</v>
      </c>
      <c r="M3064" s="21"/>
      <c r="N3064" s="21" t="s">
        <v>7064</v>
      </c>
      <c r="O3064" s="21"/>
      <c r="P3064" s="21"/>
      <c r="Q3064" s="21"/>
      <c r="R3064" s="21" t="s">
        <v>7051</v>
      </c>
      <c r="S3064" s="21" t="s">
        <v>7052</v>
      </c>
      <c r="T3064" s="21" t="s">
        <v>7065</v>
      </c>
      <c r="U3064" s="23"/>
      <c r="V3064" s="23"/>
      <c r="W3064" s="15">
        <f t="shared" si="2"/>
        <v>45635</v>
      </c>
      <c r="X3064" s="24">
        <v>3063.0</v>
      </c>
      <c r="Y3064" s="17" t="str">
        <f t="shared" si="4198"/>
        <v>=COUNTIFS(C$3:C3064,C3064)</v>
      </c>
      <c r="Z3064" s="25" t="str">
        <f t="shared" si="4199"/>
        <v>#NAME?</v>
      </c>
      <c r="AA3064" s="25" t="str">
        <f t="shared" si="4200"/>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1"/>
        <v>1</v>
      </c>
      <c r="B3065" s="10">
        <f t="shared" si="2256"/>
        <v>2</v>
      </c>
      <c r="C3065" s="12" t="s">
        <v>7066</v>
      </c>
      <c r="D3065" s="21" t="s">
        <v>250</v>
      </c>
      <c r="E3065" s="21" t="s">
        <v>7067</v>
      </c>
      <c r="F3065" s="21"/>
      <c r="G3065" s="21"/>
      <c r="H3065" s="21" t="s">
        <v>7068</v>
      </c>
      <c r="I3065" s="21" t="s">
        <v>7069</v>
      </c>
      <c r="J3065" s="21" t="s">
        <v>34</v>
      </c>
      <c r="K3065" s="21">
        <v>1.0</v>
      </c>
      <c r="L3065" s="21" t="s">
        <v>35</v>
      </c>
      <c r="M3065" s="21"/>
      <c r="N3065" s="21" t="s">
        <v>7070</v>
      </c>
      <c r="O3065" s="21"/>
      <c r="P3065" s="21"/>
      <c r="Q3065" s="21"/>
      <c r="R3065" s="21" t="s">
        <v>7051</v>
      </c>
      <c r="S3065" s="21" t="s">
        <v>7052</v>
      </c>
      <c r="T3065" s="21" t="s">
        <v>7071</v>
      </c>
      <c r="U3065" s="23"/>
      <c r="V3065" s="23"/>
      <c r="W3065" s="15">
        <f t="shared" si="2"/>
        <v>45635</v>
      </c>
      <c r="X3065" s="24">
        <v>3064.0</v>
      </c>
      <c r="Y3065" s="17" t="str">
        <f t="shared" si="4198"/>
        <v>=COUNTIFS(C$3:C3065,C3065)</v>
      </c>
      <c r="Z3065" s="25" t="str">
        <f t="shared" si="4199"/>
        <v>#NAME?</v>
      </c>
      <c r="AA3065" s="25" t="str">
        <f t="shared" si="4200"/>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1"/>
        <v>1</v>
      </c>
      <c r="B3066" s="10">
        <f t="shared" si="2256"/>
        <v>3</v>
      </c>
      <c r="C3066" s="12" t="s">
        <v>7072</v>
      </c>
      <c r="D3066" s="21" t="s">
        <v>47</v>
      </c>
      <c r="E3066" s="21" t="s">
        <v>7073</v>
      </c>
      <c r="F3066" s="21"/>
      <c r="G3066" s="21"/>
      <c r="H3066" s="21" t="s">
        <v>7074</v>
      </c>
      <c r="I3066" s="21"/>
      <c r="J3066" s="21"/>
      <c r="K3066" s="21"/>
      <c r="L3066" s="21"/>
      <c r="M3066" s="21"/>
      <c r="N3066" s="21"/>
      <c r="O3066" s="21"/>
      <c r="P3066" s="21"/>
      <c r="Q3066" s="21"/>
      <c r="R3066" s="21" t="s">
        <v>7051</v>
      </c>
      <c r="S3066" s="21" t="s">
        <v>7052</v>
      </c>
      <c r="T3066" s="21" t="s">
        <v>7075</v>
      </c>
      <c r="U3066" s="23"/>
      <c r="V3066" s="23"/>
      <c r="W3066" s="15">
        <f t="shared" si="2"/>
        <v>45635</v>
      </c>
      <c r="X3066" s="24">
        <v>3065.0</v>
      </c>
      <c r="Y3066" s="17" t="str">
        <f t="shared" si="4198"/>
        <v>=COUNTIFS(C$3:C3066,C3066)</v>
      </c>
      <c r="Z3066" s="25" t="str">
        <f t="shared" si="4199"/>
        <v>#NAME?</v>
      </c>
      <c r="AA3066" s="25" t="str">
        <f t="shared" si="4200"/>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1"/>
        <v>1</v>
      </c>
      <c r="B3067" s="10">
        <f t="shared" si="2256"/>
        <v>2</v>
      </c>
      <c r="C3067" s="12" t="s">
        <v>7076</v>
      </c>
      <c r="D3067" s="21" t="s">
        <v>84</v>
      </c>
      <c r="E3067" s="21" t="s">
        <v>7077</v>
      </c>
      <c r="F3067" s="21"/>
      <c r="G3067" s="21"/>
      <c r="H3067" s="21" t="s">
        <v>7078</v>
      </c>
      <c r="I3067" s="21" t="s">
        <v>7079</v>
      </c>
      <c r="J3067" s="21" t="s">
        <v>34</v>
      </c>
      <c r="K3067" s="21">
        <v>1.0</v>
      </c>
      <c r="L3067" s="21" t="s">
        <v>196</v>
      </c>
      <c r="M3067" s="21" t="s">
        <v>7080</v>
      </c>
      <c r="N3067" s="21" t="s">
        <v>7081</v>
      </c>
      <c r="O3067" s="21"/>
      <c r="P3067" s="21"/>
      <c r="Q3067" s="21"/>
      <c r="R3067" s="21" t="s">
        <v>7051</v>
      </c>
      <c r="S3067" s="21" t="s">
        <v>7052</v>
      </c>
      <c r="T3067" s="21" t="s">
        <v>7082</v>
      </c>
      <c r="U3067" s="23"/>
      <c r="V3067" s="23"/>
      <c r="W3067" s="15">
        <f t="shared" si="2"/>
        <v>45635</v>
      </c>
      <c r="X3067" s="24">
        <v>3066.0</v>
      </c>
      <c r="Y3067" s="17" t="str">
        <f t="shared" si="4198"/>
        <v>=COUNTIFS(C$3:C3067,C3067)</v>
      </c>
      <c r="Z3067" s="25" t="str">
        <f t="shared" si="4199"/>
        <v>#NAME?</v>
      </c>
      <c r="AA3067" s="25" t="str">
        <f t="shared" si="4200"/>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1"/>
        <v>30</v>
      </c>
      <c r="B3068" s="10">
        <f t="shared" si="2256"/>
        <v>30</v>
      </c>
      <c r="C3068" s="12" t="s">
        <v>4721</v>
      </c>
      <c r="D3068" s="21" t="str">
        <f t="shared" ref="D3068:D3069" si="4214">VLOOKUP($C3068,$C$1:$P$7320,2,0)</f>
        <v>ptp</v>
      </c>
      <c r="E3068" s="21" t="s">
        <v>6839</v>
      </c>
      <c r="F3068" s="21" t="str">
        <f t="shared" ref="F3068:F3069" si="4215">VLOOKUP($C3068,$C$1:$P$7320,4,0)</f>
        <v/>
      </c>
      <c r="G3068" s="21"/>
      <c r="H3068" s="21" t="str">
        <f t="shared" ref="H3068:H3069" si="4216">VLOOKUP($C3068,$C$1:$P$7320,6,0)</f>
        <v>involving relinquishment</v>
      </c>
      <c r="I3068" s="21" t="str">
        <f t="shared" ref="I3068:I3069" si="4217">VLOOKUP($C3068,$C$1:$P$7320,7,0)</f>
        <v>to be given up</v>
      </c>
      <c r="J3068" s="21" t="str">
        <f t="shared" ref="J3068:J3069" si="4218">VLOOKUP($C3068,$C$1:$P$7320,8,0)</f>
        <v>√sajj (relinquish, let loose)</v>
      </c>
      <c r="K3068" s="21">
        <f t="shared" ref="K3068:K3069" si="4219">VLOOKUP($C3068,$C$1:$P$7320,9,0)</f>
        <v>1</v>
      </c>
      <c r="L3068" s="21" t="str">
        <f t="shared" ref="L3068:L3069" si="4220">VLOOKUP($C3068,$C$1:$P$7320,10,0)</f>
        <v>a</v>
      </c>
      <c r="M3068" s="21" t="str">
        <f t="shared" ref="M3068:M3069" si="4221">VLOOKUP($C3068,$C$1:$P$7320,11,0)</f>
        <v/>
      </c>
      <c r="N3068" s="21" t="str">
        <f t="shared" ref="N3068:N3069" si="4222">VLOOKUP($C3068,$C$1:$P$7320,12,0)</f>
        <v>ni + √sajj &gt; sagg + iya</v>
      </c>
      <c r="O3068" s="21" t="str">
        <f t="shared" ref="O3068:O3069" si="4223">VLOOKUP($C3068,$C$1:$P$7320,13,0)</f>
        <v/>
      </c>
      <c r="P3068" s="21" t="str">
        <f t="shared" ref="P3068:P3069" si="4224">VLOOKUP($C3068,$C$1:$P$7320,14,0)</f>
        <v/>
      </c>
      <c r="Q3068" s="21"/>
      <c r="R3068" s="21" t="s">
        <v>7051</v>
      </c>
      <c r="S3068" s="21" t="s">
        <v>7052</v>
      </c>
      <c r="T3068" s="21" t="s">
        <v>7053</v>
      </c>
      <c r="U3068" s="23"/>
      <c r="V3068" s="23"/>
      <c r="W3068" s="15">
        <f t="shared" si="2"/>
        <v>45635</v>
      </c>
      <c r="X3068" s="24">
        <v>3067.0</v>
      </c>
      <c r="Y3068" s="17" t="str">
        <f t="shared" si="4198"/>
        <v>=COUNTIFS(C$3:C3068,C3068)</v>
      </c>
      <c r="Z3068" s="25" t="str">
        <f t="shared" si="4199"/>
        <v>#NAME?</v>
      </c>
      <c r="AA3068" s="25" t="str">
        <f t="shared" si="4200"/>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1"/>
        <v>30</v>
      </c>
      <c r="B3069" s="10">
        <f t="shared" si="2256"/>
        <v>122</v>
      </c>
      <c r="C3069" s="12" t="s">
        <v>4724</v>
      </c>
      <c r="D3069" s="21" t="str">
        <f t="shared" si="4214"/>
        <v>adj</v>
      </c>
      <c r="E3069" s="21" t="str">
        <f>VLOOKUP($C3069,$C$1:$P$7320,3,0)</f>
        <v>nt nom sg of pācittiya</v>
      </c>
      <c r="F3069" s="21" t="str">
        <f t="shared" si="4215"/>
        <v>+loc</v>
      </c>
      <c r="G3069" s="21"/>
      <c r="H3069" s="21" t="str">
        <f t="shared" si="4216"/>
        <v>requiring confession</v>
      </c>
      <c r="I3069" s="21" t="str">
        <f t="shared" si="4217"/>
        <v/>
      </c>
      <c r="J3069" s="21" t="str">
        <f t="shared" si="4218"/>
        <v/>
      </c>
      <c r="K3069" s="21" t="str">
        <f t="shared" si="4219"/>
        <v/>
      </c>
      <c r="L3069" s="21" t="str">
        <f t="shared" si="4220"/>
        <v/>
      </c>
      <c r="M3069" s="21" t="str">
        <f t="shared" si="4221"/>
        <v/>
      </c>
      <c r="N3069" s="21" t="str">
        <f t="shared" si="4222"/>
        <v/>
      </c>
      <c r="O3069" s="21" t="str">
        <f t="shared" si="4223"/>
        <v/>
      </c>
      <c r="P3069" s="21" t="str">
        <f t="shared" si="4224"/>
        <v/>
      </c>
      <c r="Q3069" s="21"/>
      <c r="R3069" s="21" t="s">
        <v>7051</v>
      </c>
      <c r="S3069" s="21" t="s">
        <v>7052</v>
      </c>
      <c r="T3069" s="21" t="s">
        <v>7053</v>
      </c>
      <c r="U3069" s="23"/>
      <c r="V3069" s="23"/>
      <c r="W3069" s="15">
        <f t="shared" si="2"/>
        <v>45635</v>
      </c>
      <c r="X3069" s="24">
        <v>3068.0</v>
      </c>
      <c r="Y3069" s="17" t="str">
        <f t="shared" si="4198"/>
        <v>=COUNTIFS(C$3:C3069,C3069)</v>
      </c>
      <c r="Z3069" s="25" t="str">
        <f t="shared" si="4199"/>
        <v>#NAME?</v>
      </c>
      <c r="AA3069" s="25" t="str">
        <f t="shared" si="4200"/>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2"/>
      <c r="B3070" s="10">
        <f t="shared" si="2256"/>
        <v>0</v>
      </c>
      <c r="C3070" s="113"/>
      <c r="D3070" s="114"/>
      <c r="E3070" s="114"/>
      <c r="F3070" s="114"/>
      <c r="G3070" s="114"/>
      <c r="H3070" s="114"/>
      <c r="I3070" s="114"/>
      <c r="J3070" s="114"/>
      <c r="K3070" s="114"/>
      <c r="L3070" s="114"/>
      <c r="M3070" s="114"/>
      <c r="N3070" s="114"/>
      <c r="O3070" s="114"/>
      <c r="P3070" s="114"/>
      <c r="Q3070" s="114"/>
      <c r="R3070" s="114" t="s">
        <v>7051</v>
      </c>
      <c r="S3070" s="114" t="s">
        <v>7052</v>
      </c>
      <c r="T3070" s="114" t="s">
        <v>7053</v>
      </c>
      <c r="U3070" s="112"/>
      <c r="V3070" s="112"/>
      <c r="W3070" s="15">
        <f t="shared" si="2"/>
        <v>45635</v>
      </c>
      <c r="X3070" s="24">
        <v>3069.0</v>
      </c>
      <c r="Y3070" s="112"/>
      <c r="Z3070" s="112"/>
      <c r="AA3070" s="112"/>
      <c r="AB3070" s="112"/>
      <c r="AC3070" s="112"/>
      <c r="AD3070" s="112"/>
      <c r="AE3070" s="112"/>
      <c r="AF3070" s="112"/>
      <c r="AG3070" s="112"/>
      <c r="AH3070" s="112"/>
      <c r="AI3070" s="112"/>
      <c r="AJ3070" s="112"/>
      <c r="AK3070" s="112"/>
      <c r="AL3070" s="115"/>
      <c r="AM3070" s="115"/>
      <c r="AN3070" s="115"/>
      <c r="AO3070" s="115"/>
      <c r="AP3070" s="115"/>
      <c r="AQ3070" s="115"/>
      <c r="AR3070" s="115"/>
      <c r="AS3070" s="115"/>
      <c r="AT3070" s="115"/>
      <c r="AU3070" s="115"/>
    </row>
    <row r="3071" ht="15.75" customHeight="1">
      <c r="A3071" s="116"/>
      <c r="B3071" s="10">
        <f t="shared" si="2256"/>
        <v>1</v>
      </c>
      <c r="C3071" s="131" t="s">
        <v>7083</v>
      </c>
      <c r="D3071" s="118"/>
      <c r="E3071" s="118"/>
      <c r="F3071" s="118"/>
      <c r="G3071" s="118"/>
      <c r="H3071" s="118"/>
      <c r="I3071" s="118"/>
      <c r="J3071" s="118"/>
      <c r="K3071" s="118"/>
      <c r="L3071" s="118"/>
      <c r="M3071" s="118"/>
      <c r="N3071" s="118"/>
      <c r="O3071" s="118"/>
      <c r="P3071" s="118"/>
      <c r="Q3071" s="124"/>
      <c r="R3071" s="118"/>
      <c r="S3071" s="118"/>
      <c r="T3071" s="120"/>
      <c r="U3071" s="121"/>
      <c r="V3071" s="121"/>
      <c r="W3071" s="15">
        <f t="shared" si="2"/>
        <v>45635</v>
      </c>
      <c r="X3071" s="24">
        <v>3070.0</v>
      </c>
      <c r="Y3071" s="121"/>
      <c r="Z3071" s="121"/>
      <c r="AA3071" s="121"/>
      <c r="AB3071" s="121"/>
      <c r="AC3071" s="121"/>
      <c r="AD3071" s="121"/>
      <c r="AE3071" s="121"/>
      <c r="AF3071" s="121"/>
      <c r="AG3071" s="121"/>
      <c r="AH3071" s="121"/>
      <c r="AI3071" s="121"/>
      <c r="AJ3071" s="121"/>
      <c r="AK3071" s="121"/>
      <c r="AL3071" s="122"/>
      <c r="AM3071" s="122"/>
      <c r="AN3071" s="122"/>
      <c r="AO3071" s="122"/>
      <c r="AP3071" s="122"/>
      <c r="AQ3071" s="122"/>
      <c r="AR3071" s="122"/>
      <c r="AS3071" s="122"/>
      <c r="AT3071" s="122"/>
      <c r="AU3071" s="122"/>
    </row>
    <row r="3072" ht="15.75" customHeight="1">
      <c r="A3072" s="123">
        <f t="shared" ref="A3072:A3075" si="4225">COUNTIFS(C$3:C3072,C3072)</f>
        <v>1</v>
      </c>
      <c r="B3072" s="10">
        <f t="shared" si="2256"/>
        <v>1</v>
      </c>
      <c r="C3072" s="117" t="s">
        <v>7084</v>
      </c>
      <c r="D3072" s="124" t="s">
        <v>47</v>
      </c>
      <c r="E3072" s="119" t="s">
        <v>7085</v>
      </c>
      <c r="F3072" s="124"/>
      <c r="G3072" s="124"/>
      <c r="H3072" s="119" t="s">
        <v>7086</v>
      </c>
      <c r="I3072" s="124"/>
      <c r="J3072" s="124"/>
      <c r="K3072" s="124"/>
      <c r="L3072" s="124"/>
      <c r="M3072" s="124"/>
      <c r="N3072" s="119" t="s">
        <v>7087</v>
      </c>
      <c r="O3072" s="124" t="s">
        <v>65</v>
      </c>
      <c r="P3072" s="119" t="s">
        <v>7087</v>
      </c>
      <c r="Q3072" s="124"/>
      <c r="R3072" s="124" t="s">
        <v>7051</v>
      </c>
      <c r="S3072" s="124" t="s">
        <v>7052</v>
      </c>
      <c r="T3072" s="125" t="s">
        <v>7088</v>
      </c>
      <c r="U3072" s="126"/>
      <c r="V3072" s="126"/>
      <c r="W3072" s="15">
        <f t="shared" si="2"/>
        <v>45635</v>
      </c>
      <c r="X3072" s="24">
        <v>3071.0</v>
      </c>
      <c r="Y3072" s="121" t="str">
        <f>formulatext(A3072)</f>
        <v>=COUNTIFS(C$3:C3072,C3072)</v>
      </c>
      <c r="Z3072" s="127" t="str">
        <f>org.libreoffice.regex(Y3072,"(\= COUNTIFS\(C\$\d{1,3}:)(C\d{1,3})(,)(C\d{1,3})(\))","$2")</f>
        <v>#NAME?</v>
      </c>
      <c r="AA3072" s="127" t="str">
        <f>org.libreoffice.regex(Y3072,"(\= COUNTIFS\(C\$\d{1,3}:)(C\d{1,3})(,)(C\d{1,3})(\))","$4")</f>
        <v>#NAME?</v>
      </c>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si="4225"/>
        <v>2</v>
      </c>
      <c r="B3073" s="10">
        <f t="shared" si="2256"/>
        <v>5</v>
      </c>
      <c r="C3073" s="117" t="s">
        <v>6394</v>
      </c>
      <c r="D3073" s="21" t="str">
        <f t="shared" ref="D3073:D3074" si="4226">VLOOKUP($C3073,$C$1:$P$7320,2,0)</f>
        <v>noun</v>
      </c>
      <c r="E3073" s="21" t="str">
        <f t="shared" ref="E3073:E3074" si="4227">VLOOKUP($C3073,$C$1:$P$7320,3,0)</f>
        <v>masc</v>
      </c>
      <c r="F3073" s="21" t="str">
        <f t="shared" ref="F3073:F3074" si="4228">VLOOKUP($C3073,$C$1:$P$7320,4,0)</f>
        <v/>
      </c>
      <c r="G3073" s="21"/>
      <c r="H3073" s="21" t="str">
        <f t="shared" ref="H3073:H3074" si="4229">VLOOKUP($C3073,$C$1:$P$7320,6,0)</f>
        <v>bowl</v>
      </c>
      <c r="I3073" s="21" t="str">
        <f t="shared" ref="I3073:I3074" si="4230">VLOOKUP($C3073,$C$1:$P$7320,7,0)</f>
        <v/>
      </c>
      <c r="J3073" s="21" t="str">
        <f t="shared" ref="J3073:J3074" si="4231">VLOOKUP($C3073,$C$1:$P$7320,8,0)</f>
        <v>√pā (drink)</v>
      </c>
      <c r="K3073" s="21">
        <f t="shared" ref="K3073:K3074" si="4232">VLOOKUP($C3073,$C$1:$P$7320,9,0)</f>
        <v>1</v>
      </c>
      <c r="L3073" s="21" t="str">
        <f t="shared" ref="L3073:L3074" si="4233">VLOOKUP($C3073,$C$1:$P$7320,10,0)</f>
        <v>a</v>
      </c>
      <c r="M3073" s="21" t="str">
        <f t="shared" ref="M3073:M3074" si="4234">VLOOKUP($C3073,$C$1:$P$7320,11,0)</f>
        <v/>
      </c>
      <c r="N3073" s="21" t="str">
        <f t="shared" ref="N3073:N3074" si="4235">VLOOKUP($C3073,$C$1:$P$7320,12,0)</f>
        <v>√pā + ta</v>
      </c>
      <c r="O3073" s="132"/>
      <c r="P3073" s="133"/>
      <c r="Q3073" s="124"/>
      <c r="R3073" s="124" t="s">
        <v>7051</v>
      </c>
      <c r="S3073" s="124" t="s">
        <v>7052</v>
      </c>
      <c r="T3073" s="134" t="s">
        <v>7083</v>
      </c>
      <c r="U3073" s="126"/>
      <c r="V3073" s="126"/>
      <c r="W3073" s="15">
        <f t="shared" si="2"/>
        <v>45635</v>
      </c>
      <c r="X3073" s="24">
        <v>3072.0</v>
      </c>
      <c r="Y3073" s="121"/>
      <c r="Z3073" s="127"/>
      <c r="AA3073" s="127"/>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25"/>
        <v>3</v>
      </c>
      <c r="B3074" s="10">
        <f t="shared" si="2256"/>
        <v>19</v>
      </c>
      <c r="C3074" s="128" t="s">
        <v>5844</v>
      </c>
      <c r="D3074" s="21" t="str">
        <f t="shared" si="4226"/>
        <v>noun</v>
      </c>
      <c r="E3074" s="21" t="str">
        <f t="shared" si="4227"/>
        <v>masc nom sg of vagga</v>
      </c>
      <c r="F3074" s="21" t="str">
        <f t="shared" si="4228"/>
        <v/>
      </c>
      <c r="G3074" s="21"/>
      <c r="H3074" s="21" t="str">
        <f t="shared" si="4229"/>
        <v>chapter; section</v>
      </c>
      <c r="I3074" s="21" t="str">
        <f t="shared" si="4230"/>
        <v/>
      </c>
      <c r="J3074" s="21" t="str">
        <f t="shared" si="4231"/>
        <v/>
      </c>
      <c r="K3074" s="21" t="str">
        <f t="shared" si="4232"/>
        <v/>
      </c>
      <c r="L3074" s="21" t="str">
        <f t="shared" si="4233"/>
        <v/>
      </c>
      <c r="M3074" s="21" t="str">
        <f t="shared" si="4234"/>
        <v/>
      </c>
      <c r="N3074" s="21" t="str">
        <f t="shared" si="4235"/>
        <v>vi + agga</v>
      </c>
      <c r="O3074" s="124"/>
      <c r="P3074" s="124"/>
      <c r="Q3074" s="124"/>
      <c r="R3074" s="124" t="s">
        <v>7051</v>
      </c>
      <c r="S3074" s="124" t="s">
        <v>7052</v>
      </c>
      <c r="T3074" s="134" t="s">
        <v>7083</v>
      </c>
      <c r="U3074" s="126"/>
      <c r="V3074" s="126"/>
      <c r="W3074" s="15">
        <f t="shared" si="2"/>
        <v>45635</v>
      </c>
      <c r="X3074" s="24">
        <v>3073.0</v>
      </c>
      <c r="Y3074" s="121" t="str">
        <f t="shared" ref="Y3074:Y3075" si="4236">formulatext(A3074)</f>
        <v>=COUNTIFS(C$3:C3074,C3074)</v>
      </c>
      <c r="Z3074" s="127" t="str">
        <f t="shared" ref="Z3074:Z3075" si="4237">org.libreoffice.regex(Y3074,"(\= COUNTIFS\(C\$\d{1,3}:)(C\d{1,3})(,)(C\d{1,3})(\))","$2")</f>
        <v>#NAME?</v>
      </c>
      <c r="AA3074" s="127" t="str">
        <f t="shared" ref="AA3074:AA3075" si="4238">org.libreoffice.regex(Y3074,"(\= COUNTIFS\(C\$\d{1,3}:)(C\d{1,3})(,)(C\d{1,3})(\))","$4")</f>
        <v>#NAME?</v>
      </c>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25"/>
        <v>1</v>
      </c>
      <c r="B3075" s="10">
        <f t="shared" si="2256"/>
        <v>3</v>
      </c>
      <c r="C3075" s="117" t="s">
        <v>7089</v>
      </c>
      <c r="D3075" s="119" t="s">
        <v>7090</v>
      </c>
      <c r="E3075" s="119" t="s">
        <v>7091</v>
      </c>
      <c r="F3075" s="124"/>
      <c r="G3075" s="124"/>
      <c r="H3075" s="119" t="s">
        <v>7092</v>
      </c>
      <c r="I3075" s="124"/>
      <c r="J3075" s="124"/>
      <c r="K3075" s="124"/>
      <c r="L3075" s="124"/>
      <c r="M3075" s="124"/>
      <c r="N3075" s="119" t="s">
        <v>5943</v>
      </c>
      <c r="O3075" s="124"/>
      <c r="P3075" s="124"/>
      <c r="Q3075" s="124"/>
      <c r="R3075" s="124" t="s">
        <v>7051</v>
      </c>
      <c r="S3075" s="124" t="s">
        <v>7052</v>
      </c>
      <c r="T3075" s="129" t="s">
        <v>7093</v>
      </c>
      <c r="U3075" s="126"/>
      <c r="V3075" s="126"/>
      <c r="W3075" s="15">
        <f t="shared" si="2"/>
        <v>45635</v>
      </c>
      <c r="X3075" s="24">
        <v>3074.0</v>
      </c>
      <c r="Y3075" s="121" t="str">
        <f t="shared" si="4236"/>
        <v>=COUNTIFS(C$3:C3075,C3075)</v>
      </c>
      <c r="Z3075" s="127" t="str">
        <f t="shared" si="4237"/>
        <v>#NAME?</v>
      </c>
      <c r="AA3075" s="127" t="str">
        <f t="shared" si="4238"/>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36"/>
      <c r="B3076" s="10">
        <f t="shared" si="2256"/>
        <v>0</v>
      </c>
      <c r="C3076" s="130"/>
      <c r="D3076" s="130"/>
      <c r="E3076" s="130"/>
      <c r="F3076" s="130"/>
      <c r="G3076" s="130"/>
      <c r="H3076" s="130"/>
      <c r="I3076" s="130"/>
      <c r="J3076" s="130"/>
      <c r="K3076" s="130"/>
      <c r="L3076" s="130"/>
      <c r="M3076" s="130"/>
      <c r="N3076" s="130"/>
      <c r="O3076" s="130"/>
      <c r="P3076" s="130"/>
      <c r="Q3076" s="130"/>
      <c r="R3076" s="130" t="s">
        <v>7051</v>
      </c>
      <c r="S3076" s="130" t="s">
        <v>7052</v>
      </c>
      <c r="T3076" s="135" t="s">
        <v>7083</v>
      </c>
      <c r="U3076" s="36"/>
      <c r="V3076" s="36"/>
      <c r="W3076" s="15">
        <f t="shared" si="2"/>
        <v>45635</v>
      </c>
      <c r="X3076" s="24">
        <v>3075.0</v>
      </c>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56"/>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2"/>
        <v>45635</v>
      </c>
      <c r="X3077" s="24">
        <v>3076.0</v>
      </c>
      <c r="Y3077" s="17" t="str">
        <f t="shared" ref="Y3077:Y3101" si="4239">formulatext(A3077)</f>
        <v>#N/A</v>
      </c>
      <c r="Z3077" s="25" t="str">
        <f t="shared" ref="Z3077:Z3101" si="4240">org.libreoffice.regex(Y3077,"(\= COUNTIFS\(C\$\d{1,3}:)(C\d{1,3})(,)(C\d{1,3})(\))","$2")</f>
        <v>#NAME?</v>
      </c>
      <c r="AA3077" s="25" t="str">
        <f t="shared" ref="AA3077:AA3101" si="4241">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42">COUNTIFS(C$3:C3078,C3078)</f>
        <v>4</v>
      </c>
      <c r="B3078" s="10">
        <f t="shared" si="2256"/>
        <v>16</v>
      </c>
      <c r="C3078" s="12" t="s">
        <v>1823</v>
      </c>
      <c r="D3078" s="21" t="str">
        <f t="shared" ref="D3078:D3101" si="4243">VLOOKUP($C3078,$C$1:$P$7320,2,0)</f>
        <v>pp</v>
      </c>
      <c r="E3078" s="21" t="str">
        <f t="shared" ref="E3078:E3101" si="4244">VLOOKUP($C3078,$C$1:$P$7320,3,0)</f>
        <v>masc nom pl of uddiṭṭha, pp of uddisati</v>
      </c>
      <c r="F3078" s="21" t="str">
        <f t="shared" ref="F3078:F3101" si="4245">VLOOKUP($C3078,$C$1:$P$7320,4,0)</f>
        <v/>
      </c>
      <c r="G3078" s="21"/>
      <c r="H3078" s="21" t="str">
        <f t="shared" ref="H3078:H3101" si="4246">VLOOKUP($C3078,$C$1:$P$7320,6,0)</f>
        <v>recited, chanted</v>
      </c>
      <c r="I3078" s="21" t="str">
        <f t="shared" ref="I3078:I3101" si="4247">VLOOKUP($C3078,$C$1:$P$7320,7,0)</f>
        <v>pointed up</v>
      </c>
      <c r="J3078" s="21" t="str">
        <f t="shared" ref="J3078:J3101" si="4248">VLOOKUP($C3078,$C$1:$P$7320,8,0)</f>
        <v>√dis (point out, explain)</v>
      </c>
      <c r="K3078" s="21">
        <f t="shared" ref="K3078:K3101" si="4249">VLOOKUP($C3078,$C$1:$P$7320,9,0)</f>
        <v>1</v>
      </c>
      <c r="L3078" s="21" t="str">
        <f t="shared" ref="L3078:L3101" si="4250">VLOOKUP($C3078,$C$1:$P$7320,10,0)</f>
        <v>a</v>
      </c>
      <c r="M3078" s="21" t="str">
        <f t="shared" ref="M3078:M3101" si="4251">VLOOKUP($C3078,$C$1:$P$7320,11,0)</f>
        <v/>
      </c>
      <c r="N3078" s="21" t="str">
        <f t="shared" ref="N3078:N3101" si="4252">VLOOKUP($C3078,$C$1:$P$7320,12,0)</f>
        <v>ud + √dis + ta</v>
      </c>
      <c r="O3078" s="21" t="str">
        <f t="shared" ref="O3078:O3101" si="4253">VLOOKUP($C3078,$C$1:$P$7320,13,0)</f>
        <v/>
      </c>
      <c r="P3078" s="21" t="str">
        <f t="shared" ref="P3078:P3101" si="4254">VLOOKUP($C3078,$C$1:$P$7320,14,0)</f>
        <v/>
      </c>
      <c r="Q3078" s="21"/>
      <c r="R3078" s="21" t="s">
        <v>4632</v>
      </c>
      <c r="S3078" s="21" t="s">
        <v>4633</v>
      </c>
      <c r="T3078" s="21" t="s">
        <v>7094</v>
      </c>
      <c r="U3078" s="23"/>
      <c r="V3078" s="23"/>
      <c r="W3078" s="15">
        <f t="shared" si="2"/>
        <v>45635</v>
      </c>
      <c r="X3078" s="24">
        <v>3077.0</v>
      </c>
      <c r="Y3078" s="17" t="str">
        <f t="shared" si="4239"/>
        <v>=COUNTIFS(C$3:C3078,C3078)</v>
      </c>
      <c r="Z3078" s="25" t="str">
        <f t="shared" si="4240"/>
        <v>#NAME?</v>
      </c>
      <c r="AA3078" s="25" t="str">
        <f t="shared" si="4241"/>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42"/>
        <v>29</v>
      </c>
      <c r="B3079" s="10">
        <f t="shared" si="2256"/>
        <v>42</v>
      </c>
      <c r="C3079" s="12" t="s">
        <v>423</v>
      </c>
      <c r="D3079" s="21" t="str">
        <f t="shared" si="4243"/>
        <v>ind</v>
      </c>
      <c r="E3079" s="21" t="str">
        <f t="shared" si="4244"/>
        <v>emph</v>
      </c>
      <c r="F3079" s="21" t="str">
        <f t="shared" si="4245"/>
        <v/>
      </c>
      <c r="G3079" s="21"/>
      <c r="H3079" s="21" t="str">
        <f t="shared" si="4246"/>
        <v>truly, indeed, then</v>
      </c>
      <c r="I3079" s="21" t="str">
        <f t="shared" si="4247"/>
        <v/>
      </c>
      <c r="J3079" s="21" t="str">
        <f t="shared" si="4248"/>
        <v/>
      </c>
      <c r="K3079" s="21" t="str">
        <f t="shared" si="4249"/>
        <v/>
      </c>
      <c r="L3079" s="21" t="str">
        <f t="shared" si="4250"/>
        <v/>
      </c>
      <c r="M3079" s="21" t="str">
        <f t="shared" si="4251"/>
        <v/>
      </c>
      <c r="N3079" s="21" t="str">
        <f t="shared" si="4252"/>
        <v/>
      </c>
      <c r="O3079" s="21" t="str">
        <f t="shared" si="4253"/>
        <v/>
      </c>
      <c r="P3079" s="21" t="str">
        <f t="shared" si="4254"/>
        <v/>
      </c>
      <c r="Q3079" s="21"/>
      <c r="R3079" s="21" t="s">
        <v>4632</v>
      </c>
      <c r="S3079" s="21" t="s">
        <v>4633</v>
      </c>
      <c r="T3079" s="21" t="s">
        <v>7094</v>
      </c>
      <c r="U3079" s="23"/>
      <c r="V3079" s="23"/>
      <c r="W3079" s="15">
        <f t="shared" si="2"/>
        <v>45635</v>
      </c>
      <c r="X3079" s="24">
        <v>3078.0</v>
      </c>
      <c r="Y3079" s="17" t="str">
        <f t="shared" si="4239"/>
        <v>=COUNTIFS(C$3:C3079,C3079)</v>
      </c>
      <c r="Z3079" s="25" t="str">
        <f t="shared" si="4240"/>
        <v>#NAME?</v>
      </c>
      <c r="AA3079" s="25" t="str">
        <f t="shared" si="4241"/>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2"/>
        <v>9</v>
      </c>
      <c r="B3080" s="10">
        <f t="shared" si="2256"/>
        <v>14</v>
      </c>
      <c r="C3080" s="12" t="s">
        <v>269</v>
      </c>
      <c r="D3080" s="21" t="str">
        <f t="shared" si="4243"/>
        <v>noun</v>
      </c>
      <c r="E3080" s="21" t="str">
        <f t="shared" si="4244"/>
        <v>masc voc pl of āyasmant</v>
      </c>
      <c r="F3080" s="21" t="str">
        <f t="shared" si="4245"/>
        <v/>
      </c>
      <c r="G3080" s="21"/>
      <c r="H3080" s="21" t="str">
        <f t="shared" si="4246"/>
        <v>venerables</v>
      </c>
      <c r="I3080" s="21" t="str">
        <f t="shared" si="4247"/>
        <v>having long life</v>
      </c>
      <c r="J3080" s="21" t="str">
        <f t="shared" si="4248"/>
        <v/>
      </c>
      <c r="K3080" s="21" t="str">
        <f t="shared" si="4249"/>
        <v/>
      </c>
      <c r="L3080" s="21" t="str">
        <f t="shared" si="4250"/>
        <v/>
      </c>
      <c r="M3080" s="21" t="str">
        <f t="shared" si="4251"/>
        <v/>
      </c>
      <c r="N3080" s="21" t="str">
        <f t="shared" si="4252"/>
        <v>āyas + mant</v>
      </c>
      <c r="O3080" s="21" t="str">
        <f t="shared" si="4253"/>
        <v/>
      </c>
      <c r="P3080" s="21" t="str">
        <f t="shared" si="4254"/>
        <v/>
      </c>
      <c r="Q3080" s="21"/>
      <c r="R3080" s="21" t="s">
        <v>4632</v>
      </c>
      <c r="S3080" s="21" t="s">
        <v>4633</v>
      </c>
      <c r="T3080" s="21" t="s">
        <v>7094</v>
      </c>
      <c r="U3080" s="23"/>
      <c r="V3080" s="23"/>
      <c r="W3080" s="15">
        <f t="shared" si="2"/>
        <v>45635</v>
      </c>
      <c r="X3080" s="24">
        <v>3079.0</v>
      </c>
      <c r="Y3080" s="17" t="str">
        <f t="shared" si="4239"/>
        <v>=COUNTIFS(C$3:C3080,C3080)</v>
      </c>
      <c r="Z3080" s="25" t="str">
        <f t="shared" si="4240"/>
        <v>#NAME?</v>
      </c>
      <c r="AA3080" s="25" t="str">
        <f t="shared" si="4241"/>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2"/>
        <v>2</v>
      </c>
      <c r="B3081" s="10">
        <f t="shared" si="2256"/>
        <v>4</v>
      </c>
      <c r="C3081" s="12" t="s">
        <v>4635</v>
      </c>
      <c r="D3081" s="21" t="str">
        <f t="shared" si="4243"/>
        <v>card</v>
      </c>
      <c r="E3081" s="21" t="str">
        <f t="shared" si="4244"/>
        <v>fem nom sg of tiṃsā</v>
      </c>
      <c r="F3081" s="21" t="str">
        <f t="shared" si="4245"/>
        <v/>
      </c>
      <c r="G3081" s="21"/>
      <c r="H3081" s="21" t="str">
        <f t="shared" si="4246"/>
        <v>thirty</v>
      </c>
      <c r="I3081" s="21" t="str">
        <f t="shared" si="4247"/>
        <v/>
      </c>
      <c r="J3081" s="21" t="str">
        <f t="shared" si="4248"/>
        <v/>
      </c>
      <c r="K3081" s="21" t="str">
        <f t="shared" si="4249"/>
        <v/>
      </c>
      <c r="L3081" s="21" t="str">
        <f t="shared" si="4250"/>
        <v/>
      </c>
      <c r="M3081" s="21" t="str">
        <f t="shared" si="4251"/>
        <v/>
      </c>
      <c r="N3081" s="21" t="str">
        <f t="shared" si="4252"/>
        <v>ti + dasa</v>
      </c>
      <c r="O3081" s="21" t="str">
        <f t="shared" si="4253"/>
        <v/>
      </c>
      <c r="P3081" s="21" t="str">
        <f t="shared" si="4254"/>
        <v/>
      </c>
      <c r="Q3081" s="21"/>
      <c r="R3081" s="21" t="s">
        <v>4632</v>
      </c>
      <c r="S3081" s="21" t="s">
        <v>4633</v>
      </c>
      <c r="T3081" s="21" t="s">
        <v>7094</v>
      </c>
      <c r="U3081" s="23"/>
      <c r="V3081" s="23"/>
      <c r="W3081" s="15">
        <f t="shared" si="2"/>
        <v>45635</v>
      </c>
      <c r="X3081" s="24">
        <v>3080.0</v>
      </c>
      <c r="Y3081" s="17" t="str">
        <f t="shared" si="4239"/>
        <v>=COUNTIFS(C$3:C3081,C3081)</v>
      </c>
      <c r="Z3081" s="25" t="str">
        <f t="shared" si="4240"/>
        <v>#NAME?</v>
      </c>
      <c r="AA3081" s="25" t="str">
        <f t="shared" si="4241"/>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2"/>
        <v>2</v>
      </c>
      <c r="B3082" s="10">
        <f t="shared" si="2256"/>
        <v>4</v>
      </c>
      <c r="C3082" s="12" t="s">
        <v>4640</v>
      </c>
      <c r="D3082" s="21" t="str">
        <f t="shared" si="4243"/>
        <v>ptp</v>
      </c>
      <c r="E3082" s="21" t="str">
        <f t="shared" si="4244"/>
        <v>masc nom pl of nissaggiya</v>
      </c>
      <c r="F3082" s="21" t="str">
        <f t="shared" si="4245"/>
        <v/>
      </c>
      <c r="G3082" s="21"/>
      <c r="H3082" s="21" t="str">
        <f t="shared" si="4246"/>
        <v>involving relinquishment</v>
      </c>
      <c r="I3082" s="21" t="str">
        <f t="shared" si="4247"/>
        <v>to be given up</v>
      </c>
      <c r="J3082" s="21" t="str">
        <f t="shared" si="4248"/>
        <v>√sajj (relinquish, let loose)</v>
      </c>
      <c r="K3082" s="21">
        <f t="shared" si="4249"/>
        <v>1</v>
      </c>
      <c r="L3082" s="21" t="str">
        <f t="shared" si="4250"/>
        <v>a</v>
      </c>
      <c r="M3082" s="21" t="str">
        <f t="shared" si="4251"/>
        <v/>
      </c>
      <c r="N3082" s="21" t="str">
        <f t="shared" si="4252"/>
        <v>ni + √sajj &gt; sagg + iya</v>
      </c>
      <c r="O3082" s="21" t="str">
        <f t="shared" si="4253"/>
        <v/>
      </c>
      <c r="P3082" s="21" t="str">
        <f t="shared" si="4254"/>
        <v/>
      </c>
      <c r="Q3082" s="21"/>
      <c r="R3082" s="21" t="s">
        <v>4632</v>
      </c>
      <c r="S3082" s="21" t="s">
        <v>4633</v>
      </c>
      <c r="T3082" s="21" t="s">
        <v>7094</v>
      </c>
      <c r="U3082" s="23"/>
      <c r="V3082" s="23"/>
      <c r="W3082" s="15">
        <f t="shared" si="2"/>
        <v>45635</v>
      </c>
      <c r="X3082" s="24">
        <v>3081.0</v>
      </c>
      <c r="Y3082" s="17" t="str">
        <f t="shared" si="4239"/>
        <v>=COUNTIFS(C$3:C3082,C3082)</v>
      </c>
      <c r="Z3082" s="25" t="str">
        <f t="shared" si="4240"/>
        <v>#NAME?</v>
      </c>
      <c r="AA3082" s="25" t="str">
        <f t="shared" si="4241"/>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2"/>
        <v>2</v>
      </c>
      <c r="B3083" s="10">
        <f t="shared" si="2256"/>
        <v>8</v>
      </c>
      <c r="C3083" s="12" t="s">
        <v>4646</v>
      </c>
      <c r="D3083" s="21" t="str">
        <f t="shared" si="4243"/>
        <v>adj</v>
      </c>
      <c r="E3083" s="21" t="str">
        <f t="shared" si="4244"/>
        <v>masc nom pl of pācittiya</v>
      </c>
      <c r="F3083" s="21" t="str">
        <f t="shared" si="4245"/>
        <v/>
      </c>
      <c r="G3083" s="21"/>
      <c r="H3083" s="21" t="str">
        <f t="shared" si="4246"/>
        <v>requiring confessing</v>
      </c>
      <c r="I3083" s="21" t="str">
        <f t="shared" si="4247"/>
        <v/>
      </c>
      <c r="J3083" s="21" t="str">
        <f t="shared" si="4248"/>
        <v/>
      </c>
      <c r="K3083" s="21" t="str">
        <f t="shared" si="4249"/>
        <v/>
      </c>
      <c r="L3083" s="21" t="str">
        <f t="shared" si="4250"/>
        <v/>
      </c>
      <c r="M3083" s="21" t="str">
        <f t="shared" si="4251"/>
        <v/>
      </c>
      <c r="N3083" s="21" t="str">
        <f t="shared" si="4252"/>
        <v/>
      </c>
      <c r="O3083" s="21" t="str">
        <f t="shared" si="4253"/>
        <v/>
      </c>
      <c r="P3083" s="21" t="str">
        <f t="shared" si="4254"/>
        <v/>
      </c>
      <c r="Q3083" s="21"/>
      <c r="R3083" s="21" t="s">
        <v>4632</v>
      </c>
      <c r="S3083" s="21" t="s">
        <v>4633</v>
      </c>
      <c r="T3083" s="21" t="s">
        <v>7094</v>
      </c>
      <c r="U3083" s="23"/>
      <c r="V3083" s="23"/>
      <c r="W3083" s="15">
        <f t="shared" si="2"/>
        <v>45635</v>
      </c>
      <c r="X3083" s="24">
        <v>3082.0</v>
      </c>
      <c r="Y3083" s="17" t="str">
        <f t="shared" si="4239"/>
        <v>=COUNTIFS(C$3:C3083,C3083)</v>
      </c>
      <c r="Z3083" s="25" t="str">
        <f t="shared" si="4240"/>
        <v>#NAME?</v>
      </c>
      <c r="AA3083" s="25" t="str">
        <f t="shared" si="4241"/>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2"/>
        <v>8</v>
      </c>
      <c r="B3084" s="10">
        <f t="shared" si="2256"/>
        <v>34</v>
      </c>
      <c r="C3084" s="12" t="s">
        <v>963</v>
      </c>
      <c r="D3084" s="21" t="str">
        <f t="shared" si="4243"/>
        <v>noun</v>
      </c>
      <c r="E3084" s="21" t="str">
        <f t="shared" si="4244"/>
        <v>masc nom pl of dhamma</v>
      </c>
      <c r="F3084" s="21" t="str">
        <f t="shared" si="4245"/>
        <v/>
      </c>
      <c r="G3084" s="21"/>
      <c r="H3084" s="21" t="str">
        <f t="shared" si="4246"/>
        <v>cases, laws, rules</v>
      </c>
      <c r="I3084" s="21" t="str">
        <f t="shared" si="4247"/>
        <v>holdings, supports</v>
      </c>
      <c r="J3084" s="21" t="str">
        <f t="shared" si="4248"/>
        <v>√dhar (hold)</v>
      </c>
      <c r="K3084" s="21">
        <f t="shared" si="4249"/>
        <v>1</v>
      </c>
      <c r="L3084" s="21" t="str">
        <f t="shared" si="4250"/>
        <v>a</v>
      </c>
      <c r="M3084" s="21" t="str">
        <f t="shared" si="4251"/>
        <v/>
      </c>
      <c r="N3084" s="21" t="str">
        <f t="shared" si="4252"/>
        <v>√dhar + ma</v>
      </c>
      <c r="O3084" s="21" t="str">
        <f t="shared" si="4253"/>
        <v/>
      </c>
      <c r="P3084" s="21" t="str">
        <f t="shared" si="4254"/>
        <v/>
      </c>
      <c r="Q3084" s="21"/>
      <c r="R3084" s="21" t="s">
        <v>4632</v>
      </c>
      <c r="S3084" s="21" t="s">
        <v>4633</v>
      </c>
      <c r="T3084" s="21" t="s">
        <v>7094</v>
      </c>
      <c r="U3084" s="23"/>
      <c r="V3084" s="23"/>
      <c r="W3084" s="15">
        <f t="shared" si="2"/>
        <v>45635</v>
      </c>
      <c r="X3084" s="24">
        <v>3083.0</v>
      </c>
      <c r="Y3084" s="17" t="str">
        <f t="shared" si="4239"/>
        <v>=COUNTIFS(C$3:C3084,C3084)</v>
      </c>
      <c r="Z3084" s="25" t="str">
        <f t="shared" si="4240"/>
        <v>#NAME?</v>
      </c>
      <c r="AA3084" s="25" t="str">
        <f t="shared" si="4241"/>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2"/>
        <v>5</v>
      </c>
      <c r="B3085" s="10">
        <f t="shared" si="2256"/>
        <v>9</v>
      </c>
      <c r="C3085" s="12" t="s">
        <v>799</v>
      </c>
      <c r="D3085" s="21" t="str">
        <f t="shared" si="4243"/>
        <v>comp</v>
      </c>
      <c r="E3085" s="21" t="str">
        <f t="shared" si="4244"/>
        <v>sandhi, adv + masc</v>
      </c>
      <c r="F3085" s="21" t="str">
        <f t="shared" si="4245"/>
        <v/>
      </c>
      <c r="G3085" s="21"/>
      <c r="H3085" s="21" t="str">
        <f t="shared" si="4246"/>
        <v>in that case the venerables</v>
      </c>
      <c r="I3085" s="21" t="str">
        <f t="shared" si="4247"/>
        <v/>
      </c>
      <c r="J3085" s="21" t="str">
        <f t="shared" si="4248"/>
        <v/>
      </c>
      <c r="K3085" s="21" t="str">
        <f t="shared" si="4249"/>
        <v/>
      </c>
      <c r="L3085" s="21" t="str">
        <f t="shared" si="4250"/>
        <v/>
      </c>
      <c r="M3085" s="21" t="str">
        <f t="shared" si="4251"/>
        <v/>
      </c>
      <c r="N3085" s="21" t="str">
        <f t="shared" si="4252"/>
        <v>tattha + āyasmante</v>
      </c>
      <c r="O3085" s="21" t="str">
        <f t="shared" si="4253"/>
        <v/>
      </c>
      <c r="P3085" s="21" t="str">
        <f t="shared" si="4254"/>
        <v/>
      </c>
      <c r="Q3085" s="21"/>
      <c r="R3085" s="21" t="s">
        <v>4632</v>
      </c>
      <c r="S3085" s="21" t="s">
        <v>4633</v>
      </c>
      <c r="T3085" s="21" t="s">
        <v>7094</v>
      </c>
      <c r="U3085" s="23"/>
      <c r="V3085" s="23"/>
      <c r="W3085" s="15">
        <f t="shared" si="2"/>
        <v>45635</v>
      </c>
      <c r="X3085" s="24">
        <v>3084.0</v>
      </c>
      <c r="Y3085" s="17" t="str">
        <f t="shared" si="4239"/>
        <v>=COUNTIFS(C$3:C3085,C3085)</v>
      </c>
      <c r="Z3085" s="25" t="str">
        <f t="shared" si="4240"/>
        <v>#NAME?</v>
      </c>
      <c r="AA3085" s="25" t="str">
        <f t="shared" si="4241"/>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2"/>
        <v>13</v>
      </c>
      <c r="B3086" s="10">
        <f t="shared" si="2256"/>
        <v>27</v>
      </c>
      <c r="C3086" s="12" t="s">
        <v>810</v>
      </c>
      <c r="D3086" s="21" t="str">
        <f t="shared" si="4243"/>
        <v>verb</v>
      </c>
      <c r="E3086" s="21" t="str">
        <f t="shared" si="4244"/>
        <v>pr 1st sg of pucchati</v>
      </c>
      <c r="F3086" s="21" t="str">
        <f t="shared" si="4245"/>
        <v/>
      </c>
      <c r="G3086" s="21"/>
      <c r="H3086" s="21" t="str">
        <f t="shared" si="4246"/>
        <v>I ask, I am asking</v>
      </c>
      <c r="I3086" s="21" t="str">
        <f t="shared" si="4247"/>
        <v/>
      </c>
      <c r="J3086" s="21" t="str">
        <f t="shared" si="4248"/>
        <v>√pucch (ask)</v>
      </c>
      <c r="K3086" s="21">
        <f t="shared" si="4249"/>
        <v>1</v>
      </c>
      <c r="L3086" s="21" t="str">
        <f t="shared" si="4250"/>
        <v>a</v>
      </c>
      <c r="M3086" s="21" t="str">
        <f t="shared" si="4251"/>
        <v>√pucch + a &gt; puccha</v>
      </c>
      <c r="N3086" s="21" t="str">
        <f t="shared" si="4252"/>
        <v>puccha + ti</v>
      </c>
      <c r="O3086" s="21" t="str">
        <f t="shared" si="4253"/>
        <v/>
      </c>
      <c r="P3086" s="21" t="str">
        <f t="shared" si="4254"/>
        <v/>
      </c>
      <c r="Q3086" s="21"/>
      <c r="R3086" s="21" t="s">
        <v>4632</v>
      </c>
      <c r="S3086" s="21" t="s">
        <v>4633</v>
      </c>
      <c r="T3086" s="21" t="s">
        <v>7094</v>
      </c>
      <c r="U3086" s="23"/>
      <c r="V3086" s="23"/>
      <c r="W3086" s="15">
        <f t="shared" si="2"/>
        <v>45635</v>
      </c>
      <c r="X3086" s="24">
        <v>3085.0</v>
      </c>
      <c r="Y3086" s="17" t="str">
        <f t="shared" si="4239"/>
        <v>=COUNTIFS(C$3:C3086,C3086)</v>
      </c>
      <c r="Z3086" s="25" t="str">
        <f t="shared" si="4240"/>
        <v>#NAME?</v>
      </c>
      <c r="AA3086" s="25" t="str">
        <f t="shared" si="4241"/>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2"/>
        <v>13</v>
      </c>
      <c r="B3087" s="10">
        <f t="shared" si="2256"/>
        <v>27</v>
      </c>
      <c r="C3087" s="12" t="s">
        <v>816</v>
      </c>
      <c r="D3087" s="21" t="str">
        <f t="shared" si="4243"/>
        <v>comp</v>
      </c>
      <c r="E3087" s="21" t="str">
        <f t="shared" si="4244"/>
        <v>sandhi, ind + adv (or) ind + pr</v>
      </c>
      <c r="F3087" s="21" t="str">
        <f t="shared" si="4245"/>
        <v/>
      </c>
      <c r="G3087" s="21"/>
      <c r="H3087" s="21" t="str">
        <f t="shared" si="4246"/>
        <v>I trust in this case, (or) I trust you all are</v>
      </c>
      <c r="I3087" s="21" t="str">
        <f t="shared" si="4247"/>
        <v/>
      </c>
      <c r="J3087" s="21" t="str">
        <f t="shared" si="4248"/>
        <v/>
      </c>
      <c r="K3087" s="21" t="str">
        <f t="shared" si="4249"/>
        <v/>
      </c>
      <c r="L3087" s="21" t="str">
        <f t="shared" si="4250"/>
        <v/>
      </c>
      <c r="M3087" s="21" t="str">
        <f t="shared" si="4251"/>
        <v/>
      </c>
      <c r="N3087" s="21" t="str">
        <f t="shared" si="4252"/>
        <v>kacci + ettha or kacci + attha</v>
      </c>
      <c r="O3087" s="21" t="str">
        <f t="shared" si="4253"/>
        <v/>
      </c>
      <c r="P3087" s="21" t="str">
        <f t="shared" si="4254"/>
        <v/>
      </c>
      <c r="Q3087" s="21"/>
      <c r="R3087" s="21" t="s">
        <v>4632</v>
      </c>
      <c r="S3087" s="21" t="s">
        <v>4633</v>
      </c>
      <c r="T3087" s="21" t="s">
        <v>7094</v>
      </c>
      <c r="U3087" s="23"/>
      <c r="V3087" s="23"/>
      <c r="W3087" s="15">
        <f t="shared" si="2"/>
        <v>45635</v>
      </c>
      <c r="X3087" s="24">
        <v>3086.0</v>
      </c>
      <c r="Y3087" s="17" t="str">
        <f t="shared" si="4239"/>
        <v>=COUNTIFS(C$3:C3087,C3087)</v>
      </c>
      <c r="Z3087" s="25" t="str">
        <f t="shared" si="4240"/>
        <v>#NAME?</v>
      </c>
      <c r="AA3087" s="25" t="str">
        <f t="shared" si="4241"/>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2"/>
        <v>13</v>
      </c>
      <c r="B3088" s="10">
        <f t="shared" si="2256"/>
        <v>27</v>
      </c>
      <c r="C3088" s="12" t="s">
        <v>837</v>
      </c>
      <c r="D3088" s="21" t="str">
        <f t="shared" si="4243"/>
        <v>pp</v>
      </c>
      <c r="E3088" s="21" t="str">
        <f t="shared" si="4244"/>
        <v>masc nom pl of parisuddha, pp of parisujjhati</v>
      </c>
      <c r="F3088" s="21" t="str">
        <f t="shared" si="4245"/>
        <v/>
      </c>
      <c r="G3088" s="21"/>
      <c r="H3088" s="21" t="str">
        <f t="shared" si="4246"/>
        <v>pure, innocent</v>
      </c>
      <c r="I3088" s="21" t="str">
        <f t="shared" si="4247"/>
        <v>purified</v>
      </c>
      <c r="J3088" s="21" t="str">
        <f t="shared" si="4248"/>
        <v>√sudh (be pure)</v>
      </c>
      <c r="K3088" s="21">
        <f t="shared" si="4249"/>
        <v>3</v>
      </c>
      <c r="L3088" s="21" t="str">
        <f t="shared" si="4250"/>
        <v>ya</v>
      </c>
      <c r="M3088" s="21" t="str">
        <f t="shared" si="4251"/>
        <v/>
      </c>
      <c r="N3088" s="21" t="str">
        <f t="shared" si="4252"/>
        <v>pari + √sudh + ta</v>
      </c>
      <c r="O3088" s="21" t="str">
        <f t="shared" si="4253"/>
        <v/>
      </c>
      <c r="P3088" s="21" t="str">
        <f t="shared" si="4254"/>
        <v/>
      </c>
      <c r="Q3088" s="21"/>
      <c r="R3088" s="21" t="s">
        <v>4632</v>
      </c>
      <c r="S3088" s="21" t="s">
        <v>4633</v>
      </c>
      <c r="T3088" s="21" t="s">
        <v>7094</v>
      </c>
      <c r="U3088" s="23"/>
      <c r="V3088" s="23"/>
      <c r="W3088" s="15">
        <f t="shared" si="2"/>
        <v>45635</v>
      </c>
      <c r="X3088" s="24">
        <v>3087.0</v>
      </c>
      <c r="Y3088" s="17" t="str">
        <f t="shared" si="4239"/>
        <v>=COUNTIFS(C$3:C3088,C3088)</v>
      </c>
      <c r="Z3088" s="25" t="str">
        <f t="shared" si="4240"/>
        <v>#NAME?</v>
      </c>
      <c r="AA3088" s="25" t="str">
        <f t="shared" si="4241"/>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2"/>
        <v>5</v>
      </c>
      <c r="B3089" s="10">
        <f t="shared" si="2256"/>
        <v>9</v>
      </c>
      <c r="C3089" s="12" t="s">
        <v>841</v>
      </c>
      <c r="D3089" s="21" t="str">
        <f t="shared" si="4243"/>
        <v>comp</v>
      </c>
      <c r="E3089" s="21" t="str">
        <f t="shared" si="4244"/>
        <v>sandhi, adv + ind</v>
      </c>
      <c r="F3089" s="21" t="str">
        <f t="shared" si="4245"/>
        <v/>
      </c>
      <c r="G3089" s="21"/>
      <c r="H3089" s="21" t="str">
        <f t="shared" si="4246"/>
        <v>and for the second time</v>
      </c>
      <c r="I3089" s="21" t="str">
        <f t="shared" si="4247"/>
        <v/>
      </c>
      <c r="J3089" s="21" t="str">
        <f t="shared" si="4248"/>
        <v/>
      </c>
      <c r="K3089" s="21" t="str">
        <f t="shared" si="4249"/>
        <v/>
      </c>
      <c r="L3089" s="21" t="str">
        <f t="shared" si="4250"/>
        <v/>
      </c>
      <c r="M3089" s="21" t="str">
        <f t="shared" si="4251"/>
        <v/>
      </c>
      <c r="N3089" s="21" t="str">
        <f t="shared" si="4252"/>
        <v>dutiyaṃ + api</v>
      </c>
      <c r="O3089" s="21" t="str">
        <f t="shared" si="4253"/>
        <v/>
      </c>
      <c r="P3089" s="21" t="str">
        <f t="shared" si="4254"/>
        <v/>
      </c>
      <c r="Q3089" s="21"/>
      <c r="R3089" s="21" t="s">
        <v>4632</v>
      </c>
      <c r="S3089" s="21" t="s">
        <v>4633</v>
      </c>
      <c r="T3089" s="21" t="s">
        <v>7094</v>
      </c>
      <c r="U3089" s="23"/>
      <c r="V3089" s="23"/>
      <c r="W3089" s="15">
        <f t="shared" si="2"/>
        <v>45635</v>
      </c>
      <c r="X3089" s="24">
        <v>3088.0</v>
      </c>
      <c r="Y3089" s="17" t="str">
        <f t="shared" si="4239"/>
        <v>=COUNTIFS(C$3:C3089,C3089)</v>
      </c>
      <c r="Z3089" s="25" t="str">
        <f t="shared" si="4240"/>
        <v>#NAME?</v>
      </c>
      <c r="AA3089" s="25" t="str">
        <f t="shared" si="4241"/>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2"/>
        <v>14</v>
      </c>
      <c r="B3090" s="10">
        <f t="shared" si="2256"/>
        <v>27</v>
      </c>
      <c r="C3090" s="12" t="s">
        <v>810</v>
      </c>
      <c r="D3090" s="21" t="str">
        <f t="shared" si="4243"/>
        <v>verb</v>
      </c>
      <c r="E3090" s="21" t="str">
        <f t="shared" si="4244"/>
        <v>pr 1st sg of pucchati</v>
      </c>
      <c r="F3090" s="21" t="str">
        <f t="shared" si="4245"/>
        <v/>
      </c>
      <c r="G3090" s="21"/>
      <c r="H3090" s="21" t="str">
        <f t="shared" si="4246"/>
        <v>I ask, I am asking</v>
      </c>
      <c r="I3090" s="21" t="str">
        <f t="shared" si="4247"/>
        <v/>
      </c>
      <c r="J3090" s="21" t="str">
        <f t="shared" si="4248"/>
        <v>√pucch (ask)</v>
      </c>
      <c r="K3090" s="21">
        <f t="shared" si="4249"/>
        <v>1</v>
      </c>
      <c r="L3090" s="21" t="str">
        <f t="shared" si="4250"/>
        <v>a</v>
      </c>
      <c r="M3090" s="21" t="str">
        <f t="shared" si="4251"/>
        <v>√pucch + a &gt; puccha</v>
      </c>
      <c r="N3090" s="21" t="str">
        <f t="shared" si="4252"/>
        <v>puccha + ti</v>
      </c>
      <c r="O3090" s="21" t="str">
        <f t="shared" si="4253"/>
        <v/>
      </c>
      <c r="P3090" s="21" t="str">
        <f t="shared" si="4254"/>
        <v/>
      </c>
      <c r="Q3090" s="21"/>
      <c r="R3090" s="21" t="s">
        <v>4632</v>
      </c>
      <c r="S3090" s="21" t="s">
        <v>4633</v>
      </c>
      <c r="T3090" s="21" t="s">
        <v>7094</v>
      </c>
      <c r="U3090" s="23"/>
      <c r="V3090" s="23"/>
      <c r="W3090" s="15">
        <f t="shared" si="2"/>
        <v>45635</v>
      </c>
      <c r="X3090" s="24">
        <v>3089.0</v>
      </c>
      <c r="Y3090" s="17" t="str">
        <f t="shared" si="4239"/>
        <v>=COUNTIFS(C$3:C3090,C3090)</v>
      </c>
      <c r="Z3090" s="25" t="str">
        <f t="shared" si="4240"/>
        <v>#NAME?</v>
      </c>
      <c r="AA3090" s="25" t="str">
        <f t="shared" si="4241"/>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2"/>
        <v>14</v>
      </c>
      <c r="B3091" s="10">
        <f t="shared" si="2256"/>
        <v>27</v>
      </c>
      <c r="C3091" s="12" t="s">
        <v>816</v>
      </c>
      <c r="D3091" s="21" t="str">
        <f t="shared" si="4243"/>
        <v>comp</v>
      </c>
      <c r="E3091" s="21" t="str">
        <f t="shared" si="4244"/>
        <v>sandhi, ind + adv (or) ind + pr</v>
      </c>
      <c r="F3091" s="21" t="str">
        <f t="shared" si="4245"/>
        <v/>
      </c>
      <c r="G3091" s="21"/>
      <c r="H3091" s="21" t="str">
        <f t="shared" si="4246"/>
        <v>I trust in this case, (or) I trust you all are</v>
      </c>
      <c r="I3091" s="21" t="str">
        <f t="shared" si="4247"/>
        <v/>
      </c>
      <c r="J3091" s="21" t="str">
        <f t="shared" si="4248"/>
        <v/>
      </c>
      <c r="K3091" s="21" t="str">
        <f t="shared" si="4249"/>
        <v/>
      </c>
      <c r="L3091" s="21" t="str">
        <f t="shared" si="4250"/>
        <v/>
      </c>
      <c r="M3091" s="21" t="str">
        <f t="shared" si="4251"/>
        <v/>
      </c>
      <c r="N3091" s="21" t="str">
        <f t="shared" si="4252"/>
        <v>kacci + ettha or kacci + attha</v>
      </c>
      <c r="O3091" s="21" t="str">
        <f t="shared" si="4253"/>
        <v/>
      </c>
      <c r="P3091" s="21" t="str">
        <f t="shared" si="4254"/>
        <v/>
      </c>
      <c r="Q3091" s="21"/>
      <c r="R3091" s="21" t="s">
        <v>4632</v>
      </c>
      <c r="S3091" s="21" t="s">
        <v>4633</v>
      </c>
      <c r="T3091" s="21" t="s">
        <v>7094</v>
      </c>
      <c r="U3091" s="23"/>
      <c r="V3091" s="23"/>
      <c r="W3091" s="15">
        <f t="shared" si="2"/>
        <v>45635</v>
      </c>
      <c r="X3091" s="24">
        <v>3090.0</v>
      </c>
      <c r="Y3091" s="17" t="str">
        <f t="shared" si="4239"/>
        <v>=COUNTIFS(C$3:C3091,C3091)</v>
      </c>
      <c r="Z3091" s="25" t="str">
        <f t="shared" si="4240"/>
        <v>#NAME?</v>
      </c>
      <c r="AA3091" s="25" t="str">
        <f t="shared" si="4241"/>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2"/>
        <v>14</v>
      </c>
      <c r="B3092" s="10">
        <f t="shared" si="2256"/>
        <v>27</v>
      </c>
      <c r="C3092" s="12" t="s">
        <v>837</v>
      </c>
      <c r="D3092" s="21" t="str">
        <f t="shared" si="4243"/>
        <v>pp</v>
      </c>
      <c r="E3092" s="21" t="str">
        <f t="shared" si="4244"/>
        <v>masc nom pl of parisuddha, pp of parisujjhati</v>
      </c>
      <c r="F3092" s="21" t="str">
        <f t="shared" si="4245"/>
        <v/>
      </c>
      <c r="G3092" s="21"/>
      <c r="H3092" s="21" t="str">
        <f t="shared" si="4246"/>
        <v>pure, innocent</v>
      </c>
      <c r="I3092" s="21" t="str">
        <f t="shared" si="4247"/>
        <v>purified</v>
      </c>
      <c r="J3092" s="21" t="str">
        <f t="shared" si="4248"/>
        <v>√sudh (be pure)</v>
      </c>
      <c r="K3092" s="21">
        <f t="shared" si="4249"/>
        <v>3</v>
      </c>
      <c r="L3092" s="21" t="str">
        <f t="shared" si="4250"/>
        <v>ya</v>
      </c>
      <c r="M3092" s="21" t="str">
        <f t="shared" si="4251"/>
        <v/>
      </c>
      <c r="N3092" s="21" t="str">
        <f t="shared" si="4252"/>
        <v>pari + √sudh + ta</v>
      </c>
      <c r="O3092" s="21" t="str">
        <f t="shared" si="4253"/>
        <v/>
      </c>
      <c r="P3092" s="21" t="str">
        <f t="shared" si="4254"/>
        <v/>
      </c>
      <c r="Q3092" s="21"/>
      <c r="R3092" s="21" t="s">
        <v>4632</v>
      </c>
      <c r="S3092" s="21" t="s">
        <v>4633</v>
      </c>
      <c r="T3092" s="21" t="s">
        <v>7094</v>
      </c>
      <c r="U3092" s="23"/>
      <c r="V3092" s="23"/>
      <c r="W3092" s="15">
        <f t="shared" si="2"/>
        <v>45635</v>
      </c>
      <c r="X3092" s="24">
        <v>3091.0</v>
      </c>
      <c r="Y3092" s="17" t="str">
        <f t="shared" si="4239"/>
        <v>=COUNTIFS(C$3:C3092,C3092)</v>
      </c>
      <c r="Z3092" s="25" t="str">
        <f t="shared" si="4240"/>
        <v>#NAME?</v>
      </c>
      <c r="AA3092" s="25" t="str">
        <f t="shared" si="4241"/>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2"/>
        <v>5</v>
      </c>
      <c r="B3093" s="10">
        <f t="shared" si="2256"/>
        <v>9</v>
      </c>
      <c r="C3093" s="12" t="s">
        <v>861</v>
      </c>
      <c r="D3093" s="21" t="str">
        <f t="shared" si="4243"/>
        <v>comp</v>
      </c>
      <c r="E3093" s="21" t="str">
        <f t="shared" si="4244"/>
        <v>sandhi, adv + ind</v>
      </c>
      <c r="F3093" s="21" t="str">
        <f t="shared" si="4245"/>
        <v/>
      </c>
      <c r="G3093" s="21"/>
      <c r="H3093" s="21" t="str">
        <f t="shared" si="4246"/>
        <v>and for the third time</v>
      </c>
      <c r="I3093" s="21" t="str">
        <f t="shared" si="4247"/>
        <v/>
      </c>
      <c r="J3093" s="21" t="str">
        <f t="shared" si="4248"/>
        <v/>
      </c>
      <c r="K3093" s="21" t="str">
        <f t="shared" si="4249"/>
        <v/>
      </c>
      <c r="L3093" s="21" t="str">
        <f t="shared" si="4250"/>
        <v/>
      </c>
      <c r="M3093" s="21" t="str">
        <f t="shared" si="4251"/>
        <v/>
      </c>
      <c r="N3093" s="21" t="str">
        <f t="shared" si="4252"/>
        <v>tatiyaṃ + api</v>
      </c>
      <c r="O3093" s="21" t="str">
        <f t="shared" si="4253"/>
        <v/>
      </c>
      <c r="P3093" s="21" t="str">
        <f t="shared" si="4254"/>
        <v/>
      </c>
      <c r="Q3093" s="21"/>
      <c r="R3093" s="21" t="s">
        <v>4632</v>
      </c>
      <c r="S3093" s="21" t="s">
        <v>4633</v>
      </c>
      <c r="T3093" s="21" t="s">
        <v>7094</v>
      </c>
      <c r="U3093" s="23"/>
      <c r="V3093" s="23"/>
      <c r="W3093" s="15">
        <f t="shared" si="2"/>
        <v>45635</v>
      </c>
      <c r="X3093" s="24">
        <v>3092.0</v>
      </c>
      <c r="Y3093" s="17" t="str">
        <f t="shared" si="4239"/>
        <v>=COUNTIFS(C$3:C3093,C3093)</v>
      </c>
      <c r="Z3093" s="25" t="str">
        <f t="shared" si="4240"/>
        <v>#NAME?</v>
      </c>
      <c r="AA3093" s="25" t="str">
        <f t="shared" si="4241"/>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2"/>
        <v>15</v>
      </c>
      <c r="B3094" s="10">
        <f t="shared" si="2256"/>
        <v>27</v>
      </c>
      <c r="C3094" s="12" t="s">
        <v>810</v>
      </c>
      <c r="D3094" s="21" t="str">
        <f t="shared" si="4243"/>
        <v>verb</v>
      </c>
      <c r="E3094" s="21" t="str">
        <f t="shared" si="4244"/>
        <v>pr 1st sg of pucchati</v>
      </c>
      <c r="F3094" s="21" t="str">
        <f t="shared" si="4245"/>
        <v/>
      </c>
      <c r="G3094" s="21"/>
      <c r="H3094" s="21" t="str">
        <f t="shared" si="4246"/>
        <v>I ask, I am asking</v>
      </c>
      <c r="I3094" s="21" t="str">
        <f t="shared" si="4247"/>
        <v/>
      </c>
      <c r="J3094" s="21" t="str">
        <f t="shared" si="4248"/>
        <v>√pucch (ask)</v>
      </c>
      <c r="K3094" s="21">
        <f t="shared" si="4249"/>
        <v>1</v>
      </c>
      <c r="L3094" s="21" t="str">
        <f t="shared" si="4250"/>
        <v>a</v>
      </c>
      <c r="M3094" s="21" t="str">
        <f t="shared" si="4251"/>
        <v>√pucch + a &gt; puccha</v>
      </c>
      <c r="N3094" s="21" t="str">
        <f t="shared" si="4252"/>
        <v>puccha + ti</v>
      </c>
      <c r="O3094" s="21" t="str">
        <f t="shared" si="4253"/>
        <v/>
      </c>
      <c r="P3094" s="21" t="str">
        <f t="shared" si="4254"/>
        <v/>
      </c>
      <c r="Q3094" s="21"/>
      <c r="R3094" s="21" t="s">
        <v>4632</v>
      </c>
      <c r="S3094" s="21" t="s">
        <v>4633</v>
      </c>
      <c r="T3094" s="21" t="s">
        <v>7094</v>
      </c>
      <c r="U3094" s="23"/>
      <c r="V3094" s="23"/>
      <c r="W3094" s="15">
        <f t="shared" si="2"/>
        <v>45635</v>
      </c>
      <c r="X3094" s="24">
        <v>3093.0</v>
      </c>
      <c r="Y3094" s="17" t="str">
        <f t="shared" si="4239"/>
        <v>=COUNTIFS(C$3:C3094,C3094)</v>
      </c>
      <c r="Z3094" s="25" t="str">
        <f t="shared" si="4240"/>
        <v>#NAME?</v>
      </c>
      <c r="AA3094" s="25" t="str">
        <f t="shared" si="4241"/>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2"/>
        <v>15</v>
      </c>
      <c r="B3095" s="10">
        <f t="shared" si="2256"/>
        <v>27</v>
      </c>
      <c r="C3095" s="12" t="s">
        <v>816</v>
      </c>
      <c r="D3095" s="21" t="str">
        <f t="shared" si="4243"/>
        <v>comp</v>
      </c>
      <c r="E3095" s="21" t="str">
        <f t="shared" si="4244"/>
        <v>sandhi, ind + adv (or) ind + pr</v>
      </c>
      <c r="F3095" s="21" t="str">
        <f t="shared" si="4245"/>
        <v/>
      </c>
      <c r="G3095" s="21"/>
      <c r="H3095" s="21" t="str">
        <f t="shared" si="4246"/>
        <v>I trust in this case, (or) I trust you all are</v>
      </c>
      <c r="I3095" s="21" t="str">
        <f t="shared" si="4247"/>
        <v/>
      </c>
      <c r="J3095" s="21" t="str">
        <f t="shared" si="4248"/>
        <v/>
      </c>
      <c r="K3095" s="21" t="str">
        <f t="shared" si="4249"/>
        <v/>
      </c>
      <c r="L3095" s="21" t="str">
        <f t="shared" si="4250"/>
        <v/>
      </c>
      <c r="M3095" s="21" t="str">
        <f t="shared" si="4251"/>
        <v/>
      </c>
      <c r="N3095" s="21" t="str">
        <f t="shared" si="4252"/>
        <v>kacci + ettha or kacci + attha</v>
      </c>
      <c r="O3095" s="21" t="str">
        <f t="shared" si="4253"/>
        <v/>
      </c>
      <c r="P3095" s="21" t="str">
        <f t="shared" si="4254"/>
        <v/>
      </c>
      <c r="Q3095" s="21"/>
      <c r="R3095" s="21" t="s">
        <v>4632</v>
      </c>
      <c r="S3095" s="21" t="s">
        <v>4633</v>
      </c>
      <c r="T3095" s="21" t="s">
        <v>7094</v>
      </c>
      <c r="U3095" s="23"/>
      <c r="V3095" s="23"/>
      <c r="W3095" s="15">
        <f t="shared" si="2"/>
        <v>45635</v>
      </c>
      <c r="X3095" s="24">
        <v>3094.0</v>
      </c>
      <c r="Y3095" s="17" t="str">
        <f t="shared" si="4239"/>
        <v>=COUNTIFS(C$3:C3095,C3095)</v>
      </c>
      <c r="Z3095" s="25" t="str">
        <f t="shared" si="4240"/>
        <v>#NAME?</v>
      </c>
      <c r="AA3095" s="25" t="str">
        <f t="shared" si="4241"/>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2"/>
        <v>15</v>
      </c>
      <c r="B3096" s="10">
        <f t="shared" si="2256"/>
        <v>27</v>
      </c>
      <c r="C3096" s="12" t="s">
        <v>837</v>
      </c>
      <c r="D3096" s="21" t="str">
        <f t="shared" si="4243"/>
        <v>pp</v>
      </c>
      <c r="E3096" s="21" t="str">
        <f t="shared" si="4244"/>
        <v>masc nom pl of parisuddha, pp of parisujjhati</v>
      </c>
      <c r="F3096" s="21" t="str">
        <f t="shared" si="4245"/>
        <v/>
      </c>
      <c r="G3096" s="21"/>
      <c r="H3096" s="21" t="str">
        <f t="shared" si="4246"/>
        <v>pure, innocent</v>
      </c>
      <c r="I3096" s="21" t="str">
        <f t="shared" si="4247"/>
        <v>purified</v>
      </c>
      <c r="J3096" s="21" t="str">
        <f t="shared" si="4248"/>
        <v>√sudh (be pure)</v>
      </c>
      <c r="K3096" s="21">
        <f t="shared" si="4249"/>
        <v>3</v>
      </c>
      <c r="L3096" s="21" t="str">
        <f t="shared" si="4250"/>
        <v>ya</v>
      </c>
      <c r="M3096" s="21" t="str">
        <f t="shared" si="4251"/>
        <v/>
      </c>
      <c r="N3096" s="21" t="str">
        <f t="shared" si="4252"/>
        <v>pari + √sudh + ta</v>
      </c>
      <c r="O3096" s="21" t="str">
        <f t="shared" si="4253"/>
        <v/>
      </c>
      <c r="P3096" s="21" t="str">
        <f t="shared" si="4254"/>
        <v/>
      </c>
      <c r="Q3096" s="21"/>
      <c r="R3096" s="21" t="s">
        <v>4632</v>
      </c>
      <c r="S3096" s="21" t="s">
        <v>4633</v>
      </c>
      <c r="T3096" s="21" t="s">
        <v>7094</v>
      </c>
      <c r="U3096" s="23"/>
      <c r="V3096" s="23"/>
      <c r="W3096" s="15">
        <f t="shared" si="2"/>
        <v>45635</v>
      </c>
      <c r="X3096" s="24">
        <v>3095.0</v>
      </c>
      <c r="Y3096" s="17" t="str">
        <f t="shared" si="4239"/>
        <v>=COUNTIFS(C$3:C3096,C3096)</v>
      </c>
      <c r="Z3096" s="25" t="str">
        <f t="shared" si="4240"/>
        <v>#NAME?</v>
      </c>
      <c r="AA3096" s="25" t="str">
        <f t="shared" si="4241"/>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2"/>
        <v>5</v>
      </c>
      <c r="B3097" s="10">
        <f t="shared" si="2256"/>
        <v>9</v>
      </c>
      <c r="C3097" s="12" t="s">
        <v>872</v>
      </c>
      <c r="D3097" s="21" t="str">
        <f t="shared" si="4243"/>
        <v>comp</v>
      </c>
      <c r="E3097" s="21" t="str">
        <f t="shared" si="4244"/>
        <v>sandhi, pp + adv + masc</v>
      </c>
      <c r="F3097" s="21" t="str">
        <f t="shared" si="4245"/>
        <v/>
      </c>
      <c r="G3097" s="21"/>
      <c r="H3097" s="21" t="str">
        <f t="shared" si="4246"/>
        <v>the venerables (are) pure in this regard</v>
      </c>
      <c r="I3097" s="21" t="str">
        <f t="shared" si="4247"/>
        <v>the long lived ones are pure here</v>
      </c>
      <c r="J3097" s="21" t="str">
        <f t="shared" si="4248"/>
        <v/>
      </c>
      <c r="K3097" s="21" t="str">
        <f t="shared" si="4249"/>
        <v/>
      </c>
      <c r="L3097" s="21" t="str">
        <f t="shared" si="4250"/>
        <v/>
      </c>
      <c r="M3097" s="21" t="str">
        <f t="shared" si="4251"/>
        <v/>
      </c>
      <c r="N3097" s="21" t="str">
        <f t="shared" si="4252"/>
        <v>parisuddhā + ettha + āyasmanto</v>
      </c>
      <c r="O3097" s="21" t="str">
        <f t="shared" si="4253"/>
        <v/>
      </c>
      <c r="P3097" s="21" t="str">
        <f t="shared" si="4254"/>
        <v/>
      </c>
      <c r="Q3097" s="21"/>
      <c r="R3097" s="21" t="s">
        <v>4632</v>
      </c>
      <c r="S3097" s="21" t="s">
        <v>4633</v>
      </c>
      <c r="T3097" s="21" t="s">
        <v>7094</v>
      </c>
      <c r="U3097" s="23"/>
      <c r="V3097" s="23"/>
      <c r="W3097" s="15">
        <f t="shared" si="2"/>
        <v>45635</v>
      </c>
      <c r="X3097" s="24">
        <v>3096.0</v>
      </c>
      <c r="Y3097" s="17" t="str">
        <f t="shared" si="4239"/>
        <v>=COUNTIFS(C$3:C3097,C3097)</v>
      </c>
      <c r="Z3097" s="25" t="str">
        <f t="shared" si="4240"/>
        <v>#NAME?</v>
      </c>
      <c r="AA3097" s="25" t="str">
        <f t="shared" si="4241"/>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2"/>
        <v>6</v>
      </c>
      <c r="B3098" s="10">
        <f t="shared" si="2256"/>
        <v>10</v>
      </c>
      <c r="C3098" s="12" t="s">
        <v>694</v>
      </c>
      <c r="D3098" s="21" t="str">
        <f t="shared" si="4243"/>
        <v>ind</v>
      </c>
      <c r="E3098" s="21" t="str">
        <f t="shared" si="4244"/>
        <v>adv, abl sg of ta</v>
      </c>
      <c r="F3098" s="21" t="str">
        <f t="shared" si="4245"/>
        <v/>
      </c>
      <c r="G3098" s="21"/>
      <c r="H3098" s="21" t="str">
        <f t="shared" si="4246"/>
        <v>therefore</v>
      </c>
      <c r="I3098" s="21" t="str">
        <f t="shared" si="4247"/>
        <v>from that</v>
      </c>
      <c r="J3098" s="21" t="str">
        <f t="shared" si="4248"/>
        <v/>
      </c>
      <c r="K3098" s="21" t="str">
        <f t="shared" si="4249"/>
        <v/>
      </c>
      <c r="L3098" s="21" t="str">
        <f t="shared" si="4250"/>
        <v/>
      </c>
      <c r="M3098" s="21" t="str">
        <f t="shared" si="4251"/>
        <v/>
      </c>
      <c r="N3098" s="21" t="str">
        <f t="shared" si="4252"/>
        <v>ta + smā</v>
      </c>
      <c r="O3098" s="21" t="str">
        <f t="shared" si="4253"/>
        <v/>
      </c>
      <c r="P3098" s="21" t="str">
        <f t="shared" si="4254"/>
        <v/>
      </c>
      <c r="Q3098" s="21"/>
      <c r="R3098" s="21" t="s">
        <v>4632</v>
      </c>
      <c r="S3098" s="21" t="s">
        <v>4633</v>
      </c>
      <c r="T3098" s="21" t="s">
        <v>7094</v>
      </c>
      <c r="U3098" s="23"/>
      <c r="V3098" s="23"/>
      <c r="W3098" s="15">
        <f t="shared" si="2"/>
        <v>45635</v>
      </c>
      <c r="X3098" s="24">
        <v>3097.0</v>
      </c>
      <c r="Y3098" s="17" t="str">
        <f t="shared" si="4239"/>
        <v>=COUNTIFS(C$3:C3098,C3098)</v>
      </c>
      <c r="Z3098" s="25" t="str">
        <f t="shared" si="4240"/>
        <v>#NAME?</v>
      </c>
      <c r="AA3098" s="25" t="str">
        <f t="shared" si="4241"/>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2"/>
        <v>6</v>
      </c>
      <c r="B3099" s="10">
        <f t="shared" si="2256"/>
        <v>10</v>
      </c>
      <c r="C3099" s="12" t="s">
        <v>397</v>
      </c>
      <c r="D3099" s="21" t="str">
        <f t="shared" si="4243"/>
        <v>ind</v>
      </c>
      <c r="E3099" s="21" t="str">
        <f t="shared" si="4244"/>
        <v>adv</v>
      </c>
      <c r="F3099" s="21" t="str">
        <f t="shared" si="4245"/>
        <v/>
      </c>
      <c r="G3099" s="21"/>
      <c r="H3099" s="21" t="str">
        <f t="shared" si="4246"/>
        <v>silent, silence, silently</v>
      </c>
      <c r="I3099" s="21" t="str">
        <f t="shared" si="4247"/>
        <v/>
      </c>
      <c r="J3099" s="21" t="str">
        <f t="shared" si="4248"/>
        <v/>
      </c>
      <c r="K3099" s="21" t="str">
        <f t="shared" si="4249"/>
        <v/>
      </c>
      <c r="L3099" s="21" t="str">
        <f t="shared" si="4250"/>
        <v/>
      </c>
      <c r="M3099" s="21" t="str">
        <f t="shared" si="4251"/>
        <v/>
      </c>
      <c r="N3099" s="21" t="str">
        <f t="shared" si="4252"/>
        <v/>
      </c>
      <c r="O3099" s="21" t="str">
        <f t="shared" si="4253"/>
        <v/>
      </c>
      <c r="P3099" s="21" t="str">
        <f t="shared" si="4254"/>
        <v/>
      </c>
      <c r="Q3099" s="21"/>
      <c r="R3099" s="21" t="s">
        <v>4632</v>
      </c>
      <c r="S3099" s="21" t="s">
        <v>4633</v>
      </c>
      <c r="T3099" s="21" t="s">
        <v>7094</v>
      </c>
      <c r="U3099" s="23"/>
      <c r="V3099" s="23"/>
      <c r="W3099" s="15">
        <f t="shared" si="2"/>
        <v>45635</v>
      </c>
      <c r="X3099" s="24">
        <v>3098.0</v>
      </c>
      <c r="Y3099" s="17" t="str">
        <f t="shared" si="4239"/>
        <v>=COUNTIFS(C$3:C3099,C3099)</v>
      </c>
      <c r="Z3099" s="25" t="str">
        <f t="shared" si="4240"/>
        <v>#NAME?</v>
      </c>
      <c r="AA3099" s="25" t="str">
        <f t="shared" si="4241"/>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2"/>
        <v>5</v>
      </c>
      <c r="B3100" s="10">
        <f t="shared" si="2256"/>
        <v>9</v>
      </c>
      <c r="C3100" s="12" t="s">
        <v>885</v>
      </c>
      <c r="D3100" s="21" t="str">
        <f t="shared" si="4243"/>
        <v>comp</v>
      </c>
      <c r="E3100" s="21" t="str">
        <f t="shared" si="4244"/>
        <v>sandhi, adv + pron</v>
      </c>
      <c r="F3100" s="21" t="str">
        <f t="shared" si="4245"/>
        <v/>
      </c>
      <c r="G3100" s="21"/>
      <c r="H3100" s="21" t="str">
        <f t="shared" si="4246"/>
        <v>therefore this</v>
      </c>
      <c r="I3100" s="21" t="str">
        <f t="shared" si="4247"/>
        <v>thus this</v>
      </c>
      <c r="J3100" s="21" t="str">
        <f t="shared" si="4248"/>
        <v/>
      </c>
      <c r="K3100" s="21" t="str">
        <f t="shared" si="4249"/>
        <v/>
      </c>
      <c r="L3100" s="21" t="str">
        <f t="shared" si="4250"/>
        <v/>
      </c>
      <c r="M3100" s="21" t="str">
        <f t="shared" si="4251"/>
        <v/>
      </c>
      <c r="N3100" s="21" t="str">
        <f t="shared" si="4252"/>
        <v>evaṃ + etaṃ</v>
      </c>
      <c r="O3100" s="21" t="str">
        <f t="shared" si="4253"/>
        <v/>
      </c>
      <c r="P3100" s="21" t="str">
        <f t="shared" si="4254"/>
        <v/>
      </c>
      <c r="Q3100" s="21"/>
      <c r="R3100" s="21" t="s">
        <v>4632</v>
      </c>
      <c r="S3100" s="21" t="s">
        <v>4633</v>
      </c>
      <c r="T3100" s="21" t="s">
        <v>7094</v>
      </c>
      <c r="U3100" s="23"/>
      <c r="V3100" s="23"/>
      <c r="W3100" s="15">
        <f t="shared" si="2"/>
        <v>45635</v>
      </c>
      <c r="X3100" s="24">
        <v>3099.0</v>
      </c>
      <c r="Y3100" s="17" t="str">
        <f t="shared" si="4239"/>
        <v>=COUNTIFS(C$3:C3100,C3100)</v>
      </c>
      <c r="Z3100" s="25" t="str">
        <f t="shared" si="4240"/>
        <v>#NAME?</v>
      </c>
      <c r="AA3100" s="25" t="str">
        <f t="shared" si="4241"/>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2"/>
        <v>4</v>
      </c>
      <c r="B3101" s="10">
        <f t="shared" si="2256"/>
        <v>8</v>
      </c>
      <c r="C3101" s="12" t="s">
        <v>899</v>
      </c>
      <c r="D3101" s="21" t="str">
        <f t="shared" si="4243"/>
        <v>verb</v>
      </c>
      <c r="E3101" s="21" t="str">
        <f t="shared" si="4244"/>
        <v>pr 1st sg of dhārayati</v>
      </c>
      <c r="F3101" s="21" t="str">
        <f t="shared" si="4245"/>
        <v>+acc</v>
      </c>
      <c r="G3101" s="21"/>
      <c r="H3101" s="21" t="str">
        <f t="shared" si="4246"/>
        <v>I take, I believe, I keep in mind</v>
      </c>
      <c r="I3101" s="21" t="str">
        <f t="shared" si="4247"/>
        <v>bear, carry</v>
      </c>
      <c r="J3101" s="21" t="str">
        <f t="shared" si="4248"/>
        <v>√dhar (wear, hold, carry)</v>
      </c>
      <c r="K3101" s="21">
        <f t="shared" si="4249"/>
        <v>8</v>
      </c>
      <c r="L3101" s="21" t="str">
        <f t="shared" si="4250"/>
        <v>*aya</v>
      </c>
      <c r="M3101" s="21" t="str">
        <f t="shared" si="4251"/>
        <v>√dhar + *aya &gt; dhāraya</v>
      </c>
      <c r="N3101" s="21" t="str">
        <f t="shared" si="4252"/>
        <v>dhāraya + ti</v>
      </c>
      <c r="O3101" s="21" t="str">
        <f t="shared" si="4253"/>
        <v/>
      </c>
      <c r="P3101" s="21" t="str">
        <f t="shared" si="4254"/>
        <v/>
      </c>
      <c r="Q3101" s="21"/>
      <c r="R3101" s="21" t="s">
        <v>4632</v>
      </c>
      <c r="S3101" s="21" t="s">
        <v>4633</v>
      </c>
      <c r="T3101" s="21" t="s">
        <v>7094</v>
      </c>
      <c r="U3101" s="23"/>
      <c r="V3101" s="23"/>
      <c r="W3101" s="15">
        <f t="shared" si="2"/>
        <v>45635</v>
      </c>
      <c r="X3101" s="24">
        <v>3100.0</v>
      </c>
      <c r="Y3101" s="17" t="str">
        <f t="shared" si="4239"/>
        <v>=COUNTIFS(C$3:C3101,C3101)</v>
      </c>
      <c r="Z3101" s="25" t="str">
        <f t="shared" si="4240"/>
        <v>#NAME?</v>
      </c>
      <c r="AA3101" s="25" t="str">
        <f t="shared" si="4241"/>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56"/>
        <v>0</v>
      </c>
      <c r="C3102" s="130"/>
      <c r="D3102" s="130"/>
      <c r="E3102" s="130"/>
      <c r="F3102" s="130"/>
      <c r="G3102" s="130"/>
      <c r="H3102" s="130"/>
      <c r="I3102" s="130"/>
      <c r="J3102" s="130"/>
      <c r="K3102" s="130"/>
      <c r="L3102" s="130"/>
      <c r="M3102" s="130"/>
      <c r="N3102" s="130"/>
      <c r="O3102" s="130"/>
      <c r="P3102" s="130"/>
      <c r="Q3102" s="130"/>
      <c r="R3102" s="130" t="s">
        <v>4632</v>
      </c>
      <c r="S3102" s="130" t="s">
        <v>4633</v>
      </c>
      <c r="T3102" s="130" t="s">
        <v>7094</v>
      </c>
      <c r="U3102" s="36"/>
      <c r="V3102" s="36"/>
      <c r="W3102" s="15">
        <f t="shared" si="2"/>
        <v>45635</v>
      </c>
      <c r="X3102" s="24">
        <v>3101.0</v>
      </c>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56"/>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2"/>
        <v>45635</v>
      </c>
      <c r="X3103" s="24">
        <v>3102.0</v>
      </c>
      <c r="Y3103" s="17" t="str">
        <f t="shared" ref="Y3103:Y3108" si="4255">formulatext(A3103)</f>
        <v>#N/A</v>
      </c>
      <c r="Z3103" s="25" t="str">
        <f t="shared" ref="Z3103:Z3108" si="4256">org.libreoffice.regex(Y3103,"(\= COUNTIFS\(C\$\d{1,3}:)(C\d{1,3})(,)(C\d{1,3})(\))","$2")</f>
        <v>#NAME?</v>
      </c>
      <c r="AA3103" s="25" t="str">
        <f t="shared" ref="AA3103:AA3108" si="4257">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58">COUNTIFS(C$3:C3104,C3104)</f>
        <v>3</v>
      </c>
      <c r="B3104" s="10">
        <f t="shared" si="2256"/>
        <v>4</v>
      </c>
      <c r="C3104" s="12" t="s">
        <v>4635</v>
      </c>
      <c r="D3104" s="21" t="str">
        <f t="shared" ref="D3104:D3107" si="4259">VLOOKUP($C3104,$C$1:$P$7320,2,0)</f>
        <v>card</v>
      </c>
      <c r="E3104" s="21" t="str">
        <f t="shared" ref="E3104:E3107" si="4260">VLOOKUP($C3104,$C$1:$P$7320,3,0)</f>
        <v>fem nom sg of tiṃsā</v>
      </c>
      <c r="F3104" s="21" t="str">
        <f t="shared" ref="F3104:F3107" si="4261">VLOOKUP($C3104,$C$1:$P$7320,4,0)</f>
        <v/>
      </c>
      <c r="G3104" s="21"/>
      <c r="H3104" s="21" t="str">
        <f t="shared" ref="H3104:H3107" si="4262">VLOOKUP($C3104,$C$1:$P$7320,6,0)</f>
        <v>thirty</v>
      </c>
      <c r="I3104" s="21" t="str">
        <f t="shared" ref="I3104:I3107" si="4263">VLOOKUP($C3104,$C$1:$P$7320,7,0)</f>
        <v/>
      </c>
      <c r="J3104" s="21" t="str">
        <f t="shared" ref="J3104:J3107" si="4264">VLOOKUP($C3104,$C$1:$P$7320,8,0)</f>
        <v/>
      </c>
      <c r="K3104" s="21" t="str">
        <f t="shared" ref="K3104:K3107" si="4265">VLOOKUP($C3104,$C$1:$P$7320,9,0)</f>
        <v/>
      </c>
      <c r="L3104" s="21" t="str">
        <f t="shared" ref="L3104:L3107" si="4266">VLOOKUP($C3104,$C$1:$P$7320,10,0)</f>
        <v/>
      </c>
      <c r="M3104" s="21" t="str">
        <f t="shared" ref="M3104:M3107" si="4267">VLOOKUP($C3104,$C$1:$P$7320,11,0)</f>
        <v/>
      </c>
      <c r="N3104" s="21" t="str">
        <f t="shared" ref="N3104:N3107" si="4268">VLOOKUP($C3104,$C$1:$P$7320,12,0)</f>
        <v>ti + dasa</v>
      </c>
      <c r="O3104" s="21" t="str">
        <f t="shared" ref="O3104:O3107" si="4269">VLOOKUP($C3104,$C$1:$P$7320,13,0)</f>
        <v/>
      </c>
      <c r="P3104" s="21" t="str">
        <f t="shared" ref="P3104:P3107" si="4270">VLOOKUP($C3104,$C$1:$P$7320,14,0)</f>
        <v/>
      </c>
      <c r="Q3104" s="21"/>
      <c r="R3104" s="21" t="s">
        <v>4632</v>
      </c>
      <c r="S3104" s="21" t="s">
        <v>4633</v>
      </c>
      <c r="T3104" s="21" t="s">
        <v>7095</v>
      </c>
      <c r="U3104" s="23"/>
      <c r="V3104" s="23"/>
      <c r="W3104" s="15">
        <f t="shared" si="2"/>
        <v>45635</v>
      </c>
      <c r="X3104" s="24">
        <v>3103.0</v>
      </c>
      <c r="Y3104" s="17" t="str">
        <f t="shared" si="4255"/>
        <v>=COUNTIFS(C$3:C3104,C3104)</v>
      </c>
      <c r="Z3104" s="25" t="str">
        <f t="shared" si="4256"/>
        <v>#NAME?</v>
      </c>
      <c r="AA3104" s="25" t="str">
        <f t="shared" si="4257"/>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58"/>
        <v>3</v>
      </c>
      <c r="B3105" s="10">
        <f t="shared" si="2256"/>
        <v>4</v>
      </c>
      <c r="C3105" s="12" t="s">
        <v>4640</v>
      </c>
      <c r="D3105" s="21" t="str">
        <f t="shared" si="4259"/>
        <v>ptp</v>
      </c>
      <c r="E3105" s="21" t="str">
        <f t="shared" si="4260"/>
        <v>masc nom pl of nissaggiya</v>
      </c>
      <c r="F3105" s="21" t="str">
        <f t="shared" si="4261"/>
        <v/>
      </c>
      <c r="G3105" s="21"/>
      <c r="H3105" s="21" t="str">
        <f t="shared" si="4262"/>
        <v>involving relinquishment</v>
      </c>
      <c r="I3105" s="21" t="str">
        <f t="shared" si="4263"/>
        <v>to be given up</v>
      </c>
      <c r="J3105" s="21" t="str">
        <f t="shared" si="4264"/>
        <v>√sajj (relinquish, let loose)</v>
      </c>
      <c r="K3105" s="21">
        <f t="shared" si="4265"/>
        <v>1</v>
      </c>
      <c r="L3105" s="21" t="str">
        <f t="shared" si="4266"/>
        <v>a</v>
      </c>
      <c r="M3105" s="21" t="str">
        <f t="shared" si="4267"/>
        <v/>
      </c>
      <c r="N3105" s="21" t="str">
        <f t="shared" si="4268"/>
        <v>ni + √sajj &gt; sagg + iya</v>
      </c>
      <c r="O3105" s="21" t="str">
        <f t="shared" si="4269"/>
        <v/>
      </c>
      <c r="P3105" s="21" t="str">
        <f t="shared" si="4270"/>
        <v/>
      </c>
      <c r="Q3105" s="21"/>
      <c r="R3105" s="21" t="s">
        <v>4632</v>
      </c>
      <c r="S3105" s="21" t="s">
        <v>4633</v>
      </c>
      <c r="T3105" s="21" t="s">
        <v>7095</v>
      </c>
      <c r="U3105" s="23"/>
      <c r="V3105" s="23"/>
      <c r="W3105" s="15">
        <f t="shared" si="2"/>
        <v>45635</v>
      </c>
      <c r="X3105" s="24">
        <v>3104.0</v>
      </c>
      <c r="Y3105" s="17" t="str">
        <f t="shared" si="4255"/>
        <v>=COUNTIFS(C$3:C3105,C3105)</v>
      </c>
      <c r="Z3105" s="25" t="str">
        <f t="shared" si="4256"/>
        <v>#NAME?</v>
      </c>
      <c r="AA3105" s="25" t="str">
        <f t="shared" si="4257"/>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58"/>
        <v>3</v>
      </c>
      <c r="B3106" s="10">
        <f t="shared" si="2256"/>
        <v>8</v>
      </c>
      <c r="C3106" s="12" t="s">
        <v>4646</v>
      </c>
      <c r="D3106" s="21" t="str">
        <f t="shared" si="4259"/>
        <v>adj</v>
      </c>
      <c r="E3106" s="21" t="str">
        <f t="shared" si="4260"/>
        <v>masc nom pl of pācittiya</v>
      </c>
      <c r="F3106" s="21" t="str">
        <f t="shared" si="4261"/>
        <v/>
      </c>
      <c r="G3106" s="21"/>
      <c r="H3106" s="21" t="str">
        <f t="shared" si="4262"/>
        <v>requiring confessing</v>
      </c>
      <c r="I3106" s="21" t="str">
        <f t="shared" si="4263"/>
        <v/>
      </c>
      <c r="J3106" s="21" t="str">
        <f t="shared" si="4264"/>
        <v/>
      </c>
      <c r="K3106" s="21" t="str">
        <f t="shared" si="4265"/>
        <v/>
      </c>
      <c r="L3106" s="21" t="str">
        <f t="shared" si="4266"/>
        <v/>
      </c>
      <c r="M3106" s="21" t="str">
        <f t="shared" si="4267"/>
        <v/>
      </c>
      <c r="N3106" s="21" t="str">
        <f t="shared" si="4268"/>
        <v/>
      </c>
      <c r="O3106" s="21" t="str">
        <f t="shared" si="4269"/>
        <v/>
      </c>
      <c r="P3106" s="21" t="str">
        <f t="shared" si="4270"/>
        <v/>
      </c>
      <c r="Q3106" s="21"/>
      <c r="R3106" s="21" t="s">
        <v>4632</v>
      </c>
      <c r="S3106" s="21" t="s">
        <v>4633</v>
      </c>
      <c r="T3106" s="21" t="s">
        <v>7095</v>
      </c>
      <c r="U3106" s="23"/>
      <c r="V3106" s="23"/>
      <c r="W3106" s="15">
        <f t="shared" si="2"/>
        <v>45635</v>
      </c>
      <c r="X3106" s="24">
        <v>3105.0</v>
      </c>
      <c r="Y3106" s="17" t="str">
        <f t="shared" si="4255"/>
        <v>=COUNTIFS(C$3:C3106,C3106)</v>
      </c>
      <c r="Z3106" s="25" t="str">
        <f t="shared" si="4256"/>
        <v>#NAME?</v>
      </c>
      <c r="AA3106" s="25" t="str">
        <f t="shared" si="4257"/>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58"/>
        <v>9</v>
      </c>
      <c r="B3107" s="10">
        <f t="shared" si="2256"/>
        <v>34</v>
      </c>
      <c r="C3107" s="12" t="s">
        <v>963</v>
      </c>
      <c r="D3107" s="21" t="str">
        <f t="shared" si="4259"/>
        <v>noun</v>
      </c>
      <c r="E3107" s="21" t="str">
        <f t="shared" si="4260"/>
        <v>masc nom pl of dhamma</v>
      </c>
      <c r="F3107" s="21" t="str">
        <f t="shared" si="4261"/>
        <v/>
      </c>
      <c r="G3107" s="21"/>
      <c r="H3107" s="21" t="str">
        <f t="shared" si="4262"/>
        <v>cases, laws, rules</v>
      </c>
      <c r="I3107" s="21" t="str">
        <f t="shared" si="4263"/>
        <v>holdings, supports</v>
      </c>
      <c r="J3107" s="21" t="str">
        <f t="shared" si="4264"/>
        <v>√dhar (hold)</v>
      </c>
      <c r="K3107" s="21">
        <f t="shared" si="4265"/>
        <v>1</v>
      </c>
      <c r="L3107" s="21" t="str">
        <f t="shared" si="4266"/>
        <v>a</v>
      </c>
      <c r="M3107" s="21" t="str">
        <f t="shared" si="4267"/>
        <v/>
      </c>
      <c r="N3107" s="21" t="str">
        <f t="shared" si="4268"/>
        <v>√dhar + ma</v>
      </c>
      <c r="O3107" s="21" t="str">
        <f t="shared" si="4269"/>
        <v/>
      </c>
      <c r="P3107" s="21" t="str">
        <f t="shared" si="4270"/>
        <v/>
      </c>
      <c r="Q3107" s="21"/>
      <c r="R3107" s="21" t="s">
        <v>4632</v>
      </c>
      <c r="S3107" s="21" t="s">
        <v>4633</v>
      </c>
      <c r="T3107" s="21" t="s">
        <v>7095</v>
      </c>
      <c r="U3107" s="23"/>
      <c r="V3107" s="23"/>
      <c r="W3107" s="15">
        <f t="shared" si="2"/>
        <v>45635</v>
      </c>
      <c r="X3107" s="24">
        <v>3106.0</v>
      </c>
      <c r="Y3107" s="17" t="str">
        <f t="shared" si="4255"/>
        <v>=COUNTIFS(C$3:C3107,C3107)</v>
      </c>
      <c r="Z3107" s="25" t="str">
        <f t="shared" si="4256"/>
        <v>#NAME?</v>
      </c>
      <c r="AA3107" s="25" t="str">
        <f t="shared" si="4257"/>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58"/>
        <v>2</v>
      </c>
      <c r="B3108" s="10">
        <f t="shared" si="2256"/>
        <v>6</v>
      </c>
      <c r="C3108" s="12" t="s">
        <v>7096</v>
      </c>
      <c r="D3108" s="21" t="s">
        <v>183</v>
      </c>
      <c r="E3108" s="21" t="s">
        <v>7097</v>
      </c>
      <c r="F3108" s="21"/>
      <c r="G3108" s="21"/>
      <c r="H3108" s="21" t="s">
        <v>7098</v>
      </c>
      <c r="I3108" s="21"/>
      <c r="J3108" s="21" t="s">
        <v>2905</v>
      </c>
      <c r="K3108" s="21">
        <v>1.0</v>
      </c>
      <c r="L3108" s="21" t="s">
        <v>35</v>
      </c>
      <c r="M3108" s="21"/>
      <c r="N3108" s="21" t="s">
        <v>4417</v>
      </c>
      <c r="O3108" s="21"/>
      <c r="P3108" s="21"/>
      <c r="Q3108" s="21"/>
      <c r="R3108" s="21" t="s">
        <v>4632</v>
      </c>
      <c r="S3108" s="21" t="s">
        <v>4633</v>
      </c>
      <c r="T3108" s="21" t="s">
        <v>7099</v>
      </c>
      <c r="U3108" s="23"/>
      <c r="V3108" s="23"/>
      <c r="W3108" s="15">
        <f t="shared" si="2"/>
        <v>45635</v>
      </c>
      <c r="X3108" s="24">
        <v>3107.0</v>
      </c>
      <c r="Y3108" s="17" t="str">
        <f t="shared" si="4255"/>
        <v>=COUNTIFS(C$3:C3108,C3108)</v>
      </c>
      <c r="Z3108" s="25" t="str">
        <f t="shared" si="4256"/>
        <v>#NAME?</v>
      </c>
      <c r="AA3108" s="25" t="str">
        <f t="shared" si="4257"/>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56"/>
        <v>0</v>
      </c>
      <c r="C3109" s="130"/>
      <c r="D3109" s="130"/>
      <c r="E3109" s="130"/>
      <c r="F3109" s="130"/>
      <c r="G3109" s="130"/>
      <c r="H3109" s="130"/>
      <c r="I3109" s="130"/>
      <c r="J3109" s="130"/>
      <c r="K3109" s="130"/>
      <c r="L3109" s="130"/>
      <c r="M3109" s="130"/>
      <c r="N3109" s="130"/>
      <c r="O3109" s="130"/>
      <c r="P3109" s="130"/>
      <c r="Q3109" s="130"/>
      <c r="R3109" s="130" t="s">
        <v>4632</v>
      </c>
      <c r="S3109" s="130" t="s">
        <v>4633</v>
      </c>
      <c r="T3109" s="130" t="s">
        <v>7095</v>
      </c>
      <c r="U3109" s="36"/>
      <c r="V3109" s="36"/>
      <c r="W3109" s="15">
        <f t="shared" si="2"/>
        <v>45635</v>
      </c>
      <c r="X3109" s="24">
        <v>3108.0</v>
      </c>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56"/>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2"/>
        <v>45635</v>
      </c>
      <c r="X3110" s="24">
        <v>3109.0</v>
      </c>
      <c r="Y3110" s="17" t="str">
        <f t="shared" ref="Y3110:Y3120" si="4271">formulatext(A3110)</f>
        <v>#N/A</v>
      </c>
      <c r="Z3110" s="25" t="str">
        <f t="shared" ref="Z3110:Z3120" si="4272">org.libreoffice.regex(Y3110,"(\= COUNTIFS\(C\$\d{1,3}:)(C\d{1,3})(,)(C\d{1,3})(\))","$2")</f>
        <v>#NAME?</v>
      </c>
      <c r="AA3110" s="25" t="str">
        <f t="shared" ref="AA3110:AA3120" si="4273">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74">COUNTIFS(C$3:C3111,C3111)</f>
        <v>4</v>
      </c>
      <c r="B3111" s="10">
        <f t="shared" si="2256"/>
        <v>8</v>
      </c>
      <c r="C3111" s="12" t="s">
        <v>1937</v>
      </c>
      <c r="D3111" s="21" t="str">
        <f t="shared" ref="D3111:D3113" si="4275">VLOOKUP($C3111,$C$1:$P$7320,2,0)</f>
        <v>pron</v>
      </c>
      <c r="E3111" s="21" t="str">
        <f t="shared" ref="E3111:E3113" si="4276">VLOOKUP($C3111,$C$1:$P$7320,3,0)</f>
        <v>masc nom pl of ima</v>
      </c>
      <c r="F3111" s="21" t="str">
        <f t="shared" ref="F3111:F3113" si="4277">VLOOKUP($C3111,$C$1:$P$7320,4,0)</f>
        <v/>
      </c>
      <c r="G3111" s="21"/>
      <c r="H3111" s="21" t="str">
        <f t="shared" ref="H3111:H3113" si="4278">VLOOKUP($C3111,$C$1:$P$7320,6,0)</f>
        <v>these</v>
      </c>
      <c r="I3111" s="21" t="str">
        <f t="shared" ref="I3111:I3113" si="4279">VLOOKUP($C3111,$C$1:$P$7320,7,0)</f>
        <v/>
      </c>
      <c r="J3111" s="21" t="str">
        <f t="shared" ref="J3111:J3113" si="4280">VLOOKUP($C3111,$C$1:$P$7320,8,0)</f>
        <v/>
      </c>
      <c r="K3111" s="21" t="str">
        <f t="shared" ref="K3111:K3113" si="4281">VLOOKUP($C3111,$C$1:$P$7320,9,0)</f>
        <v/>
      </c>
      <c r="L3111" s="21" t="str">
        <f t="shared" ref="L3111:L3113" si="4282">VLOOKUP($C3111,$C$1:$P$7320,10,0)</f>
        <v/>
      </c>
      <c r="M3111" s="21" t="str">
        <f t="shared" ref="M3111:M3113" si="4283">VLOOKUP($C3111,$C$1:$P$7320,11,0)</f>
        <v/>
      </c>
      <c r="N3111" s="21" t="str">
        <f t="shared" ref="N3111:N3113" si="4284">VLOOKUP($C3111,$C$1:$P$7320,12,0)</f>
        <v/>
      </c>
      <c r="O3111" s="21" t="str">
        <f t="shared" ref="O3111:O3113" si="4285">VLOOKUP($C3111,$C$1:$P$7320,13,0)</f>
        <v/>
      </c>
      <c r="P3111" s="21" t="str">
        <f t="shared" ref="P3111:P3113" si="4286">VLOOKUP($C3111,$C$1:$P$7320,14,0)</f>
        <v/>
      </c>
      <c r="Q3111" s="21"/>
      <c r="R3111" s="21" t="s">
        <v>7100</v>
      </c>
      <c r="S3111" s="21" t="s">
        <v>4646</v>
      </c>
      <c r="T3111" s="21" t="s">
        <v>7101</v>
      </c>
      <c r="U3111" s="23"/>
      <c r="V3111" s="23"/>
      <c r="W3111" s="15">
        <f t="shared" si="2"/>
        <v>45635</v>
      </c>
      <c r="X3111" s="24">
        <v>3110.0</v>
      </c>
      <c r="Y3111" s="17" t="str">
        <f t="shared" si="4271"/>
        <v>=COUNTIFS(C$3:C3111,C3111)</v>
      </c>
      <c r="Z3111" s="25" t="str">
        <f t="shared" si="4272"/>
        <v>#NAME?</v>
      </c>
      <c r="AA3111" s="25" t="str">
        <f t="shared" si="4273"/>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74"/>
        <v>30</v>
      </c>
      <c r="B3112" s="10">
        <f t="shared" si="2256"/>
        <v>42</v>
      </c>
      <c r="C3112" s="12" t="s">
        <v>423</v>
      </c>
      <c r="D3112" s="21" t="str">
        <f t="shared" si="4275"/>
        <v>ind</v>
      </c>
      <c r="E3112" s="21" t="str">
        <f t="shared" si="4276"/>
        <v>emph</v>
      </c>
      <c r="F3112" s="21" t="str">
        <f t="shared" si="4277"/>
        <v/>
      </c>
      <c r="G3112" s="21"/>
      <c r="H3112" s="21" t="str">
        <f t="shared" si="4278"/>
        <v>truly, indeed, then</v>
      </c>
      <c r="I3112" s="21" t="str">
        <f t="shared" si="4279"/>
        <v/>
      </c>
      <c r="J3112" s="21" t="str">
        <f t="shared" si="4280"/>
        <v/>
      </c>
      <c r="K3112" s="21" t="str">
        <f t="shared" si="4281"/>
        <v/>
      </c>
      <c r="L3112" s="21" t="str">
        <f t="shared" si="4282"/>
        <v/>
      </c>
      <c r="M3112" s="21" t="str">
        <f t="shared" si="4283"/>
        <v/>
      </c>
      <c r="N3112" s="21" t="str">
        <f t="shared" si="4284"/>
        <v/>
      </c>
      <c r="O3112" s="21" t="str">
        <f t="shared" si="4285"/>
        <v/>
      </c>
      <c r="P3112" s="21" t="str">
        <f t="shared" si="4286"/>
        <v/>
      </c>
      <c r="Q3112" s="21"/>
      <c r="R3112" s="21" t="s">
        <v>7100</v>
      </c>
      <c r="S3112" s="21" t="s">
        <v>4646</v>
      </c>
      <c r="T3112" s="21" t="s">
        <v>7101</v>
      </c>
      <c r="U3112" s="23"/>
      <c r="V3112" s="23"/>
      <c r="W3112" s="15">
        <f t="shared" si="2"/>
        <v>45635</v>
      </c>
      <c r="X3112" s="24">
        <v>3111.0</v>
      </c>
      <c r="Y3112" s="17" t="str">
        <f t="shared" si="4271"/>
        <v>=COUNTIFS(C$3:C3112,C3112)</v>
      </c>
      <c r="Z3112" s="25" t="str">
        <f t="shared" si="4272"/>
        <v>#NAME?</v>
      </c>
      <c r="AA3112" s="25" t="str">
        <f t="shared" si="4273"/>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4"/>
        <v>5</v>
      </c>
      <c r="B3113" s="10">
        <f t="shared" si="2256"/>
        <v>8</v>
      </c>
      <c r="C3113" s="12" t="s">
        <v>661</v>
      </c>
      <c r="D3113" s="21" t="str">
        <f t="shared" si="4275"/>
        <v>comp</v>
      </c>
      <c r="E3113" s="21" t="str">
        <f t="shared" si="4276"/>
        <v>sandhi, ind + masc</v>
      </c>
      <c r="F3113" s="21" t="str">
        <f t="shared" si="4277"/>
        <v/>
      </c>
      <c r="G3113" s="21"/>
      <c r="H3113" s="21" t="str">
        <f t="shared" si="4278"/>
        <v>and venerables</v>
      </c>
      <c r="I3113" s="21" t="str">
        <f t="shared" si="4279"/>
        <v/>
      </c>
      <c r="J3113" s="21" t="str">
        <f t="shared" si="4280"/>
        <v/>
      </c>
      <c r="K3113" s="21" t="str">
        <f t="shared" si="4281"/>
        <v/>
      </c>
      <c r="L3113" s="21" t="str">
        <f t="shared" si="4282"/>
        <v/>
      </c>
      <c r="M3113" s="21" t="str">
        <f t="shared" si="4283"/>
        <v/>
      </c>
      <c r="N3113" s="21" t="str">
        <f t="shared" si="4284"/>
        <v>pana + āyasmanto</v>
      </c>
      <c r="O3113" s="21" t="str">
        <f t="shared" si="4285"/>
        <v/>
      </c>
      <c r="P3113" s="21" t="str">
        <f t="shared" si="4286"/>
        <v/>
      </c>
      <c r="Q3113" s="21"/>
      <c r="R3113" s="21" t="s">
        <v>7100</v>
      </c>
      <c r="S3113" s="21" t="s">
        <v>4646</v>
      </c>
      <c r="T3113" s="21" t="s">
        <v>7101</v>
      </c>
      <c r="U3113" s="23"/>
      <c r="V3113" s="23"/>
      <c r="W3113" s="15">
        <f t="shared" si="2"/>
        <v>45635</v>
      </c>
      <c r="X3113" s="24">
        <v>3112.0</v>
      </c>
      <c r="Y3113" s="17" t="str">
        <f t="shared" si="4271"/>
        <v>=COUNTIFS(C$3:C3113,C3113)</v>
      </c>
      <c r="Z3113" s="25" t="str">
        <f t="shared" si="4272"/>
        <v>#NAME?</v>
      </c>
      <c r="AA3113" s="25" t="str">
        <f t="shared" si="4273"/>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4"/>
        <v>1</v>
      </c>
      <c r="B3114" s="10">
        <f t="shared" si="2256"/>
        <v>4</v>
      </c>
      <c r="C3114" s="12" t="s">
        <v>7102</v>
      </c>
      <c r="D3114" s="27" t="s">
        <v>141</v>
      </c>
      <c r="E3114" s="27" t="s">
        <v>1988</v>
      </c>
      <c r="F3114" s="21"/>
      <c r="G3114" s="21"/>
      <c r="H3114" s="21" t="s">
        <v>7103</v>
      </c>
      <c r="I3114" s="21"/>
      <c r="J3114" s="21"/>
      <c r="K3114" s="21"/>
      <c r="L3114" s="21"/>
      <c r="M3114" s="21"/>
      <c r="N3114" s="21" t="s">
        <v>7104</v>
      </c>
      <c r="O3114" s="27" t="s">
        <v>137</v>
      </c>
      <c r="P3114" s="27" t="s">
        <v>7105</v>
      </c>
      <c r="Q3114" s="21"/>
      <c r="R3114" s="21" t="s">
        <v>7100</v>
      </c>
      <c r="S3114" s="21" t="s">
        <v>4646</v>
      </c>
      <c r="T3114" s="21" t="s">
        <v>7106</v>
      </c>
      <c r="U3114" s="23"/>
      <c r="V3114" s="23"/>
      <c r="W3114" s="15">
        <f t="shared" si="2"/>
        <v>45635</v>
      </c>
      <c r="X3114" s="24">
        <v>3113.0</v>
      </c>
      <c r="Y3114" s="17" t="str">
        <f t="shared" si="4271"/>
        <v>=COUNTIFS(C$3:C3114,C3114)</v>
      </c>
      <c r="Z3114" s="25" t="str">
        <f t="shared" si="4272"/>
        <v>#NAME?</v>
      </c>
      <c r="AA3114" s="25" t="str">
        <f t="shared" si="4273"/>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4"/>
        <v>1</v>
      </c>
      <c r="B3115" s="10">
        <f t="shared" si="2256"/>
        <v>1</v>
      </c>
      <c r="C3115" s="12" t="s">
        <v>7107</v>
      </c>
      <c r="D3115" s="27" t="s">
        <v>141</v>
      </c>
      <c r="E3115" s="21" t="s">
        <v>3349</v>
      </c>
      <c r="F3115" s="21"/>
      <c r="G3115" s="21"/>
      <c r="H3115" s="21" t="s">
        <v>2562</v>
      </c>
      <c r="I3115" s="21" t="s">
        <v>2562</v>
      </c>
      <c r="J3115" s="21"/>
      <c r="K3115" s="21"/>
      <c r="L3115" s="21"/>
      <c r="M3115" s="21"/>
      <c r="N3115" s="21"/>
      <c r="O3115" s="21"/>
      <c r="P3115" s="21"/>
      <c r="Q3115" s="21"/>
      <c r="R3115" s="21" t="s">
        <v>7100</v>
      </c>
      <c r="S3115" s="21" t="s">
        <v>4646</v>
      </c>
      <c r="T3115" s="21" t="s">
        <v>7108</v>
      </c>
      <c r="U3115" s="23"/>
      <c r="V3115" s="23"/>
      <c r="W3115" s="15">
        <f t="shared" si="2"/>
        <v>45635</v>
      </c>
      <c r="X3115" s="24">
        <v>3114.0</v>
      </c>
      <c r="Y3115" s="17" t="str">
        <f t="shared" si="4271"/>
        <v>=COUNTIFS(C$3:C3115,C3115)</v>
      </c>
      <c r="Z3115" s="25" t="str">
        <f t="shared" si="4272"/>
        <v>#NAME?</v>
      </c>
      <c r="AA3115" s="25" t="str">
        <f t="shared" si="4273"/>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4"/>
        <v>1</v>
      </c>
      <c r="B3116" s="10">
        <f t="shared" si="2256"/>
        <v>1</v>
      </c>
      <c r="C3116" s="12" t="s">
        <v>7109</v>
      </c>
      <c r="D3116" s="27" t="s">
        <v>141</v>
      </c>
      <c r="E3116" s="21" t="s">
        <v>2521</v>
      </c>
      <c r="F3116" s="21"/>
      <c r="G3116" s="21"/>
      <c r="H3116" s="21" t="s">
        <v>7110</v>
      </c>
      <c r="I3116" s="21"/>
      <c r="J3116" s="21"/>
      <c r="K3116" s="21"/>
      <c r="L3116" s="21"/>
      <c r="M3116" s="21"/>
      <c r="N3116" s="21" t="s">
        <v>7111</v>
      </c>
      <c r="O3116" s="21"/>
      <c r="P3116" s="21"/>
      <c r="Q3116" s="21"/>
      <c r="R3116" s="21" t="s">
        <v>7100</v>
      </c>
      <c r="S3116" s="21" t="s">
        <v>4646</v>
      </c>
      <c r="T3116" s="21" t="s">
        <v>7112</v>
      </c>
      <c r="U3116" s="23"/>
      <c r="V3116" s="23"/>
      <c r="W3116" s="15">
        <f t="shared" si="2"/>
        <v>45635</v>
      </c>
      <c r="X3116" s="24">
        <v>3115.0</v>
      </c>
      <c r="Y3116" s="17" t="str">
        <f t="shared" si="4271"/>
        <v>=COUNTIFS(C$3:C3116,C3116)</v>
      </c>
      <c r="Z3116" s="25" t="str">
        <f t="shared" si="4272"/>
        <v>#NAME?</v>
      </c>
      <c r="AA3116" s="25" t="str">
        <f t="shared" si="4273"/>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4"/>
        <v>4</v>
      </c>
      <c r="B3117" s="10">
        <f t="shared" si="2256"/>
        <v>8</v>
      </c>
      <c r="C3117" s="12" t="s">
        <v>4646</v>
      </c>
      <c r="D3117" s="21" t="str">
        <f t="shared" ref="D3117:D3120" si="4287">VLOOKUP($C3117,$C$1:$P$7320,2,0)</f>
        <v>adj</v>
      </c>
      <c r="E3117" s="21" t="str">
        <f t="shared" ref="E3117:E3120" si="4288">VLOOKUP($C3117,$C$1:$P$7320,3,0)</f>
        <v>masc nom pl of pācittiya</v>
      </c>
      <c r="F3117" s="21" t="str">
        <f t="shared" ref="F3117:F3120" si="4289">VLOOKUP($C3117,$C$1:$P$7320,4,0)</f>
        <v/>
      </c>
      <c r="G3117" s="21"/>
      <c r="H3117" s="21" t="str">
        <f t="shared" ref="H3117:H3120" si="4290">VLOOKUP($C3117,$C$1:$P$7320,6,0)</f>
        <v>requiring confessing</v>
      </c>
      <c r="I3117" s="21" t="str">
        <f t="shared" ref="I3117:I3120" si="4291">VLOOKUP($C3117,$C$1:$P$7320,7,0)</f>
        <v/>
      </c>
      <c r="J3117" s="21" t="str">
        <f t="shared" ref="J3117:J3120" si="4292">VLOOKUP($C3117,$C$1:$P$7320,8,0)</f>
        <v/>
      </c>
      <c r="K3117" s="21" t="str">
        <f t="shared" ref="K3117:K3120" si="4293">VLOOKUP($C3117,$C$1:$P$7320,9,0)</f>
        <v/>
      </c>
      <c r="L3117" s="21" t="str">
        <f t="shared" ref="L3117:L3120" si="4294">VLOOKUP($C3117,$C$1:$P$7320,10,0)</f>
        <v/>
      </c>
      <c r="M3117" s="21" t="str">
        <f t="shared" ref="M3117:M3120" si="4295">VLOOKUP($C3117,$C$1:$P$7320,11,0)</f>
        <v/>
      </c>
      <c r="N3117" s="21" t="str">
        <f t="shared" ref="N3117:N3120" si="4296">VLOOKUP($C3117,$C$1:$P$7320,12,0)</f>
        <v/>
      </c>
      <c r="O3117" s="21" t="str">
        <f t="shared" ref="O3117:O3120" si="4297">VLOOKUP($C3117,$C$1:$P$7320,13,0)</f>
        <v/>
      </c>
      <c r="P3117" s="21" t="str">
        <f t="shared" ref="P3117:P3120" si="4298">VLOOKUP($C3117,$C$1:$P$7320,14,0)</f>
        <v/>
      </c>
      <c r="Q3117" s="21"/>
      <c r="R3117" s="21" t="s">
        <v>7100</v>
      </c>
      <c r="S3117" s="21" t="s">
        <v>4646</v>
      </c>
      <c r="T3117" s="21" t="s">
        <v>7101</v>
      </c>
      <c r="U3117" s="23"/>
      <c r="V3117" s="23"/>
      <c r="W3117" s="15">
        <f t="shared" si="2"/>
        <v>45635</v>
      </c>
      <c r="X3117" s="24">
        <v>3116.0</v>
      </c>
      <c r="Y3117" s="17" t="str">
        <f t="shared" si="4271"/>
        <v>=COUNTIFS(C$3:C3117,C3117)</v>
      </c>
      <c r="Z3117" s="25" t="str">
        <f t="shared" si="4272"/>
        <v>#NAME?</v>
      </c>
      <c r="AA3117" s="25" t="str">
        <f t="shared" si="4273"/>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4"/>
        <v>10</v>
      </c>
      <c r="B3118" s="10">
        <f t="shared" si="2256"/>
        <v>34</v>
      </c>
      <c r="C3118" s="12" t="s">
        <v>963</v>
      </c>
      <c r="D3118" s="21" t="str">
        <f t="shared" si="4287"/>
        <v>noun</v>
      </c>
      <c r="E3118" s="21" t="str">
        <f t="shared" si="4288"/>
        <v>masc nom pl of dhamma</v>
      </c>
      <c r="F3118" s="21" t="str">
        <f t="shared" si="4289"/>
        <v/>
      </c>
      <c r="G3118" s="21"/>
      <c r="H3118" s="21" t="str">
        <f t="shared" si="4290"/>
        <v>cases, laws, rules</v>
      </c>
      <c r="I3118" s="21" t="str">
        <f t="shared" si="4291"/>
        <v>holdings, supports</v>
      </c>
      <c r="J3118" s="21" t="str">
        <f t="shared" si="4292"/>
        <v>√dhar (hold)</v>
      </c>
      <c r="K3118" s="21">
        <f t="shared" si="4293"/>
        <v>1</v>
      </c>
      <c r="L3118" s="21" t="str">
        <f t="shared" si="4294"/>
        <v>a</v>
      </c>
      <c r="M3118" s="21" t="str">
        <f t="shared" si="4295"/>
        <v/>
      </c>
      <c r="N3118" s="21" t="str">
        <f t="shared" si="4296"/>
        <v>√dhar + ma</v>
      </c>
      <c r="O3118" s="21" t="str">
        <f t="shared" si="4297"/>
        <v/>
      </c>
      <c r="P3118" s="21" t="str">
        <f t="shared" si="4298"/>
        <v/>
      </c>
      <c r="Q3118" s="21"/>
      <c r="R3118" s="21" t="s">
        <v>7100</v>
      </c>
      <c r="S3118" s="21" t="s">
        <v>4646</v>
      </c>
      <c r="T3118" s="21" t="s">
        <v>7101</v>
      </c>
      <c r="U3118" s="23"/>
      <c r="V3118" s="23"/>
      <c r="W3118" s="15">
        <f t="shared" si="2"/>
        <v>45635</v>
      </c>
      <c r="X3118" s="24">
        <v>3117.0</v>
      </c>
      <c r="Y3118" s="17" t="str">
        <f t="shared" si="4271"/>
        <v>=COUNTIFS(C$3:C3118,C3118)</v>
      </c>
      <c r="Z3118" s="25" t="str">
        <f t="shared" si="4272"/>
        <v>#NAME?</v>
      </c>
      <c r="AA3118" s="25" t="str">
        <f t="shared" si="4273"/>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4"/>
        <v>5</v>
      </c>
      <c r="B3119" s="10">
        <f t="shared" si="2256"/>
        <v>10</v>
      </c>
      <c r="C3119" s="12" t="s">
        <v>968</v>
      </c>
      <c r="D3119" s="21" t="str">
        <f t="shared" si="4287"/>
        <v>noun</v>
      </c>
      <c r="E3119" s="21" t="str">
        <f t="shared" si="4288"/>
        <v>masc acc sg of uddesa, from uddisati</v>
      </c>
      <c r="F3119" s="21" t="str">
        <f t="shared" si="4289"/>
        <v/>
      </c>
      <c r="G3119" s="21"/>
      <c r="H3119" s="21" t="str">
        <f t="shared" si="4290"/>
        <v>recitation, chanting</v>
      </c>
      <c r="I3119" s="21" t="str">
        <f t="shared" si="4291"/>
        <v>pointing up</v>
      </c>
      <c r="J3119" s="21" t="str">
        <f t="shared" si="4292"/>
        <v>√dis (point out, explain)</v>
      </c>
      <c r="K3119" s="21">
        <f t="shared" si="4293"/>
        <v>1</v>
      </c>
      <c r="L3119" s="21" t="str">
        <f t="shared" si="4294"/>
        <v>a</v>
      </c>
      <c r="M3119" s="21" t="str">
        <f t="shared" si="4295"/>
        <v/>
      </c>
      <c r="N3119" s="21" t="str">
        <f t="shared" si="4296"/>
        <v>ud + √dis + *a</v>
      </c>
      <c r="O3119" s="21" t="str">
        <f t="shared" si="4297"/>
        <v/>
      </c>
      <c r="P3119" s="21" t="str">
        <f t="shared" si="4298"/>
        <v/>
      </c>
      <c r="Q3119" s="21"/>
      <c r="R3119" s="21" t="s">
        <v>7100</v>
      </c>
      <c r="S3119" s="21" t="s">
        <v>4646</v>
      </c>
      <c r="T3119" s="21" t="s">
        <v>7101</v>
      </c>
      <c r="U3119" s="23"/>
      <c r="V3119" s="23"/>
      <c r="W3119" s="15">
        <f t="shared" si="2"/>
        <v>45635</v>
      </c>
      <c r="X3119" s="24">
        <v>3118.0</v>
      </c>
      <c r="Y3119" s="17" t="str">
        <f t="shared" si="4271"/>
        <v>=COUNTIFS(C$3:C3119,C3119)</v>
      </c>
      <c r="Z3119" s="25" t="str">
        <f t="shared" si="4272"/>
        <v>#NAME?</v>
      </c>
      <c r="AA3119" s="25" t="str">
        <f t="shared" si="4273"/>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4"/>
        <v>5</v>
      </c>
      <c r="B3120" s="10">
        <f t="shared" si="2256"/>
        <v>8</v>
      </c>
      <c r="C3120" s="12" t="s">
        <v>971</v>
      </c>
      <c r="D3120" s="21" t="str">
        <f t="shared" si="4287"/>
        <v>verb</v>
      </c>
      <c r="E3120" s="21" t="str">
        <f t="shared" si="4288"/>
        <v>pr 3rd pl of āgacchati</v>
      </c>
      <c r="F3120" s="21" t="str">
        <f t="shared" si="4289"/>
        <v>+acc</v>
      </c>
      <c r="G3120" s="21"/>
      <c r="H3120" s="21" t="str">
        <f t="shared" si="4290"/>
        <v>they arrive, they are coming up (for)</v>
      </c>
      <c r="I3120" s="21" t="str">
        <f t="shared" si="4291"/>
        <v>arrive</v>
      </c>
      <c r="J3120" s="21" t="str">
        <f t="shared" si="4292"/>
        <v>√gam (go)</v>
      </c>
      <c r="K3120" s="21">
        <f t="shared" si="4293"/>
        <v>1</v>
      </c>
      <c r="L3120" s="21" t="str">
        <f t="shared" si="4294"/>
        <v>a</v>
      </c>
      <c r="M3120" s="21" t="str">
        <f t="shared" si="4295"/>
        <v>√gam + a &gt; gaccha (irreg)</v>
      </c>
      <c r="N3120" s="21" t="str">
        <f t="shared" si="4296"/>
        <v>ā + gaccha + ti</v>
      </c>
      <c r="O3120" s="21" t="str">
        <f t="shared" si="4297"/>
        <v/>
      </c>
      <c r="P3120" s="21" t="str">
        <f t="shared" si="4298"/>
        <v/>
      </c>
      <c r="Q3120" s="21"/>
      <c r="R3120" s="21" t="s">
        <v>7100</v>
      </c>
      <c r="S3120" s="21" t="s">
        <v>4646</v>
      </c>
      <c r="T3120" s="21" t="s">
        <v>7101</v>
      </c>
      <c r="U3120" s="23"/>
      <c r="V3120" s="23"/>
      <c r="W3120" s="15">
        <f t="shared" si="2"/>
        <v>45635</v>
      </c>
      <c r="X3120" s="24">
        <v>3119.0</v>
      </c>
      <c r="Y3120" s="17" t="str">
        <f t="shared" si="4271"/>
        <v>=COUNTIFS(C$3:C3120,C3120)</v>
      </c>
      <c r="Z3120" s="25" t="str">
        <f t="shared" si="4272"/>
        <v>#NAME?</v>
      </c>
      <c r="AA3120" s="25" t="str">
        <f t="shared" si="4273"/>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6"/>
      <c r="B3121" s="10"/>
      <c r="C3121" s="57"/>
      <c r="D3121" s="58"/>
      <c r="E3121" s="58"/>
      <c r="F3121" s="58"/>
      <c r="G3121" s="58"/>
      <c r="H3121" s="58"/>
      <c r="I3121" s="58"/>
      <c r="J3121" s="58"/>
      <c r="K3121" s="58"/>
      <c r="L3121" s="58"/>
      <c r="M3121" s="58"/>
      <c r="N3121" s="58"/>
      <c r="O3121" s="58"/>
      <c r="P3121" s="58"/>
      <c r="Q3121" s="58"/>
      <c r="R3121" s="58" t="s">
        <v>7100</v>
      </c>
      <c r="S3121" s="58" t="s">
        <v>4646</v>
      </c>
      <c r="T3121" s="70" t="s">
        <v>7113</v>
      </c>
      <c r="U3121" s="46"/>
      <c r="V3121" s="46"/>
      <c r="W3121" s="15">
        <f t="shared" si="2"/>
        <v>45635</v>
      </c>
      <c r="X3121" s="24">
        <v>3120.0</v>
      </c>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299">COUNTIF($C$1:$C$7275,C3122)</f>
        <v>0</v>
      </c>
      <c r="C3122" s="130"/>
      <c r="D3122" s="130"/>
      <c r="E3122" s="130"/>
      <c r="F3122" s="130"/>
      <c r="G3122" s="130"/>
      <c r="H3122" s="130"/>
      <c r="I3122" s="130"/>
      <c r="J3122" s="130"/>
      <c r="K3122" s="130"/>
      <c r="L3122" s="130"/>
      <c r="M3122" s="130"/>
      <c r="N3122" s="130"/>
      <c r="O3122" s="130"/>
      <c r="P3122" s="130"/>
      <c r="Q3122" s="130"/>
      <c r="R3122" s="130" t="s">
        <v>7100</v>
      </c>
      <c r="S3122" s="130" t="s">
        <v>4646</v>
      </c>
      <c r="T3122" s="130" t="s">
        <v>7101</v>
      </c>
      <c r="U3122" s="36"/>
      <c r="V3122" s="36"/>
      <c r="W3122" s="15">
        <f t="shared" si="2"/>
        <v>45635</v>
      </c>
      <c r="X3122" s="24">
        <v>3121.0</v>
      </c>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299"/>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2"/>
        <v>45635</v>
      </c>
      <c r="X3123" s="24">
        <v>3122.0</v>
      </c>
      <c r="Y3123" s="17" t="str">
        <f t="shared" ref="Y3123:Y3130" si="4300">formulatext(A3123)</f>
        <v>#N/A</v>
      </c>
      <c r="Z3123" s="25" t="str">
        <f t="shared" ref="Z3123:Z3130" si="4301">org.libreoffice.regex(Y3123,"(\= COUNTIFS\(C\$\d{1,3}:)(C\d{1,3})(,)(C\d{1,3})(\))","$2")</f>
        <v>#NAME?</v>
      </c>
      <c r="AA3123" s="25" t="str">
        <f t="shared" ref="AA3123:AA3130" si="4302">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299"/>
        <v>1</v>
      </c>
      <c r="C3124" s="12" t="s">
        <v>7114</v>
      </c>
      <c r="D3124" s="21"/>
      <c r="E3124" s="21"/>
      <c r="F3124" s="21"/>
      <c r="G3124" s="21"/>
      <c r="H3124" s="21"/>
      <c r="I3124" s="21"/>
      <c r="J3124" s="21"/>
      <c r="K3124" s="21"/>
      <c r="L3124" s="21"/>
      <c r="M3124" s="21"/>
      <c r="N3124" s="21"/>
      <c r="O3124" s="21"/>
      <c r="P3124" s="21"/>
      <c r="Q3124" s="21"/>
      <c r="R3124" s="21"/>
      <c r="S3124" s="21"/>
      <c r="T3124" s="21"/>
      <c r="U3124" s="23"/>
      <c r="V3124" s="23"/>
      <c r="W3124" s="15">
        <f t="shared" si="2"/>
        <v>45635</v>
      </c>
      <c r="X3124" s="24">
        <v>3123.0</v>
      </c>
      <c r="Y3124" s="17" t="str">
        <f t="shared" si="4300"/>
        <v>#N/A</v>
      </c>
      <c r="Z3124" s="25" t="str">
        <f t="shared" si="4301"/>
        <v>#NAME?</v>
      </c>
      <c r="AA3124" s="25" t="str">
        <f t="shared" si="4302"/>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303">COUNTIFS(C$3:C3125,C3125)</f>
        <v>1</v>
      </c>
      <c r="B3125" s="10">
        <f t="shared" si="4299"/>
        <v>1</v>
      </c>
      <c r="C3125" s="12" t="s">
        <v>7115</v>
      </c>
      <c r="D3125" s="21" t="s">
        <v>47</v>
      </c>
      <c r="E3125" s="21" t="s">
        <v>7116</v>
      </c>
      <c r="F3125" s="21"/>
      <c r="G3125" s="21"/>
      <c r="H3125" s="21" t="s">
        <v>7117</v>
      </c>
      <c r="I3125" s="21"/>
      <c r="J3125" s="21"/>
      <c r="K3125" s="21"/>
      <c r="L3125" s="21"/>
      <c r="M3125" s="21"/>
      <c r="N3125" s="21" t="s">
        <v>615</v>
      </c>
      <c r="O3125" s="21" t="s">
        <v>65</v>
      </c>
      <c r="P3125" s="21"/>
      <c r="Q3125" s="21"/>
      <c r="R3125" s="21" t="s">
        <v>7118</v>
      </c>
      <c r="S3125" s="21" t="s">
        <v>7119</v>
      </c>
      <c r="T3125" s="22" t="s">
        <v>7120</v>
      </c>
      <c r="U3125" s="23"/>
      <c r="V3125" s="23"/>
      <c r="W3125" s="15">
        <f t="shared" si="2"/>
        <v>45635</v>
      </c>
      <c r="X3125" s="24">
        <v>3124.0</v>
      </c>
      <c r="Y3125" s="17" t="str">
        <f t="shared" si="4300"/>
        <v>=COUNTIFS(C$3:C3125,C3125)</v>
      </c>
      <c r="Z3125" s="25" t="str">
        <f t="shared" si="4301"/>
        <v>#NAME?</v>
      </c>
      <c r="AA3125" s="25" t="str">
        <f t="shared" si="4302"/>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303"/>
        <v>2</v>
      </c>
      <c r="B3126" s="10">
        <f t="shared" si="4299"/>
        <v>2</v>
      </c>
      <c r="C3126" s="12" t="s">
        <v>655</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7118</v>
      </c>
      <c r="S3126" s="21" t="s">
        <v>7119</v>
      </c>
      <c r="T3126" s="21" t="s">
        <v>7121</v>
      </c>
      <c r="U3126" s="23"/>
      <c r="V3126" s="23"/>
      <c r="W3126" s="15">
        <f t="shared" si="2"/>
        <v>45635</v>
      </c>
      <c r="X3126" s="24">
        <v>3125.0</v>
      </c>
      <c r="Y3126" s="17" t="str">
        <f t="shared" si="4300"/>
        <v>=COUNTIFS(C$3:C3126,C3126)</v>
      </c>
      <c r="Z3126" s="25" t="str">
        <f t="shared" si="4301"/>
        <v>#NAME?</v>
      </c>
      <c r="AA3126" s="25" t="str">
        <f t="shared" si="4302"/>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3"/>
        <v>1</v>
      </c>
      <c r="B3127" s="10">
        <f t="shared" si="4299"/>
        <v>1</v>
      </c>
      <c r="C3127" s="12" t="s">
        <v>7122</v>
      </c>
      <c r="D3127" s="21" t="s">
        <v>47</v>
      </c>
      <c r="E3127" s="21" t="s">
        <v>7123</v>
      </c>
      <c r="F3127" s="21"/>
      <c r="G3127" s="21"/>
      <c r="H3127" s="21" t="s">
        <v>7124</v>
      </c>
      <c r="I3127" s="21"/>
      <c r="J3127" s="21"/>
      <c r="K3127" s="21"/>
      <c r="L3127" s="21"/>
      <c r="M3127" s="21"/>
      <c r="N3127" s="21" t="s">
        <v>629</v>
      </c>
      <c r="O3127" s="21" t="s">
        <v>65</v>
      </c>
      <c r="P3127" s="21"/>
      <c r="Q3127" s="21"/>
      <c r="R3127" s="21" t="s">
        <v>7118</v>
      </c>
      <c r="S3127" s="21" t="s">
        <v>7119</v>
      </c>
      <c r="T3127" s="21" t="s">
        <v>7125</v>
      </c>
      <c r="U3127" s="23"/>
      <c r="V3127" s="23"/>
      <c r="W3127" s="15">
        <f t="shared" si="2"/>
        <v>45635</v>
      </c>
      <c r="X3127" s="24">
        <v>3126.0</v>
      </c>
      <c r="Y3127" s="17" t="str">
        <f t="shared" si="4300"/>
        <v>=COUNTIFS(C$3:C3127,C3127)</v>
      </c>
      <c r="Z3127" s="25" t="str">
        <f t="shared" si="4301"/>
        <v>#NAME?</v>
      </c>
      <c r="AA3127" s="25" t="str">
        <f t="shared" si="4302"/>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3"/>
        <v>1</v>
      </c>
      <c r="B3128" s="10">
        <f t="shared" si="4299"/>
        <v>1</v>
      </c>
      <c r="C3128" s="12" t="s">
        <v>7126</v>
      </c>
      <c r="D3128" s="21" t="s">
        <v>29</v>
      </c>
      <c r="E3128" s="21" t="s">
        <v>632</v>
      </c>
      <c r="F3128" s="21"/>
      <c r="G3128" s="21"/>
      <c r="H3128" s="21" t="s">
        <v>633</v>
      </c>
      <c r="I3128" s="21"/>
      <c r="J3128" s="21" t="s">
        <v>634</v>
      </c>
      <c r="K3128" s="21">
        <v>3.0</v>
      </c>
      <c r="L3128" s="21" t="s">
        <v>76</v>
      </c>
      <c r="M3128" s="21"/>
      <c r="N3128" s="21" t="s">
        <v>635</v>
      </c>
      <c r="O3128" s="21"/>
      <c r="P3128" s="21"/>
      <c r="Q3128" s="21"/>
      <c r="R3128" s="21" t="s">
        <v>7118</v>
      </c>
      <c r="S3128" s="21" t="s">
        <v>7119</v>
      </c>
      <c r="T3128" s="21" t="s">
        <v>7121</v>
      </c>
      <c r="U3128" s="23"/>
      <c r="V3128" s="23"/>
      <c r="W3128" s="15">
        <f t="shared" si="2"/>
        <v>45635</v>
      </c>
      <c r="X3128" s="24">
        <v>3127.0</v>
      </c>
      <c r="Y3128" s="17" t="str">
        <f t="shared" si="4300"/>
        <v>=COUNTIFS(C$3:C3128,C3128)</v>
      </c>
      <c r="Z3128" s="25" t="str">
        <f t="shared" si="4301"/>
        <v>#NAME?</v>
      </c>
      <c r="AA3128" s="25" t="str">
        <f t="shared" si="4302"/>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3"/>
        <v>1</v>
      </c>
      <c r="B3129" s="10">
        <f t="shared" si="4299"/>
        <v>1</v>
      </c>
      <c r="C3129" s="12" t="s">
        <v>7127</v>
      </c>
      <c r="D3129" s="21" t="s">
        <v>47</v>
      </c>
      <c r="E3129" s="21" t="s">
        <v>7128</v>
      </c>
      <c r="F3129" s="21"/>
      <c r="G3129" s="21"/>
      <c r="H3129" s="21" t="s">
        <v>7129</v>
      </c>
      <c r="I3129" s="21"/>
      <c r="J3129" s="21" t="s">
        <v>640</v>
      </c>
      <c r="K3129" s="21">
        <v>1.0</v>
      </c>
      <c r="L3129" s="21" t="s">
        <v>35</v>
      </c>
      <c r="M3129" s="21"/>
      <c r="N3129" s="21" t="s">
        <v>641</v>
      </c>
      <c r="O3129" s="21"/>
      <c r="P3129" s="21"/>
      <c r="Q3129" s="21"/>
      <c r="R3129" s="21" t="s">
        <v>7118</v>
      </c>
      <c r="S3129" s="21" t="s">
        <v>7119</v>
      </c>
      <c r="T3129" s="21" t="s">
        <v>7130</v>
      </c>
      <c r="U3129" s="23"/>
      <c r="V3129" s="23"/>
      <c r="W3129" s="15">
        <f t="shared" si="2"/>
        <v>45635</v>
      </c>
      <c r="X3129" s="24">
        <v>3128.0</v>
      </c>
      <c r="Y3129" s="17" t="str">
        <f t="shared" si="4300"/>
        <v>=COUNTIFS(C$3:C3129,C3129)</v>
      </c>
      <c r="Z3129" s="25" t="str">
        <f t="shared" si="4301"/>
        <v>#NAME?</v>
      </c>
      <c r="AA3129" s="25" t="str">
        <f t="shared" si="4302"/>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3"/>
        <v>31</v>
      </c>
      <c r="B3130" s="10">
        <f t="shared" si="4299"/>
        <v>122</v>
      </c>
      <c r="C3130" s="12" t="s">
        <v>4724</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7118</v>
      </c>
      <c r="S3130" s="21" t="s">
        <v>7119</v>
      </c>
      <c r="T3130" s="21" t="s">
        <v>7121</v>
      </c>
      <c r="U3130" s="23"/>
      <c r="V3130" s="23"/>
      <c r="W3130" s="15">
        <f t="shared" si="2"/>
        <v>45635</v>
      </c>
      <c r="X3130" s="24">
        <v>3129.0</v>
      </c>
      <c r="Y3130" s="17" t="str">
        <f t="shared" si="4300"/>
        <v>=COUNTIFS(C$3:C3130,C3130)</v>
      </c>
      <c r="Z3130" s="25" t="str">
        <f t="shared" si="4301"/>
        <v>#NAME?</v>
      </c>
      <c r="AA3130" s="25" t="str">
        <f t="shared" si="4302"/>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299"/>
        <v>0</v>
      </c>
      <c r="C3131" s="130"/>
      <c r="D3131" s="130"/>
      <c r="E3131" s="130"/>
      <c r="F3131" s="130"/>
      <c r="G3131" s="130"/>
      <c r="H3131" s="130"/>
      <c r="I3131" s="130"/>
      <c r="J3131" s="130"/>
      <c r="K3131" s="130"/>
      <c r="L3131" s="130"/>
      <c r="M3131" s="130"/>
      <c r="N3131" s="130"/>
      <c r="O3131" s="130"/>
      <c r="P3131" s="130"/>
      <c r="Q3131" s="130"/>
      <c r="R3131" s="130" t="s">
        <v>7118</v>
      </c>
      <c r="S3131" s="130" t="s">
        <v>7119</v>
      </c>
      <c r="T3131" s="130" t="s">
        <v>7121</v>
      </c>
      <c r="U3131" s="36"/>
      <c r="V3131" s="36"/>
      <c r="W3131" s="15">
        <f t="shared" si="2"/>
        <v>45635</v>
      </c>
      <c r="X3131" s="24">
        <v>3130.0</v>
      </c>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299"/>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2"/>
        <v>45635</v>
      </c>
      <c r="X3132" s="24">
        <v>3131.0</v>
      </c>
      <c r="Y3132" s="17" t="str">
        <f t="shared" ref="Y3132:Y3137" si="4304">formulatext(A3132)</f>
        <v>#N/A</v>
      </c>
      <c r="Z3132" s="25" t="str">
        <f t="shared" ref="Z3132:Z3137" si="4305">org.libreoffice.regex(Y3132,"(\= COUNTIFS\(C\$\d{1,3}:)(C\d{1,3})(,)(C\d{1,3})(\))","$2")</f>
        <v>#NAME?</v>
      </c>
      <c r="AA3132" s="25" t="str">
        <f t="shared" ref="AA3132:AA3137" si="4306">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299"/>
        <v>1</v>
      </c>
      <c r="C3133" s="12" t="s">
        <v>7131</v>
      </c>
      <c r="D3133" s="21"/>
      <c r="E3133" s="21"/>
      <c r="F3133" s="21"/>
      <c r="G3133" s="21"/>
      <c r="H3133" s="21"/>
      <c r="I3133" s="21"/>
      <c r="J3133" s="21"/>
      <c r="K3133" s="21"/>
      <c r="L3133" s="21"/>
      <c r="M3133" s="21"/>
      <c r="N3133" s="21"/>
      <c r="O3133" s="21"/>
      <c r="P3133" s="21"/>
      <c r="Q3133" s="21"/>
      <c r="R3133" s="21"/>
      <c r="S3133" s="21"/>
      <c r="T3133" s="21"/>
      <c r="U3133" s="23"/>
      <c r="V3133" s="23"/>
      <c r="W3133" s="15">
        <f t="shared" si="2"/>
        <v>45635</v>
      </c>
      <c r="X3133" s="24">
        <v>3132.0</v>
      </c>
      <c r="Y3133" s="17" t="str">
        <f t="shared" si="4304"/>
        <v>#N/A</v>
      </c>
      <c r="Z3133" s="25" t="str">
        <f t="shared" si="4305"/>
        <v>#NAME?</v>
      </c>
      <c r="AA3133" s="25" t="str">
        <f t="shared" si="4306"/>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307">COUNTIFS(C$3:C3134,C3134)</f>
        <v>1</v>
      </c>
      <c r="B3134" s="10">
        <f t="shared" si="4299"/>
        <v>1</v>
      </c>
      <c r="C3134" s="12" t="s">
        <v>7132</v>
      </c>
      <c r="D3134" s="21" t="s">
        <v>47</v>
      </c>
      <c r="E3134" s="21" t="s">
        <v>7133</v>
      </c>
      <c r="F3134" s="21"/>
      <c r="G3134" s="21"/>
      <c r="H3134" s="21" t="s">
        <v>7134</v>
      </c>
      <c r="I3134" s="21"/>
      <c r="J3134" s="21"/>
      <c r="K3134" s="21"/>
      <c r="L3134" s="21"/>
      <c r="M3134" s="21"/>
      <c r="N3134" s="21" t="s">
        <v>7135</v>
      </c>
      <c r="O3134" s="21" t="s">
        <v>65</v>
      </c>
      <c r="P3134" s="21" t="s">
        <v>7135</v>
      </c>
      <c r="Q3134" s="21"/>
      <c r="R3134" s="21" t="s">
        <v>7136</v>
      </c>
      <c r="S3134" s="21" t="s">
        <v>7137</v>
      </c>
      <c r="T3134" s="22" t="s">
        <v>7138</v>
      </c>
      <c r="U3134" s="23"/>
      <c r="V3134" s="23"/>
      <c r="W3134" s="15">
        <f t="shared" si="2"/>
        <v>45635</v>
      </c>
      <c r="X3134" s="24">
        <v>3133.0</v>
      </c>
      <c r="Y3134" s="17" t="str">
        <f t="shared" si="4304"/>
        <v>=COUNTIFS(C$3:C3134,C3134)</v>
      </c>
      <c r="Z3134" s="25" t="str">
        <f t="shared" si="4305"/>
        <v>#NAME?</v>
      </c>
      <c r="AA3134" s="25" t="str">
        <f t="shared" si="4306"/>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307"/>
        <v>1</v>
      </c>
      <c r="B3135" s="10">
        <f t="shared" si="4299"/>
        <v>1</v>
      </c>
      <c r="C3135" s="12" t="s">
        <v>7139</v>
      </c>
      <c r="D3135" s="21" t="s">
        <v>250</v>
      </c>
      <c r="E3135" s="21" t="s">
        <v>7140</v>
      </c>
      <c r="F3135" s="21"/>
      <c r="G3135" s="21"/>
      <c r="H3135" s="21" t="s">
        <v>7141</v>
      </c>
      <c r="I3135" s="21" t="s">
        <v>7142</v>
      </c>
      <c r="J3135" s="21" t="s">
        <v>2149</v>
      </c>
      <c r="K3135" s="21">
        <v>1.0</v>
      </c>
      <c r="L3135" s="21" t="s">
        <v>35</v>
      </c>
      <c r="M3135" s="21"/>
      <c r="N3135" s="21" t="s">
        <v>7143</v>
      </c>
      <c r="O3135" s="21"/>
      <c r="P3135" s="21"/>
      <c r="Q3135" s="21"/>
      <c r="R3135" s="21" t="s">
        <v>7136</v>
      </c>
      <c r="S3135" s="21" t="s">
        <v>7137</v>
      </c>
      <c r="T3135" s="22" t="s">
        <v>7144</v>
      </c>
      <c r="U3135" s="23"/>
      <c r="V3135" s="23"/>
      <c r="W3135" s="15">
        <f t="shared" si="2"/>
        <v>45635</v>
      </c>
      <c r="X3135" s="24">
        <v>3134.0</v>
      </c>
      <c r="Y3135" s="17" t="str">
        <f t="shared" si="4304"/>
        <v>=COUNTIFS(C$3:C3135,C3135)</v>
      </c>
      <c r="Z3135" s="25" t="str">
        <f t="shared" si="4305"/>
        <v>#NAME?</v>
      </c>
      <c r="AA3135" s="25" t="str">
        <f t="shared" si="4306"/>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07"/>
        <v>1</v>
      </c>
      <c r="B3136" s="10">
        <f t="shared" si="4299"/>
        <v>1</v>
      </c>
      <c r="C3136" s="12" t="s">
        <v>7145</v>
      </c>
      <c r="D3136" s="21" t="s">
        <v>47</v>
      </c>
      <c r="E3136" s="21" t="s">
        <v>7128</v>
      </c>
      <c r="F3136" s="21"/>
      <c r="G3136" s="21"/>
      <c r="H3136" s="21" t="s">
        <v>7146</v>
      </c>
      <c r="I3136" s="21"/>
      <c r="J3136" s="21" t="s">
        <v>640</v>
      </c>
      <c r="K3136" s="21">
        <v>1.0</v>
      </c>
      <c r="L3136" s="21" t="s">
        <v>35</v>
      </c>
      <c r="M3136" s="21"/>
      <c r="N3136" s="21" t="s">
        <v>641</v>
      </c>
      <c r="O3136" s="21"/>
      <c r="P3136" s="21"/>
      <c r="Q3136" s="21"/>
      <c r="R3136" s="21" t="s">
        <v>7136</v>
      </c>
      <c r="S3136" s="21" t="s">
        <v>7137</v>
      </c>
      <c r="T3136" s="21" t="s">
        <v>7147</v>
      </c>
      <c r="U3136" s="23"/>
      <c r="V3136" s="23"/>
      <c r="W3136" s="15">
        <f t="shared" si="2"/>
        <v>45635</v>
      </c>
      <c r="X3136" s="24">
        <v>3135.0</v>
      </c>
      <c r="Y3136" s="17" t="str">
        <f t="shared" si="4304"/>
        <v>=COUNTIFS(C$3:C3136,C3136)</v>
      </c>
      <c r="Z3136" s="25" t="str">
        <f t="shared" si="4305"/>
        <v>#NAME?</v>
      </c>
      <c r="AA3136" s="25" t="str">
        <f t="shared" si="4306"/>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07"/>
        <v>32</v>
      </c>
      <c r="B3137" s="10">
        <f t="shared" si="4299"/>
        <v>122</v>
      </c>
      <c r="C3137" s="12" t="s">
        <v>4724</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7136</v>
      </c>
      <c r="S3137" s="21" t="s">
        <v>7137</v>
      </c>
      <c r="T3137" s="21" t="s">
        <v>7148</v>
      </c>
      <c r="U3137" s="23"/>
      <c r="V3137" s="23"/>
      <c r="W3137" s="15">
        <f t="shared" si="2"/>
        <v>45635</v>
      </c>
      <c r="X3137" s="24">
        <v>3136.0</v>
      </c>
      <c r="Y3137" s="17" t="str">
        <f t="shared" si="4304"/>
        <v>=COUNTIFS(C$3:C3137,C3137)</v>
      </c>
      <c r="Z3137" s="25" t="str">
        <f t="shared" si="4305"/>
        <v>#NAME?</v>
      </c>
      <c r="AA3137" s="25" t="str">
        <f t="shared" si="4306"/>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299"/>
        <v>0</v>
      </c>
      <c r="C3138" s="130"/>
      <c r="D3138" s="130"/>
      <c r="E3138" s="130"/>
      <c r="F3138" s="130"/>
      <c r="G3138" s="130"/>
      <c r="H3138" s="130"/>
      <c r="I3138" s="130"/>
      <c r="J3138" s="130"/>
      <c r="K3138" s="130"/>
      <c r="L3138" s="130"/>
      <c r="M3138" s="130"/>
      <c r="N3138" s="130"/>
      <c r="O3138" s="130"/>
      <c r="P3138" s="130"/>
      <c r="Q3138" s="130"/>
      <c r="R3138" s="130" t="s">
        <v>7136</v>
      </c>
      <c r="S3138" s="130" t="s">
        <v>7137</v>
      </c>
      <c r="T3138" s="130" t="s">
        <v>7148</v>
      </c>
      <c r="U3138" s="36"/>
      <c r="V3138" s="36"/>
      <c r="W3138" s="15">
        <f t="shared" si="2"/>
        <v>45635</v>
      </c>
      <c r="X3138" s="24">
        <v>3137.0</v>
      </c>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299"/>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2"/>
        <v>45635</v>
      </c>
      <c r="X3139" s="24">
        <v>3138.0</v>
      </c>
      <c r="Y3139" s="17" t="str">
        <f t="shared" ref="Y3139:Y3144" si="4308">formulatext(A3139)</f>
        <v>#N/A</v>
      </c>
      <c r="Z3139" s="25" t="str">
        <f t="shared" ref="Z3139:Z3144" si="4309">org.libreoffice.regex(Y3139,"(\= COUNTIFS\(C\$\d{1,3}:)(C\d{1,3})(,)(C\d{1,3})(\))","$2")</f>
        <v>#NAME?</v>
      </c>
      <c r="AA3139" s="25" t="str">
        <f t="shared" ref="AA3139:AA3144" si="4310">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299"/>
        <v>1</v>
      </c>
      <c r="C3140" s="12" t="s">
        <v>7149</v>
      </c>
      <c r="D3140" s="21"/>
      <c r="E3140" s="21"/>
      <c r="F3140" s="21"/>
      <c r="G3140" s="21"/>
      <c r="H3140" s="21"/>
      <c r="I3140" s="21"/>
      <c r="J3140" s="21"/>
      <c r="K3140" s="21"/>
      <c r="L3140" s="21"/>
      <c r="M3140" s="21"/>
      <c r="N3140" s="21"/>
      <c r="O3140" s="21"/>
      <c r="P3140" s="21"/>
      <c r="Q3140" s="21"/>
      <c r="R3140" s="21"/>
      <c r="S3140" s="21"/>
      <c r="T3140" s="21"/>
      <c r="U3140" s="23"/>
      <c r="V3140" s="23"/>
      <c r="W3140" s="15">
        <f t="shared" si="2"/>
        <v>45635</v>
      </c>
      <c r="X3140" s="24">
        <v>3139.0</v>
      </c>
      <c r="Y3140" s="17" t="str">
        <f t="shared" si="4308"/>
        <v>#N/A</v>
      </c>
      <c r="Z3140" s="25" t="str">
        <f t="shared" si="4309"/>
        <v>#NAME?</v>
      </c>
      <c r="AA3140" s="25" t="str">
        <f t="shared" si="4310"/>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11">COUNTIFS(C$3:C3141,C3141)</f>
        <v>1</v>
      </c>
      <c r="B3141" s="10">
        <f t="shared" si="4299"/>
        <v>1</v>
      </c>
      <c r="C3141" s="12" t="s">
        <v>7150</v>
      </c>
      <c r="D3141" s="21" t="s">
        <v>47</v>
      </c>
      <c r="E3141" s="21" t="s">
        <v>7151</v>
      </c>
      <c r="F3141" s="21"/>
      <c r="G3141" s="21"/>
      <c r="H3141" s="21" t="s">
        <v>7152</v>
      </c>
      <c r="I3141" s="21"/>
      <c r="J3141" s="21"/>
      <c r="K3141" s="21"/>
      <c r="L3141" s="21"/>
      <c r="M3141" s="21"/>
      <c r="N3141" s="21" t="s">
        <v>7153</v>
      </c>
      <c r="O3141" s="21" t="s">
        <v>916</v>
      </c>
      <c r="P3141" s="21" t="s">
        <v>7154</v>
      </c>
      <c r="Q3141" s="21"/>
      <c r="R3141" s="21" t="s">
        <v>7155</v>
      </c>
      <c r="S3141" s="21" t="s">
        <v>7156</v>
      </c>
      <c r="T3141" s="22" t="s">
        <v>7157</v>
      </c>
      <c r="U3141" s="23"/>
      <c r="V3141" s="23"/>
      <c r="W3141" s="15">
        <f t="shared" si="2"/>
        <v>45635</v>
      </c>
      <c r="X3141" s="24">
        <v>3140.0</v>
      </c>
      <c r="Y3141" s="17" t="str">
        <f t="shared" si="4308"/>
        <v>=COUNTIFS(C$3:C3141,C3141)</v>
      </c>
      <c r="Z3141" s="25" t="str">
        <f t="shared" si="4309"/>
        <v>#NAME?</v>
      </c>
      <c r="AA3141" s="25" t="str">
        <f t="shared" si="4310"/>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11"/>
        <v>5</v>
      </c>
      <c r="B3142" s="10">
        <f t="shared" si="4299"/>
        <v>5</v>
      </c>
      <c r="C3142" s="12" t="s">
        <v>4291</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7155</v>
      </c>
      <c r="S3142" s="21" t="s">
        <v>7156</v>
      </c>
      <c r="T3142" s="21" t="s">
        <v>7158</v>
      </c>
      <c r="U3142" s="23"/>
      <c r="V3142" s="23"/>
      <c r="W3142" s="15">
        <f t="shared" si="2"/>
        <v>45635</v>
      </c>
      <c r="X3142" s="24">
        <v>3141.0</v>
      </c>
      <c r="Y3142" s="17" t="str">
        <f t="shared" si="4308"/>
        <v>=COUNTIFS(C$3:C3142,C3142)</v>
      </c>
      <c r="Z3142" s="25" t="str">
        <f t="shared" si="4309"/>
        <v>#NAME?</v>
      </c>
      <c r="AA3142" s="25" t="str">
        <f t="shared" si="4310"/>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1"/>
        <v>1</v>
      </c>
      <c r="B3143" s="10">
        <f t="shared" si="4299"/>
        <v>1</v>
      </c>
      <c r="C3143" s="12" t="s">
        <v>7159</v>
      </c>
      <c r="D3143" s="21" t="s">
        <v>47</v>
      </c>
      <c r="E3143" s="21" t="s">
        <v>7160</v>
      </c>
      <c r="F3143" s="21"/>
      <c r="G3143" s="21"/>
      <c r="H3143" s="21" t="s">
        <v>7161</v>
      </c>
      <c r="I3143" s="21" t="s">
        <v>7162</v>
      </c>
      <c r="J3143" s="21" t="s">
        <v>7163</v>
      </c>
      <c r="K3143" s="21">
        <v>8.0</v>
      </c>
      <c r="L3143" s="21" t="s">
        <v>196</v>
      </c>
      <c r="M3143" s="21"/>
      <c r="N3143" s="21" t="s">
        <v>7164</v>
      </c>
      <c r="O3143" s="21"/>
      <c r="P3143" s="21"/>
      <c r="Q3143" s="21"/>
      <c r="R3143" s="21" t="s">
        <v>7155</v>
      </c>
      <c r="S3143" s="21" t="s">
        <v>7156</v>
      </c>
      <c r="T3143" s="21" t="s">
        <v>7165</v>
      </c>
      <c r="U3143" s="23"/>
      <c r="V3143" s="23"/>
      <c r="W3143" s="15">
        <f t="shared" si="2"/>
        <v>45635</v>
      </c>
      <c r="X3143" s="24">
        <v>3142.0</v>
      </c>
      <c r="Y3143" s="17" t="str">
        <f t="shared" si="4308"/>
        <v>=COUNTIFS(C$3:C3143,C3143)</v>
      </c>
      <c r="Z3143" s="25" t="str">
        <f t="shared" si="4309"/>
        <v>#NAME?</v>
      </c>
      <c r="AA3143" s="25" t="str">
        <f t="shared" si="4310"/>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1"/>
        <v>33</v>
      </c>
      <c r="B3144" s="10">
        <f t="shared" si="4299"/>
        <v>122</v>
      </c>
      <c r="C3144" s="12" t="s">
        <v>4724</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7155</v>
      </c>
      <c r="S3144" s="21" t="s">
        <v>7156</v>
      </c>
      <c r="T3144" s="21" t="s">
        <v>7158</v>
      </c>
      <c r="U3144" s="23"/>
      <c r="V3144" s="23"/>
      <c r="W3144" s="15">
        <f t="shared" si="2"/>
        <v>45635</v>
      </c>
      <c r="X3144" s="24">
        <v>3143.0</v>
      </c>
      <c r="Y3144" s="17" t="str">
        <f t="shared" si="4308"/>
        <v>=COUNTIFS(C$3:C3144,C3144)</v>
      </c>
      <c r="Z3144" s="25" t="str">
        <f t="shared" si="4309"/>
        <v>#NAME?</v>
      </c>
      <c r="AA3144" s="25" t="str">
        <f t="shared" si="4310"/>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299"/>
        <v>0</v>
      </c>
      <c r="C3145" s="130"/>
      <c r="D3145" s="130"/>
      <c r="E3145" s="130"/>
      <c r="F3145" s="130"/>
      <c r="G3145" s="130"/>
      <c r="H3145" s="130"/>
      <c r="I3145" s="130"/>
      <c r="J3145" s="130"/>
      <c r="K3145" s="130"/>
      <c r="L3145" s="130"/>
      <c r="M3145" s="130"/>
      <c r="N3145" s="130"/>
      <c r="O3145" s="130"/>
      <c r="P3145" s="130"/>
      <c r="Q3145" s="130"/>
      <c r="R3145" s="130" t="s">
        <v>7155</v>
      </c>
      <c r="S3145" s="130" t="s">
        <v>7156</v>
      </c>
      <c r="T3145" s="130" t="s">
        <v>7158</v>
      </c>
      <c r="U3145" s="36"/>
      <c r="V3145" s="36"/>
      <c r="W3145" s="15">
        <f t="shared" si="2"/>
        <v>45635</v>
      </c>
      <c r="X3145" s="24">
        <v>3144.0</v>
      </c>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299"/>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2"/>
        <v>45635</v>
      </c>
      <c r="X3146" s="24">
        <v>3145.0</v>
      </c>
      <c r="Y3146" s="17" t="str">
        <f t="shared" ref="Y3146:Y3155" si="4312">formulatext(A3146)</f>
        <v>#N/A</v>
      </c>
      <c r="Z3146" s="25" t="str">
        <f t="shared" ref="Z3146:Z3155" si="4313">org.libreoffice.regex(Y3146,"(\= COUNTIFS\(C\$\d{1,3}:)(C\d{1,3})(,)(C\d{1,3})(\))","$2")</f>
        <v>#NAME?</v>
      </c>
      <c r="AA3146" s="25" t="str">
        <f t="shared" ref="AA3146:AA3155" si="4314">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299"/>
        <v>1</v>
      </c>
      <c r="C3147" s="12" t="s">
        <v>7166</v>
      </c>
      <c r="D3147" s="21"/>
      <c r="E3147" s="21"/>
      <c r="F3147" s="21"/>
      <c r="G3147" s="21"/>
      <c r="H3147" s="21"/>
      <c r="I3147" s="21"/>
      <c r="J3147" s="21"/>
      <c r="K3147" s="21"/>
      <c r="L3147" s="21"/>
      <c r="M3147" s="21"/>
      <c r="N3147" s="21"/>
      <c r="O3147" s="21"/>
      <c r="P3147" s="21"/>
      <c r="Q3147" s="21"/>
      <c r="R3147" s="21"/>
      <c r="S3147" s="21"/>
      <c r="T3147" s="21"/>
      <c r="U3147" s="23"/>
      <c r="V3147" s="23"/>
      <c r="W3147" s="15">
        <f t="shared" si="2"/>
        <v>45635</v>
      </c>
      <c r="X3147" s="24">
        <v>3146.0</v>
      </c>
      <c r="Y3147" s="17" t="str">
        <f t="shared" si="4312"/>
        <v>#N/A</v>
      </c>
      <c r="Z3147" s="25" t="str">
        <f t="shared" si="4313"/>
        <v>#NAME?</v>
      </c>
      <c r="AA3147" s="25" t="str">
        <f t="shared" si="4314"/>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15">COUNTIFS(C$3:C3148,C3148)</f>
        <v>29</v>
      </c>
      <c r="B3148" s="10">
        <f t="shared" si="4299"/>
        <v>99</v>
      </c>
      <c r="C3148" s="12" t="s">
        <v>555</v>
      </c>
      <c r="D3148" s="21" t="str">
        <f t="shared" ref="D3148:D3150" si="4316">VLOOKUP($C3148,$C$1:$P$7320,2,0)</f>
        <v>pron</v>
      </c>
      <c r="E3148" s="21" t="str">
        <f t="shared" ref="E3148:E3149" si="4317">VLOOKUP($C3148,$C$1:$P$7320,3,0)</f>
        <v>masc nom sg of ya</v>
      </c>
      <c r="F3148" s="21" t="str">
        <f t="shared" ref="F3148:F3150" si="4318">VLOOKUP($C3148,$C$1:$P$7320,4,0)</f>
        <v/>
      </c>
      <c r="G3148" s="21"/>
      <c r="H3148" s="21" t="str">
        <f t="shared" ref="H3148:H3150" si="4319">VLOOKUP($C3148,$C$1:$P$7320,6,0)</f>
        <v>whichever, whoever</v>
      </c>
      <c r="I3148" s="21" t="str">
        <f t="shared" ref="I3148:I3150" si="4320">VLOOKUP($C3148,$C$1:$P$7320,7,0)</f>
        <v/>
      </c>
      <c r="J3148" s="21" t="str">
        <f t="shared" ref="J3148:J3150" si="4321">VLOOKUP($C3148,$C$1:$P$7320,8,0)</f>
        <v/>
      </c>
      <c r="K3148" s="21" t="str">
        <f t="shared" ref="K3148:K3150" si="4322">VLOOKUP($C3148,$C$1:$P$7320,9,0)</f>
        <v/>
      </c>
      <c r="L3148" s="21" t="str">
        <f t="shared" ref="L3148:L3150" si="4323">VLOOKUP($C3148,$C$1:$P$7320,10,0)</f>
        <v/>
      </c>
      <c r="M3148" s="21" t="str">
        <f t="shared" ref="M3148:M3150" si="4324">VLOOKUP($C3148,$C$1:$P$7320,11,0)</f>
        <v/>
      </c>
      <c r="N3148" s="21" t="str">
        <f t="shared" ref="N3148:N3150" si="4325">VLOOKUP($C3148,$C$1:$P$7320,12,0)</f>
        <v/>
      </c>
      <c r="O3148" s="21" t="str">
        <f t="shared" ref="O3148:O3150" si="4326">VLOOKUP($C3148,$C$1:$P$7320,13,0)</f>
        <v/>
      </c>
      <c r="P3148" s="21" t="str">
        <f t="shared" ref="P3148:P3150" si="4327">VLOOKUP($C3148,$C$1:$P$7320,14,0)</f>
        <v/>
      </c>
      <c r="Q3148" s="21"/>
      <c r="R3148" s="21" t="s">
        <v>7167</v>
      </c>
      <c r="S3148" s="21" t="s">
        <v>7168</v>
      </c>
      <c r="T3148" s="21" t="s">
        <v>7169</v>
      </c>
      <c r="U3148" s="23"/>
      <c r="V3148" s="23"/>
      <c r="W3148" s="15">
        <f t="shared" si="2"/>
        <v>45635</v>
      </c>
      <c r="X3148" s="24">
        <v>3147.0</v>
      </c>
      <c r="Y3148" s="17" t="str">
        <f t="shared" si="4312"/>
        <v>=COUNTIFS(C$3:C3148,C3148)</v>
      </c>
      <c r="Z3148" s="25" t="str">
        <f t="shared" si="4313"/>
        <v>#NAME?</v>
      </c>
      <c r="AA3148" s="25" t="str">
        <f t="shared" si="4314"/>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15"/>
        <v>39</v>
      </c>
      <c r="B3149" s="10">
        <f t="shared" si="4299"/>
        <v>124</v>
      </c>
      <c r="C3149" s="12" t="s">
        <v>466</v>
      </c>
      <c r="D3149" s="21" t="str">
        <f t="shared" si="4316"/>
        <v>ind</v>
      </c>
      <c r="E3149" s="21" t="str">
        <f t="shared" si="4317"/>
        <v/>
      </c>
      <c r="F3149" s="21" t="str">
        <f t="shared" si="4318"/>
        <v/>
      </c>
      <c r="G3149" s="21"/>
      <c r="H3149" s="21" t="str">
        <f t="shared" si="4319"/>
        <v>then, now, so, but</v>
      </c>
      <c r="I3149" s="21" t="str">
        <f t="shared" si="4320"/>
        <v/>
      </c>
      <c r="J3149" s="21" t="str">
        <f t="shared" si="4321"/>
        <v/>
      </c>
      <c r="K3149" s="21" t="str">
        <f t="shared" si="4322"/>
        <v/>
      </c>
      <c r="L3149" s="21" t="str">
        <f t="shared" si="4323"/>
        <v/>
      </c>
      <c r="M3149" s="21" t="str">
        <f t="shared" si="4324"/>
        <v/>
      </c>
      <c r="N3149" s="21" t="str">
        <f t="shared" si="4325"/>
        <v/>
      </c>
      <c r="O3149" s="21" t="str">
        <f t="shared" si="4326"/>
        <v/>
      </c>
      <c r="P3149" s="21" t="str">
        <f t="shared" si="4327"/>
        <v/>
      </c>
      <c r="Q3149" s="21"/>
      <c r="R3149" s="21" t="s">
        <v>7167</v>
      </c>
      <c r="S3149" s="21" t="s">
        <v>7168</v>
      </c>
      <c r="T3149" s="21" t="s">
        <v>7169</v>
      </c>
      <c r="U3149" s="23"/>
      <c r="V3149" s="23"/>
      <c r="W3149" s="15">
        <f t="shared" si="2"/>
        <v>45635</v>
      </c>
      <c r="X3149" s="24">
        <v>3148.0</v>
      </c>
      <c r="Y3149" s="17" t="str">
        <f t="shared" si="4312"/>
        <v>=COUNTIFS(C$3:C3149,C3149)</v>
      </c>
      <c r="Z3149" s="25" t="str">
        <f t="shared" si="4313"/>
        <v>#NAME?</v>
      </c>
      <c r="AA3149" s="25" t="str">
        <f t="shared" si="4314"/>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15"/>
        <v>70</v>
      </c>
      <c r="B3150" s="10">
        <f t="shared" si="4299"/>
        <v>147</v>
      </c>
      <c r="C3150" s="12" t="s">
        <v>560</v>
      </c>
      <c r="D3150" s="21" t="str">
        <f t="shared" si="4316"/>
        <v>noun</v>
      </c>
      <c r="E3150" s="21" t="s">
        <v>3635</v>
      </c>
      <c r="F3150" s="21" t="str">
        <f t="shared" si="4318"/>
        <v/>
      </c>
      <c r="G3150" s="21"/>
      <c r="H3150" s="21" t="str">
        <f t="shared" si="4319"/>
        <v>monk, monastic</v>
      </c>
      <c r="I3150" s="21" t="str">
        <f t="shared" si="4320"/>
        <v>beggar, mendicant</v>
      </c>
      <c r="J3150" s="21" t="str">
        <f t="shared" si="4321"/>
        <v>√bhikkh (beg)</v>
      </c>
      <c r="K3150" s="21">
        <f t="shared" si="4322"/>
        <v>1</v>
      </c>
      <c r="L3150" s="21" t="str">
        <f t="shared" si="4323"/>
        <v>a</v>
      </c>
      <c r="M3150" s="21" t="str">
        <f t="shared" si="4324"/>
        <v/>
      </c>
      <c r="N3150" s="21" t="str">
        <f t="shared" si="4325"/>
        <v>√bhikkh + u</v>
      </c>
      <c r="O3150" s="21" t="str">
        <f t="shared" si="4326"/>
        <v/>
      </c>
      <c r="P3150" s="21" t="str">
        <f t="shared" si="4327"/>
        <v/>
      </c>
      <c r="Q3150" s="21"/>
      <c r="R3150" s="21" t="s">
        <v>7167</v>
      </c>
      <c r="S3150" s="21" t="s">
        <v>7168</v>
      </c>
      <c r="T3150" s="21" t="s">
        <v>7169</v>
      </c>
      <c r="U3150" s="23"/>
      <c r="V3150" s="23"/>
      <c r="W3150" s="15">
        <f t="shared" si="2"/>
        <v>45635</v>
      </c>
      <c r="X3150" s="24">
        <v>3149.0</v>
      </c>
      <c r="Y3150" s="17" t="str">
        <f t="shared" si="4312"/>
        <v>=COUNTIFS(C$3:C3150,C3150)</v>
      </c>
      <c r="Z3150" s="25" t="str">
        <f t="shared" si="4313"/>
        <v>#NAME?</v>
      </c>
      <c r="AA3150" s="25" t="str">
        <f t="shared" si="4314"/>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15"/>
        <v>1</v>
      </c>
      <c r="B3151" s="10">
        <f t="shared" si="4299"/>
        <v>1</v>
      </c>
      <c r="C3151" s="12" t="s">
        <v>7170</v>
      </c>
      <c r="D3151" s="21" t="s">
        <v>47</v>
      </c>
      <c r="E3151" s="21" t="s">
        <v>7171</v>
      </c>
      <c r="F3151" s="21"/>
      <c r="G3151" s="21"/>
      <c r="H3151" s="21" t="s">
        <v>7172</v>
      </c>
      <c r="I3151" s="21" t="s">
        <v>7173</v>
      </c>
      <c r="J3151" s="21" t="s">
        <v>360</v>
      </c>
      <c r="K3151" s="21">
        <v>3.0</v>
      </c>
      <c r="L3151" s="21" t="s">
        <v>76</v>
      </c>
      <c r="M3151" s="21"/>
      <c r="N3151" s="21" t="s">
        <v>7174</v>
      </c>
      <c r="O3151" s="21"/>
      <c r="P3151" s="21"/>
      <c r="Q3151" s="21"/>
      <c r="R3151" s="21" t="s">
        <v>7167</v>
      </c>
      <c r="S3151" s="21" t="s">
        <v>7168</v>
      </c>
      <c r="T3151" s="21" t="s">
        <v>7169</v>
      </c>
      <c r="U3151" s="23"/>
      <c r="V3151" s="23"/>
      <c r="W3151" s="15">
        <f t="shared" si="2"/>
        <v>45635</v>
      </c>
      <c r="X3151" s="24">
        <v>3150.0</v>
      </c>
      <c r="Y3151" s="17" t="str">
        <f t="shared" si="4312"/>
        <v>=COUNTIFS(C$3:C3151,C3151)</v>
      </c>
      <c r="Z3151" s="25" t="str">
        <f t="shared" si="4313"/>
        <v>#NAME?</v>
      </c>
      <c r="AA3151" s="25" t="str">
        <f t="shared" si="4314"/>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15"/>
        <v>1</v>
      </c>
      <c r="B3152" s="10">
        <f t="shared" si="4299"/>
        <v>1</v>
      </c>
      <c r="C3152" s="12" t="s">
        <v>7175</v>
      </c>
      <c r="D3152" s="21" t="s">
        <v>29</v>
      </c>
      <c r="E3152" s="21" t="s">
        <v>7176</v>
      </c>
      <c r="F3152" s="21"/>
      <c r="G3152" s="21"/>
      <c r="H3152" s="21" t="s">
        <v>7177</v>
      </c>
      <c r="I3152" s="21" t="s">
        <v>7178</v>
      </c>
      <c r="J3152" s="21" t="s">
        <v>360</v>
      </c>
      <c r="K3152" s="21">
        <v>3.0</v>
      </c>
      <c r="L3152" s="21" t="s">
        <v>76</v>
      </c>
      <c r="M3152" s="21"/>
      <c r="N3152" s="21" t="s">
        <v>7179</v>
      </c>
      <c r="O3152" s="21"/>
      <c r="P3152" s="21"/>
      <c r="Q3152" s="21"/>
      <c r="R3152" s="21" t="s">
        <v>7167</v>
      </c>
      <c r="S3152" s="21" t="s">
        <v>7168</v>
      </c>
      <c r="T3152" s="21" t="s">
        <v>7180</v>
      </c>
      <c r="U3152" s="23"/>
      <c r="V3152" s="23"/>
      <c r="W3152" s="15">
        <f t="shared" si="2"/>
        <v>45635</v>
      </c>
      <c r="X3152" s="24">
        <v>3151.0</v>
      </c>
      <c r="Y3152" s="17" t="str">
        <f t="shared" si="4312"/>
        <v>=COUNTIFS(C$3:C3152,C3152)</v>
      </c>
      <c r="Z3152" s="25" t="str">
        <f t="shared" si="4313"/>
        <v>#NAME?</v>
      </c>
      <c r="AA3152" s="25" t="str">
        <f t="shared" si="4314"/>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15"/>
        <v>2</v>
      </c>
      <c r="B3153" s="10">
        <f t="shared" si="4299"/>
        <v>25</v>
      </c>
      <c r="C3153" s="12" t="s">
        <v>1065</v>
      </c>
      <c r="D3153" s="21" t="str">
        <f>VLOOKUP($C3153,$C$1:$P$7320,2,0)</f>
        <v>noun</v>
      </c>
      <c r="E3153" s="21" t="str">
        <f>VLOOKUP($C3153,$C$1:$P$7320,3,0)</f>
        <v>masc acc sg of dhamma</v>
      </c>
      <c r="F3153" s="21" t="str">
        <f>VLOOKUP($C3153,$C$1:$P$7320,4,0)</f>
        <v/>
      </c>
      <c r="G3153" s="21"/>
      <c r="H3153" s="21" t="s">
        <v>7181</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7167</v>
      </c>
      <c r="S3153" s="21" t="s">
        <v>7168</v>
      </c>
      <c r="T3153" s="21" t="s">
        <v>7169</v>
      </c>
      <c r="U3153" s="23"/>
      <c r="V3153" s="23"/>
      <c r="W3153" s="15">
        <f t="shared" si="2"/>
        <v>45635</v>
      </c>
      <c r="X3153" s="24">
        <v>3152.0</v>
      </c>
      <c r="Y3153" s="17" t="str">
        <f t="shared" si="4312"/>
        <v>=COUNTIFS(C$3:C3153,C3153)</v>
      </c>
      <c r="Z3153" s="25" t="str">
        <f t="shared" si="4313"/>
        <v>#NAME?</v>
      </c>
      <c r="AA3153" s="25" t="str">
        <f t="shared" si="4314"/>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15"/>
        <v>1</v>
      </c>
      <c r="B3154" s="10">
        <f t="shared" si="4299"/>
        <v>1</v>
      </c>
      <c r="C3154" s="12" t="s">
        <v>7182</v>
      </c>
      <c r="D3154" s="21" t="s">
        <v>84</v>
      </c>
      <c r="E3154" s="21" t="s">
        <v>7183</v>
      </c>
      <c r="F3154" s="21"/>
      <c r="G3154" s="21"/>
      <c r="H3154" s="21" t="s">
        <v>7184</v>
      </c>
      <c r="I3154" s="21"/>
      <c r="J3154" s="21" t="s">
        <v>683</v>
      </c>
      <c r="K3154" s="21">
        <v>1.0</v>
      </c>
      <c r="L3154" s="21" t="s">
        <v>196</v>
      </c>
      <c r="M3154" s="21" t="s">
        <v>7185</v>
      </c>
      <c r="N3154" s="21" t="s">
        <v>7186</v>
      </c>
      <c r="O3154" s="21"/>
      <c r="P3154" s="21"/>
      <c r="Q3154" s="21"/>
      <c r="R3154" s="21" t="s">
        <v>7167</v>
      </c>
      <c r="S3154" s="21" t="s">
        <v>7168</v>
      </c>
      <c r="T3154" s="21" t="s">
        <v>7187</v>
      </c>
      <c r="U3154" s="23"/>
      <c r="V3154" s="23"/>
      <c r="W3154" s="15">
        <f t="shared" si="2"/>
        <v>45635</v>
      </c>
      <c r="X3154" s="24">
        <v>3153.0</v>
      </c>
      <c r="Y3154" s="17" t="str">
        <f t="shared" si="4312"/>
        <v>=COUNTIFS(C$3:C3154,C3154)</v>
      </c>
      <c r="Z3154" s="25" t="str">
        <f t="shared" si="4313"/>
        <v>#NAME?</v>
      </c>
      <c r="AA3154" s="25" t="str">
        <f t="shared" si="4314"/>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15"/>
        <v>34</v>
      </c>
      <c r="B3155" s="10">
        <f t="shared" si="4299"/>
        <v>122</v>
      </c>
      <c r="C3155" s="12" t="s">
        <v>4724</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7167</v>
      </c>
      <c r="S3155" s="21" t="s">
        <v>7168</v>
      </c>
      <c r="T3155" s="21" t="s">
        <v>7169</v>
      </c>
      <c r="U3155" s="23"/>
      <c r="V3155" s="23"/>
      <c r="W3155" s="15">
        <f t="shared" si="2"/>
        <v>45635</v>
      </c>
      <c r="X3155" s="24">
        <v>3154.0</v>
      </c>
      <c r="Y3155" s="17" t="str">
        <f t="shared" si="4312"/>
        <v>=COUNTIFS(C$3:C3155,C3155)</v>
      </c>
      <c r="Z3155" s="25" t="str">
        <f t="shared" si="4313"/>
        <v>#NAME?</v>
      </c>
      <c r="AA3155" s="25" t="str">
        <f t="shared" si="4314"/>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299"/>
        <v>0</v>
      </c>
      <c r="C3156" s="130"/>
      <c r="D3156" s="130"/>
      <c r="E3156" s="130"/>
      <c r="F3156" s="130"/>
      <c r="G3156" s="130"/>
      <c r="H3156" s="130"/>
      <c r="I3156" s="130"/>
      <c r="J3156" s="130"/>
      <c r="K3156" s="130"/>
      <c r="L3156" s="130"/>
      <c r="M3156" s="130"/>
      <c r="N3156" s="130"/>
      <c r="O3156" s="130"/>
      <c r="P3156" s="130"/>
      <c r="Q3156" s="130"/>
      <c r="R3156" s="130" t="s">
        <v>7167</v>
      </c>
      <c r="S3156" s="130" t="s">
        <v>7168</v>
      </c>
      <c r="T3156" s="130" t="s">
        <v>7169</v>
      </c>
      <c r="U3156" s="36"/>
      <c r="V3156" s="36"/>
      <c r="W3156" s="15">
        <f t="shared" si="2"/>
        <v>45635</v>
      </c>
      <c r="X3156" s="24">
        <v>3155.0</v>
      </c>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299"/>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2"/>
        <v>45635</v>
      </c>
      <c r="X3157" s="24">
        <v>3156.0</v>
      </c>
      <c r="Y3157" s="17" t="str">
        <f t="shared" ref="Y3157:Y3175" si="4328">formulatext(A3157)</f>
        <v>#N/A</v>
      </c>
      <c r="Z3157" s="25" t="str">
        <f t="shared" ref="Z3157:Z3175" si="4329">org.libreoffice.regex(Y3157,"(\= COUNTIFS\(C\$\d{1,3}:)(C\d{1,3})(,)(C\d{1,3})(\))","$2")</f>
        <v>#NAME?</v>
      </c>
      <c r="AA3157" s="25" t="str">
        <f t="shared" ref="AA3157:AA3175" si="4330">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299"/>
        <v>1</v>
      </c>
      <c r="C3158" s="12" t="s">
        <v>7188</v>
      </c>
      <c r="D3158" s="21"/>
      <c r="E3158" s="21"/>
      <c r="F3158" s="21"/>
      <c r="G3158" s="21"/>
      <c r="H3158" s="21"/>
      <c r="I3158" s="21"/>
      <c r="J3158" s="21"/>
      <c r="K3158" s="21"/>
      <c r="L3158" s="21"/>
      <c r="M3158" s="21"/>
      <c r="N3158" s="21"/>
      <c r="O3158" s="21"/>
      <c r="P3158" s="21"/>
      <c r="Q3158" s="21"/>
      <c r="R3158" s="21"/>
      <c r="S3158" s="21"/>
      <c r="T3158" s="21"/>
      <c r="U3158" s="23"/>
      <c r="V3158" s="23"/>
      <c r="W3158" s="15">
        <f t="shared" si="2"/>
        <v>45635</v>
      </c>
      <c r="X3158" s="24">
        <v>3157.0</v>
      </c>
      <c r="Y3158" s="17" t="str">
        <f t="shared" si="4328"/>
        <v>#N/A</v>
      </c>
      <c r="Z3158" s="25" t="str">
        <f t="shared" si="4329"/>
        <v>#NAME?</v>
      </c>
      <c r="AA3158" s="25" t="str">
        <f t="shared" si="4330"/>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31">COUNTIFS(C$3:C3159,C3159)</f>
        <v>30</v>
      </c>
      <c r="B3159" s="10">
        <f t="shared" si="4299"/>
        <v>99</v>
      </c>
      <c r="C3159" s="12" t="s">
        <v>555</v>
      </c>
      <c r="D3159" s="21" t="str">
        <f t="shared" ref="D3159:D3161" si="4332">VLOOKUP($C3159,$C$1:$P$7320,2,0)</f>
        <v>pron</v>
      </c>
      <c r="E3159" s="21" t="str">
        <f t="shared" ref="E3159:E3160" si="4333">VLOOKUP($C3159,$C$1:$P$7320,3,0)</f>
        <v>masc nom sg of ya</v>
      </c>
      <c r="F3159" s="21" t="str">
        <f t="shared" ref="F3159:F3161" si="4334">VLOOKUP($C3159,$C$1:$P$7320,4,0)</f>
        <v/>
      </c>
      <c r="G3159" s="21"/>
      <c r="H3159" s="21" t="str">
        <f t="shared" ref="H3159:H3161" si="4335">VLOOKUP($C3159,$C$1:$P$7320,6,0)</f>
        <v>whichever, whoever</v>
      </c>
      <c r="I3159" s="21" t="str">
        <f t="shared" ref="I3159:I3161" si="4336">VLOOKUP($C3159,$C$1:$P$7320,7,0)</f>
        <v/>
      </c>
      <c r="J3159" s="21" t="str">
        <f t="shared" ref="J3159:J3161" si="4337">VLOOKUP($C3159,$C$1:$P$7320,8,0)</f>
        <v/>
      </c>
      <c r="K3159" s="21" t="str">
        <f t="shared" ref="K3159:K3161" si="4338">VLOOKUP($C3159,$C$1:$P$7320,9,0)</f>
        <v/>
      </c>
      <c r="L3159" s="21" t="str">
        <f t="shared" ref="L3159:L3161" si="4339">VLOOKUP($C3159,$C$1:$P$7320,10,0)</f>
        <v/>
      </c>
      <c r="M3159" s="21" t="str">
        <f t="shared" ref="M3159:M3161" si="4340">VLOOKUP($C3159,$C$1:$P$7320,11,0)</f>
        <v/>
      </c>
      <c r="N3159" s="21" t="str">
        <f t="shared" ref="N3159:N3161" si="4341">VLOOKUP($C3159,$C$1:$P$7320,12,0)</f>
        <v/>
      </c>
      <c r="O3159" s="21" t="str">
        <f t="shared" ref="O3159:O3161" si="4342">VLOOKUP($C3159,$C$1:$P$7320,13,0)</f>
        <v/>
      </c>
      <c r="P3159" s="21" t="str">
        <f t="shared" ref="P3159:P3161" si="4343">VLOOKUP($C3159,$C$1:$P$7320,14,0)</f>
        <v/>
      </c>
      <c r="Q3159" s="21"/>
      <c r="R3159" s="21" t="s">
        <v>7189</v>
      </c>
      <c r="S3159" s="21" t="s">
        <v>7190</v>
      </c>
      <c r="T3159" s="21" t="s">
        <v>7191</v>
      </c>
      <c r="U3159" s="77"/>
      <c r="V3159" s="23"/>
      <c r="W3159" s="15">
        <f t="shared" si="2"/>
        <v>45635</v>
      </c>
      <c r="X3159" s="24">
        <v>3158.0</v>
      </c>
      <c r="Y3159" s="17" t="str">
        <f t="shared" si="4328"/>
        <v>=COUNTIFS(C$3:C3159,C3159)</v>
      </c>
      <c r="Z3159" s="25" t="str">
        <f t="shared" si="4329"/>
        <v>#NAME?</v>
      </c>
      <c r="AA3159" s="25" t="str">
        <f t="shared" si="4330"/>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31"/>
        <v>40</v>
      </c>
      <c r="B3160" s="10">
        <f t="shared" si="4299"/>
        <v>124</v>
      </c>
      <c r="C3160" s="12" t="s">
        <v>466</v>
      </c>
      <c r="D3160" s="21" t="str">
        <f t="shared" si="4332"/>
        <v>ind</v>
      </c>
      <c r="E3160" s="21" t="str">
        <f t="shared" si="4333"/>
        <v/>
      </c>
      <c r="F3160" s="21" t="str">
        <f t="shared" si="4334"/>
        <v/>
      </c>
      <c r="G3160" s="21"/>
      <c r="H3160" s="21" t="str">
        <f t="shared" si="4335"/>
        <v>then, now, so, but</v>
      </c>
      <c r="I3160" s="21" t="str">
        <f t="shared" si="4336"/>
        <v/>
      </c>
      <c r="J3160" s="21" t="str">
        <f t="shared" si="4337"/>
        <v/>
      </c>
      <c r="K3160" s="21" t="str">
        <f t="shared" si="4338"/>
        <v/>
      </c>
      <c r="L3160" s="21" t="str">
        <f t="shared" si="4339"/>
        <v/>
      </c>
      <c r="M3160" s="21" t="str">
        <f t="shared" si="4340"/>
        <v/>
      </c>
      <c r="N3160" s="21" t="str">
        <f t="shared" si="4341"/>
        <v/>
      </c>
      <c r="O3160" s="21" t="str">
        <f t="shared" si="4342"/>
        <v/>
      </c>
      <c r="P3160" s="21" t="str">
        <f t="shared" si="4343"/>
        <v/>
      </c>
      <c r="Q3160" s="21"/>
      <c r="R3160" s="21" t="s">
        <v>7189</v>
      </c>
      <c r="S3160" s="21" t="s">
        <v>7190</v>
      </c>
      <c r="T3160" s="21" t="s">
        <v>7191</v>
      </c>
      <c r="U3160" s="23"/>
      <c r="V3160" s="23"/>
      <c r="W3160" s="15">
        <f t="shared" si="2"/>
        <v>45635</v>
      </c>
      <c r="X3160" s="24">
        <v>3159.0</v>
      </c>
      <c r="Y3160" s="17" t="str">
        <f t="shared" si="4328"/>
        <v>=COUNTIFS(C$3:C3160,C3160)</v>
      </c>
      <c r="Z3160" s="25" t="str">
        <f t="shared" si="4329"/>
        <v>#NAME?</v>
      </c>
      <c r="AA3160" s="25" t="str">
        <f t="shared" si="4330"/>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1"/>
        <v>71</v>
      </c>
      <c r="B3161" s="10">
        <f t="shared" si="4299"/>
        <v>147</v>
      </c>
      <c r="C3161" s="12" t="s">
        <v>560</v>
      </c>
      <c r="D3161" s="21" t="str">
        <f t="shared" si="4332"/>
        <v>noun</v>
      </c>
      <c r="E3161" s="21" t="s">
        <v>3635</v>
      </c>
      <c r="F3161" s="21" t="str">
        <f t="shared" si="4334"/>
        <v/>
      </c>
      <c r="G3161" s="21"/>
      <c r="H3161" s="21" t="str">
        <f t="shared" si="4335"/>
        <v>monk, monastic</v>
      </c>
      <c r="I3161" s="21" t="str">
        <f t="shared" si="4336"/>
        <v>beggar, mendicant</v>
      </c>
      <c r="J3161" s="21" t="str">
        <f t="shared" si="4337"/>
        <v>√bhikkh (beg)</v>
      </c>
      <c r="K3161" s="21">
        <f t="shared" si="4338"/>
        <v>1</v>
      </c>
      <c r="L3161" s="21" t="str">
        <f t="shared" si="4339"/>
        <v>a</v>
      </c>
      <c r="M3161" s="21" t="str">
        <f t="shared" si="4340"/>
        <v/>
      </c>
      <c r="N3161" s="21" t="str">
        <f t="shared" si="4341"/>
        <v>√bhikkh + u</v>
      </c>
      <c r="O3161" s="21" t="str">
        <f t="shared" si="4342"/>
        <v/>
      </c>
      <c r="P3161" s="21" t="str">
        <f t="shared" si="4343"/>
        <v/>
      </c>
      <c r="Q3161" s="21"/>
      <c r="R3161" s="21" t="s">
        <v>7189</v>
      </c>
      <c r="S3161" s="21" t="s">
        <v>7190</v>
      </c>
      <c r="T3161" s="21" t="s">
        <v>7191</v>
      </c>
      <c r="U3161" s="23"/>
      <c r="V3161" s="23"/>
      <c r="W3161" s="15">
        <f t="shared" si="2"/>
        <v>45635</v>
      </c>
      <c r="X3161" s="24">
        <v>3160.0</v>
      </c>
      <c r="Y3161" s="17" t="str">
        <f t="shared" si="4328"/>
        <v>=COUNTIFS(C$3:C3161,C3161)</v>
      </c>
      <c r="Z3161" s="25" t="str">
        <f t="shared" si="4329"/>
        <v>#NAME?</v>
      </c>
      <c r="AA3161" s="25" t="str">
        <f t="shared" si="4330"/>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1"/>
        <v>1</v>
      </c>
      <c r="B3162" s="10">
        <f t="shared" si="4299"/>
        <v>1</v>
      </c>
      <c r="C3162" s="12" t="s">
        <v>7192</v>
      </c>
      <c r="D3162" s="21" t="s">
        <v>47</v>
      </c>
      <c r="E3162" s="21" t="s">
        <v>7193</v>
      </c>
      <c r="F3162" s="21"/>
      <c r="G3162" s="21"/>
      <c r="H3162" s="21" t="s">
        <v>7194</v>
      </c>
      <c r="I3162" s="21" t="s">
        <v>7195</v>
      </c>
      <c r="J3162" s="21" t="s">
        <v>360</v>
      </c>
      <c r="K3162" s="21">
        <v>3.0</v>
      </c>
      <c r="L3162" s="21" t="s">
        <v>76</v>
      </c>
      <c r="M3162" s="21"/>
      <c r="N3162" s="21" t="s">
        <v>7174</v>
      </c>
      <c r="O3162" s="21"/>
      <c r="P3162" s="21"/>
      <c r="Q3162" s="21"/>
      <c r="R3162" s="21" t="s">
        <v>7189</v>
      </c>
      <c r="S3162" s="21" t="s">
        <v>7190</v>
      </c>
      <c r="T3162" s="21" t="s">
        <v>7196</v>
      </c>
      <c r="U3162" s="23"/>
      <c r="V3162" s="23"/>
      <c r="W3162" s="15">
        <f t="shared" si="2"/>
        <v>45635</v>
      </c>
      <c r="X3162" s="24">
        <v>3161.0</v>
      </c>
      <c r="Y3162" s="17" t="str">
        <f t="shared" si="4328"/>
        <v>=COUNTIFS(C$3:C3162,C3162)</v>
      </c>
      <c r="Z3162" s="25" t="str">
        <f t="shared" si="4329"/>
        <v>#NAME?</v>
      </c>
      <c r="AA3162" s="25" t="str">
        <f t="shared" si="4330"/>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1"/>
        <v>8</v>
      </c>
      <c r="B3163" s="10">
        <f t="shared" si="4299"/>
        <v>15</v>
      </c>
      <c r="C3163" s="12" t="s">
        <v>4265</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7197</v>
      </c>
      <c r="R3163" s="21" t="s">
        <v>7189</v>
      </c>
      <c r="S3163" s="21" t="s">
        <v>7190</v>
      </c>
      <c r="T3163" s="21" t="s">
        <v>7191</v>
      </c>
      <c r="U3163" s="23"/>
      <c r="V3163" s="23"/>
      <c r="W3163" s="15">
        <f t="shared" si="2"/>
        <v>45635</v>
      </c>
      <c r="X3163" s="24">
        <v>3162.0</v>
      </c>
      <c r="Y3163" s="17" t="str">
        <f t="shared" si="4328"/>
        <v>=COUNTIFS(C$3:C3163,C3163)</v>
      </c>
      <c r="Z3163" s="25" t="str">
        <f t="shared" si="4329"/>
        <v>#NAME?</v>
      </c>
      <c r="AA3163" s="25" t="str">
        <f t="shared" si="4330"/>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1"/>
        <v>1</v>
      </c>
      <c r="B3164" s="10">
        <f t="shared" si="4299"/>
        <v>4</v>
      </c>
      <c r="C3164" s="12" t="s">
        <v>7198</v>
      </c>
      <c r="D3164" s="21" t="s">
        <v>29</v>
      </c>
      <c r="E3164" s="21" t="s">
        <v>7199</v>
      </c>
      <c r="F3164" s="21"/>
      <c r="G3164" s="21"/>
      <c r="H3164" s="21" t="s">
        <v>7200</v>
      </c>
      <c r="I3164" s="21"/>
      <c r="J3164" s="21"/>
      <c r="K3164" s="21"/>
      <c r="L3164" s="21"/>
      <c r="M3164" s="21"/>
      <c r="N3164" s="21" t="s">
        <v>7201</v>
      </c>
      <c r="O3164" s="21"/>
      <c r="P3164" s="21"/>
      <c r="Q3164" s="21" t="s">
        <v>7202</v>
      </c>
      <c r="R3164" s="21" t="s">
        <v>7189</v>
      </c>
      <c r="S3164" s="21" t="s">
        <v>7190</v>
      </c>
      <c r="T3164" s="21" t="s">
        <v>7203</v>
      </c>
      <c r="U3164" s="23"/>
      <c r="V3164" s="23"/>
      <c r="W3164" s="15">
        <f t="shared" si="2"/>
        <v>45635</v>
      </c>
      <c r="X3164" s="24">
        <v>3163.0</v>
      </c>
      <c r="Y3164" s="17" t="str">
        <f t="shared" si="4328"/>
        <v>=COUNTIFS(C$3:C3164,C3164)</v>
      </c>
      <c r="Z3164" s="25" t="str">
        <f t="shared" si="4329"/>
        <v>#NAME?</v>
      </c>
      <c r="AA3164" s="25" t="str">
        <f t="shared" si="4330"/>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1"/>
        <v>1</v>
      </c>
      <c r="B3165" s="10">
        <f t="shared" si="4299"/>
        <v>1</v>
      </c>
      <c r="C3165" s="12" t="s">
        <v>7204</v>
      </c>
      <c r="D3165" s="21" t="s">
        <v>47</v>
      </c>
      <c r="E3165" s="21" t="s">
        <v>5328</v>
      </c>
      <c r="F3165" s="21"/>
      <c r="G3165" s="21"/>
      <c r="H3165" s="21" t="s">
        <v>7205</v>
      </c>
      <c r="I3165" s="21"/>
      <c r="J3165" s="21"/>
      <c r="K3165" s="21"/>
      <c r="L3165" s="21"/>
      <c r="M3165" s="21"/>
      <c r="N3165" s="21" t="s">
        <v>7206</v>
      </c>
      <c r="O3165" s="21" t="s">
        <v>3193</v>
      </c>
      <c r="P3165" s="21" t="s">
        <v>7207</v>
      </c>
      <c r="Q3165" s="21" t="s">
        <v>7208</v>
      </c>
      <c r="R3165" s="21" t="s">
        <v>7189</v>
      </c>
      <c r="S3165" s="21" t="s">
        <v>7190</v>
      </c>
      <c r="T3165" s="21" t="s">
        <v>7209</v>
      </c>
      <c r="U3165" s="23"/>
      <c r="V3165" s="23"/>
      <c r="W3165" s="15">
        <f t="shared" si="2"/>
        <v>45635</v>
      </c>
      <c r="X3165" s="24">
        <v>3164.0</v>
      </c>
      <c r="Y3165" s="17" t="str">
        <f t="shared" si="4328"/>
        <v>=COUNTIFS(C$3:C3165,C3165)</v>
      </c>
      <c r="Z3165" s="25" t="str">
        <f t="shared" si="4329"/>
        <v>#NAME?</v>
      </c>
      <c r="AA3165" s="25" t="str">
        <f t="shared" si="4330"/>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1"/>
        <v>1</v>
      </c>
      <c r="B3166" s="10">
        <f t="shared" si="4299"/>
        <v>1</v>
      </c>
      <c r="C3166" s="12" t="s">
        <v>7210</v>
      </c>
      <c r="D3166" s="27" t="s">
        <v>141</v>
      </c>
      <c r="E3166" s="21"/>
      <c r="F3166" s="21"/>
      <c r="G3166" s="21"/>
      <c r="H3166" s="21" t="s">
        <v>2562</v>
      </c>
      <c r="I3166" s="21"/>
      <c r="J3166" s="21"/>
      <c r="K3166" s="21"/>
      <c r="L3166" s="21"/>
      <c r="M3166" s="21"/>
      <c r="N3166" s="21"/>
      <c r="O3166" s="21"/>
      <c r="P3166" s="21"/>
      <c r="Q3166" s="21" t="s">
        <v>5634</v>
      </c>
      <c r="R3166" s="21" t="s">
        <v>7189</v>
      </c>
      <c r="S3166" s="21" t="s">
        <v>7190</v>
      </c>
      <c r="T3166" s="21" t="s">
        <v>7211</v>
      </c>
      <c r="U3166" s="23"/>
      <c r="V3166" s="23"/>
      <c r="W3166" s="15">
        <f t="shared" si="2"/>
        <v>45635</v>
      </c>
      <c r="X3166" s="24">
        <v>3165.0</v>
      </c>
      <c r="Y3166" s="17" t="str">
        <f t="shared" si="4328"/>
        <v>=COUNTIFS(C$3:C3166,C3166)</v>
      </c>
      <c r="Z3166" s="25" t="str">
        <f t="shared" si="4329"/>
        <v>#NAME?</v>
      </c>
      <c r="AA3166" s="25" t="str">
        <f t="shared" si="4330"/>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1"/>
        <v>1</v>
      </c>
      <c r="B3167" s="10">
        <f t="shared" si="4299"/>
        <v>1</v>
      </c>
      <c r="C3167" s="12" t="s">
        <v>7212</v>
      </c>
      <c r="D3167" s="21" t="s">
        <v>47</v>
      </c>
      <c r="E3167" s="21" t="s">
        <v>921</v>
      </c>
      <c r="F3167" s="21"/>
      <c r="G3167" s="21"/>
      <c r="H3167" s="21" t="s">
        <v>7213</v>
      </c>
      <c r="I3167" s="21"/>
      <c r="J3167" s="21"/>
      <c r="K3167" s="21"/>
      <c r="L3167" s="21"/>
      <c r="M3167" s="21"/>
      <c r="N3167" s="21"/>
      <c r="O3167" s="21"/>
      <c r="P3167" s="21"/>
      <c r="Q3167" s="21"/>
      <c r="R3167" s="21" t="s">
        <v>7189</v>
      </c>
      <c r="S3167" s="21" t="s">
        <v>7190</v>
      </c>
      <c r="T3167" s="21" t="s">
        <v>7214</v>
      </c>
      <c r="U3167" s="23"/>
      <c r="V3167" s="23"/>
      <c r="W3167" s="15">
        <f t="shared" si="2"/>
        <v>45635</v>
      </c>
      <c r="X3167" s="24">
        <v>3166.0</v>
      </c>
      <c r="Y3167" s="17" t="str">
        <f t="shared" si="4328"/>
        <v>=COUNTIFS(C$3:C3167,C3167)</v>
      </c>
      <c r="Z3167" s="25" t="str">
        <f t="shared" si="4329"/>
        <v>#NAME?</v>
      </c>
      <c r="AA3167" s="25" t="str">
        <f t="shared" si="4330"/>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1"/>
        <v>1</v>
      </c>
      <c r="B3168" s="10">
        <f t="shared" si="4299"/>
        <v>1</v>
      </c>
      <c r="C3168" s="12" t="s">
        <v>7215</v>
      </c>
      <c r="D3168" s="21" t="s">
        <v>47</v>
      </c>
      <c r="E3168" s="21" t="s">
        <v>5328</v>
      </c>
      <c r="F3168" s="21"/>
      <c r="G3168" s="21"/>
      <c r="H3168" s="21" t="s">
        <v>7216</v>
      </c>
      <c r="I3168" s="21"/>
      <c r="J3168" s="21"/>
      <c r="K3168" s="21"/>
      <c r="L3168" s="21"/>
      <c r="M3168" s="21"/>
      <c r="N3168" s="21" t="s">
        <v>7217</v>
      </c>
      <c r="O3168" s="21" t="s">
        <v>3193</v>
      </c>
      <c r="P3168" s="21" t="s">
        <v>7218</v>
      </c>
      <c r="Q3168" s="21"/>
      <c r="R3168" s="21" t="s">
        <v>7189</v>
      </c>
      <c r="S3168" s="21" t="s">
        <v>7190</v>
      </c>
      <c r="T3168" s="21" t="s">
        <v>7219</v>
      </c>
      <c r="U3168" s="23"/>
      <c r="V3168" s="23"/>
      <c r="W3168" s="15">
        <f t="shared" si="2"/>
        <v>45635</v>
      </c>
      <c r="X3168" s="24">
        <v>3167.0</v>
      </c>
      <c r="Y3168" s="17" t="str">
        <f t="shared" si="4328"/>
        <v>=COUNTIFS(C$3:C3168,C3168)</v>
      </c>
      <c r="Z3168" s="25" t="str">
        <f t="shared" si="4329"/>
        <v>#NAME?</v>
      </c>
      <c r="AA3168" s="25" t="str">
        <f t="shared" si="4330"/>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1"/>
        <v>2</v>
      </c>
      <c r="B3169" s="10">
        <f t="shared" si="4299"/>
        <v>2</v>
      </c>
      <c r="C3169" s="12" t="s">
        <v>5636</v>
      </c>
      <c r="D3169" s="21" t="str">
        <f>VLOOKUP($C3169,$C$1:$P$7320,2,0)</f>
        <v>card</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7189</v>
      </c>
      <c r="S3169" s="21" t="s">
        <v>7190</v>
      </c>
      <c r="T3169" s="21" t="s">
        <v>7191</v>
      </c>
      <c r="U3169" s="23"/>
      <c r="V3169" s="23"/>
      <c r="W3169" s="15">
        <f t="shared" si="2"/>
        <v>45635</v>
      </c>
      <c r="X3169" s="24">
        <v>3168.0</v>
      </c>
      <c r="Y3169" s="17" t="str">
        <f t="shared" si="4328"/>
        <v>=COUNTIFS(C$3:C3169,C3169)</v>
      </c>
      <c r="Z3169" s="25" t="str">
        <f t="shared" si="4329"/>
        <v>#NAME?</v>
      </c>
      <c r="AA3169" s="25" t="str">
        <f t="shared" si="4330"/>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44">COUNTIFS(C$3:C3171,C3170)</f>
        <v>2</v>
      </c>
      <c r="B3170" s="10">
        <f t="shared" si="4299"/>
        <v>2</v>
      </c>
      <c r="C3170" s="12" t="s">
        <v>4742</v>
      </c>
      <c r="D3170" s="21" t="s">
        <v>47</v>
      </c>
      <c r="E3170" s="21" t="s">
        <v>7220</v>
      </c>
      <c r="F3170" s="21"/>
      <c r="G3170" s="21"/>
      <c r="H3170" s="21" t="s">
        <v>7213</v>
      </c>
      <c r="I3170" s="21"/>
      <c r="J3170" s="21"/>
      <c r="K3170" s="21"/>
      <c r="L3170" s="21"/>
      <c r="M3170" s="21"/>
      <c r="N3170" s="21"/>
      <c r="O3170" s="21"/>
      <c r="P3170" s="21"/>
      <c r="Q3170" s="21"/>
      <c r="R3170" s="21" t="s">
        <v>7189</v>
      </c>
      <c r="S3170" s="21" t="s">
        <v>7190</v>
      </c>
      <c r="T3170" s="21" t="s">
        <v>7221</v>
      </c>
      <c r="U3170" s="23"/>
      <c r="V3170" s="23"/>
      <c r="W3170" s="15">
        <f t="shared" si="2"/>
        <v>45635</v>
      </c>
      <c r="X3170" s="24">
        <v>3169.0</v>
      </c>
      <c r="Y3170" s="17" t="str">
        <f t="shared" si="4328"/>
        <v>=COUNTIFS(C$3:C3171,C3170)</v>
      </c>
      <c r="Z3170" s="25" t="str">
        <f t="shared" si="4329"/>
        <v>#NAME?</v>
      </c>
      <c r="AA3170" s="25" t="str">
        <f t="shared" si="4330"/>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44"/>
        <v>1</v>
      </c>
      <c r="B3171" s="10">
        <f t="shared" si="4299"/>
        <v>3</v>
      </c>
      <c r="C3171" s="12" t="s">
        <v>7222</v>
      </c>
      <c r="D3171" s="21" t="s">
        <v>47</v>
      </c>
      <c r="E3171" s="21" t="s">
        <v>7223</v>
      </c>
      <c r="F3171" s="21"/>
      <c r="G3171" s="21"/>
      <c r="H3171" s="21" t="s">
        <v>7224</v>
      </c>
      <c r="I3171" s="21" t="s">
        <v>7225</v>
      </c>
      <c r="J3171" s="21"/>
      <c r="K3171" s="21"/>
      <c r="L3171" s="21"/>
      <c r="M3171" s="21"/>
      <c r="N3171" s="21" t="s">
        <v>7226</v>
      </c>
      <c r="O3171" s="21"/>
      <c r="P3171" s="21"/>
      <c r="Q3171" s="21"/>
      <c r="R3171" s="21" t="s">
        <v>7189</v>
      </c>
      <c r="S3171" s="21" t="s">
        <v>7190</v>
      </c>
      <c r="T3171" s="21" t="s">
        <v>7227</v>
      </c>
      <c r="U3171" s="23"/>
      <c r="V3171" s="23"/>
      <c r="W3171" s="15">
        <f t="shared" si="2"/>
        <v>45635</v>
      </c>
      <c r="X3171" s="24">
        <v>3170.0</v>
      </c>
      <c r="Y3171" s="17" t="str">
        <f t="shared" si="4328"/>
        <v>=COUNTIFS(C$3:C3172,C3171)</v>
      </c>
      <c r="Z3171" s="25" t="str">
        <f t="shared" si="4329"/>
        <v>#NAME?</v>
      </c>
      <c r="AA3171" s="25" t="str">
        <f t="shared" si="4330"/>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45">COUNTIFS(C$3:C3172,C3172)</f>
        <v>2</v>
      </c>
      <c r="B3172" s="10">
        <f t="shared" si="4299"/>
        <v>2</v>
      </c>
      <c r="C3172" s="12" t="s">
        <v>3699</v>
      </c>
      <c r="D3172" s="21" t="s">
        <v>29</v>
      </c>
      <c r="E3172" s="21"/>
      <c r="F3172" s="21"/>
      <c r="G3172" s="21"/>
      <c r="H3172" s="21" t="s">
        <v>7228</v>
      </c>
      <c r="I3172" s="21"/>
      <c r="J3172" s="21"/>
      <c r="K3172" s="21"/>
      <c r="L3172" s="21"/>
      <c r="M3172" s="21"/>
      <c r="N3172" s="21"/>
      <c r="O3172" s="21"/>
      <c r="P3172" s="21"/>
      <c r="Q3172" s="21"/>
      <c r="R3172" s="21" t="s">
        <v>7189</v>
      </c>
      <c r="S3172" s="21" t="s">
        <v>7190</v>
      </c>
      <c r="T3172" s="21" t="s">
        <v>7191</v>
      </c>
      <c r="U3172" s="23"/>
      <c r="V3172" s="23"/>
      <c r="W3172" s="15">
        <f t="shared" si="2"/>
        <v>45635</v>
      </c>
      <c r="X3172" s="24">
        <v>3171.0</v>
      </c>
      <c r="Y3172" s="17" t="str">
        <f t="shared" si="4328"/>
        <v>=COUNTIFS(C$3:C3172,C3172)</v>
      </c>
      <c r="Z3172" s="25" t="str">
        <f t="shared" si="4329"/>
        <v>#NAME?</v>
      </c>
      <c r="AA3172" s="25" t="str">
        <f t="shared" si="4330"/>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45"/>
        <v>1</v>
      </c>
      <c r="B3173" s="10">
        <f t="shared" si="4299"/>
        <v>1</v>
      </c>
      <c r="C3173" s="12" t="s">
        <v>7229</v>
      </c>
      <c r="D3173" s="21" t="s">
        <v>47</v>
      </c>
      <c r="E3173" s="21" t="s">
        <v>7230</v>
      </c>
      <c r="F3173" s="21"/>
      <c r="G3173" s="21"/>
      <c r="H3173" s="21" t="s">
        <v>7231</v>
      </c>
      <c r="I3173" s="21"/>
      <c r="J3173" s="21" t="s">
        <v>7232</v>
      </c>
      <c r="K3173" s="21">
        <v>1.0</v>
      </c>
      <c r="L3173" s="21" t="s">
        <v>35</v>
      </c>
      <c r="M3173" s="21"/>
      <c r="N3173" s="21" t="s">
        <v>7233</v>
      </c>
      <c r="O3173" s="21"/>
      <c r="P3173" s="21"/>
      <c r="Q3173" s="21"/>
      <c r="R3173" s="21" t="s">
        <v>7189</v>
      </c>
      <c r="S3173" s="21" t="s">
        <v>7190</v>
      </c>
      <c r="T3173" s="21" t="s">
        <v>7234</v>
      </c>
      <c r="U3173" s="23"/>
      <c r="V3173" s="23"/>
      <c r="W3173" s="15">
        <f t="shared" si="2"/>
        <v>45635</v>
      </c>
      <c r="X3173" s="24">
        <v>3172.0</v>
      </c>
      <c r="Y3173" s="17" t="str">
        <f t="shared" si="4328"/>
        <v>=COUNTIFS(C$3:C3173,C3173)</v>
      </c>
      <c r="Z3173" s="25" t="str">
        <f t="shared" si="4329"/>
        <v>#NAME?</v>
      </c>
      <c r="AA3173" s="25" t="str">
        <f t="shared" si="4330"/>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45"/>
        <v>3</v>
      </c>
      <c r="B3174" s="10">
        <f t="shared" si="4299"/>
        <v>11</v>
      </c>
      <c r="C3174" s="12" t="s">
        <v>4480</v>
      </c>
      <c r="D3174" s="21" t="str">
        <f t="shared" ref="D3174:D3175" si="4346">VLOOKUP($C3174,$C$1:$P$7320,2,0)</f>
        <v>verb</v>
      </c>
      <c r="E3174" s="21" t="str">
        <f t="shared" ref="E3174:E3175" si="4347">VLOOKUP($C3174,$C$1:$P$7320,3,0)</f>
        <v>opt 3rd sg of kappeti</v>
      </c>
      <c r="F3174" s="21" t="str">
        <f t="shared" ref="F3174:F3175" si="4348">VLOOKUP($C3174,$C$1:$P$7320,4,0)</f>
        <v/>
      </c>
      <c r="G3174" s="21"/>
      <c r="H3174" s="21" t="str">
        <f t="shared" ref="H3174:H3175" si="4349">VLOOKUP($C3174,$C$1:$P$7320,6,0)</f>
        <v>should prepare, arrange</v>
      </c>
      <c r="I3174" s="21" t="str">
        <f t="shared" ref="I3174:I3175" si="4350">VLOOKUP($C3174,$C$1:$P$7320,7,0)</f>
        <v>makes suitable</v>
      </c>
      <c r="J3174" s="21" t="str">
        <f t="shared" ref="J3174:J3175" si="4351">VLOOKUP($C3174,$C$1:$P$7320,8,0)</f>
        <v>√kapp (be fit, be suitable)</v>
      </c>
      <c r="K3174" s="21">
        <f t="shared" ref="K3174:K3175" si="4352">VLOOKUP($C3174,$C$1:$P$7320,9,0)</f>
        <v>1</v>
      </c>
      <c r="L3174" s="21" t="str">
        <f t="shared" ref="L3174:L3175" si="4353">VLOOKUP($C3174,$C$1:$P$7320,10,0)</f>
        <v>*e</v>
      </c>
      <c r="M3174" s="21" t="str">
        <f t="shared" ref="M3174:M3175" si="4354">VLOOKUP($C3174,$C$1:$P$7320,11,0)</f>
        <v>√kapp + *e &gt; kappe (caus)</v>
      </c>
      <c r="N3174" s="21" t="str">
        <f t="shared" ref="N3174:N3175" si="4355">VLOOKUP($C3174,$C$1:$P$7320,12,0)</f>
        <v>kappe + ti</v>
      </c>
      <c r="O3174" s="21" t="str">
        <f t="shared" ref="O3174:O3175" si="4356">VLOOKUP($C3174,$C$1:$P$7320,13,0)</f>
        <v/>
      </c>
      <c r="P3174" s="21" t="str">
        <f t="shared" ref="P3174:P3175" si="4357">VLOOKUP($C3174,$C$1:$P$7320,14,0)</f>
        <v/>
      </c>
      <c r="Q3174" s="21"/>
      <c r="R3174" s="21" t="s">
        <v>7189</v>
      </c>
      <c r="S3174" s="21" t="s">
        <v>7190</v>
      </c>
      <c r="T3174" s="21" t="s">
        <v>7191</v>
      </c>
      <c r="U3174" s="23"/>
      <c r="V3174" s="23"/>
      <c r="W3174" s="15">
        <f t="shared" si="2"/>
        <v>45635</v>
      </c>
      <c r="X3174" s="24">
        <v>3173.0</v>
      </c>
      <c r="Y3174" s="17" t="str">
        <f t="shared" si="4328"/>
        <v>=COUNTIFS(C$3:C3174,C3174)</v>
      </c>
      <c r="Z3174" s="25" t="str">
        <f t="shared" si="4329"/>
        <v>#NAME?</v>
      </c>
      <c r="AA3174" s="25" t="str">
        <f t="shared" si="4330"/>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45"/>
        <v>35</v>
      </c>
      <c r="B3175" s="10">
        <f t="shared" si="4299"/>
        <v>122</v>
      </c>
      <c r="C3175" s="12" t="s">
        <v>4724</v>
      </c>
      <c r="D3175" s="21" t="str">
        <f t="shared" si="4346"/>
        <v>adj</v>
      </c>
      <c r="E3175" s="21" t="str">
        <f t="shared" si="4347"/>
        <v>nt nom sg of pācittiya</v>
      </c>
      <c r="F3175" s="21" t="str">
        <f t="shared" si="4348"/>
        <v>+loc</v>
      </c>
      <c r="G3175" s="21"/>
      <c r="H3175" s="21" t="str">
        <f t="shared" si="4349"/>
        <v>requiring confession</v>
      </c>
      <c r="I3175" s="21" t="str">
        <f t="shared" si="4350"/>
        <v/>
      </c>
      <c r="J3175" s="21" t="str">
        <f t="shared" si="4351"/>
        <v/>
      </c>
      <c r="K3175" s="21" t="str">
        <f t="shared" si="4352"/>
        <v/>
      </c>
      <c r="L3175" s="21" t="str">
        <f t="shared" si="4353"/>
        <v/>
      </c>
      <c r="M3175" s="21" t="str">
        <f t="shared" si="4354"/>
        <v/>
      </c>
      <c r="N3175" s="21" t="str">
        <f t="shared" si="4355"/>
        <v/>
      </c>
      <c r="O3175" s="21" t="str">
        <f t="shared" si="4356"/>
        <v/>
      </c>
      <c r="P3175" s="21" t="str">
        <f t="shared" si="4357"/>
        <v/>
      </c>
      <c r="Q3175" s="21"/>
      <c r="R3175" s="21" t="s">
        <v>7189</v>
      </c>
      <c r="S3175" s="21" t="s">
        <v>7190</v>
      </c>
      <c r="T3175" s="21" t="s">
        <v>7191</v>
      </c>
      <c r="U3175" s="23"/>
      <c r="V3175" s="23"/>
      <c r="W3175" s="15">
        <f t="shared" si="2"/>
        <v>45635</v>
      </c>
      <c r="X3175" s="24">
        <v>3174.0</v>
      </c>
      <c r="Y3175" s="17" t="str">
        <f t="shared" si="4328"/>
        <v>=COUNTIFS(C$3:C3175,C3175)</v>
      </c>
      <c r="Z3175" s="25" t="str">
        <f t="shared" si="4329"/>
        <v>#NAME?</v>
      </c>
      <c r="AA3175" s="25" t="str">
        <f t="shared" si="4330"/>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299"/>
        <v>0</v>
      </c>
      <c r="C3176" s="130"/>
      <c r="D3176" s="130"/>
      <c r="E3176" s="130"/>
      <c r="F3176" s="130"/>
      <c r="G3176" s="130"/>
      <c r="H3176" s="130"/>
      <c r="I3176" s="130"/>
      <c r="J3176" s="130"/>
      <c r="K3176" s="130"/>
      <c r="L3176" s="130"/>
      <c r="M3176" s="130"/>
      <c r="N3176" s="130"/>
      <c r="O3176" s="130"/>
      <c r="P3176" s="130"/>
      <c r="Q3176" s="130"/>
      <c r="R3176" s="130" t="s">
        <v>7189</v>
      </c>
      <c r="S3176" s="130" t="s">
        <v>7190</v>
      </c>
      <c r="T3176" s="130" t="s">
        <v>7191</v>
      </c>
      <c r="U3176" s="36"/>
      <c r="V3176" s="36"/>
      <c r="W3176" s="15">
        <f t="shared" si="2"/>
        <v>45635</v>
      </c>
      <c r="X3176" s="24">
        <v>3175.0</v>
      </c>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299"/>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2"/>
        <v>45635</v>
      </c>
      <c r="X3177" s="24">
        <v>3176.0</v>
      </c>
      <c r="Y3177" s="17" t="str">
        <f t="shared" ref="Y3177:Y3185" si="4358">formulatext(A3177)</f>
        <v>#N/A</v>
      </c>
      <c r="Z3177" s="25" t="str">
        <f t="shared" ref="Z3177:Z3185" si="4359">org.libreoffice.regex(Y3177,"(\= COUNTIFS\(C\$\d{1,3}:)(C\d{1,3})(,)(C\d{1,3})(\))","$2")</f>
        <v>#NAME?</v>
      </c>
      <c r="AA3177" s="25" t="str">
        <f t="shared" ref="AA3177:AA3185" si="4360">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299"/>
        <v>1</v>
      </c>
      <c r="C3178" s="12" t="s">
        <v>7235</v>
      </c>
      <c r="D3178" s="21"/>
      <c r="E3178" s="21"/>
      <c r="F3178" s="21"/>
      <c r="G3178" s="21"/>
      <c r="H3178" s="21"/>
      <c r="I3178" s="21"/>
      <c r="J3178" s="21"/>
      <c r="K3178" s="21"/>
      <c r="L3178" s="21"/>
      <c r="M3178" s="21"/>
      <c r="N3178" s="21"/>
      <c r="O3178" s="21"/>
      <c r="P3178" s="21"/>
      <c r="Q3178" s="21"/>
      <c r="R3178" s="21"/>
      <c r="S3178" s="21"/>
      <c r="T3178" s="21"/>
      <c r="U3178" s="23"/>
      <c r="V3178" s="23"/>
      <c r="W3178" s="15">
        <f t="shared" si="2"/>
        <v>45635</v>
      </c>
      <c r="X3178" s="24">
        <v>3177.0</v>
      </c>
      <c r="Y3178" s="17" t="str">
        <f t="shared" si="4358"/>
        <v>#N/A</v>
      </c>
      <c r="Z3178" s="25" t="str">
        <f t="shared" si="4359"/>
        <v>#NAME?</v>
      </c>
      <c r="AA3178" s="25" t="str">
        <f t="shared" si="4360"/>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61">COUNTIFS(C$3:C3179,C3179)</f>
        <v>31</v>
      </c>
      <c r="B3179" s="10">
        <f t="shared" si="4299"/>
        <v>99</v>
      </c>
      <c r="C3179" s="12" t="s">
        <v>555</v>
      </c>
      <c r="D3179" s="21" t="str">
        <f t="shared" ref="D3179:D3185" si="4362">VLOOKUP($C3179,$C$1:$P$7320,2,0)</f>
        <v>pron</v>
      </c>
      <c r="E3179" s="21" t="str">
        <f t="shared" ref="E3179:E3180" si="4363">VLOOKUP($C3179,$C$1:$P$7320,3,0)</f>
        <v>masc nom sg of ya</v>
      </c>
      <c r="F3179" s="21" t="str">
        <f t="shared" ref="F3179:F3185" si="4364">VLOOKUP($C3179,$C$1:$P$7320,4,0)</f>
        <v/>
      </c>
      <c r="G3179" s="21"/>
      <c r="H3179" s="21" t="str">
        <f t="shared" ref="H3179:H3185" si="4365">VLOOKUP($C3179,$C$1:$P$7320,6,0)</f>
        <v>whichever, whoever</v>
      </c>
      <c r="I3179" s="21" t="str">
        <f t="shared" ref="I3179:I3185" si="4366">VLOOKUP($C3179,$C$1:$P$7320,7,0)</f>
        <v/>
      </c>
      <c r="J3179" s="21" t="str">
        <f t="shared" ref="J3179:J3185" si="4367">VLOOKUP($C3179,$C$1:$P$7320,8,0)</f>
        <v/>
      </c>
      <c r="K3179" s="21" t="str">
        <f t="shared" ref="K3179:K3185" si="4368">VLOOKUP($C3179,$C$1:$P$7320,9,0)</f>
        <v/>
      </c>
      <c r="L3179" s="21" t="str">
        <f t="shared" ref="L3179:L3185" si="4369">VLOOKUP($C3179,$C$1:$P$7320,10,0)</f>
        <v/>
      </c>
      <c r="M3179" s="21" t="str">
        <f t="shared" ref="M3179:M3185" si="4370">VLOOKUP($C3179,$C$1:$P$7320,11,0)</f>
        <v/>
      </c>
      <c r="N3179" s="21" t="str">
        <f t="shared" ref="N3179:N3185" si="4371">VLOOKUP($C3179,$C$1:$P$7320,12,0)</f>
        <v/>
      </c>
      <c r="O3179" s="21" t="str">
        <f t="shared" ref="O3179:O3185" si="4372">VLOOKUP($C3179,$C$1:$P$7320,13,0)</f>
        <v/>
      </c>
      <c r="P3179" s="21" t="str">
        <f t="shared" ref="P3179:P3185" si="4373">VLOOKUP($C3179,$C$1:$P$7320,14,0)</f>
        <v/>
      </c>
      <c r="Q3179" s="21"/>
      <c r="R3179" s="27" t="s">
        <v>7236</v>
      </c>
      <c r="S3179" s="27" t="s">
        <v>7237</v>
      </c>
      <c r="T3179" s="21" t="s">
        <v>7238</v>
      </c>
      <c r="U3179" s="77"/>
      <c r="V3179" s="23"/>
      <c r="W3179" s="15">
        <f t="shared" si="2"/>
        <v>45635</v>
      </c>
      <c r="X3179" s="24">
        <v>3178.0</v>
      </c>
      <c r="Y3179" s="17" t="str">
        <f t="shared" si="4358"/>
        <v>=COUNTIFS(C$3:C3179,C3179)</v>
      </c>
      <c r="Z3179" s="25" t="str">
        <f t="shared" si="4359"/>
        <v>#NAME?</v>
      </c>
      <c r="AA3179" s="25" t="str">
        <f t="shared" si="4360"/>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61"/>
        <v>41</v>
      </c>
      <c r="B3180" s="10">
        <f t="shared" si="4299"/>
        <v>124</v>
      </c>
      <c r="C3180" s="12" t="s">
        <v>466</v>
      </c>
      <c r="D3180" s="21" t="str">
        <f t="shared" si="4362"/>
        <v>ind</v>
      </c>
      <c r="E3180" s="21" t="str">
        <f t="shared" si="4363"/>
        <v/>
      </c>
      <c r="F3180" s="21" t="str">
        <f t="shared" si="4364"/>
        <v/>
      </c>
      <c r="G3180" s="21"/>
      <c r="H3180" s="21" t="str">
        <f t="shared" si="4365"/>
        <v>then, now, so, but</v>
      </c>
      <c r="I3180" s="21" t="str">
        <f t="shared" si="4366"/>
        <v/>
      </c>
      <c r="J3180" s="21" t="str">
        <f t="shared" si="4367"/>
        <v/>
      </c>
      <c r="K3180" s="21" t="str">
        <f t="shared" si="4368"/>
        <v/>
      </c>
      <c r="L3180" s="21" t="str">
        <f t="shared" si="4369"/>
        <v/>
      </c>
      <c r="M3180" s="21" t="str">
        <f t="shared" si="4370"/>
        <v/>
      </c>
      <c r="N3180" s="21" t="str">
        <f t="shared" si="4371"/>
        <v/>
      </c>
      <c r="O3180" s="21" t="str">
        <f t="shared" si="4372"/>
        <v/>
      </c>
      <c r="P3180" s="21" t="str">
        <f t="shared" si="4373"/>
        <v/>
      </c>
      <c r="Q3180" s="21"/>
      <c r="R3180" s="27" t="s">
        <v>7236</v>
      </c>
      <c r="S3180" s="27" t="s">
        <v>7237</v>
      </c>
      <c r="T3180" s="21" t="s">
        <v>7238</v>
      </c>
      <c r="U3180" s="77"/>
      <c r="V3180" s="23"/>
      <c r="W3180" s="15">
        <f t="shared" si="2"/>
        <v>45635</v>
      </c>
      <c r="X3180" s="24">
        <v>3179.0</v>
      </c>
      <c r="Y3180" s="17" t="str">
        <f t="shared" si="4358"/>
        <v>=COUNTIFS(C$3:C3180,C3180)</v>
      </c>
      <c r="Z3180" s="25" t="str">
        <f t="shared" si="4359"/>
        <v>#NAME?</v>
      </c>
      <c r="AA3180" s="25" t="str">
        <f t="shared" si="4360"/>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1"/>
        <v>72</v>
      </c>
      <c r="B3181" s="10">
        <f t="shared" si="4299"/>
        <v>147</v>
      </c>
      <c r="C3181" s="12" t="s">
        <v>560</v>
      </c>
      <c r="D3181" s="21" t="str">
        <f t="shared" si="4362"/>
        <v>noun</v>
      </c>
      <c r="E3181" s="21" t="s">
        <v>3635</v>
      </c>
      <c r="F3181" s="21" t="str">
        <f t="shared" si="4364"/>
        <v/>
      </c>
      <c r="G3181" s="21"/>
      <c r="H3181" s="21" t="str">
        <f t="shared" si="4365"/>
        <v>monk, monastic</v>
      </c>
      <c r="I3181" s="21" t="str">
        <f t="shared" si="4366"/>
        <v>beggar, mendicant</v>
      </c>
      <c r="J3181" s="21" t="str">
        <f t="shared" si="4367"/>
        <v>√bhikkh (beg)</v>
      </c>
      <c r="K3181" s="21">
        <f t="shared" si="4368"/>
        <v>1</v>
      </c>
      <c r="L3181" s="21" t="str">
        <f t="shared" si="4369"/>
        <v>a</v>
      </c>
      <c r="M3181" s="21" t="str">
        <f t="shared" si="4370"/>
        <v/>
      </c>
      <c r="N3181" s="21" t="str">
        <f t="shared" si="4371"/>
        <v>√bhikkh + u</v>
      </c>
      <c r="O3181" s="21" t="str">
        <f t="shared" si="4372"/>
        <v/>
      </c>
      <c r="P3181" s="21" t="str">
        <f t="shared" si="4373"/>
        <v/>
      </c>
      <c r="Q3181" s="21"/>
      <c r="R3181" s="27" t="s">
        <v>7236</v>
      </c>
      <c r="S3181" s="27" t="s">
        <v>7237</v>
      </c>
      <c r="T3181" s="21" t="s">
        <v>7238</v>
      </c>
      <c r="U3181" s="77"/>
      <c r="V3181" s="23"/>
      <c r="W3181" s="15">
        <f t="shared" si="2"/>
        <v>45635</v>
      </c>
      <c r="X3181" s="24">
        <v>3180.0</v>
      </c>
      <c r="Y3181" s="17" t="str">
        <f t="shared" si="4358"/>
        <v>=COUNTIFS(C$3:C3181,C3181)</v>
      </c>
      <c r="Z3181" s="25" t="str">
        <f t="shared" si="4359"/>
        <v>#NAME?</v>
      </c>
      <c r="AA3181" s="25" t="str">
        <f t="shared" si="4360"/>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299"/>
        <v>7</v>
      </c>
      <c r="C3182" s="12" t="s">
        <v>2056</v>
      </c>
      <c r="D3182" s="21" t="str">
        <f t="shared" si="4362"/>
        <v>noun</v>
      </c>
      <c r="E3182" s="21" t="str">
        <f t="shared" ref="E3182:E3185" si="4374">VLOOKUP($C3182,$C$1:$P$7320,3,0)</f>
        <v>masc instr sg of mātugāma, comp</v>
      </c>
      <c r="F3182" s="21" t="str">
        <f t="shared" si="4364"/>
        <v/>
      </c>
      <c r="G3182" s="21"/>
      <c r="H3182" s="21" t="str">
        <f t="shared" si="4365"/>
        <v>with a woman</v>
      </c>
      <c r="I3182" s="21" t="str">
        <f t="shared" si="4366"/>
        <v>group of mothers</v>
      </c>
      <c r="J3182" s="21" t="str">
        <f t="shared" si="4367"/>
        <v/>
      </c>
      <c r="K3182" s="21" t="str">
        <f t="shared" si="4368"/>
        <v/>
      </c>
      <c r="L3182" s="21" t="str">
        <f t="shared" si="4369"/>
        <v/>
      </c>
      <c r="M3182" s="21" t="str">
        <f t="shared" si="4370"/>
        <v/>
      </c>
      <c r="N3182" s="21" t="str">
        <f t="shared" si="4371"/>
        <v>mātu + gāma</v>
      </c>
      <c r="O3182" s="21" t="str">
        <f t="shared" si="4372"/>
        <v>genitive tappurisa</v>
      </c>
      <c r="P3182" s="21" t="str">
        <f t="shared" si="4373"/>
        <v>mātūnaṃ + gāma</v>
      </c>
      <c r="Q3182" s="21"/>
      <c r="R3182" s="136" t="s">
        <v>7236</v>
      </c>
      <c r="S3182" s="136" t="s">
        <v>7237</v>
      </c>
      <c r="T3182" s="21" t="s">
        <v>7238</v>
      </c>
      <c r="U3182" s="23"/>
      <c r="V3182" s="23"/>
      <c r="W3182" s="15">
        <f t="shared" si="2"/>
        <v>45635</v>
      </c>
      <c r="X3182" s="24">
        <v>3181.0</v>
      </c>
      <c r="Y3182" s="17" t="str">
        <f t="shared" si="4358"/>
        <v>=COUNTIFS(C$3:C3183,C3182)</v>
      </c>
      <c r="Z3182" s="25" t="str">
        <f t="shared" si="4359"/>
        <v>#NAME?</v>
      </c>
      <c r="AA3182" s="25" t="str">
        <f t="shared" si="4360"/>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75">COUNTIFS(C$3:C3183,C3183)</f>
        <v>2</v>
      </c>
      <c r="B3183" s="10">
        <f t="shared" si="4299"/>
        <v>3</v>
      </c>
      <c r="C3183" s="12" t="s">
        <v>7222</v>
      </c>
      <c r="D3183" s="21" t="str">
        <f t="shared" si="4362"/>
        <v>noun</v>
      </c>
      <c r="E3183" s="21" t="str">
        <f t="shared" si="4374"/>
        <v>fem acc sg of sahaseyyā</v>
      </c>
      <c r="F3183" s="21" t="str">
        <f t="shared" si="4364"/>
        <v/>
      </c>
      <c r="G3183" s="21"/>
      <c r="H3183" s="21" t="str">
        <f t="shared" si="4365"/>
        <v>sharing a room</v>
      </c>
      <c r="I3183" s="21" t="str">
        <f t="shared" si="4366"/>
        <v>sleeping together</v>
      </c>
      <c r="J3183" s="21" t="str">
        <f t="shared" si="4367"/>
        <v/>
      </c>
      <c r="K3183" s="21" t="str">
        <f t="shared" si="4368"/>
        <v/>
      </c>
      <c r="L3183" s="21" t="str">
        <f t="shared" si="4369"/>
        <v/>
      </c>
      <c r="M3183" s="21" t="str">
        <f t="shared" si="4370"/>
        <v/>
      </c>
      <c r="N3183" s="21" t="str">
        <f t="shared" si="4371"/>
        <v>saha + seyyā</v>
      </c>
      <c r="O3183" s="21" t="str">
        <f t="shared" si="4372"/>
        <v/>
      </c>
      <c r="P3183" s="21" t="str">
        <f t="shared" si="4373"/>
        <v/>
      </c>
      <c r="Q3183" s="21"/>
      <c r="R3183" s="136" t="s">
        <v>7236</v>
      </c>
      <c r="S3183" s="136" t="s">
        <v>7237</v>
      </c>
      <c r="T3183" s="21" t="s">
        <v>7238</v>
      </c>
      <c r="U3183" s="23"/>
      <c r="V3183" s="23"/>
      <c r="W3183" s="15">
        <f t="shared" si="2"/>
        <v>45635</v>
      </c>
      <c r="X3183" s="24">
        <v>3182.0</v>
      </c>
      <c r="Y3183" s="17" t="str">
        <f t="shared" si="4358"/>
        <v>=COUNTIFS(C$3:C3183,C3183)</v>
      </c>
      <c r="Z3183" s="25" t="str">
        <f t="shared" si="4359"/>
        <v>#NAME?</v>
      </c>
      <c r="AA3183" s="25" t="str">
        <f t="shared" si="4360"/>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75"/>
        <v>4</v>
      </c>
      <c r="B3184" s="10">
        <f t="shared" si="4299"/>
        <v>11</v>
      </c>
      <c r="C3184" s="12" t="s">
        <v>4480</v>
      </c>
      <c r="D3184" s="21" t="str">
        <f t="shared" si="4362"/>
        <v>verb</v>
      </c>
      <c r="E3184" s="21" t="str">
        <f t="shared" si="4374"/>
        <v>opt 3rd sg of kappeti</v>
      </c>
      <c r="F3184" s="21" t="str">
        <f t="shared" si="4364"/>
        <v/>
      </c>
      <c r="G3184" s="21"/>
      <c r="H3184" s="21" t="str">
        <f t="shared" si="4365"/>
        <v>should prepare, arrange</v>
      </c>
      <c r="I3184" s="21" t="str">
        <f t="shared" si="4366"/>
        <v>makes suitable</v>
      </c>
      <c r="J3184" s="21" t="str">
        <f t="shared" si="4367"/>
        <v>√kapp (be fit, be suitable)</v>
      </c>
      <c r="K3184" s="21">
        <f t="shared" si="4368"/>
        <v>1</v>
      </c>
      <c r="L3184" s="21" t="str">
        <f t="shared" si="4369"/>
        <v>*e</v>
      </c>
      <c r="M3184" s="21" t="str">
        <f t="shared" si="4370"/>
        <v>√kapp + *e &gt; kappe (caus)</v>
      </c>
      <c r="N3184" s="21" t="str">
        <f t="shared" si="4371"/>
        <v>kappe + ti</v>
      </c>
      <c r="O3184" s="21" t="str">
        <f t="shared" si="4372"/>
        <v/>
      </c>
      <c r="P3184" s="21" t="str">
        <f t="shared" si="4373"/>
        <v/>
      </c>
      <c r="Q3184" s="21"/>
      <c r="R3184" s="136" t="s">
        <v>7236</v>
      </c>
      <c r="S3184" s="136" t="s">
        <v>7237</v>
      </c>
      <c r="T3184" s="21" t="s">
        <v>7238</v>
      </c>
      <c r="U3184" s="23"/>
      <c r="V3184" s="23"/>
      <c r="W3184" s="15">
        <f t="shared" si="2"/>
        <v>45635</v>
      </c>
      <c r="X3184" s="24">
        <v>3183.0</v>
      </c>
      <c r="Y3184" s="17" t="str">
        <f t="shared" si="4358"/>
        <v>=COUNTIFS(C$3:C3184,C3184)</v>
      </c>
      <c r="Z3184" s="25" t="str">
        <f t="shared" si="4359"/>
        <v>#NAME?</v>
      </c>
      <c r="AA3184" s="25" t="str">
        <f t="shared" si="4360"/>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75"/>
        <v>36</v>
      </c>
      <c r="B3185" s="10">
        <f t="shared" si="4299"/>
        <v>122</v>
      </c>
      <c r="C3185" s="12" t="s">
        <v>4724</v>
      </c>
      <c r="D3185" s="21" t="str">
        <f t="shared" si="4362"/>
        <v>adj</v>
      </c>
      <c r="E3185" s="21" t="str">
        <f t="shared" si="4374"/>
        <v>nt nom sg of pācittiya</v>
      </c>
      <c r="F3185" s="21" t="str">
        <f t="shared" si="4364"/>
        <v>+loc</v>
      </c>
      <c r="G3185" s="21"/>
      <c r="H3185" s="21" t="str">
        <f t="shared" si="4365"/>
        <v>requiring confession</v>
      </c>
      <c r="I3185" s="21" t="str">
        <f t="shared" si="4366"/>
        <v/>
      </c>
      <c r="J3185" s="21" t="str">
        <f t="shared" si="4367"/>
        <v/>
      </c>
      <c r="K3185" s="21" t="str">
        <f t="shared" si="4368"/>
        <v/>
      </c>
      <c r="L3185" s="21" t="str">
        <f t="shared" si="4369"/>
        <v/>
      </c>
      <c r="M3185" s="21" t="str">
        <f t="shared" si="4370"/>
        <v/>
      </c>
      <c r="N3185" s="21" t="str">
        <f t="shared" si="4371"/>
        <v/>
      </c>
      <c r="O3185" s="21" t="str">
        <f t="shared" si="4372"/>
        <v/>
      </c>
      <c r="P3185" s="21" t="str">
        <f t="shared" si="4373"/>
        <v/>
      </c>
      <c r="Q3185" s="21"/>
      <c r="R3185" s="136" t="s">
        <v>7236</v>
      </c>
      <c r="S3185" s="136" t="s">
        <v>7237</v>
      </c>
      <c r="T3185" s="21" t="s">
        <v>7238</v>
      </c>
      <c r="U3185" s="23"/>
      <c r="V3185" s="23"/>
      <c r="W3185" s="15">
        <f t="shared" si="2"/>
        <v>45635</v>
      </c>
      <c r="X3185" s="24">
        <v>3184.0</v>
      </c>
      <c r="Y3185" s="17" t="str">
        <f t="shared" si="4358"/>
        <v>=COUNTIFS(C$3:C3185,C3185)</v>
      </c>
      <c r="Z3185" s="25" t="str">
        <f t="shared" si="4359"/>
        <v>#NAME?</v>
      </c>
      <c r="AA3185" s="25" t="str">
        <f t="shared" si="4360"/>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299"/>
        <v>0</v>
      </c>
      <c r="C3186" s="130"/>
      <c r="D3186" s="130"/>
      <c r="E3186" s="130"/>
      <c r="F3186" s="130"/>
      <c r="G3186" s="130"/>
      <c r="H3186" s="130"/>
      <c r="I3186" s="130"/>
      <c r="J3186" s="130"/>
      <c r="K3186" s="130"/>
      <c r="L3186" s="130"/>
      <c r="M3186" s="130"/>
      <c r="N3186" s="130"/>
      <c r="O3186" s="130"/>
      <c r="P3186" s="130"/>
      <c r="Q3186" s="130"/>
      <c r="R3186" s="135" t="s">
        <v>7236</v>
      </c>
      <c r="S3186" s="135" t="s">
        <v>7237</v>
      </c>
      <c r="T3186" s="130" t="s">
        <v>7238</v>
      </c>
      <c r="U3186" s="36"/>
      <c r="V3186" s="36"/>
      <c r="W3186" s="15">
        <f t="shared" si="2"/>
        <v>45635</v>
      </c>
      <c r="X3186" s="24">
        <v>3185.0</v>
      </c>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299"/>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2"/>
        <v>45635</v>
      </c>
      <c r="X3187" s="24">
        <v>3186.0</v>
      </c>
      <c r="Y3187" s="17" t="str">
        <f t="shared" ref="Y3187:Y3206" si="4376">formulatext(A3187)</f>
        <v>#N/A</v>
      </c>
      <c r="Z3187" s="25" t="str">
        <f t="shared" ref="Z3187:Z3206" si="4377">org.libreoffice.regex(Y3187,"(\= COUNTIFS\(C\$\d{1,3}:)(C\d{1,3})(,)(C\d{1,3})(\))","$2")</f>
        <v>#NAME?</v>
      </c>
      <c r="AA3187" s="25" t="str">
        <f t="shared" ref="AA3187:AA3206" si="4378">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299"/>
        <v>1</v>
      </c>
      <c r="C3188" s="12" t="s">
        <v>7239</v>
      </c>
      <c r="D3188" s="21"/>
      <c r="E3188" s="21"/>
      <c r="F3188" s="21"/>
      <c r="G3188" s="21"/>
      <c r="H3188" s="21"/>
      <c r="I3188" s="21"/>
      <c r="J3188" s="21"/>
      <c r="K3188" s="21"/>
      <c r="L3188" s="21"/>
      <c r="M3188" s="21"/>
      <c r="N3188" s="21"/>
      <c r="O3188" s="21"/>
      <c r="P3188" s="21"/>
      <c r="Q3188" s="21"/>
      <c r="R3188" s="21"/>
      <c r="S3188" s="21"/>
      <c r="T3188" s="21"/>
      <c r="U3188" s="23"/>
      <c r="V3188" s="23"/>
      <c r="W3188" s="15">
        <f t="shared" si="2"/>
        <v>45635</v>
      </c>
      <c r="X3188" s="24">
        <v>3187.0</v>
      </c>
      <c r="Y3188" s="17" t="str">
        <f t="shared" si="4376"/>
        <v>#N/A</v>
      </c>
      <c r="Z3188" s="25" t="str">
        <f t="shared" si="4377"/>
        <v>#NAME?</v>
      </c>
      <c r="AA3188" s="25" t="str">
        <f t="shared" si="4378"/>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79">COUNTIFS(C$3:C3189,C3189)</f>
        <v>32</v>
      </c>
      <c r="B3189" s="10">
        <f t="shared" si="4299"/>
        <v>99</v>
      </c>
      <c r="C3189" s="12" t="s">
        <v>555</v>
      </c>
      <c r="D3189" s="21" t="str">
        <f t="shared" ref="D3189:D3193" si="4380">VLOOKUP($C3189,$C$1:$P$7320,2,0)</f>
        <v>pron</v>
      </c>
      <c r="E3189" s="21" t="str">
        <f t="shared" ref="E3189:E3190" si="4381">VLOOKUP($C3189,$C$1:$P$7320,3,0)</f>
        <v>masc nom sg of ya</v>
      </c>
      <c r="F3189" s="21" t="str">
        <f t="shared" ref="F3189:F3193" si="4382">VLOOKUP($C3189,$C$1:$P$7320,4,0)</f>
        <v/>
      </c>
      <c r="G3189" s="21"/>
      <c r="H3189" s="21" t="str">
        <f t="shared" ref="H3189:H3193" si="4383">VLOOKUP($C3189,$C$1:$P$7320,6,0)</f>
        <v>whichever, whoever</v>
      </c>
      <c r="I3189" s="21" t="str">
        <f t="shared" ref="I3189:I3193" si="4384">VLOOKUP($C3189,$C$1:$P$7320,7,0)</f>
        <v/>
      </c>
      <c r="J3189" s="21" t="str">
        <f t="shared" ref="J3189:J3193" si="4385">VLOOKUP($C3189,$C$1:$P$7320,8,0)</f>
        <v/>
      </c>
      <c r="K3189" s="21" t="str">
        <f t="shared" ref="K3189:K3193" si="4386">VLOOKUP($C3189,$C$1:$P$7320,9,0)</f>
        <v/>
      </c>
      <c r="L3189" s="21" t="str">
        <f t="shared" ref="L3189:L3193" si="4387">VLOOKUP($C3189,$C$1:$P$7320,10,0)</f>
        <v/>
      </c>
      <c r="M3189" s="21" t="str">
        <f t="shared" ref="M3189:M3193" si="4388">VLOOKUP($C3189,$C$1:$P$7320,11,0)</f>
        <v/>
      </c>
      <c r="N3189" s="21" t="str">
        <f t="shared" ref="N3189:N3193" si="4389">VLOOKUP($C3189,$C$1:$P$7320,12,0)</f>
        <v/>
      </c>
      <c r="O3189" s="21" t="str">
        <f t="shared" ref="O3189:O3193" si="4390">VLOOKUP($C3189,$C$1:$P$7320,13,0)</f>
        <v/>
      </c>
      <c r="P3189" s="21" t="str">
        <f t="shared" ref="P3189:P3193" si="4391">VLOOKUP($C3189,$C$1:$P$7320,14,0)</f>
        <v/>
      </c>
      <c r="Q3189" s="21"/>
      <c r="R3189" s="21" t="s">
        <v>7240</v>
      </c>
      <c r="S3189" s="21" t="s">
        <v>7241</v>
      </c>
      <c r="T3189" s="21" t="s">
        <v>7242</v>
      </c>
      <c r="U3189" s="77"/>
      <c r="V3189" s="23"/>
      <c r="W3189" s="15">
        <f t="shared" si="2"/>
        <v>45635</v>
      </c>
      <c r="X3189" s="24">
        <v>3188.0</v>
      </c>
      <c r="Y3189" s="17" t="str">
        <f t="shared" si="4376"/>
        <v>=COUNTIFS(C$3:C3189,C3189)</v>
      </c>
      <c r="Z3189" s="25" t="str">
        <f t="shared" si="4377"/>
        <v>#NAME?</v>
      </c>
      <c r="AA3189" s="25" t="str">
        <f t="shared" si="4378"/>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79"/>
        <v>42</v>
      </c>
      <c r="B3190" s="10">
        <f t="shared" si="4299"/>
        <v>124</v>
      </c>
      <c r="C3190" s="12" t="s">
        <v>466</v>
      </c>
      <c r="D3190" s="21" t="str">
        <f t="shared" si="4380"/>
        <v>ind</v>
      </c>
      <c r="E3190" s="21" t="str">
        <f t="shared" si="4381"/>
        <v/>
      </c>
      <c r="F3190" s="21" t="str">
        <f t="shared" si="4382"/>
        <v/>
      </c>
      <c r="G3190" s="21"/>
      <c r="H3190" s="21" t="str">
        <f t="shared" si="4383"/>
        <v>then, now, so, but</v>
      </c>
      <c r="I3190" s="21" t="str">
        <f t="shared" si="4384"/>
        <v/>
      </c>
      <c r="J3190" s="21" t="str">
        <f t="shared" si="4385"/>
        <v/>
      </c>
      <c r="K3190" s="21" t="str">
        <f t="shared" si="4386"/>
        <v/>
      </c>
      <c r="L3190" s="21" t="str">
        <f t="shared" si="4387"/>
        <v/>
      </c>
      <c r="M3190" s="21" t="str">
        <f t="shared" si="4388"/>
        <v/>
      </c>
      <c r="N3190" s="21" t="str">
        <f t="shared" si="4389"/>
        <v/>
      </c>
      <c r="O3190" s="21" t="str">
        <f t="shared" si="4390"/>
        <v/>
      </c>
      <c r="P3190" s="21" t="str">
        <f t="shared" si="4391"/>
        <v/>
      </c>
      <c r="Q3190" s="21"/>
      <c r="R3190" s="21" t="s">
        <v>7240</v>
      </c>
      <c r="S3190" s="21" t="s">
        <v>7241</v>
      </c>
      <c r="T3190" s="21" t="s">
        <v>7242</v>
      </c>
      <c r="U3190" s="23"/>
      <c r="V3190" s="23"/>
      <c r="W3190" s="15">
        <f t="shared" si="2"/>
        <v>45635</v>
      </c>
      <c r="X3190" s="24">
        <v>3189.0</v>
      </c>
      <c r="Y3190" s="17" t="str">
        <f t="shared" si="4376"/>
        <v>=COUNTIFS(C$3:C3190,C3190)</v>
      </c>
      <c r="Z3190" s="25" t="str">
        <f t="shared" si="4377"/>
        <v>#NAME?</v>
      </c>
      <c r="AA3190" s="25" t="str">
        <f t="shared" si="4378"/>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79"/>
        <v>73</v>
      </c>
      <c r="B3191" s="10">
        <f t="shared" si="4299"/>
        <v>147</v>
      </c>
      <c r="C3191" s="12" t="s">
        <v>560</v>
      </c>
      <c r="D3191" s="21" t="str">
        <f t="shared" si="4380"/>
        <v>noun</v>
      </c>
      <c r="E3191" s="21" t="s">
        <v>3635</v>
      </c>
      <c r="F3191" s="21" t="str">
        <f t="shared" si="4382"/>
        <v/>
      </c>
      <c r="G3191" s="21"/>
      <c r="H3191" s="21" t="str">
        <f t="shared" si="4383"/>
        <v>monk, monastic</v>
      </c>
      <c r="I3191" s="21" t="str">
        <f t="shared" si="4384"/>
        <v>beggar, mendicant</v>
      </c>
      <c r="J3191" s="21" t="str">
        <f t="shared" si="4385"/>
        <v>√bhikkh (beg)</v>
      </c>
      <c r="K3191" s="21">
        <f t="shared" si="4386"/>
        <v>1</v>
      </c>
      <c r="L3191" s="21" t="str">
        <f t="shared" si="4387"/>
        <v>a</v>
      </c>
      <c r="M3191" s="21" t="str">
        <f t="shared" si="4388"/>
        <v/>
      </c>
      <c r="N3191" s="21" t="str">
        <f t="shared" si="4389"/>
        <v>√bhikkh + u</v>
      </c>
      <c r="O3191" s="21" t="str">
        <f t="shared" si="4390"/>
        <v/>
      </c>
      <c r="P3191" s="21" t="str">
        <f t="shared" si="4391"/>
        <v/>
      </c>
      <c r="Q3191" s="21"/>
      <c r="R3191" s="21" t="s">
        <v>7240</v>
      </c>
      <c r="S3191" s="21" t="s">
        <v>7241</v>
      </c>
      <c r="T3191" s="21" t="s">
        <v>7242</v>
      </c>
      <c r="U3191" s="23"/>
      <c r="V3191" s="23"/>
      <c r="W3191" s="15">
        <f t="shared" si="2"/>
        <v>45635</v>
      </c>
      <c r="X3191" s="24">
        <v>3190.0</v>
      </c>
      <c r="Y3191" s="17" t="str">
        <f t="shared" si="4376"/>
        <v>=COUNTIFS(C$3:C3191,C3191)</v>
      </c>
      <c r="Z3191" s="25" t="str">
        <f t="shared" si="4377"/>
        <v>#NAME?</v>
      </c>
      <c r="AA3191" s="25" t="str">
        <f t="shared" si="4378"/>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79"/>
        <v>2</v>
      </c>
      <c r="B3192" s="10">
        <f t="shared" si="4299"/>
        <v>2</v>
      </c>
      <c r="C3192" s="12" t="s">
        <v>2230</v>
      </c>
      <c r="D3192" s="21" t="str">
        <f t="shared" si="4380"/>
        <v>noun</v>
      </c>
      <c r="E3192" s="21" t="str">
        <f t="shared" ref="E3192:E3193" si="4392">VLOOKUP($C3192,$C$1:$P$7320,3,0)</f>
        <v>masc gen sg of mātugāma, comp</v>
      </c>
      <c r="F3192" s="21" t="str">
        <f t="shared" si="4382"/>
        <v/>
      </c>
      <c r="G3192" s="21"/>
      <c r="H3192" s="21" t="str">
        <f t="shared" si="4383"/>
        <v>of a woman</v>
      </c>
      <c r="I3192" s="21" t="str">
        <f t="shared" si="4384"/>
        <v>group of mothers</v>
      </c>
      <c r="J3192" s="21" t="str">
        <f t="shared" si="4385"/>
        <v/>
      </c>
      <c r="K3192" s="21" t="str">
        <f t="shared" si="4386"/>
        <v/>
      </c>
      <c r="L3192" s="21" t="str">
        <f t="shared" si="4387"/>
        <v/>
      </c>
      <c r="M3192" s="21" t="str">
        <f t="shared" si="4388"/>
        <v/>
      </c>
      <c r="N3192" s="21" t="str">
        <f t="shared" si="4389"/>
        <v>mātu + gāma</v>
      </c>
      <c r="O3192" s="21" t="str">
        <f t="shared" si="4390"/>
        <v>genitive tappurisa</v>
      </c>
      <c r="P3192" s="21" t="str">
        <f t="shared" si="4391"/>
        <v>mātūnaṃ + gāma</v>
      </c>
      <c r="Q3192" s="21"/>
      <c r="R3192" s="21" t="s">
        <v>7240</v>
      </c>
      <c r="S3192" s="21" t="s">
        <v>7241</v>
      </c>
      <c r="T3192" s="21" t="s">
        <v>7242</v>
      </c>
      <c r="U3192" s="23"/>
      <c r="V3192" s="23"/>
      <c r="W3192" s="15">
        <f t="shared" si="2"/>
        <v>45635</v>
      </c>
      <c r="X3192" s="24">
        <v>3191.0</v>
      </c>
      <c r="Y3192" s="17" t="str">
        <f t="shared" si="4376"/>
        <v>=COUNTIFS(C$3:C3192,C3192)</v>
      </c>
      <c r="Z3192" s="25" t="str">
        <f t="shared" si="4377"/>
        <v>#NAME?</v>
      </c>
      <c r="AA3192" s="25" t="str">
        <f t="shared" si="4378"/>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79"/>
        <v>9</v>
      </c>
      <c r="B3193" s="10">
        <f t="shared" si="4299"/>
        <v>15</v>
      </c>
      <c r="C3193" s="12" t="s">
        <v>4265</v>
      </c>
      <c r="D3193" s="21" t="str">
        <f t="shared" si="4380"/>
        <v>ind</v>
      </c>
      <c r="E3193" s="21" t="str">
        <f t="shared" si="4392"/>
        <v>adv, acc sg of uttara</v>
      </c>
      <c r="F3193" s="21" t="str">
        <f t="shared" si="4382"/>
        <v/>
      </c>
      <c r="G3193" s="21"/>
      <c r="H3193" s="21" t="str">
        <f t="shared" si="4383"/>
        <v>more, moreover, furthermore</v>
      </c>
      <c r="I3193" s="21" t="str">
        <f t="shared" si="4384"/>
        <v>higher</v>
      </c>
      <c r="J3193" s="21" t="str">
        <f t="shared" si="4385"/>
        <v>√tar (cross)</v>
      </c>
      <c r="K3193" s="21">
        <f t="shared" si="4386"/>
        <v>1</v>
      </c>
      <c r="L3193" s="21" t="str">
        <f t="shared" si="4387"/>
        <v>a</v>
      </c>
      <c r="M3193" s="21" t="str">
        <f t="shared" si="4388"/>
        <v/>
      </c>
      <c r="N3193" s="21" t="str">
        <f t="shared" si="4389"/>
        <v>ud + √tar + a + i</v>
      </c>
      <c r="O3193" s="21" t="str">
        <f t="shared" si="4390"/>
        <v/>
      </c>
      <c r="P3193" s="21" t="str">
        <f t="shared" si="4391"/>
        <v/>
      </c>
      <c r="Q3193" s="21" t="s">
        <v>4269</v>
      </c>
      <c r="R3193" s="21" t="s">
        <v>7240</v>
      </c>
      <c r="S3193" s="21" t="s">
        <v>7241</v>
      </c>
      <c r="T3193" s="21" t="s">
        <v>7242</v>
      </c>
      <c r="U3193" s="23"/>
      <c r="V3193" s="23"/>
      <c r="W3193" s="15">
        <f t="shared" si="2"/>
        <v>45635</v>
      </c>
      <c r="X3193" s="24">
        <v>3192.0</v>
      </c>
      <c r="Y3193" s="17" t="str">
        <f t="shared" si="4376"/>
        <v>=COUNTIFS(C$3:C3193,C3193)</v>
      </c>
      <c r="Z3193" s="25" t="str">
        <f t="shared" si="4377"/>
        <v>#NAME?</v>
      </c>
      <c r="AA3193" s="25" t="str">
        <f t="shared" si="4378"/>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79"/>
        <v>1</v>
      </c>
      <c r="B3194" s="10">
        <f t="shared" si="4299"/>
        <v>1</v>
      </c>
      <c r="C3194" s="12" t="s">
        <v>7243</v>
      </c>
      <c r="D3194" s="21" t="s">
        <v>47</v>
      </c>
      <c r="E3194" s="21" t="s">
        <v>7244</v>
      </c>
      <c r="F3194" s="21"/>
      <c r="G3194" s="21"/>
      <c r="H3194" s="21" t="s">
        <v>7245</v>
      </c>
      <c r="I3194" s="21" t="s">
        <v>7246</v>
      </c>
      <c r="J3194" s="21"/>
      <c r="K3194" s="21"/>
      <c r="L3194" s="21"/>
      <c r="M3194" s="21"/>
      <c r="N3194" s="21" t="s">
        <v>7247</v>
      </c>
      <c r="O3194" s="21" t="s">
        <v>3193</v>
      </c>
      <c r="P3194" s="21" t="s">
        <v>7247</v>
      </c>
      <c r="Q3194" s="21"/>
      <c r="R3194" s="21" t="s">
        <v>7240</v>
      </c>
      <c r="S3194" s="21" t="s">
        <v>7241</v>
      </c>
      <c r="T3194" s="21" t="s">
        <v>7248</v>
      </c>
      <c r="U3194" s="23"/>
      <c r="V3194" s="23"/>
      <c r="W3194" s="15">
        <f t="shared" si="2"/>
        <v>45635</v>
      </c>
      <c r="X3194" s="24">
        <v>3193.0</v>
      </c>
      <c r="Y3194" s="17" t="str">
        <f t="shared" si="4376"/>
        <v>=COUNTIFS(C$3:C3194,C3194)</v>
      </c>
      <c r="Z3194" s="25" t="str">
        <f t="shared" si="4377"/>
        <v>#NAME?</v>
      </c>
      <c r="AA3194" s="25" t="str">
        <f t="shared" si="4378"/>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79"/>
        <v>1</v>
      </c>
      <c r="B3195" s="10">
        <f t="shared" si="4299"/>
        <v>1</v>
      </c>
      <c r="C3195" s="12" t="s">
        <v>7249</v>
      </c>
      <c r="D3195" s="21" t="s">
        <v>930</v>
      </c>
      <c r="E3195" s="21" t="s">
        <v>118</v>
      </c>
      <c r="F3195" s="21"/>
      <c r="G3195" s="21"/>
      <c r="H3195" s="21" t="s">
        <v>7250</v>
      </c>
      <c r="I3195" s="21" t="s">
        <v>7251</v>
      </c>
      <c r="J3195" s="21"/>
      <c r="K3195" s="21"/>
      <c r="L3195" s="21"/>
      <c r="M3195" s="21"/>
      <c r="N3195" s="21" t="s">
        <v>7252</v>
      </c>
      <c r="O3195" s="21" t="s">
        <v>137</v>
      </c>
      <c r="P3195" s="21" t="s">
        <v>7252</v>
      </c>
      <c r="Q3195" s="21"/>
      <c r="R3195" s="21" t="s">
        <v>7240</v>
      </c>
      <c r="S3195" s="21" t="s">
        <v>7241</v>
      </c>
      <c r="T3195" s="21" t="s">
        <v>7253</v>
      </c>
      <c r="U3195" s="23"/>
      <c r="V3195" s="23"/>
      <c r="W3195" s="15">
        <f t="shared" si="2"/>
        <v>45635</v>
      </c>
      <c r="X3195" s="24">
        <v>3194.0</v>
      </c>
      <c r="Y3195" s="17" t="str">
        <f t="shared" si="4376"/>
        <v>=COUNTIFS(C$3:C3195,C3195)</v>
      </c>
      <c r="Z3195" s="25" t="str">
        <f t="shared" si="4377"/>
        <v>#NAME?</v>
      </c>
      <c r="AA3195" s="25" t="str">
        <f t="shared" si="4378"/>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79"/>
        <v>1</v>
      </c>
      <c r="B3196" s="10">
        <f t="shared" si="4299"/>
        <v>1</v>
      </c>
      <c r="C3196" s="12" t="s">
        <v>7254</v>
      </c>
      <c r="D3196" s="21" t="s">
        <v>930</v>
      </c>
      <c r="E3196" s="21" t="s">
        <v>2561</v>
      </c>
      <c r="F3196" s="21"/>
      <c r="G3196" s="21"/>
      <c r="H3196" s="21" t="s">
        <v>4278</v>
      </c>
      <c r="I3196" s="21"/>
      <c r="J3196" s="21"/>
      <c r="K3196" s="21"/>
      <c r="L3196" s="21"/>
      <c r="M3196" s="21"/>
      <c r="N3196" s="21"/>
      <c r="O3196" s="21"/>
      <c r="P3196" s="21"/>
      <c r="Q3196" s="21"/>
      <c r="R3196" s="21" t="s">
        <v>7240</v>
      </c>
      <c r="S3196" s="21" t="s">
        <v>7241</v>
      </c>
      <c r="T3196" s="21" t="s">
        <v>7255</v>
      </c>
      <c r="U3196" s="23"/>
      <c r="V3196" s="23"/>
      <c r="W3196" s="15">
        <f t="shared" si="2"/>
        <v>45635</v>
      </c>
      <c r="X3196" s="24">
        <v>3195.0</v>
      </c>
      <c r="Y3196" s="17" t="str">
        <f t="shared" si="4376"/>
        <v>=COUNTIFS(C$3:C3196,C3196)</v>
      </c>
      <c r="Z3196" s="25" t="str">
        <f t="shared" si="4377"/>
        <v>#NAME?</v>
      </c>
      <c r="AA3196" s="25" t="str">
        <f t="shared" si="4378"/>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79"/>
        <v>1</v>
      </c>
      <c r="B3197" s="10">
        <f t="shared" si="4299"/>
        <v>1</v>
      </c>
      <c r="C3197" s="12" t="s">
        <v>7256</v>
      </c>
      <c r="D3197" s="21" t="s">
        <v>930</v>
      </c>
      <c r="E3197" s="21" t="s">
        <v>2561</v>
      </c>
      <c r="F3197" s="21"/>
      <c r="G3197" s="21"/>
      <c r="H3197" s="21" t="s">
        <v>143</v>
      </c>
      <c r="I3197" s="21"/>
      <c r="J3197" s="21"/>
      <c r="K3197" s="21"/>
      <c r="L3197" s="21"/>
      <c r="M3197" s="21"/>
      <c r="N3197" s="21"/>
      <c r="O3197" s="21"/>
      <c r="P3197" s="21"/>
      <c r="Q3197" s="21"/>
      <c r="R3197" s="21" t="s">
        <v>7240</v>
      </c>
      <c r="S3197" s="21" t="s">
        <v>7241</v>
      </c>
      <c r="T3197" s="21" t="s">
        <v>7257</v>
      </c>
      <c r="U3197" s="23"/>
      <c r="V3197" s="23"/>
      <c r="W3197" s="15">
        <f t="shared" si="2"/>
        <v>45635</v>
      </c>
      <c r="X3197" s="24">
        <v>3196.0</v>
      </c>
      <c r="Y3197" s="17" t="str">
        <f t="shared" si="4376"/>
        <v>=COUNTIFS(C$3:C3197,C3197)</v>
      </c>
      <c r="Z3197" s="25" t="str">
        <f t="shared" si="4377"/>
        <v>#NAME?</v>
      </c>
      <c r="AA3197" s="25" t="str">
        <f t="shared" si="4378"/>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79"/>
        <v>1</v>
      </c>
      <c r="B3198" s="10">
        <f t="shared" si="4299"/>
        <v>1</v>
      </c>
      <c r="C3198" s="12" t="s">
        <v>7258</v>
      </c>
      <c r="D3198" s="21" t="s">
        <v>47</v>
      </c>
      <c r="E3198" s="21" t="s">
        <v>2176</v>
      </c>
      <c r="F3198" s="21"/>
      <c r="G3198" s="21"/>
      <c r="H3198" s="21" t="s">
        <v>7259</v>
      </c>
      <c r="I3198" s="21"/>
      <c r="J3198" s="21" t="s">
        <v>683</v>
      </c>
      <c r="K3198" s="21">
        <v>1.0</v>
      </c>
      <c r="L3198" s="21" t="s">
        <v>35</v>
      </c>
      <c r="M3198" s="21"/>
      <c r="N3198" s="21" t="s">
        <v>2178</v>
      </c>
      <c r="O3198" s="21"/>
      <c r="P3198" s="21"/>
      <c r="Q3198" s="21"/>
      <c r="R3198" s="21" t="s">
        <v>7240</v>
      </c>
      <c r="S3198" s="21" t="s">
        <v>7241</v>
      </c>
      <c r="T3198" s="21" t="s">
        <v>7260</v>
      </c>
      <c r="U3198" s="23"/>
      <c r="V3198" s="23"/>
      <c r="W3198" s="15">
        <f t="shared" si="2"/>
        <v>45635</v>
      </c>
      <c r="X3198" s="24">
        <v>3197.0</v>
      </c>
      <c r="Y3198" s="17" t="str">
        <f t="shared" si="4376"/>
        <v>=COUNTIFS(C$3:C3198,C3198)</v>
      </c>
      <c r="Z3198" s="25" t="str">
        <f t="shared" si="4377"/>
        <v>#NAME?</v>
      </c>
      <c r="AA3198" s="25" t="str">
        <f t="shared" si="4378"/>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79"/>
        <v>3</v>
      </c>
      <c r="B3199" s="10">
        <f t="shared" si="4299"/>
        <v>25</v>
      </c>
      <c r="C3199" s="12" t="s">
        <v>1065</v>
      </c>
      <c r="D3199" s="21" t="str">
        <f>VLOOKUP($C3199,$C$1:$P$7320,2,0)</f>
        <v>noun</v>
      </c>
      <c r="E3199" s="21" t="str">
        <f>VLOOKUP($C3199,$C$1:$P$7320,3,0)</f>
        <v>masc acc sg of dhamma</v>
      </c>
      <c r="F3199" s="21" t="str">
        <f>VLOOKUP($C3199,$C$1:$P$7320,4,0)</f>
        <v/>
      </c>
      <c r="G3199" s="21"/>
      <c r="H3199" s="21" t="s">
        <v>7181</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7240</v>
      </c>
      <c r="S3199" s="21" t="s">
        <v>7241</v>
      </c>
      <c r="T3199" s="21" t="s">
        <v>7242</v>
      </c>
      <c r="U3199" s="23"/>
      <c r="V3199" s="23"/>
      <c r="W3199" s="15">
        <f t="shared" si="2"/>
        <v>45635</v>
      </c>
      <c r="X3199" s="24">
        <v>3198.0</v>
      </c>
      <c r="Y3199" s="17" t="str">
        <f t="shared" si="4376"/>
        <v>=COUNTIFS(C$3:C3199,C3199)</v>
      </c>
      <c r="Z3199" s="25" t="str">
        <f t="shared" si="4377"/>
        <v>#NAME?</v>
      </c>
      <c r="AA3199" s="25" t="str">
        <f t="shared" si="4378"/>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79"/>
        <v>1</v>
      </c>
      <c r="B3200" s="10">
        <f t="shared" si="4299"/>
        <v>1</v>
      </c>
      <c r="C3200" s="12" t="s">
        <v>7261</v>
      </c>
      <c r="D3200" s="21" t="s">
        <v>84</v>
      </c>
      <c r="E3200" s="21" t="s">
        <v>7262</v>
      </c>
      <c r="F3200" s="21"/>
      <c r="G3200" s="21"/>
      <c r="H3200" s="21" t="s">
        <v>7263</v>
      </c>
      <c r="I3200" s="21"/>
      <c r="J3200" s="21" t="s">
        <v>232</v>
      </c>
      <c r="K3200" s="21">
        <v>8.0</v>
      </c>
      <c r="L3200" s="21" t="s">
        <v>196</v>
      </c>
      <c r="M3200" s="21" t="s">
        <v>2632</v>
      </c>
      <c r="N3200" s="21" t="s">
        <v>7264</v>
      </c>
      <c r="O3200" s="21"/>
      <c r="P3200" s="21"/>
      <c r="Q3200" s="21"/>
      <c r="R3200" s="21" t="s">
        <v>7240</v>
      </c>
      <c r="S3200" s="21" t="s">
        <v>7241</v>
      </c>
      <c r="T3200" s="21" t="s">
        <v>7265</v>
      </c>
      <c r="U3200" s="23"/>
      <c r="V3200" s="23"/>
      <c r="W3200" s="15">
        <f t="shared" si="2"/>
        <v>45635</v>
      </c>
      <c r="X3200" s="24">
        <v>3199.0</v>
      </c>
      <c r="Y3200" s="17" t="str">
        <f t="shared" si="4376"/>
        <v>=COUNTIFS(C$3:C3200,C3200)</v>
      </c>
      <c r="Z3200" s="25" t="str">
        <f t="shared" si="4377"/>
        <v>#NAME?</v>
      </c>
      <c r="AA3200" s="25" t="str">
        <f t="shared" si="4378"/>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79"/>
        <v>8</v>
      </c>
      <c r="B3201" s="10">
        <f t="shared" si="4299"/>
        <v>26</v>
      </c>
      <c r="C3201" s="12" t="s">
        <v>1806</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7240</v>
      </c>
      <c r="S3201" s="21" t="s">
        <v>7241</v>
      </c>
      <c r="T3201" s="21" t="s">
        <v>7242</v>
      </c>
      <c r="U3201" s="23"/>
      <c r="V3201" s="23"/>
      <c r="W3201" s="15">
        <f t="shared" si="2"/>
        <v>45635</v>
      </c>
      <c r="X3201" s="24">
        <v>3200.0</v>
      </c>
      <c r="Y3201" s="17" t="str">
        <f t="shared" si="4376"/>
        <v>=COUNTIFS(C$3:C3201,C3201)</v>
      </c>
      <c r="Z3201" s="25" t="str">
        <f t="shared" si="4377"/>
        <v>#NAME?</v>
      </c>
      <c r="AA3201" s="25" t="str">
        <f t="shared" si="4378"/>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79"/>
        <v>1</v>
      </c>
      <c r="B3202" s="10">
        <f t="shared" si="4299"/>
        <v>1</v>
      </c>
      <c r="C3202" s="12" t="s">
        <v>7266</v>
      </c>
      <c r="D3202" s="21" t="s">
        <v>250</v>
      </c>
      <c r="E3202" s="21" t="s">
        <v>7267</v>
      </c>
      <c r="F3202" s="21"/>
      <c r="G3202" s="21"/>
      <c r="H3202" s="21" t="s">
        <v>7268</v>
      </c>
      <c r="I3202" s="21" t="s">
        <v>7269</v>
      </c>
      <c r="J3202" s="21" t="s">
        <v>621</v>
      </c>
      <c r="K3202" s="21">
        <v>5.0</v>
      </c>
      <c r="L3202" s="21" t="s">
        <v>622</v>
      </c>
      <c r="M3202" s="21"/>
      <c r="N3202" s="21" t="s">
        <v>7270</v>
      </c>
      <c r="O3202" s="21"/>
      <c r="P3202" s="21"/>
      <c r="Q3202" s="21"/>
      <c r="R3202" s="21" t="s">
        <v>7240</v>
      </c>
      <c r="S3202" s="21" t="s">
        <v>7241</v>
      </c>
      <c r="T3202" s="21" t="s">
        <v>7271</v>
      </c>
      <c r="U3202" s="23"/>
      <c r="V3202" s="23"/>
      <c r="W3202" s="15">
        <f t="shared" si="2"/>
        <v>45635</v>
      </c>
      <c r="X3202" s="24">
        <v>3201.0</v>
      </c>
      <c r="Y3202" s="17" t="str">
        <f t="shared" si="4376"/>
        <v>=COUNTIFS(C$3:C3202,C3202)</v>
      </c>
      <c r="Z3202" s="25" t="str">
        <f t="shared" si="4377"/>
        <v>#NAME?</v>
      </c>
      <c r="AA3202" s="25" t="str">
        <f t="shared" si="4378"/>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79"/>
        <v>1</v>
      </c>
      <c r="B3203" s="10">
        <f t="shared" si="4299"/>
        <v>1</v>
      </c>
      <c r="C3203" s="12" t="s">
        <v>7272</v>
      </c>
      <c r="D3203" s="21" t="s">
        <v>47</v>
      </c>
      <c r="E3203" s="21" t="s">
        <v>7273</v>
      </c>
      <c r="F3203" s="21"/>
      <c r="G3203" s="21"/>
      <c r="H3203" s="21" t="s">
        <v>7274</v>
      </c>
      <c r="I3203" s="21" t="s">
        <v>7275</v>
      </c>
      <c r="J3203" s="21"/>
      <c r="K3203" s="21"/>
      <c r="L3203" s="21"/>
      <c r="M3203" s="21"/>
      <c r="N3203" s="21" t="s">
        <v>7276</v>
      </c>
      <c r="O3203" s="21" t="s">
        <v>178</v>
      </c>
      <c r="P3203" s="21" t="s">
        <v>7277</v>
      </c>
      <c r="Q3203" s="21"/>
      <c r="R3203" s="21" t="s">
        <v>7240</v>
      </c>
      <c r="S3203" s="21" t="s">
        <v>7241</v>
      </c>
      <c r="T3203" s="21" t="s">
        <v>7278</v>
      </c>
      <c r="U3203" s="23"/>
      <c r="V3203" s="23"/>
      <c r="W3203" s="15">
        <f t="shared" si="2"/>
        <v>45635</v>
      </c>
      <c r="X3203" s="24">
        <v>3202.0</v>
      </c>
      <c r="Y3203" s="17" t="str">
        <f t="shared" si="4376"/>
        <v>=COUNTIFS(C$3:C3203,C3203)</v>
      </c>
      <c r="Z3203" s="25" t="str">
        <f t="shared" si="4377"/>
        <v>#NAME?</v>
      </c>
      <c r="AA3203" s="25" t="str">
        <f t="shared" si="4378"/>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79"/>
        <v>2</v>
      </c>
      <c r="B3204" s="10">
        <f t="shared" si="4299"/>
        <v>2</v>
      </c>
      <c r="C3204" s="12" t="s">
        <v>2407</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7240</v>
      </c>
      <c r="S3204" s="21" t="s">
        <v>7241</v>
      </c>
      <c r="T3204" s="21" t="s">
        <v>7242</v>
      </c>
      <c r="U3204" s="23"/>
      <c r="V3204" s="23"/>
      <c r="W3204" s="15">
        <f t="shared" si="2"/>
        <v>45635</v>
      </c>
      <c r="X3204" s="24">
        <v>3203.0</v>
      </c>
      <c r="Y3204" s="17" t="str">
        <f t="shared" si="4376"/>
        <v>=COUNTIFS(C$3:C3204,C3204)</v>
      </c>
      <c r="Z3204" s="25" t="str">
        <f t="shared" si="4377"/>
        <v>#NAME?</v>
      </c>
      <c r="AA3204" s="25" t="str">
        <f t="shared" si="4378"/>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79"/>
        <v>1</v>
      </c>
      <c r="B3205" s="10">
        <f t="shared" si="4299"/>
        <v>1</v>
      </c>
      <c r="C3205" s="12" t="s">
        <v>7279</v>
      </c>
      <c r="D3205" s="21" t="s">
        <v>47</v>
      </c>
      <c r="E3205" s="21" t="s">
        <v>7280</v>
      </c>
      <c r="F3205" s="21"/>
      <c r="G3205" s="21"/>
      <c r="H3205" s="21" t="s">
        <v>7281</v>
      </c>
      <c r="I3205" s="21" t="s">
        <v>1368</v>
      </c>
      <c r="J3205" s="21" t="s">
        <v>1223</v>
      </c>
      <c r="K3205" s="21">
        <v>6.0</v>
      </c>
      <c r="L3205" s="21" t="s">
        <v>1224</v>
      </c>
      <c r="M3205" s="21"/>
      <c r="N3205" s="21" t="s">
        <v>1369</v>
      </c>
      <c r="O3205" s="21"/>
      <c r="P3205" s="21"/>
      <c r="Q3205" s="21"/>
      <c r="R3205" s="21" t="s">
        <v>7240</v>
      </c>
      <c r="S3205" s="21" t="s">
        <v>7241</v>
      </c>
      <c r="T3205" s="21" t="s">
        <v>7282</v>
      </c>
      <c r="U3205" s="23"/>
      <c r="V3205" s="23"/>
      <c r="W3205" s="15">
        <f t="shared" si="2"/>
        <v>45635</v>
      </c>
      <c r="X3205" s="24">
        <v>3204.0</v>
      </c>
      <c r="Y3205" s="17" t="str">
        <f t="shared" si="4376"/>
        <v>=COUNTIFS(C$3:C3205,C3205)</v>
      </c>
      <c r="Z3205" s="25" t="str">
        <f t="shared" si="4377"/>
        <v>#NAME?</v>
      </c>
      <c r="AA3205" s="25" t="str">
        <f t="shared" si="4378"/>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79"/>
        <v>37</v>
      </c>
      <c r="B3206" s="10">
        <f t="shared" si="4299"/>
        <v>122</v>
      </c>
      <c r="C3206" s="12" t="s">
        <v>4724</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7240</v>
      </c>
      <c r="S3206" s="21" t="s">
        <v>7241</v>
      </c>
      <c r="T3206" s="21" t="s">
        <v>7242</v>
      </c>
      <c r="U3206" s="23"/>
      <c r="V3206" s="23"/>
      <c r="W3206" s="15">
        <f t="shared" si="2"/>
        <v>45635</v>
      </c>
      <c r="X3206" s="24">
        <v>3205.0</v>
      </c>
      <c r="Y3206" s="17" t="str">
        <f t="shared" si="4376"/>
        <v>=COUNTIFS(C$3:C3206,C3206)</v>
      </c>
      <c r="Z3206" s="25" t="str">
        <f t="shared" si="4377"/>
        <v>#NAME?</v>
      </c>
      <c r="AA3206" s="25" t="str">
        <f t="shared" si="4378"/>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299"/>
        <v>0</v>
      </c>
      <c r="C3207" s="130"/>
      <c r="D3207" s="130"/>
      <c r="E3207" s="130"/>
      <c r="F3207" s="130"/>
      <c r="G3207" s="130"/>
      <c r="H3207" s="130"/>
      <c r="I3207" s="130"/>
      <c r="J3207" s="130"/>
      <c r="K3207" s="130"/>
      <c r="L3207" s="130"/>
      <c r="M3207" s="130"/>
      <c r="N3207" s="130"/>
      <c r="O3207" s="130"/>
      <c r="P3207" s="130"/>
      <c r="Q3207" s="130"/>
      <c r="R3207" s="130" t="s">
        <v>7240</v>
      </c>
      <c r="S3207" s="130" t="s">
        <v>7241</v>
      </c>
      <c r="T3207" s="130" t="s">
        <v>7242</v>
      </c>
      <c r="U3207" s="36"/>
      <c r="V3207" s="36"/>
      <c r="W3207" s="15">
        <f t="shared" si="2"/>
        <v>45635</v>
      </c>
      <c r="X3207" s="24">
        <v>3206.0</v>
      </c>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299"/>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2"/>
        <v>45635</v>
      </c>
      <c r="X3208" s="24">
        <v>3207.0</v>
      </c>
      <c r="Y3208" s="17" t="str">
        <f t="shared" ref="Y3208:Y3217" si="4393">formulatext(A3208)</f>
        <v>#N/A</v>
      </c>
      <c r="Z3208" s="25" t="str">
        <f t="shared" ref="Z3208:Z3217" si="4394">org.libreoffice.regex(Y3208,"(\= COUNTIFS\(C\$\d{1,3}:)(C\d{1,3})(,)(C\d{1,3})(\))","$2")</f>
        <v>#NAME?</v>
      </c>
      <c r="AA3208" s="25" t="str">
        <f t="shared" ref="AA3208:AA3217" si="4395">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299"/>
        <v>1</v>
      </c>
      <c r="C3209" s="12" t="s">
        <v>7283</v>
      </c>
      <c r="D3209" s="21"/>
      <c r="E3209" s="21"/>
      <c r="F3209" s="21"/>
      <c r="G3209" s="21"/>
      <c r="H3209" s="21"/>
      <c r="I3209" s="21"/>
      <c r="J3209" s="21"/>
      <c r="K3209" s="21"/>
      <c r="L3209" s="21"/>
      <c r="M3209" s="21"/>
      <c r="N3209" s="21"/>
      <c r="O3209" s="21"/>
      <c r="P3209" s="21"/>
      <c r="Q3209" s="21"/>
      <c r="R3209" s="21"/>
      <c r="S3209" s="21"/>
      <c r="T3209" s="21"/>
      <c r="U3209" s="23"/>
      <c r="V3209" s="23"/>
      <c r="W3209" s="15">
        <f t="shared" si="2"/>
        <v>45635</v>
      </c>
      <c r="X3209" s="24">
        <v>3208.0</v>
      </c>
      <c r="Y3209" s="17" t="str">
        <f t="shared" si="4393"/>
        <v>#N/A</v>
      </c>
      <c r="Z3209" s="25" t="str">
        <f t="shared" si="4394"/>
        <v>#NAME?</v>
      </c>
      <c r="AA3209" s="25" t="str">
        <f t="shared" si="4395"/>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96">COUNTIFS(C$3:C3210,C3210)</f>
        <v>33</v>
      </c>
      <c r="B3210" s="10">
        <f t="shared" si="4299"/>
        <v>99</v>
      </c>
      <c r="C3210" s="12" t="s">
        <v>555</v>
      </c>
      <c r="D3210" s="21" t="str">
        <f t="shared" ref="D3210:D3212" si="4397">VLOOKUP($C3210,$C$1:$P$7320,2,0)</f>
        <v>pron</v>
      </c>
      <c r="E3210" s="21" t="str">
        <f t="shared" ref="E3210:E3211" si="4398">VLOOKUP($C3210,$C$1:$P$7320,3,0)</f>
        <v>masc nom sg of ya</v>
      </c>
      <c r="F3210" s="21" t="str">
        <f t="shared" ref="F3210:F3212" si="4399">VLOOKUP($C3210,$C$1:$P$7320,4,0)</f>
        <v/>
      </c>
      <c r="G3210" s="21"/>
      <c r="H3210" s="21" t="str">
        <f t="shared" ref="H3210:H3212" si="4400">VLOOKUP($C3210,$C$1:$P$7320,6,0)</f>
        <v>whichever, whoever</v>
      </c>
      <c r="I3210" s="21" t="str">
        <f t="shared" ref="I3210:I3212" si="4401">VLOOKUP($C3210,$C$1:$P$7320,7,0)</f>
        <v/>
      </c>
      <c r="J3210" s="21" t="str">
        <f t="shared" ref="J3210:J3212" si="4402">VLOOKUP($C3210,$C$1:$P$7320,8,0)</f>
        <v/>
      </c>
      <c r="K3210" s="21" t="str">
        <f t="shared" ref="K3210:K3212" si="4403">VLOOKUP($C3210,$C$1:$P$7320,9,0)</f>
        <v/>
      </c>
      <c r="L3210" s="21" t="str">
        <f t="shared" ref="L3210:L3212" si="4404">VLOOKUP($C3210,$C$1:$P$7320,10,0)</f>
        <v/>
      </c>
      <c r="M3210" s="21" t="str">
        <f t="shared" ref="M3210:M3212" si="4405">VLOOKUP($C3210,$C$1:$P$7320,11,0)</f>
        <v/>
      </c>
      <c r="N3210" s="21" t="str">
        <f t="shared" ref="N3210:N3212" si="4406">VLOOKUP($C3210,$C$1:$P$7320,12,0)</f>
        <v/>
      </c>
      <c r="O3210" s="21" t="str">
        <f t="shared" ref="O3210:O3212" si="4407">VLOOKUP($C3210,$C$1:$P$7320,13,0)</f>
        <v/>
      </c>
      <c r="P3210" s="21" t="str">
        <f t="shared" ref="P3210:P3212" si="4408">VLOOKUP($C3210,$C$1:$P$7320,14,0)</f>
        <v/>
      </c>
      <c r="Q3210" s="21"/>
      <c r="R3210" s="21" t="s">
        <v>7284</v>
      </c>
      <c r="S3210" s="21" t="s">
        <v>7285</v>
      </c>
      <c r="T3210" s="21" t="s">
        <v>7286</v>
      </c>
      <c r="U3210" s="77"/>
      <c r="V3210" s="23"/>
      <c r="W3210" s="15">
        <f t="shared" si="2"/>
        <v>45635</v>
      </c>
      <c r="X3210" s="24">
        <v>3209.0</v>
      </c>
      <c r="Y3210" s="17" t="str">
        <f t="shared" si="4393"/>
        <v>=COUNTIFS(C$3:C3210,C3210)</v>
      </c>
      <c r="Z3210" s="25" t="str">
        <f t="shared" si="4394"/>
        <v>#NAME?</v>
      </c>
      <c r="AA3210" s="25" t="str">
        <f t="shared" si="4395"/>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96"/>
        <v>43</v>
      </c>
      <c r="B3211" s="10">
        <f t="shared" si="4299"/>
        <v>124</v>
      </c>
      <c r="C3211" s="12" t="s">
        <v>466</v>
      </c>
      <c r="D3211" s="21" t="str">
        <f t="shared" si="4397"/>
        <v>ind</v>
      </c>
      <c r="E3211" s="21" t="str">
        <f t="shared" si="4398"/>
        <v/>
      </c>
      <c r="F3211" s="21" t="str">
        <f t="shared" si="4399"/>
        <v/>
      </c>
      <c r="G3211" s="21"/>
      <c r="H3211" s="21" t="str">
        <f t="shared" si="4400"/>
        <v>then, now, so, but</v>
      </c>
      <c r="I3211" s="21" t="str">
        <f t="shared" si="4401"/>
        <v/>
      </c>
      <c r="J3211" s="21" t="str">
        <f t="shared" si="4402"/>
        <v/>
      </c>
      <c r="K3211" s="21" t="str">
        <f t="shared" si="4403"/>
        <v/>
      </c>
      <c r="L3211" s="21" t="str">
        <f t="shared" si="4404"/>
        <v/>
      </c>
      <c r="M3211" s="21" t="str">
        <f t="shared" si="4405"/>
        <v/>
      </c>
      <c r="N3211" s="21" t="str">
        <f t="shared" si="4406"/>
        <v/>
      </c>
      <c r="O3211" s="21" t="str">
        <f t="shared" si="4407"/>
        <v/>
      </c>
      <c r="P3211" s="21" t="str">
        <f t="shared" si="4408"/>
        <v/>
      </c>
      <c r="Q3211" s="21"/>
      <c r="R3211" s="21" t="s">
        <v>7284</v>
      </c>
      <c r="S3211" s="21" t="s">
        <v>7285</v>
      </c>
      <c r="T3211" s="21" t="s">
        <v>7286</v>
      </c>
      <c r="U3211" s="23"/>
      <c r="V3211" s="23"/>
      <c r="W3211" s="15">
        <f t="shared" si="2"/>
        <v>45635</v>
      </c>
      <c r="X3211" s="24">
        <v>3210.0</v>
      </c>
      <c r="Y3211" s="17" t="str">
        <f t="shared" si="4393"/>
        <v>=COUNTIFS(C$3:C3211,C3211)</v>
      </c>
      <c r="Z3211" s="25" t="str">
        <f t="shared" si="4394"/>
        <v>#NAME?</v>
      </c>
      <c r="AA3211" s="25" t="str">
        <f t="shared" si="4395"/>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96"/>
        <v>74</v>
      </c>
      <c r="B3212" s="10">
        <f t="shared" si="4299"/>
        <v>147</v>
      </c>
      <c r="C3212" s="12" t="s">
        <v>560</v>
      </c>
      <c r="D3212" s="21" t="str">
        <f t="shared" si="4397"/>
        <v>noun</v>
      </c>
      <c r="E3212" s="21" t="s">
        <v>3635</v>
      </c>
      <c r="F3212" s="21" t="str">
        <f t="shared" si="4399"/>
        <v/>
      </c>
      <c r="G3212" s="21"/>
      <c r="H3212" s="21" t="str">
        <f t="shared" si="4400"/>
        <v>monk, monastic</v>
      </c>
      <c r="I3212" s="21" t="str">
        <f t="shared" si="4401"/>
        <v>beggar, mendicant</v>
      </c>
      <c r="J3212" s="21" t="str">
        <f t="shared" si="4402"/>
        <v>√bhikkh (beg)</v>
      </c>
      <c r="K3212" s="21">
        <f t="shared" si="4403"/>
        <v>1</v>
      </c>
      <c r="L3212" s="21" t="str">
        <f t="shared" si="4404"/>
        <v>a</v>
      </c>
      <c r="M3212" s="21" t="str">
        <f t="shared" si="4405"/>
        <v/>
      </c>
      <c r="N3212" s="21" t="str">
        <f t="shared" si="4406"/>
        <v>√bhikkh + u</v>
      </c>
      <c r="O3212" s="21" t="str">
        <f t="shared" si="4407"/>
        <v/>
      </c>
      <c r="P3212" s="21" t="str">
        <f t="shared" si="4408"/>
        <v/>
      </c>
      <c r="Q3212" s="21"/>
      <c r="R3212" s="21" t="s">
        <v>7284</v>
      </c>
      <c r="S3212" s="21" t="s">
        <v>7285</v>
      </c>
      <c r="T3212" s="21" t="s">
        <v>7286</v>
      </c>
      <c r="U3212" s="23"/>
      <c r="V3212" s="23"/>
      <c r="W3212" s="15">
        <f t="shared" si="2"/>
        <v>45635</v>
      </c>
      <c r="X3212" s="24">
        <v>3211.0</v>
      </c>
      <c r="Y3212" s="17" t="str">
        <f t="shared" si="4393"/>
        <v>=COUNTIFS(C$3:C3212,C3212)</v>
      </c>
      <c r="Z3212" s="25" t="str">
        <f t="shared" si="4394"/>
        <v>#NAME?</v>
      </c>
      <c r="AA3212" s="25" t="str">
        <f t="shared" si="4395"/>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96"/>
        <v>1</v>
      </c>
      <c r="B3213" s="10">
        <f t="shared" si="4299"/>
        <v>2</v>
      </c>
      <c r="C3213" s="12" t="s">
        <v>7287</v>
      </c>
      <c r="D3213" s="21" t="s">
        <v>47</v>
      </c>
      <c r="E3213" s="21" t="s">
        <v>7288</v>
      </c>
      <c r="F3213" s="21"/>
      <c r="G3213" s="21"/>
      <c r="H3213" s="21" t="s">
        <v>7289</v>
      </c>
      <c r="I3213" s="21" t="s">
        <v>7173</v>
      </c>
      <c r="J3213" s="21" t="s">
        <v>360</v>
      </c>
      <c r="K3213" s="21">
        <v>3.0</v>
      </c>
      <c r="L3213" s="21" t="s">
        <v>76</v>
      </c>
      <c r="M3213" s="21"/>
      <c r="N3213" s="21" t="s">
        <v>7174</v>
      </c>
      <c r="O3213" s="21"/>
      <c r="P3213" s="21"/>
      <c r="Q3213" s="21"/>
      <c r="R3213" s="21" t="s">
        <v>7284</v>
      </c>
      <c r="S3213" s="21" t="s">
        <v>7285</v>
      </c>
      <c r="T3213" s="21" t="s">
        <v>7290</v>
      </c>
      <c r="U3213" s="23"/>
      <c r="V3213" s="23"/>
      <c r="W3213" s="15">
        <f t="shared" si="2"/>
        <v>45635</v>
      </c>
      <c r="X3213" s="24">
        <v>3212.0</v>
      </c>
      <c r="Y3213" s="17" t="str">
        <f t="shared" si="4393"/>
        <v>=COUNTIFS(C$3:C3213,C3213)</v>
      </c>
      <c r="Z3213" s="25" t="str">
        <f t="shared" si="4394"/>
        <v>#NAME?</v>
      </c>
      <c r="AA3213" s="25" t="str">
        <f t="shared" si="4395"/>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96"/>
        <v>2</v>
      </c>
      <c r="B3214" s="10">
        <f t="shared" si="4299"/>
        <v>2</v>
      </c>
      <c r="C3214" s="12" t="s">
        <v>1590</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7284</v>
      </c>
      <c r="S3214" s="21" t="s">
        <v>7285</v>
      </c>
      <c r="T3214" s="21" t="s">
        <v>7286</v>
      </c>
      <c r="U3214" s="23"/>
      <c r="V3214" s="23"/>
      <c r="W3214" s="15">
        <f t="shared" si="2"/>
        <v>45635</v>
      </c>
      <c r="X3214" s="24">
        <v>3213.0</v>
      </c>
      <c r="Y3214" s="17" t="str">
        <f t="shared" si="4393"/>
        <v>=COUNTIFS(C$3:C3214,C3214)</v>
      </c>
      <c r="Z3214" s="25" t="str">
        <f t="shared" si="4394"/>
        <v>#NAME?</v>
      </c>
      <c r="AA3214" s="25" t="str">
        <f t="shared" si="4395"/>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96"/>
        <v>1</v>
      </c>
      <c r="B3215" s="10">
        <f t="shared" si="4299"/>
        <v>2</v>
      </c>
      <c r="C3215" s="12" t="s">
        <v>7291</v>
      </c>
      <c r="D3215" s="21" t="s">
        <v>84</v>
      </c>
      <c r="E3215" s="21" t="s">
        <v>7292</v>
      </c>
      <c r="F3215" s="21" t="s">
        <v>185</v>
      </c>
      <c r="G3215" s="21"/>
      <c r="H3215" s="21" t="s">
        <v>7293</v>
      </c>
      <c r="I3215" s="21"/>
      <c r="J3215" s="21" t="s">
        <v>276</v>
      </c>
      <c r="K3215" s="21">
        <v>1.0</v>
      </c>
      <c r="L3215" s="21" t="s">
        <v>196</v>
      </c>
      <c r="M3215" s="21" t="s">
        <v>277</v>
      </c>
      <c r="N3215" s="21" t="s">
        <v>278</v>
      </c>
      <c r="O3215" s="21"/>
      <c r="P3215" s="21"/>
      <c r="Q3215" s="21"/>
      <c r="R3215" s="21" t="s">
        <v>7284</v>
      </c>
      <c r="S3215" s="21" t="s">
        <v>7285</v>
      </c>
      <c r="T3215" s="21" t="s">
        <v>7294</v>
      </c>
      <c r="U3215" s="23"/>
      <c r="V3215" s="23"/>
      <c r="W3215" s="15">
        <f t="shared" si="2"/>
        <v>45635</v>
      </c>
      <c r="X3215" s="24">
        <v>3214.0</v>
      </c>
      <c r="Y3215" s="17" t="str">
        <f t="shared" si="4393"/>
        <v>=COUNTIFS(C$3:C3215,C3215)</v>
      </c>
      <c r="Z3215" s="25" t="str">
        <f t="shared" si="4394"/>
        <v>#NAME?</v>
      </c>
      <c r="AA3215" s="25" t="str">
        <f t="shared" si="4395"/>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96"/>
        <v>1</v>
      </c>
      <c r="B3216" s="10">
        <f t="shared" si="4299"/>
        <v>1</v>
      </c>
      <c r="C3216" s="12" t="s">
        <v>7295</v>
      </c>
      <c r="D3216" s="21" t="s">
        <v>183</v>
      </c>
      <c r="E3216" s="21" t="s">
        <v>7296</v>
      </c>
      <c r="F3216" s="21"/>
      <c r="G3216" s="21"/>
      <c r="H3216" s="21" t="s">
        <v>7297</v>
      </c>
      <c r="I3216" s="21" t="s">
        <v>7298</v>
      </c>
      <c r="J3216" s="21" t="s">
        <v>99</v>
      </c>
      <c r="K3216" s="21">
        <v>1.0</v>
      </c>
      <c r="L3216" s="21" t="s">
        <v>35</v>
      </c>
      <c r="M3216" s="21"/>
      <c r="N3216" s="21" t="s">
        <v>5718</v>
      </c>
      <c r="O3216" s="21"/>
      <c r="P3216" s="21"/>
      <c r="Q3216" s="21"/>
      <c r="R3216" s="21" t="s">
        <v>7284</v>
      </c>
      <c r="S3216" s="21" t="s">
        <v>7285</v>
      </c>
      <c r="T3216" s="21" t="s">
        <v>7299</v>
      </c>
      <c r="U3216" s="23"/>
      <c r="V3216" s="23"/>
      <c r="W3216" s="15">
        <f t="shared" si="2"/>
        <v>45635</v>
      </c>
      <c r="X3216" s="24">
        <v>3215.0</v>
      </c>
      <c r="Y3216" s="17" t="str">
        <f t="shared" si="4393"/>
        <v>=COUNTIFS(C$3:C3216,C3216)</v>
      </c>
      <c r="Z3216" s="25" t="str">
        <f t="shared" si="4394"/>
        <v>#NAME?</v>
      </c>
      <c r="AA3216" s="25" t="str">
        <f t="shared" si="4395"/>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96"/>
        <v>38</v>
      </c>
      <c r="B3217" s="10">
        <f t="shared" si="4299"/>
        <v>122</v>
      </c>
      <c r="C3217" s="12" t="s">
        <v>4724</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7284</v>
      </c>
      <c r="S3217" s="21" t="s">
        <v>7285</v>
      </c>
      <c r="T3217" s="21" t="s">
        <v>7286</v>
      </c>
      <c r="U3217" s="23"/>
      <c r="V3217" s="23"/>
      <c r="W3217" s="15">
        <f t="shared" si="2"/>
        <v>45635</v>
      </c>
      <c r="X3217" s="24">
        <v>3216.0</v>
      </c>
      <c r="Y3217" s="17" t="str">
        <f t="shared" si="4393"/>
        <v>=COUNTIFS(C$3:C3217,C3217)</v>
      </c>
      <c r="Z3217" s="25" t="str">
        <f t="shared" si="4394"/>
        <v>#NAME?</v>
      </c>
      <c r="AA3217" s="25" t="str">
        <f t="shared" si="4395"/>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299"/>
        <v>0</v>
      </c>
      <c r="C3218" s="130"/>
      <c r="D3218" s="130"/>
      <c r="E3218" s="130"/>
      <c r="F3218" s="130"/>
      <c r="G3218" s="130"/>
      <c r="H3218" s="130"/>
      <c r="I3218" s="130"/>
      <c r="J3218" s="130"/>
      <c r="K3218" s="130"/>
      <c r="L3218" s="130"/>
      <c r="M3218" s="130"/>
      <c r="N3218" s="130"/>
      <c r="O3218" s="130"/>
      <c r="P3218" s="130"/>
      <c r="Q3218" s="130"/>
      <c r="R3218" s="130" t="s">
        <v>7284</v>
      </c>
      <c r="S3218" s="130" t="s">
        <v>7285</v>
      </c>
      <c r="T3218" s="130" t="s">
        <v>7286</v>
      </c>
      <c r="U3218" s="36"/>
      <c r="V3218" s="36"/>
      <c r="W3218" s="15">
        <f t="shared" si="2"/>
        <v>45635</v>
      </c>
      <c r="X3218" s="24">
        <v>3217.0</v>
      </c>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299"/>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2"/>
        <v>45635</v>
      </c>
      <c r="X3219" s="24">
        <v>3218.0</v>
      </c>
      <c r="Y3219" s="17" t="str">
        <f t="shared" ref="Y3219:Y3231" si="4409">formulatext(A3219)</f>
        <v>#N/A</v>
      </c>
      <c r="Z3219" s="25" t="str">
        <f t="shared" ref="Z3219:Z3231" si="4410">org.libreoffice.regex(Y3219,"(\= COUNTIFS\(C\$\d{1,3}:)(C\d{1,3})(,)(C\d{1,3})(\))","$2")</f>
        <v>#NAME?</v>
      </c>
      <c r="AA3219" s="25" t="str">
        <f t="shared" ref="AA3219:AA3231" si="4411">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299"/>
        <v>1</v>
      </c>
      <c r="C3220" s="12" t="s">
        <v>7300</v>
      </c>
      <c r="D3220" s="21"/>
      <c r="E3220" s="21"/>
      <c r="F3220" s="21"/>
      <c r="G3220" s="21"/>
      <c r="H3220" s="21"/>
      <c r="I3220" s="21"/>
      <c r="J3220" s="21"/>
      <c r="K3220" s="21"/>
      <c r="L3220" s="21"/>
      <c r="M3220" s="21"/>
      <c r="N3220" s="21"/>
      <c r="O3220" s="21"/>
      <c r="P3220" s="21"/>
      <c r="Q3220" s="21"/>
      <c r="R3220" s="21"/>
      <c r="S3220" s="21"/>
      <c r="T3220" s="21"/>
      <c r="U3220" s="23"/>
      <c r="V3220" s="23"/>
      <c r="W3220" s="15">
        <f t="shared" si="2"/>
        <v>45635</v>
      </c>
      <c r="X3220" s="24">
        <v>3219.0</v>
      </c>
      <c r="Y3220" s="17" t="str">
        <f t="shared" si="4409"/>
        <v>#N/A</v>
      </c>
      <c r="Z3220" s="25" t="str">
        <f t="shared" si="4410"/>
        <v>#NAME?</v>
      </c>
      <c r="AA3220" s="25" t="str">
        <f t="shared" si="4411"/>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12">COUNTIFS(C$3:C3221,C3221)</f>
        <v>34</v>
      </c>
      <c r="B3221" s="10">
        <f t="shared" si="4299"/>
        <v>99</v>
      </c>
      <c r="C3221" s="12" t="s">
        <v>555</v>
      </c>
      <c r="D3221" s="21" t="str">
        <f t="shared" ref="D3221:D3224" si="4413">VLOOKUP($C3221,$C$1:$P$7320,2,0)</f>
        <v>pron</v>
      </c>
      <c r="E3221" s="21" t="str">
        <f t="shared" ref="E3221:E3222" si="4414">VLOOKUP($C3221,$C$1:$P$7320,3,0)</f>
        <v>masc nom sg of ya</v>
      </c>
      <c r="F3221" s="21" t="str">
        <f t="shared" ref="F3221:F3224" si="4415">VLOOKUP($C3221,$C$1:$P$7320,4,0)</f>
        <v/>
      </c>
      <c r="G3221" s="21"/>
      <c r="H3221" s="21" t="str">
        <f t="shared" ref="H3221:H3224" si="4416">VLOOKUP($C3221,$C$1:$P$7320,6,0)</f>
        <v>whichever, whoever</v>
      </c>
      <c r="I3221" s="21" t="str">
        <f t="shared" ref="I3221:I3224" si="4417">VLOOKUP($C3221,$C$1:$P$7320,7,0)</f>
        <v/>
      </c>
      <c r="J3221" s="21" t="str">
        <f t="shared" ref="J3221:J3224" si="4418">VLOOKUP($C3221,$C$1:$P$7320,8,0)</f>
        <v/>
      </c>
      <c r="K3221" s="21" t="str">
        <f t="shared" ref="K3221:K3224" si="4419">VLOOKUP($C3221,$C$1:$P$7320,9,0)</f>
        <v/>
      </c>
      <c r="L3221" s="21" t="str">
        <f t="shared" ref="L3221:L3224" si="4420">VLOOKUP($C3221,$C$1:$P$7320,10,0)</f>
        <v/>
      </c>
      <c r="M3221" s="21" t="str">
        <f t="shared" ref="M3221:M3224" si="4421">VLOOKUP($C3221,$C$1:$P$7320,11,0)</f>
        <v/>
      </c>
      <c r="N3221" s="21" t="str">
        <f t="shared" ref="N3221:N3224" si="4422">VLOOKUP($C3221,$C$1:$P$7320,12,0)</f>
        <v/>
      </c>
      <c r="O3221" s="21" t="str">
        <f t="shared" ref="O3221:O3224" si="4423">VLOOKUP($C3221,$C$1:$P$7320,13,0)</f>
        <v/>
      </c>
      <c r="P3221" s="21" t="str">
        <f t="shared" ref="P3221:P3224" si="4424">VLOOKUP($C3221,$C$1:$P$7320,14,0)</f>
        <v/>
      </c>
      <c r="Q3221" s="21"/>
      <c r="R3221" s="21" t="s">
        <v>7301</v>
      </c>
      <c r="S3221" s="21" t="s">
        <v>7302</v>
      </c>
      <c r="T3221" s="21" t="s">
        <v>7303</v>
      </c>
      <c r="U3221" s="77"/>
      <c r="V3221" s="23"/>
      <c r="W3221" s="15">
        <f t="shared" si="2"/>
        <v>45635</v>
      </c>
      <c r="X3221" s="24">
        <v>3220.0</v>
      </c>
      <c r="Y3221" s="17" t="str">
        <f t="shared" si="4409"/>
        <v>=COUNTIFS(C$3:C3221,C3221)</v>
      </c>
      <c r="Z3221" s="25" t="str">
        <f t="shared" si="4410"/>
        <v>#NAME?</v>
      </c>
      <c r="AA3221" s="25" t="str">
        <f t="shared" si="4411"/>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12"/>
        <v>44</v>
      </c>
      <c r="B3222" s="10">
        <f t="shared" si="4299"/>
        <v>124</v>
      </c>
      <c r="C3222" s="12" t="s">
        <v>466</v>
      </c>
      <c r="D3222" s="21" t="str">
        <f t="shared" si="4413"/>
        <v>ind</v>
      </c>
      <c r="E3222" s="21" t="str">
        <f t="shared" si="4414"/>
        <v/>
      </c>
      <c r="F3222" s="21" t="str">
        <f t="shared" si="4415"/>
        <v/>
      </c>
      <c r="G3222" s="21"/>
      <c r="H3222" s="21" t="str">
        <f t="shared" si="4416"/>
        <v>then, now, so, but</v>
      </c>
      <c r="I3222" s="21" t="str">
        <f t="shared" si="4417"/>
        <v/>
      </c>
      <c r="J3222" s="21" t="str">
        <f t="shared" si="4418"/>
        <v/>
      </c>
      <c r="K3222" s="21" t="str">
        <f t="shared" si="4419"/>
        <v/>
      </c>
      <c r="L3222" s="21" t="str">
        <f t="shared" si="4420"/>
        <v/>
      </c>
      <c r="M3222" s="21" t="str">
        <f t="shared" si="4421"/>
        <v/>
      </c>
      <c r="N3222" s="21" t="str">
        <f t="shared" si="4422"/>
        <v/>
      </c>
      <c r="O3222" s="21" t="str">
        <f t="shared" si="4423"/>
        <v/>
      </c>
      <c r="P3222" s="21" t="str">
        <f t="shared" si="4424"/>
        <v/>
      </c>
      <c r="Q3222" s="21"/>
      <c r="R3222" s="21" t="s">
        <v>7301</v>
      </c>
      <c r="S3222" s="21" t="s">
        <v>7302</v>
      </c>
      <c r="T3222" s="21" t="s">
        <v>7303</v>
      </c>
      <c r="U3222" s="77"/>
      <c r="V3222" s="23"/>
      <c r="W3222" s="15">
        <f t="shared" si="2"/>
        <v>45635</v>
      </c>
      <c r="X3222" s="24">
        <v>3221.0</v>
      </c>
      <c r="Y3222" s="17" t="str">
        <f t="shared" si="4409"/>
        <v>=COUNTIFS(C$3:C3222,C3222)</v>
      </c>
      <c r="Z3222" s="25" t="str">
        <f t="shared" si="4410"/>
        <v>#NAME?</v>
      </c>
      <c r="AA3222" s="25" t="str">
        <f t="shared" si="4411"/>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2"/>
        <v>75</v>
      </c>
      <c r="B3223" s="10">
        <f t="shared" si="4299"/>
        <v>147</v>
      </c>
      <c r="C3223" s="12" t="s">
        <v>560</v>
      </c>
      <c r="D3223" s="21" t="str">
        <f t="shared" si="4413"/>
        <v>noun</v>
      </c>
      <c r="E3223" s="21" t="s">
        <v>3635</v>
      </c>
      <c r="F3223" s="21" t="str">
        <f t="shared" si="4415"/>
        <v/>
      </c>
      <c r="G3223" s="21"/>
      <c r="H3223" s="21" t="str">
        <f t="shared" si="4416"/>
        <v>monk, monastic</v>
      </c>
      <c r="I3223" s="21" t="str">
        <f t="shared" si="4417"/>
        <v>beggar, mendicant</v>
      </c>
      <c r="J3223" s="21" t="str">
        <f t="shared" si="4418"/>
        <v>√bhikkh (beg)</v>
      </c>
      <c r="K3223" s="21">
        <f t="shared" si="4419"/>
        <v>1</v>
      </c>
      <c r="L3223" s="21" t="str">
        <f t="shared" si="4420"/>
        <v>a</v>
      </c>
      <c r="M3223" s="21" t="str">
        <f t="shared" si="4421"/>
        <v/>
      </c>
      <c r="N3223" s="21" t="str">
        <f t="shared" si="4422"/>
        <v>√bhikkh + u</v>
      </c>
      <c r="O3223" s="21" t="str">
        <f t="shared" si="4423"/>
        <v/>
      </c>
      <c r="P3223" s="21" t="str">
        <f t="shared" si="4424"/>
        <v/>
      </c>
      <c r="Q3223" s="21"/>
      <c r="R3223" s="21" t="s">
        <v>7301</v>
      </c>
      <c r="S3223" s="21" t="s">
        <v>7302</v>
      </c>
      <c r="T3223" s="21" t="s">
        <v>7303</v>
      </c>
      <c r="U3223" s="23"/>
      <c r="V3223" s="23"/>
      <c r="W3223" s="15">
        <f t="shared" si="2"/>
        <v>45635</v>
      </c>
      <c r="X3223" s="24">
        <v>3222.0</v>
      </c>
      <c r="Y3223" s="17" t="str">
        <f t="shared" si="4409"/>
        <v>=COUNTIFS(C$3:C3223,C3223)</v>
      </c>
      <c r="Z3223" s="25" t="str">
        <f t="shared" si="4410"/>
        <v>#NAME?</v>
      </c>
      <c r="AA3223" s="25" t="str">
        <f t="shared" si="4411"/>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2"/>
        <v>3</v>
      </c>
      <c r="B3224" s="10">
        <f t="shared" si="4299"/>
        <v>9</v>
      </c>
      <c r="C3224" s="12" t="s">
        <v>3314</v>
      </c>
      <c r="D3224" s="21" t="str">
        <f t="shared" si="4413"/>
        <v>noun</v>
      </c>
      <c r="E3224" s="21" t="str">
        <f>VLOOKUP($C3224,$C$1:$P$7320,3,0)</f>
        <v>masc gen sg of bhikkhu, from bhikkhati</v>
      </c>
      <c r="F3224" s="21" t="str">
        <f t="shared" si="4415"/>
        <v/>
      </c>
      <c r="G3224" s="21"/>
      <c r="H3224" s="21" t="str">
        <f t="shared" si="4416"/>
        <v>of a monk, monastic</v>
      </c>
      <c r="I3224" s="21" t="str">
        <f t="shared" si="4417"/>
        <v>beggar, mendicant</v>
      </c>
      <c r="J3224" s="21" t="str">
        <f t="shared" si="4418"/>
        <v>√bhikkh (beg)</v>
      </c>
      <c r="K3224" s="21">
        <f t="shared" si="4419"/>
        <v>1</v>
      </c>
      <c r="L3224" s="21" t="str">
        <f t="shared" si="4420"/>
        <v>a</v>
      </c>
      <c r="M3224" s="21" t="str">
        <f t="shared" si="4421"/>
        <v/>
      </c>
      <c r="N3224" s="21" t="str">
        <f t="shared" si="4422"/>
        <v>√bhikkh + u</v>
      </c>
      <c r="O3224" s="21" t="str">
        <f t="shared" si="4423"/>
        <v/>
      </c>
      <c r="P3224" s="21" t="str">
        <f t="shared" si="4424"/>
        <v/>
      </c>
      <c r="Q3224" s="21"/>
      <c r="R3224" s="21" t="s">
        <v>7301</v>
      </c>
      <c r="S3224" s="21" t="s">
        <v>7302</v>
      </c>
      <c r="T3224" s="21" t="s">
        <v>7303</v>
      </c>
      <c r="U3224" s="23"/>
      <c r="V3224" s="23"/>
      <c r="W3224" s="15">
        <f t="shared" si="2"/>
        <v>45635</v>
      </c>
      <c r="X3224" s="24">
        <v>3223.0</v>
      </c>
      <c r="Y3224" s="17" t="str">
        <f t="shared" si="4409"/>
        <v>=COUNTIFS(C$3:C3224,C3224)</v>
      </c>
      <c r="Z3224" s="25" t="str">
        <f t="shared" si="4410"/>
        <v>#NAME?</v>
      </c>
      <c r="AA3224" s="25" t="str">
        <f t="shared" si="4411"/>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2"/>
        <v>1</v>
      </c>
      <c r="B3225" s="10">
        <f t="shared" si="4299"/>
        <v>2</v>
      </c>
      <c r="C3225" s="12" t="s">
        <v>7304</v>
      </c>
      <c r="D3225" s="21" t="s">
        <v>250</v>
      </c>
      <c r="E3225" s="21" t="s">
        <v>7305</v>
      </c>
      <c r="F3225" s="21"/>
      <c r="G3225" s="21"/>
      <c r="H3225" s="21" t="s">
        <v>7306</v>
      </c>
      <c r="I3225" s="21" t="s">
        <v>7307</v>
      </c>
      <c r="J3225" s="21" t="s">
        <v>2172</v>
      </c>
      <c r="K3225" s="21">
        <v>8.0</v>
      </c>
      <c r="L3225" s="21" t="s">
        <v>196</v>
      </c>
      <c r="M3225" s="21"/>
      <c r="N3225" s="21" t="s">
        <v>7308</v>
      </c>
      <c r="O3225" s="21"/>
      <c r="P3225" s="21"/>
      <c r="Q3225" s="21"/>
      <c r="R3225" s="21" t="s">
        <v>7301</v>
      </c>
      <c r="S3225" s="21" t="s">
        <v>7302</v>
      </c>
      <c r="T3225" s="21" t="s">
        <v>7309</v>
      </c>
      <c r="U3225" s="23"/>
      <c r="V3225" s="23"/>
      <c r="W3225" s="15">
        <f t="shared" si="2"/>
        <v>45635</v>
      </c>
      <c r="X3225" s="24">
        <v>3224.0</v>
      </c>
      <c r="Y3225" s="17" t="str">
        <f t="shared" si="4409"/>
        <v>=COUNTIFS(C$3:C3225,C3225)</v>
      </c>
      <c r="Z3225" s="25" t="str">
        <f t="shared" si="4410"/>
        <v>#NAME?</v>
      </c>
      <c r="AA3225" s="25" t="str">
        <f t="shared" si="4411"/>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2"/>
        <v>2</v>
      </c>
      <c r="B3226" s="10">
        <f t="shared" si="4299"/>
        <v>4</v>
      </c>
      <c r="C3226" s="12" t="s">
        <v>589</v>
      </c>
      <c r="D3226" s="21" t="str">
        <f t="shared" ref="D3226:D3231" si="4425">VLOOKUP($C3226,$C$1:$P$7320,2,0)</f>
        <v>noun</v>
      </c>
      <c r="E3226" s="21" t="str">
        <f t="shared" ref="E3226:E3231" si="4426">VLOOKUP($C3226,$C$1:$P$7320,3,0)</f>
        <v>fem acc sg of āpatti, from āpajjati</v>
      </c>
      <c r="F3226" s="21" t="str">
        <f t="shared" ref="F3226:F3231" si="4427">VLOOKUP($C3226,$C$1:$P$7320,4,0)</f>
        <v/>
      </c>
      <c r="G3226" s="21"/>
      <c r="H3226" s="21" t="str">
        <f t="shared" ref="H3226:H3231" si="4428">VLOOKUP($C3226,$C$1:$P$7320,6,0)</f>
        <v>offence, transgression, wrongdoing</v>
      </c>
      <c r="I3226" s="21" t="str">
        <f t="shared" ref="I3226:I3231" si="4429">VLOOKUP($C3226,$C$1:$P$7320,7,0)</f>
        <v>go wrong</v>
      </c>
      <c r="J3226" s="21" t="str">
        <f t="shared" ref="J3226:J3231" si="4430">VLOOKUP($C3226,$C$1:$P$7320,8,0)</f>
        <v>√pad (go, step)</v>
      </c>
      <c r="K3226" s="21">
        <f t="shared" ref="K3226:K3231" si="4431">VLOOKUP($C3226,$C$1:$P$7320,9,0)</f>
        <v>3</v>
      </c>
      <c r="L3226" s="21" t="str">
        <f t="shared" ref="L3226:L3231" si="4432">VLOOKUP($C3226,$C$1:$P$7320,10,0)</f>
        <v>ya</v>
      </c>
      <c r="M3226" s="21" t="str">
        <f t="shared" ref="M3226:M3231" si="4433">VLOOKUP($C3226,$C$1:$P$7320,11,0)</f>
        <v/>
      </c>
      <c r="N3226" s="21" t="str">
        <f t="shared" ref="N3226:N3231" si="4434">VLOOKUP($C3226,$C$1:$P$7320,12,0)</f>
        <v>ā + √pad + ti</v>
      </c>
      <c r="O3226" s="21" t="str">
        <f t="shared" ref="O3226:O3231" si="4435">VLOOKUP($C3226,$C$1:$P$7320,13,0)</f>
        <v/>
      </c>
      <c r="P3226" s="21" t="str">
        <f t="shared" ref="P3226:P3231" si="4436">VLOOKUP($C3226,$C$1:$P$7320,14,0)</f>
        <v/>
      </c>
      <c r="Q3226" s="21"/>
      <c r="R3226" s="21" t="s">
        <v>7301</v>
      </c>
      <c r="S3226" s="21" t="s">
        <v>7302</v>
      </c>
      <c r="T3226" s="21" t="s">
        <v>7303</v>
      </c>
      <c r="U3226" s="23"/>
      <c r="V3226" s="23"/>
      <c r="W3226" s="15">
        <f t="shared" si="2"/>
        <v>45635</v>
      </c>
      <c r="X3226" s="24">
        <v>3225.0</v>
      </c>
      <c r="Y3226" s="17" t="str">
        <f t="shared" si="4409"/>
        <v>=COUNTIFS(C$3:C3226,C3226)</v>
      </c>
      <c r="Z3226" s="25" t="str">
        <f t="shared" si="4410"/>
        <v>#NAME?</v>
      </c>
      <c r="AA3226" s="25" t="str">
        <f t="shared" si="4411"/>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2"/>
        <v>2</v>
      </c>
      <c r="B3227" s="10">
        <f t="shared" si="4299"/>
        <v>2</v>
      </c>
      <c r="C3227" s="12" t="s">
        <v>7287</v>
      </c>
      <c r="D3227" s="21" t="str">
        <f t="shared" si="4425"/>
        <v>noun</v>
      </c>
      <c r="E3227" s="21" t="str">
        <f t="shared" si="4426"/>
        <v>masc dat sg of anupasampanna</v>
      </c>
      <c r="F3227" s="21" t="str">
        <f t="shared" si="4427"/>
        <v/>
      </c>
      <c r="G3227" s="21"/>
      <c r="H3227" s="21" t="str">
        <f t="shared" si="4428"/>
        <v>to a not higher ordained person</v>
      </c>
      <c r="I3227" s="21" t="str">
        <f t="shared" si="4429"/>
        <v>not accomplished</v>
      </c>
      <c r="J3227" s="21" t="str">
        <f t="shared" si="4430"/>
        <v>√pad (go, step)</v>
      </c>
      <c r="K3227" s="21">
        <f t="shared" si="4431"/>
        <v>3</v>
      </c>
      <c r="L3227" s="21" t="str">
        <f t="shared" si="4432"/>
        <v>ya</v>
      </c>
      <c r="M3227" s="21" t="str">
        <f t="shared" si="4433"/>
        <v/>
      </c>
      <c r="N3227" s="21" t="str">
        <f t="shared" si="4434"/>
        <v>na + upa + saṃ + √pad + na</v>
      </c>
      <c r="O3227" s="21" t="str">
        <f t="shared" si="4435"/>
        <v/>
      </c>
      <c r="P3227" s="21" t="str">
        <f t="shared" si="4436"/>
        <v/>
      </c>
      <c r="Q3227" s="21"/>
      <c r="R3227" s="21" t="s">
        <v>7301</v>
      </c>
      <c r="S3227" s="21" t="s">
        <v>7302</v>
      </c>
      <c r="T3227" s="21" t="s">
        <v>7303</v>
      </c>
      <c r="U3227" s="23"/>
      <c r="V3227" s="23"/>
      <c r="W3227" s="15">
        <f t="shared" si="2"/>
        <v>45635</v>
      </c>
      <c r="X3227" s="24">
        <v>3226.0</v>
      </c>
      <c r="Y3227" s="17" t="str">
        <f t="shared" si="4409"/>
        <v>=COUNTIFS(C$3:C3227,C3227)</v>
      </c>
      <c r="Z3227" s="25" t="str">
        <f t="shared" si="4410"/>
        <v>#NAME?</v>
      </c>
      <c r="AA3227" s="25" t="str">
        <f t="shared" si="4411"/>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2"/>
        <v>2</v>
      </c>
      <c r="B3228" s="10">
        <f t="shared" si="4299"/>
        <v>2</v>
      </c>
      <c r="C3228" s="12" t="s">
        <v>7291</v>
      </c>
      <c r="D3228" s="21" t="str">
        <f t="shared" si="4425"/>
        <v>verb</v>
      </c>
      <c r="E3228" s="21" t="str">
        <f t="shared" si="4426"/>
        <v>opt 3rd sg of āroceti</v>
      </c>
      <c r="F3228" s="21" t="str">
        <f t="shared" si="4427"/>
        <v>+acc</v>
      </c>
      <c r="G3228" s="21"/>
      <c r="H3228" s="21" t="str">
        <f t="shared" si="4428"/>
        <v>he would state, announce, declare</v>
      </c>
      <c r="I3228" s="21" t="str">
        <f t="shared" si="4429"/>
        <v/>
      </c>
      <c r="J3228" s="21" t="str">
        <f t="shared" si="4430"/>
        <v>√ruc (shine, approve)</v>
      </c>
      <c r="K3228" s="21">
        <f t="shared" si="4431"/>
        <v>1</v>
      </c>
      <c r="L3228" s="21" t="str">
        <f t="shared" si="4432"/>
        <v>*e</v>
      </c>
      <c r="M3228" s="21" t="str">
        <f t="shared" si="4433"/>
        <v>√ruc + *e &gt; roce</v>
      </c>
      <c r="N3228" s="21" t="str">
        <f t="shared" si="4434"/>
        <v>ā + roce + ti</v>
      </c>
      <c r="O3228" s="21" t="str">
        <f t="shared" si="4435"/>
        <v/>
      </c>
      <c r="P3228" s="21" t="str">
        <f t="shared" si="4436"/>
        <v/>
      </c>
      <c r="Q3228" s="21"/>
      <c r="R3228" s="21" t="s">
        <v>7301</v>
      </c>
      <c r="S3228" s="21" t="s">
        <v>7302</v>
      </c>
      <c r="T3228" s="21" t="s">
        <v>7303</v>
      </c>
      <c r="U3228" s="23"/>
      <c r="V3228" s="23"/>
      <c r="W3228" s="15">
        <f t="shared" si="2"/>
        <v>45635</v>
      </c>
      <c r="X3228" s="24">
        <v>3227.0</v>
      </c>
      <c r="Y3228" s="17" t="str">
        <f t="shared" si="4409"/>
        <v>=COUNTIFS(C$3:C3228,C3228)</v>
      </c>
      <c r="Z3228" s="25" t="str">
        <f t="shared" si="4410"/>
        <v>#NAME?</v>
      </c>
      <c r="AA3228" s="25" t="str">
        <f t="shared" si="4411"/>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2"/>
        <v>9</v>
      </c>
      <c r="B3229" s="10">
        <f t="shared" si="4299"/>
        <v>26</v>
      </c>
      <c r="C3229" s="12" t="s">
        <v>1806</v>
      </c>
      <c r="D3229" s="21" t="str">
        <f t="shared" si="4425"/>
        <v>ind</v>
      </c>
      <c r="E3229" s="21" t="str">
        <f t="shared" si="4426"/>
        <v>ind, adv</v>
      </c>
      <c r="F3229" s="21" t="str">
        <f t="shared" si="4427"/>
        <v>+abl</v>
      </c>
      <c r="G3229" s="21"/>
      <c r="H3229" s="21" t="str">
        <f t="shared" si="4428"/>
        <v>apart (from), except (for)</v>
      </c>
      <c r="I3229" s="21" t="str">
        <f t="shared" si="4429"/>
        <v>other (than)</v>
      </c>
      <c r="J3229" s="21" t="str">
        <f t="shared" si="4430"/>
        <v/>
      </c>
      <c r="K3229" s="21" t="str">
        <f t="shared" si="4431"/>
        <v/>
      </c>
      <c r="L3229" s="21" t="str">
        <f t="shared" si="4432"/>
        <v/>
      </c>
      <c r="M3229" s="21" t="str">
        <f t="shared" si="4433"/>
        <v/>
      </c>
      <c r="N3229" s="21" t="str">
        <f t="shared" si="4434"/>
        <v>añña + tra</v>
      </c>
      <c r="O3229" s="21" t="str">
        <f t="shared" si="4435"/>
        <v/>
      </c>
      <c r="P3229" s="21" t="str">
        <f t="shared" si="4436"/>
        <v/>
      </c>
      <c r="Q3229" s="21"/>
      <c r="R3229" s="21" t="s">
        <v>7301</v>
      </c>
      <c r="S3229" s="21" t="s">
        <v>7302</v>
      </c>
      <c r="T3229" s="21" t="s">
        <v>7303</v>
      </c>
      <c r="U3229" s="23"/>
      <c r="V3229" s="23"/>
      <c r="W3229" s="15">
        <f t="shared" si="2"/>
        <v>45635</v>
      </c>
      <c r="X3229" s="24">
        <v>3228.0</v>
      </c>
      <c r="Y3229" s="17" t="str">
        <f t="shared" si="4409"/>
        <v>=COUNTIFS(C$3:C3229,C3229)</v>
      </c>
      <c r="Z3229" s="25" t="str">
        <f t="shared" si="4410"/>
        <v>#NAME?</v>
      </c>
      <c r="AA3229" s="25" t="str">
        <f t="shared" si="4411"/>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2"/>
        <v>4</v>
      </c>
      <c r="B3230" s="10">
        <f t="shared" si="4299"/>
        <v>4</v>
      </c>
      <c r="C3230" s="12" t="s">
        <v>4763</v>
      </c>
      <c r="D3230" s="21" t="str">
        <f t="shared" si="4425"/>
        <v>noun</v>
      </c>
      <c r="E3230" s="21" t="str">
        <f t="shared" si="4426"/>
        <v>fem abl sg of bhikkhusammuti, comp</v>
      </c>
      <c r="F3230" s="21" t="str">
        <f t="shared" si="4427"/>
        <v/>
      </c>
      <c r="G3230" s="21"/>
      <c r="H3230" s="21" t="str">
        <f t="shared" si="4428"/>
        <v>(from) monks' permission</v>
      </c>
      <c r="I3230" s="21" t="str">
        <f t="shared" si="4429"/>
        <v>agreement of the monks</v>
      </c>
      <c r="J3230" s="21" t="str">
        <f t="shared" si="4430"/>
        <v/>
      </c>
      <c r="K3230" s="21" t="str">
        <f t="shared" si="4431"/>
        <v/>
      </c>
      <c r="L3230" s="21" t="str">
        <f t="shared" si="4432"/>
        <v/>
      </c>
      <c r="M3230" s="21" t="str">
        <f t="shared" si="4433"/>
        <v/>
      </c>
      <c r="N3230" s="21" t="str">
        <f t="shared" si="4434"/>
        <v>bhikkhu + sammuti</v>
      </c>
      <c r="O3230" s="21" t="str">
        <f t="shared" si="4435"/>
        <v>genitive tappurisa</v>
      </c>
      <c r="P3230" s="21" t="str">
        <f t="shared" si="4436"/>
        <v>bhikkhūnaṃ + sammuti</v>
      </c>
      <c r="Q3230" s="21" t="s">
        <v>4769</v>
      </c>
      <c r="R3230" s="21" t="s">
        <v>7301</v>
      </c>
      <c r="S3230" s="21" t="s">
        <v>7302</v>
      </c>
      <c r="T3230" s="21" t="s">
        <v>7303</v>
      </c>
      <c r="U3230" s="23"/>
      <c r="V3230" s="23"/>
      <c r="W3230" s="15">
        <f t="shared" si="2"/>
        <v>45635</v>
      </c>
      <c r="X3230" s="24">
        <v>3229.0</v>
      </c>
      <c r="Y3230" s="17" t="str">
        <f t="shared" si="4409"/>
        <v>=COUNTIFS(C$3:C3230,C3230)</v>
      </c>
      <c r="Z3230" s="25" t="str">
        <f t="shared" si="4410"/>
        <v>#NAME?</v>
      </c>
      <c r="AA3230" s="25" t="str">
        <f t="shared" si="4411"/>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2"/>
        <v>39</v>
      </c>
      <c r="B3231" s="10">
        <f t="shared" si="4299"/>
        <v>122</v>
      </c>
      <c r="C3231" s="12" t="s">
        <v>4724</v>
      </c>
      <c r="D3231" s="21" t="str">
        <f t="shared" si="4425"/>
        <v>adj</v>
      </c>
      <c r="E3231" s="21" t="str">
        <f t="shared" si="4426"/>
        <v>nt nom sg of pācittiya</v>
      </c>
      <c r="F3231" s="21" t="str">
        <f t="shared" si="4427"/>
        <v>+loc</v>
      </c>
      <c r="G3231" s="21"/>
      <c r="H3231" s="21" t="str">
        <f t="shared" si="4428"/>
        <v>requiring confession</v>
      </c>
      <c r="I3231" s="21" t="str">
        <f t="shared" si="4429"/>
        <v/>
      </c>
      <c r="J3231" s="21" t="str">
        <f t="shared" si="4430"/>
        <v/>
      </c>
      <c r="K3231" s="21" t="str">
        <f t="shared" si="4431"/>
        <v/>
      </c>
      <c r="L3231" s="21" t="str">
        <f t="shared" si="4432"/>
        <v/>
      </c>
      <c r="M3231" s="21" t="str">
        <f t="shared" si="4433"/>
        <v/>
      </c>
      <c r="N3231" s="21" t="str">
        <f t="shared" si="4434"/>
        <v/>
      </c>
      <c r="O3231" s="21" t="str">
        <f t="shared" si="4435"/>
        <v/>
      </c>
      <c r="P3231" s="21" t="str">
        <f t="shared" si="4436"/>
        <v/>
      </c>
      <c r="Q3231" s="21"/>
      <c r="R3231" s="21" t="s">
        <v>7301</v>
      </c>
      <c r="S3231" s="21" t="s">
        <v>7302</v>
      </c>
      <c r="T3231" s="21" t="s">
        <v>7303</v>
      </c>
      <c r="U3231" s="23"/>
      <c r="V3231" s="23"/>
      <c r="W3231" s="15">
        <f t="shared" si="2"/>
        <v>45635</v>
      </c>
      <c r="X3231" s="24">
        <v>3230.0</v>
      </c>
      <c r="Y3231" s="17" t="str">
        <f t="shared" si="4409"/>
        <v>=COUNTIFS(C$3:C3231,C3231)</v>
      </c>
      <c r="Z3231" s="25" t="str">
        <f t="shared" si="4410"/>
        <v>#NAME?</v>
      </c>
      <c r="AA3231" s="25" t="str">
        <f t="shared" si="4411"/>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299"/>
        <v>0</v>
      </c>
      <c r="C3232" s="130"/>
      <c r="D3232" s="130"/>
      <c r="E3232" s="130"/>
      <c r="F3232" s="130"/>
      <c r="G3232" s="130"/>
      <c r="H3232" s="130"/>
      <c r="I3232" s="130"/>
      <c r="J3232" s="130"/>
      <c r="K3232" s="130"/>
      <c r="L3232" s="130"/>
      <c r="M3232" s="130"/>
      <c r="N3232" s="130"/>
      <c r="O3232" s="130"/>
      <c r="P3232" s="130"/>
      <c r="Q3232" s="130"/>
      <c r="R3232" s="130" t="s">
        <v>7301</v>
      </c>
      <c r="S3232" s="130" t="s">
        <v>7302</v>
      </c>
      <c r="T3232" s="130" t="s">
        <v>7303</v>
      </c>
      <c r="U3232" s="36"/>
      <c r="V3232" s="36"/>
      <c r="W3232" s="15">
        <f t="shared" si="2"/>
        <v>45635</v>
      </c>
      <c r="X3232" s="24">
        <v>3231.0</v>
      </c>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299"/>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2"/>
        <v>45635</v>
      </c>
      <c r="X3233" s="24">
        <v>3232.0</v>
      </c>
      <c r="Y3233" s="17" t="str">
        <f t="shared" ref="Y3233:Y3243" si="4437">formulatext(A3233)</f>
        <v>#N/A</v>
      </c>
      <c r="Z3233" s="25" t="str">
        <f t="shared" ref="Z3233:Z3243" si="4438">org.libreoffice.regex(Y3233,"(\= COUNTIFS\(C\$\d{1,3}:)(C\d{1,3})(,)(C\d{1,3})(\))","$2")</f>
        <v>#NAME?</v>
      </c>
      <c r="AA3233" s="25" t="str">
        <f t="shared" ref="AA3233:AA3243" si="4439">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299"/>
        <v>1</v>
      </c>
      <c r="C3234" s="12" t="s">
        <v>7310</v>
      </c>
      <c r="D3234" s="21"/>
      <c r="E3234" s="21"/>
      <c r="F3234" s="21"/>
      <c r="G3234" s="21"/>
      <c r="H3234" s="21"/>
      <c r="I3234" s="21"/>
      <c r="J3234" s="21"/>
      <c r="K3234" s="21"/>
      <c r="L3234" s="21"/>
      <c r="M3234" s="21"/>
      <c r="N3234" s="21"/>
      <c r="O3234" s="21"/>
      <c r="P3234" s="21"/>
      <c r="Q3234" s="21"/>
      <c r="R3234" s="21"/>
      <c r="S3234" s="21"/>
      <c r="T3234" s="21"/>
      <c r="U3234" s="23"/>
      <c r="V3234" s="23"/>
      <c r="W3234" s="15">
        <f t="shared" si="2"/>
        <v>45635</v>
      </c>
      <c r="X3234" s="24">
        <v>3233.0</v>
      </c>
      <c r="Y3234" s="17" t="str">
        <f t="shared" si="4437"/>
        <v>#N/A</v>
      </c>
      <c r="Z3234" s="25" t="str">
        <f t="shared" si="4438"/>
        <v>#NAME?</v>
      </c>
      <c r="AA3234" s="25" t="str">
        <f t="shared" si="4439"/>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40">COUNTIFS(C$3:C3235,C3235)</f>
        <v>35</v>
      </c>
      <c r="B3235" s="10">
        <f t="shared" si="4299"/>
        <v>99</v>
      </c>
      <c r="C3235" s="12" t="s">
        <v>555</v>
      </c>
      <c r="D3235" s="21" t="str">
        <f t="shared" ref="D3235:D3237" si="4441">VLOOKUP($C3235,$C$1:$P$7320,2,0)</f>
        <v>pron</v>
      </c>
      <c r="E3235" s="21" t="str">
        <f t="shared" ref="E3235:E3236" si="4442">VLOOKUP($C3235,$C$1:$P$7320,3,0)</f>
        <v>masc nom sg of ya</v>
      </c>
      <c r="F3235" s="21" t="str">
        <f t="shared" ref="F3235:F3237" si="4443">VLOOKUP($C3235,$C$1:$P$7320,4,0)</f>
        <v/>
      </c>
      <c r="G3235" s="21"/>
      <c r="H3235" s="21" t="str">
        <f t="shared" ref="H3235:H3237" si="4444">VLOOKUP($C3235,$C$1:$P$7320,6,0)</f>
        <v>whichever, whoever</v>
      </c>
      <c r="I3235" s="21" t="str">
        <f t="shared" ref="I3235:I3237" si="4445">VLOOKUP($C3235,$C$1:$P$7320,7,0)</f>
        <v/>
      </c>
      <c r="J3235" s="21" t="str">
        <f t="shared" ref="J3235:J3237" si="4446">VLOOKUP($C3235,$C$1:$P$7320,8,0)</f>
        <v/>
      </c>
      <c r="K3235" s="21" t="str">
        <f t="shared" ref="K3235:K3237" si="4447">VLOOKUP($C3235,$C$1:$P$7320,9,0)</f>
        <v/>
      </c>
      <c r="L3235" s="21" t="str">
        <f t="shared" ref="L3235:L3237" si="4448">VLOOKUP($C3235,$C$1:$P$7320,10,0)</f>
        <v/>
      </c>
      <c r="M3235" s="21" t="str">
        <f t="shared" ref="M3235:M3237" si="4449">VLOOKUP($C3235,$C$1:$P$7320,11,0)</f>
        <v/>
      </c>
      <c r="N3235" s="21" t="str">
        <f t="shared" ref="N3235:N3237" si="4450">VLOOKUP($C3235,$C$1:$P$7320,12,0)</f>
        <v/>
      </c>
      <c r="O3235" s="21" t="str">
        <f t="shared" ref="O3235:O3237" si="4451">VLOOKUP($C3235,$C$1:$P$7320,13,0)</f>
        <v/>
      </c>
      <c r="P3235" s="21" t="str">
        <f t="shared" ref="P3235:P3237" si="4452">VLOOKUP($C3235,$C$1:$P$7320,14,0)</f>
        <v/>
      </c>
      <c r="Q3235" s="21"/>
      <c r="R3235" s="21" t="s">
        <v>7310</v>
      </c>
      <c r="S3235" s="21" t="s">
        <v>7311</v>
      </c>
      <c r="T3235" s="21" t="s">
        <v>7312</v>
      </c>
      <c r="U3235" s="77"/>
      <c r="V3235" s="23"/>
      <c r="W3235" s="15">
        <f t="shared" si="2"/>
        <v>45635</v>
      </c>
      <c r="X3235" s="24">
        <v>3234.0</v>
      </c>
      <c r="Y3235" s="17" t="str">
        <f t="shared" si="4437"/>
        <v>=COUNTIFS(C$3:C3235,C3235)</v>
      </c>
      <c r="Z3235" s="25" t="str">
        <f t="shared" si="4438"/>
        <v>#NAME?</v>
      </c>
      <c r="AA3235" s="25" t="str">
        <f t="shared" si="4439"/>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40"/>
        <v>45</v>
      </c>
      <c r="B3236" s="10">
        <f t="shared" si="4299"/>
        <v>124</v>
      </c>
      <c r="C3236" s="12" t="s">
        <v>466</v>
      </c>
      <c r="D3236" s="21" t="str">
        <f t="shared" si="4441"/>
        <v>ind</v>
      </c>
      <c r="E3236" s="21" t="str">
        <f t="shared" si="4442"/>
        <v/>
      </c>
      <c r="F3236" s="21" t="str">
        <f t="shared" si="4443"/>
        <v/>
      </c>
      <c r="G3236" s="21"/>
      <c r="H3236" s="21" t="str">
        <f t="shared" si="4444"/>
        <v>then, now, so, but</v>
      </c>
      <c r="I3236" s="21" t="str">
        <f t="shared" si="4445"/>
        <v/>
      </c>
      <c r="J3236" s="21" t="str">
        <f t="shared" si="4446"/>
        <v/>
      </c>
      <c r="K3236" s="21" t="str">
        <f t="shared" si="4447"/>
        <v/>
      </c>
      <c r="L3236" s="21" t="str">
        <f t="shared" si="4448"/>
        <v/>
      </c>
      <c r="M3236" s="21" t="str">
        <f t="shared" si="4449"/>
        <v/>
      </c>
      <c r="N3236" s="21" t="str">
        <f t="shared" si="4450"/>
        <v/>
      </c>
      <c r="O3236" s="21" t="str">
        <f t="shared" si="4451"/>
        <v/>
      </c>
      <c r="P3236" s="21" t="str">
        <f t="shared" si="4452"/>
        <v/>
      </c>
      <c r="Q3236" s="21"/>
      <c r="R3236" s="21" t="s">
        <v>7310</v>
      </c>
      <c r="S3236" s="21" t="s">
        <v>7311</v>
      </c>
      <c r="T3236" s="21" t="s">
        <v>7312</v>
      </c>
      <c r="U3236" s="77"/>
      <c r="V3236" s="23"/>
      <c r="W3236" s="15">
        <f t="shared" si="2"/>
        <v>45635</v>
      </c>
      <c r="X3236" s="24">
        <v>3235.0</v>
      </c>
      <c r="Y3236" s="17" t="str">
        <f t="shared" si="4437"/>
        <v>=COUNTIFS(C$3:C3236,C3236)</v>
      </c>
      <c r="Z3236" s="25" t="str">
        <f t="shared" si="4438"/>
        <v>#NAME?</v>
      </c>
      <c r="AA3236" s="25" t="str">
        <f t="shared" si="4439"/>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0"/>
        <v>76</v>
      </c>
      <c r="B3237" s="10">
        <f t="shared" si="4299"/>
        <v>147</v>
      </c>
      <c r="C3237" s="12" t="s">
        <v>560</v>
      </c>
      <c r="D3237" s="21" t="str">
        <f t="shared" si="4441"/>
        <v>noun</v>
      </c>
      <c r="E3237" s="21" t="s">
        <v>3635</v>
      </c>
      <c r="F3237" s="21" t="str">
        <f t="shared" si="4443"/>
        <v/>
      </c>
      <c r="G3237" s="21"/>
      <c r="H3237" s="21" t="str">
        <f t="shared" si="4444"/>
        <v>monk, monastic</v>
      </c>
      <c r="I3237" s="21" t="str">
        <f t="shared" si="4445"/>
        <v>beggar, mendicant</v>
      </c>
      <c r="J3237" s="21" t="str">
        <f t="shared" si="4446"/>
        <v>√bhikkh (beg)</v>
      </c>
      <c r="K3237" s="21">
        <f t="shared" si="4447"/>
        <v>1</v>
      </c>
      <c r="L3237" s="21" t="str">
        <f t="shared" si="4448"/>
        <v>a</v>
      </c>
      <c r="M3237" s="21" t="str">
        <f t="shared" si="4449"/>
        <v/>
      </c>
      <c r="N3237" s="21" t="str">
        <f t="shared" si="4450"/>
        <v>√bhikkh + u</v>
      </c>
      <c r="O3237" s="21" t="str">
        <f t="shared" si="4451"/>
        <v/>
      </c>
      <c r="P3237" s="21" t="str">
        <f t="shared" si="4452"/>
        <v/>
      </c>
      <c r="Q3237" s="21"/>
      <c r="R3237" s="21" t="s">
        <v>7310</v>
      </c>
      <c r="S3237" s="21" t="s">
        <v>7311</v>
      </c>
      <c r="T3237" s="21" t="s">
        <v>7312</v>
      </c>
      <c r="U3237" s="23"/>
      <c r="V3237" s="23"/>
      <c r="W3237" s="15">
        <f t="shared" si="2"/>
        <v>45635</v>
      </c>
      <c r="X3237" s="24">
        <v>3236.0</v>
      </c>
      <c r="Y3237" s="17" t="str">
        <f t="shared" si="4437"/>
        <v>=COUNTIFS(C$3:C3237,C3237)</v>
      </c>
      <c r="Z3237" s="25" t="str">
        <f t="shared" si="4438"/>
        <v>#NAME?</v>
      </c>
      <c r="AA3237" s="25" t="str">
        <f t="shared" si="4439"/>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0"/>
        <v>1</v>
      </c>
      <c r="B3238" s="10">
        <f t="shared" si="4299"/>
        <v>1</v>
      </c>
      <c r="C3238" s="12" t="s">
        <v>7313</v>
      </c>
      <c r="D3238" s="21" t="s">
        <v>47</v>
      </c>
      <c r="E3238" s="21" t="s">
        <v>7314</v>
      </c>
      <c r="F3238" s="21"/>
      <c r="G3238" s="21"/>
      <c r="H3238" s="21" t="s">
        <v>7315</v>
      </c>
      <c r="I3238" s="21"/>
      <c r="J3238" s="21" t="s">
        <v>7316</v>
      </c>
      <c r="K3238" s="21">
        <v>1.0</v>
      </c>
      <c r="L3238" s="21" t="s">
        <v>35</v>
      </c>
      <c r="M3238" s="21"/>
      <c r="N3238" s="21" t="s">
        <v>7317</v>
      </c>
      <c r="O3238" s="21"/>
      <c r="P3238" s="21"/>
      <c r="Q3238" s="21" t="s">
        <v>7318</v>
      </c>
      <c r="R3238" s="21" t="s">
        <v>7310</v>
      </c>
      <c r="S3238" s="21" t="s">
        <v>7311</v>
      </c>
      <c r="T3238" s="21" t="s">
        <v>7319</v>
      </c>
      <c r="U3238" s="23"/>
      <c r="V3238" s="23"/>
      <c r="W3238" s="15">
        <f t="shared" si="2"/>
        <v>45635</v>
      </c>
      <c r="X3238" s="24">
        <v>3237.0</v>
      </c>
      <c r="Y3238" s="17" t="str">
        <f t="shared" si="4437"/>
        <v>=COUNTIFS(C$3:C3238,C3238)</v>
      </c>
      <c r="Z3238" s="25" t="str">
        <f t="shared" si="4438"/>
        <v>#NAME?</v>
      </c>
      <c r="AA3238" s="25" t="str">
        <f t="shared" si="4439"/>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0"/>
        <v>1</v>
      </c>
      <c r="B3239" s="10">
        <f t="shared" si="4299"/>
        <v>1</v>
      </c>
      <c r="C3239" s="12" t="s">
        <v>7320</v>
      </c>
      <c r="D3239" s="21" t="s">
        <v>84</v>
      </c>
      <c r="E3239" s="21" t="s">
        <v>7321</v>
      </c>
      <c r="F3239" s="21"/>
      <c r="G3239" s="21"/>
      <c r="H3239" s="21" t="s">
        <v>7322</v>
      </c>
      <c r="I3239" s="21"/>
      <c r="J3239" s="21" t="s">
        <v>7323</v>
      </c>
      <c r="K3239" s="21">
        <v>1.0</v>
      </c>
      <c r="L3239" s="21" t="s">
        <v>35</v>
      </c>
      <c r="M3239" s="21" t="s">
        <v>7324</v>
      </c>
      <c r="N3239" s="21" t="s">
        <v>7325</v>
      </c>
      <c r="O3239" s="21"/>
      <c r="P3239" s="21"/>
      <c r="Q3239" s="21"/>
      <c r="R3239" s="21" t="s">
        <v>7310</v>
      </c>
      <c r="S3239" s="21" t="s">
        <v>7311</v>
      </c>
      <c r="T3239" s="21" t="s">
        <v>7326</v>
      </c>
      <c r="U3239" s="23"/>
      <c r="V3239" s="23"/>
      <c r="W3239" s="15">
        <f t="shared" si="2"/>
        <v>45635</v>
      </c>
      <c r="X3239" s="24">
        <v>3238.0</v>
      </c>
      <c r="Y3239" s="17" t="str">
        <f t="shared" si="4437"/>
        <v>=COUNTIFS(C$3:C3239,C3239)</v>
      </c>
      <c r="Z3239" s="25" t="str">
        <f t="shared" si="4438"/>
        <v>#NAME?</v>
      </c>
      <c r="AA3239" s="25" t="str">
        <f t="shared" si="4439"/>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0"/>
        <v>91</v>
      </c>
      <c r="B3240" s="10">
        <f t="shared" si="4299"/>
        <v>220</v>
      </c>
      <c r="C3240" s="12" t="s">
        <v>1131</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7310</v>
      </c>
      <c r="S3240" s="21" t="s">
        <v>7311</v>
      </c>
      <c r="T3240" s="21" t="s">
        <v>7312</v>
      </c>
      <c r="U3240" s="23"/>
      <c r="V3240" s="23"/>
      <c r="W3240" s="15">
        <f t="shared" si="2"/>
        <v>45635</v>
      </c>
      <c r="X3240" s="24">
        <v>3239.0</v>
      </c>
      <c r="Y3240" s="17" t="str">
        <f t="shared" si="4437"/>
        <v>=COUNTIFS(C$3:C3240,C3240)</v>
      </c>
      <c r="Z3240" s="25" t="str">
        <f t="shared" si="4438"/>
        <v>#NAME?</v>
      </c>
      <c r="AA3240" s="25" t="str">
        <f t="shared" si="4439"/>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0"/>
        <v>1</v>
      </c>
      <c r="B3241" s="10">
        <f t="shared" si="4299"/>
        <v>1</v>
      </c>
      <c r="C3241" s="12" t="s">
        <v>7327</v>
      </c>
      <c r="D3241" s="21" t="s">
        <v>84</v>
      </c>
      <c r="E3241" s="21" t="s">
        <v>7328</v>
      </c>
      <c r="F3241" s="21"/>
      <c r="G3241" s="21"/>
      <c r="H3241" s="21" t="s">
        <v>7329</v>
      </c>
      <c r="I3241" s="21"/>
      <c r="J3241" s="21" t="s">
        <v>7323</v>
      </c>
      <c r="K3241" s="21">
        <v>1.0</v>
      </c>
      <c r="L3241" s="21" t="s">
        <v>1456</v>
      </c>
      <c r="M3241" s="21" t="s">
        <v>7330</v>
      </c>
      <c r="N3241" s="21" t="s">
        <v>7331</v>
      </c>
      <c r="O3241" s="21"/>
      <c r="P3241" s="21"/>
      <c r="Q3241" s="21"/>
      <c r="R3241" s="21" t="s">
        <v>7310</v>
      </c>
      <c r="S3241" s="21" t="s">
        <v>7311</v>
      </c>
      <c r="T3241" s="21" t="s">
        <v>7332</v>
      </c>
      <c r="U3241" s="23"/>
      <c r="V3241" s="23"/>
      <c r="W3241" s="15">
        <f t="shared" si="2"/>
        <v>45635</v>
      </c>
      <c r="X3241" s="24">
        <v>3240.0</v>
      </c>
      <c r="Y3241" s="17" t="str">
        <f t="shared" si="4437"/>
        <v>=COUNTIFS(C$3:C3241,C3241)</v>
      </c>
      <c r="Z3241" s="25" t="str">
        <f t="shared" si="4438"/>
        <v>#NAME?</v>
      </c>
      <c r="AA3241" s="25" t="str">
        <f t="shared" si="4439"/>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0"/>
        <v>92</v>
      </c>
      <c r="B3242" s="10">
        <f t="shared" si="4299"/>
        <v>220</v>
      </c>
      <c r="C3242" s="12" t="s">
        <v>1131</v>
      </c>
      <c r="D3242" s="21" t="str">
        <f t="shared" ref="D3242:D3243" si="4453">VLOOKUP($C3242,$C$1:$P$7320,2,0)</f>
        <v>ind</v>
      </c>
      <c r="E3242" s="21" t="str">
        <f t="shared" ref="E3242:E3243" si="4454">VLOOKUP($C3242,$C$1:$P$7320,3,0)</f>
        <v>conj</v>
      </c>
      <c r="F3242" s="21" t="str">
        <f t="shared" ref="F3242:F3243" si="4455">VLOOKUP($C3242,$C$1:$P$7320,4,0)</f>
        <v/>
      </c>
      <c r="G3242" s="21"/>
      <c r="H3242" s="21" t="str">
        <f t="shared" ref="H3242:H3243" si="4456">VLOOKUP($C3242,$C$1:$P$7320,6,0)</f>
        <v>or, either or</v>
      </c>
      <c r="I3242" s="21" t="str">
        <f t="shared" ref="I3242:I3243" si="4457">VLOOKUP($C3242,$C$1:$P$7320,7,0)</f>
        <v/>
      </c>
      <c r="J3242" s="21" t="str">
        <f t="shared" ref="J3242:J3243" si="4458">VLOOKUP($C3242,$C$1:$P$7320,8,0)</f>
        <v/>
      </c>
      <c r="K3242" s="21" t="str">
        <f t="shared" ref="K3242:K3243" si="4459">VLOOKUP($C3242,$C$1:$P$7320,9,0)</f>
        <v/>
      </c>
      <c r="L3242" s="21" t="str">
        <f t="shared" ref="L3242:L3243" si="4460">VLOOKUP($C3242,$C$1:$P$7320,10,0)</f>
        <v/>
      </c>
      <c r="M3242" s="21" t="str">
        <f t="shared" ref="M3242:M3243" si="4461">VLOOKUP($C3242,$C$1:$P$7320,11,0)</f>
        <v/>
      </c>
      <c r="N3242" s="21" t="str">
        <f t="shared" ref="N3242:N3243" si="4462">VLOOKUP($C3242,$C$1:$P$7320,12,0)</f>
        <v/>
      </c>
      <c r="O3242" s="21" t="str">
        <f t="shared" ref="O3242:O3243" si="4463">VLOOKUP($C3242,$C$1:$P$7320,13,0)</f>
        <v/>
      </c>
      <c r="P3242" s="21" t="str">
        <f t="shared" ref="P3242:P3243" si="4464">VLOOKUP($C3242,$C$1:$P$7320,14,0)</f>
        <v/>
      </c>
      <c r="Q3242" s="21"/>
      <c r="R3242" s="21" t="s">
        <v>7310</v>
      </c>
      <c r="S3242" s="21" t="s">
        <v>7311</v>
      </c>
      <c r="T3242" s="21" t="s">
        <v>7312</v>
      </c>
      <c r="U3242" s="23"/>
      <c r="V3242" s="23"/>
      <c r="W3242" s="15">
        <f t="shared" si="2"/>
        <v>45635</v>
      </c>
      <c r="X3242" s="24">
        <v>3241.0</v>
      </c>
      <c r="Y3242" s="17" t="str">
        <f t="shared" si="4437"/>
        <v>=COUNTIFS(C$3:C3242,C3242)</v>
      </c>
      <c r="Z3242" s="25" t="str">
        <f t="shared" si="4438"/>
        <v>#NAME?</v>
      </c>
      <c r="AA3242" s="25" t="str">
        <f t="shared" si="4439"/>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0"/>
        <v>40</v>
      </c>
      <c r="B3243" s="10">
        <f t="shared" si="4299"/>
        <v>122</v>
      </c>
      <c r="C3243" s="12" t="s">
        <v>4724</v>
      </c>
      <c r="D3243" s="21" t="str">
        <f t="shared" si="4453"/>
        <v>adj</v>
      </c>
      <c r="E3243" s="21" t="str">
        <f t="shared" si="4454"/>
        <v>nt nom sg of pācittiya</v>
      </c>
      <c r="F3243" s="21" t="str">
        <f t="shared" si="4455"/>
        <v>+loc</v>
      </c>
      <c r="G3243" s="21"/>
      <c r="H3243" s="21" t="str">
        <f t="shared" si="4456"/>
        <v>requiring confession</v>
      </c>
      <c r="I3243" s="21" t="str">
        <f t="shared" si="4457"/>
        <v/>
      </c>
      <c r="J3243" s="21" t="str">
        <f t="shared" si="4458"/>
        <v/>
      </c>
      <c r="K3243" s="21" t="str">
        <f t="shared" si="4459"/>
        <v/>
      </c>
      <c r="L3243" s="21" t="str">
        <f t="shared" si="4460"/>
        <v/>
      </c>
      <c r="M3243" s="21" t="str">
        <f t="shared" si="4461"/>
        <v/>
      </c>
      <c r="N3243" s="21" t="str">
        <f t="shared" si="4462"/>
        <v/>
      </c>
      <c r="O3243" s="21" t="str">
        <f t="shared" si="4463"/>
        <v/>
      </c>
      <c r="P3243" s="21" t="str">
        <f t="shared" si="4464"/>
        <v/>
      </c>
      <c r="Q3243" s="21"/>
      <c r="R3243" s="21" t="s">
        <v>7310</v>
      </c>
      <c r="S3243" s="21" t="s">
        <v>7311</v>
      </c>
      <c r="T3243" s="21" t="s">
        <v>7312</v>
      </c>
      <c r="U3243" s="23"/>
      <c r="V3243" s="23"/>
      <c r="W3243" s="15">
        <f t="shared" si="2"/>
        <v>45635</v>
      </c>
      <c r="X3243" s="24">
        <v>3242.0</v>
      </c>
      <c r="Y3243" s="17" t="str">
        <f t="shared" si="4437"/>
        <v>=COUNTIFS(C$3:C3243,C3243)</v>
      </c>
      <c r="Z3243" s="25" t="str">
        <f t="shared" si="4438"/>
        <v>#NAME?</v>
      </c>
      <c r="AA3243" s="25" t="str">
        <f t="shared" si="4439"/>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2"/>
      <c r="B3244" s="10">
        <f t="shared" si="4299"/>
        <v>0</v>
      </c>
      <c r="C3244" s="113"/>
      <c r="D3244" s="114"/>
      <c r="E3244" s="114"/>
      <c r="F3244" s="114"/>
      <c r="G3244" s="114"/>
      <c r="H3244" s="114"/>
      <c r="I3244" s="114"/>
      <c r="J3244" s="114"/>
      <c r="K3244" s="114"/>
      <c r="L3244" s="114"/>
      <c r="M3244" s="114"/>
      <c r="N3244" s="114"/>
      <c r="O3244" s="114"/>
      <c r="P3244" s="114"/>
      <c r="Q3244" s="114"/>
      <c r="R3244" s="114" t="s">
        <v>7310</v>
      </c>
      <c r="S3244" s="114" t="s">
        <v>7311</v>
      </c>
      <c r="T3244" s="114" t="s">
        <v>7312</v>
      </c>
      <c r="U3244" s="112"/>
      <c r="V3244" s="112"/>
      <c r="W3244" s="15">
        <f t="shared" si="2"/>
        <v>45635</v>
      </c>
      <c r="X3244" s="24">
        <v>3243.0</v>
      </c>
      <c r="Y3244" s="112"/>
      <c r="Z3244" s="112"/>
      <c r="AA3244" s="112"/>
      <c r="AB3244" s="112"/>
      <c r="AC3244" s="112"/>
      <c r="AD3244" s="112"/>
      <c r="AE3244" s="112"/>
      <c r="AF3244" s="112"/>
      <c r="AG3244" s="112"/>
      <c r="AH3244" s="112"/>
      <c r="AI3244" s="112"/>
      <c r="AJ3244" s="112"/>
      <c r="AK3244" s="112"/>
      <c r="AL3244" s="115"/>
      <c r="AM3244" s="115"/>
      <c r="AN3244" s="115"/>
      <c r="AO3244" s="115"/>
      <c r="AP3244" s="115"/>
      <c r="AQ3244" s="115"/>
      <c r="AR3244" s="115"/>
      <c r="AS3244" s="115"/>
      <c r="AT3244" s="115"/>
      <c r="AU3244" s="115"/>
    </row>
    <row r="3245" ht="15.75" customHeight="1">
      <c r="A3245" s="116"/>
      <c r="B3245" s="10">
        <f t="shared" si="4299"/>
        <v>1</v>
      </c>
      <c r="C3245" s="117" t="s">
        <v>7333</v>
      </c>
      <c r="D3245" s="118"/>
      <c r="E3245" s="118"/>
      <c r="F3245" s="118"/>
      <c r="G3245" s="118"/>
      <c r="H3245" s="118"/>
      <c r="I3245" s="118"/>
      <c r="J3245" s="118"/>
      <c r="K3245" s="118"/>
      <c r="L3245" s="118"/>
      <c r="M3245" s="118"/>
      <c r="N3245" s="118"/>
      <c r="O3245" s="118"/>
      <c r="P3245" s="118"/>
      <c r="Q3245" s="124"/>
      <c r="R3245" s="120"/>
      <c r="S3245" s="120"/>
      <c r="T3245" s="120"/>
      <c r="U3245" s="121"/>
      <c r="V3245" s="121"/>
      <c r="W3245" s="15">
        <f t="shared" si="2"/>
        <v>45635</v>
      </c>
      <c r="X3245" s="24">
        <v>3244.0</v>
      </c>
      <c r="Y3245" s="121"/>
      <c r="Z3245" s="121"/>
      <c r="AA3245" s="121"/>
      <c r="AB3245" s="121"/>
      <c r="AC3245" s="121"/>
      <c r="AD3245" s="121"/>
      <c r="AE3245" s="121"/>
      <c r="AF3245" s="121"/>
      <c r="AG3245" s="121"/>
      <c r="AH3245" s="121"/>
      <c r="AI3245" s="121"/>
      <c r="AJ3245" s="121"/>
      <c r="AK3245" s="121"/>
      <c r="AL3245" s="122"/>
      <c r="AM3245" s="122"/>
      <c r="AN3245" s="122"/>
      <c r="AO3245" s="122"/>
      <c r="AP3245" s="122"/>
      <c r="AQ3245" s="122"/>
      <c r="AR3245" s="122"/>
      <c r="AS3245" s="122"/>
      <c r="AT3245" s="122"/>
      <c r="AU3245" s="122"/>
    </row>
    <row r="3246" ht="15.75" customHeight="1">
      <c r="A3246" s="123">
        <f t="shared" ref="A3246:A3249" si="4465">COUNTIFS(C$3:C3246,C3246)</f>
        <v>1</v>
      </c>
      <c r="B3246" s="10">
        <f t="shared" si="4299"/>
        <v>1</v>
      </c>
      <c r="C3246" s="117" t="s">
        <v>7334</v>
      </c>
      <c r="D3246" s="124" t="s">
        <v>47</v>
      </c>
      <c r="E3246" s="119" t="s">
        <v>7335</v>
      </c>
      <c r="F3246" s="124"/>
      <c r="G3246" s="124"/>
      <c r="H3246" s="119" t="s">
        <v>7336</v>
      </c>
      <c r="I3246" s="124"/>
      <c r="J3246" s="124"/>
      <c r="K3246" s="124"/>
      <c r="L3246" s="124"/>
      <c r="M3246" s="124"/>
      <c r="N3246" s="119" t="s">
        <v>7337</v>
      </c>
      <c r="O3246" s="124" t="s">
        <v>65</v>
      </c>
      <c r="P3246" s="119" t="s">
        <v>7337</v>
      </c>
      <c r="Q3246" s="124"/>
      <c r="R3246" s="137" t="s">
        <v>7310</v>
      </c>
      <c r="S3246" s="137" t="s">
        <v>7311</v>
      </c>
      <c r="T3246" s="138" t="s">
        <v>7338</v>
      </c>
      <c r="U3246" s="126"/>
      <c r="V3246" s="126"/>
      <c r="W3246" s="15">
        <f t="shared" si="2"/>
        <v>45635</v>
      </c>
      <c r="X3246" s="24">
        <v>3245.0</v>
      </c>
      <c r="Y3246" s="121" t="str">
        <f>formulatext(A3246)</f>
        <v>=COUNTIFS(C$3:C3246,C3246)</v>
      </c>
      <c r="Z3246" s="127" t="str">
        <f>org.libreoffice.regex(Y3246,"(\= COUNTIFS\(C\$\d{1,3}:)(C\d{1,3})(,)(C\d{1,3})(\))","$2")</f>
        <v>#NAME?</v>
      </c>
      <c r="AA3246" s="127" t="str">
        <f>org.libreoffice.regex(Y3246,"(\= COUNTIFS\(C\$\d{1,3}:)(C\d{1,3})(,)(C\d{1,3})(\))","$4")</f>
        <v>#NAME?</v>
      </c>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si="4465"/>
        <v>1</v>
      </c>
      <c r="B3247" s="10">
        <f t="shared" si="4299"/>
        <v>1</v>
      </c>
      <c r="C3247" s="117" t="s">
        <v>7339</v>
      </c>
      <c r="D3247" s="21" t="s">
        <v>47</v>
      </c>
      <c r="E3247" s="21" t="s">
        <v>118</v>
      </c>
      <c r="F3247" s="21"/>
      <c r="G3247" s="21"/>
      <c r="H3247" s="21" t="s">
        <v>627</v>
      </c>
      <c r="I3247" s="21" t="s">
        <v>628</v>
      </c>
      <c r="J3247" s="21"/>
      <c r="K3247" s="21"/>
      <c r="L3247" s="21"/>
      <c r="M3247" s="21"/>
      <c r="N3247" s="21" t="s">
        <v>629</v>
      </c>
      <c r="O3247" s="21" t="s">
        <v>535</v>
      </c>
      <c r="P3247" s="21" t="s">
        <v>629</v>
      </c>
      <c r="Q3247" s="21"/>
      <c r="R3247" s="124" t="s">
        <v>7310</v>
      </c>
      <c r="S3247" s="124" t="s">
        <v>7311</v>
      </c>
      <c r="T3247" s="139" t="s">
        <v>7333</v>
      </c>
      <c r="U3247" s="126"/>
      <c r="V3247" s="126"/>
      <c r="W3247" s="15">
        <f t="shared" si="2"/>
        <v>45635</v>
      </c>
      <c r="X3247" s="24">
        <v>3246.0</v>
      </c>
      <c r="Y3247" s="121"/>
      <c r="Z3247" s="127"/>
      <c r="AA3247" s="127"/>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65"/>
        <v>4</v>
      </c>
      <c r="B3248" s="10">
        <f t="shared" si="4299"/>
        <v>19</v>
      </c>
      <c r="C3248" s="128" t="s">
        <v>5844</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4"/>
      <c r="P3248" s="124"/>
      <c r="Q3248" s="124"/>
      <c r="R3248" s="124" t="s">
        <v>7310</v>
      </c>
      <c r="S3248" s="124" t="s">
        <v>7311</v>
      </c>
      <c r="T3248" s="134" t="s">
        <v>7333</v>
      </c>
      <c r="U3248" s="126"/>
      <c r="V3248" s="126"/>
      <c r="W3248" s="15">
        <f t="shared" si="2"/>
        <v>45635</v>
      </c>
      <c r="X3248" s="24">
        <v>3247.0</v>
      </c>
      <c r="Y3248" s="121" t="str">
        <f t="shared" ref="Y3248:Y3249" si="4466">formulatext(A3248)</f>
        <v>=COUNTIFS(C$3:C3248,C3248)</v>
      </c>
      <c r="Z3248" s="127" t="str">
        <f t="shared" ref="Z3248:Z3249" si="4467">org.libreoffice.regex(Y3248,"(\= COUNTIFS\(C\$\d{1,3}:)(C\d{1,3})(,)(C\d{1,3})(\))","$2")</f>
        <v>#NAME?</v>
      </c>
      <c r="AA3248" s="127" t="str">
        <f t="shared" ref="AA3248:AA3249" si="4468">org.libreoffice.regex(Y3248,"(\= COUNTIFS\(C\$\d{1,3}:)(C\d{1,3})(,)(C\d{1,3})(\))","$4")</f>
        <v>#NAME?</v>
      </c>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65"/>
        <v>3</v>
      </c>
      <c r="B3249" s="10">
        <f t="shared" si="4299"/>
        <v>5</v>
      </c>
      <c r="C3249" s="128" t="s">
        <v>929</v>
      </c>
      <c r="D3249" s="124" t="str">
        <f>VLOOKUP($C3249,$C$1:$P$6307,2,0)</f>
        <v>ordinal</v>
      </c>
      <c r="E3249" s="124" t="str">
        <f>VLOOKUP($C3249,$C$1:$P$6307,3,0)</f>
        <v>masc nom sg of paṭhama</v>
      </c>
      <c r="F3249" s="124" t="str">
        <f>VLOOKUP($C3249,$C$1:$P$6307,4,0)</f>
        <v/>
      </c>
      <c r="G3249" s="124"/>
      <c r="H3249" s="124" t="str">
        <f>VLOOKUP($C3249,$C$1:$P$6307,6,0)</f>
        <v>first</v>
      </c>
      <c r="I3249" s="124" t="str">
        <f>VLOOKUP($C3249,$C$1:$P$6307,7,0)</f>
        <v>most forward</v>
      </c>
      <c r="J3249" s="124" t="str">
        <f>VLOOKUP($C3249,$C$1:$P$6307,8,0)</f>
        <v/>
      </c>
      <c r="K3249" s="124" t="str">
        <f>VLOOKUP($C3249,$C$1:$P$6307,9,0)</f>
        <v/>
      </c>
      <c r="L3249" s="124" t="str">
        <f>VLOOKUP($C3249,$C$1:$P$6307,10,0)</f>
        <v/>
      </c>
      <c r="M3249" s="124" t="str">
        <f>VLOOKUP($C3249,$C$1:$P$6307,11,0)</f>
        <v/>
      </c>
      <c r="N3249" s="124" t="str">
        <f>VLOOKUP($C3249,$C$1:$P$6307,12,0)</f>
        <v>pa + tama</v>
      </c>
      <c r="O3249" s="124" t="str">
        <f>VLOOKUP($C3249,$C$1:$P$6307,13,0)</f>
        <v/>
      </c>
      <c r="P3249" s="124" t="str">
        <f>VLOOKUP($C3249,$C$1:$P$6307,14,0)</f>
        <v/>
      </c>
      <c r="Q3249" s="124"/>
      <c r="R3249" s="124" t="s">
        <v>7310</v>
      </c>
      <c r="S3249" s="124" t="s">
        <v>7311</v>
      </c>
      <c r="T3249" s="134" t="s">
        <v>7333</v>
      </c>
      <c r="U3249" s="126"/>
      <c r="V3249" s="126"/>
      <c r="W3249" s="15">
        <f t="shared" si="2"/>
        <v>45635</v>
      </c>
      <c r="X3249" s="24">
        <v>3248.0</v>
      </c>
      <c r="Y3249" s="121" t="str">
        <f t="shared" si="4466"/>
        <v>=COUNTIFS(C$3:C3249,C3249)</v>
      </c>
      <c r="Z3249" s="127" t="str">
        <f t="shared" si="4467"/>
        <v>#NAME?</v>
      </c>
      <c r="AA3249" s="127" t="str">
        <f t="shared" si="4468"/>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36"/>
      <c r="B3250" s="10">
        <f t="shared" si="4299"/>
        <v>0</v>
      </c>
      <c r="C3250" s="130"/>
      <c r="D3250" s="130"/>
      <c r="E3250" s="130"/>
      <c r="F3250" s="130"/>
      <c r="G3250" s="130"/>
      <c r="H3250" s="130"/>
      <c r="I3250" s="130"/>
      <c r="J3250" s="130"/>
      <c r="K3250" s="130"/>
      <c r="L3250" s="130"/>
      <c r="M3250" s="130"/>
      <c r="N3250" s="130"/>
      <c r="O3250" s="130"/>
      <c r="P3250" s="130"/>
      <c r="Q3250" s="130"/>
      <c r="R3250" s="130" t="s">
        <v>7310</v>
      </c>
      <c r="S3250" s="130" t="s">
        <v>7311</v>
      </c>
      <c r="T3250" s="135" t="s">
        <v>7333</v>
      </c>
      <c r="U3250" s="36"/>
      <c r="V3250" s="36"/>
      <c r="W3250" s="15">
        <f t="shared" si="2"/>
        <v>45635</v>
      </c>
      <c r="X3250" s="24">
        <v>3249.0</v>
      </c>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299"/>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2"/>
        <v>45635</v>
      </c>
      <c r="X3251" s="24">
        <v>3250.0</v>
      </c>
      <c r="Y3251" s="17" t="str">
        <f t="shared" ref="Y3251:Y3258" si="4469">formulatext(A3251)</f>
        <v>#N/A</v>
      </c>
      <c r="Z3251" s="25" t="str">
        <f t="shared" ref="Z3251:Z3258" si="4470">org.libreoffice.regex(Y3251,"(\= COUNTIFS\(C\$\d{1,3}:)(C\d{1,3})(,)(C\d{1,3})(\))","$2")</f>
        <v>#NAME?</v>
      </c>
      <c r="AA3251" s="25" t="str">
        <f t="shared" ref="AA3251:AA3258" si="4471">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299"/>
        <v>1</v>
      </c>
      <c r="C3252" s="12" t="s">
        <v>7340</v>
      </c>
      <c r="D3252" s="21"/>
      <c r="E3252" s="21"/>
      <c r="F3252" s="21"/>
      <c r="G3252" s="21"/>
      <c r="H3252" s="21"/>
      <c r="I3252" s="21"/>
      <c r="J3252" s="21"/>
      <c r="K3252" s="21"/>
      <c r="L3252" s="21"/>
      <c r="M3252" s="21"/>
      <c r="N3252" s="21"/>
      <c r="O3252" s="21"/>
      <c r="P3252" s="21"/>
      <c r="Q3252" s="21"/>
      <c r="R3252" s="21"/>
      <c r="S3252" s="21"/>
      <c r="T3252" s="21"/>
      <c r="U3252" s="23"/>
      <c r="V3252" s="23"/>
      <c r="W3252" s="15">
        <f t="shared" si="2"/>
        <v>45635</v>
      </c>
      <c r="X3252" s="24">
        <v>3251.0</v>
      </c>
      <c r="Y3252" s="17" t="str">
        <f t="shared" si="4469"/>
        <v>#N/A</v>
      </c>
      <c r="Z3252" s="25" t="str">
        <f t="shared" si="4470"/>
        <v>#NAME?</v>
      </c>
      <c r="AA3252" s="25" t="str">
        <f t="shared" si="4471"/>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72">COUNTIFS(C$3:C3253,C3253)</f>
        <v>1</v>
      </c>
      <c r="B3253" s="10">
        <f t="shared" si="4299"/>
        <v>1</v>
      </c>
      <c r="C3253" s="12" t="s">
        <v>7341</v>
      </c>
      <c r="D3253" s="21" t="s">
        <v>47</v>
      </c>
      <c r="E3253" s="21" t="s">
        <v>7342</v>
      </c>
      <c r="F3253" s="21"/>
      <c r="G3253" s="21"/>
      <c r="H3253" s="21" t="s">
        <v>7343</v>
      </c>
      <c r="I3253" s="21"/>
      <c r="J3253" s="21"/>
      <c r="K3253" s="21"/>
      <c r="L3253" s="21"/>
      <c r="M3253" s="21"/>
      <c r="N3253" s="21" t="s">
        <v>7344</v>
      </c>
      <c r="O3253" s="21" t="s">
        <v>178</v>
      </c>
      <c r="P3253" s="21" t="s">
        <v>7345</v>
      </c>
      <c r="Q3253" s="27" t="s">
        <v>7346</v>
      </c>
      <c r="R3253" s="21" t="s">
        <v>7340</v>
      </c>
      <c r="S3253" s="21" t="s">
        <v>7347</v>
      </c>
      <c r="T3253" s="22" t="s">
        <v>7348</v>
      </c>
      <c r="U3253" s="23"/>
      <c r="V3253" s="23"/>
      <c r="W3253" s="15">
        <f t="shared" si="2"/>
        <v>45635</v>
      </c>
      <c r="X3253" s="24">
        <v>3252.0</v>
      </c>
      <c r="Y3253" s="17" t="str">
        <f t="shared" si="4469"/>
        <v>=COUNTIFS(C$3:C3253,C3253)</v>
      </c>
      <c r="Z3253" s="25" t="str">
        <f t="shared" si="4470"/>
        <v>#NAME?</v>
      </c>
      <c r="AA3253" s="25" t="str">
        <f t="shared" si="4471"/>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72"/>
        <v>1</v>
      </c>
      <c r="B3254" s="10">
        <f t="shared" si="4299"/>
        <v>2</v>
      </c>
      <c r="C3254" s="12" t="s">
        <v>7349</v>
      </c>
      <c r="D3254" s="21" t="s">
        <v>47</v>
      </c>
      <c r="E3254" s="21" t="s">
        <v>997</v>
      </c>
      <c r="F3254" s="21"/>
      <c r="G3254" s="21"/>
      <c r="H3254" s="21" t="s">
        <v>7350</v>
      </c>
      <c r="I3254" s="21" t="s">
        <v>7351</v>
      </c>
      <c r="J3254" s="21"/>
      <c r="K3254" s="21"/>
      <c r="L3254" s="21"/>
      <c r="M3254" s="21"/>
      <c r="N3254" s="21" t="s">
        <v>7352</v>
      </c>
      <c r="O3254" s="21" t="s">
        <v>916</v>
      </c>
      <c r="P3254" s="21" t="s">
        <v>7353</v>
      </c>
      <c r="Q3254" s="21"/>
      <c r="R3254" s="21" t="s">
        <v>7340</v>
      </c>
      <c r="S3254" s="21" t="s">
        <v>7347</v>
      </c>
      <c r="T3254" s="22" t="s">
        <v>7354</v>
      </c>
      <c r="U3254" s="23"/>
      <c r="V3254" s="23"/>
      <c r="W3254" s="15">
        <f t="shared" si="2"/>
        <v>45635</v>
      </c>
      <c r="X3254" s="24">
        <v>3253.0</v>
      </c>
      <c r="Y3254" s="17" t="str">
        <f t="shared" si="4469"/>
        <v>=COUNTIFS(C$3:C3254,C3254)</v>
      </c>
      <c r="Z3254" s="25" t="str">
        <f t="shared" si="4470"/>
        <v>#NAME?</v>
      </c>
      <c r="AA3254" s="25" t="str">
        <f t="shared" si="4471"/>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2"/>
        <v>1</v>
      </c>
      <c r="B3255" s="10">
        <f t="shared" si="4299"/>
        <v>1</v>
      </c>
      <c r="C3255" s="12" t="s">
        <v>7355</v>
      </c>
      <c r="D3255" s="21" t="s">
        <v>47</v>
      </c>
      <c r="E3255" s="21" t="s">
        <v>612</v>
      </c>
      <c r="F3255" s="21"/>
      <c r="G3255" s="21"/>
      <c r="H3255" s="21" t="s">
        <v>7356</v>
      </c>
      <c r="I3255" s="21" t="s">
        <v>7357</v>
      </c>
      <c r="J3255" s="21" t="s">
        <v>99</v>
      </c>
      <c r="K3255" s="21">
        <v>1.0</v>
      </c>
      <c r="L3255" s="21" t="s">
        <v>35</v>
      </c>
      <c r="M3255" s="21"/>
      <c r="N3255" s="21" t="s">
        <v>5718</v>
      </c>
      <c r="O3255" s="21"/>
      <c r="P3255" s="21"/>
      <c r="Q3255" s="21"/>
      <c r="R3255" s="21" t="s">
        <v>7340</v>
      </c>
      <c r="S3255" s="21" t="s">
        <v>7347</v>
      </c>
      <c r="T3255" s="22" t="s">
        <v>7358</v>
      </c>
      <c r="U3255" s="23"/>
      <c r="V3255" s="23"/>
      <c r="W3255" s="15">
        <f t="shared" si="2"/>
        <v>45635</v>
      </c>
      <c r="X3255" s="24">
        <v>3254.0</v>
      </c>
      <c r="Y3255" s="17" t="str">
        <f t="shared" si="4469"/>
        <v>=COUNTIFS(C$3:C3255,C3255)</v>
      </c>
      <c r="Z3255" s="25" t="str">
        <f t="shared" si="4470"/>
        <v>#NAME?</v>
      </c>
      <c r="AA3255" s="25" t="str">
        <f t="shared" si="4471"/>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2"/>
        <v>1</v>
      </c>
      <c r="B3256" s="10">
        <f t="shared" si="4299"/>
        <v>2</v>
      </c>
      <c r="C3256" s="12" t="s">
        <v>7359</v>
      </c>
      <c r="D3256" s="21" t="s">
        <v>47</v>
      </c>
      <c r="E3256" s="21" t="s">
        <v>612</v>
      </c>
      <c r="F3256" s="21"/>
      <c r="G3256" s="21"/>
      <c r="H3256" s="21" t="s">
        <v>4341</v>
      </c>
      <c r="I3256" s="21"/>
      <c r="J3256" s="21"/>
      <c r="K3256" s="21"/>
      <c r="L3256" s="21"/>
      <c r="M3256" s="21"/>
      <c r="N3256" s="21"/>
      <c r="O3256" s="21"/>
      <c r="P3256" s="21"/>
      <c r="Q3256" s="21"/>
      <c r="R3256" s="21" t="s">
        <v>7340</v>
      </c>
      <c r="S3256" s="21" t="s">
        <v>7347</v>
      </c>
      <c r="T3256" s="21" t="s">
        <v>7360</v>
      </c>
      <c r="U3256" s="23"/>
      <c r="V3256" s="23"/>
      <c r="W3256" s="15">
        <f t="shared" si="2"/>
        <v>45635</v>
      </c>
      <c r="X3256" s="24">
        <v>3255.0</v>
      </c>
      <c r="Y3256" s="17" t="str">
        <f t="shared" si="4469"/>
        <v>=COUNTIFS(C$3:C3256,C3256)</v>
      </c>
      <c r="Z3256" s="25" t="str">
        <f t="shared" si="4470"/>
        <v>#NAME?</v>
      </c>
      <c r="AA3256" s="25" t="str">
        <f t="shared" si="4471"/>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2"/>
        <v>1</v>
      </c>
      <c r="B3257" s="10">
        <f t="shared" si="4299"/>
        <v>1</v>
      </c>
      <c r="C3257" s="12" t="s">
        <v>7361</v>
      </c>
      <c r="D3257" s="21" t="s">
        <v>47</v>
      </c>
      <c r="E3257" s="21" t="s">
        <v>7362</v>
      </c>
      <c r="F3257" s="21"/>
      <c r="G3257" s="21"/>
      <c r="H3257" s="21" t="s">
        <v>7363</v>
      </c>
      <c r="I3257" s="27" t="s">
        <v>7364</v>
      </c>
      <c r="J3257" s="21" t="s">
        <v>6833</v>
      </c>
      <c r="K3257" s="21">
        <v>1.0</v>
      </c>
      <c r="L3257" s="21" t="s">
        <v>196</v>
      </c>
      <c r="M3257" s="21" t="s">
        <v>6834</v>
      </c>
      <c r="N3257" s="21" t="s">
        <v>7365</v>
      </c>
      <c r="O3257" s="21"/>
      <c r="P3257" s="21"/>
      <c r="Q3257" s="21" t="s">
        <v>7366</v>
      </c>
      <c r="R3257" s="21" t="s">
        <v>7340</v>
      </c>
      <c r="S3257" s="21" t="s">
        <v>7347</v>
      </c>
      <c r="T3257" s="21" t="s">
        <v>7367</v>
      </c>
      <c r="U3257" s="23"/>
      <c r="V3257" s="23"/>
      <c r="W3257" s="15">
        <f t="shared" si="2"/>
        <v>45635</v>
      </c>
      <c r="X3257" s="24">
        <v>3256.0</v>
      </c>
      <c r="Y3257" s="17" t="str">
        <f t="shared" si="4469"/>
        <v>=COUNTIFS(C$3:C3257,C3257)</v>
      </c>
      <c r="Z3257" s="25" t="str">
        <f t="shared" si="4470"/>
        <v>#NAME?</v>
      </c>
      <c r="AA3257" s="25" t="str">
        <f t="shared" si="4471"/>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2"/>
        <v>41</v>
      </c>
      <c r="B3258" s="10">
        <f t="shared" si="4299"/>
        <v>122</v>
      </c>
      <c r="C3258" s="12" t="s">
        <v>4724</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7340</v>
      </c>
      <c r="S3258" s="21" t="s">
        <v>7347</v>
      </c>
      <c r="T3258" s="21" t="s">
        <v>7368</v>
      </c>
      <c r="U3258" s="23"/>
      <c r="V3258" s="23"/>
      <c r="W3258" s="15">
        <f t="shared" si="2"/>
        <v>45635</v>
      </c>
      <c r="X3258" s="24">
        <v>3257.0</v>
      </c>
      <c r="Y3258" s="17" t="str">
        <f t="shared" si="4469"/>
        <v>=COUNTIFS(C$3:C3258,C3258)</v>
      </c>
      <c r="Z3258" s="25" t="str">
        <f t="shared" si="4470"/>
        <v>#NAME?</v>
      </c>
      <c r="AA3258" s="25" t="str">
        <f t="shared" si="4471"/>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299"/>
        <v>0</v>
      </c>
      <c r="C3259" s="130"/>
      <c r="D3259" s="130"/>
      <c r="E3259" s="130"/>
      <c r="F3259" s="130"/>
      <c r="G3259" s="130"/>
      <c r="H3259" s="130"/>
      <c r="I3259" s="130"/>
      <c r="J3259" s="130"/>
      <c r="K3259" s="130"/>
      <c r="L3259" s="130"/>
      <c r="M3259" s="130"/>
      <c r="N3259" s="130"/>
      <c r="O3259" s="130"/>
      <c r="P3259" s="130"/>
      <c r="Q3259" s="130"/>
      <c r="R3259" s="130" t="s">
        <v>7340</v>
      </c>
      <c r="S3259" s="130" t="s">
        <v>7347</v>
      </c>
      <c r="T3259" s="130" t="s">
        <v>7368</v>
      </c>
      <c r="U3259" s="36"/>
      <c r="V3259" s="36"/>
      <c r="W3259" s="15">
        <f t="shared" si="2"/>
        <v>45635</v>
      </c>
      <c r="X3259" s="24">
        <v>3258.0</v>
      </c>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299"/>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2"/>
        <v>45635</v>
      </c>
      <c r="X3260" s="24">
        <v>3259.0</v>
      </c>
      <c r="Y3260" s="17" t="str">
        <f t="shared" ref="Y3260:Y3266" si="4473">formulatext(A3260)</f>
        <v>#N/A</v>
      </c>
      <c r="Z3260" s="25" t="str">
        <f t="shared" ref="Z3260:Z3266" si="4474">org.libreoffice.regex(Y3260,"(\= COUNTIFS\(C\$\d{1,3}:)(C\d{1,3})(,)(C\d{1,3})(\))","$2")</f>
        <v>#NAME?</v>
      </c>
      <c r="AA3260" s="25" t="str">
        <f t="shared" ref="AA3260:AA3266" si="4475">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299"/>
        <v>1</v>
      </c>
      <c r="C3261" s="12" t="s">
        <v>7369</v>
      </c>
      <c r="D3261" s="21"/>
      <c r="E3261" s="21"/>
      <c r="F3261" s="21"/>
      <c r="G3261" s="21"/>
      <c r="H3261" s="21"/>
      <c r="I3261" s="21"/>
      <c r="J3261" s="21"/>
      <c r="K3261" s="21"/>
      <c r="L3261" s="21"/>
      <c r="M3261" s="21"/>
      <c r="N3261" s="21"/>
      <c r="O3261" s="21"/>
      <c r="P3261" s="21"/>
      <c r="Q3261" s="21"/>
      <c r="R3261" s="21"/>
      <c r="S3261" s="21"/>
      <c r="T3261" s="21"/>
      <c r="U3261" s="23"/>
      <c r="V3261" s="23"/>
      <c r="W3261" s="15">
        <f t="shared" si="2"/>
        <v>45635</v>
      </c>
      <c r="X3261" s="24">
        <v>3260.0</v>
      </c>
      <c r="Y3261" s="17" t="str">
        <f t="shared" si="4473"/>
        <v>#N/A</v>
      </c>
      <c r="Z3261" s="25" t="str">
        <f t="shared" si="4474"/>
        <v>#NAME?</v>
      </c>
      <c r="AA3261" s="25" t="str">
        <f t="shared" si="4475"/>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76">COUNTIFS(C$3:C3262,C3262)</f>
        <v>1</v>
      </c>
      <c r="B3262" s="10">
        <f t="shared" si="4299"/>
        <v>1</v>
      </c>
      <c r="C3262" s="12" t="s">
        <v>7370</v>
      </c>
      <c r="D3262" s="21" t="s">
        <v>250</v>
      </c>
      <c r="E3262" s="21" t="s">
        <v>7371</v>
      </c>
      <c r="F3262" s="21"/>
      <c r="G3262" s="21"/>
      <c r="H3262" s="21" t="s">
        <v>7372</v>
      </c>
      <c r="I3262" s="27" t="s">
        <v>7373</v>
      </c>
      <c r="J3262" s="21"/>
      <c r="K3262" s="21"/>
      <c r="L3262" s="21"/>
      <c r="M3262" s="21"/>
      <c r="N3262" s="21" t="s">
        <v>7374</v>
      </c>
      <c r="O3262" s="21" t="s">
        <v>178</v>
      </c>
      <c r="P3262" s="21" t="s">
        <v>7375</v>
      </c>
      <c r="Q3262" s="21"/>
      <c r="R3262" s="21" t="s">
        <v>7369</v>
      </c>
      <c r="S3262" s="21" t="s">
        <v>7376</v>
      </c>
      <c r="T3262" s="22" t="s">
        <v>7377</v>
      </c>
      <c r="U3262" s="23"/>
      <c r="V3262" s="23"/>
      <c r="W3262" s="15">
        <f t="shared" si="2"/>
        <v>45635</v>
      </c>
      <c r="X3262" s="24">
        <v>3261.0</v>
      </c>
      <c r="Y3262" s="17" t="str">
        <f t="shared" si="4473"/>
        <v>=COUNTIFS(C$3:C3262,C3262)</v>
      </c>
      <c r="Z3262" s="25" t="str">
        <f t="shared" si="4474"/>
        <v>#NAME?</v>
      </c>
      <c r="AA3262" s="25" t="str">
        <f t="shared" si="4475"/>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76"/>
        <v>2</v>
      </c>
      <c r="B3263" s="10">
        <f t="shared" si="4299"/>
        <v>2</v>
      </c>
      <c r="C3263" s="12" t="s">
        <v>2925</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7369</v>
      </c>
      <c r="S3263" s="21" t="s">
        <v>7376</v>
      </c>
      <c r="T3263" s="21" t="s">
        <v>7378</v>
      </c>
      <c r="U3263" s="23"/>
      <c r="V3263" s="23"/>
      <c r="W3263" s="15">
        <f t="shared" si="2"/>
        <v>45635</v>
      </c>
      <c r="X3263" s="24">
        <v>3262.0</v>
      </c>
      <c r="Y3263" s="17" t="str">
        <f t="shared" si="4473"/>
        <v>=COUNTIFS(C$3:C3263,C3263)</v>
      </c>
      <c r="Z3263" s="25" t="str">
        <f t="shared" si="4474"/>
        <v>#NAME?</v>
      </c>
      <c r="AA3263" s="25" t="str">
        <f t="shared" si="4475"/>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76"/>
        <v>1</v>
      </c>
      <c r="B3264" s="10">
        <f t="shared" si="4299"/>
        <v>1</v>
      </c>
      <c r="C3264" s="12" t="s">
        <v>7379</v>
      </c>
      <c r="D3264" s="21" t="s">
        <v>250</v>
      </c>
      <c r="E3264" s="21" t="s">
        <v>7380</v>
      </c>
      <c r="F3264" s="21"/>
      <c r="G3264" s="21"/>
      <c r="H3264" s="21" t="s">
        <v>7381</v>
      </c>
      <c r="I3264" s="21"/>
      <c r="J3264" s="21" t="s">
        <v>640</v>
      </c>
      <c r="K3264" s="21">
        <v>1.0</v>
      </c>
      <c r="L3264" s="21" t="s">
        <v>35</v>
      </c>
      <c r="M3264" s="21"/>
      <c r="N3264" s="21" t="s">
        <v>3342</v>
      </c>
      <c r="O3264" s="21"/>
      <c r="P3264" s="21"/>
      <c r="Q3264" s="21"/>
      <c r="R3264" s="21" t="s">
        <v>7369</v>
      </c>
      <c r="S3264" s="21" t="s">
        <v>7376</v>
      </c>
      <c r="T3264" s="21" t="s">
        <v>7382</v>
      </c>
      <c r="U3264" s="23"/>
      <c r="V3264" s="23"/>
      <c r="W3264" s="15">
        <f t="shared" si="2"/>
        <v>45635</v>
      </c>
      <c r="X3264" s="24">
        <v>3263.0</v>
      </c>
      <c r="Y3264" s="17" t="str">
        <f t="shared" si="4473"/>
        <v>=COUNTIFS(C$3:C3264,C3264)</v>
      </c>
      <c r="Z3264" s="25" t="str">
        <f t="shared" si="4474"/>
        <v>#NAME?</v>
      </c>
      <c r="AA3264" s="25" t="str">
        <f t="shared" si="4475"/>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76"/>
        <v>1</v>
      </c>
      <c r="B3265" s="10">
        <f t="shared" si="4299"/>
        <v>1</v>
      </c>
      <c r="C3265" s="12" t="s">
        <v>7383</v>
      </c>
      <c r="D3265" s="21" t="s">
        <v>250</v>
      </c>
      <c r="E3265" s="21" t="s">
        <v>7384</v>
      </c>
      <c r="F3265" s="21"/>
      <c r="G3265" s="21"/>
      <c r="H3265" s="21" t="s">
        <v>7385</v>
      </c>
      <c r="I3265" s="27" t="s">
        <v>7386</v>
      </c>
      <c r="J3265" s="21" t="s">
        <v>7387</v>
      </c>
      <c r="K3265" s="21">
        <v>2.0</v>
      </c>
      <c r="L3265" s="21" t="s">
        <v>3045</v>
      </c>
      <c r="M3265" s="21"/>
      <c r="N3265" s="21" t="s">
        <v>7388</v>
      </c>
      <c r="O3265" s="21"/>
      <c r="P3265" s="21"/>
      <c r="Q3265" s="21"/>
      <c r="R3265" s="21" t="s">
        <v>7369</v>
      </c>
      <c r="S3265" s="21" t="s">
        <v>7376</v>
      </c>
      <c r="T3265" s="21" t="s">
        <v>7389</v>
      </c>
      <c r="U3265" s="23"/>
      <c r="V3265" s="23"/>
      <c r="W3265" s="15">
        <f t="shared" si="2"/>
        <v>45635</v>
      </c>
      <c r="X3265" s="24">
        <v>3264.0</v>
      </c>
      <c r="Y3265" s="17" t="str">
        <f t="shared" si="4473"/>
        <v>=COUNTIFS(C$3:C3265,C3265)</v>
      </c>
      <c r="Z3265" s="25" t="str">
        <f t="shared" si="4474"/>
        <v>#NAME?</v>
      </c>
      <c r="AA3265" s="25" t="str">
        <f t="shared" si="4475"/>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76"/>
        <v>42</v>
      </c>
      <c r="B3266" s="10">
        <f t="shared" si="4299"/>
        <v>122</v>
      </c>
      <c r="C3266" s="12" t="s">
        <v>4724</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7369</v>
      </c>
      <c r="S3266" s="21" t="s">
        <v>7376</v>
      </c>
      <c r="T3266" s="21" t="s">
        <v>7378</v>
      </c>
      <c r="U3266" s="23"/>
      <c r="V3266" s="23"/>
      <c r="W3266" s="15">
        <f t="shared" si="2"/>
        <v>45635</v>
      </c>
      <c r="X3266" s="24">
        <v>3265.0</v>
      </c>
      <c r="Y3266" s="17" t="str">
        <f t="shared" si="4473"/>
        <v>=COUNTIFS(C$3:C3266,C3266)</v>
      </c>
      <c r="Z3266" s="25" t="str">
        <f t="shared" si="4474"/>
        <v>#NAME?</v>
      </c>
      <c r="AA3266" s="25" t="str">
        <f t="shared" si="4475"/>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299"/>
        <v>0</v>
      </c>
      <c r="C3267" s="130"/>
      <c r="D3267" s="130"/>
      <c r="E3267" s="130"/>
      <c r="F3267" s="130"/>
      <c r="G3267" s="130"/>
      <c r="H3267" s="130"/>
      <c r="I3267" s="130"/>
      <c r="J3267" s="130"/>
      <c r="K3267" s="130"/>
      <c r="L3267" s="130"/>
      <c r="M3267" s="130"/>
      <c r="N3267" s="130"/>
      <c r="O3267" s="130"/>
      <c r="P3267" s="130"/>
      <c r="Q3267" s="130"/>
      <c r="R3267" s="130" t="s">
        <v>7369</v>
      </c>
      <c r="S3267" s="130" t="s">
        <v>7376</v>
      </c>
      <c r="T3267" s="130" t="s">
        <v>7378</v>
      </c>
      <c r="U3267" s="36"/>
      <c r="V3267" s="36"/>
      <c r="W3267" s="15">
        <f t="shared" si="2"/>
        <v>45635</v>
      </c>
      <c r="X3267" s="24">
        <v>3266.0</v>
      </c>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299"/>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2"/>
        <v>45635</v>
      </c>
      <c r="X3268" s="24">
        <v>3267.0</v>
      </c>
      <c r="Y3268" s="17" t="str">
        <f t="shared" ref="Y3268:Y3272" si="4477">formulatext(A3268)</f>
        <v>#N/A</v>
      </c>
      <c r="Z3268" s="25" t="str">
        <f t="shared" ref="Z3268:Z3272" si="4478">org.libreoffice.regex(Y3268,"(\= COUNTIFS\(C\$\d{1,3}:)(C\d{1,3})(,)(C\d{1,3})(\))","$2")</f>
        <v>#NAME?</v>
      </c>
      <c r="AA3268" s="25" t="str">
        <f t="shared" ref="AA3268:AA3272" si="4479">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299"/>
        <v>1</v>
      </c>
      <c r="C3269" s="12" t="s">
        <v>7390</v>
      </c>
      <c r="D3269" s="21"/>
      <c r="E3269" s="21"/>
      <c r="F3269" s="21"/>
      <c r="G3269" s="21"/>
      <c r="H3269" s="21"/>
      <c r="I3269" s="21"/>
      <c r="J3269" s="21"/>
      <c r="K3269" s="21"/>
      <c r="L3269" s="21"/>
      <c r="M3269" s="21"/>
      <c r="N3269" s="21"/>
      <c r="O3269" s="21"/>
      <c r="P3269" s="21"/>
      <c r="Q3269" s="21"/>
      <c r="R3269" s="21"/>
      <c r="S3269" s="21"/>
      <c r="T3269" s="21"/>
      <c r="U3269" s="23"/>
      <c r="V3269" s="23"/>
      <c r="W3269" s="15">
        <f t="shared" si="2"/>
        <v>45635</v>
      </c>
      <c r="X3269" s="24">
        <v>3268.0</v>
      </c>
      <c r="Y3269" s="17" t="str">
        <f t="shared" si="4477"/>
        <v>#N/A</v>
      </c>
      <c r="Z3269" s="25" t="str">
        <f t="shared" si="4478"/>
        <v>#NAME?</v>
      </c>
      <c r="AA3269" s="25" t="str">
        <f t="shared" si="4479"/>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80">COUNTIFS(C$3:C3270,C3270)</f>
        <v>1</v>
      </c>
      <c r="B3270" s="10">
        <f t="shared" si="4299"/>
        <v>1</v>
      </c>
      <c r="C3270" s="12" t="s">
        <v>7391</v>
      </c>
      <c r="D3270" s="21" t="s">
        <v>250</v>
      </c>
      <c r="E3270" s="21" t="s">
        <v>7392</v>
      </c>
      <c r="F3270" s="21"/>
      <c r="G3270" s="21"/>
      <c r="H3270" s="21" t="s">
        <v>7393</v>
      </c>
      <c r="I3270" s="27" t="s">
        <v>7394</v>
      </c>
      <c r="J3270" s="21" t="s">
        <v>7395</v>
      </c>
      <c r="K3270" s="21">
        <v>3.0</v>
      </c>
      <c r="L3270" s="21" t="s">
        <v>1456</v>
      </c>
      <c r="M3270" s="21" t="s">
        <v>7396</v>
      </c>
      <c r="N3270" s="21" t="s">
        <v>7397</v>
      </c>
      <c r="O3270" s="21"/>
      <c r="P3270" s="21"/>
      <c r="Q3270" s="21"/>
      <c r="R3270" s="21" t="s">
        <v>7390</v>
      </c>
      <c r="S3270" s="21" t="s">
        <v>7398</v>
      </c>
      <c r="T3270" s="22" t="s">
        <v>7399</v>
      </c>
      <c r="U3270" s="23"/>
      <c r="V3270" s="23"/>
      <c r="W3270" s="15">
        <f t="shared" si="2"/>
        <v>45635</v>
      </c>
      <c r="X3270" s="24">
        <v>3269.0</v>
      </c>
      <c r="Y3270" s="17" t="str">
        <f t="shared" si="4477"/>
        <v>=COUNTIFS(C$3:C3270,C3270)</v>
      </c>
      <c r="Z3270" s="25" t="str">
        <f t="shared" si="4478"/>
        <v>#NAME?</v>
      </c>
      <c r="AA3270" s="25" t="str">
        <f t="shared" si="4479"/>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80"/>
        <v>1</v>
      </c>
      <c r="B3271" s="10">
        <f t="shared" si="4299"/>
        <v>1</v>
      </c>
      <c r="C3271" s="12" t="s">
        <v>7400</v>
      </c>
      <c r="D3271" s="21" t="s">
        <v>250</v>
      </c>
      <c r="E3271" s="21" t="s">
        <v>7401</v>
      </c>
      <c r="F3271" s="21"/>
      <c r="G3271" s="21"/>
      <c r="H3271" s="21" t="s">
        <v>7402</v>
      </c>
      <c r="I3271" s="21"/>
      <c r="J3271" s="21" t="s">
        <v>7403</v>
      </c>
      <c r="K3271" s="21">
        <v>1.0</v>
      </c>
      <c r="L3271" s="21" t="s">
        <v>76</v>
      </c>
      <c r="M3271" s="27" t="s">
        <v>7404</v>
      </c>
      <c r="N3271" s="21" t="s">
        <v>7405</v>
      </c>
      <c r="O3271" s="21"/>
      <c r="P3271" s="21"/>
      <c r="Q3271" s="21" t="s">
        <v>7406</v>
      </c>
      <c r="R3271" s="21" t="s">
        <v>7390</v>
      </c>
      <c r="S3271" s="21" t="s">
        <v>7398</v>
      </c>
      <c r="T3271" s="21" t="s">
        <v>7407</v>
      </c>
      <c r="U3271" s="23"/>
      <c r="V3271" s="23"/>
      <c r="W3271" s="15">
        <f t="shared" si="2"/>
        <v>45635</v>
      </c>
      <c r="X3271" s="24">
        <v>3270.0</v>
      </c>
      <c r="Y3271" s="17" t="str">
        <f t="shared" si="4477"/>
        <v>=COUNTIFS(C$3:C3271,C3271)</v>
      </c>
      <c r="Z3271" s="25" t="str">
        <f t="shared" si="4478"/>
        <v>#NAME?</v>
      </c>
      <c r="AA3271" s="25" t="str">
        <f t="shared" si="4479"/>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0"/>
        <v>43</v>
      </c>
      <c r="B3272" s="10">
        <f t="shared" si="4299"/>
        <v>122</v>
      </c>
      <c r="C3272" s="12" t="s">
        <v>4724</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7390</v>
      </c>
      <c r="S3272" s="21" t="s">
        <v>7398</v>
      </c>
      <c r="T3272" s="21" t="s">
        <v>7408</v>
      </c>
      <c r="U3272" s="23"/>
      <c r="V3272" s="23"/>
      <c r="W3272" s="15">
        <f t="shared" si="2"/>
        <v>45635</v>
      </c>
      <c r="X3272" s="24">
        <v>3271.0</v>
      </c>
      <c r="Y3272" s="17" t="str">
        <f t="shared" si="4477"/>
        <v>=COUNTIFS(C$3:C3272,C3272)</v>
      </c>
      <c r="Z3272" s="25" t="str">
        <f t="shared" si="4478"/>
        <v>#NAME?</v>
      </c>
      <c r="AA3272" s="25" t="str">
        <f t="shared" si="4479"/>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299"/>
        <v>0</v>
      </c>
      <c r="C3273" s="130"/>
      <c r="D3273" s="130"/>
      <c r="E3273" s="130"/>
      <c r="F3273" s="130"/>
      <c r="G3273" s="130"/>
      <c r="H3273" s="130"/>
      <c r="I3273" s="130"/>
      <c r="J3273" s="130"/>
      <c r="K3273" s="130"/>
      <c r="L3273" s="130"/>
      <c r="M3273" s="130"/>
      <c r="N3273" s="130"/>
      <c r="O3273" s="130"/>
      <c r="P3273" s="130"/>
      <c r="Q3273" s="130"/>
      <c r="R3273" s="130" t="s">
        <v>7390</v>
      </c>
      <c r="S3273" s="130" t="s">
        <v>7398</v>
      </c>
      <c r="T3273" s="130" t="s">
        <v>7408</v>
      </c>
      <c r="U3273" s="36"/>
      <c r="V3273" s="36"/>
      <c r="W3273" s="15">
        <f t="shared" si="2"/>
        <v>45635</v>
      </c>
      <c r="X3273" s="24">
        <v>3272.0</v>
      </c>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299"/>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2"/>
        <v>45635</v>
      </c>
      <c r="X3274" s="24">
        <v>3273.0</v>
      </c>
      <c r="Y3274" s="17" t="str">
        <f t="shared" ref="Y3274:Y3304" si="4481">formulatext(A3274)</f>
        <v>#N/A</v>
      </c>
      <c r="Z3274" s="25" t="str">
        <f t="shared" ref="Z3274:Z3304" si="4482">org.libreoffice.regex(Y3274,"(\= COUNTIFS\(C\$\d{1,3}:)(C\d{1,3})(,)(C\d{1,3})(\))","$2")</f>
        <v>#NAME?</v>
      </c>
      <c r="AA3274" s="25" t="str">
        <f t="shared" ref="AA3274:AA3304" si="4483">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299"/>
        <v>1</v>
      </c>
      <c r="C3275" s="12" t="s">
        <v>7409</v>
      </c>
      <c r="D3275" s="21"/>
      <c r="E3275" s="21"/>
      <c r="F3275" s="21"/>
      <c r="G3275" s="21"/>
      <c r="H3275" s="21"/>
      <c r="I3275" s="21"/>
      <c r="J3275" s="21"/>
      <c r="K3275" s="21"/>
      <c r="L3275" s="21"/>
      <c r="M3275" s="21"/>
      <c r="N3275" s="21"/>
      <c r="O3275" s="21"/>
      <c r="P3275" s="21"/>
      <c r="Q3275" s="21"/>
      <c r="R3275" s="21"/>
      <c r="S3275" s="21"/>
      <c r="T3275" s="21"/>
      <c r="U3275" s="23"/>
      <c r="V3275" s="23"/>
      <c r="W3275" s="15">
        <f t="shared" si="2"/>
        <v>45635</v>
      </c>
      <c r="X3275" s="24">
        <v>3274.0</v>
      </c>
      <c r="Y3275" s="17" t="str">
        <f t="shared" si="4481"/>
        <v>#N/A</v>
      </c>
      <c r="Z3275" s="25" t="str">
        <f t="shared" si="4482"/>
        <v>#NAME?</v>
      </c>
      <c r="AA3275" s="25" t="str">
        <f t="shared" si="4483"/>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84">COUNTIFS(C$3:C3276,C3276)</f>
        <v>36</v>
      </c>
      <c r="B3276" s="10">
        <f t="shared" si="4299"/>
        <v>99</v>
      </c>
      <c r="C3276" s="12" t="s">
        <v>555</v>
      </c>
      <c r="D3276" s="21" t="str">
        <f t="shared" ref="D3276:D3279" si="4485">VLOOKUP($C3276,$C$1:$P$7320,2,0)</f>
        <v>pron</v>
      </c>
      <c r="E3276" s="21" t="str">
        <f t="shared" ref="E3276:E3277" si="4486">VLOOKUP($C3276,$C$1:$P$7320,3,0)</f>
        <v>masc nom sg of ya</v>
      </c>
      <c r="F3276" s="21" t="str">
        <f t="shared" ref="F3276:F3279" si="4487">VLOOKUP($C3276,$C$1:$P$7320,4,0)</f>
        <v/>
      </c>
      <c r="G3276" s="21"/>
      <c r="H3276" s="21" t="str">
        <f t="shared" ref="H3276:H3279" si="4488">VLOOKUP($C3276,$C$1:$P$7320,6,0)</f>
        <v>whichever, whoever</v>
      </c>
      <c r="I3276" s="21" t="str">
        <f t="shared" ref="I3276:I3279" si="4489">VLOOKUP($C3276,$C$1:$P$7320,7,0)</f>
        <v/>
      </c>
      <c r="J3276" s="21" t="str">
        <f t="shared" ref="J3276:J3279" si="4490">VLOOKUP($C3276,$C$1:$P$7320,8,0)</f>
        <v/>
      </c>
      <c r="K3276" s="21" t="str">
        <f t="shared" ref="K3276:K3279" si="4491">VLOOKUP($C3276,$C$1:$P$7320,9,0)</f>
        <v/>
      </c>
      <c r="L3276" s="21" t="str">
        <f t="shared" ref="L3276:L3279" si="4492">VLOOKUP($C3276,$C$1:$P$7320,10,0)</f>
        <v/>
      </c>
      <c r="M3276" s="21" t="str">
        <f t="shared" ref="M3276:M3279" si="4493">VLOOKUP($C3276,$C$1:$P$7320,11,0)</f>
        <v/>
      </c>
      <c r="N3276" s="21" t="str">
        <f t="shared" ref="N3276:N3279" si="4494">VLOOKUP($C3276,$C$1:$P$7320,12,0)</f>
        <v/>
      </c>
      <c r="O3276" s="21" t="str">
        <f t="shared" ref="O3276:O3279" si="4495">VLOOKUP($C3276,$C$1:$P$7320,13,0)</f>
        <v/>
      </c>
      <c r="P3276" s="21" t="str">
        <f t="shared" ref="P3276:P3279" si="4496">VLOOKUP($C3276,$C$1:$P$7320,14,0)</f>
        <v/>
      </c>
      <c r="Q3276" s="21"/>
      <c r="R3276" s="21" t="s">
        <v>7409</v>
      </c>
      <c r="S3276" s="21" t="s">
        <v>7410</v>
      </c>
      <c r="T3276" s="21" t="s">
        <v>7411</v>
      </c>
      <c r="U3276" s="77"/>
      <c r="V3276" s="23"/>
      <c r="W3276" s="15">
        <f t="shared" si="2"/>
        <v>45635</v>
      </c>
      <c r="X3276" s="24">
        <v>3275.0</v>
      </c>
      <c r="Y3276" s="17" t="str">
        <f t="shared" si="4481"/>
        <v>=COUNTIFS(C$3:C3276,C3276)</v>
      </c>
      <c r="Z3276" s="25" t="str">
        <f t="shared" si="4482"/>
        <v>#NAME?</v>
      </c>
      <c r="AA3276" s="25" t="str">
        <f t="shared" si="4483"/>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84"/>
        <v>46</v>
      </c>
      <c r="B3277" s="10">
        <f t="shared" si="4299"/>
        <v>124</v>
      </c>
      <c r="C3277" s="12" t="s">
        <v>466</v>
      </c>
      <c r="D3277" s="21" t="str">
        <f t="shared" si="4485"/>
        <v>ind</v>
      </c>
      <c r="E3277" s="21" t="str">
        <f t="shared" si="4486"/>
        <v/>
      </c>
      <c r="F3277" s="21" t="str">
        <f t="shared" si="4487"/>
        <v/>
      </c>
      <c r="G3277" s="21"/>
      <c r="H3277" s="21" t="str">
        <f t="shared" si="4488"/>
        <v>then, now, so, but</v>
      </c>
      <c r="I3277" s="21" t="str">
        <f t="shared" si="4489"/>
        <v/>
      </c>
      <c r="J3277" s="21" t="str">
        <f t="shared" si="4490"/>
        <v/>
      </c>
      <c r="K3277" s="21" t="str">
        <f t="shared" si="4491"/>
        <v/>
      </c>
      <c r="L3277" s="21" t="str">
        <f t="shared" si="4492"/>
        <v/>
      </c>
      <c r="M3277" s="21" t="str">
        <f t="shared" si="4493"/>
        <v/>
      </c>
      <c r="N3277" s="21" t="str">
        <f t="shared" si="4494"/>
        <v/>
      </c>
      <c r="O3277" s="21" t="str">
        <f t="shared" si="4495"/>
        <v/>
      </c>
      <c r="P3277" s="21" t="str">
        <f t="shared" si="4496"/>
        <v/>
      </c>
      <c r="Q3277" s="21"/>
      <c r="R3277" s="21" t="s">
        <v>7409</v>
      </c>
      <c r="S3277" s="21" t="s">
        <v>7410</v>
      </c>
      <c r="T3277" s="21" t="s">
        <v>7411</v>
      </c>
      <c r="U3277" s="77"/>
      <c r="V3277" s="23"/>
      <c r="W3277" s="15">
        <f t="shared" si="2"/>
        <v>45635</v>
      </c>
      <c r="X3277" s="24">
        <v>3276.0</v>
      </c>
      <c r="Y3277" s="17" t="str">
        <f t="shared" si="4481"/>
        <v>=COUNTIFS(C$3:C3277,C3277)</v>
      </c>
      <c r="Z3277" s="25" t="str">
        <f t="shared" si="4482"/>
        <v>#NAME?</v>
      </c>
      <c r="AA3277" s="25" t="str">
        <f t="shared" si="4483"/>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4"/>
        <v>77</v>
      </c>
      <c r="B3278" s="10">
        <f t="shared" si="4299"/>
        <v>147</v>
      </c>
      <c r="C3278" s="12" t="s">
        <v>560</v>
      </c>
      <c r="D3278" s="21" t="str">
        <f t="shared" si="4485"/>
        <v>noun</v>
      </c>
      <c r="E3278" s="21" t="s">
        <v>3635</v>
      </c>
      <c r="F3278" s="21" t="str">
        <f t="shared" si="4487"/>
        <v/>
      </c>
      <c r="G3278" s="21"/>
      <c r="H3278" s="21" t="str">
        <f t="shared" si="4488"/>
        <v>monk, monastic</v>
      </c>
      <c r="I3278" s="21" t="str">
        <f t="shared" si="4489"/>
        <v>beggar, mendicant</v>
      </c>
      <c r="J3278" s="21" t="str">
        <f t="shared" si="4490"/>
        <v>√bhikkh (beg)</v>
      </c>
      <c r="K3278" s="21">
        <f t="shared" si="4491"/>
        <v>1</v>
      </c>
      <c r="L3278" s="21" t="str">
        <f t="shared" si="4492"/>
        <v>a</v>
      </c>
      <c r="M3278" s="21" t="str">
        <f t="shared" si="4493"/>
        <v/>
      </c>
      <c r="N3278" s="21" t="str">
        <f t="shared" si="4494"/>
        <v>√bhikkh + u</v>
      </c>
      <c r="O3278" s="21" t="str">
        <f t="shared" si="4495"/>
        <v/>
      </c>
      <c r="P3278" s="21" t="str">
        <f t="shared" si="4496"/>
        <v/>
      </c>
      <c r="Q3278" s="21"/>
      <c r="R3278" s="21" t="s">
        <v>7409</v>
      </c>
      <c r="S3278" s="21" t="s">
        <v>7410</v>
      </c>
      <c r="T3278" s="21" t="s">
        <v>7411</v>
      </c>
      <c r="U3278" s="23"/>
      <c r="V3278" s="23"/>
      <c r="W3278" s="15">
        <f t="shared" si="2"/>
        <v>45635</v>
      </c>
      <c r="X3278" s="24">
        <v>3277.0</v>
      </c>
      <c r="Y3278" s="17" t="str">
        <f t="shared" si="4481"/>
        <v>=COUNTIFS(C$3:C3278,C3278)</v>
      </c>
      <c r="Z3278" s="25" t="str">
        <f t="shared" si="4482"/>
        <v>#NAME?</v>
      </c>
      <c r="AA3278" s="25" t="str">
        <f t="shared" si="4483"/>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4"/>
        <v>2</v>
      </c>
      <c r="B3279" s="10">
        <f t="shared" si="4299"/>
        <v>4</v>
      </c>
      <c r="C3279" s="12" t="s">
        <v>7054</v>
      </c>
      <c r="D3279" s="21" t="str">
        <f t="shared" si="4485"/>
        <v>adj</v>
      </c>
      <c r="E3279" s="21" t="str">
        <f>VLOOKUP($C3279,$C$1:$P$7320,3,0)</f>
        <v>masc acc sg of saṅghika</v>
      </c>
      <c r="F3279" s="21" t="str">
        <f t="shared" si="4487"/>
        <v/>
      </c>
      <c r="G3279" s="21"/>
      <c r="H3279" s="21" t="str">
        <f t="shared" si="4488"/>
        <v>belonging to the community</v>
      </c>
      <c r="I3279" s="21" t="str">
        <f t="shared" si="4489"/>
        <v>related to community</v>
      </c>
      <c r="J3279" s="21" t="str">
        <f t="shared" si="4490"/>
        <v>√ghaṭ (join together)</v>
      </c>
      <c r="K3279" s="21">
        <f t="shared" si="4491"/>
        <v>1</v>
      </c>
      <c r="L3279" s="21" t="str">
        <f t="shared" si="4492"/>
        <v>a</v>
      </c>
      <c r="M3279" s="21" t="str">
        <f t="shared" si="4493"/>
        <v/>
      </c>
      <c r="N3279" s="21" t="str">
        <f t="shared" si="4494"/>
        <v>saṃ + √ghaṭ + a + ika</v>
      </c>
      <c r="O3279" s="21" t="str">
        <f t="shared" si="4495"/>
        <v/>
      </c>
      <c r="P3279" s="21" t="str">
        <f t="shared" si="4496"/>
        <v/>
      </c>
      <c r="Q3279" s="21"/>
      <c r="R3279" s="21" t="s">
        <v>7409</v>
      </c>
      <c r="S3279" s="21" t="s">
        <v>7410</v>
      </c>
      <c r="T3279" s="21" t="s">
        <v>7411</v>
      </c>
      <c r="U3279" s="23"/>
      <c r="V3279" s="23"/>
      <c r="W3279" s="15">
        <f t="shared" si="2"/>
        <v>45635</v>
      </c>
      <c r="X3279" s="24">
        <v>3278.0</v>
      </c>
      <c r="Y3279" s="17" t="str">
        <f t="shared" si="4481"/>
        <v>=COUNTIFS(C$3:C3279,C3279)</v>
      </c>
      <c r="Z3279" s="25" t="str">
        <f t="shared" si="4482"/>
        <v>#NAME?</v>
      </c>
      <c r="AA3279" s="25" t="str">
        <f t="shared" si="4483"/>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4"/>
        <v>1</v>
      </c>
      <c r="B3280" s="10">
        <f t="shared" si="4299"/>
        <v>4</v>
      </c>
      <c r="C3280" s="12" t="s">
        <v>7412</v>
      </c>
      <c r="D3280" s="21" t="s">
        <v>47</v>
      </c>
      <c r="E3280" s="21" t="s">
        <v>7413</v>
      </c>
      <c r="F3280" s="21"/>
      <c r="G3280" s="21"/>
      <c r="H3280" s="21" t="s">
        <v>7414</v>
      </c>
      <c r="I3280" s="21"/>
      <c r="J3280" s="21"/>
      <c r="K3280" s="21"/>
      <c r="L3280" s="21"/>
      <c r="M3280" s="21"/>
      <c r="N3280" s="21"/>
      <c r="O3280" s="21"/>
      <c r="P3280" s="21"/>
      <c r="Q3280" s="21"/>
      <c r="R3280" s="21" t="s">
        <v>7409</v>
      </c>
      <c r="S3280" s="21" t="s">
        <v>7410</v>
      </c>
      <c r="T3280" s="21" t="s">
        <v>7415</v>
      </c>
      <c r="U3280" s="23"/>
      <c r="V3280" s="23"/>
      <c r="W3280" s="15">
        <f t="shared" si="2"/>
        <v>45635</v>
      </c>
      <c r="X3280" s="24">
        <v>3279.0</v>
      </c>
      <c r="Y3280" s="17" t="str">
        <f t="shared" si="4481"/>
        <v>=COUNTIFS(C$3:C3280,C3280)</v>
      </c>
      <c r="Z3280" s="25" t="str">
        <f t="shared" si="4482"/>
        <v>#NAME?</v>
      </c>
      <c r="AA3280" s="25" t="str">
        <f t="shared" si="4483"/>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4"/>
        <v>93</v>
      </c>
      <c r="B3281" s="10">
        <f t="shared" si="4299"/>
        <v>220</v>
      </c>
      <c r="C3281" s="12" t="s">
        <v>1131</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7409</v>
      </c>
      <c r="S3281" s="21" t="s">
        <v>7410</v>
      </c>
      <c r="T3281" s="21" t="s">
        <v>7411</v>
      </c>
      <c r="U3281" s="23"/>
      <c r="V3281" s="23"/>
      <c r="W3281" s="15">
        <f t="shared" si="2"/>
        <v>45635</v>
      </c>
      <c r="X3281" s="24">
        <v>3280.0</v>
      </c>
      <c r="Y3281" s="17" t="str">
        <f t="shared" si="4481"/>
        <v>=COUNTIFS(C$3:C3281,C3281)</v>
      </c>
      <c r="Z3281" s="25" t="str">
        <f t="shared" si="4482"/>
        <v>#NAME?</v>
      </c>
      <c r="AA3281" s="25" t="str">
        <f t="shared" si="4483"/>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4"/>
        <v>1</v>
      </c>
      <c r="B3282" s="10">
        <f t="shared" si="4299"/>
        <v>4</v>
      </c>
      <c r="C3282" s="12" t="s">
        <v>7416</v>
      </c>
      <c r="D3282" s="21" t="s">
        <v>47</v>
      </c>
      <c r="E3282" s="21" t="s">
        <v>7417</v>
      </c>
      <c r="F3282" s="21"/>
      <c r="G3282" s="21"/>
      <c r="H3282" s="21" t="s">
        <v>7418</v>
      </c>
      <c r="I3282" s="21"/>
      <c r="J3282" s="21"/>
      <c r="K3282" s="21"/>
      <c r="L3282" s="21"/>
      <c r="M3282" s="21"/>
      <c r="N3282" s="21"/>
      <c r="O3282" s="21"/>
      <c r="P3282" s="21"/>
      <c r="Q3282" s="21"/>
      <c r="R3282" s="21" t="s">
        <v>7409</v>
      </c>
      <c r="S3282" s="21" t="s">
        <v>7410</v>
      </c>
      <c r="T3282" s="21" t="s">
        <v>7419</v>
      </c>
      <c r="U3282" s="23"/>
      <c r="V3282" s="23"/>
      <c r="W3282" s="15">
        <f t="shared" si="2"/>
        <v>45635</v>
      </c>
      <c r="X3282" s="24">
        <v>3281.0</v>
      </c>
      <c r="Y3282" s="17" t="str">
        <f t="shared" si="4481"/>
        <v>=COUNTIFS(C$3:C3282,C3282)</v>
      </c>
      <c r="Z3282" s="25" t="str">
        <f t="shared" si="4482"/>
        <v>#NAME?</v>
      </c>
      <c r="AA3282" s="25" t="str">
        <f t="shared" si="4483"/>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4"/>
        <v>94</v>
      </c>
      <c r="B3283" s="10">
        <f t="shared" si="4299"/>
        <v>220</v>
      </c>
      <c r="C3283" s="12" t="s">
        <v>1131</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7409</v>
      </c>
      <c r="S3283" s="21" t="s">
        <v>7410</v>
      </c>
      <c r="T3283" s="21" t="s">
        <v>7411</v>
      </c>
      <c r="U3283" s="23"/>
      <c r="V3283" s="23"/>
      <c r="W3283" s="15">
        <f t="shared" si="2"/>
        <v>45635</v>
      </c>
      <c r="X3283" s="24">
        <v>3282.0</v>
      </c>
      <c r="Y3283" s="17" t="str">
        <f t="shared" si="4481"/>
        <v>=COUNTIFS(C$3:C3283,C3283)</v>
      </c>
      <c r="Z3283" s="25" t="str">
        <f t="shared" si="4482"/>
        <v>#NAME?</v>
      </c>
      <c r="AA3283" s="25" t="str">
        <f t="shared" si="4483"/>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4"/>
        <v>1</v>
      </c>
      <c r="B3284" s="10">
        <f t="shared" si="4299"/>
        <v>1</v>
      </c>
      <c r="C3284" s="12" t="s">
        <v>7420</v>
      </c>
      <c r="D3284" s="21" t="s">
        <v>2064</v>
      </c>
      <c r="E3284" s="21" t="s">
        <v>7421</v>
      </c>
      <c r="F3284" s="21"/>
      <c r="G3284" s="21"/>
      <c r="H3284" s="21" t="s">
        <v>7422</v>
      </c>
      <c r="I3284" s="21"/>
      <c r="J3284" s="21"/>
      <c r="K3284" s="21"/>
      <c r="L3284" s="21"/>
      <c r="M3284" s="21"/>
      <c r="N3284" s="21"/>
      <c r="O3284" s="21"/>
      <c r="P3284" s="21"/>
      <c r="Q3284" s="21"/>
      <c r="R3284" s="21" t="s">
        <v>7409</v>
      </c>
      <c r="S3284" s="21" t="s">
        <v>7410</v>
      </c>
      <c r="T3284" s="21" t="s">
        <v>7423</v>
      </c>
      <c r="U3284" s="23"/>
      <c r="V3284" s="23"/>
      <c r="W3284" s="15">
        <f t="shared" si="2"/>
        <v>45635</v>
      </c>
      <c r="X3284" s="24">
        <v>3283.0</v>
      </c>
      <c r="Y3284" s="17" t="str">
        <f t="shared" si="4481"/>
        <v>=COUNTIFS(C$3:C3284,C3284)</v>
      </c>
      <c r="Z3284" s="25" t="str">
        <f t="shared" si="4482"/>
        <v>#NAME?</v>
      </c>
      <c r="AA3284" s="25" t="str">
        <f t="shared" si="4483"/>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4"/>
        <v>95</v>
      </c>
      <c r="B3285" s="10">
        <f t="shared" si="4299"/>
        <v>220</v>
      </c>
      <c r="C3285" s="12" t="s">
        <v>1131</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7409</v>
      </c>
      <c r="S3285" s="21" t="s">
        <v>7410</v>
      </c>
      <c r="T3285" s="21" t="s">
        <v>7411</v>
      </c>
      <c r="U3285" s="23"/>
      <c r="V3285" s="23"/>
      <c r="W3285" s="15">
        <f t="shared" si="2"/>
        <v>45635</v>
      </c>
      <c r="X3285" s="24">
        <v>3284.0</v>
      </c>
      <c r="Y3285" s="17" t="str">
        <f t="shared" si="4481"/>
        <v>=COUNTIFS(C$3:C3285,C3285)</v>
      </c>
      <c r="Z3285" s="25" t="str">
        <f t="shared" si="4482"/>
        <v>#NAME?</v>
      </c>
      <c r="AA3285" s="25" t="str">
        <f t="shared" si="4483"/>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4"/>
        <v>1</v>
      </c>
      <c r="B3286" s="10">
        <f t="shared" si="4299"/>
        <v>1</v>
      </c>
      <c r="C3286" s="12" t="s">
        <v>7424</v>
      </c>
      <c r="D3286" s="21" t="s">
        <v>921</v>
      </c>
      <c r="E3286" s="21" t="s">
        <v>7425</v>
      </c>
      <c r="F3286" s="21"/>
      <c r="G3286" s="21"/>
      <c r="H3286" s="21" t="s">
        <v>7426</v>
      </c>
      <c r="I3286" s="21"/>
      <c r="J3286" s="21"/>
      <c r="K3286" s="21"/>
      <c r="L3286" s="21"/>
      <c r="M3286" s="21"/>
      <c r="N3286" s="21"/>
      <c r="O3286" s="21"/>
      <c r="P3286" s="21"/>
      <c r="Q3286" s="21"/>
      <c r="R3286" s="21" t="s">
        <v>7409</v>
      </c>
      <c r="S3286" s="21" t="s">
        <v>7410</v>
      </c>
      <c r="T3286" s="21" t="s">
        <v>7427</v>
      </c>
      <c r="U3286" s="23"/>
      <c r="V3286" s="23"/>
      <c r="W3286" s="15">
        <f t="shared" si="2"/>
        <v>45635</v>
      </c>
      <c r="X3286" s="24">
        <v>3285.0</v>
      </c>
      <c r="Y3286" s="17" t="str">
        <f t="shared" si="4481"/>
        <v>=COUNTIFS(C$3:C3286,C3286)</v>
      </c>
      <c r="Z3286" s="25" t="str">
        <f t="shared" si="4482"/>
        <v>#NAME?</v>
      </c>
      <c r="AA3286" s="25" t="str">
        <f t="shared" si="4483"/>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4"/>
        <v>96</v>
      </c>
      <c r="B3287" s="10">
        <f t="shared" si="4299"/>
        <v>220</v>
      </c>
      <c r="C3287" s="12" t="s">
        <v>1131</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7409</v>
      </c>
      <c r="S3287" s="21" t="s">
        <v>7410</v>
      </c>
      <c r="T3287" s="21" t="s">
        <v>7411</v>
      </c>
      <c r="U3287" s="23"/>
      <c r="V3287" s="23"/>
      <c r="W3287" s="15">
        <f t="shared" si="2"/>
        <v>45635</v>
      </c>
      <c r="X3287" s="24">
        <v>3286.0</v>
      </c>
      <c r="Y3287" s="17" t="str">
        <f t="shared" si="4481"/>
        <v>=COUNTIFS(C$3:C3287,C3287)</v>
      </c>
      <c r="Z3287" s="25" t="str">
        <f t="shared" si="4482"/>
        <v>#NAME?</v>
      </c>
      <c r="AA3287" s="25" t="str">
        <f t="shared" si="4483"/>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4"/>
        <v>1</v>
      </c>
      <c r="B3288" s="10">
        <f t="shared" si="4299"/>
        <v>1</v>
      </c>
      <c r="C3288" s="12" t="s">
        <v>7428</v>
      </c>
      <c r="D3288" s="21" t="s">
        <v>47</v>
      </c>
      <c r="E3288" s="21" t="s">
        <v>7429</v>
      </c>
      <c r="F3288" s="21"/>
      <c r="G3288" s="21"/>
      <c r="H3288" s="21" t="s">
        <v>7430</v>
      </c>
      <c r="I3288" s="21"/>
      <c r="J3288" s="21" t="s">
        <v>7431</v>
      </c>
      <c r="K3288" s="21">
        <v>1.0</v>
      </c>
      <c r="L3288" s="21" t="s">
        <v>35</v>
      </c>
      <c r="M3288" s="21"/>
      <c r="N3288" s="21" t="s">
        <v>7432</v>
      </c>
      <c r="O3288" s="21"/>
      <c r="P3288" s="21"/>
      <c r="Q3288" s="21"/>
      <c r="R3288" s="21" t="s">
        <v>7409</v>
      </c>
      <c r="S3288" s="21" t="s">
        <v>7410</v>
      </c>
      <c r="T3288" s="21" t="s">
        <v>7433</v>
      </c>
      <c r="U3288" s="23"/>
      <c r="V3288" s="23"/>
      <c r="W3288" s="15">
        <f t="shared" si="2"/>
        <v>45635</v>
      </c>
      <c r="X3288" s="24">
        <v>3287.0</v>
      </c>
      <c r="Y3288" s="17" t="str">
        <f t="shared" si="4481"/>
        <v>=COUNTIFS(C$3:C3288,C3288)</v>
      </c>
      <c r="Z3288" s="25" t="str">
        <f t="shared" si="4482"/>
        <v>#NAME?</v>
      </c>
      <c r="AA3288" s="25" t="str">
        <f t="shared" si="4483"/>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4"/>
        <v>1</v>
      </c>
      <c r="B3289" s="10">
        <f t="shared" si="4299"/>
        <v>2</v>
      </c>
      <c r="C3289" s="12" t="s">
        <v>7434</v>
      </c>
      <c r="D3289" s="21" t="s">
        <v>4818</v>
      </c>
      <c r="E3289" s="21" t="s">
        <v>7435</v>
      </c>
      <c r="F3289" s="21"/>
      <c r="G3289" s="21"/>
      <c r="H3289" s="21" t="s">
        <v>7436</v>
      </c>
      <c r="I3289" s="21" t="s">
        <v>7437</v>
      </c>
      <c r="J3289" s="21" t="s">
        <v>5874</v>
      </c>
      <c r="K3289" s="21">
        <v>1.0</v>
      </c>
      <c r="L3289" s="21" t="s">
        <v>35</v>
      </c>
      <c r="M3289" s="21"/>
      <c r="N3289" s="21" t="s">
        <v>7438</v>
      </c>
      <c r="O3289" s="21"/>
      <c r="P3289" s="21"/>
      <c r="Q3289" s="21"/>
      <c r="R3289" s="21" t="s">
        <v>7409</v>
      </c>
      <c r="S3289" s="21" t="s">
        <v>7410</v>
      </c>
      <c r="T3289" s="21" t="s">
        <v>7439</v>
      </c>
      <c r="U3289" s="23"/>
      <c r="V3289" s="23"/>
      <c r="W3289" s="15">
        <f t="shared" si="2"/>
        <v>45635</v>
      </c>
      <c r="X3289" s="24">
        <v>3288.0</v>
      </c>
      <c r="Y3289" s="17" t="str">
        <f t="shared" si="4481"/>
        <v>=COUNTIFS(C$3:C3289,C3289)</v>
      </c>
      <c r="Z3289" s="25" t="str">
        <f t="shared" si="4482"/>
        <v>#NAME?</v>
      </c>
      <c r="AA3289" s="25" t="str">
        <f t="shared" si="4483"/>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4"/>
        <v>97</v>
      </c>
      <c r="B3290" s="10">
        <f t="shared" si="4299"/>
        <v>220</v>
      </c>
      <c r="C3290" s="12" t="s">
        <v>1131</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7409</v>
      </c>
      <c r="S3290" s="21" t="s">
        <v>7410</v>
      </c>
      <c r="T3290" s="21" t="s">
        <v>7411</v>
      </c>
      <c r="U3290" s="23"/>
      <c r="V3290" s="23"/>
      <c r="W3290" s="15">
        <f t="shared" si="2"/>
        <v>45635</v>
      </c>
      <c r="X3290" s="24">
        <v>3289.0</v>
      </c>
      <c r="Y3290" s="17" t="str">
        <f t="shared" si="4481"/>
        <v>=COUNTIFS(C$3:C3290,C3290)</v>
      </c>
      <c r="Z3290" s="25" t="str">
        <f t="shared" si="4482"/>
        <v>#NAME?</v>
      </c>
      <c r="AA3290" s="25" t="str">
        <f t="shared" si="4483"/>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4"/>
        <v>1</v>
      </c>
      <c r="B3291" s="10">
        <f t="shared" si="4299"/>
        <v>2</v>
      </c>
      <c r="C3291" s="12" t="s">
        <v>7440</v>
      </c>
      <c r="D3291" s="21" t="s">
        <v>4818</v>
      </c>
      <c r="E3291" s="21" t="s">
        <v>7441</v>
      </c>
      <c r="F3291" s="21"/>
      <c r="G3291" s="21"/>
      <c r="H3291" s="21" t="s">
        <v>7442</v>
      </c>
      <c r="I3291" s="21" t="s">
        <v>7443</v>
      </c>
      <c r="J3291" s="21" t="s">
        <v>5874</v>
      </c>
      <c r="K3291" s="21">
        <v>1.0</v>
      </c>
      <c r="L3291" s="21" t="s">
        <v>1456</v>
      </c>
      <c r="M3291" s="21" t="s">
        <v>7444</v>
      </c>
      <c r="N3291" s="21" t="s">
        <v>7445</v>
      </c>
      <c r="O3291" s="21"/>
      <c r="P3291" s="21"/>
      <c r="Q3291" s="21"/>
      <c r="R3291" s="21" t="s">
        <v>7409</v>
      </c>
      <c r="S3291" s="21" t="s">
        <v>7410</v>
      </c>
      <c r="T3291" s="21" t="s">
        <v>7446</v>
      </c>
      <c r="U3291" s="23"/>
      <c r="V3291" s="23"/>
      <c r="W3291" s="15">
        <f t="shared" si="2"/>
        <v>45635</v>
      </c>
      <c r="X3291" s="24">
        <v>3290.0</v>
      </c>
      <c r="Y3291" s="17" t="str">
        <f t="shared" si="4481"/>
        <v>=COUNTIFS(C$3:C3291,C3291)</v>
      </c>
      <c r="Z3291" s="25" t="str">
        <f t="shared" si="4482"/>
        <v>#NAME?</v>
      </c>
      <c r="AA3291" s="25" t="str">
        <f t="shared" si="4483"/>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4"/>
        <v>98</v>
      </c>
      <c r="B3292" s="10">
        <f t="shared" si="4299"/>
        <v>220</v>
      </c>
      <c r="C3292" s="12" t="s">
        <v>1131</v>
      </c>
      <c r="D3292" s="21" t="str">
        <f t="shared" ref="D3292:D3293" si="4497">VLOOKUP($C3292,$C$1:$P$7320,2,0)</f>
        <v>ind</v>
      </c>
      <c r="E3292" s="21" t="str">
        <f t="shared" ref="E3292:E3293" si="4498">VLOOKUP($C3292,$C$1:$P$7320,3,0)</f>
        <v>conj</v>
      </c>
      <c r="F3292" s="21" t="str">
        <f t="shared" ref="F3292:F3293" si="4499">VLOOKUP($C3292,$C$1:$P$7320,4,0)</f>
        <v/>
      </c>
      <c r="G3292" s="21"/>
      <c r="H3292" s="21" t="str">
        <f t="shared" ref="H3292:H3293" si="4500">VLOOKUP($C3292,$C$1:$P$7320,6,0)</f>
        <v>or, either or</v>
      </c>
      <c r="I3292" s="21" t="str">
        <f t="shared" ref="I3292:I3293" si="4501">VLOOKUP($C3292,$C$1:$P$7320,7,0)</f>
        <v/>
      </c>
      <c r="J3292" s="21" t="str">
        <f t="shared" ref="J3292:J3293" si="4502">VLOOKUP($C3292,$C$1:$P$7320,8,0)</f>
        <v/>
      </c>
      <c r="K3292" s="21" t="str">
        <f t="shared" ref="K3292:K3293" si="4503">VLOOKUP($C3292,$C$1:$P$7320,9,0)</f>
        <v/>
      </c>
      <c r="L3292" s="21" t="str">
        <f t="shared" ref="L3292:L3293" si="4504">VLOOKUP($C3292,$C$1:$P$7320,10,0)</f>
        <v/>
      </c>
      <c r="M3292" s="21" t="str">
        <f t="shared" ref="M3292:M3293" si="4505">VLOOKUP($C3292,$C$1:$P$7320,11,0)</f>
        <v/>
      </c>
      <c r="N3292" s="21" t="str">
        <f t="shared" ref="N3292:N3293" si="4506">VLOOKUP($C3292,$C$1:$P$7320,12,0)</f>
        <v/>
      </c>
      <c r="O3292" s="21" t="str">
        <f t="shared" ref="O3292:O3293" si="4507">VLOOKUP($C3292,$C$1:$P$7320,13,0)</f>
        <v/>
      </c>
      <c r="P3292" s="21" t="str">
        <f t="shared" ref="P3292:P3293" si="4508">VLOOKUP($C3292,$C$1:$P$7320,14,0)</f>
        <v/>
      </c>
      <c r="Q3292" s="21"/>
      <c r="R3292" s="21" t="s">
        <v>7409</v>
      </c>
      <c r="S3292" s="21" t="s">
        <v>7410</v>
      </c>
      <c r="T3292" s="21" t="s">
        <v>7411</v>
      </c>
      <c r="U3292" s="23"/>
      <c r="V3292" s="23"/>
      <c r="W3292" s="15">
        <f t="shared" si="2"/>
        <v>45635</v>
      </c>
      <c r="X3292" s="24">
        <v>3291.0</v>
      </c>
      <c r="Y3292" s="17" t="str">
        <f t="shared" si="4481"/>
        <v>=COUNTIFS(C$3:C3292,C3292)</v>
      </c>
      <c r="Z3292" s="25" t="str">
        <f t="shared" si="4482"/>
        <v>#NAME?</v>
      </c>
      <c r="AA3292" s="25" t="str">
        <f t="shared" si="4483"/>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4"/>
        <v>23</v>
      </c>
      <c r="B3293" s="10">
        <f t="shared" si="4299"/>
        <v>36</v>
      </c>
      <c r="C3293" s="12" t="s">
        <v>288</v>
      </c>
      <c r="D3293" s="21" t="str">
        <f t="shared" si="4497"/>
        <v>pron</v>
      </c>
      <c r="E3293" s="21" t="str">
        <f t="shared" si="4498"/>
        <v>masc acc sg of ta</v>
      </c>
      <c r="F3293" s="21" t="str">
        <f t="shared" si="4499"/>
        <v/>
      </c>
      <c r="G3293" s="21"/>
      <c r="H3293" s="21" t="str">
        <f t="shared" si="4500"/>
        <v>that</v>
      </c>
      <c r="I3293" s="21" t="str">
        <f t="shared" si="4501"/>
        <v/>
      </c>
      <c r="J3293" s="21" t="str">
        <f t="shared" si="4502"/>
        <v/>
      </c>
      <c r="K3293" s="21" t="str">
        <f t="shared" si="4503"/>
        <v/>
      </c>
      <c r="L3293" s="21" t="str">
        <f t="shared" si="4504"/>
        <v/>
      </c>
      <c r="M3293" s="21" t="str">
        <f t="shared" si="4505"/>
        <v/>
      </c>
      <c r="N3293" s="21" t="str">
        <f t="shared" si="4506"/>
        <v/>
      </c>
      <c r="O3293" s="21" t="str">
        <f t="shared" si="4507"/>
        <v/>
      </c>
      <c r="P3293" s="21" t="str">
        <f t="shared" si="4508"/>
        <v/>
      </c>
      <c r="Q3293" s="21"/>
      <c r="R3293" s="21" t="s">
        <v>7409</v>
      </c>
      <c r="S3293" s="21" t="s">
        <v>7410</v>
      </c>
      <c r="T3293" s="21" t="s">
        <v>7411</v>
      </c>
      <c r="U3293" s="23"/>
      <c r="V3293" s="23"/>
      <c r="W3293" s="15">
        <f t="shared" si="2"/>
        <v>45635</v>
      </c>
      <c r="X3293" s="24">
        <v>3292.0</v>
      </c>
      <c r="Y3293" s="17" t="str">
        <f t="shared" si="4481"/>
        <v>=COUNTIFS(C$3:C3293,C3293)</v>
      </c>
      <c r="Z3293" s="25" t="str">
        <f t="shared" si="4482"/>
        <v>#NAME?</v>
      </c>
      <c r="AA3293" s="25" t="str">
        <f t="shared" si="4483"/>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4"/>
        <v>1</v>
      </c>
      <c r="B3294" s="10">
        <f t="shared" si="4299"/>
        <v>2</v>
      </c>
      <c r="C3294" s="12" t="s">
        <v>7447</v>
      </c>
      <c r="D3294" s="21" t="s">
        <v>307</v>
      </c>
      <c r="E3294" s="21" t="s">
        <v>7448</v>
      </c>
      <c r="F3294" s="21"/>
      <c r="G3294" s="21"/>
      <c r="H3294" s="21" t="s">
        <v>7449</v>
      </c>
      <c r="I3294" s="21" t="s">
        <v>7450</v>
      </c>
      <c r="J3294" s="21" t="s">
        <v>2661</v>
      </c>
      <c r="K3294" s="21">
        <v>1.0</v>
      </c>
      <c r="L3294" s="21" t="s">
        <v>35</v>
      </c>
      <c r="M3294" s="21" t="s">
        <v>3052</v>
      </c>
      <c r="N3294" s="21" t="s">
        <v>7451</v>
      </c>
      <c r="O3294" s="21"/>
      <c r="P3294" s="21"/>
      <c r="Q3294" s="21"/>
      <c r="R3294" s="21" t="s">
        <v>7409</v>
      </c>
      <c r="S3294" s="21" t="s">
        <v>7410</v>
      </c>
      <c r="T3294" s="21" t="s">
        <v>7452</v>
      </c>
      <c r="U3294" s="23"/>
      <c r="V3294" s="23"/>
      <c r="W3294" s="15">
        <f t="shared" si="2"/>
        <v>45635</v>
      </c>
      <c r="X3294" s="24">
        <v>3293.0</v>
      </c>
      <c r="Y3294" s="17" t="str">
        <f t="shared" si="4481"/>
        <v>=COUNTIFS(C$3:C3294,C3294)</v>
      </c>
      <c r="Z3294" s="25" t="str">
        <f t="shared" si="4482"/>
        <v>#NAME?</v>
      </c>
      <c r="AA3294" s="25" t="str">
        <f t="shared" si="4483"/>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4"/>
        <v>1</v>
      </c>
      <c r="B3295" s="10">
        <f t="shared" si="4299"/>
        <v>2</v>
      </c>
      <c r="C3295" s="12" t="s">
        <v>7453</v>
      </c>
      <c r="D3295" s="21" t="s">
        <v>118</v>
      </c>
      <c r="E3295" s="21" t="s">
        <v>7454</v>
      </c>
      <c r="F3295" s="21"/>
      <c r="G3295" s="21"/>
      <c r="H3295" s="21" t="s">
        <v>7455</v>
      </c>
      <c r="I3295" s="21"/>
      <c r="J3295" s="21"/>
      <c r="K3295" s="21"/>
      <c r="L3295" s="21"/>
      <c r="M3295" s="21"/>
      <c r="N3295" s="21" t="s">
        <v>7456</v>
      </c>
      <c r="O3295" s="21"/>
      <c r="P3295" s="21"/>
      <c r="Q3295" s="21"/>
      <c r="R3295" s="21" t="s">
        <v>7409</v>
      </c>
      <c r="S3295" s="21" t="s">
        <v>7410</v>
      </c>
      <c r="T3295" s="21" t="s">
        <v>7457</v>
      </c>
      <c r="U3295" s="23"/>
      <c r="V3295" s="23"/>
      <c r="W3295" s="15">
        <f t="shared" si="2"/>
        <v>45635</v>
      </c>
      <c r="X3295" s="24">
        <v>3294.0</v>
      </c>
      <c r="Y3295" s="17" t="str">
        <f t="shared" si="4481"/>
        <v>=COUNTIFS(C$3:C3295,C3295)</v>
      </c>
      <c r="Z3295" s="25" t="str">
        <f t="shared" si="4482"/>
        <v>#NAME?</v>
      </c>
      <c r="AA3295" s="25" t="str">
        <f t="shared" si="4483"/>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4"/>
        <v>3</v>
      </c>
      <c r="B3296" s="10">
        <f t="shared" si="4299"/>
        <v>4</v>
      </c>
      <c r="C3296" s="12" t="s">
        <v>598</v>
      </c>
      <c r="D3296" s="21" t="str">
        <f t="shared" ref="D3296:D3297" si="4509">VLOOKUP($C3296,$C$1:$P$7320,2,0)</f>
        <v>ind</v>
      </c>
      <c r="E3296" s="21" t="str">
        <f t="shared" ref="E3296:E3297" si="4510">VLOOKUP($C3296,$C$1:$P$7320,3,0)</f>
        <v>neg</v>
      </c>
      <c r="F3296" s="21" t="str">
        <f t="shared" ref="F3296:F3297" si="4511">VLOOKUP($C3296,$C$1:$P$7320,4,0)</f>
        <v/>
      </c>
      <c r="G3296" s="21"/>
      <c r="H3296" s="21" t="str">
        <f t="shared" ref="H3296:H3297" si="4512">VLOOKUP($C3296,$C$1:$P$7320,6,0)</f>
        <v>not</v>
      </c>
      <c r="I3296" s="21" t="str">
        <f t="shared" ref="I3296:I3297" si="4513">VLOOKUP($C3296,$C$1:$P$7320,7,0)</f>
        <v/>
      </c>
      <c r="J3296" s="21" t="str">
        <f t="shared" ref="J3296:J3297" si="4514">VLOOKUP($C3296,$C$1:$P$7320,8,0)</f>
        <v/>
      </c>
      <c r="K3296" s="21" t="str">
        <f t="shared" ref="K3296:K3297" si="4515">VLOOKUP($C3296,$C$1:$P$7320,9,0)</f>
        <v/>
      </c>
      <c r="L3296" s="21" t="str">
        <f t="shared" ref="L3296:L3297" si="4516">VLOOKUP($C3296,$C$1:$P$7320,10,0)</f>
        <v/>
      </c>
      <c r="M3296" s="21" t="str">
        <f t="shared" ref="M3296:M3297" si="4517">VLOOKUP($C3296,$C$1:$P$7320,11,0)</f>
        <v/>
      </c>
      <c r="N3296" s="21" t="str">
        <f t="shared" ref="N3296:N3297" si="4518">VLOOKUP($C3296,$C$1:$P$7320,12,0)</f>
        <v/>
      </c>
      <c r="O3296" s="21" t="str">
        <f t="shared" ref="O3296:O3297" si="4519">VLOOKUP($C3296,$C$1:$P$7320,13,0)</f>
        <v/>
      </c>
      <c r="P3296" s="21" t="str">
        <f t="shared" ref="P3296:P3297" si="4520">VLOOKUP($C3296,$C$1:$P$7320,14,0)</f>
        <v/>
      </c>
      <c r="Q3296" s="21"/>
      <c r="R3296" s="21" t="s">
        <v>7409</v>
      </c>
      <c r="S3296" s="21" t="s">
        <v>7410</v>
      </c>
      <c r="T3296" s="21" t="s">
        <v>7411</v>
      </c>
      <c r="U3296" s="23"/>
      <c r="V3296" s="23"/>
      <c r="W3296" s="15">
        <f t="shared" si="2"/>
        <v>45635</v>
      </c>
      <c r="X3296" s="24">
        <v>3295.0</v>
      </c>
      <c r="Y3296" s="17" t="str">
        <f t="shared" si="4481"/>
        <v>=COUNTIFS(C$3:C3296,C3296)</v>
      </c>
      <c r="Z3296" s="25" t="str">
        <f t="shared" si="4482"/>
        <v>#NAME?</v>
      </c>
      <c r="AA3296" s="25" t="str">
        <f t="shared" si="4483"/>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4"/>
        <v>15</v>
      </c>
      <c r="B3297" s="10">
        <f t="shared" si="4299"/>
        <v>21</v>
      </c>
      <c r="C3297" s="12" t="s">
        <v>302</v>
      </c>
      <c r="D3297" s="21" t="str">
        <f t="shared" si="4509"/>
        <v>ind</v>
      </c>
      <c r="E3297" s="21" t="str">
        <f t="shared" si="4510"/>
        <v>emph</v>
      </c>
      <c r="F3297" s="21" t="str">
        <f t="shared" si="4511"/>
        <v/>
      </c>
      <c r="G3297" s="21"/>
      <c r="H3297" s="21" t="str">
        <f t="shared" si="4512"/>
        <v>just, only</v>
      </c>
      <c r="I3297" s="21" t="str">
        <f t="shared" si="4513"/>
        <v/>
      </c>
      <c r="J3297" s="21" t="str">
        <f t="shared" si="4514"/>
        <v/>
      </c>
      <c r="K3297" s="21" t="str">
        <f t="shared" si="4515"/>
        <v/>
      </c>
      <c r="L3297" s="21" t="str">
        <f t="shared" si="4516"/>
        <v/>
      </c>
      <c r="M3297" s="21" t="str">
        <f t="shared" si="4517"/>
        <v/>
      </c>
      <c r="N3297" s="21" t="str">
        <f t="shared" si="4518"/>
        <v/>
      </c>
      <c r="O3297" s="21" t="str">
        <f t="shared" si="4519"/>
        <v/>
      </c>
      <c r="P3297" s="21" t="str">
        <f t="shared" si="4520"/>
        <v/>
      </c>
      <c r="Q3297" s="21"/>
      <c r="R3297" s="21" t="s">
        <v>7409</v>
      </c>
      <c r="S3297" s="21" t="s">
        <v>7410</v>
      </c>
      <c r="T3297" s="21" t="s">
        <v>7411</v>
      </c>
      <c r="U3297" s="23"/>
      <c r="V3297" s="23"/>
      <c r="W3297" s="15">
        <f t="shared" si="2"/>
        <v>45635</v>
      </c>
      <c r="X3297" s="24">
        <v>3296.0</v>
      </c>
      <c r="Y3297" s="17" t="str">
        <f t="shared" si="4481"/>
        <v>=COUNTIFS(C$3:C3297,C3297)</v>
      </c>
      <c r="Z3297" s="25" t="str">
        <f t="shared" si="4482"/>
        <v>#NAME?</v>
      </c>
      <c r="AA3297" s="25" t="str">
        <f t="shared" si="4483"/>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4"/>
        <v>1</v>
      </c>
      <c r="B3298" s="10">
        <f t="shared" si="4299"/>
        <v>2</v>
      </c>
      <c r="C3298" s="12" t="s">
        <v>7458</v>
      </c>
      <c r="D3298" s="21" t="s">
        <v>84</v>
      </c>
      <c r="E3298" s="21" t="s">
        <v>7459</v>
      </c>
      <c r="F3298" s="21"/>
      <c r="G3298" s="21"/>
      <c r="H3298" s="21" t="s">
        <v>7460</v>
      </c>
      <c r="I3298" s="27" t="s">
        <v>7461</v>
      </c>
      <c r="J3298" s="21" t="s">
        <v>7462</v>
      </c>
      <c r="K3298" s="21">
        <v>1.0</v>
      </c>
      <c r="L3298" s="21" t="s">
        <v>35</v>
      </c>
      <c r="M3298" s="21" t="s">
        <v>7463</v>
      </c>
      <c r="N3298" s="21" t="s">
        <v>7464</v>
      </c>
      <c r="O3298" s="21"/>
      <c r="P3298" s="21"/>
      <c r="Q3298" s="21"/>
      <c r="R3298" s="21" t="s">
        <v>7409</v>
      </c>
      <c r="S3298" s="21" t="s">
        <v>7410</v>
      </c>
      <c r="T3298" s="21" t="s">
        <v>7465</v>
      </c>
      <c r="U3298" s="23"/>
      <c r="V3298" s="23"/>
      <c r="W3298" s="15">
        <f t="shared" si="2"/>
        <v>45635</v>
      </c>
      <c r="X3298" s="24">
        <v>3297.0</v>
      </c>
      <c r="Y3298" s="17" t="str">
        <f t="shared" si="4481"/>
        <v>=COUNTIFS(C$3:C3298,C3298)</v>
      </c>
      <c r="Z3298" s="25" t="str">
        <f t="shared" si="4482"/>
        <v>#NAME?</v>
      </c>
      <c r="AA3298" s="25" t="str">
        <f t="shared" si="4483"/>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4"/>
        <v>13</v>
      </c>
      <c r="B3299" s="10">
        <f t="shared" si="4299"/>
        <v>80</v>
      </c>
      <c r="C3299" s="12" t="s">
        <v>1856</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7409</v>
      </c>
      <c r="S3299" s="21" t="s">
        <v>7410</v>
      </c>
      <c r="T3299" s="21" t="s">
        <v>7411</v>
      </c>
      <c r="U3299" s="23"/>
      <c r="V3299" s="23"/>
      <c r="W3299" s="15">
        <f t="shared" si="2"/>
        <v>45635</v>
      </c>
      <c r="X3299" s="24">
        <v>3298.0</v>
      </c>
      <c r="Y3299" s="17" t="str">
        <f t="shared" si="4481"/>
        <v>=COUNTIFS(C$3:C3299,C3299)</v>
      </c>
      <c r="Z3299" s="25" t="str">
        <f t="shared" si="4482"/>
        <v>#NAME?</v>
      </c>
      <c r="AA3299" s="25" t="str">
        <f t="shared" si="4483"/>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4"/>
        <v>1</v>
      </c>
      <c r="B3300" s="10">
        <f t="shared" si="4299"/>
        <v>2</v>
      </c>
      <c r="C3300" s="12" t="s">
        <v>7466</v>
      </c>
      <c r="D3300" s="21" t="s">
        <v>84</v>
      </c>
      <c r="E3300" s="21" t="s">
        <v>7467</v>
      </c>
      <c r="F3300" s="21"/>
      <c r="G3300" s="21"/>
      <c r="H3300" s="21" t="s">
        <v>7468</v>
      </c>
      <c r="I3300" s="21" t="s">
        <v>7469</v>
      </c>
      <c r="J3300" s="21" t="s">
        <v>7462</v>
      </c>
      <c r="K3300" s="21">
        <v>1.0</v>
      </c>
      <c r="L3300" s="21" t="s">
        <v>7470</v>
      </c>
      <c r="M3300" s="21" t="s">
        <v>7471</v>
      </c>
      <c r="N3300" s="21" t="s">
        <v>7472</v>
      </c>
      <c r="O3300" s="21"/>
      <c r="P3300" s="21"/>
      <c r="Q3300" s="21"/>
      <c r="R3300" s="21" t="s">
        <v>7409</v>
      </c>
      <c r="S3300" s="21" t="s">
        <v>7410</v>
      </c>
      <c r="T3300" s="21" t="s">
        <v>7473</v>
      </c>
      <c r="U3300" s="23"/>
      <c r="V3300" s="23"/>
      <c r="W3300" s="15">
        <f t="shared" si="2"/>
        <v>45635</v>
      </c>
      <c r="X3300" s="24">
        <v>3299.0</v>
      </c>
      <c r="Y3300" s="17" t="str">
        <f t="shared" si="4481"/>
        <v>=COUNTIFS(C$3:C3300,C3300)</v>
      </c>
      <c r="Z3300" s="25" t="str">
        <f t="shared" si="4482"/>
        <v>#NAME?</v>
      </c>
      <c r="AA3300" s="25" t="str">
        <f t="shared" si="4483"/>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4"/>
        <v>1</v>
      </c>
      <c r="B3301" s="10">
        <f t="shared" si="4299"/>
        <v>2</v>
      </c>
      <c r="C3301" s="12" t="s">
        <v>7474</v>
      </c>
      <c r="D3301" s="21" t="s">
        <v>307</v>
      </c>
      <c r="E3301" s="21" t="s">
        <v>7475</v>
      </c>
      <c r="F3301" s="21"/>
      <c r="G3301" s="21"/>
      <c r="H3301" s="21" t="s">
        <v>7476</v>
      </c>
      <c r="I3301" s="21" t="s">
        <v>7477</v>
      </c>
      <c r="J3301" s="21" t="s">
        <v>484</v>
      </c>
      <c r="K3301" s="21">
        <v>1.0</v>
      </c>
      <c r="L3301" s="21" t="s">
        <v>35</v>
      </c>
      <c r="M3301" s="21" t="s">
        <v>813</v>
      </c>
      <c r="N3301" s="21" t="s">
        <v>7478</v>
      </c>
      <c r="O3301" s="21"/>
      <c r="P3301" s="21"/>
      <c r="Q3301" s="21" t="s">
        <v>7479</v>
      </c>
      <c r="R3301" s="21" t="s">
        <v>7409</v>
      </c>
      <c r="S3301" s="21" t="s">
        <v>7410</v>
      </c>
      <c r="T3301" s="21" t="s">
        <v>7480</v>
      </c>
      <c r="U3301" s="23"/>
      <c r="V3301" s="23"/>
      <c r="W3301" s="15">
        <f t="shared" si="2"/>
        <v>45635</v>
      </c>
      <c r="X3301" s="24">
        <v>3300.0</v>
      </c>
      <c r="Y3301" s="17" t="str">
        <f t="shared" si="4481"/>
        <v>=COUNTIFS(C$3:C3301,C3301)</v>
      </c>
      <c r="Z3301" s="25" t="str">
        <f t="shared" si="4482"/>
        <v>#NAME?</v>
      </c>
      <c r="AA3301" s="25" t="str">
        <f t="shared" si="4483"/>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4"/>
        <v>99</v>
      </c>
      <c r="B3302" s="10">
        <f t="shared" si="4299"/>
        <v>220</v>
      </c>
      <c r="C3302" s="12" t="s">
        <v>1131</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7409</v>
      </c>
      <c r="S3302" s="21" t="s">
        <v>7410</v>
      </c>
      <c r="T3302" s="21" t="s">
        <v>7411</v>
      </c>
      <c r="U3302" s="23"/>
      <c r="V3302" s="23"/>
      <c r="W3302" s="15">
        <f t="shared" si="2"/>
        <v>45635</v>
      </c>
      <c r="X3302" s="24">
        <v>3301.0</v>
      </c>
      <c r="Y3302" s="17" t="str">
        <f t="shared" si="4481"/>
        <v>=COUNTIFS(C$3:C3302,C3302)</v>
      </c>
      <c r="Z3302" s="25" t="str">
        <f t="shared" si="4482"/>
        <v>#NAME?</v>
      </c>
      <c r="AA3302" s="25" t="str">
        <f t="shared" si="4483"/>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4"/>
        <v>1</v>
      </c>
      <c r="B3303" s="10">
        <f t="shared" si="4299"/>
        <v>4</v>
      </c>
      <c r="C3303" s="12" t="s">
        <v>7481</v>
      </c>
      <c r="D3303" s="21" t="s">
        <v>84</v>
      </c>
      <c r="E3303" s="21" t="s">
        <v>7482</v>
      </c>
      <c r="F3303" s="21"/>
      <c r="G3303" s="21"/>
      <c r="H3303" s="21" t="s">
        <v>7483</v>
      </c>
      <c r="I3303" s="21"/>
      <c r="J3303" s="21" t="s">
        <v>975</v>
      </c>
      <c r="K3303" s="21">
        <v>1.0</v>
      </c>
      <c r="L3303" s="21" t="s">
        <v>35</v>
      </c>
      <c r="M3303" s="21" t="s">
        <v>976</v>
      </c>
      <c r="N3303" s="21" t="s">
        <v>7484</v>
      </c>
      <c r="O3303" s="21"/>
      <c r="P3303" s="21"/>
      <c r="Q3303" s="21"/>
      <c r="R3303" s="21" t="s">
        <v>7409</v>
      </c>
      <c r="S3303" s="21" t="s">
        <v>7410</v>
      </c>
      <c r="T3303" s="21" t="s">
        <v>7485</v>
      </c>
      <c r="U3303" s="23"/>
      <c r="V3303" s="23"/>
      <c r="W3303" s="15">
        <f t="shared" si="2"/>
        <v>45635</v>
      </c>
      <c r="X3303" s="24">
        <v>3302.0</v>
      </c>
      <c r="Y3303" s="17" t="str">
        <f t="shared" si="4481"/>
        <v>=COUNTIFS(C$3:C3303,C3303)</v>
      </c>
      <c r="Z3303" s="25" t="str">
        <f t="shared" si="4482"/>
        <v>#NAME?</v>
      </c>
      <c r="AA3303" s="25" t="str">
        <f t="shared" si="4483"/>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4"/>
        <v>44</v>
      </c>
      <c r="B3304" s="10">
        <f t="shared" si="4299"/>
        <v>122</v>
      </c>
      <c r="C3304" s="12" t="s">
        <v>4724</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7409</v>
      </c>
      <c r="S3304" s="21" t="s">
        <v>7410</v>
      </c>
      <c r="T3304" s="21" t="s">
        <v>7411</v>
      </c>
      <c r="U3304" s="23"/>
      <c r="V3304" s="23"/>
      <c r="W3304" s="15">
        <f t="shared" si="2"/>
        <v>45635</v>
      </c>
      <c r="X3304" s="24">
        <v>3303.0</v>
      </c>
      <c r="Y3304" s="17" t="str">
        <f t="shared" si="4481"/>
        <v>=COUNTIFS(C$3:C3304,C3304)</v>
      </c>
      <c r="Z3304" s="25" t="str">
        <f t="shared" si="4482"/>
        <v>#NAME?</v>
      </c>
      <c r="AA3304" s="25" t="str">
        <f t="shared" si="4483"/>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299"/>
        <v>0</v>
      </c>
      <c r="C3305" s="130"/>
      <c r="D3305" s="130"/>
      <c r="E3305" s="130"/>
      <c r="F3305" s="130"/>
      <c r="G3305" s="130"/>
      <c r="H3305" s="130"/>
      <c r="I3305" s="130"/>
      <c r="J3305" s="130"/>
      <c r="K3305" s="130"/>
      <c r="L3305" s="130"/>
      <c r="M3305" s="130"/>
      <c r="N3305" s="130"/>
      <c r="O3305" s="130"/>
      <c r="P3305" s="130"/>
      <c r="Q3305" s="130"/>
      <c r="R3305" s="130" t="s">
        <v>7409</v>
      </c>
      <c r="S3305" s="130" t="s">
        <v>7410</v>
      </c>
      <c r="T3305" s="130" t="s">
        <v>7411</v>
      </c>
      <c r="U3305" s="36"/>
      <c r="V3305" s="36"/>
      <c r="W3305" s="15">
        <f t="shared" si="2"/>
        <v>45635</v>
      </c>
      <c r="X3305" s="24">
        <v>3304.0</v>
      </c>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299"/>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2"/>
        <v>45635</v>
      </c>
      <c r="X3306" s="24">
        <v>3305.0</v>
      </c>
      <c r="Y3306" s="17" t="str">
        <f t="shared" ref="Y3306:Y3327" si="4521">formulatext(A3306)</f>
        <v>#N/A</v>
      </c>
      <c r="Z3306" s="25" t="str">
        <f t="shared" ref="Z3306:Z3327" si="4522">org.libreoffice.regex(Y3306,"(\= COUNTIFS\(C\$\d{1,3}:)(C\d{1,3})(,)(C\d{1,3})(\))","$2")</f>
        <v>#NAME?</v>
      </c>
      <c r="AA3306" s="25" t="str">
        <f t="shared" ref="AA3306:AA3327" si="4523">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299"/>
        <v>1</v>
      </c>
      <c r="C3307" s="12" t="s">
        <v>7486</v>
      </c>
      <c r="D3307" s="21"/>
      <c r="E3307" s="21"/>
      <c r="F3307" s="21"/>
      <c r="G3307" s="21"/>
      <c r="H3307" s="21"/>
      <c r="I3307" s="21"/>
      <c r="J3307" s="21"/>
      <c r="K3307" s="21"/>
      <c r="L3307" s="21"/>
      <c r="M3307" s="21"/>
      <c r="N3307" s="21"/>
      <c r="O3307" s="21"/>
      <c r="P3307" s="21"/>
      <c r="Q3307" s="21"/>
      <c r="R3307" s="21"/>
      <c r="S3307" s="21"/>
      <c r="T3307" s="21"/>
      <c r="U3307" s="23"/>
      <c r="V3307" s="23"/>
      <c r="W3307" s="15">
        <f t="shared" si="2"/>
        <v>45635</v>
      </c>
      <c r="X3307" s="24">
        <v>3306.0</v>
      </c>
      <c r="Y3307" s="17" t="str">
        <f t="shared" si="4521"/>
        <v>#N/A</v>
      </c>
      <c r="Z3307" s="25" t="str">
        <f t="shared" si="4522"/>
        <v>#NAME?</v>
      </c>
      <c r="AA3307" s="25" t="str">
        <f t="shared" si="4523"/>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24">COUNTIFS(C$3:C3308,C3308)</f>
        <v>37</v>
      </c>
      <c r="B3308" s="10">
        <f t="shared" si="4299"/>
        <v>99</v>
      </c>
      <c r="C3308" s="12" t="s">
        <v>555</v>
      </c>
      <c r="D3308" s="21" t="str">
        <f t="shared" ref="D3308:D3310" si="4525">VLOOKUP($C3308,$C$1:$P$7320,2,0)</f>
        <v>pron</v>
      </c>
      <c r="E3308" s="21" t="str">
        <f t="shared" ref="E3308:E3309" si="4526">VLOOKUP($C3308,$C$1:$P$7320,3,0)</f>
        <v>masc nom sg of ya</v>
      </c>
      <c r="F3308" s="21" t="str">
        <f t="shared" ref="F3308:F3310" si="4527">VLOOKUP($C3308,$C$1:$P$7320,4,0)</f>
        <v/>
      </c>
      <c r="G3308" s="21"/>
      <c r="H3308" s="21" t="str">
        <f t="shared" ref="H3308:H3310" si="4528">VLOOKUP($C3308,$C$1:$P$7320,6,0)</f>
        <v>whichever, whoever</v>
      </c>
      <c r="I3308" s="21" t="str">
        <f t="shared" ref="I3308:I3310" si="4529">VLOOKUP($C3308,$C$1:$P$7320,7,0)</f>
        <v/>
      </c>
      <c r="J3308" s="21" t="str">
        <f t="shared" ref="J3308:J3310" si="4530">VLOOKUP($C3308,$C$1:$P$7320,8,0)</f>
        <v/>
      </c>
      <c r="K3308" s="21" t="str">
        <f t="shared" ref="K3308:K3310" si="4531">VLOOKUP($C3308,$C$1:$P$7320,9,0)</f>
        <v/>
      </c>
      <c r="L3308" s="21" t="str">
        <f t="shared" ref="L3308:L3310" si="4532">VLOOKUP($C3308,$C$1:$P$7320,10,0)</f>
        <v/>
      </c>
      <c r="M3308" s="21" t="str">
        <f t="shared" ref="M3308:M3310" si="4533">VLOOKUP($C3308,$C$1:$P$7320,11,0)</f>
        <v/>
      </c>
      <c r="N3308" s="21" t="str">
        <f t="shared" ref="N3308:N3310" si="4534">VLOOKUP($C3308,$C$1:$P$7320,12,0)</f>
        <v/>
      </c>
      <c r="O3308" s="21" t="str">
        <f t="shared" ref="O3308:O3310" si="4535">VLOOKUP($C3308,$C$1:$P$7320,13,0)</f>
        <v/>
      </c>
      <c r="P3308" s="21" t="str">
        <f t="shared" ref="P3308:P3310" si="4536">VLOOKUP($C3308,$C$1:$P$7320,14,0)</f>
        <v/>
      </c>
      <c r="Q3308" s="21"/>
      <c r="R3308" s="21" t="s">
        <v>7486</v>
      </c>
      <c r="S3308" s="21" t="s">
        <v>7487</v>
      </c>
      <c r="T3308" s="21" t="s">
        <v>7488</v>
      </c>
      <c r="U3308" s="77"/>
      <c r="V3308" s="23"/>
      <c r="W3308" s="15">
        <f t="shared" si="2"/>
        <v>45635</v>
      </c>
      <c r="X3308" s="24">
        <v>3307.0</v>
      </c>
      <c r="Y3308" s="17" t="str">
        <f t="shared" si="4521"/>
        <v>=COUNTIFS(C$3:C3308,C3308)</v>
      </c>
      <c r="Z3308" s="25" t="str">
        <f t="shared" si="4522"/>
        <v>#NAME?</v>
      </c>
      <c r="AA3308" s="25" t="str">
        <f t="shared" si="4523"/>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24"/>
        <v>47</v>
      </c>
      <c r="B3309" s="10">
        <f t="shared" si="4299"/>
        <v>124</v>
      </c>
      <c r="C3309" s="12" t="s">
        <v>466</v>
      </c>
      <c r="D3309" s="21" t="str">
        <f t="shared" si="4525"/>
        <v>ind</v>
      </c>
      <c r="E3309" s="21" t="str">
        <f t="shared" si="4526"/>
        <v/>
      </c>
      <c r="F3309" s="21" t="str">
        <f t="shared" si="4527"/>
        <v/>
      </c>
      <c r="G3309" s="21"/>
      <c r="H3309" s="21" t="str">
        <f t="shared" si="4528"/>
        <v>then, now, so, but</v>
      </c>
      <c r="I3309" s="21" t="str">
        <f t="shared" si="4529"/>
        <v/>
      </c>
      <c r="J3309" s="21" t="str">
        <f t="shared" si="4530"/>
        <v/>
      </c>
      <c r="K3309" s="21" t="str">
        <f t="shared" si="4531"/>
        <v/>
      </c>
      <c r="L3309" s="21" t="str">
        <f t="shared" si="4532"/>
        <v/>
      </c>
      <c r="M3309" s="21" t="str">
        <f t="shared" si="4533"/>
        <v/>
      </c>
      <c r="N3309" s="21" t="str">
        <f t="shared" si="4534"/>
        <v/>
      </c>
      <c r="O3309" s="21" t="str">
        <f t="shared" si="4535"/>
        <v/>
      </c>
      <c r="P3309" s="21" t="str">
        <f t="shared" si="4536"/>
        <v/>
      </c>
      <c r="Q3309" s="21"/>
      <c r="R3309" s="21" t="s">
        <v>7486</v>
      </c>
      <c r="S3309" s="21" t="s">
        <v>7487</v>
      </c>
      <c r="T3309" s="21" t="s">
        <v>7488</v>
      </c>
      <c r="U3309" s="77"/>
      <c r="V3309" s="23"/>
      <c r="W3309" s="15">
        <f t="shared" si="2"/>
        <v>45635</v>
      </c>
      <c r="X3309" s="24">
        <v>3308.0</v>
      </c>
      <c r="Y3309" s="17" t="str">
        <f t="shared" si="4521"/>
        <v>=COUNTIFS(C$3:C3309,C3309)</v>
      </c>
      <c r="Z3309" s="25" t="str">
        <f t="shared" si="4522"/>
        <v>#NAME?</v>
      </c>
      <c r="AA3309" s="25" t="str">
        <f t="shared" si="4523"/>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4"/>
        <v>78</v>
      </c>
      <c r="B3310" s="10">
        <f t="shared" si="4299"/>
        <v>147</v>
      </c>
      <c r="C3310" s="12" t="s">
        <v>560</v>
      </c>
      <c r="D3310" s="21" t="str">
        <f t="shared" si="4525"/>
        <v>noun</v>
      </c>
      <c r="E3310" s="21" t="s">
        <v>3635</v>
      </c>
      <c r="F3310" s="21" t="str">
        <f t="shared" si="4527"/>
        <v/>
      </c>
      <c r="G3310" s="21"/>
      <c r="H3310" s="21" t="str">
        <f t="shared" si="4528"/>
        <v>monk, monastic</v>
      </c>
      <c r="I3310" s="21" t="str">
        <f t="shared" si="4529"/>
        <v>beggar, mendicant</v>
      </c>
      <c r="J3310" s="21" t="str">
        <f t="shared" si="4530"/>
        <v>√bhikkh (beg)</v>
      </c>
      <c r="K3310" s="21">
        <f t="shared" si="4531"/>
        <v>1</v>
      </c>
      <c r="L3310" s="21" t="str">
        <f t="shared" si="4532"/>
        <v>a</v>
      </c>
      <c r="M3310" s="21" t="str">
        <f t="shared" si="4533"/>
        <v/>
      </c>
      <c r="N3310" s="21" t="str">
        <f t="shared" si="4534"/>
        <v>√bhikkh + u</v>
      </c>
      <c r="O3310" s="21" t="str">
        <f t="shared" si="4535"/>
        <v/>
      </c>
      <c r="P3310" s="21" t="str">
        <f t="shared" si="4536"/>
        <v/>
      </c>
      <c r="Q3310" s="21"/>
      <c r="R3310" s="21" t="s">
        <v>7486</v>
      </c>
      <c r="S3310" s="21" t="s">
        <v>7487</v>
      </c>
      <c r="T3310" s="21" t="s">
        <v>7488</v>
      </c>
      <c r="U3310" s="23"/>
      <c r="V3310" s="23"/>
      <c r="W3310" s="15">
        <f t="shared" si="2"/>
        <v>45635</v>
      </c>
      <c r="X3310" s="24">
        <v>3309.0</v>
      </c>
      <c r="Y3310" s="17" t="str">
        <f t="shared" si="4521"/>
        <v>=COUNTIFS(C$3:C3310,C3310)</v>
      </c>
      <c r="Z3310" s="25" t="str">
        <f t="shared" si="4522"/>
        <v>#NAME?</v>
      </c>
      <c r="AA3310" s="25" t="str">
        <f t="shared" si="4523"/>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4"/>
        <v>1</v>
      </c>
      <c r="B3311" s="10">
        <f t="shared" si="4299"/>
        <v>3</v>
      </c>
      <c r="C3311" s="12" t="s">
        <v>7489</v>
      </c>
      <c r="D3311" s="21" t="s">
        <v>250</v>
      </c>
      <c r="E3311" s="21" t="s">
        <v>7490</v>
      </c>
      <c r="F3311" s="21"/>
      <c r="G3311" s="21"/>
      <c r="H3311" s="21" t="s">
        <v>7491</v>
      </c>
      <c r="I3311" s="27" t="s">
        <v>7492</v>
      </c>
      <c r="J3311" s="21" t="s">
        <v>113</v>
      </c>
      <c r="K3311" s="21">
        <v>1.0</v>
      </c>
      <c r="L3311" s="21" t="s">
        <v>35</v>
      </c>
      <c r="M3311" s="21"/>
      <c r="N3311" s="21" t="s">
        <v>7058</v>
      </c>
      <c r="O3311" s="21"/>
      <c r="P3311" s="21"/>
      <c r="Q3311" s="21"/>
      <c r="R3311" s="21" t="s">
        <v>7486</v>
      </c>
      <c r="S3311" s="21" t="s">
        <v>7487</v>
      </c>
      <c r="T3311" s="21" t="s">
        <v>7493</v>
      </c>
      <c r="U3311" s="23"/>
      <c r="V3311" s="23"/>
      <c r="W3311" s="15">
        <f t="shared" si="2"/>
        <v>45635</v>
      </c>
      <c r="X3311" s="24">
        <v>3310.0</v>
      </c>
      <c r="Y3311" s="17" t="str">
        <f t="shared" si="4521"/>
        <v>=COUNTIFS(C$3:C3311,C3311)</v>
      </c>
      <c r="Z3311" s="25" t="str">
        <f t="shared" si="4522"/>
        <v>#NAME?</v>
      </c>
      <c r="AA3311" s="25" t="str">
        <f t="shared" si="4523"/>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4"/>
        <v>1</v>
      </c>
      <c r="B3312" s="10">
        <f t="shared" si="4299"/>
        <v>3</v>
      </c>
      <c r="C3312" s="12" t="s">
        <v>7494</v>
      </c>
      <c r="D3312" s="21" t="s">
        <v>47</v>
      </c>
      <c r="E3312" s="21" t="s">
        <v>7495</v>
      </c>
      <c r="F3312" s="21"/>
      <c r="G3312" s="21"/>
      <c r="H3312" s="21" t="s">
        <v>7496</v>
      </c>
      <c r="I3312" s="27" t="s">
        <v>7497</v>
      </c>
      <c r="J3312" s="21" t="s">
        <v>2731</v>
      </c>
      <c r="K3312" s="21">
        <v>1.0</v>
      </c>
      <c r="L3312" s="21" t="s">
        <v>35</v>
      </c>
      <c r="M3312" s="21"/>
      <c r="N3312" s="21" t="s">
        <v>2732</v>
      </c>
      <c r="O3312" s="21"/>
      <c r="P3312" s="21"/>
      <c r="Q3312" s="21"/>
      <c r="R3312" s="21" t="s">
        <v>7486</v>
      </c>
      <c r="S3312" s="21" t="s">
        <v>7487</v>
      </c>
      <c r="T3312" s="21" t="s">
        <v>7498</v>
      </c>
      <c r="U3312" s="23"/>
      <c r="V3312" s="23"/>
      <c r="W3312" s="15">
        <f t="shared" si="2"/>
        <v>45635</v>
      </c>
      <c r="X3312" s="24">
        <v>3311.0</v>
      </c>
      <c r="Y3312" s="17" t="str">
        <f t="shared" si="4521"/>
        <v>=COUNTIFS(C$3:C3312,C3312)</v>
      </c>
      <c r="Z3312" s="25" t="str">
        <f t="shared" si="4522"/>
        <v>#NAME?</v>
      </c>
      <c r="AA3312" s="25" t="str">
        <f t="shared" si="4523"/>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4"/>
        <v>1</v>
      </c>
      <c r="B3313" s="10">
        <f t="shared" si="4299"/>
        <v>4</v>
      </c>
      <c r="C3313" s="12" t="s">
        <v>7499</v>
      </c>
      <c r="D3313" s="21" t="s">
        <v>47</v>
      </c>
      <c r="E3313" s="21" t="s">
        <v>7500</v>
      </c>
      <c r="F3313" s="21"/>
      <c r="G3313" s="21"/>
      <c r="H3313" s="21" t="s">
        <v>7501</v>
      </c>
      <c r="I3313" s="21"/>
      <c r="J3313" s="21" t="s">
        <v>7232</v>
      </c>
      <c r="K3313" s="21">
        <v>1.0</v>
      </c>
      <c r="L3313" s="21" t="s">
        <v>35</v>
      </c>
      <c r="M3313" s="21"/>
      <c r="N3313" s="21" t="s">
        <v>7233</v>
      </c>
      <c r="O3313" s="21" t="s">
        <v>7230</v>
      </c>
      <c r="P3313" s="21"/>
      <c r="Q3313" s="21"/>
      <c r="R3313" s="21" t="s">
        <v>7486</v>
      </c>
      <c r="S3313" s="21" t="s">
        <v>7487</v>
      </c>
      <c r="T3313" s="21" t="s">
        <v>7502</v>
      </c>
      <c r="U3313" s="23"/>
      <c r="V3313" s="23"/>
      <c r="W3313" s="15">
        <f t="shared" si="2"/>
        <v>45635</v>
      </c>
      <c r="X3313" s="24">
        <v>3312.0</v>
      </c>
      <c r="Y3313" s="17" t="str">
        <f t="shared" si="4521"/>
        <v>=COUNTIFS(C$3:C3313,C3313)</v>
      </c>
      <c r="Z3313" s="25" t="str">
        <f t="shared" si="4522"/>
        <v>#NAME?</v>
      </c>
      <c r="AA3313" s="25" t="str">
        <f t="shared" si="4523"/>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4"/>
        <v>2</v>
      </c>
      <c r="B3314" s="10">
        <f t="shared" si="4299"/>
        <v>2</v>
      </c>
      <c r="C3314" s="12" t="s">
        <v>7434</v>
      </c>
      <c r="D3314" s="21" t="str">
        <f t="shared" ref="D3314:D3323" si="4537">VLOOKUP($C3314,$C$1:$P$7320,2,0)</f>
        <v>abs</v>
      </c>
      <c r="E3314" s="21" t="str">
        <f t="shared" ref="E3314:E3323" si="4538">VLOOKUP($C3314,$C$1:$P$7320,3,0)</f>
        <v>abs of santharati</v>
      </c>
      <c r="F3314" s="21" t="str">
        <f t="shared" ref="F3314:F3323" si="4539">VLOOKUP($C3314,$C$1:$P$7320,4,0)</f>
        <v/>
      </c>
      <c r="G3314" s="21"/>
      <c r="H3314" s="21" t="str">
        <f t="shared" ref="H3314:H3323" si="4540">VLOOKUP($C3314,$C$1:$P$7320,6,0)</f>
        <v>having placed out</v>
      </c>
      <c r="I3314" s="21" t="str">
        <f t="shared" ref="I3314:I3323" si="4541">VLOOKUP($C3314,$C$1:$P$7320,7,0)</f>
        <v>having spread out</v>
      </c>
      <c r="J3314" s="21" t="str">
        <f t="shared" ref="J3314:J3323" si="4542">VLOOKUP($C3314,$C$1:$P$7320,8,0)</f>
        <v>√thar (spread, expand)</v>
      </c>
      <c r="K3314" s="21">
        <f t="shared" ref="K3314:K3323" si="4543">VLOOKUP($C3314,$C$1:$P$7320,9,0)</f>
        <v>1</v>
      </c>
      <c r="L3314" s="21" t="str">
        <f t="shared" ref="L3314:L3323" si="4544">VLOOKUP($C3314,$C$1:$P$7320,10,0)</f>
        <v>a</v>
      </c>
      <c r="M3314" s="21" t="str">
        <f t="shared" ref="M3314:M3323" si="4545">VLOOKUP($C3314,$C$1:$P$7320,11,0)</f>
        <v/>
      </c>
      <c r="N3314" s="21" t="str">
        <f t="shared" ref="N3314:N3323" si="4546">VLOOKUP($C3314,$C$1:$P$7320,12,0)</f>
        <v>saṃ + √thar + itvā</v>
      </c>
      <c r="O3314" s="21" t="str">
        <f t="shared" ref="O3314:O3323" si="4547">VLOOKUP($C3314,$C$1:$P$7320,13,0)</f>
        <v/>
      </c>
      <c r="P3314" s="21" t="str">
        <f t="shared" ref="P3314:P3323" si="4548">VLOOKUP($C3314,$C$1:$P$7320,14,0)</f>
        <v/>
      </c>
      <c r="Q3314" s="21"/>
      <c r="R3314" s="21" t="s">
        <v>7486</v>
      </c>
      <c r="S3314" s="21" t="s">
        <v>7487</v>
      </c>
      <c r="T3314" s="21" t="s">
        <v>7488</v>
      </c>
      <c r="U3314" s="23"/>
      <c r="V3314" s="23"/>
      <c r="W3314" s="15">
        <f t="shared" si="2"/>
        <v>45635</v>
      </c>
      <c r="X3314" s="24">
        <v>3313.0</v>
      </c>
      <c r="Y3314" s="17" t="str">
        <f t="shared" si="4521"/>
        <v>=COUNTIFS(C$3:C3314,C3314)</v>
      </c>
      <c r="Z3314" s="25" t="str">
        <f t="shared" si="4522"/>
        <v>#NAME?</v>
      </c>
      <c r="AA3314" s="25" t="str">
        <f t="shared" si="4523"/>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4"/>
        <v>100</v>
      </c>
      <c r="B3315" s="10">
        <f t="shared" si="4299"/>
        <v>220</v>
      </c>
      <c r="C3315" s="12" t="s">
        <v>1131</v>
      </c>
      <c r="D3315" s="21" t="str">
        <f t="shared" si="4537"/>
        <v>ind</v>
      </c>
      <c r="E3315" s="21" t="str">
        <f t="shared" si="4538"/>
        <v>conj</v>
      </c>
      <c r="F3315" s="21" t="str">
        <f t="shared" si="4539"/>
        <v/>
      </c>
      <c r="G3315" s="21"/>
      <c r="H3315" s="21" t="str">
        <f t="shared" si="4540"/>
        <v>or, either or</v>
      </c>
      <c r="I3315" s="21" t="str">
        <f t="shared" si="4541"/>
        <v/>
      </c>
      <c r="J3315" s="21" t="str">
        <f t="shared" si="4542"/>
        <v/>
      </c>
      <c r="K3315" s="21" t="str">
        <f t="shared" si="4543"/>
        <v/>
      </c>
      <c r="L3315" s="21" t="str">
        <f t="shared" si="4544"/>
        <v/>
      </c>
      <c r="M3315" s="21" t="str">
        <f t="shared" si="4545"/>
        <v/>
      </c>
      <c r="N3315" s="21" t="str">
        <f t="shared" si="4546"/>
        <v/>
      </c>
      <c r="O3315" s="21" t="str">
        <f t="shared" si="4547"/>
        <v/>
      </c>
      <c r="P3315" s="21" t="str">
        <f t="shared" si="4548"/>
        <v/>
      </c>
      <c r="Q3315" s="21"/>
      <c r="R3315" s="21" t="s">
        <v>7486</v>
      </c>
      <c r="S3315" s="21" t="s">
        <v>7487</v>
      </c>
      <c r="T3315" s="21" t="s">
        <v>7488</v>
      </c>
      <c r="U3315" s="23"/>
      <c r="V3315" s="23"/>
      <c r="W3315" s="15">
        <f t="shared" si="2"/>
        <v>45635</v>
      </c>
      <c r="X3315" s="24">
        <v>3314.0</v>
      </c>
      <c r="Y3315" s="17" t="str">
        <f t="shared" si="4521"/>
        <v>=COUNTIFS(C$3:C3315,C3315)</v>
      </c>
      <c r="Z3315" s="25" t="str">
        <f t="shared" si="4522"/>
        <v>#NAME?</v>
      </c>
      <c r="AA3315" s="25" t="str">
        <f t="shared" si="4523"/>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4"/>
        <v>2</v>
      </c>
      <c r="B3316" s="10">
        <f t="shared" si="4299"/>
        <v>2</v>
      </c>
      <c r="C3316" s="12" t="s">
        <v>7440</v>
      </c>
      <c r="D3316" s="21" t="str">
        <f t="shared" si="4537"/>
        <v>abs</v>
      </c>
      <c r="E3316" s="21" t="str">
        <f t="shared" si="4538"/>
        <v>abs of santharāpeti</v>
      </c>
      <c r="F3316" s="21" t="str">
        <f t="shared" si="4539"/>
        <v/>
      </c>
      <c r="G3316" s="21"/>
      <c r="H3316" s="21" t="str">
        <f t="shared" si="4540"/>
        <v>having caused to place out</v>
      </c>
      <c r="I3316" s="21" t="str">
        <f t="shared" si="4541"/>
        <v>having caused to spread out</v>
      </c>
      <c r="J3316" s="21" t="str">
        <f t="shared" si="4542"/>
        <v>√thar (spread, expand)</v>
      </c>
      <c r="K3316" s="21">
        <f t="shared" si="4543"/>
        <v>1</v>
      </c>
      <c r="L3316" s="21" t="str">
        <f t="shared" si="4544"/>
        <v>*āpe</v>
      </c>
      <c r="M3316" s="21" t="str">
        <f t="shared" si="4545"/>
        <v>√thar + āpe &gt; tharāpe</v>
      </c>
      <c r="N3316" s="21" t="str">
        <f t="shared" si="4546"/>
        <v>saṃ + tharāpe + itvā</v>
      </c>
      <c r="O3316" s="21" t="str">
        <f t="shared" si="4547"/>
        <v/>
      </c>
      <c r="P3316" s="21" t="str">
        <f t="shared" si="4548"/>
        <v/>
      </c>
      <c r="Q3316" s="21"/>
      <c r="R3316" s="21" t="s">
        <v>7486</v>
      </c>
      <c r="S3316" s="21" t="s">
        <v>7487</v>
      </c>
      <c r="T3316" s="21" t="s">
        <v>7488</v>
      </c>
      <c r="U3316" s="23"/>
      <c r="V3316" s="23"/>
      <c r="W3316" s="15">
        <f t="shared" si="2"/>
        <v>45635</v>
      </c>
      <c r="X3316" s="24">
        <v>3315.0</v>
      </c>
      <c r="Y3316" s="17" t="str">
        <f t="shared" si="4521"/>
        <v>=COUNTIFS(C$3:C3316,C3316)</v>
      </c>
      <c r="Z3316" s="25" t="str">
        <f t="shared" si="4522"/>
        <v>#NAME?</v>
      </c>
      <c r="AA3316" s="25" t="str">
        <f t="shared" si="4523"/>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4"/>
        <v>101</v>
      </c>
      <c r="B3317" s="10">
        <f t="shared" si="4299"/>
        <v>220</v>
      </c>
      <c r="C3317" s="12" t="s">
        <v>1131</v>
      </c>
      <c r="D3317" s="21" t="str">
        <f t="shared" si="4537"/>
        <v>ind</v>
      </c>
      <c r="E3317" s="21" t="str">
        <f t="shared" si="4538"/>
        <v>conj</v>
      </c>
      <c r="F3317" s="21" t="str">
        <f t="shared" si="4539"/>
        <v/>
      </c>
      <c r="G3317" s="21"/>
      <c r="H3317" s="21" t="str">
        <f t="shared" si="4540"/>
        <v>or, either or</v>
      </c>
      <c r="I3317" s="21" t="str">
        <f t="shared" si="4541"/>
        <v/>
      </c>
      <c r="J3317" s="21" t="str">
        <f t="shared" si="4542"/>
        <v/>
      </c>
      <c r="K3317" s="21" t="str">
        <f t="shared" si="4543"/>
        <v/>
      </c>
      <c r="L3317" s="21" t="str">
        <f t="shared" si="4544"/>
        <v/>
      </c>
      <c r="M3317" s="21" t="str">
        <f t="shared" si="4545"/>
        <v/>
      </c>
      <c r="N3317" s="21" t="str">
        <f t="shared" si="4546"/>
        <v/>
      </c>
      <c r="O3317" s="21" t="str">
        <f t="shared" si="4547"/>
        <v/>
      </c>
      <c r="P3317" s="21" t="str">
        <f t="shared" si="4548"/>
        <v/>
      </c>
      <c r="Q3317" s="21"/>
      <c r="R3317" s="21" t="s">
        <v>7486</v>
      </c>
      <c r="S3317" s="21" t="s">
        <v>7487</v>
      </c>
      <c r="T3317" s="21" t="s">
        <v>7488</v>
      </c>
      <c r="U3317" s="23"/>
      <c r="V3317" s="23"/>
      <c r="W3317" s="15">
        <f t="shared" si="2"/>
        <v>45635</v>
      </c>
      <c r="X3317" s="24">
        <v>3316.0</v>
      </c>
      <c r="Y3317" s="17" t="str">
        <f t="shared" si="4521"/>
        <v>=COUNTIFS(C$3:C3317,C3317)</v>
      </c>
      <c r="Z3317" s="25" t="str">
        <f t="shared" si="4522"/>
        <v>#NAME?</v>
      </c>
      <c r="AA3317" s="25" t="str">
        <f t="shared" si="4523"/>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4"/>
        <v>24</v>
      </c>
      <c r="B3318" s="10">
        <f t="shared" si="4299"/>
        <v>36</v>
      </c>
      <c r="C3318" s="12" t="s">
        <v>288</v>
      </c>
      <c r="D3318" s="21" t="str">
        <f t="shared" si="4537"/>
        <v>pron</v>
      </c>
      <c r="E3318" s="21" t="str">
        <f t="shared" si="4538"/>
        <v>masc acc sg of ta</v>
      </c>
      <c r="F3318" s="21" t="str">
        <f t="shared" si="4539"/>
        <v/>
      </c>
      <c r="G3318" s="21"/>
      <c r="H3318" s="21" t="str">
        <f t="shared" si="4540"/>
        <v>that</v>
      </c>
      <c r="I3318" s="21" t="str">
        <f t="shared" si="4541"/>
        <v/>
      </c>
      <c r="J3318" s="21" t="str">
        <f t="shared" si="4542"/>
        <v/>
      </c>
      <c r="K3318" s="21" t="str">
        <f t="shared" si="4543"/>
        <v/>
      </c>
      <c r="L3318" s="21" t="str">
        <f t="shared" si="4544"/>
        <v/>
      </c>
      <c r="M3318" s="21" t="str">
        <f t="shared" si="4545"/>
        <v/>
      </c>
      <c r="N3318" s="21" t="str">
        <f t="shared" si="4546"/>
        <v/>
      </c>
      <c r="O3318" s="21" t="str">
        <f t="shared" si="4547"/>
        <v/>
      </c>
      <c r="P3318" s="21" t="str">
        <f t="shared" si="4548"/>
        <v/>
      </c>
      <c r="Q3318" s="21"/>
      <c r="R3318" s="21" t="s">
        <v>7486</v>
      </c>
      <c r="S3318" s="21" t="s">
        <v>7487</v>
      </c>
      <c r="T3318" s="21" t="s">
        <v>7488</v>
      </c>
      <c r="U3318" s="23"/>
      <c r="V3318" s="23"/>
      <c r="W3318" s="15">
        <f t="shared" si="2"/>
        <v>45635</v>
      </c>
      <c r="X3318" s="24">
        <v>3317.0</v>
      </c>
      <c r="Y3318" s="17" t="str">
        <f t="shared" si="4521"/>
        <v>=COUNTIFS(C$3:C3318,C3318)</v>
      </c>
      <c r="Z3318" s="25" t="str">
        <f t="shared" si="4522"/>
        <v>#NAME?</v>
      </c>
      <c r="AA3318" s="25" t="str">
        <f t="shared" si="4523"/>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4"/>
        <v>2</v>
      </c>
      <c r="B3319" s="10">
        <f t="shared" si="4299"/>
        <v>2</v>
      </c>
      <c r="C3319" s="12" t="s">
        <v>7447</v>
      </c>
      <c r="D3319" s="21" t="str">
        <f t="shared" si="4537"/>
        <v>prp</v>
      </c>
      <c r="E3319" s="21" t="str">
        <f t="shared" si="4538"/>
        <v>masc nom sg of pakkamanta</v>
      </c>
      <c r="F3319" s="21" t="str">
        <f t="shared" si="4539"/>
        <v/>
      </c>
      <c r="G3319" s="21"/>
      <c r="H3319" s="21" t="str">
        <f t="shared" si="4540"/>
        <v>leaving, going away</v>
      </c>
      <c r="I3319" s="21" t="str">
        <f t="shared" si="4541"/>
        <v>going forward</v>
      </c>
      <c r="J3319" s="21" t="str">
        <f t="shared" si="4542"/>
        <v>√kam (go)</v>
      </c>
      <c r="K3319" s="21">
        <f t="shared" si="4543"/>
        <v>1</v>
      </c>
      <c r="L3319" s="21" t="str">
        <f t="shared" si="4544"/>
        <v>a</v>
      </c>
      <c r="M3319" s="21" t="str">
        <f t="shared" si="4545"/>
        <v>√kam + a &gt; kama</v>
      </c>
      <c r="N3319" s="21" t="str">
        <f t="shared" si="4546"/>
        <v>pa + kama + nta</v>
      </c>
      <c r="O3319" s="21" t="str">
        <f t="shared" si="4547"/>
        <v/>
      </c>
      <c r="P3319" s="21" t="str">
        <f t="shared" si="4548"/>
        <v/>
      </c>
      <c r="Q3319" s="21"/>
      <c r="R3319" s="21" t="s">
        <v>7486</v>
      </c>
      <c r="S3319" s="21" t="s">
        <v>7487</v>
      </c>
      <c r="T3319" s="21" t="s">
        <v>7488</v>
      </c>
      <c r="U3319" s="23"/>
      <c r="V3319" s="23"/>
      <c r="W3319" s="15">
        <f t="shared" si="2"/>
        <v>45635</v>
      </c>
      <c r="X3319" s="24">
        <v>3318.0</v>
      </c>
      <c r="Y3319" s="17" t="str">
        <f t="shared" si="4521"/>
        <v>=COUNTIFS(C$3:C3319,C3319)</v>
      </c>
      <c r="Z3319" s="25" t="str">
        <f t="shared" si="4522"/>
        <v>#NAME?</v>
      </c>
      <c r="AA3319" s="25" t="str">
        <f t="shared" si="4523"/>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4"/>
        <v>2</v>
      </c>
      <c r="B3320" s="10">
        <f t="shared" si="4299"/>
        <v>2</v>
      </c>
      <c r="C3320" s="12" t="s">
        <v>7453</v>
      </c>
      <c r="D3320" s="21" t="str">
        <f t="shared" si="4537"/>
        <v>comp</v>
      </c>
      <c r="E3320" s="21" t="str">
        <f t="shared" si="4538"/>
        <v>ind + ind</v>
      </c>
      <c r="F3320" s="21" t="str">
        <f t="shared" si="4539"/>
        <v/>
      </c>
      <c r="G3320" s="21"/>
      <c r="H3320" s="21" t="str">
        <f t="shared" si="4540"/>
        <v>neither</v>
      </c>
      <c r="I3320" s="21" t="str">
        <f t="shared" si="4541"/>
        <v/>
      </c>
      <c r="J3320" s="21" t="str">
        <f t="shared" si="4542"/>
        <v/>
      </c>
      <c r="K3320" s="21" t="str">
        <f t="shared" si="4543"/>
        <v/>
      </c>
      <c r="L3320" s="21" t="str">
        <f t="shared" si="4544"/>
        <v/>
      </c>
      <c r="M3320" s="21" t="str">
        <f t="shared" si="4545"/>
        <v/>
      </c>
      <c r="N3320" s="21" t="str">
        <f t="shared" si="4546"/>
        <v>na + eva</v>
      </c>
      <c r="O3320" s="21" t="str">
        <f t="shared" si="4547"/>
        <v/>
      </c>
      <c r="P3320" s="21" t="str">
        <f t="shared" si="4548"/>
        <v/>
      </c>
      <c r="Q3320" s="21"/>
      <c r="R3320" s="21" t="s">
        <v>7486</v>
      </c>
      <c r="S3320" s="21" t="s">
        <v>7487</v>
      </c>
      <c r="T3320" s="21" t="s">
        <v>7488</v>
      </c>
      <c r="U3320" s="23"/>
      <c r="V3320" s="23"/>
      <c r="W3320" s="15">
        <f t="shared" si="2"/>
        <v>45635</v>
      </c>
      <c r="X3320" s="24">
        <v>3319.0</v>
      </c>
      <c r="Y3320" s="17" t="str">
        <f t="shared" si="4521"/>
        <v>=COUNTIFS(C$3:C3320,C3320)</v>
      </c>
      <c r="Z3320" s="25" t="str">
        <f t="shared" si="4522"/>
        <v>#NAME?</v>
      </c>
      <c r="AA3320" s="25" t="str">
        <f t="shared" si="4523"/>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4"/>
        <v>2</v>
      </c>
      <c r="B3321" s="10">
        <f t="shared" si="4299"/>
        <v>2</v>
      </c>
      <c r="C3321" s="12" t="s">
        <v>7458</v>
      </c>
      <c r="D3321" s="21" t="str">
        <f t="shared" si="4537"/>
        <v>verb</v>
      </c>
      <c r="E3321" s="21" t="str">
        <f t="shared" si="4538"/>
        <v>opt 3rd sg of uddharati</v>
      </c>
      <c r="F3321" s="21" t="str">
        <f t="shared" si="4539"/>
        <v/>
      </c>
      <c r="G3321" s="21"/>
      <c r="H3321" s="21" t="str">
        <f t="shared" si="4540"/>
        <v>he would remove</v>
      </c>
      <c r="I3321" s="21" t="str">
        <f t="shared" si="4541"/>
        <v>carry up</v>
      </c>
      <c r="J3321" s="21" t="str">
        <f t="shared" si="4542"/>
        <v>√dhar (hold, carry)</v>
      </c>
      <c r="K3321" s="21">
        <f t="shared" si="4543"/>
        <v>1</v>
      </c>
      <c r="L3321" s="21" t="str">
        <f t="shared" si="4544"/>
        <v>a</v>
      </c>
      <c r="M3321" s="21" t="str">
        <f t="shared" si="4545"/>
        <v>√dhar + a</v>
      </c>
      <c r="N3321" s="21" t="str">
        <f t="shared" si="4546"/>
        <v>ud + dhara + ti</v>
      </c>
      <c r="O3321" s="21" t="str">
        <f t="shared" si="4547"/>
        <v/>
      </c>
      <c r="P3321" s="21" t="str">
        <f t="shared" si="4548"/>
        <v/>
      </c>
      <c r="Q3321" s="21"/>
      <c r="R3321" s="21" t="s">
        <v>7486</v>
      </c>
      <c r="S3321" s="21" t="s">
        <v>7487</v>
      </c>
      <c r="T3321" s="21" t="s">
        <v>7488</v>
      </c>
      <c r="U3321" s="23"/>
      <c r="V3321" s="23"/>
      <c r="W3321" s="15">
        <f t="shared" si="2"/>
        <v>45635</v>
      </c>
      <c r="X3321" s="24">
        <v>3320.0</v>
      </c>
      <c r="Y3321" s="17" t="str">
        <f t="shared" si="4521"/>
        <v>=COUNTIFS(C$3:C3321,C3321)</v>
      </c>
      <c r="Z3321" s="25" t="str">
        <f t="shared" si="4522"/>
        <v>#NAME?</v>
      </c>
      <c r="AA3321" s="25" t="str">
        <f t="shared" si="4523"/>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4"/>
        <v>14</v>
      </c>
      <c r="B3322" s="10">
        <f t="shared" si="4299"/>
        <v>80</v>
      </c>
      <c r="C3322" s="12" t="s">
        <v>1856</v>
      </c>
      <c r="D3322" s="21" t="str">
        <f t="shared" si="4537"/>
        <v>ind</v>
      </c>
      <c r="E3322" s="21" t="str">
        <f t="shared" si="4538"/>
        <v>neg</v>
      </c>
      <c r="F3322" s="21" t="str">
        <f t="shared" si="4539"/>
        <v/>
      </c>
      <c r="G3322" s="21"/>
      <c r="H3322" s="21" t="str">
        <f t="shared" si="4540"/>
        <v>not</v>
      </c>
      <c r="I3322" s="21" t="str">
        <f t="shared" si="4541"/>
        <v/>
      </c>
      <c r="J3322" s="21" t="str">
        <f t="shared" si="4542"/>
        <v/>
      </c>
      <c r="K3322" s="21" t="str">
        <f t="shared" si="4543"/>
        <v/>
      </c>
      <c r="L3322" s="21" t="str">
        <f t="shared" si="4544"/>
        <v/>
      </c>
      <c r="M3322" s="21" t="str">
        <f t="shared" si="4545"/>
        <v/>
      </c>
      <c r="N3322" s="21" t="str">
        <f t="shared" si="4546"/>
        <v/>
      </c>
      <c r="O3322" s="21" t="str">
        <f t="shared" si="4547"/>
        <v/>
      </c>
      <c r="P3322" s="21" t="str">
        <f t="shared" si="4548"/>
        <v/>
      </c>
      <c r="Q3322" s="21"/>
      <c r="R3322" s="21" t="s">
        <v>7486</v>
      </c>
      <c r="S3322" s="21" t="s">
        <v>7487</v>
      </c>
      <c r="T3322" s="21" t="s">
        <v>7488</v>
      </c>
      <c r="U3322" s="23"/>
      <c r="V3322" s="23"/>
      <c r="W3322" s="15">
        <f t="shared" si="2"/>
        <v>45635</v>
      </c>
      <c r="X3322" s="24">
        <v>3321.0</v>
      </c>
      <c r="Y3322" s="17" t="str">
        <f t="shared" si="4521"/>
        <v>=COUNTIFS(C$3:C3322,C3322)</v>
      </c>
      <c r="Z3322" s="25" t="str">
        <f t="shared" si="4522"/>
        <v>#NAME?</v>
      </c>
      <c r="AA3322" s="25" t="str">
        <f t="shared" si="4523"/>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4"/>
        <v>2</v>
      </c>
      <c r="B3323" s="10">
        <f t="shared" si="4299"/>
        <v>2</v>
      </c>
      <c r="C3323" s="12" t="s">
        <v>7466</v>
      </c>
      <c r="D3323" s="21" t="str">
        <f t="shared" si="4537"/>
        <v>verb</v>
      </c>
      <c r="E3323" s="21" t="str">
        <f t="shared" si="4538"/>
        <v>opt 3rd sg of uddharāpeti</v>
      </c>
      <c r="F3323" s="21" t="str">
        <f t="shared" si="4539"/>
        <v/>
      </c>
      <c r="G3323" s="21"/>
      <c r="H3323" s="21" t="str">
        <f t="shared" si="4540"/>
        <v>he would cause to remove</v>
      </c>
      <c r="I3323" s="21" t="str">
        <f t="shared" si="4541"/>
        <v>he cause to carry up</v>
      </c>
      <c r="J3323" s="21" t="str">
        <f t="shared" si="4542"/>
        <v>√dhar (hold, carry)</v>
      </c>
      <c r="K3323" s="21">
        <f t="shared" si="4543"/>
        <v>1</v>
      </c>
      <c r="L3323" s="21" t="str">
        <f t="shared" si="4544"/>
        <v>āpe</v>
      </c>
      <c r="M3323" s="21" t="str">
        <f t="shared" si="4545"/>
        <v>√dhar + āpe &gt; dharāpe</v>
      </c>
      <c r="N3323" s="21" t="str">
        <f t="shared" si="4546"/>
        <v>ud + dharāpe + ti</v>
      </c>
      <c r="O3323" s="21" t="str">
        <f t="shared" si="4547"/>
        <v/>
      </c>
      <c r="P3323" s="21" t="str">
        <f t="shared" si="4548"/>
        <v/>
      </c>
      <c r="Q3323" s="21"/>
      <c r="R3323" s="21" t="s">
        <v>7486</v>
      </c>
      <c r="S3323" s="21" t="s">
        <v>7487</v>
      </c>
      <c r="T3323" s="21" t="s">
        <v>7488</v>
      </c>
      <c r="U3323" s="23"/>
      <c r="V3323" s="23"/>
      <c r="W3323" s="15">
        <f t="shared" si="2"/>
        <v>45635</v>
      </c>
      <c r="X3323" s="24">
        <v>3322.0</v>
      </c>
      <c r="Y3323" s="17" t="str">
        <f t="shared" si="4521"/>
        <v>=COUNTIFS(C$3:C3323,C3323)</v>
      </c>
      <c r="Z3323" s="25" t="str">
        <f t="shared" si="4522"/>
        <v>#NAME?</v>
      </c>
      <c r="AA3323" s="25" t="str">
        <f t="shared" si="4523"/>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4"/>
        <v>2</v>
      </c>
      <c r="B3324" s="10">
        <f t="shared" si="4299"/>
        <v>2</v>
      </c>
      <c r="C3324" s="12" t="s">
        <v>7474</v>
      </c>
      <c r="D3324" s="21" t="s">
        <v>307</v>
      </c>
      <c r="E3324" s="21" t="s">
        <v>7475</v>
      </c>
      <c r="F3324" s="21"/>
      <c r="G3324" s="21"/>
      <c r="H3324" s="21" t="s">
        <v>7476</v>
      </c>
      <c r="I3324" s="21" t="s">
        <v>7477</v>
      </c>
      <c r="J3324" s="21" t="s">
        <v>484</v>
      </c>
      <c r="K3324" s="21">
        <v>1.0</v>
      </c>
      <c r="L3324" s="21" t="s">
        <v>35</v>
      </c>
      <c r="M3324" s="21" t="s">
        <v>813</v>
      </c>
      <c r="N3324" s="21" t="s">
        <v>7478</v>
      </c>
      <c r="O3324" s="21"/>
      <c r="P3324" s="21"/>
      <c r="Q3324" s="21" t="s">
        <v>7479</v>
      </c>
      <c r="R3324" s="21" t="s">
        <v>7486</v>
      </c>
      <c r="S3324" s="21" t="s">
        <v>7487</v>
      </c>
      <c r="T3324" s="21" t="s">
        <v>7488</v>
      </c>
      <c r="U3324" s="23"/>
      <c r="V3324" s="23"/>
      <c r="W3324" s="15">
        <f t="shared" si="2"/>
        <v>45635</v>
      </c>
      <c r="X3324" s="24">
        <v>3323.0</v>
      </c>
      <c r="Y3324" s="17" t="str">
        <f t="shared" si="4521"/>
        <v>=COUNTIFS(C$3:C3324,C3324)</v>
      </c>
      <c r="Z3324" s="25" t="str">
        <f t="shared" si="4522"/>
        <v>#NAME?</v>
      </c>
      <c r="AA3324" s="25" t="str">
        <f t="shared" si="4523"/>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4"/>
        <v>102</v>
      </c>
      <c r="B3325" s="10">
        <f t="shared" si="4299"/>
        <v>220</v>
      </c>
      <c r="C3325" s="12" t="s">
        <v>1131</v>
      </c>
      <c r="D3325" s="21" t="str">
        <f t="shared" ref="D3325:D3327" si="4549">VLOOKUP($C3325,$C$1:$P$7320,2,0)</f>
        <v>ind</v>
      </c>
      <c r="E3325" s="21" t="str">
        <f t="shared" ref="E3325:E3327" si="4550">VLOOKUP($C3325,$C$1:$P$7320,3,0)</f>
        <v>conj</v>
      </c>
      <c r="F3325" s="21" t="str">
        <f t="shared" ref="F3325:F3327" si="4551">VLOOKUP($C3325,$C$1:$P$7320,4,0)</f>
        <v/>
      </c>
      <c r="G3325" s="21"/>
      <c r="H3325" s="21" t="str">
        <f t="shared" ref="H3325:H3327" si="4552">VLOOKUP($C3325,$C$1:$P$7320,6,0)</f>
        <v>or, either or</v>
      </c>
      <c r="I3325" s="21" t="str">
        <f t="shared" ref="I3325:I3327" si="4553">VLOOKUP($C3325,$C$1:$P$7320,7,0)</f>
        <v/>
      </c>
      <c r="J3325" s="21" t="str">
        <f t="shared" ref="J3325:J3327" si="4554">VLOOKUP($C3325,$C$1:$P$7320,8,0)</f>
        <v/>
      </c>
      <c r="K3325" s="21" t="str">
        <f t="shared" ref="K3325:K3327" si="4555">VLOOKUP($C3325,$C$1:$P$7320,9,0)</f>
        <v/>
      </c>
      <c r="L3325" s="21" t="str">
        <f t="shared" ref="L3325:L3327" si="4556">VLOOKUP($C3325,$C$1:$P$7320,10,0)</f>
        <v/>
      </c>
      <c r="M3325" s="21" t="str">
        <f t="shared" ref="M3325:M3327" si="4557">VLOOKUP($C3325,$C$1:$P$7320,11,0)</f>
        <v/>
      </c>
      <c r="N3325" s="21" t="str">
        <f t="shared" ref="N3325:N3327" si="4558">VLOOKUP($C3325,$C$1:$P$7320,12,0)</f>
        <v/>
      </c>
      <c r="O3325" s="21" t="str">
        <f t="shared" ref="O3325:O3327" si="4559">VLOOKUP($C3325,$C$1:$P$7320,13,0)</f>
        <v/>
      </c>
      <c r="P3325" s="21" t="str">
        <f t="shared" ref="P3325:P3327" si="4560">VLOOKUP($C3325,$C$1:$P$7320,14,0)</f>
        <v/>
      </c>
      <c r="Q3325" s="21"/>
      <c r="R3325" s="21" t="s">
        <v>7486</v>
      </c>
      <c r="S3325" s="21" t="s">
        <v>7487</v>
      </c>
      <c r="T3325" s="21" t="s">
        <v>7488</v>
      </c>
      <c r="U3325" s="23"/>
      <c r="V3325" s="23"/>
      <c r="W3325" s="15">
        <f t="shared" si="2"/>
        <v>45635</v>
      </c>
      <c r="X3325" s="24">
        <v>3324.0</v>
      </c>
      <c r="Y3325" s="17" t="str">
        <f t="shared" si="4521"/>
        <v>=COUNTIFS(C$3:C3325,C3325)</v>
      </c>
      <c r="Z3325" s="25" t="str">
        <f t="shared" si="4522"/>
        <v>#NAME?</v>
      </c>
      <c r="AA3325" s="25" t="str">
        <f t="shared" si="4523"/>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4"/>
        <v>2</v>
      </c>
      <c r="B3326" s="10">
        <f t="shared" si="4299"/>
        <v>4</v>
      </c>
      <c r="C3326" s="12" t="s">
        <v>7481</v>
      </c>
      <c r="D3326" s="21" t="str">
        <f t="shared" si="4549"/>
        <v>verb</v>
      </c>
      <c r="E3326" s="21" t="str">
        <f t="shared" si="4550"/>
        <v>opt 3rd sg of gacchati</v>
      </c>
      <c r="F3326" s="21" t="str">
        <f t="shared" si="4551"/>
        <v/>
      </c>
      <c r="G3326" s="21"/>
      <c r="H3326" s="21" t="str">
        <f t="shared" si="4552"/>
        <v>he would go away</v>
      </c>
      <c r="I3326" s="21" t="str">
        <f t="shared" si="4553"/>
        <v/>
      </c>
      <c r="J3326" s="21" t="str">
        <f t="shared" si="4554"/>
        <v>√gam (go)</v>
      </c>
      <c r="K3326" s="21">
        <f t="shared" si="4555"/>
        <v>1</v>
      </c>
      <c r="L3326" s="21" t="str">
        <f t="shared" si="4556"/>
        <v>a</v>
      </c>
      <c r="M3326" s="21" t="str">
        <f t="shared" si="4557"/>
        <v>√gam + a &gt; gaccha (irreg)</v>
      </c>
      <c r="N3326" s="21" t="str">
        <f t="shared" si="4558"/>
        <v>gaccha + ti</v>
      </c>
      <c r="O3326" s="21" t="str">
        <f t="shared" si="4559"/>
        <v/>
      </c>
      <c r="P3326" s="21" t="str">
        <f t="shared" si="4560"/>
        <v/>
      </c>
      <c r="Q3326" s="21"/>
      <c r="R3326" s="21" t="s">
        <v>7486</v>
      </c>
      <c r="S3326" s="21" t="s">
        <v>7487</v>
      </c>
      <c r="T3326" s="21" t="s">
        <v>7488</v>
      </c>
      <c r="U3326" s="23"/>
      <c r="V3326" s="23"/>
      <c r="W3326" s="15">
        <f t="shared" si="2"/>
        <v>45635</v>
      </c>
      <c r="X3326" s="24">
        <v>3325.0</v>
      </c>
      <c r="Y3326" s="17" t="str">
        <f t="shared" si="4521"/>
        <v>=COUNTIFS(C$3:C3326,C3326)</v>
      </c>
      <c r="Z3326" s="25" t="str">
        <f t="shared" si="4522"/>
        <v>#NAME?</v>
      </c>
      <c r="AA3326" s="25" t="str">
        <f t="shared" si="4523"/>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4"/>
        <v>45</v>
      </c>
      <c r="B3327" s="10">
        <f t="shared" si="4299"/>
        <v>122</v>
      </c>
      <c r="C3327" s="12" t="s">
        <v>4724</v>
      </c>
      <c r="D3327" s="21" t="str">
        <f t="shared" si="4549"/>
        <v>adj</v>
      </c>
      <c r="E3327" s="21" t="str">
        <f t="shared" si="4550"/>
        <v>nt nom sg of pācittiya</v>
      </c>
      <c r="F3327" s="21" t="str">
        <f t="shared" si="4551"/>
        <v>+loc</v>
      </c>
      <c r="G3327" s="21"/>
      <c r="H3327" s="21" t="str">
        <f t="shared" si="4552"/>
        <v>requiring confession</v>
      </c>
      <c r="I3327" s="21" t="str">
        <f t="shared" si="4553"/>
        <v/>
      </c>
      <c r="J3327" s="21" t="str">
        <f t="shared" si="4554"/>
        <v/>
      </c>
      <c r="K3327" s="21" t="str">
        <f t="shared" si="4555"/>
        <v/>
      </c>
      <c r="L3327" s="21" t="str">
        <f t="shared" si="4556"/>
        <v/>
      </c>
      <c r="M3327" s="21" t="str">
        <f t="shared" si="4557"/>
        <v/>
      </c>
      <c r="N3327" s="21" t="str">
        <f t="shared" si="4558"/>
        <v/>
      </c>
      <c r="O3327" s="21" t="str">
        <f t="shared" si="4559"/>
        <v/>
      </c>
      <c r="P3327" s="21" t="str">
        <f t="shared" si="4560"/>
        <v/>
      </c>
      <c r="Q3327" s="21"/>
      <c r="R3327" s="21" t="s">
        <v>7486</v>
      </c>
      <c r="S3327" s="21" t="s">
        <v>7487</v>
      </c>
      <c r="T3327" s="21" t="s">
        <v>7488</v>
      </c>
      <c r="U3327" s="23"/>
      <c r="V3327" s="23"/>
      <c r="W3327" s="15">
        <f t="shared" si="2"/>
        <v>45635</v>
      </c>
      <c r="X3327" s="24">
        <v>3326.0</v>
      </c>
      <c r="Y3327" s="17" t="str">
        <f t="shared" si="4521"/>
        <v>=COUNTIFS(C$3:C3327,C3327)</v>
      </c>
      <c r="Z3327" s="25" t="str">
        <f t="shared" si="4522"/>
        <v>#NAME?</v>
      </c>
      <c r="AA3327" s="25" t="str">
        <f t="shared" si="4523"/>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299"/>
        <v>0</v>
      </c>
      <c r="C3328" s="130"/>
      <c r="D3328" s="130"/>
      <c r="E3328" s="130"/>
      <c r="F3328" s="130"/>
      <c r="G3328" s="130"/>
      <c r="H3328" s="130"/>
      <c r="I3328" s="130"/>
      <c r="J3328" s="130"/>
      <c r="K3328" s="130"/>
      <c r="L3328" s="130"/>
      <c r="M3328" s="130"/>
      <c r="N3328" s="130"/>
      <c r="O3328" s="130"/>
      <c r="P3328" s="130"/>
      <c r="Q3328" s="130"/>
      <c r="R3328" s="130" t="s">
        <v>7486</v>
      </c>
      <c r="S3328" s="130" t="s">
        <v>7487</v>
      </c>
      <c r="T3328" s="130" t="s">
        <v>7488</v>
      </c>
      <c r="U3328" s="36"/>
      <c r="V3328" s="36"/>
      <c r="W3328" s="15">
        <f t="shared" si="2"/>
        <v>45635</v>
      </c>
      <c r="X3328" s="24">
        <v>3327.0</v>
      </c>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299"/>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2"/>
        <v>45635</v>
      </c>
      <c r="X3329" s="24">
        <v>3328.0</v>
      </c>
      <c r="Y3329" s="17" t="str">
        <f t="shared" ref="Y3329:Y3357" si="4561">formulatext(A3329)</f>
        <v>#N/A</v>
      </c>
      <c r="Z3329" s="25" t="str">
        <f t="shared" ref="Z3329:Z3357" si="4562">org.libreoffice.regex(Y3329,"(\= COUNTIFS\(C\$\d{1,3}:)(C\d{1,3})(,)(C\d{1,3})(\))","$2")</f>
        <v>#NAME?</v>
      </c>
      <c r="AA3329" s="25" t="str">
        <f t="shared" ref="AA3329:AA3357" si="4563">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299"/>
        <v>1</v>
      </c>
      <c r="C3330" s="12" t="s">
        <v>7503</v>
      </c>
      <c r="D3330" s="21"/>
      <c r="E3330" s="21"/>
      <c r="F3330" s="21"/>
      <c r="G3330" s="21"/>
      <c r="H3330" s="21"/>
      <c r="I3330" s="21"/>
      <c r="J3330" s="21"/>
      <c r="K3330" s="21"/>
      <c r="L3330" s="21"/>
      <c r="M3330" s="21"/>
      <c r="N3330" s="21"/>
      <c r="O3330" s="21"/>
      <c r="P3330" s="21"/>
      <c r="Q3330" s="21"/>
      <c r="R3330" s="21"/>
      <c r="S3330" s="21"/>
      <c r="T3330" s="21"/>
      <c r="U3330" s="23"/>
      <c r="V3330" s="23"/>
      <c r="W3330" s="15">
        <f t="shared" si="2"/>
        <v>45635</v>
      </c>
      <c r="X3330" s="24">
        <v>3329.0</v>
      </c>
      <c r="Y3330" s="17" t="str">
        <f t="shared" si="4561"/>
        <v>#N/A</v>
      </c>
      <c r="Z3330" s="25" t="str">
        <f t="shared" si="4562"/>
        <v>#NAME?</v>
      </c>
      <c r="AA3330" s="25" t="str">
        <f t="shared" si="4563"/>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64">COUNTIFS(C$3:C3331,C3331)</f>
        <v>38</v>
      </c>
      <c r="B3331" s="10">
        <f t="shared" si="4299"/>
        <v>99</v>
      </c>
      <c r="C3331" s="12" t="s">
        <v>555</v>
      </c>
      <c r="D3331" s="21" t="str">
        <f t="shared" ref="D3331:D3336" si="4565">VLOOKUP($C3331,$C$1:$P$7320,2,0)</f>
        <v>pron</v>
      </c>
      <c r="E3331" s="21" t="str">
        <f t="shared" ref="E3331:E3332" si="4566">VLOOKUP($C3331,$C$1:$P$7320,3,0)</f>
        <v>masc nom sg of ya</v>
      </c>
      <c r="F3331" s="21" t="str">
        <f t="shared" ref="F3331:F3336" si="4567">VLOOKUP($C3331,$C$1:$P$7320,4,0)</f>
        <v/>
      </c>
      <c r="G3331" s="21"/>
      <c r="H3331" s="21" t="str">
        <f t="shared" ref="H3331:H3336" si="4568">VLOOKUP($C3331,$C$1:$P$7320,6,0)</f>
        <v>whichever, whoever</v>
      </c>
      <c r="I3331" s="21" t="str">
        <f t="shared" ref="I3331:I3336" si="4569">VLOOKUP($C3331,$C$1:$P$7320,7,0)</f>
        <v/>
      </c>
      <c r="J3331" s="21" t="str">
        <f t="shared" ref="J3331:J3336" si="4570">VLOOKUP($C3331,$C$1:$P$7320,8,0)</f>
        <v/>
      </c>
      <c r="K3331" s="21" t="str">
        <f t="shared" ref="K3331:K3336" si="4571">VLOOKUP($C3331,$C$1:$P$7320,9,0)</f>
        <v/>
      </c>
      <c r="L3331" s="21" t="str">
        <f t="shared" ref="L3331:L3336" si="4572">VLOOKUP($C3331,$C$1:$P$7320,10,0)</f>
        <v/>
      </c>
      <c r="M3331" s="21" t="str">
        <f t="shared" ref="M3331:M3336" si="4573">VLOOKUP($C3331,$C$1:$P$7320,11,0)</f>
        <v/>
      </c>
      <c r="N3331" s="21" t="str">
        <f t="shared" ref="N3331:N3336" si="4574">VLOOKUP($C3331,$C$1:$P$7320,12,0)</f>
        <v/>
      </c>
      <c r="O3331" s="21" t="str">
        <f t="shared" ref="O3331:O3336" si="4575">VLOOKUP($C3331,$C$1:$P$7320,13,0)</f>
        <v/>
      </c>
      <c r="P3331" s="21" t="str">
        <f t="shared" ref="P3331:P3336" si="4576">VLOOKUP($C3331,$C$1:$P$7320,14,0)</f>
        <v/>
      </c>
      <c r="Q3331" s="21"/>
      <c r="R3331" s="21" t="s">
        <v>7503</v>
      </c>
      <c r="S3331" s="21" t="s">
        <v>7504</v>
      </c>
      <c r="T3331" s="21" t="s">
        <v>7505</v>
      </c>
      <c r="U3331" s="77"/>
      <c r="V3331" s="23"/>
      <c r="W3331" s="15">
        <f t="shared" si="2"/>
        <v>45635</v>
      </c>
      <c r="X3331" s="24">
        <v>3330.0</v>
      </c>
      <c r="Y3331" s="17" t="str">
        <f t="shared" si="4561"/>
        <v>=COUNTIFS(C$3:C3331,C3331)</v>
      </c>
      <c r="Z3331" s="25" t="str">
        <f t="shared" si="4562"/>
        <v>#NAME?</v>
      </c>
      <c r="AA3331" s="25" t="str">
        <f t="shared" si="4563"/>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64"/>
        <v>48</v>
      </c>
      <c r="B3332" s="10">
        <f t="shared" si="4299"/>
        <v>124</v>
      </c>
      <c r="C3332" s="12" t="s">
        <v>466</v>
      </c>
      <c r="D3332" s="21" t="str">
        <f t="shared" si="4565"/>
        <v>ind</v>
      </c>
      <c r="E3332" s="21" t="str">
        <f t="shared" si="4566"/>
        <v/>
      </c>
      <c r="F3332" s="21" t="str">
        <f t="shared" si="4567"/>
        <v/>
      </c>
      <c r="G3332" s="21"/>
      <c r="H3332" s="21" t="str">
        <f t="shared" si="4568"/>
        <v>then, now, so, but</v>
      </c>
      <c r="I3332" s="21" t="str">
        <f t="shared" si="4569"/>
        <v/>
      </c>
      <c r="J3332" s="21" t="str">
        <f t="shared" si="4570"/>
        <v/>
      </c>
      <c r="K3332" s="21" t="str">
        <f t="shared" si="4571"/>
        <v/>
      </c>
      <c r="L3332" s="21" t="str">
        <f t="shared" si="4572"/>
        <v/>
      </c>
      <c r="M3332" s="21" t="str">
        <f t="shared" si="4573"/>
        <v/>
      </c>
      <c r="N3332" s="21" t="str">
        <f t="shared" si="4574"/>
        <v/>
      </c>
      <c r="O3332" s="21" t="str">
        <f t="shared" si="4575"/>
        <v/>
      </c>
      <c r="P3332" s="21" t="str">
        <f t="shared" si="4576"/>
        <v/>
      </c>
      <c r="Q3332" s="21"/>
      <c r="R3332" s="21" t="s">
        <v>7503</v>
      </c>
      <c r="S3332" s="21" t="s">
        <v>7504</v>
      </c>
      <c r="T3332" s="21" t="s">
        <v>7505</v>
      </c>
      <c r="U3332" s="23"/>
      <c r="V3332" s="23"/>
      <c r="W3332" s="15">
        <f t="shared" si="2"/>
        <v>45635</v>
      </c>
      <c r="X3332" s="24">
        <v>3331.0</v>
      </c>
      <c r="Y3332" s="17" t="str">
        <f t="shared" si="4561"/>
        <v>=COUNTIFS(C$3:C3332,C3332)</v>
      </c>
      <c r="Z3332" s="25" t="str">
        <f t="shared" si="4562"/>
        <v>#NAME?</v>
      </c>
      <c r="AA3332" s="25" t="str">
        <f t="shared" si="4563"/>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4"/>
        <v>79</v>
      </c>
      <c r="B3333" s="10">
        <f t="shared" si="4299"/>
        <v>147</v>
      </c>
      <c r="C3333" s="12" t="s">
        <v>560</v>
      </c>
      <c r="D3333" s="21" t="str">
        <f t="shared" si="4565"/>
        <v>noun</v>
      </c>
      <c r="E3333" s="21" t="s">
        <v>3635</v>
      </c>
      <c r="F3333" s="21" t="str">
        <f t="shared" si="4567"/>
        <v/>
      </c>
      <c r="G3333" s="21"/>
      <c r="H3333" s="21" t="str">
        <f t="shared" si="4568"/>
        <v>monk, monastic</v>
      </c>
      <c r="I3333" s="21" t="str">
        <f t="shared" si="4569"/>
        <v>beggar, mendicant</v>
      </c>
      <c r="J3333" s="21" t="str">
        <f t="shared" si="4570"/>
        <v>√bhikkh (beg)</v>
      </c>
      <c r="K3333" s="21">
        <f t="shared" si="4571"/>
        <v>1</v>
      </c>
      <c r="L3333" s="21" t="str">
        <f t="shared" si="4572"/>
        <v>a</v>
      </c>
      <c r="M3333" s="21" t="str">
        <f t="shared" si="4573"/>
        <v/>
      </c>
      <c r="N3333" s="21" t="str">
        <f t="shared" si="4574"/>
        <v>√bhikkh + u</v>
      </c>
      <c r="O3333" s="21" t="str">
        <f t="shared" si="4575"/>
        <v/>
      </c>
      <c r="P3333" s="21" t="str">
        <f t="shared" si="4576"/>
        <v/>
      </c>
      <c r="Q3333" s="21"/>
      <c r="R3333" s="21" t="s">
        <v>7503</v>
      </c>
      <c r="S3333" s="21" t="s">
        <v>7504</v>
      </c>
      <c r="T3333" s="21" t="s">
        <v>7505</v>
      </c>
      <c r="U3333" s="23"/>
      <c r="V3333" s="23"/>
      <c r="W3333" s="15">
        <f t="shared" si="2"/>
        <v>45635</v>
      </c>
      <c r="X3333" s="24">
        <v>3332.0</v>
      </c>
      <c r="Y3333" s="17" t="str">
        <f t="shared" si="4561"/>
        <v>=COUNTIFS(C$3:C3333,C3333)</v>
      </c>
      <c r="Z3333" s="25" t="str">
        <f t="shared" si="4562"/>
        <v>#NAME?</v>
      </c>
      <c r="AA3333" s="25" t="str">
        <f t="shared" si="4563"/>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4"/>
        <v>2</v>
      </c>
      <c r="B3334" s="10">
        <f t="shared" si="4299"/>
        <v>3</v>
      </c>
      <c r="C3334" s="12" t="s">
        <v>7489</v>
      </c>
      <c r="D3334" s="21" t="str">
        <f t="shared" si="4565"/>
        <v>adj</v>
      </c>
      <c r="E3334" s="21" t="str">
        <f t="shared" ref="E3334:E3336" si="4577">VLOOKUP($C3334,$C$1:$P$7320,3,0)</f>
        <v>masc loc sg of saṅghika</v>
      </c>
      <c r="F3334" s="21" t="str">
        <f t="shared" si="4567"/>
        <v/>
      </c>
      <c r="G3334" s="21"/>
      <c r="H3334" s="21" t="str">
        <f t="shared" si="4568"/>
        <v>in belonging to the community</v>
      </c>
      <c r="I3334" s="21" t="str">
        <f t="shared" si="4569"/>
        <v>in related to community</v>
      </c>
      <c r="J3334" s="21" t="str">
        <f t="shared" si="4570"/>
        <v>√ghaṭ (join together)</v>
      </c>
      <c r="K3334" s="21">
        <f t="shared" si="4571"/>
        <v>1</v>
      </c>
      <c r="L3334" s="21" t="str">
        <f t="shared" si="4572"/>
        <v>a</v>
      </c>
      <c r="M3334" s="21" t="str">
        <f t="shared" si="4573"/>
        <v/>
      </c>
      <c r="N3334" s="21" t="str">
        <f t="shared" si="4574"/>
        <v>saṃ + √ghaṭ + a + ika</v>
      </c>
      <c r="O3334" s="21" t="str">
        <f t="shared" si="4575"/>
        <v/>
      </c>
      <c r="P3334" s="21" t="str">
        <f t="shared" si="4576"/>
        <v/>
      </c>
      <c r="Q3334" s="21"/>
      <c r="R3334" s="21" t="s">
        <v>7503</v>
      </c>
      <c r="S3334" s="21" t="s">
        <v>7504</v>
      </c>
      <c r="T3334" s="21" t="s">
        <v>7505</v>
      </c>
      <c r="U3334" s="23"/>
      <c r="V3334" s="23"/>
      <c r="W3334" s="15">
        <f t="shared" si="2"/>
        <v>45635</v>
      </c>
      <c r="X3334" s="24">
        <v>3333.0</v>
      </c>
      <c r="Y3334" s="17" t="str">
        <f t="shared" si="4561"/>
        <v>=COUNTIFS(C$3:C3334,C3334)</v>
      </c>
      <c r="Z3334" s="25" t="str">
        <f t="shared" si="4562"/>
        <v>#NAME?</v>
      </c>
      <c r="AA3334" s="25" t="str">
        <f t="shared" si="4563"/>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4"/>
        <v>2</v>
      </c>
      <c r="B3335" s="10">
        <f t="shared" si="4299"/>
        <v>3</v>
      </c>
      <c r="C3335" s="12" t="s">
        <v>7494</v>
      </c>
      <c r="D3335" s="21" t="str">
        <f t="shared" si="4565"/>
        <v>noun</v>
      </c>
      <c r="E3335" s="21" t="str">
        <f t="shared" si="4577"/>
        <v>masc loc sg of vihāra</v>
      </c>
      <c r="F3335" s="21" t="str">
        <f t="shared" si="4567"/>
        <v/>
      </c>
      <c r="G3335" s="21"/>
      <c r="H3335" s="21" t="str">
        <f t="shared" si="4568"/>
        <v>in a dwelling, residence</v>
      </c>
      <c r="I3335" s="21" t="str">
        <f t="shared" si="4569"/>
        <v>in living place</v>
      </c>
      <c r="J3335" s="21" t="str">
        <f t="shared" si="4570"/>
        <v>√har (live)</v>
      </c>
      <c r="K3335" s="21">
        <f t="shared" si="4571"/>
        <v>1</v>
      </c>
      <c r="L3335" s="21" t="str">
        <f t="shared" si="4572"/>
        <v>a</v>
      </c>
      <c r="M3335" s="21" t="str">
        <f t="shared" si="4573"/>
        <v/>
      </c>
      <c r="N3335" s="21" t="str">
        <f t="shared" si="4574"/>
        <v>vi + √har + *a</v>
      </c>
      <c r="O3335" s="21" t="str">
        <f t="shared" si="4575"/>
        <v/>
      </c>
      <c r="P3335" s="21" t="str">
        <f t="shared" si="4576"/>
        <v/>
      </c>
      <c r="Q3335" s="21"/>
      <c r="R3335" s="21" t="s">
        <v>7503</v>
      </c>
      <c r="S3335" s="21" t="s">
        <v>7504</v>
      </c>
      <c r="T3335" s="21" t="s">
        <v>7505</v>
      </c>
      <c r="U3335" s="23"/>
      <c r="V3335" s="23"/>
      <c r="W3335" s="15">
        <f t="shared" si="2"/>
        <v>45635</v>
      </c>
      <c r="X3335" s="24">
        <v>3334.0</v>
      </c>
      <c r="Y3335" s="17" t="str">
        <f t="shared" si="4561"/>
        <v>=COUNTIFS(C$3:C3335,C3335)</v>
      </c>
      <c r="Z3335" s="25" t="str">
        <f t="shared" si="4562"/>
        <v>#NAME?</v>
      </c>
      <c r="AA3335" s="25" t="str">
        <f t="shared" si="4563"/>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4"/>
        <v>3</v>
      </c>
      <c r="B3336" s="10">
        <f t="shared" si="4299"/>
        <v>14</v>
      </c>
      <c r="C3336" s="12" t="s">
        <v>4210</v>
      </c>
      <c r="D3336" s="21" t="str">
        <f t="shared" si="4565"/>
        <v>ind</v>
      </c>
      <c r="E3336" s="21" t="str">
        <f t="shared" si="4577"/>
        <v>adv, from jānanta</v>
      </c>
      <c r="F3336" s="21" t="str">
        <f t="shared" si="4567"/>
        <v/>
      </c>
      <c r="G3336" s="21"/>
      <c r="H3336" s="21" t="str">
        <f t="shared" si="4568"/>
        <v>knowingly, consciously, wittingly</v>
      </c>
      <c r="I3336" s="21" t="str">
        <f t="shared" si="4569"/>
        <v>knowing</v>
      </c>
      <c r="J3336" s="21" t="str">
        <f t="shared" si="4570"/>
        <v>√ñā (know)</v>
      </c>
      <c r="K3336" s="21">
        <f t="shared" si="4571"/>
        <v>5</v>
      </c>
      <c r="L3336" s="21" t="str">
        <f t="shared" si="4572"/>
        <v>nā</v>
      </c>
      <c r="M3336" s="21" t="str">
        <f t="shared" si="4573"/>
        <v>√ñā + nā &gt; jānā</v>
      </c>
      <c r="N3336" s="21" t="str">
        <f t="shared" si="4574"/>
        <v>jānā + aṃ</v>
      </c>
      <c r="O3336" s="21" t="str">
        <f t="shared" si="4575"/>
        <v/>
      </c>
      <c r="P3336" s="21" t="str">
        <f t="shared" si="4576"/>
        <v/>
      </c>
      <c r="Q3336" s="21"/>
      <c r="R3336" s="21" t="s">
        <v>7503</v>
      </c>
      <c r="S3336" s="21" t="s">
        <v>7504</v>
      </c>
      <c r="T3336" s="21" t="s">
        <v>7505</v>
      </c>
      <c r="U3336" s="23"/>
      <c r="V3336" s="23"/>
      <c r="W3336" s="15">
        <f t="shared" si="2"/>
        <v>45635</v>
      </c>
      <c r="X3336" s="24">
        <v>3335.0</v>
      </c>
      <c r="Y3336" s="17" t="str">
        <f t="shared" si="4561"/>
        <v>=COUNTIFS(C$3:C3336,C3336)</v>
      </c>
      <c r="Z3336" s="25" t="str">
        <f t="shared" si="4562"/>
        <v>#NAME?</v>
      </c>
      <c r="AA3336" s="25" t="str">
        <f t="shared" si="4563"/>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4"/>
        <v>1</v>
      </c>
      <c r="B3337" s="10">
        <f t="shared" si="4299"/>
        <v>1</v>
      </c>
      <c r="C3337" s="12" t="s">
        <v>7506</v>
      </c>
      <c r="D3337" s="21" t="s">
        <v>250</v>
      </c>
      <c r="E3337" s="21" t="s">
        <v>7507</v>
      </c>
      <c r="F3337" s="21"/>
      <c r="G3337" s="21"/>
      <c r="H3337" s="21" t="s">
        <v>7508</v>
      </c>
      <c r="I3337" s="21"/>
      <c r="J3337" s="21"/>
      <c r="K3337" s="21"/>
      <c r="L3337" s="21"/>
      <c r="M3337" s="21"/>
      <c r="N3337" s="21" t="s">
        <v>7509</v>
      </c>
      <c r="O3337" s="21" t="s">
        <v>65</v>
      </c>
      <c r="P3337" s="21" t="s">
        <v>7509</v>
      </c>
      <c r="Q3337" s="21" t="s">
        <v>7510</v>
      </c>
      <c r="R3337" s="21" t="s">
        <v>7503</v>
      </c>
      <c r="S3337" s="21" t="s">
        <v>7504</v>
      </c>
      <c r="T3337" s="21" t="s">
        <v>7511</v>
      </c>
      <c r="U3337" s="23"/>
      <c r="V3337" s="23"/>
      <c r="W3337" s="15">
        <f t="shared" si="2"/>
        <v>45635</v>
      </c>
      <c r="X3337" s="24">
        <v>3336.0</v>
      </c>
      <c r="Y3337" s="17" t="str">
        <f t="shared" si="4561"/>
        <v>=COUNTIFS(C$3:C3337,C3337)</v>
      </c>
      <c r="Z3337" s="25" t="str">
        <f t="shared" si="4562"/>
        <v>#NAME?</v>
      </c>
      <c r="AA3337" s="25" t="str">
        <f t="shared" si="4563"/>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4"/>
        <v>2</v>
      </c>
      <c r="B3338" s="10">
        <f t="shared" si="4299"/>
        <v>2</v>
      </c>
      <c r="C3338" s="12" t="s">
        <v>249</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7503</v>
      </c>
      <c r="S3338" s="21" t="s">
        <v>7504</v>
      </c>
      <c r="T3338" s="21" t="s">
        <v>7505</v>
      </c>
      <c r="U3338" s="23"/>
      <c r="V3338" s="23"/>
      <c r="W3338" s="15">
        <f t="shared" si="2"/>
        <v>45635</v>
      </c>
      <c r="X3338" s="24">
        <v>3337.0</v>
      </c>
      <c r="Y3338" s="17" t="str">
        <f t="shared" si="4561"/>
        <v>=COUNTIFS(C$3:C3338,C3338)</v>
      </c>
      <c r="Z3338" s="25" t="str">
        <f t="shared" si="4562"/>
        <v>#NAME?</v>
      </c>
      <c r="AA3338" s="25" t="str">
        <f t="shared" si="4563"/>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4"/>
        <v>1</v>
      </c>
      <c r="B3339" s="10">
        <f t="shared" si="4299"/>
        <v>1</v>
      </c>
      <c r="C3339" s="12" t="s">
        <v>7512</v>
      </c>
      <c r="D3339" s="21" t="s">
        <v>183</v>
      </c>
      <c r="E3339" s="21" t="s">
        <v>7513</v>
      </c>
      <c r="F3339" s="21"/>
      <c r="G3339" s="21"/>
      <c r="H3339" s="21" t="s">
        <v>7514</v>
      </c>
      <c r="I3339" s="21" t="s">
        <v>7515</v>
      </c>
      <c r="J3339" s="21" t="s">
        <v>975</v>
      </c>
      <c r="K3339" s="21">
        <v>1.0</v>
      </c>
      <c r="L3339" s="21" t="s">
        <v>35</v>
      </c>
      <c r="M3339" s="21"/>
      <c r="N3339" s="21" t="s">
        <v>7516</v>
      </c>
      <c r="O3339" s="21"/>
      <c r="P3339" s="21"/>
      <c r="Q3339" s="21"/>
      <c r="R3339" s="21" t="s">
        <v>7503</v>
      </c>
      <c r="S3339" s="21" t="s">
        <v>7504</v>
      </c>
      <c r="T3339" s="21" t="s">
        <v>7517</v>
      </c>
      <c r="U3339" s="23"/>
      <c r="V3339" s="23"/>
      <c r="W3339" s="15">
        <f t="shared" si="2"/>
        <v>45635</v>
      </c>
      <c r="X3339" s="24">
        <v>3338.0</v>
      </c>
      <c r="Y3339" s="17" t="str">
        <f t="shared" si="4561"/>
        <v>=COUNTIFS(C$3:C3339,C3339)</v>
      </c>
      <c r="Z3339" s="25" t="str">
        <f t="shared" si="4562"/>
        <v>#NAME?</v>
      </c>
      <c r="AA3339" s="25" t="str">
        <f t="shared" si="4563"/>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4"/>
        <v>16</v>
      </c>
      <c r="B3340" s="10">
        <f t="shared" si="4299"/>
        <v>26</v>
      </c>
      <c r="C3340" s="12" t="s">
        <v>2777</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7503</v>
      </c>
      <c r="S3340" s="21" t="s">
        <v>7504</v>
      </c>
      <c r="T3340" s="21" t="s">
        <v>7505</v>
      </c>
      <c r="U3340" s="23"/>
      <c r="V3340" s="23"/>
      <c r="W3340" s="15">
        <f t="shared" si="2"/>
        <v>45635</v>
      </c>
      <c r="X3340" s="24">
        <v>3339.0</v>
      </c>
      <c r="Y3340" s="17" t="str">
        <f t="shared" si="4561"/>
        <v>=COUNTIFS(C$3:C3340,C3340)</v>
      </c>
      <c r="Z3340" s="25" t="str">
        <f t="shared" si="4562"/>
        <v>#NAME?</v>
      </c>
      <c r="AA3340" s="25" t="str">
        <f t="shared" si="4563"/>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4"/>
        <v>1</v>
      </c>
      <c r="B3341" s="10">
        <f t="shared" si="4299"/>
        <v>2</v>
      </c>
      <c r="C3341" s="12" t="s">
        <v>7518</v>
      </c>
      <c r="D3341" s="21" t="s">
        <v>3457</v>
      </c>
      <c r="E3341" s="21" t="s">
        <v>7519</v>
      </c>
      <c r="F3341" s="21"/>
      <c r="G3341" s="21"/>
      <c r="H3341" s="21" t="s">
        <v>7520</v>
      </c>
      <c r="I3341" s="21"/>
      <c r="J3341" s="21" t="s">
        <v>7521</v>
      </c>
      <c r="K3341" s="21">
        <v>1.0</v>
      </c>
      <c r="L3341" s="21" t="s">
        <v>35</v>
      </c>
      <c r="M3341" s="21"/>
      <c r="N3341" s="21" t="s">
        <v>7522</v>
      </c>
      <c r="O3341" s="21"/>
      <c r="P3341" s="21"/>
      <c r="Q3341" s="21" t="s">
        <v>7523</v>
      </c>
      <c r="R3341" s="21" t="s">
        <v>7503</v>
      </c>
      <c r="S3341" s="21" t="s">
        <v>7504</v>
      </c>
      <c r="T3341" s="21" t="s">
        <v>7524</v>
      </c>
      <c r="U3341" s="23"/>
      <c r="V3341" s="23"/>
      <c r="W3341" s="15">
        <f t="shared" si="2"/>
        <v>45635</v>
      </c>
      <c r="X3341" s="24">
        <v>3340.0</v>
      </c>
      <c r="Y3341" s="17" t="str">
        <f t="shared" si="4561"/>
        <v>=COUNTIFS(C$3:C3341,C3341)</v>
      </c>
      <c r="Z3341" s="25" t="str">
        <f t="shared" si="4562"/>
        <v>#NAME?</v>
      </c>
      <c r="AA3341" s="25" t="str">
        <f t="shared" si="4563"/>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4"/>
        <v>2</v>
      </c>
      <c r="B3342" s="10">
        <f t="shared" si="4299"/>
        <v>4</v>
      </c>
      <c r="C3342" s="12" t="s">
        <v>7499</v>
      </c>
      <c r="D3342" s="21" t="str">
        <f t="shared" ref="D3342:D3344" si="4578">VLOOKUP($C3342,$C$1:$P$7320,2,0)</f>
        <v>noun</v>
      </c>
      <c r="E3342" s="21" t="str">
        <f t="shared" ref="E3342:E3344" si="4579">VLOOKUP($C3342,$C$1:$P$7320,3,0)</f>
        <v>fem acc sg of seyyā, comp</v>
      </c>
      <c r="F3342" s="21" t="str">
        <f t="shared" ref="F3342:F3344" si="4580">VLOOKUP($C3342,$C$1:$P$7320,4,0)</f>
        <v/>
      </c>
      <c r="G3342" s="21"/>
      <c r="H3342" s="21" t="str">
        <f t="shared" ref="H3342:H3344" si="4581">VLOOKUP($C3342,$C$1:$P$7320,6,0)</f>
        <v>bedding</v>
      </c>
      <c r="I3342" s="21" t="str">
        <f t="shared" ref="I3342:I3344" si="4582">VLOOKUP($C3342,$C$1:$P$7320,7,0)</f>
        <v/>
      </c>
      <c r="J3342" s="21" t="str">
        <f t="shared" ref="J3342:J3344" si="4583">VLOOKUP($C3342,$C$1:$P$7320,8,0)</f>
        <v>√sī (lie, sleep)</v>
      </c>
      <c r="K3342" s="21">
        <f t="shared" ref="K3342:K3344" si="4584">VLOOKUP($C3342,$C$1:$P$7320,9,0)</f>
        <v>1</v>
      </c>
      <c r="L3342" s="21" t="str">
        <f t="shared" ref="L3342:L3344" si="4585">VLOOKUP($C3342,$C$1:$P$7320,10,0)</f>
        <v>a</v>
      </c>
      <c r="M3342" s="21" t="str">
        <f t="shared" ref="M3342:M3344" si="4586">VLOOKUP($C3342,$C$1:$P$7320,11,0)</f>
        <v/>
      </c>
      <c r="N3342" s="21" t="str">
        <f t="shared" ref="N3342:N3344" si="4587">VLOOKUP($C3342,$C$1:$P$7320,12,0)</f>
        <v>√sī &gt; se + *yā</v>
      </c>
      <c r="O3342" s="21" t="str">
        <f t="shared" ref="O3342:O3344" si="4588">VLOOKUP($C3342,$C$1:$P$7320,13,0)</f>
        <v>fem acc sg of seyyā</v>
      </c>
      <c r="P3342" s="21" t="str">
        <f t="shared" ref="P3342:P3344" si="4589">VLOOKUP($C3342,$C$1:$P$7320,14,0)</f>
        <v/>
      </c>
      <c r="Q3342" s="21"/>
      <c r="R3342" s="21" t="s">
        <v>7503</v>
      </c>
      <c r="S3342" s="21" t="s">
        <v>7504</v>
      </c>
      <c r="T3342" s="21" t="s">
        <v>7505</v>
      </c>
      <c r="U3342" s="23"/>
      <c r="V3342" s="23"/>
      <c r="W3342" s="15">
        <f t="shared" si="2"/>
        <v>45635</v>
      </c>
      <c r="X3342" s="24">
        <v>3341.0</v>
      </c>
      <c r="Y3342" s="17" t="str">
        <f t="shared" si="4561"/>
        <v>=COUNTIFS(C$3:C3342,C3342)</v>
      </c>
      <c r="Z3342" s="25" t="str">
        <f t="shared" si="4562"/>
        <v>#NAME?</v>
      </c>
      <c r="AA3342" s="25" t="str">
        <f t="shared" si="4563"/>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4"/>
        <v>5</v>
      </c>
      <c r="B3343" s="10">
        <f t="shared" si="4299"/>
        <v>11</v>
      </c>
      <c r="C3343" s="12" t="s">
        <v>4480</v>
      </c>
      <c r="D3343" s="21" t="str">
        <f t="shared" si="4578"/>
        <v>verb</v>
      </c>
      <c r="E3343" s="21" t="str">
        <f t="shared" si="4579"/>
        <v>opt 3rd sg of kappeti</v>
      </c>
      <c r="F3343" s="21" t="str">
        <f t="shared" si="4580"/>
        <v/>
      </c>
      <c r="G3343" s="21"/>
      <c r="H3343" s="21" t="str">
        <f t="shared" si="4581"/>
        <v>should prepare, arrange</v>
      </c>
      <c r="I3343" s="21" t="str">
        <f t="shared" si="4582"/>
        <v>makes suitable</v>
      </c>
      <c r="J3343" s="21" t="str">
        <f t="shared" si="4583"/>
        <v>√kapp (be fit, be suitable)</v>
      </c>
      <c r="K3343" s="21">
        <f t="shared" si="4584"/>
        <v>1</v>
      </c>
      <c r="L3343" s="21" t="str">
        <f t="shared" si="4585"/>
        <v>*e</v>
      </c>
      <c r="M3343" s="21" t="str">
        <f t="shared" si="4586"/>
        <v>√kapp + *e &gt; kappe (caus)</v>
      </c>
      <c r="N3343" s="21" t="str">
        <f t="shared" si="4587"/>
        <v>kappe + ti</v>
      </c>
      <c r="O3343" s="21" t="str">
        <f t="shared" si="4588"/>
        <v/>
      </c>
      <c r="P3343" s="21" t="str">
        <f t="shared" si="4589"/>
        <v/>
      </c>
      <c r="Q3343" s="21"/>
      <c r="R3343" s="21" t="s">
        <v>7503</v>
      </c>
      <c r="S3343" s="21" t="s">
        <v>7504</v>
      </c>
      <c r="T3343" s="21" t="s">
        <v>7505</v>
      </c>
      <c r="U3343" s="23"/>
      <c r="V3343" s="23"/>
      <c r="W3343" s="15">
        <f t="shared" si="2"/>
        <v>45635</v>
      </c>
      <c r="X3343" s="24">
        <v>3342.0</v>
      </c>
      <c r="Y3343" s="17" t="str">
        <f t="shared" si="4561"/>
        <v>=COUNTIFS(C$3:C3343,C3343)</v>
      </c>
      <c r="Z3343" s="25" t="str">
        <f t="shared" si="4562"/>
        <v>#NAME?</v>
      </c>
      <c r="AA3343" s="25" t="str">
        <f t="shared" si="4563"/>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4"/>
        <v>2</v>
      </c>
      <c r="B3344" s="10">
        <f t="shared" si="4299"/>
        <v>3</v>
      </c>
      <c r="C3344" s="12" t="s">
        <v>345</v>
      </c>
      <c r="D3344" s="21" t="str">
        <f t="shared" si="4578"/>
        <v>pron</v>
      </c>
      <c r="E3344" s="21" t="str">
        <f t="shared" si="4579"/>
        <v>masc dat sg of ya</v>
      </c>
      <c r="F3344" s="21" t="str">
        <f t="shared" si="4580"/>
        <v/>
      </c>
      <c r="G3344" s="21"/>
      <c r="H3344" s="21" t="str">
        <f t="shared" si="4581"/>
        <v>for whoever</v>
      </c>
      <c r="I3344" s="21" t="str">
        <f t="shared" si="4582"/>
        <v/>
      </c>
      <c r="J3344" s="21" t="str">
        <f t="shared" si="4583"/>
        <v/>
      </c>
      <c r="K3344" s="21" t="str">
        <f t="shared" si="4584"/>
        <v/>
      </c>
      <c r="L3344" s="21" t="str">
        <f t="shared" si="4585"/>
        <v/>
      </c>
      <c r="M3344" s="21" t="str">
        <f t="shared" si="4586"/>
        <v/>
      </c>
      <c r="N3344" s="21" t="str">
        <f t="shared" si="4587"/>
        <v/>
      </c>
      <c r="O3344" s="21" t="str">
        <f t="shared" si="4588"/>
        <v/>
      </c>
      <c r="P3344" s="21" t="str">
        <f t="shared" si="4589"/>
        <v/>
      </c>
      <c r="Q3344" s="21"/>
      <c r="R3344" s="21" t="s">
        <v>7503</v>
      </c>
      <c r="S3344" s="21" t="s">
        <v>7504</v>
      </c>
      <c r="T3344" s="21" t="s">
        <v>7505</v>
      </c>
      <c r="U3344" s="23"/>
      <c r="V3344" s="23"/>
      <c r="W3344" s="15">
        <f t="shared" si="2"/>
        <v>45635</v>
      </c>
      <c r="X3344" s="24">
        <v>3343.0</v>
      </c>
      <c r="Y3344" s="17" t="str">
        <f t="shared" si="4561"/>
        <v>=COUNTIFS(C$3:C3344,C3344)</v>
      </c>
      <c r="Z3344" s="25" t="str">
        <f t="shared" si="4562"/>
        <v>#NAME?</v>
      </c>
      <c r="AA3344" s="25" t="str">
        <f t="shared" si="4563"/>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4"/>
        <v>1</v>
      </c>
      <c r="B3345" s="10">
        <f t="shared" si="4299"/>
        <v>1</v>
      </c>
      <c r="C3345" s="12" t="s">
        <v>7525</v>
      </c>
      <c r="D3345" s="21" t="s">
        <v>47</v>
      </c>
      <c r="E3345" s="21" t="s">
        <v>7526</v>
      </c>
      <c r="F3345" s="21"/>
      <c r="G3345" s="21"/>
      <c r="H3345" s="21" t="s">
        <v>7527</v>
      </c>
      <c r="I3345" s="21"/>
      <c r="J3345" s="21" t="s">
        <v>7528</v>
      </c>
      <c r="K3345" s="21">
        <v>1.0</v>
      </c>
      <c r="L3345" s="21" t="s">
        <v>35</v>
      </c>
      <c r="M3345" s="21"/>
      <c r="N3345" s="21" t="s">
        <v>7529</v>
      </c>
      <c r="O3345" s="21"/>
      <c r="P3345" s="21"/>
      <c r="Q3345" s="21"/>
      <c r="R3345" s="21" t="s">
        <v>7503</v>
      </c>
      <c r="S3345" s="21" t="s">
        <v>7504</v>
      </c>
      <c r="T3345" s="21" t="s">
        <v>7530</v>
      </c>
      <c r="U3345" s="23"/>
      <c r="V3345" s="23"/>
      <c r="W3345" s="15">
        <f t="shared" si="2"/>
        <v>45635</v>
      </c>
      <c r="X3345" s="24">
        <v>3344.0</v>
      </c>
      <c r="Y3345" s="17" t="str">
        <f t="shared" si="4561"/>
        <v>=COUNTIFS(C$3:C3345,C3345)</v>
      </c>
      <c r="Z3345" s="25" t="str">
        <f t="shared" si="4562"/>
        <v>#NAME?</v>
      </c>
      <c r="AA3345" s="25" t="str">
        <f t="shared" si="4563"/>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4"/>
        <v>1</v>
      </c>
      <c r="B3346" s="10">
        <f t="shared" si="4299"/>
        <v>2</v>
      </c>
      <c r="C3346" s="12" t="s">
        <v>7531</v>
      </c>
      <c r="D3346" s="21" t="s">
        <v>84</v>
      </c>
      <c r="E3346" s="21" t="s">
        <v>7532</v>
      </c>
      <c r="F3346" s="21"/>
      <c r="G3346" s="21"/>
      <c r="H3346" s="21" t="s">
        <v>7533</v>
      </c>
      <c r="I3346" s="21"/>
      <c r="J3346" s="21" t="s">
        <v>99</v>
      </c>
      <c r="K3346" s="21">
        <v>1.0</v>
      </c>
      <c r="L3346" s="21" t="s">
        <v>35</v>
      </c>
      <c r="M3346" s="21" t="s">
        <v>100</v>
      </c>
      <c r="N3346" s="21" t="s">
        <v>7534</v>
      </c>
      <c r="O3346" s="21"/>
      <c r="P3346" s="21"/>
      <c r="Q3346" s="21"/>
      <c r="R3346" s="21" t="s">
        <v>7503</v>
      </c>
      <c r="S3346" s="21" t="s">
        <v>7504</v>
      </c>
      <c r="T3346" s="21" t="s">
        <v>7535</v>
      </c>
      <c r="U3346" s="23"/>
      <c r="V3346" s="23"/>
      <c r="W3346" s="15">
        <f t="shared" si="2"/>
        <v>45635</v>
      </c>
      <c r="X3346" s="24">
        <v>3345.0</v>
      </c>
      <c r="Y3346" s="17" t="str">
        <f t="shared" si="4561"/>
        <v>=COUNTIFS(C$3:C3346,C3346)</v>
      </c>
      <c r="Z3346" s="25" t="str">
        <f t="shared" si="4562"/>
        <v>#NAME?</v>
      </c>
      <c r="AA3346" s="25" t="str">
        <f t="shared" si="4563"/>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4"/>
        <v>28</v>
      </c>
      <c r="B3347" s="10">
        <f t="shared" si="4299"/>
        <v>37</v>
      </c>
      <c r="C3347" s="12" t="s">
        <v>368</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7503</v>
      </c>
      <c r="S3347" s="21" t="s">
        <v>7504</v>
      </c>
      <c r="T3347" s="21" t="s">
        <v>7505</v>
      </c>
      <c r="U3347" s="23"/>
      <c r="V3347" s="23"/>
      <c r="W3347" s="15">
        <f t="shared" si="2"/>
        <v>45635</v>
      </c>
      <c r="X3347" s="24">
        <v>3346.0</v>
      </c>
      <c r="Y3347" s="17" t="str">
        <f t="shared" si="4561"/>
        <v>=COUNTIFS(C$3:C3347,C3347)</v>
      </c>
      <c r="Z3347" s="25" t="str">
        <f t="shared" si="4562"/>
        <v>#NAME?</v>
      </c>
      <c r="AA3347" s="25" t="str">
        <f t="shared" si="4563"/>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4"/>
        <v>1</v>
      </c>
      <c r="B3348" s="10">
        <f t="shared" si="4299"/>
        <v>1</v>
      </c>
      <c r="C3348" s="12" t="s">
        <v>7536</v>
      </c>
      <c r="D3348" s="21" t="s">
        <v>118</v>
      </c>
      <c r="E3348" s="27" t="s">
        <v>5216</v>
      </c>
      <c r="F3348" s="21"/>
      <c r="G3348" s="21"/>
      <c r="H3348" s="21"/>
      <c r="I3348" s="21"/>
      <c r="J3348" s="21"/>
      <c r="K3348" s="21"/>
      <c r="L3348" s="21"/>
      <c r="M3348" s="21"/>
      <c r="N3348" s="21" t="s">
        <v>7537</v>
      </c>
      <c r="O3348" s="21"/>
      <c r="P3348" s="21"/>
      <c r="Q3348" s="21"/>
      <c r="R3348" s="21" t="s">
        <v>7503</v>
      </c>
      <c r="S3348" s="21" t="s">
        <v>7504</v>
      </c>
      <c r="T3348" s="21" t="s">
        <v>7538</v>
      </c>
      <c r="U3348" s="23"/>
      <c r="V3348" s="23"/>
      <c r="W3348" s="15">
        <f t="shared" si="2"/>
        <v>45635</v>
      </c>
      <c r="X3348" s="24">
        <v>3347.0</v>
      </c>
      <c r="Y3348" s="17" t="str">
        <f t="shared" si="4561"/>
        <v>=COUNTIFS(C$3:C3348,C3348)</v>
      </c>
      <c r="Z3348" s="25" t="str">
        <f t="shared" si="4562"/>
        <v>#NAME?</v>
      </c>
      <c r="AA3348" s="25" t="str">
        <f t="shared" si="4563"/>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4"/>
        <v>1</v>
      </c>
      <c r="B3349" s="10">
        <f t="shared" si="4299"/>
        <v>1</v>
      </c>
      <c r="C3349" s="12" t="s">
        <v>7539</v>
      </c>
      <c r="D3349" s="21" t="s">
        <v>84</v>
      </c>
      <c r="E3349" s="21" t="s">
        <v>7540</v>
      </c>
      <c r="F3349" s="21"/>
      <c r="G3349" s="21"/>
      <c r="H3349" s="21" t="s">
        <v>7541</v>
      </c>
      <c r="I3349" s="21"/>
      <c r="J3349" s="21" t="s">
        <v>2661</v>
      </c>
      <c r="K3349" s="21">
        <v>1.0</v>
      </c>
      <c r="L3349" s="21" t="s">
        <v>35</v>
      </c>
      <c r="M3349" s="21" t="s">
        <v>3052</v>
      </c>
      <c r="N3349" s="21" t="s">
        <v>4049</v>
      </c>
      <c r="O3349" s="21"/>
      <c r="P3349" s="21"/>
      <c r="Q3349" s="21"/>
      <c r="R3349" s="21" t="s">
        <v>7503</v>
      </c>
      <c r="S3349" s="21" t="s">
        <v>7504</v>
      </c>
      <c r="T3349" s="21" t="s">
        <v>7542</v>
      </c>
      <c r="U3349" s="23"/>
      <c r="V3349" s="23"/>
      <c r="W3349" s="15">
        <f t="shared" si="2"/>
        <v>45635</v>
      </c>
      <c r="X3349" s="24">
        <v>3348.0</v>
      </c>
      <c r="Y3349" s="17" t="str">
        <f t="shared" si="4561"/>
        <v>=COUNTIFS(C$3:C3349,C3349)</v>
      </c>
      <c r="Z3349" s="25" t="str">
        <f t="shared" si="4562"/>
        <v>#NAME?</v>
      </c>
      <c r="AA3349" s="25" t="str">
        <f t="shared" si="4563"/>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4"/>
        <v>31</v>
      </c>
      <c r="B3350" s="10">
        <f t="shared" si="4299"/>
        <v>63</v>
      </c>
      <c r="C3350" s="12" t="s">
        <v>449</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7503</v>
      </c>
      <c r="S3350" s="21" t="s">
        <v>7504</v>
      </c>
      <c r="T3350" s="21" t="s">
        <v>7505</v>
      </c>
      <c r="U3350" s="23"/>
      <c r="V3350" s="23"/>
      <c r="W3350" s="15">
        <f t="shared" si="2"/>
        <v>45635</v>
      </c>
      <c r="X3350" s="24">
        <v>3349.0</v>
      </c>
      <c r="Y3350" s="17" t="str">
        <f t="shared" si="4561"/>
        <v>=COUNTIFS(C$3:C3350,C3350)</v>
      </c>
      <c r="Z3350" s="25" t="str">
        <f t="shared" si="4562"/>
        <v>#NAME?</v>
      </c>
      <c r="AA3350" s="25" t="str">
        <f t="shared" si="4563"/>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4"/>
        <v>1</v>
      </c>
      <c r="B3351" s="10">
        <f t="shared" si="4299"/>
        <v>4</v>
      </c>
      <c r="C3351" s="12" t="s">
        <v>7543</v>
      </c>
      <c r="D3351" s="21" t="s">
        <v>118</v>
      </c>
      <c r="E3351" s="21" t="s">
        <v>6774</v>
      </c>
      <c r="F3351" s="21"/>
      <c r="G3351" s="21"/>
      <c r="H3351" s="21" t="s">
        <v>7544</v>
      </c>
      <c r="I3351" s="21"/>
      <c r="J3351" s="21"/>
      <c r="K3351" s="21"/>
      <c r="L3351" s="21"/>
      <c r="M3351" s="21"/>
      <c r="N3351" s="21"/>
      <c r="O3351" s="21"/>
      <c r="P3351" s="21"/>
      <c r="Q3351" s="21"/>
      <c r="R3351" s="21" t="s">
        <v>7503</v>
      </c>
      <c r="S3351" s="21" t="s">
        <v>7504</v>
      </c>
      <c r="T3351" s="21" t="s">
        <v>7545</v>
      </c>
      <c r="U3351" s="23"/>
      <c r="V3351" s="23"/>
      <c r="W3351" s="15">
        <f t="shared" si="2"/>
        <v>45635</v>
      </c>
      <c r="X3351" s="24">
        <v>3350.0</v>
      </c>
      <c r="Y3351" s="17" t="str">
        <f t="shared" si="4561"/>
        <v>=COUNTIFS(C$3:C3351,C3351)</v>
      </c>
      <c r="Z3351" s="25" t="str">
        <f t="shared" si="4562"/>
        <v>#NAME?</v>
      </c>
      <c r="AA3351" s="25" t="str">
        <f t="shared" si="4563"/>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4"/>
        <v>2</v>
      </c>
      <c r="B3352" s="10">
        <f t="shared" si="4299"/>
        <v>2</v>
      </c>
      <c r="C3352" s="12" t="s">
        <v>2284</v>
      </c>
      <c r="D3352" s="21" t="str">
        <f t="shared" ref="D3352:D3353" si="4590">VLOOKUP($C3352,$C$1:$P$7320,2,0)</f>
        <v>pron</v>
      </c>
      <c r="E3352" s="21" t="str">
        <f t="shared" ref="E3352:E3353" si="4591">VLOOKUP($C3352,$C$1:$P$7320,3,0)</f>
        <v>nt nom sg of eta</v>
      </c>
      <c r="F3352" s="21" t="str">
        <f t="shared" ref="F3352:F3353" si="4592">VLOOKUP($C3352,$C$1:$P$7320,4,0)</f>
        <v/>
      </c>
      <c r="G3352" s="21"/>
      <c r="H3352" s="21" t="str">
        <f t="shared" ref="H3352:H3353" si="4593">VLOOKUP($C3352,$C$1:$P$7320,6,0)</f>
        <v>this</v>
      </c>
      <c r="I3352" s="21" t="str">
        <f t="shared" ref="I3352:I3353" si="4594">VLOOKUP($C3352,$C$1:$P$7320,7,0)</f>
        <v/>
      </c>
      <c r="J3352" s="21" t="str">
        <f t="shared" ref="J3352:J3353" si="4595">VLOOKUP($C3352,$C$1:$P$7320,8,0)</f>
        <v/>
      </c>
      <c r="K3352" s="21" t="str">
        <f t="shared" ref="K3352:K3353" si="4596">VLOOKUP($C3352,$C$1:$P$7320,9,0)</f>
        <v/>
      </c>
      <c r="L3352" s="21" t="str">
        <f t="shared" ref="L3352:L3353" si="4597">VLOOKUP($C3352,$C$1:$P$7320,10,0)</f>
        <v/>
      </c>
      <c r="M3352" s="21" t="str">
        <f t="shared" ref="M3352:M3353" si="4598">VLOOKUP($C3352,$C$1:$P$7320,11,0)</f>
        <v/>
      </c>
      <c r="N3352" s="21" t="str">
        <f t="shared" ref="N3352:N3353" si="4599">VLOOKUP($C3352,$C$1:$P$7320,12,0)</f>
        <v>eta + aṃ &gt; ad</v>
      </c>
      <c r="O3352" s="21" t="str">
        <f t="shared" ref="O3352:O3353" si="4600">VLOOKUP($C3352,$C$1:$P$7320,13,0)</f>
        <v/>
      </c>
      <c r="P3352" s="21" t="str">
        <f t="shared" ref="P3352:P3353" si="4601">VLOOKUP($C3352,$C$1:$P$7320,14,0)</f>
        <v/>
      </c>
      <c r="Q3352" s="21"/>
      <c r="R3352" s="21" t="s">
        <v>7503</v>
      </c>
      <c r="S3352" s="21" t="s">
        <v>7504</v>
      </c>
      <c r="T3352" s="21" t="s">
        <v>7505</v>
      </c>
      <c r="U3352" s="23"/>
      <c r="V3352" s="23"/>
      <c r="W3352" s="15">
        <f t="shared" si="2"/>
        <v>45635</v>
      </c>
      <c r="X3352" s="24">
        <v>3351.0</v>
      </c>
      <c r="Y3352" s="17" t="str">
        <f t="shared" si="4561"/>
        <v>=COUNTIFS(C$3:C3352,C3352)</v>
      </c>
      <c r="Z3352" s="25" t="str">
        <f t="shared" si="4562"/>
        <v>#NAME?</v>
      </c>
      <c r="AA3352" s="25" t="str">
        <f t="shared" si="4563"/>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4"/>
        <v>16</v>
      </c>
      <c r="B3353" s="10">
        <f t="shared" si="4299"/>
        <v>21</v>
      </c>
      <c r="C3353" s="12" t="s">
        <v>302</v>
      </c>
      <c r="D3353" s="21" t="str">
        <f t="shared" si="4590"/>
        <v>ind</v>
      </c>
      <c r="E3353" s="21" t="str">
        <f t="shared" si="4591"/>
        <v>emph</v>
      </c>
      <c r="F3353" s="21" t="str">
        <f t="shared" si="4592"/>
        <v/>
      </c>
      <c r="G3353" s="21"/>
      <c r="H3353" s="21" t="str">
        <f t="shared" si="4593"/>
        <v>just, only</v>
      </c>
      <c r="I3353" s="21" t="str">
        <f t="shared" si="4594"/>
        <v/>
      </c>
      <c r="J3353" s="21" t="str">
        <f t="shared" si="4595"/>
        <v/>
      </c>
      <c r="K3353" s="21" t="str">
        <f t="shared" si="4596"/>
        <v/>
      </c>
      <c r="L3353" s="21" t="str">
        <f t="shared" si="4597"/>
        <v/>
      </c>
      <c r="M3353" s="21" t="str">
        <f t="shared" si="4598"/>
        <v/>
      </c>
      <c r="N3353" s="21" t="str">
        <f t="shared" si="4599"/>
        <v/>
      </c>
      <c r="O3353" s="21" t="str">
        <f t="shared" si="4600"/>
        <v/>
      </c>
      <c r="P3353" s="21" t="str">
        <f t="shared" si="4601"/>
        <v/>
      </c>
      <c r="Q3353" s="21"/>
      <c r="R3353" s="21" t="s">
        <v>7503</v>
      </c>
      <c r="S3353" s="21" t="s">
        <v>7504</v>
      </c>
      <c r="T3353" s="21" t="s">
        <v>7505</v>
      </c>
      <c r="U3353" s="23"/>
      <c r="V3353" s="23"/>
      <c r="W3353" s="15">
        <f t="shared" si="2"/>
        <v>45635</v>
      </c>
      <c r="X3353" s="24">
        <v>3352.0</v>
      </c>
      <c r="Y3353" s="17" t="str">
        <f t="shared" si="4561"/>
        <v>=COUNTIFS(C$3:C3353,C3353)</v>
      </c>
      <c r="Z3353" s="25" t="str">
        <f t="shared" si="4562"/>
        <v>#NAME?</v>
      </c>
      <c r="AA3353" s="25" t="str">
        <f t="shared" si="4563"/>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4"/>
        <v>1</v>
      </c>
      <c r="B3354" s="10">
        <f t="shared" si="4299"/>
        <v>4</v>
      </c>
      <c r="C3354" s="12" t="s">
        <v>7546</v>
      </c>
      <c r="D3354" s="21" t="s">
        <v>47</v>
      </c>
      <c r="E3354" s="21" t="s">
        <v>7547</v>
      </c>
      <c r="F3354" s="21"/>
      <c r="G3354" s="21"/>
      <c r="H3354" s="21" t="s">
        <v>7548</v>
      </c>
      <c r="I3354" s="21"/>
      <c r="J3354" s="21" t="s">
        <v>1563</v>
      </c>
      <c r="K3354" s="21">
        <v>1.0</v>
      </c>
      <c r="L3354" s="21" t="s">
        <v>35</v>
      </c>
      <c r="M3354" s="21"/>
      <c r="N3354" s="21" t="s">
        <v>7025</v>
      </c>
      <c r="O3354" s="21"/>
      <c r="P3354" s="21"/>
      <c r="Q3354" s="21"/>
      <c r="R3354" s="21" t="s">
        <v>7503</v>
      </c>
      <c r="S3354" s="21" t="s">
        <v>7504</v>
      </c>
      <c r="T3354" s="21" t="s">
        <v>7549</v>
      </c>
      <c r="U3354" s="23"/>
      <c r="V3354" s="23"/>
      <c r="W3354" s="15">
        <f t="shared" si="2"/>
        <v>45635</v>
      </c>
      <c r="X3354" s="24">
        <v>3353.0</v>
      </c>
      <c r="Y3354" s="17" t="str">
        <f t="shared" si="4561"/>
        <v>=COUNTIFS(C$3:C3354,C3354)</v>
      </c>
      <c r="Z3354" s="25" t="str">
        <f t="shared" si="4562"/>
        <v>#NAME?</v>
      </c>
      <c r="AA3354" s="25" t="str">
        <f t="shared" si="4563"/>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4"/>
        <v>1</v>
      </c>
      <c r="B3355" s="10">
        <f t="shared" si="4299"/>
        <v>4</v>
      </c>
      <c r="C3355" s="12" t="s">
        <v>7550</v>
      </c>
      <c r="D3355" s="21" t="s">
        <v>4818</v>
      </c>
      <c r="E3355" s="21" t="s">
        <v>1051</v>
      </c>
      <c r="F3355" s="21"/>
      <c r="G3355" s="21"/>
      <c r="H3355" s="21" t="s">
        <v>1052</v>
      </c>
      <c r="I3355" s="21"/>
      <c r="J3355" s="21" t="s">
        <v>214</v>
      </c>
      <c r="K3355" s="21">
        <v>7.0</v>
      </c>
      <c r="L3355" s="21" t="s">
        <v>215</v>
      </c>
      <c r="M3355" s="21"/>
      <c r="N3355" s="21" t="s">
        <v>7551</v>
      </c>
      <c r="O3355" s="21"/>
      <c r="P3355" s="21"/>
      <c r="Q3355" s="21"/>
      <c r="R3355" s="21" t="s">
        <v>7503</v>
      </c>
      <c r="S3355" s="21" t="s">
        <v>7504</v>
      </c>
      <c r="T3355" s="21" t="s">
        <v>7552</v>
      </c>
      <c r="U3355" s="23"/>
      <c r="V3355" s="23"/>
      <c r="W3355" s="15">
        <f t="shared" si="2"/>
        <v>45635</v>
      </c>
      <c r="X3355" s="24">
        <v>3354.0</v>
      </c>
      <c r="Y3355" s="17" t="str">
        <f t="shared" si="4561"/>
        <v>=COUNTIFS(C$3:C3355,C3355)</v>
      </c>
      <c r="Z3355" s="25" t="str">
        <f t="shared" si="4562"/>
        <v>#NAME?</v>
      </c>
      <c r="AA3355" s="25" t="str">
        <f t="shared" si="4563"/>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4"/>
        <v>1</v>
      </c>
      <c r="B3356" s="10">
        <f t="shared" si="4299"/>
        <v>4</v>
      </c>
      <c r="C3356" s="12" t="s">
        <v>7553</v>
      </c>
      <c r="D3356" s="21" t="s">
        <v>42</v>
      </c>
      <c r="E3356" s="21" t="s">
        <v>7554</v>
      </c>
      <c r="F3356" s="21"/>
      <c r="G3356" s="21"/>
      <c r="H3356" s="21" t="s">
        <v>7555</v>
      </c>
      <c r="I3356" s="21"/>
      <c r="J3356" s="21"/>
      <c r="K3356" s="21"/>
      <c r="L3356" s="21"/>
      <c r="M3356" s="21"/>
      <c r="N3356" s="21" t="s">
        <v>7556</v>
      </c>
      <c r="O3356" s="21"/>
      <c r="P3356" s="21"/>
      <c r="Q3356" s="21"/>
      <c r="R3356" s="21" t="s">
        <v>7503</v>
      </c>
      <c r="S3356" s="21" t="s">
        <v>7504</v>
      </c>
      <c r="T3356" s="21" t="s">
        <v>7557</v>
      </c>
      <c r="U3356" s="23"/>
      <c r="V3356" s="23"/>
      <c r="W3356" s="15">
        <f t="shared" si="2"/>
        <v>45635</v>
      </c>
      <c r="X3356" s="24">
        <v>3355.0</v>
      </c>
      <c r="Y3356" s="17" t="str">
        <f t="shared" si="4561"/>
        <v>=COUNTIFS(C$3:C3356,C3356)</v>
      </c>
      <c r="Z3356" s="25" t="str">
        <f t="shared" si="4562"/>
        <v>#NAME?</v>
      </c>
      <c r="AA3356" s="25" t="str">
        <f t="shared" si="4563"/>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4"/>
        <v>46</v>
      </c>
      <c r="B3357" s="10">
        <f t="shared" si="4299"/>
        <v>122</v>
      </c>
      <c r="C3357" s="12" t="s">
        <v>4724</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7503</v>
      </c>
      <c r="S3357" s="21" t="s">
        <v>7504</v>
      </c>
      <c r="T3357" s="21" t="s">
        <v>7505</v>
      </c>
      <c r="U3357" s="23"/>
      <c r="V3357" s="23"/>
      <c r="W3357" s="15">
        <f t="shared" si="2"/>
        <v>45635</v>
      </c>
      <c r="X3357" s="24">
        <v>3356.0</v>
      </c>
      <c r="Y3357" s="17" t="str">
        <f t="shared" si="4561"/>
        <v>=COUNTIFS(C$3:C3357,C3357)</v>
      </c>
      <c r="Z3357" s="25" t="str">
        <f t="shared" si="4562"/>
        <v>#NAME?</v>
      </c>
      <c r="AA3357" s="25" t="str">
        <f t="shared" si="4563"/>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299"/>
        <v>0</v>
      </c>
      <c r="C3358" s="130"/>
      <c r="D3358" s="130"/>
      <c r="E3358" s="130"/>
      <c r="F3358" s="130"/>
      <c r="G3358" s="130"/>
      <c r="H3358" s="130"/>
      <c r="I3358" s="130"/>
      <c r="J3358" s="130"/>
      <c r="K3358" s="130"/>
      <c r="L3358" s="130"/>
      <c r="M3358" s="130"/>
      <c r="N3358" s="130"/>
      <c r="O3358" s="130"/>
      <c r="P3358" s="130"/>
      <c r="Q3358" s="130"/>
      <c r="R3358" s="130" t="s">
        <v>7503</v>
      </c>
      <c r="S3358" s="130" t="s">
        <v>7504</v>
      </c>
      <c r="T3358" s="130" t="s">
        <v>7505</v>
      </c>
      <c r="U3358" s="36"/>
      <c r="V3358" s="36"/>
      <c r="W3358" s="15">
        <f t="shared" si="2"/>
        <v>45635</v>
      </c>
      <c r="X3358" s="24">
        <v>3357.0</v>
      </c>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299"/>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2"/>
        <v>45635</v>
      </c>
      <c r="X3359" s="24">
        <v>3358.0</v>
      </c>
      <c r="Y3359" s="17" t="str">
        <f t="shared" ref="Y3359:Y3373" si="4602">formulatext(A3359)</f>
        <v>#N/A</v>
      </c>
      <c r="Z3359" s="25" t="str">
        <f t="shared" ref="Z3359:Z3373" si="4603">org.libreoffice.regex(Y3359,"(\= COUNTIFS\(C\$\d{1,3}:)(C\d{1,3})(,)(C\d{1,3})(\))","$2")</f>
        <v>#NAME?</v>
      </c>
      <c r="AA3359" s="25" t="str">
        <f t="shared" ref="AA3359:AA3373" si="4604">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299"/>
        <v>1</v>
      </c>
      <c r="C3360" s="12" t="s">
        <v>7558</v>
      </c>
      <c r="D3360" s="21"/>
      <c r="E3360" s="21"/>
      <c r="F3360" s="21"/>
      <c r="G3360" s="21"/>
      <c r="H3360" s="21"/>
      <c r="I3360" s="21"/>
      <c r="J3360" s="21"/>
      <c r="K3360" s="21"/>
      <c r="L3360" s="21"/>
      <c r="M3360" s="21"/>
      <c r="N3360" s="21"/>
      <c r="O3360" s="21"/>
      <c r="P3360" s="21"/>
      <c r="Q3360" s="21"/>
      <c r="R3360" s="21"/>
      <c r="S3360" s="21"/>
      <c r="T3360" s="21"/>
      <c r="U3360" s="23"/>
      <c r="V3360" s="23"/>
      <c r="W3360" s="15">
        <f t="shared" si="2"/>
        <v>45635</v>
      </c>
      <c r="X3360" s="24">
        <v>3359.0</v>
      </c>
      <c r="Y3360" s="17" t="str">
        <f t="shared" si="4602"/>
        <v>#N/A</v>
      </c>
      <c r="Z3360" s="25" t="str">
        <f t="shared" si="4603"/>
        <v>#NAME?</v>
      </c>
      <c r="AA3360" s="25" t="str">
        <f t="shared" si="4604"/>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605">COUNTIFS(C$3:C3361,C3361)</f>
        <v>39</v>
      </c>
      <c r="B3361" s="10">
        <f t="shared" si="4299"/>
        <v>99</v>
      </c>
      <c r="C3361" s="12" t="s">
        <v>555</v>
      </c>
      <c r="D3361" s="21" t="str">
        <f t="shared" ref="D3361:D3366" si="4606">VLOOKUP($C3361,$C$1:$P$7320,2,0)</f>
        <v>pron</v>
      </c>
      <c r="E3361" s="21" t="str">
        <f t="shared" ref="E3361:E3362" si="4607">VLOOKUP($C3361,$C$1:$P$7320,3,0)</f>
        <v>masc nom sg of ya</v>
      </c>
      <c r="F3361" s="21" t="str">
        <f t="shared" ref="F3361:F3366" si="4608">VLOOKUP($C3361,$C$1:$P$7320,4,0)</f>
        <v/>
      </c>
      <c r="G3361" s="21"/>
      <c r="H3361" s="21" t="str">
        <f t="shared" ref="H3361:H3366" si="4609">VLOOKUP($C3361,$C$1:$P$7320,6,0)</f>
        <v>whichever, whoever</v>
      </c>
      <c r="I3361" s="21" t="str">
        <f t="shared" ref="I3361:I3366" si="4610">VLOOKUP($C3361,$C$1:$P$7320,7,0)</f>
        <v/>
      </c>
      <c r="J3361" s="21" t="str">
        <f t="shared" ref="J3361:J3366" si="4611">VLOOKUP($C3361,$C$1:$P$7320,8,0)</f>
        <v/>
      </c>
      <c r="K3361" s="21" t="str">
        <f t="shared" ref="K3361:K3366" si="4612">VLOOKUP($C3361,$C$1:$P$7320,9,0)</f>
        <v/>
      </c>
      <c r="L3361" s="21" t="str">
        <f t="shared" ref="L3361:L3366" si="4613">VLOOKUP($C3361,$C$1:$P$7320,10,0)</f>
        <v/>
      </c>
      <c r="M3361" s="21" t="str">
        <f t="shared" ref="M3361:M3366" si="4614">VLOOKUP($C3361,$C$1:$P$7320,11,0)</f>
        <v/>
      </c>
      <c r="N3361" s="21" t="str">
        <f t="shared" ref="N3361:N3366" si="4615">VLOOKUP($C3361,$C$1:$P$7320,12,0)</f>
        <v/>
      </c>
      <c r="O3361" s="21" t="str">
        <f t="shared" ref="O3361:O3366" si="4616">VLOOKUP($C3361,$C$1:$P$7320,13,0)</f>
        <v/>
      </c>
      <c r="P3361" s="21" t="str">
        <f t="shared" ref="P3361:P3366" si="4617">VLOOKUP($C3361,$C$1:$P$7320,14,0)</f>
        <v/>
      </c>
      <c r="Q3361" s="21"/>
      <c r="R3361" s="21" t="s">
        <v>7558</v>
      </c>
      <c r="S3361" s="21" t="s">
        <v>7559</v>
      </c>
      <c r="T3361" s="21" t="s">
        <v>7560</v>
      </c>
      <c r="U3361" s="77"/>
      <c r="V3361" s="23"/>
      <c r="W3361" s="15">
        <f t="shared" si="2"/>
        <v>45635</v>
      </c>
      <c r="X3361" s="24">
        <v>3360.0</v>
      </c>
      <c r="Y3361" s="17" t="str">
        <f t="shared" si="4602"/>
        <v>=COUNTIFS(C$3:C3361,C3361)</v>
      </c>
      <c r="Z3361" s="25" t="str">
        <f t="shared" si="4603"/>
        <v>#NAME?</v>
      </c>
      <c r="AA3361" s="25" t="str">
        <f t="shared" si="4604"/>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605"/>
        <v>49</v>
      </c>
      <c r="B3362" s="10">
        <f t="shared" si="4299"/>
        <v>124</v>
      </c>
      <c r="C3362" s="12" t="s">
        <v>466</v>
      </c>
      <c r="D3362" s="21" t="str">
        <f t="shared" si="4606"/>
        <v>ind</v>
      </c>
      <c r="E3362" s="21" t="str">
        <f t="shared" si="4607"/>
        <v/>
      </c>
      <c r="F3362" s="21" t="str">
        <f t="shared" si="4608"/>
        <v/>
      </c>
      <c r="G3362" s="21"/>
      <c r="H3362" s="21" t="str">
        <f t="shared" si="4609"/>
        <v>then, now, so, but</v>
      </c>
      <c r="I3362" s="21" t="str">
        <f t="shared" si="4610"/>
        <v/>
      </c>
      <c r="J3362" s="21" t="str">
        <f t="shared" si="4611"/>
        <v/>
      </c>
      <c r="K3362" s="21" t="str">
        <f t="shared" si="4612"/>
        <v/>
      </c>
      <c r="L3362" s="21" t="str">
        <f t="shared" si="4613"/>
        <v/>
      </c>
      <c r="M3362" s="21" t="str">
        <f t="shared" si="4614"/>
        <v/>
      </c>
      <c r="N3362" s="21" t="str">
        <f t="shared" si="4615"/>
        <v/>
      </c>
      <c r="O3362" s="21" t="str">
        <f t="shared" si="4616"/>
        <v/>
      </c>
      <c r="P3362" s="21" t="str">
        <f t="shared" si="4617"/>
        <v/>
      </c>
      <c r="Q3362" s="21"/>
      <c r="R3362" s="21" t="s">
        <v>7558</v>
      </c>
      <c r="S3362" s="21" t="s">
        <v>7559</v>
      </c>
      <c r="T3362" s="21" t="s">
        <v>7560</v>
      </c>
      <c r="U3362" s="23"/>
      <c r="V3362" s="23"/>
      <c r="W3362" s="15">
        <f t="shared" si="2"/>
        <v>45635</v>
      </c>
      <c r="X3362" s="24">
        <v>3361.0</v>
      </c>
      <c r="Y3362" s="17" t="str">
        <f t="shared" si="4602"/>
        <v>=COUNTIFS(C$3:C3362,C3362)</v>
      </c>
      <c r="Z3362" s="25" t="str">
        <f t="shared" si="4603"/>
        <v>#NAME?</v>
      </c>
      <c r="AA3362" s="25" t="str">
        <f t="shared" si="4604"/>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05"/>
        <v>80</v>
      </c>
      <c r="B3363" s="10">
        <f t="shared" si="4299"/>
        <v>147</v>
      </c>
      <c r="C3363" s="12" t="s">
        <v>560</v>
      </c>
      <c r="D3363" s="21" t="str">
        <f t="shared" si="4606"/>
        <v>noun</v>
      </c>
      <c r="E3363" s="21" t="s">
        <v>3635</v>
      </c>
      <c r="F3363" s="21" t="str">
        <f t="shared" si="4608"/>
        <v/>
      </c>
      <c r="G3363" s="21"/>
      <c r="H3363" s="21" t="str">
        <f t="shared" si="4609"/>
        <v>monk, monastic</v>
      </c>
      <c r="I3363" s="21" t="str">
        <f t="shared" si="4610"/>
        <v>beggar, mendicant</v>
      </c>
      <c r="J3363" s="21" t="str">
        <f t="shared" si="4611"/>
        <v>√bhikkh (beg)</v>
      </c>
      <c r="K3363" s="21">
        <f t="shared" si="4612"/>
        <v>1</v>
      </c>
      <c r="L3363" s="21" t="str">
        <f t="shared" si="4613"/>
        <v>a</v>
      </c>
      <c r="M3363" s="21" t="str">
        <f t="shared" si="4614"/>
        <v/>
      </c>
      <c r="N3363" s="21" t="str">
        <f t="shared" si="4615"/>
        <v>√bhikkh + u</v>
      </c>
      <c r="O3363" s="21" t="str">
        <f t="shared" si="4616"/>
        <v/>
      </c>
      <c r="P3363" s="21" t="str">
        <f t="shared" si="4617"/>
        <v/>
      </c>
      <c r="Q3363" s="21"/>
      <c r="R3363" s="21" t="s">
        <v>7558</v>
      </c>
      <c r="S3363" s="21" t="s">
        <v>7559</v>
      </c>
      <c r="T3363" s="21" t="s">
        <v>7560</v>
      </c>
      <c r="U3363" s="23"/>
      <c r="V3363" s="23"/>
      <c r="W3363" s="15">
        <f t="shared" si="2"/>
        <v>45635</v>
      </c>
      <c r="X3363" s="24">
        <v>3362.0</v>
      </c>
      <c r="Y3363" s="17" t="str">
        <f t="shared" si="4602"/>
        <v>=COUNTIFS(C$3:C3363,C3363)</v>
      </c>
      <c r="Z3363" s="25" t="str">
        <f t="shared" si="4603"/>
        <v>#NAME?</v>
      </c>
      <c r="AA3363" s="25" t="str">
        <f t="shared" si="4604"/>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05"/>
        <v>17</v>
      </c>
      <c r="B3364" s="10">
        <f t="shared" si="4299"/>
        <v>26</v>
      </c>
      <c r="C3364" s="12" t="s">
        <v>2777</v>
      </c>
      <c r="D3364" s="21" t="str">
        <f t="shared" si="4606"/>
        <v>noun</v>
      </c>
      <c r="E3364" s="21" t="str">
        <f t="shared" ref="E3364:E3366" si="4618">VLOOKUP($C3364,$C$1:$P$7320,3,0)</f>
        <v>masc acc sg, from bhikkhati</v>
      </c>
      <c r="F3364" s="21" t="str">
        <f t="shared" si="4608"/>
        <v/>
      </c>
      <c r="G3364" s="21"/>
      <c r="H3364" s="21" t="str">
        <f t="shared" si="4609"/>
        <v>monk, monastic</v>
      </c>
      <c r="I3364" s="21" t="str">
        <f t="shared" si="4610"/>
        <v>beggar, mendicant</v>
      </c>
      <c r="J3364" s="21" t="str">
        <f t="shared" si="4611"/>
        <v>√bhikkh (beg)</v>
      </c>
      <c r="K3364" s="21">
        <f t="shared" si="4612"/>
        <v>1</v>
      </c>
      <c r="L3364" s="21" t="str">
        <f t="shared" si="4613"/>
        <v>a</v>
      </c>
      <c r="M3364" s="21" t="str">
        <f t="shared" si="4614"/>
        <v/>
      </c>
      <c r="N3364" s="21" t="str">
        <f t="shared" si="4615"/>
        <v>√bhikkh + u</v>
      </c>
      <c r="O3364" s="21" t="str">
        <f t="shared" si="4616"/>
        <v/>
      </c>
      <c r="P3364" s="21" t="str">
        <f t="shared" si="4617"/>
        <v/>
      </c>
      <c r="Q3364" s="21"/>
      <c r="R3364" s="21" t="s">
        <v>7558</v>
      </c>
      <c r="S3364" s="21" t="s">
        <v>7559</v>
      </c>
      <c r="T3364" s="21" t="s">
        <v>7560</v>
      </c>
      <c r="U3364" s="23"/>
      <c r="V3364" s="23"/>
      <c r="W3364" s="15">
        <f t="shared" si="2"/>
        <v>45635</v>
      </c>
      <c r="X3364" s="24">
        <v>3363.0</v>
      </c>
      <c r="Y3364" s="17" t="str">
        <f t="shared" si="4602"/>
        <v>=COUNTIFS(C$3:C3364,C3364)</v>
      </c>
      <c r="Z3364" s="25" t="str">
        <f t="shared" si="4603"/>
        <v>#NAME?</v>
      </c>
      <c r="AA3364" s="25" t="str">
        <f t="shared" si="4604"/>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05"/>
        <v>2</v>
      </c>
      <c r="B3365" s="10">
        <f t="shared" si="4299"/>
        <v>4</v>
      </c>
      <c r="C3365" s="12" t="s">
        <v>6617</v>
      </c>
      <c r="D3365" s="21" t="str">
        <f t="shared" si="4606"/>
        <v>pp</v>
      </c>
      <c r="E3365" s="21" t="str">
        <f t="shared" si="4618"/>
        <v>masc nom sg of kuppati</v>
      </c>
      <c r="F3365" s="21" t="str">
        <f t="shared" si="4608"/>
        <v/>
      </c>
      <c r="G3365" s="21"/>
      <c r="H3365" s="21" t="str">
        <f t="shared" si="4609"/>
        <v>angered, upset, annoyed</v>
      </c>
      <c r="I3365" s="21" t="str">
        <f t="shared" si="4610"/>
        <v>shaken</v>
      </c>
      <c r="J3365" s="21" t="str">
        <f t="shared" si="4611"/>
        <v>√kup (shake, be angry)</v>
      </c>
      <c r="K3365" s="21">
        <f t="shared" si="4612"/>
        <v>3</v>
      </c>
      <c r="L3365" s="21" t="str">
        <f t="shared" si="4613"/>
        <v>ya</v>
      </c>
      <c r="M3365" s="21" t="str">
        <f t="shared" si="4614"/>
        <v/>
      </c>
      <c r="N3365" s="21" t="str">
        <f t="shared" si="4615"/>
        <v>√kup + ita</v>
      </c>
      <c r="O3365" s="21" t="str">
        <f t="shared" si="4616"/>
        <v/>
      </c>
      <c r="P3365" s="21" t="str">
        <f t="shared" si="4617"/>
        <v/>
      </c>
      <c r="Q3365" s="21"/>
      <c r="R3365" s="21" t="s">
        <v>7558</v>
      </c>
      <c r="S3365" s="21" t="s">
        <v>7559</v>
      </c>
      <c r="T3365" s="21" t="s">
        <v>7560</v>
      </c>
      <c r="U3365" s="23"/>
      <c r="V3365" s="23"/>
      <c r="W3365" s="15">
        <f t="shared" si="2"/>
        <v>45635</v>
      </c>
      <c r="X3365" s="24">
        <v>3364.0</v>
      </c>
      <c r="Y3365" s="17" t="str">
        <f t="shared" si="4602"/>
        <v>=COUNTIFS(C$3:C3365,C3365)</v>
      </c>
      <c r="Z3365" s="25" t="str">
        <f t="shared" si="4603"/>
        <v>#NAME?</v>
      </c>
      <c r="AA3365" s="25" t="str">
        <f t="shared" si="4604"/>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05"/>
        <v>2</v>
      </c>
      <c r="B3366" s="10">
        <f t="shared" si="4299"/>
        <v>4</v>
      </c>
      <c r="C3366" s="12" t="s">
        <v>6624</v>
      </c>
      <c r="D3366" s="21" t="str">
        <f t="shared" si="4606"/>
        <v>adj</v>
      </c>
      <c r="E3366" s="21" t="str">
        <f t="shared" si="4618"/>
        <v>masc nom sg of anattamana, comp</v>
      </c>
      <c r="F3366" s="21" t="str">
        <f t="shared" si="4608"/>
        <v/>
      </c>
      <c r="G3366" s="21"/>
      <c r="H3366" s="21" t="str">
        <f t="shared" si="4609"/>
        <v>displeased, annoyed, unhappy</v>
      </c>
      <c r="I3366" s="21" t="str">
        <f t="shared" si="4610"/>
        <v>not own mind</v>
      </c>
      <c r="J3366" s="21" t="str">
        <f t="shared" si="4611"/>
        <v/>
      </c>
      <c r="K3366" s="21" t="str">
        <f t="shared" si="4612"/>
        <v/>
      </c>
      <c r="L3366" s="21" t="str">
        <f t="shared" si="4613"/>
        <v/>
      </c>
      <c r="M3366" s="21" t="str">
        <f t="shared" si="4614"/>
        <v/>
      </c>
      <c r="N3366" s="21" t="str">
        <f t="shared" si="4615"/>
        <v>na + atta + mana</v>
      </c>
      <c r="O3366" s="21" t="str">
        <f t="shared" si="4616"/>
        <v>kammadhāraya</v>
      </c>
      <c r="P3366" s="21" t="str">
        <f t="shared" si="4617"/>
        <v>na + attamana</v>
      </c>
      <c r="Q3366" s="21"/>
      <c r="R3366" s="21" t="s">
        <v>7558</v>
      </c>
      <c r="S3366" s="21" t="s">
        <v>7559</v>
      </c>
      <c r="T3366" s="21" t="s">
        <v>7560</v>
      </c>
      <c r="U3366" s="23"/>
      <c r="V3366" s="23"/>
      <c r="W3366" s="15">
        <f t="shared" si="2"/>
        <v>45635</v>
      </c>
      <c r="X3366" s="24">
        <v>3365.0</v>
      </c>
      <c r="Y3366" s="17" t="str">
        <f t="shared" si="4602"/>
        <v>=COUNTIFS(C$3:C3366,C3366)</v>
      </c>
      <c r="Z3366" s="25" t="str">
        <f t="shared" si="4603"/>
        <v>#NAME?</v>
      </c>
      <c r="AA3366" s="25" t="str">
        <f t="shared" si="4604"/>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05"/>
        <v>1</v>
      </c>
      <c r="B3367" s="10">
        <f t="shared" si="4299"/>
        <v>1</v>
      </c>
      <c r="C3367" s="12" t="s">
        <v>7561</v>
      </c>
      <c r="D3367" s="21" t="s">
        <v>250</v>
      </c>
      <c r="E3367" s="21" t="s">
        <v>7562</v>
      </c>
      <c r="F3367" s="21"/>
      <c r="G3367" s="21"/>
      <c r="H3367" s="21" t="s">
        <v>7563</v>
      </c>
      <c r="I3367" s="21"/>
      <c r="J3367" s="21" t="s">
        <v>113</v>
      </c>
      <c r="K3367" s="21">
        <v>1.0</v>
      </c>
      <c r="L3367" s="21" t="s">
        <v>35</v>
      </c>
      <c r="M3367" s="21"/>
      <c r="N3367" s="21" t="s">
        <v>7564</v>
      </c>
      <c r="O3367" s="21"/>
      <c r="P3367" s="21"/>
      <c r="Q3367" s="21"/>
      <c r="R3367" s="21" t="s">
        <v>7558</v>
      </c>
      <c r="S3367" s="21" t="s">
        <v>7559</v>
      </c>
      <c r="T3367" s="21" t="s">
        <v>7565</v>
      </c>
      <c r="U3367" s="23"/>
      <c r="V3367" s="23"/>
      <c r="W3367" s="15">
        <f t="shared" si="2"/>
        <v>45635</v>
      </c>
      <c r="X3367" s="24">
        <v>3366.0</v>
      </c>
      <c r="Y3367" s="17" t="str">
        <f t="shared" si="4602"/>
        <v>=COUNTIFS(C$3:C3367,C3367)</v>
      </c>
      <c r="Z3367" s="25" t="str">
        <f t="shared" si="4603"/>
        <v>#NAME?</v>
      </c>
      <c r="AA3367" s="25" t="str">
        <f t="shared" si="4604"/>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05"/>
        <v>1</v>
      </c>
      <c r="B3368" s="10">
        <f t="shared" si="4299"/>
        <v>1</v>
      </c>
      <c r="C3368" s="12" t="s">
        <v>7566</v>
      </c>
      <c r="D3368" s="21" t="s">
        <v>47</v>
      </c>
      <c r="E3368" s="21" t="s">
        <v>7567</v>
      </c>
      <c r="F3368" s="21"/>
      <c r="G3368" s="21"/>
      <c r="H3368" s="21" t="s">
        <v>7568</v>
      </c>
      <c r="I3368" s="21"/>
      <c r="J3368" s="21" t="s">
        <v>2731</v>
      </c>
      <c r="K3368" s="21">
        <v>1.0</v>
      </c>
      <c r="L3368" s="21" t="s">
        <v>35</v>
      </c>
      <c r="M3368" s="21"/>
      <c r="N3368" s="21" t="s">
        <v>2732</v>
      </c>
      <c r="O3368" s="21"/>
      <c r="P3368" s="21"/>
      <c r="Q3368" s="21"/>
      <c r="R3368" s="21" t="s">
        <v>7558</v>
      </c>
      <c r="S3368" s="21" t="s">
        <v>7559</v>
      </c>
      <c r="T3368" s="21" t="s">
        <v>7569</v>
      </c>
      <c r="U3368" s="23"/>
      <c r="V3368" s="23"/>
      <c r="W3368" s="15">
        <f t="shared" si="2"/>
        <v>45635</v>
      </c>
      <c r="X3368" s="24">
        <v>3367.0</v>
      </c>
      <c r="Y3368" s="17" t="str">
        <f t="shared" si="4602"/>
        <v>=COUNTIFS(C$3:C3368,C3368)</v>
      </c>
      <c r="Z3368" s="25" t="str">
        <f t="shared" si="4603"/>
        <v>#NAME?</v>
      </c>
      <c r="AA3368" s="25" t="str">
        <f t="shared" si="4604"/>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05"/>
        <v>1</v>
      </c>
      <c r="B3369" s="10">
        <f t="shared" si="4299"/>
        <v>1</v>
      </c>
      <c r="C3369" s="12" t="s">
        <v>7570</v>
      </c>
      <c r="D3369" s="21" t="s">
        <v>84</v>
      </c>
      <c r="E3369" s="21" t="s">
        <v>7571</v>
      </c>
      <c r="F3369" s="21"/>
      <c r="G3369" s="21"/>
      <c r="H3369" s="21" t="s">
        <v>7572</v>
      </c>
      <c r="I3369" s="21"/>
      <c r="J3369" s="21" t="s">
        <v>7573</v>
      </c>
      <c r="K3369" s="21">
        <v>1.0</v>
      </c>
      <c r="L3369" s="21" t="s">
        <v>35</v>
      </c>
      <c r="M3369" s="21" t="s">
        <v>7574</v>
      </c>
      <c r="N3369" s="21" t="s">
        <v>7575</v>
      </c>
      <c r="O3369" s="21"/>
      <c r="P3369" s="21"/>
      <c r="Q3369" s="21"/>
      <c r="R3369" s="21" t="s">
        <v>7558</v>
      </c>
      <c r="S3369" s="21" t="s">
        <v>7559</v>
      </c>
      <c r="T3369" s="21" t="s">
        <v>7576</v>
      </c>
      <c r="U3369" s="23"/>
      <c r="V3369" s="23"/>
      <c r="W3369" s="15">
        <f t="shared" si="2"/>
        <v>45635</v>
      </c>
      <c r="X3369" s="24">
        <v>3368.0</v>
      </c>
      <c r="Y3369" s="17" t="str">
        <f t="shared" si="4602"/>
        <v>=COUNTIFS(C$3:C3369,C3369)</v>
      </c>
      <c r="Z3369" s="25" t="str">
        <f t="shared" si="4603"/>
        <v>#NAME?</v>
      </c>
      <c r="AA3369" s="25" t="str">
        <f t="shared" si="4604"/>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05"/>
        <v>103</v>
      </c>
      <c r="B3370" s="10">
        <f t="shared" si="4299"/>
        <v>220</v>
      </c>
      <c r="C3370" s="12" t="s">
        <v>1131</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7558</v>
      </c>
      <c r="S3370" s="21" t="s">
        <v>7559</v>
      </c>
      <c r="T3370" s="21" t="s">
        <v>7560</v>
      </c>
      <c r="U3370" s="23"/>
      <c r="V3370" s="23"/>
      <c r="W3370" s="15">
        <f t="shared" si="2"/>
        <v>45635</v>
      </c>
      <c r="X3370" s="24">
        <v>3369.0</v>
      </c>
      <c r="Y3370" s="17" t="str">
        <f t="shared" si="4602"/>
        <v>=COUNTIFS(C$3:C3370,C3370)</v>
      </c>
      <c r="Z3370" s="25" t="str">
        <f t="shared" si="4603"/>
        <v>#NAME?</v>
      </c>
      <c r="AA3370" s="25" t="str">
        <f t="shared" si="4604"/>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05"/>
        <v>1</v>
      </c>
      <c r="B3371" s="10">
        <f t="shared" si="4299"/>
        <v>1</v>
      </c>
      <c r="C3371" s="12" t="s">
        <v>7577</v>
      </c>
      <c r="D3371" s="21" t="s">
        <v>84</v>
      </c>
      <c r="E3371" s="21" t="s">
        <v>7578</v>
      </c>
      <c r="F3371" s="21"/>
      <c r="G3371" s="21"/>
      <c r="H3371" s="21" t="s">
        <v>7579</v>
      </c>
      <c r="I3371" s="21"/>
      <c r="J3371" s="21" t="s">
        <v>7573</v>
      </c>
      <c r="K3371" s="21">
        <v>1.0</v>
      </c>
      <c r="L3371" s="21" t="s">
        <v>7470</v>
      </c>
      <c r="M3371" s="21" t="s">
        <v>7580</v>
      </c>
      <c r="N3371" s="21" t="s">
        <v>7581</v>
      </c>
      <c r="O3371" s="21"/>
      <c r="P3371" s="21"/>
      <c r="Q3371" s="21"/>
      <c r="R3371" s="21" t="s">
        <v>7558</v>
      </c>
      <c r="S3371" s="21" t="s">
        <v>7559</v>
      </c>
      <c r="T3371" s="21" t="s">
        <v>7582</v>
      </c>
      <c r="U3371" s="23"/>
      <c r="V3371" s="23"/>
      <c r="W3371" s="15">
        <f t="shared" si="2"/>
        <v>45635</v>
      </c>
      <c r="X3371" s="24">
        <v>3370.0</v>
      </c>
      <c r="Y3371" s="17" t="str">
        <f t="shared" si="4602"/>
        <v>=COUNTIFS(C$3:C3371,C3371)</v>
      </c>
      <c r="Z3371" s="25" t="str">
        <f t="shared" si="4603"/>
        <v>#NAME?</v>
      </c>
      <c r="AA3371" s="25" t="str">
        <f t="shared" si="4604"/>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05"/>
        <v>104</v>
      </c>
      <c r="B3372" s="10">
        <f t="shared" si="4299"/>
        <v>220</v>
      </c>
      <c r="C3372" s="12" t="s">
        <v>1131</v>
      </c>
      <c r="D3372" s="21" t="str">
        <f t="shared" ref="D3372:D3373" si="4619">VLOOKUP($C3372,$C$1:$P$7320,2,0)</f>
        <v>ind</v>
      </c>
      <c r="E3372" s="21" t="str">
        <f t="shared" ref="E3372:E3373" si="4620">VLOOKUP($C3372,$C$1:$P$7320,3,0)</f>
        <v>conj</v>
      </c>
      <c r="F3372" s="21" t="str">
        <f t="shared" ref="F3372:F3373" si="4621">VLOOKUP($C3372,$C$1:$P$7320,4,0)</f>
        <v/>
      </c>
      <c r="G3372" s="21"/>
      <c r="H3372" s="21" t="str">
        <f t="shared" ref="H3372:H3373" si="4622">VLOOKUP($C3372,$C$1:$P$7320,6,0)</f>
        <v>or, either or</v>
      </c>
      <c r="I3372" s="21" t="str">
        <f t="shared" ref="I3372:I3373" si="4623">VLOOKUP($C3372,$C$1:$P$7320,7,0)</f>
        <v/>
      </c>
      <c r="J3372" s="21" t="str">
        <f t="shared" ref="J3372:J3373" si="4624">VLOOKUP($C3372,$C$1:$P$7320,8,0)</f>
        <v/>
      </c>
      <c r="K3372" s="21" t="str">
        <f t="shared" ref="K3372:K3373" si="4625">VLOOKUP($C3372,$C$1:$P$7320,9,0)</f>
        <v/>
      </c>
      <c r="L3372" s="21" t="str">
        <f t="shared" ref="L3372:L3373" si="4626">VLOOKUP($C3372,$C$1:$P$7320,10,0)</f>
        <v/>
      </c>
      <c r="M3372" s="21" t="str">
        <f t="shared" ref="M3372:M3373" si="4627">VLOOKUP($C3372,$C$1:$P$7320,11,0)</f>
        <v/>
      </c>
      <c r="N3372" s="21" t="str">
        <f t="shared" ref="N3372:N3373" si="4628">VLOOKUP($C3372,$C$1:$P$7320,12,0)</f>
        <v/>
      </c>
      <c r="O3372" s="21" t="str">
        <f t="shared" ref="O3372:O3373" si="4629">VLOOKUP($C3372,$C$1:$P$7320,13,0)</f>
        <v/>
      </c>
      <c r="P3372" s="21" t="str">
        <f t="shared" ref="P3372:P3373" si="4630">VLOOKUP($C3372,$C$1:$P$7320,14,0)</f>
        <v/>
      </c>
      <c r="Q3372" s="21"/>
      <c r="R3372" s="21" t="s">
        <v>7558</v>
      </c>
      <c r="S3372" s="21" t="s">
        <v>7559</v>
      </c>
      <c r="T3372" s="21" t="s">
        <v>7560</v>
      </c>
      <c r="U3372" s="23"/>
      <c r="V3372" s="23"/>
      <c r="W3372" s="15">
        <f t="shared" si="2"/>
        <v>45635</v>
      </c>
      <c r="X3372" s="24">
        <v>3371.0</v>
      </c>
      <c r="Y3372" s="17" t="str">
        <f t="shared" si="4602"/>
        <v>=COUNTIFS(C$3:C3372,C3372)</v>
      </c>
      <c r="Z3372" s="25" t="str">
        <f t="shared" si="4603"/>
        <v>#NAME?</v>
      </c>
      <c r="AA3372" s="25" t="str">
        <f t="shared" si="4604"/>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299"/>
        <v>122</v>
      </c>
      <c r="C3373" s="12" t="s">
        <v>4724</v>
      </c>
      <c r="D3373" s="21" t="str">
        <f t="shared" si="4619"/>
        <v>adj</v>
      </c>
      <c r="E3373" s="21" t="str">
        <f t="shared" si="4620"/>
        <v>nt nom sg of pācittiya</v>
      </c>
      <c r="F3373" s="21" t="str">
        <f t="shared" si="4621"/>
        <v>+loc</v>
      </c>
      <c r="G3373" s="21"/>
      <c r="H3373" s="21" t="str">
        <f t="shared" si="4622"/>
        <v>requiring confession</v>
      </c>
      <c r="I3373" s="21" t="str">
        <f t="shared" si="4623"/>
        <v/>
      </c>
      <c r="J3373" s="21" t="str">
        <f t="shared" si="4624"/>
        <v/>
      </c>
      <c r="K3373" s="21" t="str">
        <f t="shared" si="4625"/>
        <v/>
      </c>
      <c r="L3373" s="21" t="str">
        <f t="shared" si="4626"/>
        <v/>
      </c>
      <c r="M3373" s="21" t="str">
        <f t="shared" si="4627"/>
        <v/>
      </c>
      <c r="N3373" s="21" t="str">
        <f t="shared" si="4628"/>
        <v/>
      </c>
      <c r="O3373" s="21" t="str">
        <f t="shared" si="4629"/>
        <v/>
      </c>
      <c r="P3373" s="21" t="str">
        <f t="shared" si="4630"/>
        <v/>
      </c>
      <c r="Q3373" s="21"/>
      <c r="R3373" s="21" t="s">
        <v>7558</v>
      </c>
      <c r="S3373" s="21" t="s">
        <v>7559</v>
      </c>
      <c r="T3373" s="21" t="s">
        <v>7560</v>
      </c>
      <c r="U3373" s="23"/>
      <c r="V3373" s="23"/>
      <c r="W3373" s="15">
        <f t="shared" si="2"/>
        <v>45635</v>
      </c>
      <c r="X3373" s="24">
        <v>3372.0</v>
      </c>
      <c r="Y3373" s="17" t="str">
        <f t="shared" si="4602"/>
        <v>=COUNTIFS(C$3:C3374,C3373)</v>
      </c>
      <c r="Z3373" s="25" t="str">
        <f t="shared" si="4603"/>
        <v>#NAME?</v>
      </c>
      <c r="AA3373" s="25" t="str">
        <f t="shared" si="4604"/>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299"/>
        <v>0</v>
      </c>
      <c r="C3374" s="130"/>
      <c r="D3374" s="130"/>
      <c r="E3374" s="130"/>
      <c r="F3374" s="130"/>
      <c r="G3374" s="130"/>
      <c r="H3374" s="130"/>
      <c r="I3374" s="130"/>
      <c r="J3374" s="130"/>
      <c r="K3374" s="130"/>
      <c r="L3374" s="130"/>
      <c r="M3374" s="130"/>
      <c r="N3374" s="130"/>
      <c r="O3374" s="130"/>
      <c r="P3374" s="130"/>
      <c r="Q3374" s="130"/>
      <c r="R3374" s="130" t="s">
        <v>7558</v>
      </c>
      <c r="S3374" s="130" t="s">
        <v>7559</v>
      </c>
      <c r="T3374" s="130" t="s">
        <v>7560</v>
      </c>
      <c r="U3374" s="36"/>
      <c r="V3374" s="36"/>
      <c r="W3374" s="15">
        <f t="shared" si="2"/>
        <v>45635</v>
      </c>
      <c r="X3374" s="24">
        <v>3373.0</v>
      </c>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299"/>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2"/>
        <v>45635</v>
      </c>
      <c r="X3375" s="24">
        <v>3374.0</v>
      </c>
      <c r="Y3375" s="17" t="str">
        <f t="shared" ref="Y3375:Y3397" si="4631">formulatext(A3375)</f>
        <v>#N/A</v>
      </c>
      <c r="Z3375" s="25" t="str">
        <f t="shared" ref="Z3375:Z3397" si="4632">org.libreoffice.regex(Y3375,"(\= COUNTIFS\(C\$\d{1,3}:)(C\d{1,3})(,)(C\d{1,3})(\))","$2")</f>
        <v>#NAME?</v>
      </c>
      <c r="AA3375" s="25" t="str">
        <f t="shared" ref="AA3375:AA3397" si="4633">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299"/>
        <v>1</v>
      </c>
      <c r="C3376" s="12" t="s">
        <v>7583</v>
      </c>
      <c r="D3376" s="21"/>
      <c r="E3376" s="21"/>
      <c r="F3376" s="21"/>
      <c r="G3376" s="21"/>
      <c r="H3376" s="21"/>
      <c r="I3376" s="21"/>
      <c r="J3376" s="21"/>
      <c r="K3376" s="21"/>
      <c r="L3376" s="21"/>
      <c r="M3376" s="21"/>
      <c r="N3376" s="21"/>
      <c r="O3376" s="21"/>
      <c r="P3376" s="21"/>
      <c r="Q3376" s="21"/>
      <c r="R3376" s="21"/>
      <c r="S3376" s="21"/>
      <c r="T3376" s="21"/>
      <c r="U3376" s="23"/>
      <c r="V3376" s="23"/>
      <c r="W3376" s="15">
        <f t="shared" si="2"/>
        <v>45635</v>
      </c>
      <c r="X3376" s="24">
        <v>3375.0</v>
      </c>
      <c r="Y3376" s="17" t="str">
        <f t="shared" si="4631"/>
        <v>#N/A</v>
      </c>
      <c r="Z3376" s="25" t="str">
        <f t="shared" si="4632"/>
        <v>#NAME?</v>
      </c>
      <c r="AA3376" s="25" t="str">
        <f t="shared" si="4633"/>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34">COUNTIFS(C$3:C3377,C3377)</f>
        <v>40</v>
      </c>
      <c r="B3377" s="10">
        <f t="shared" si="4299"/>
        <v>99</v>
      </c>
      <c r="C3377" s="12" t="s">
        <v>555</v>
      </c>
      <c r="D3377" s="21" t="str">
        <f t="shared" ref="D3377:D3381" si="4635">VLOOKUP($C3377,$C$1:$P$7320,2,0)</f>
        <v>pron</v>
      </c>
      <c r="E3377" s="21" t="str">
        <f t="shared" ref="E3377:E3378" si="4636">VLOOKUP($C3377,$C$1:$P$7320,3,0)</f>
        <v>masc nom sg of ya</v>
      </c>
      <c r="F3377" s="21" t="str">
        <f t="shared" ref="F3377:F3381" si="4637">VLOOKUP($C3377,$C$1:$P$7320,4,0)</f>
        <v/>
      </c>
      <c r="G3377" s="21"/>
      <c r="H3377" s="21" t="str">
        <f t="shared" ref="H3377:H3381" si="4638">VLOOKUP($C3377,$C$1:$P$7320,6,0)</f>
        <v>whichever, whoever</v>
      </c>
      <c r="I3377" s="21" t="str">
        <f t="shared" ref="I3377:I3381" si="4639">VLOOKUP($C3377,$C$1:$P$7320,7,0)</f>
        <v/>
      </c>
      <c r="J3377" s="21" t="str">
        <f t="shared" ref="J3377:J3381" si="4640">VLOOKUP($C3377,$C$1:$P$7320,8,0)</f>
        <v/>
      </c>
      <c r="K3377" s="21" t="str">
        <f t="shared" ref="K3377:K3381" si="4641">VLOOKUP($C3377,$C$1:$P$7320,9,0)</f>
        <v/>
      </c>
      <c r="L3377" s="21" t="str">
        <f t="shared" ref="L3377:L3381" si="4642">VLOOKUP($C3377,$C$1:$P$7320,10,0)</f>
        <v/>
      </c>
      <c r="M3377" s="21" t="str">
        <f t="shared" ref="M3377:M3381" si="4643">VLOOKUP($C3377,$C$1:$P$7320,11,0)</f>
        <v/>
      </c>
      <c r="N3377" s="21" t="str">
        <f t="shared" ref="N3377:N3381" si="4644">VLOOKUP($C3377,$C$1:$P$7320,12,0)</f>
        <v/>
      </c>
      <c r="O3377" s="21" t="str">
        <f t="shared" ref="O3377:O3381" si="4645">VLOOKUP($C3377,$C$1:$P$7320,13,0)</f>
        <v/>
      </c>
      <c r="P3377" s="21" t="str">
        <f t="shared" ref="P3377:P3381" si="4646">VLOOKUP($C3377,$C$1:$P$7320,14,0)</f>
        <v/>
      </c>
      <c r="Q3377" s="21"/>
      <c r="R3377" s="21" t="s">
        <v>7583</v>
      </c>
      <c r="S3377" s="21" t="s">
        <v>7584</v>
      </c>
      <c r="T3377" s="21" t="s">
        <v>7585</v>
      </c>
      <c r="U3377" s="77"/>
      <c r="V3377" s="23"/>
      <c r="W3377" s="15">
        <f t="shared" si="2"/>
        <v>45635</v>
      </c>
      <c r="X3377" s="24">
        <v>3376.0</v>
      </c>
      <c r="Y3377" s="17" t="str">
        <f t="shared" si="4631"/>
        <v>=COUNTIFS(C$3:C3377,C3377)</v>
      </c>
      <c r="Z3377" s="25" t="str">
        <f t="shared" si="4632"/>
        <v>#NAME?</v>
      </c>
      <c r="AA3377" s="25" t="str">
        <f t="shared" si="4633"/>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34"/>
        <v>50</v>
      </c>
      <c r="B3378" s="10">
        <f t="shared" si="4299"/>
        <v>124</v>
      </c>
      <c r="C3378" s="12" t="s">
        <v>466</v>
      </c>
      <c r="D3378" s="21" t="str">
        <f t="shared" si="4635"/>
        <v>ind</v>
      </c>
      <c r="E3378" s="21" t="str">
        <f t="shared" si="4636"/>
        <v/>
      </c>
      <c r="F3378" s="21" t="str">
        <f t="shared" si="4637"/>
        <v/>
      </c>
      <c r="G3378" s="21"/>
      <c r="H3378" s="21" t="str">
        <f t="shared" si="4638"/>
        <v>then, now, so, but</v>
      </c>
      <c r="I3378" s="21" t="str">
        <f t="shared" si="4639"/>
        <v/>
      </c>
      <c r="J3378" s="21" t="str">
        <f t="shared" si="4640"/>
        <v/>
      </c>
      <c r="K3378" s="21" t="str">
        <f t="shared" si="4641"/>
        <v/>
      </c>
      <c r="L3378" s="21" t="str">
        <f t="shared" si="4642"/>
        <v/>
      </c>
      <c r="M3378" s="21" t="str">
        <f t="shared" si="4643"/>
        <v/>
      </c>
      <c r="N3378" s="21" t="str">
        <f t="shared" si="4644"/>
        <v/>
      </c>
      <c r="O3378" s="21" t="str">
        <f t="shared" si="4645"/>
        <v/>
      </c>
      <c r="P3378" s="21" t="str">
        <f t="shared" si="4646"/>
        <v/>
      </c>
      <c r="Q3378" s="21"/>
      <c r="R3378" s="21" t="s">
        <v>7583</v>
      </c>
      <c r="S3378" s="21" t="s">
        <v>7584</v>
      </c>
      <c r="T3378" s="21" t="s">
        <v>7585</v>
      </c>
      <c r="U3378" s="23"/>
      <c r="V3378" s="23"/>
      <c r="W3378" s="15">
        <f t="shared" si="2"/>
        <v>45635</v>
      </c>
      <c r="X3378" s="24">
        <v>3377.0</v>
      </c>
      <c r="Y3378" s="17" t="str">
        <f t="shared" si="4631"/>
        <v>=COUNTIFS(C$3:C3378,C3378)</v>
      </c>
      <c r="Z3378" s="25" t="str">
        <f t="shared" si="4632"/>
        <v>#NAME?</v>
      </c>
      <c r="AA3378" s="25" t="str">
        <f t="shared" si="4633"/>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4"/>
        <v>81</v>
      </c>
      <c r="B3379" s="10">
        <f t="shared" si="4299"/>
        <v>147</v>
      </c>
      <c r="C3379" s="12" t="s">
        <v>560</v>
      </c>
      <c r="D3379" s="21" t="str">
        <f t="shared" si="4635"/>
        <v>noun</v>
      </c>
      <c r="E3379" s="21" t="s">
        <v>3635</v>
      </c>
      <c r="F3379" s="21" t="str">
        <f t="shared" si="4637"/>
        <v/>
      </c>
      <c r="G3379" s="21"/>
      <c r="H3379" s="21" t="str">
        <f t="shared" si="4638"/>
        <v>monk, monastic</v>
      </c>
      <c r="I3379" s="21" t="str">
        <f t="shared" si="4639"/>
        <v>beggar, mendicant</v>
      </c>
      <c r="J3379" s="21" t="str">
        <f t="shared" si="4640"/>
        <v>√bhikkh (beg)</v>
      </c>
      <c r="K3379" s="21">
        <f t="shared" si="4641"/>
        <v>1</v>
      </c>
      <c r="L3379" s="21" t="str">
        <f t="shared" si="4642"/>
        <v>a</v>
      </c>
      <c r="M3379" s="21" t="str">
        <f t="shared" si="4643"/>
        <v/>
      </c>
      <c r="N3379" s="21" t="str">
        <f t="shared" si="4644"/>
        <v>√bhikkh + u</v>
      </c>
      <c r="O3379" s="21" t="str">
        <f t="shared" si="4645"/>
        <v/>
      </c>
      <c r="P3379" s="21" t="str">
        <f t="shared" si="4646"/>
        <v/>
      </c>
      <c r="Q3379" s="21"/>
      <c r="R3379" s="21" t="s">
        <v>7583</v>
      </c>
      <c r="S3379" s="21" t="s">
        <v>7584</v>
      </c>
      <c r="T3379" s="21" t="s">
        <v>7585</v>
      </c>
      <c r="U3379" s="23"/>
      <c r="V3379" s="23"/>
      <c r="W3379" s="15">
        <f t="shared" si="2"/>
        <v>45635</v>
      </c>
      <c r="X3379" s="24">
        <v>3378.0</v>
      </c>
      <c r="Y3379" s="17" t="str">
        <f t="shared" si="4631"/>
        <v>=COUNTIFS(C$3:C3379,C3379)</v>
      </c>
      <c r="Z3379" s="25" t="str">
        <f t="shared" si="4632"/>
        <v>#NAME?</v>
      </c>
      <c r="AA3379" s="25" t="str">
        <f t="shared" si="4633"/>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4"/>
        <v>3</v>
      </c>
      <c r="B3380" s="10">
        <f t="shared" si="4299"/>
        <v>3</v>
      </c>
      <c r="C3380" s="12" t="s">
        <v>7489</v>
      </c>
      <c r="D3380" s="21" t="str">
        <f t="shared" si="4635"/>
        <v>adj</v>
      </c>
      <c r="E3380" s="21" t="str">
        <f t="shared" ref="E3380:E3381" si="4647">VLOOKUP($C3380,$C$1:$P$7320,3,0)</f>
        <v>masc loc sg of saṅghika</v>
      </c>
      <c r="F3380" s="21" t="str">
        <f t="shared" si="4637"/>
        <v/>
      </c>
      <c r="G3380" s="21"/>
      <c r="H3380" s="21" t="str">
        <f t="shared" si="4638"/>
        <v>in belonging to the community</v>
      </c>
      <c r="I3380" s="21" t="str">
        <f t="shared" si="4639"/>
        <v>in related to community</v>
      </c>
      <c r="J3380" s="21" t="str">
        <f t="shared" si="4640"/>
        <v>√ghaṭ (join together)</v>
      </c>
      <c r="K3380" s="21">
        <f t="shared" si="4641"/>
        <v>1</v>
      </c>
      <c r="L3380" s="21" t="str">
        <f t="shared" si="4642"/>
        <v>a</v>
      </c>
      <c r="M3380" s="21" t="str">
        <f t="shared" si="4643"/>
        <v/>
      </c>
      <c r="N3380" s="21" t="str">
        <f t="shared" si="4644"/>
        <v>saṃ + √ghaṭ + a + ika</v>
      </c>
      <c r="O3380" s="21" t="str">
        <f t="shared" si="4645"/>
        <v/>
      </c>
      <c r="P3380" s="21" t="str">
        <f t="shared" si="4646"/>
        <v/>
      </c>
      <c r="Q3380" s="21"/>
      <c r="R3380" s="21" t="s">
        <v>7583</v>
      </c>
      <c r="S3380" s="21" t="s">
        <v>7584</v>
      </c>
      <c r="T3380" s="21" t="s">
        <v>7585</v>
      </c>
      <c r="U3380" s="23"/>
      <c r="V3380" s="23"/>
      <c r="W3380" s="15">
        <f t="shared" si="2"/>
        <v>45635</v>
      </c>
      <c r="X3380" s="24">
        <v>3379.0</v>
      </c>
      <c r="Y3380" s="17" t="str">
        <f t="shared" si="4631"/>
        <v>=COUNTIFS(C$3:C3380,C3380)</v>
      </c>
      <c r="Z3380" s="25" t="str">
        <f t="shared" si="4632"/>
        <v>#NAME?</v>
      </c>
      <c r="AA3380" s="25" t="str">
        <f t="shared" si="4633"/>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4"/>
        <v>3</v>
      </c>
      <c r="B3381" s="10">
        <f t="shared" si="4299"/>
        <v>3</v>
      </c>
      <c r="C3381" s="12" t="s">
        <v>7494</v>
      </c>
      <c r="D3381" s="21" t="str">
        <f t="shared" si="4635"/>
        <v>noun</v>
      </c>
      <c r="E3381" s="21" t="str">
        <f t="shared" si="4647"/>
        <v>masc loc sg of vihāra</v>
      </c>
      <c r="F3381" s="21" t="str">
        <f t="shared" si="4637"/>
        <v/>
      </c>
      <c r="G3381" s="21"/>
      <c r="H3381" s="21" t="str">
        <f t="shared" si="4638"/>
        <v>in a dwelling, residence</v>
      </c>
      <c r="I3381" s="21" t="str">
        <f t="shared" si="4639"/>
        <v>in living place</v>
      </c>
      <c r="J3381" s="21" t="str">
        <f t="shared" si="4640"/>
        <v>√har (live)</v>
      </c>
      <c r="K3381" s="21">
        <f t="shared" si="4641"/>
        <v>1</v>
      </c>
      <c r="L3381" s="21" t="str">
        <f t="shared" si="4642"/>
        <v>a</v>
      </c>
      <c r="M3381" s="21" t="str">
        <f t="shared" si="4643"/>
        <v/>
      </c>
      <c r="N3381" s="21" t="str">
        <f t="shared" si="4644"/>
        <v>vi + √har + *a</v>
      </c>
      <c r="O3381" s="21" t="str">
        <f t="shared" si="4645"/>
        <v/>
      </c>
      <c r="P3381" s="21" t="str">
        <f t="shared" si="4646"/>
        <v/>
      </c>
      <c r="Q3381" s="21"/>
      <c r="R3381" s="21" t="s">
        <v>7583</v>
      </c>
      <c r="S3381" s="21" t="s">
        <v>7584</v>
      </c>
      <c r="T3381" s="21" t="s">
        <v>7585</v>
      </c>
      <c r="U3381" s="23"/>
      <c r="V3381" s="23"/>
      <c r="W3381" s="15">
        <f t="shared" si="2"/>
        <v>45635</v>
      </c>
      <c r="X3381" s="24">
        <v>3380.0</v>
      </c>
      <c r="Y3381" s="17" t="str">
        <f t="shared" si="4631"/>
        <v>=COUNTIFS(C$3:C3381,C3381)</v>
      </c>
      <c r="Z3381" s="25" t="str">
        <f t="shared" si="4632"/>
        <v>#NAME?</v>
      </c>
      <c r="AA3381" s="25" t="str">
        <f t="shared" si="4633"/>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4"/>
        <v>1</v>
      </c>
      <c r="B3382" s="10">
        <f t="shared" si="4299"/>
        <v>1</v>
      </c>
      <c r="C3382" s="12" t="s">
        <v>7586</v>
      </c>
      <c r="D3382" s="21" t="s">
        <v>47</v>
      </c>
      <c r="E3382" s="21" t="s">
        <v>7587</v>
      </c>
      <c r="F3382" s="21"/>
      <c r="G3382" s="21"/>
      <c r="H3382" s="21" t="s">
        <v>7588</v>
      </c>
      <c r="I3382" s="21"/>
      <c r="J3382" s="21"/>
      <c r="K3382" s="21"/>
      <c r="L3382" s="21"/>
      <c r="M3382" s="21"/>
      <c r="N3382" s="21" t="s">
        <v>7589</v>
      </c>
      <c r="O3382" s="21" t="s">
        <v>65</v>
      </c>
      <c r="P3382" s="21" t="s">
        <v>7590</v>
      </c>
      <c r="Q3382" s="21"/>
      <c r="R3382" s="21" t="s">
        <v>7583</v>
      </c>
      <c r="S3382" s="21" t="s">
        <v>7584</v>
      </c>
      <c r="T3382" s="21" t="s">
        <v>7591</v>
      </c>
      <c r="U3382" s="23"/>
      <c r="V3382" s="23"/>
      <c r="W3382" s="15">
        <f t="shared" si="2"/>
        <v>45635</v>
      </c>
      <c r="X3382" s="24">
        <v>3381.0</v>
      </c>
      <c r="Y3382" s="17" t="str">
        <f t="shared" si="4631"/>
        <v>=COUNTIFS(C$3:C3382,C3382)</v>
      </c>
      <c r="Z3382" s="25" t="str">
        <f t="shared" si="4632"/>
        <v>#NAME?</v>
      </c>
      <c r="AA3382" s="25" t="str">
        <f t="shared" si="4633"/>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4"/>
        <v>1</v>
      </c>
      <c r="B3383" s="10">
        <f t="shared" si="4299"/>
        <v>1</v>
      </c>
      <c r="C3383" s="12" t="s">
        <v>7592</v>
      </c>
      <c r="D3383" s="21" t="s">
        <v>29</v>
      </c>
      <c r="E3383" s="21" t="s">
        <v>538</v>
      </c>
      <c r="F3383" s="21"/>
      <c r="G3383" s="21"/>
      <c r="H3383" s="21" t="s">
        <v>7593</v>
      </c>
      <c r="I3383" s="21"/>
      <c r="J3383" s="21"/>
      <c r="K3383" s="21"/>
      <c r="L3383" s="21"/>
      <c r="M3383" s="21"/>
      <c r="N3383" s="21"/>
      <c r="O3383" s="21"/>
      <c r="P3383" s="21"/>
      <c r="Q3383" s="21"/>
      <c r="R3383" s="21" t="s">
        <v>7583</v>
      </c>
      <c r="S3383" s="21" t="s">
        <v>7584</v>
      </c>
      <c r="T3383" s="21" t="s">
        <v>7594</v>
      </c>
      <c r="U3383" s="23"/>
      <c r="V3383" s="23"/>
      <c r="W3383" s="15">
        <f t="shared" si="2"/>
        <v>45635</v>
      </c>
      <c r="X3383" s="24">
        <v>3382.0</v>
      </c>
      <c r="Y3383" s="17" t="str">
        <f t="shared" si="4631"/>
        <v>=COUNTIFS(C$3:C3383,C3383)</v>
      </c>
      <c r="Z3383" s="25" t="str">
        <f t="shared" si="4632"/>
        <v>#NAME?</v>
      </c>
      <c r="AA3383" s="25" t="str">
        <f t="shared" si="4633"/>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4"/>
        <v>1</v>
      </c>
      <c r="B3384" s="10">
        <f t="shared" si="4299"/>
        <v>1</v>
      </c>
      <c r="C3384" s="12" t="s">
        <v>7595</v>
      </c>
      <c r="D3384" s="21" t="s">
        <v>47</v>
      </c>
      <c r="E3384" s="21" t="s">
        <v>612</v>
      </c>
      <c r="F3384" s="21"/>
      <c r="G3384" s="21"/>
      <c r="H3384" s="21" t="s">
        <v>7596</v>
      </c>
      <c r="I3384" s="21"/>
      <c r="J3384" s="21"/>
      <c r="K3384" s="21"/>
      <c r="L3384" s="21"/>
      <c r="M3384" s="21"/>
      <c r="N3384" s="21"/>
      <c r="O3384" s="21"/>
      <c r="P3384" s="21"/>
      <c r="Q3384" s="21"/>
      <c r="R3384" s="21" t="s">
        <v>7583</v>
      </c>
      <c r="S3384" s="21" t="s">
        <v>7584</v>
      </c>
      <c r="T3384" s="21" t="s">
        <v>7597</v>
      </c>
      <c r="U3384" s="23"/>
      <c r="V3384" s="23"/>
      <c r="W3384" s="15">
        <f t="shared" si="2"/>
        <v>45635</v>
      </c>
      <c r="X3384" s="24">
        <v>3383.0</v>
      </c>
      <c r="Y3384" s="17" t="str">
        <f t="shared" si="4631"/>
        <v>=COUNTIFS(C$3:C3384,C3384)</v>
      </c>
      <c r="Z3384" s="25" t="str">
        <f t="shared" si="4632"/>
        <v>#NAME?</v>
      </c>
      <c r="AA3384" s="25" t="str">
        <f t="shared" si="4633"/>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4"/>
        <v>1</v>
      </c>
      <c r="B3385" s="10">
        <f t="shared" si="4299"/>
        <v>1</v>
      </c>
      <c r="C3385" s="12" t="s">
        <v>7598</v>
      </c>
      <c r="D3385" s="21" t="s">
        <v>47</v>
      </c>
      <c r="E3385" s="21" t="s">
        <v>7599</v>
      </c>
      <c r="F3385" s="21"/>
      <c r="G3385" s="21"/>
      <c r="H3385" s="21" t="s">
        <v>7600</v>
      </c>
      <c r="I3385" s="21"/>
      <c r="J3385" s="21" t="s">
        <v>2494</v>
      </c>
      <c r="K3385" s="21">
        <v>1.0</v>
      </c>
      <c r="L3385" s="21" t="s">
        <v>35</v>
      </c>
      <c r="M3385" s="21"/>
      <c r="N3385" s="21" t="s">
        <v>2495</v>
      </c>
      <c r="O3385" s="21"/>
      <c r="P3385" s="21"/>
      <c r="Q3385" s="21"/>
      <c r="R3385" s="21" t="s">
        <v>7583</v>
      </c>
      <c r="S3385" s="21" t="s">
        <v>7584</v>
      </c>
      <c r="T3385" s="21" t="s">
        <v>7601</v>
      </c>
      <c r="U3385" s="23"/>
      <c r="V3385" s="23"/>
      <c r="W3385" s="15">
        <f t="shared" si="2"/>
        <v>45635</v>
      </c>
      <c r="X3385" s="24">
        <v>3384.0</v>
      </c>
      <c r="Y3385" s="17" t="str">
        <f t="shared" si="4631"/>
        <v>=COUNTIFS(C$3:C3385,C3385)</v>
      </c>
      <c r="Z3385" s="25" t="str">
        <f t="shared" si="4632"/>
        <v>#NAME?</v>
      </c>
      <c r="AA3385" s="25" t="str">
        <f t="shared" si="4633"/>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4"/>
        <v>1</v>
      </c>
      <c r="B3386" s="10">
        <f t="shared" si="4299"/>
        <v>1</v>
      </c>
      <c r="C3386" s="12" t="s">
        <v>7602</v>
      </c>
      <c r="D3386" s="21" t="s">
        <v>250</v>
      </c>
      <c r="E3386" s="21" t="s">
        <v>7603</v>
      </c>
      <c r="F3386" s="21"/>
      <c r="G3386" s="21"/>
      <c r="H3386" s="21" t="s">
        <v>7604</v>
      </c>
      <c r="I3386" s="21"/>
      <c r="J3386" s="21"/>
      <c r="K3386" s="21"/>
      <c r="L3386" s="21"/>
      <c r="M3386" s="21"/>
      <c r="N3386" s="21" t="s">
        <v>7605</v>
      </c>
      <c r="O3386" s="21" t="s">
        <v>65</v>
      </c>
      <c r="P3386" s="21" t="s">
        <v>7605</v>
      </c>
      <c r="Q3386" s="21"/>
      <c r="R3386" s="21" t="s">
        <v>7583</v>
      </c>
      <c r="S3386" s="21" t="s">
        <v>7584</v>
      </c>
      <c r="T3386" s="21" t="s">
        <v>7606</v>
      </c>
      <c r="U3386" s="23"/>
      <c r="V3386" s="23"/>
      <c r="W3386" s="15">
        <f t="shared" si="2"/>
        <v>45635</v>
      </c>
      <c r="X3386" s="24">
        <v>3385.0</v>
      </c>
      <c r="Y3386" s="17" t="str">
        <f t="shared" si="4631"/>
        <v>=COUNTIFS(C$3:C3386,C3386)</v>
      </c>
      <c r="Z3386" s="25" t="str">
        <f t="shared" si="4632"/>
        <v>#NAME?</v>
      </c>
      <c r="AA3386" s="25" t="str">
        <f t="shared" si="4633"/>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4"/>
        <v>1</v>
      </c>
      <c r="B3387" s="10">
        <f t="shared" si="4299"/>
        <v>1</v>
      </c>
      <c r="C3387" s="12" t="s">
        <v>7607</v>
      </c>
      <c r="D3387" s="21" t="s">
        <v>401</v>
      </c>
      <c r="E3387" s="21"/>
      <c r="F3387" s="21"/>
      <c r="G3387" s="21"/>
      <c r="H3387" s="21" t="s">
        <v>7608</v>
      </c>
      <c r="I3387" s="21" t="s">
        <v>7609</v>
      </c>
      <c r="J3387" s="21" t="s">
        <v>1400</v>
      </c>
      <c r="K3387" s="21">
        <v>1.0</v>
      </c>
      <c r="L3387" s="21" t="s">
        <v>35</v>
      </c>
      <c r="M3387" s="21"/>
      <c r="N3387" s="21" t="s">
        <v>7610</v>
      </c>
      <c r="O3387" s="21"/>
      <c r="P3387" s="21"/>
      <c r="Q3387" s="21"/>
      <c r="R3387" s="21" t="s">
        <v>7583</v>
      </c>
      <c r="S3387" s="21" t="s">
        <v>7584</v>
      </c>
      <c r="T3387" s="21" t="s">
        <v>7611</v>
      </c>
      <c r="U3387" s="23"/>
      <c r="V3387" s="23"/>
      <c r="W3387" s="15">
        <f t="shared" si="2"/>
        <v>45635</v>
      </c>
      <c r="X3387" s="24">
        <v>3386.0</v>
      </c>
      <c r="Y3387" s="17" t="str">
        <f t="shared" si="4631"/>
        <v>=COUNTIFS(C$3:C3387,C3387)</v>
      </c>
      <c r="Z3387" s="25" t="str">
        <f t="shared" si="4632"/>
        <v>#NAME?</v>
      </c>
      <c r="AA3387" s="25" t="str">
        <f t="shared" si="4633"/>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4"/>
        <v>1</v>
      </c>
      <c r="B3388" s="10">
        <f t="shared" si="4299"/>
        <v>2</v>
      </c>
      <c r="C3388" s="12" t="s">
        <v>7612</v>
      </c>
      <c r="D3388" s="21" t="s">
        <v>250</v>
      </c>
      <c r="E3388" s="21" t="s">
        <v>7613</v>
      </c>
      <c r="F3388" s="21"/>
      <c r="G3388" s="21"/>
      <c r="H3388" s="21" t="s">
        <v>7614</v>
      </c>
      <c r="I3388" s="21"/>
      <c r="J3388" s="21" t="s">
        <v>360</v>
      </c>
      <c r="K3388" s="21">
        <v>3.0</v>
      </c>
      <c r="L3388" s="21" t="s">
        <v>76</v>
      </c>
      <c r="M3388" s="21"/>
      <c r="N3388" s="21" t="s">
        <v>7615</v>
      </c>
      <c r="O3388" s="21"/>
      <c r="P3388" s="21"/>
      <c r="Q3388" s="21"/>
      <c r="R3388" s="21" t="s">
        <v>7583</v>
      </c>
      <c r="S3388" s="21" t="s">
        <v>7584</v>
      </c>
      <c r="T3388" s="21" t="s">
        <v>7616</v>
      </c>
      <c r="U3388" s="23"/>
      <c r="V3388" s="23"/>
      <c r="W3388" s="15">
        <f t="shared" si="2"/>
        <v>45635</v>
      </c>
      <c r="X3388" s="24">
        <v>3387.0</v>
      </c>
      <c r="Y3388" s="17" t="str">
        <f t="shared" si="4631"/>
        <v>=COUNTIFS(C$3:C3388,C3388)</v>
      </c>
      <c r="Z3388" s="25" t="str">
        <f t="shared" si="4632"/>
        <v>#NAME?</v>
      </c>
      <c r="AA3388" s="25" t="str">
        <f t="shared" si="4633"/>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4"/>
        <v>2</v>
      </c>
      <c r="B3389" s="10">
        <f t="shared" si="4299"/>
        <v>4</v>
      </c>
      <c r="C3389" s="12" t="s">
        <v>7412</v>
      </c>
      <c r="D3389" s="21" t="str">
        <f t="shared" ref="D3389:D3392" si="4648">VLOOKUP($C3389,$C$1:$P$7320,2,0)</f>
        <v>noun</v>
      </c>
      <c r="E3389" s="21" t="str">
        <f t="shared" ref="E3389:E3392" si="4649">VLOOKUP($C3389,$C$1:$P$7320,3,0)</f>
        <v>masc acc sg of mañca</v>
      </c>
      <c r="F3389" s="21" t="str">
        <f t="shared" ref="F3389:F3392" si="4650">VLOOKUP($C3389,$C$1:$P$7320,4,0)</f>
        <v/>
      </c>
      <c r="G3389" s="21"/>
      <c r="H3389" s="21" t="str">
        <f t="shared" ref="H3389:H3392" si="4651">VLOOKUP($C3389,$C$1:$P$7320,6,0)</f>
        <v>bed, couch</v>
      </c>
      <c r="I3389" s="21" t="str">
        <f t="shared" ref="I3389:I3392" si="4652">VLOOKUP($C3389,$C$1:$P$7320,7,0)</f>
        <v/>
      </c>
      <c r="J3389" s="21" t="str">
        <f t="shared" ref="J3389:J3392" si="4653">VLOOKUP($C3389,$C$1:$P$7320,8,0)</f>
        <v/>
      </c>
      <c r="K3389" s="21" t="str">
        <f t="shared" ref="K3389:K3392" si="4654">VLOOKUP($C3389,$C$1:$P$7320,9,0)</f>
        <v/>
      </c>
      <c r="L3389" s="21" t="str">
        <f t="shared" ref="L3389:L3392" si="4655">VLOOKUP($C3389,$C$1:$P$7320,10,0)</f>
        <v/>
      </c>
      <c r="M3389" s="21" t="str">
        <f t="shared" ref="M3389:M3392" si="4656">VLOOKUP($C3389,$C$1:$P$7320,11,0)</f>
        <v/>
      </c>
      <c r="N3389" s="21" t="str">
        <f t="shared" ref="N3389:N3392" si="4657">VLOOKUP($C3389,$C$1:$P$7320,12,0)</f>
        <v/>
      </c>
      <c r="O3389" s="21" t="str">
        <f t="shared" ref="O3389:O3392" si="4658">VLOOKUP($C3389,$C$1:$P$7320,13,0)</f>
        <v/>
      </c>
      <c r="P3389" s="21" t="str">
        <f t="shared" ref="P3389:P3392" si="4659">VLOOKUP($C3389,$C$1:$P$7320,14,0)</f>
        <v/>
      </c>
      <c r="Q3389" s="21"/>
      <c r="R3389" s="21" t="s">
        <v>7583</v>
      </c>
      <c r="S3389" s="21" t="s">
        <v>7584</v>
      </c>
      <c r="T3389" s="21" t="s">
        <v>7585</v>
      </c>
      <c r="U3389" s="23"/>
      <c r="V3389" s="23"/>
      <c r="W3389" s="15">
        <f t="shared" si="2"/>
        <v>45635</v>
      </c>
      <c r="X3389" s="24">
        <v>3388.0</v>
      </c>
      <c r="Y3389" s="17" t="str">
        <f t="shared" si="4631"/>
        <v>=COUNTIFS(C$3:C3389,C3389)</v>
      </c>
      <c r="Z3389" s="25" t="str">
        <f t="shared" si="4632"/>
        <v>#NAME?</v>
      </c>
      <c r="AA3389" s="25" t="str">
        <f t="shared" si="4633"/>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4"/>
        <v>105</v>
      </c>
      <c r="B3390" s="10">
        <f t="shared" si="4299"/>
        <v>220</v>
      </c>
      <c r="C3390" s="12" t="s">
        <v>1131</v>
      </c>
      <c r="D3390" s="21" t="str">
        <f t="shared" si="4648"/>
        <v>ind</v>
      </c>
      <c r="E3390" s="21" t="str">
        <f t="shared" si="4649"/>
        <v>conj</v>
      </c>
      <c r="F3390" s="21" t="str">
        <f t="shared" si="4650"/>
        <v/>
      </c>
      <c r="G3390" s="21"/>
      <c r="H3390" s="21" t="str">
        <f t="shared" si="4651"/>
        <v>or, either or</v>
      </c>
      <c r="I3390" s="21" t="str">
        <f t="shared" si="4652"/>
        <v/>
      </c>
      <c r="J3390" s="21" t="str">
        <f t="shared" si="4653"/>
        <v/>
      </c>
      <c r="K3390" s="21" t="str">
        <f t="shared" si="4654"/>
        <v/>
      </c>
      <c r="L3390" s="21" t="str">
        <f t="shared" si="4655"/>
        <v/>
      </c>
      <c r="M3390" s="21" t="str">
        <f t="shared" si="4656"/>
        <v/>
      </c>
      <c r="N3390" s="21" t="str">
        <f t="shared" si="4657"/>
        <v/>
      </c>
      <c r="O3390" s="21" t="str">
        <f t="shared" si="4658"/>
        <v/>
      </c>
      <c r="P3390" s="21" t="str">
        <f t="shared" si="4659"/>
        <v/>
      </c>
      <c r="Q3390" s="21"/>
      <c r="R3390" s="21" t="s">
        <v>7583</v>
      </c>
      <c r="S3390" s="21" t="s">
        <v>7584</v>
      </c>
      <c r="T3390" s="21" t="s">
        <v>7585</v>
      </c>
      <c r="U3390" s="23"/>
      <c r="V3390" s="23"/>
      <c r="W3390" s="15">
        <f t="shared" si="2"/>
        <v>45635</v>
      </c>
      <c r="X3390" s="24">
        <v>3389.0</v>
      </c>
      <c r="Y3390" s="17" t="str">
        <f t="shared" si="4631"/>
        <v>=COUNTIFS(C$3:C3390,C3390)</v>
      </c>
      <c r="Z3390" s="25" t="str">
        <f t="shared" si="4632"/>
        <v>#NAME?</v>
      </c>
      <c r="AA3390" s="25" t="str">
        <f t="shared" si="4633"/>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4"/>
        <v>2</v>
      </c>
      <c r="B3391" s="10">
        <f t="shared" si="4299"/>
        <v>4</v>
      </c>
      <c r="C3391" s="12" t="s">
        <v>7416</v>
      </c>
      <c r="D3391" s="21" t="str">
        <f t="shared" si="4648"/>
        <v>noun</v>
      </c>
      <c r="E3391" s="21" t="str">
        <f t="shared" si="4649"/>
        <v>nt acc sg of pīṭha</v>
      </c>
      <c r="F3391" s="21" t="str">
        <f t="shared" si="4650"/>
        <v/>
      </c>
      <c r="G3391" s="21"/>
      <c r="H3391" s="21" t="str">
        <f t="shared" si="4651"/>
        <v>chair</v>
      </c>
      <c r="I3391" s="21" t="str">
        <f t="shared" si="4652"/>
        <v/>
      </c>
      <c r="J3391" s="21" t="str">
        <f t="shared" si="4653"/>
        <v/>
      </c>
      <c r="K3391" s="21" t="str">
        <f t="shared" si="4654"/>
        <v/>
      </c>
      <c r="L3391" s="21" t="str">
        <f t="shared" si="4655"/>
        <v/>
      </c>
      <c r="M3391" s="21" t="str">
        <f t="shared" si="4656"/>
        <v/>
      </c>
      <c r="N3391" s="21" t="str">
        <f t="shared" si="4657"/>
        <v/>
      </c>
      <c r="O3391" s="21" t="str">
        <f t="shared" si="4658"/>
        <v/>
      </c>
      <c r="P3391" s="21" t="str">
        <f t="shared" si="4659"/>
        <v/>
      </c>
      <c r="Q3391" s="21"/>
      <c r="R3391" s="21" t="s">
        <v>7583</v>
      </c>
      <c r="S3391" s="21" t="s">
        <v>7584</v>
      </c>
      <c r="T3391" s="21" t="s">
        <v>7585</v>
      </c>
      <c r="U3391" s="23"/>
      <c r="V3391" s="23"/>
      <c r="W3391" s="15">
        <f t="shared" si="2"/>
        <v>45635</v>
      </c>
      <c r="X3391" s="24">
        <v>3390.0</v>
      </c>
      <c r="Y3391" s="17" t="str">
        <f t="shared" si="4631"/>
        <v>=COUNTIFS(C$3:C3391,C3391)</v>
      </c>
      <c r="Z3391" s="25" t="str">
        <f t="shared" si="4632"/>
        <v>#NAME?</v>
      </c>
      <c r="AA3391" s="25" t="str">
        <f t="shared" si="4633"/>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4"/>
        <v>106</v>
      </c>
      <c r="B3392" s="10">
        <f t="shared" si="4299"/>
        <v>220</v>
      </c>
      <c r="C3392" s="12" t="s">
        <v>1131</v>
      </c>
      <c r="D3392" s="21" t="str">
        <f t="shared" si="4648"/>
        <v>ind</v>
      </c>
      <c r="E3392" s="21" t="str">
        <f t="shared" si="4649"/>
        <v>conj</v>
      </c>
      <c r="F3392" s="21" t="str">
        <f t="shared" si="4650"/>
        <v/>
      </c>
      <c r="G3392" s="21"/>
      <c r="H3392" s="21" t="str">
        <f t="shared" si="4651"/>
        <v>or, either or</v>
      </c>
      <c r="I3392" s="21" t="str">
        <f t="shared" si="4652"/>
        <v/>
      </c>
      <c r="J3392" s="21" t="str">
        <f t="shared" si="4653"/>
        <v/>
      </c>
      <c r="K3392" s="21" t="str">
        <f t="shared" si="4654"/>
        <v/>
      </c>
      <c r="L3392" s="21" t="str">
        <f t="shared" si="4655"/>
        <v/>
      </c>
      <c r="M3392" s="21" t="str">
        <f t="shared" si="4656"/>
        <v/>
      </c>
      <c r="N3392" s="21" t="str">
        <f t="shared" si="4657"/>
        <v/>
      </c>
      <c r="O3392" s="21" t="str">
        <f t="shared" si="4658"/>
        <v/>
      </c>
      <c r="P3392" s="21" t="str">
        <f t="shared" si="4659"/>
        <v/>
      </c>
      <c r="Q3392" s="21"/>
      <c r="R3392" s="21" t="s">
        <v>7583</v>
      </c>
      <c r="S3392" s="21" t="s">
        <v>7584</v>
      </c>
      <c r="T3392" s="21" t="s">
        <v>7585</v>
      </c>
      <c r="U3392" s="23"/>
      <c r="V3392" s="23"/>
      <c r="W3392" s="15">
        <f t="shared" si="2"/>
        <v>45635</v>
      </c>
      <c r="X3392" s="24">
        <v>3391.0</v>
      </c>
      <c r="Y3392" s="17" t="str">
        <f t="shared" si="4631"/>
        <v>=COUNTIFS(C$3:C3392,C3392)</v>
      </c>
      <c r="Z3392" s="25" t="str">
        <f t="shared" si="4632"/>
        <v>#NAME?</v>
      </c>
      <c r="AA3392" s="25" t="str">
        <f t="shared" si="4633"/>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4"/>
        <v>1</v>
      </c>
      <c r="B3393" s="10">
        <f t="shared" si="4299"/>
        <v>1</v>
      </c>
      <c r="C3393" s="12" t="s">
        <v>7617</v>
      </c>
      <c r="D3393" s="21" t="s">
        <v>84</v>
      </c>
      <c r="E3393" s="21" t="s">
        <v>7618</v>
      </c>
      <c r="F3393" s="21"/>
      <c r="G3393" s="21"/>
      <c r="H3393" s="21" t="s">
        <v>7619</v>
      </c>
      <c r="I3393" s="21"/>
      <c r="J3393" s="21" t="s">
        <v>528</v>
      </c>
      <c r="K3393" s="21">
        <v>1.0</v>
      </c>
      <c r="L3393" s="21" t="s">
        <v>35</v>
      </c>
      <c r="M3393" s="21" t="s">
        <v>6044</v>
      </c>
      <c r="N3393" s="21" t="s">
        <v>7620</v>
      </c>
      <c r="O3393" s="21"/>
      <c r="P3393" s="21"/>
      <c r="Q3393" s="21" t="s">
        <v>7621</v>
      </c>
      <c r="R3393" s="21" t="s">
        <v>7583</v>
      </c>
      <c r="S3393" s="21" t="s">
        <v>7584</v>
      </c>
      <c r="T3393" s="21" t="s">
        <v>7622</v>
      </c>
      <c r="U3393" s="23"/>
      <c r="V3393" s="23"/>
      <c r="W3393" s="15">
        <f t="shared" si="2"/>
        <v>45635</v>
      </c>
      <c r="X3393" s="24">
        <v>3392.0</v>
      </c>
      <c r="Y3393" s="17" t="str">
        <f t="shared" si="4631"/>
        <v>=COUNTIFS(C$3:C3393,C3393)</v>
      </c>
      <c r="Z3393" s="25" t="str">
        <f t="shared" si="4632"/>
        <v>#NAME?</v>
      </c>
      <c r="AA3393" s="25" t="str">
        <f t="shared" si="4633"/>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4"/>
        <v>107</v>
      </c>
      <c r="B3394" s="10">
        <f t="shared" si="4299"/>
        <v>220</v>
      </c>
      <c r="C3394" s="12" t="s">
        <v>1131</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7583</v>
      </c>
      <c r="S3394" s="21" t="s">
        <v>7584</v>
      </c>
      <c r="T3394" s="21" t="s">
        <v>7585</v>
      </c>
      <c r="U3394" s="23"/>
      <c r="V3394" s="23"/>
      <c r="W3394" s="15">
        <f t="shared" si="2"/>
        <v>45635</v>
      </c>
      <c r="X3394" s="24">
        <v>3393.0</v>
      </c>
      <c r="Y3394" s="17" t="str">
        <f t="shared" si="4631"/>
        <v>=COUNTIFS(C$3:C3394,C3394)</v>
      </c>
      <c r="Z3394" s="25" t="str">
        <f t="shared" si="4632"/>
        <v>#NAME?</v>
      </c>
      <c r="AA3394" s="25" t="str">
        <f t="shared" si="4633"/>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4"/>
        <v>1</v>
      </c>
      <c r="B3395" s="10">
        <f t="shared" si="4299"/>
        <v>1</v>
      </c>
      <c r="C3395" s="12" t="s">
        <v>7623</v>
      </c>
      <c r="D3395" s="21" t="s">
        <v>84</v>
      </c>
      <c r="E3395" s="21" t="s">
        <v>7624</v>
      </c>
      <c r="F3395" s="21"/>
      <c r="G3395" s="21"/>
      <c r="H3395" s="21" t="s">
        <v>7625</v>
      </c>
      <c r="I3395" s="21"/>
      <c r="J3395" s="21" t="s">
        <v>360</v>
      </c>
      <c r="K3395" s="21">
        <v>3.0</v>
      </c>
      <c r="L3395" s="21" t="s">
        <v>76</v>
      </c>
      <c r="M3395" s="21" t="s">
        <v>1853</v>
      </c>
      <c r="N3395" s="21" t="s">
        <v>7626</v>
      </c>
      <c r="O3395" s="21"/>
      <c r="P3395" s="21"/>
      <c r="Q3395" s="21"/>
      <c r="R3395" s="21" t="s">
        <v>7583</v>
      </c>
      <c r="S3395" s="21" t="s">
        <v>7584</v>
      </c>
      <c r="T3395" s="21" t="s">
        <v>7627</v>
      </c>
      <c r="U3395" s="23"/>
      <c r="V3395" s="23"/>
      <c r="W3395" s="15">
        <f t="shared" si="2"/>
        <v>45635</v>
      </c>
      <c r="X3395" s="24">
        <v>3394.0</v>
      </c>
      <c r="Y3395" s="17" t="str">
        <f t="shared" si="4631"/>
        <v>=COUNTIFS(C$3:C3395,C3395)</v>
      </c>
      <c r="Z3395" s="25" t="str">
        <f t="shared" si="4632"/>
        <v>#NAME?</v>
      </c>
      <c r="AA3395" s="25" t="str">
        <f t="shared" si="4633"/>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4"/>
        <v>108</v>
      </c>
      <c r="B3396" s="10">
        <f t="shared" si="4299"/>
        <v>220</v>
      </c>
      <c r="C3396" s="12" t="s">
        <v>1131</v>
      </c>
      <c r="D3396" s="21" t="str">
        <f t="shared" ref="D3396:D3397" si="4660">VLOOKUP($C3396,$C$1:$P$7320,2,0)</f>
        <v>ind</v>
      </c>
      <c r="E3396" s="21" t="str">
        <f t="shared" ref="E3396:E3397" si="4661">VLOOKUP($C3396,$C$1:$P$7320,3,0)</f>
        <v>conj</v>
      </c>
      <c r="F3396" s="21" t="str">
        <f t="shared" ref="F3396:F3397" si="4662">VLOOKUP($C3396,$C$1:$P$7320,4,0)</f>
        <v/>
      </c>
      <c r="G3396" s="21"/>
      <c r="H3396" s="21" t="str">
        <f t="shared" ref="H3396:H3397" si="4663">VLOOKUP($C3396,$C$1:$P$7320,6,0)</f>
        <v>or, either or</v>
      </c>
      <c r="I3396" s="21" t="str">
        <f t="shared" ref="I3396:I3397" si="4664">VLOOKUP($C3396,$C$1:$P$7320,7,0)</f>
        <v/>
      </c>
      <c r="J3396" s="21" t="str">
        <f t="shared" ref="J3396:J3397" si="4665">VLOOKUP($C3396,$C$1:$P$7320,8,0)</f>
        <v/>
      </c>
      <c r="K3396" s="21" t="str">
        <f t="shared" ref="K3396:K3397" si="4666">VLOOKUP($C3396,$C$1:$P$7320,9,0)</f>
        <v/>
      </c>
      <c r="L3396" s="21" t="str">
        <f t="shared" ref="L3396:L3397" si="4667">VLOOKUP($C3396,$C$1:$P$7320,10,0)</f>
        <v/>
      </c>
      <c r="M3396" s="21" t="str">
        <f t="shared" ref="M3396:M3397" si="4668">VLOOKUP($C3396,$C$1:$P$7320,11,0)</f>
        <v/>
      </c>
      <c r="N3396" s="21" t="str">
        <f t="shared" ref="N3396:N3397" si="4669">VLOOKUP($C3396,$C$1:$P$7320,12,0)</f>
        <v/>
      </c>
      <c r="O3396" s="21" t="str">
        <f t="shared" ref="O3396:O3397" si="4670">VLOOKUP($C3396,$C$1:$P$7320,13,0)</f>
        <v/>
      </c>
      <c r="P3396" s="21" t="str">
        <f t="shared" ref="P3396:P3397" si="4671">VLOOKUP($C3396,$C$1:$P$7320,14,0)</f>
        <v/>
      </c>
      <c r="Q3396" s="21"/>
      <c r="R3396" s="21" t="s">
        <v>7583</v>
      </c>
      <c r="S3396" s="21" t="s">
        <v>7584</v>
      </c>
      <c r="T3396" s="21" t="s">
        <v>7585</v>
      </c>
      <c r="U3396" s="23"/>
      <c r="V3396" s="23"/>
      <c r="W3396" s="15">
        <f t="shared" si="2"/>
        <v>45635</v>
      </c>
      <c r="X3396" s="24">
        <v>3395.0</v>
      </c>
      <c r="Y3396" s="17" t="str">
        <f t="shared" si="4631"/>
        <v>=COUNTIFS(C$3:C3396,C3396)</v>
      </c>
      <c r="Z3396" s="25" t="str">
        <f t="shared" si="4632"/>
        <v>#NAME?</v>
      </c>
      <c r="AA3396" s="25" t="str">
        <f t="shared" si="4633"/>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4"/>
        <v>48</v>
      </c>
      <c r="B3397" s="10">
        <f t="shared" si="4299"/>
        <v>122</v>
      </c>
      <c r="C3397" s="12" t="s">
        <v>4724</v>
      </c>
      <c r="D3397" s="21" t="str">
        <f t="shared" si="4660"/>
        <v>adj</v>
      </c>
      <c r="E3397" s="21" t="str">
        <f t="shared" si="4661"/>
        <v>nt nom sg of pācittiya</v>
      </c>
      <c r="F3397" s="21" t="str">
        <f t="shared" si="4662"/>
        <v>+loc</v>
      </c>
      <c r="G3397" s="21"/>
      <c r="H3397" s="21" t="str">
        <f t="shared" si="4663"/>
        <v>requiring confession</v>
      </c>
      <c r="I3397" s="21" t="str">
        <f t="shared" si="4664"/>
        <v/>
      </c>
      <c r="J3397" s="21" t="str">
        <f t="shared" si="4665"/>
        <v/>
      </c>
      <c r="K3397" s="21" t="str">
        <f t="shared" si="4666"/>
        <v/>
      </c>
      <c r="L3397" s="21" t="str">
        <f t="shared" si="4667"/>
        <v/>
      </c>
      <c r="M3397" s="21" t="str">
        <f t="shared" si="4668"/>
        <v/>
      </c>
      <c r="N3397" s="21" t="str">
        <f t="shared" si="4669"/>
        <v/>
      </c>
      <c r="O3397" s="21" t="str">
        <f t="shared" si="4670"/>
        <v/>
      </c>
      <c r="P3397" s="21" t="str">
        <f t="shared" si="4671"/>
        <v/>
      </c>
      <c r="Q3397" s="21"/>
      <c r="R3397" s="21" t="s">
        <v>7583</v>
      </c>
      <c r="S3397" s="21" t="s">
        <v>7584</v>
      </c>
      <c r="T3397" s="21" t="s">
        <v>7585</v>
      </c>
      <c r="U3397" s="23"/>
      <c r="V3397" s="23"/>
      <c r="W3397" s="15">
        <f t="shared" si="2"/>
        <v>45635</v>
      </c>
      <c r="X3397" s="24">
        <v>3396.0</v>
      </c>
      <c r="Y3397" s="17" t="str">
        <f t="shared" si="4631"/>
        <v>=COUNTIFS(C$3:C3397,C3397)</v>
      </c>
      <c r="Z3397" s="25" t="str">
        <f t="shared" si="4632"/>
        <v>#NAME?</v>
      </c>
      <c r="AA3397" s="25" t="str">
        <f t="shared" si="4633"/>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299"/>
        <v>0</v>
      </c>
      <c r="C3398" s="130"/>
      <c r="D3398" s="130"/>
      <c r="E3398" s="130"/>
      <c r="F3398" s="130"/>
      <c r="G3398" s="130"/>
      <c r="H3398" s="130"/>
      <c r="I3398" s="130"/>
      <c r="J3398" s="130"/>
      <c r="K3398" s="130"/>
      <c r="L3398" s="130"/>
      <c r="M3398" s="130"/>
      <c r="N3398" s="130"/>
      <c r="O3398" s="130"/>
      <c r="P3398" s="130"/>
      <c r="Q3398" s="130"/>
      <c r="R3398" s="130" t="s">
        <v>7583</v>
      </c>
      <c r="S3398" s="130" t="s">
        <v>7584</v>
      </c>
      <c r="T3398" s="130" t="s">
        <v>7585</v>
      </c>
      <c r="U3398" s="36"/>
      <c r="V3398" s="36"/>
      <c r="W3398" s="15">
        <f t="shared" si="2"/>
        <v>45635</v>
      </c>
      <c r="X3398" s="24">
        <v>3397.0</v>
      </c>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299"/>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2"/>
        <v>45635</v>
      </c>
      <c r="X3399" s="24">
        <v>3398.0</v>
      </c>
      <c r="Y3399" s="17" t="str">
        <f t="shared" ref="Y3399:Y3426" si="4672">formulatext(A3399)</f>
        <v>#N/A</v>
      </c>
      <c r="Z3399" s="25" t="str">
        <f t="shared" ref="Z3399:Z3426" si="4673">org.libreoffice.regex(Y3399,"(\= COUNTIFS\(C\$\d{1,3}:)(C\d{1,3})(,)(C\d{1,3})(\))","$2")</f>
        <v>#NAME?</v>
      </c>
      <c r="AA3399" s="25" t="str">
        <f t="shared" ref="AA3399:AA3426" si="4674">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299"/>
        <v>1</v>
      </c>
      <c r="C3400" s="12" t="s">
        <v>7628</v>
      </c>
      <c r="D3400" s="21"/>
      <c r="E3400" s="21"/>
      <c r="F3400" s="21"/>
      <c r="G3400" s="21"/>
      <c r="H3400" s="21"/>
      <c r="I3400" s="21"/>
      <c r="J3400" s="21"/>
      <c r="K3400" s="21"/>
      <c r="L3400" s="21"/>
      <c r="M3400" s="21"/>
      <c r="N3400" s="21"/>
      <c r="O3400" s="21"/>
      <c r="P3400" s="21"/>
      <c r="Q3400" s="21"/>
      <c r="R3400" s="21"/>
      <c r="S3400" s="21"/>
      <c r="T3400" s="21"/>
      <c r="U3400" s="23"/>
      <c r="V3400" s="23"/>
      <c r="W3400" s="15">
        <f t="shared" si="2"/>
        <v>45635</v>
      </c>
      <c r="X3400" s="24">
        <v>3399.0</v>
      </c>
      <c r="Y3400" s="17" t="str">
        <f t="shared" si="4672"/>
        <v>#N/A</v>
      </c>
      <c r="Z3400" s="25" t="str">
        <f t="shared" si="4673"/>
        <v>#NAME?</v>
      </c>
      <c r="AA3400" s="25" t="str">
        <f t="shared" si="4674"/>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75">COUNTIFS(C$3:C3401,C3401)</f>
        <v>3</v>
      </c>
      <c r="B3401" s="10">
        <f t="shared" si="4299"/>
        <v>3</v>
      </c>
      <c r="C3401" s="12" t="s">
        <v>2717</v>
      </c>
      <c r="D3401" s="21" t="str">
        <f t="shared" ref="D3401:D3406" si="4676">VLOOKUP($C3401,$C$1:$P$7320,2,0)</f>
        <v>adj</v>
      </c>
      <c r="E3401" s="21" t="str">
        <f t="shared" ref="E3401:E3406" si="4677">VLOOKUP($C3401,$C$1:$P$7320,3,0)</f>
        <v>masc acc sg of mahallaka</v>
      </c>
      <c r="F3401" s="21" t="str">
        <f t="shared" ref="F3401:F3406" si="4678">VLOOKUP($C3401,$C$1:$P$7320,4,0)</f>
        <v/>
      </c>
      <c r="G3401" s="21"/>
      <c r="H3401" s="21" t="str">
        <f t="shared" ref="H3401:H3406" si="4679">VLOOKUP($C3401,$C$1:$P$7320,6,0)</f>
        <v>large, big</v>
      </c>
      <c r="I3401" s="21" t="str">
        <f t="shared" ref="I3401:I3406" si="4680">VLOOKUP($C3401,$C$1:$P$7320,7,0)</f>
        <v/>
      </c>
      <c r="J3401" s="21" t="str">
        <f t="shared" ref="J3401:J3406" si="4681">VLOOKUP($C3401,$C$1:$P$7320,8,0)</f>
        <v>√mah (increase)</v>
      </c>
      <c r="K3401" s="21">
        <f t="shared" ref="K3401:K3406" si="4682">VLOOKUP($C3401,$C$1:$P$7320,9,0)</f>
        <v>1</v>
      </c>
      <c r="L3401" s="21" t="str">
        <f t="shared" ref="L3401:L3406" si="4683">VLOOKUP($C3401,$C$1:$P$7320,10,0)</f>
        <v>a</v>
      </c>
      <c r="M3401" s="21" t="str">
        <f t="shared" ref="M3401:M3406" si="4684">VLOOKUP($C3401,$C$1:$P$7320,11,0)</f>
        <v/>
      </c>
      <c r="N3401" s="21" t="str">
        <f t="shared" ref="N3401:N3406" si="4685">VLOOKUP($C3401,$C$1:$P$7320,12,0)</f>
        <v>√mah + ā + la + ka</v>
      </c>
      <c r="O3401" s="21" t="str">
        <f t="shared" ref="O3401:O3406" si="4686">VLOOKUP($C3401,$C$1:$P$7320,13,0)</f>
        <v/>
      </c>
      <c r="P3401" s="21" t="str">
        <f t="shared" ref="P3401:P3406" si="4687">VLOOKUP($C3401,$C$1:$P$7320,14,0)</f>
        <v/>
      </c>
      <c r="Q3401" s="21" t="s">
        <v>7629</v>
      </c>
      <c r="R3401" s="21" t="s">
        <v>7628</v>
      </c>
      <c r="S3401" s="21" t="s">
        <v>7630</v>
      </c>
      <c r="T3401" s="27" t="s">
        <v>7631</v>
      </c>
      <c r="U3401" s="77"/>
      <c r="V3401" s="23"/>
      <c r="W3401" s="15">
        <f t="shared" si="2"/>
        <v>45635</v>
      </c>
      <c r="X3401" s="24">
        <v>3400.0</v>
      </c>
      <c r="Y3401" s="17" t="str">
        <f t="shared" si="4672"/>
        <v>=COUNTIFS(C$3:C3401,C3401)</v>
      </c>
      <c r="Z3401" s="25" t="str">
        <f t="shared" si="4673"/>
        <v>#NAME?</v>
      </c>
      <c r="AA3401" s="25" t="str">
        <f t="shared" si="4674"/>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75"/>
        <v>51</v>
      </c>
      <c r="B3402" s="10">
        <f t="shared" si="4299"/>
        <v>124</v>
      </c>
      <c r="C3402" s="12" t="s">
        <v>466</v>
      </c>
      <c r="D3402" s="21" t="str">
        <f t="shared" si="4676"/>
        <v>ind</v>
      </c>
      <c r="E3402" s="21" t="str">
        <f t="shared" si="4677"/>
        <v/>
      </c>
      <c r="F3402" s="21" t="str">
        <f t="shared" si="4678"/>
        <v/>
      </c>
      <c r="G3402" s="21"/>
      <c r="H3402" s="21" t="str">
        <f t="shared" si="4679"/>
        <v>then, now, so, but</v>
      </c>
      <c r="I3402" s="21" t="str">
        <f t="shared" si="4680"/>
        <v/>
      </c>
      <c r="J3402" s="21" t="str">
        <f t="shared" si="4681"/>
        <v/>
      </c>
      <c r="K3402" s="21" t="str">
        <f t="shared" si="4682"/>
        <v/>
      </c>
      <c r="L3402" s="21" t="str">
        <f t="shared" si="4683"/>
        <v/>
      </c>
      <c r="M3402" s="21" t="str">
        <f t="shared" si="4684"/>
        <v/>
      </c>
      <c r="N3402" s="21" t="str">
        <f t="shared" si="4685"/>
        <v/>
      </c>
      <c r="O3402" s="21" t="str">
        <f t="shared" si="4686"/>
        <v/>
      </c>
      <c r="P3402" s="21" t="str">
        <f t="shared" si="4687"/>
        <v/>
      </c>
      <c r="Q3402" s="21"/>
      <c r="R3402" s="66" t="s">
        <v>7628</v>
      </c>
      <c r="S3402" s="140" t="s">
        <v>7630</v>
      </c>
      <c r="T3402" s="141" t="s">
        <v>7631</v>
      </c>
      <c r="U3402" s="23"/>
      <c r="V3402" s="23"/>
      <c r="W3402" s="15">
        <f t="shared" si="2"/>
        <v>45635</v>
      </c>
      <c r="X3402" s="24">
        <v>3401.0</v>
      </c>
      <c r="Y3402" s="17" t="str">
        <f t="shared" si="4672"/>
        <v>=COUNTIFS(C$3:C3402,C3402)</v>
      </c>
      <c r="Z3402" s="25" t="str">
        <f t="shared" si="4673"/>
        <v>#NAME?</v>
      </c>
      <c r="AA3402" s="25" t="str">
        <f t="shared" si="4674"/>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75"/>
        <v>23</v>
      </c>
      <c r="B3403" s="10">
        <f t="shared" si="4299"/>
        <v>39</v>
      </c>
      <c r="C3403" s="12" t="s">
        <v>704</v>
      </c>
      <c r="D3403" s="21" t="str">
        <f t="shared" si="4676"/>
        <v>noun</v>
      </c>
      <c r="E3403" s="21" t="str">
        <f t="shared" si="4677"/>
        <v>masc instr sg of bhikkhu, from bhikkhati</v>
      </c>
      <c r="F3403" s="21" t="str">
        <f t="shared" si="4678"/>
        <v/>
      </c>
      <c r="G3403" s="21"/>
      <c r="H3403" s="21" t="str">
        <f t="shared" si="4679"/>
        <v>by a monk, monastic</v>
      </c>
      <c r="I3403" s="21" t="str">
        <f t="shared" si="4680"/>
        <v>beggar, mendicant</v>
      </c>
      <c r="J3403" s="21" t="str">
        <f t="shared" si="4681"/>
        <v>√bhikkh (beg)</v>
      </c>
      <c r="K3403" s="21">
        <f t="shared" si="4682"/>
        <v>1</v>
      </c>
      <c r="L3403" s="21" t="str">
        <f t="shared" si="4683"/>
        <v>a</v>
      </c>
      <c r="M3403" s="21" t="str">
        <f t="shared" si="4684"/>
        <v/>
      </c>
      <c r="N3403" s="21" t="str">
        <f t="shared" si="4685"/>
        <v>√bhikkh + u</v>
      </c>
      <c r="O3403" s="21" t="str">
        <f t="shared" si="4686"/>
        <v/>
      </c>
      <c r="P3403" s="21" t="str">
        <f t="shared" si="4687"/>
        <v/>
      </c>
      <c r="Q3403" s="21"/>
      <c r="R3403" s="66" t="s">
        <v>7628</v>
      </c>
      <c r="S3403" s="140" t="s">
        <v>7630</v>
      </c>
      <c r="T3403" s="141" t="s">
        <v>7631</v>
      </c>
      <c r="U3403" s="23"/>
      <c r="V3403" s="23"/>
      <c r="W3403" s="15">
        <f t="shared" si="2"/>
        <v>45635</v>
      </c>
      <c r="X3403" s="24">
        <v>3402.0</v>
      </c>
      <c r="Y3403" s="17" t="str">
        <f t="shared" si="4672"/>
        <v>=COUNTIFS(C$3:C3403,C3403)</v>
      </c>
      <c r="Z3403" s="25" t="str">
        <f t="shared" si="4673"/>
        <v>#NAME?</v>
      </c>
      <c r="AA3403" s="25" t="str">
        <f t="shared" si="4674"/>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75"/>
        <v>3</v>
      </c>
      <c r="B3404" s="10">
        <f t="shared" si="4299"/>
        <v>3</v>
      </c>
      <c r="C3404" s="12" t="s">
        <v>2727</v>
      </c>
      <c r="D3404" s="21" t="str">
        <f t="shared" si="4676"/>
        <v>noun</v>
      </c>
      <c r="E3404" s="21" t="str">
        <f t="shared" si="4677"/>
        <v>masc acc sg of vihāra, from viharati</v>
      </c>
      <c r="F3404" s="21" t="str">
        <f t="shared" si="4678"/>
        <v/>
      </c>
      <c r="G3404" s="21"/>
      <c r="H3404" s="21" t="str">
        <f t="shared" si="4679"/>
        <v>building, house</v>
      </c>
      <c r="I3404" s="21" t="str">
        <f t="shared" si="4680"/>
        <v>living place</v>
      </c>
      <c r="J3404" s="21" t="str">
        <f t="shared" si="4681"/>
        <v>√har (live)</v>
      </c>
      <c r="K3404" s="21">
        <f t="shared" si="4682"/>
        <v>1</v>
      </c>
      <c r="L3404" s="21" t="str">
        <f t="shared" si="4683"/>
        <v>a</v>
      </c>
      <c r="M3404" s="21" t="str">
        <f t="shared" si="4684"/>
        <v/>
      </c>
      <c r="N3404" s="21" t="str">
        <f t="shared" si="4685"/>
        <v>vi + √har + *a</v>
      </c>
      <c r="O3404" s="21" t="str">
        <f t="shared" si="4686"/>
        <v/>
      </c>
      <c r="P3404" s="21" t="str">
        <f t="shared" si="4687"/>
        <v/>
      </c>
      <c r="Q3404" s="21"/>
      <c r="R3404" s="66" t="s">
        <v>7628</v>
      </c>
      <c r="S3404" s="140" t="s">
        <v>7630</v>
      </c>
      <c r="T3404" s="141" t="s">
        <v>7631</v>
      </c>
      <c r="U3404" s="23"/>
      <c r="V3404" s="23"/>
      <c r="W3404" s="15">
        <f t="shared" si="2"/>
        <v>45635</v>
      </c>
      <c r="X3404" s="24">
        <v>3403.0</v>
      </c>
      <c r="Y3404" s="17" t="str">
        <f t="shared" si="4672"/>
        <v>=COUNTIFS(C$3:C3404,C3404)</v>
      </c>
      <c r="Z3404" s="25" t="str">
        <f t="shared" si="4673"/>
        <v>#NAME?</v>
      </c>
      <c r="AA3404" s="25" t="str">
        <f t="shared" si="4674"/>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75"/>
        <v>5</v>
      </c>
      <c r="B3405" s="10">
        <f t="shared" si="4299"/>
        <v>9</v>
      </c>
      <c r="C3405" s="12" t="s">
        <v>2497</v>
      </c>
      <c r="D3405" s="21" t="str">
        <f t="shared" si="4676"/>
        <v>prp</v>
      </c>
      <c r="E3405" s="21" t="str">
        <f t="shared" si="4677"/>
        <v>masc instr sg of kārayamāna, from kāreti</v>
      </c>
      <c r="F3405" s="21" t="str">
        <f t="shared" si="4678"/>
        <v/>
      </c>
      <c r="G3405" s="21"/>
      <c r="H3405" s="21" t="str">
        <f t="shared" si="4679"/>
        <v>by (the monk) building</v>
      </c>
      <c r="I3405" s="21" t="str">
        <f t="shared" si="4680"/>
        <v>causing to make</v>
      </c>
      <c r="J3405" s="21" t="str">
        <f t="shared" si="4681"/>
        <v>√kar (do, make)</v>
      </c>
      <c r="K3405" s="21">
        <f t="shared" si="4682"/>
        <v>7</v>
      </c>
      <c r="L3405" s="21" t="str">
        <f t="shared" si="4683"/>
        <v>*aya</v>
      </c>
      <c r="M3405" s="21" t="str">
        <f t="shared" si="4684"/>
        <v>√kar + *aya &gt; kāraya (caus)</v>
      </c>
      <c r="N3405" s="21" t="str">
        <f t="shared" si="4685"/>
        <v>kāraya + māna</v>
      </c>
      <c r="O3405" s="21" t="str">
        <f t="shared" si="4686"/>
        <v/>
      </c>
      <c r="P3405" s="21" t="str">
        <f t="shared" si="4687"/>
        <v/>
      </c>
      <c r="Q3405" s="21"/>
      <c r="R3405" s="66" t="s">
        <v>7628</v>
      </c>
      <c r="S3405" s="140" t="s">
        <v>7630</v>
      </c>
      <c r="T3405" s="141" t="s">
        <v>7631</v>
      </c>
      <c r="U3405" s="23"/>
      <c r="V3405" s="23"/>
      <c r="W3405" s="15">
        <f t="shared" si="2"/>
        <v>45635</v>
      </c>
      <c r="X3405" s="24">
        <v>3404.0</v>
      </c>
      <c r="Y3405" s="17" t="str">
        <f t="shared" si="4672"/>
        <v>=COUNTIFS(C$3:C3405,C3405)</v>
      </c>
      <c r="Z3405" s="25" t="str">
        <f t="shared" si="4673"/>
        <v>#NAME?</v>
      </c>
      <c r="AA3405" s="25" t="str">
        <f t="shared" si="4674"/>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75"/>
        <v>3</v>
      </c>
      <c r="B3406" s="10">
        <f t="shared" si="4299"/>
        <v>6</v>
      </c>
      <c r="C3406" s="12" t="s">
        <v>6411</v>
      </c>
      <c r="D3406" s="21" t="str">
        <f t="shared" si="4676"/>
        <v>ind</v>
      </c>
      <c r="E3406" s="21" t="str">
        <f t="shared" si="4677"/>
        <v>adv, prep</v>
      </c>
      <c r="F3406" s="21" t="str">
        <f t="shared" si="4678"/>
        <v>+dat</v>
      </c>
      <c r="G3406" s="21"/>
      <c r="H3406" s="21" t="str">
        <f t="shared" si="4679"/>
        <v>until, as long as</v>
      </c>
      <c r="I3406" s="21" t="str">
        <f t="shared" si="4680"/>
        <v/>
      </c>
      <c r="J3406" s="21" t="str">
        <f t="shared" si="4681"/>
        <v/>
      </c>
      <c r="K3406" s="21" t="str">
        <f t="shared" si="4682"/>
        <v/>
      </c>
      <c r="L3406" s="21" t="str">
        <f t="shared" si="4683"/>
        <v/>
      </c>
      <c r="M3406" s="21" t="str">
        <f t="shared" si="4684"/>
        <v/>
      </c>
      <c r="N3406" s="21" t="str">
        <f t="shared" si="4685"/>
        <v/>
      </c>
      <c r="O3406" s="21" t="str">
        <f t="shared" si="4686"/>
        <v/>
      </c>
      <c r="P3406" s="21" t="str">
        <f t="shared" si="4687"/>
        <v/>
      </c>
      <c r="Q3406" s="21"/>
      <c r="R3406" s="66" t="s">
        <v>7628</v>
      </c>
      <c r="S3406" s="140" t="s">
        <v>7630</v>
      </c>
      <c r="T3406" s="141" t="s">
        <v>7631</v>
      </c>
      <c r="U3406" s="23"/>
      <c r="V3406" s="23"/>
      <c r="W3406" s="15">
        <f t="shared" si="2"/>
        <v>45635</v>
      </c>
      <c r="X3406" s="24">
        <v>3405.0</v>
      </c>
      <c r="Y3406" s="17" t="str">
        <f t="shared" si="4672"/>
        <v>=COUNTIFS(C$3:C3406,C3406)</v>
      </c>
      <c r="Z3406" s="25" t="str">
        <f t="shared" si="4673"/>
        <v>#NAME?</v>
      </c>
      <c r="AA3406" s="25" t="str">
        <f t="shared" si="4674"/>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75"/>
        <v>1</v>
      </c>
      <c r="B3407" s="10">
        <f t="shared" si="4299"/>
        <v>1</v>
      </c>
      <c r="C3407" s="12" t="s">
        <v>7632</v>
      </c>
      <c r="D3407" s="21" t="s">
        <v>47</v>
      </c>
      <c r="E3407" s="21" t="s">
        <v>7633</v>
      </c>
      <c r="F3407" s="21"/>
      <c r="G3407" s="21"/>
      <c r="H3407" s="21" t="s">
        <v>7634</v>
      </c>
      <c r="I3407" s="21" t="s">
        <v>7635</v>
      </c>
      <c r="J3407" s="21"/>
      <c r="K3407" s="21"/>
      <c r="L3407" s="21"/>
      <c r="M3407" s="21"/>
      <c r="N3407" s="21" t="s">
        <v>7636</v>
      </c>
      <c r="O3407" s="21" t="s">
        <v>916</v>
      </c>
      <c r="P3407" s="21" t="s">
        <v>7637</v>
      </c>
      <c r="Q3407" s="21"/>
      <c r="R3407" s="66" t="s">
        <v>7628</v>
      </c>
      <c r="S3407" s="140" t="s">
        <v>7630</v>
      </c>
      <c r="T3407" s="141" t="s">
        <v>7638</v>
      </c>
      <c r="U3407" s="23"/>
      <c r="V3407" s="23"/>
      <c r="W3407" s="15">
        <f t="shared" si="2"/>
        <v>45635</v>
      </c>
      <c r="X3407" s="24">
        <v>3406.0</v>
      </c>
      <c r="Y3407" s="17" t="str">
        <f t="shared" si="4672"/>
        <v>=COUNTIFS(C$3:C3407,C3407)</v>
      </c>
      <c r="Z3407" s="25" t="str">
        <f t="shared" si="4673"/>
        <v>#NAME?</v>
      </c>
      <c r="AA3407" s="25" t="str">
        <f t="shared" si="4674"/>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75"/>
        <v>1</v>
      </c>
      <c r="B3408" s="10">
        <f t="shared" si="4299"/>
        <v>1</v>
      </c>
      <c r="C3408" s="12" t="s">
        <v>7639</v>
      </c>
      <c r="D3408" s="21" t="s">
        <v>47</v>
      </c>
      <c r="E3408" s="21" t="s">
        <v>921</v>
      </c>
      <c r="F3408" s="21"/>
      <c r="G3408" s="21"/>
      <c r="H3408" s="21" t="s">
        <v>7640</v>
      </c>
      <c r="I3408" s="21"/>
      <c r="J3408" s="21"/>
      <c r="K3408" s="21"/>
      <c r="L3408" s="21"/>
      <c r="M3408" s="21"/>
      <c r="N3408" s="21"/>
      <c r="O3408" s="21"/>
      <c r="P3408" s="21"/>
      <c r="Q3408" s="21"/>
      <c r="R3408" s="66" t="s">
        <v>7628</v>
      </c>
      <c r="S3408" s="140" t="s">
        <v>7630</v>
      </c>
      <c r="T3408" s="141" t="s">
        <v>7641</v>
      </c>
      <c r="U3408" s="23"/>
      <c r="V3408" s="23"/>
      <c r="W3408" s="15">
        <f t="shared" si="2"/>
        <v>45635</v>
      </c>
      <c r="X3408" s="24">
        <v>3407.0</v>
      </c>
      <c r="Y3408" s="17" t="str">
        <f t="shared" si="4672"/>
        <v>=COUNTIFS(C$3:C3408,C3408)</v>
      </c>
      <c r="Z3408" s="25" t="str">
        <f t="shared" si="4673"/>
        <v>#NAME?</v>
      </c>
      <c r="AA3408" s="25" t="str">
        <f t="shared" si="4674"/>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75"/>
        <v>1</v>
      </c>
      <c r="B3409" s="10">
        <f t="shared" si="4299"/>
        <v>1</v>
      </c>
      <c r="C3409" s="12" t="s">
        <v>7642</v>
      </c>
      <c r="D3409" s="21" t="s">
        <v>47</v>
      </c>
      <c r="E3409" s="21" t="s">
        <v>7643</v>
      </c>
      <c r="F3409" s="21"/>
      <c r="G3409" s="21"/>
      <c r="H3409" s="21" t="s">
        <v>7644</v>
      </c>
      <c r="I3409" s="21"/>
      <c r="J3409" s="21" t="s">
        <v>5861</v>
      </c>
      <c r="K3409" s="21">
        <v>1.0</v>
      </c>
      <c r="L3409" s="21" t="s">
        <v>35</v>
      </c>
      <c r="M3409" s="21"/>
      <c r="N3409" s="21" t="s">
        <v>7645</v>
      </c>
      <c r="O3409" s="21"/>
      <c r="P3409" s="21"/>
      <c r="Q3409" s="21"/>
      <c r="R3409" s="66" t="s">
        <v>7628</v>
      </c>
      <c r="S3409" s="140" t="s">
        <v>7630</v>
      </c>
      <c r="T3409" s="141" t="s">
        <v>7646</v>
      </c>
      <c r="U3409" s="23"/>
      <c r="V3409" s="23"/>
      <c r="W3409" s="15">
        <f t="shared" si="2"/>
        <v>45635</v>
      </c>
      <c r="X3409" s="24">
        <v>3408.0</v>
      </c>
      <c r="Y3409" s="17" t="str">
        <f t="shared" si="4672"/>
        <v>=COUNTIFS(C$3:C3409,C3409)</v>
      </c>
      <c r="Z3409" s="25" t="str">
        <f t="shared" si="4673"/>
        <v>#NAME?</v>
      </c>
      <c r="AA3409" s="25" t="str">
        <f t="shared" si="4674"/>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75"/>
        <v>1</v>
      </c>
      <c r="B3410" s="10">
        <f t="shared" si="4299"/>
        <v>1</v>
      </c>
      <c r="C3410" s="12" t="s">
        <v>7647</v>
      </c>
      <c r="D3410" s="21" t="s">
        <v>47</v>
      </c>
      <c r="E3410" s="21" t="s">
        <v>7648</v>
      </c>
      <c r="F3410" s="21"/>
      <c r="G3410" s="21"/>
      <c r="H3410" s="21" t="s">
        <v>7649</v>
      </c>
      <c r="I3410" s="21"/>
      <c r="J3410" s="21"/>
      <c r="K3410" s="21"/>
      <c r="L3410" s="21"/>
      <c r="M3410" s="21"/>
      <c r="N3410" s="21" t="s">
        <v>7650</v>
      </c>
      <c r="O3410" s="21" t="s">
        <v>178</v>
      </c>
      <c r="P3410" s="21" t="s">
        <v>7651</v>
      </c>
      <c r="Q3410" s="21" t="s">
        <v>7652</v>
      </c>
      <c r="R3410" s="66" t="s">
        <v>7628</v>
      </c>
      <c r="S3410" s="140" t="s">
        <v>7630</v>
      </c>
      <c r="T3410" s="141" t="s">
        <v>7653</v>
      </c>
      <c r="U3410" s="23"/>
      <c r="V3410" s="23"/>
      <c r="W3410" s="15">
        <f t="shared" si="2"/>
        <v>45635</v>
      </c>
      <c r="X3410" s="24">
        <v>3409.0</v>
      </c>
      <c r="Y3410" s="17" t="str">
        <f t="shared" si="4672"/>
        <v>=COUNTIFS(C$3:C3410,C3410)</v>
      </c>
      <c r="Z3410" s="25" t="str">
        <f t="shared" si="4673"/>
        <v>#NAME?</v>
      </c>
      <c r="AA3410" s="25" t="str">
        <f t="shared" si="4674"/>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75"/>
        <v>1</v>
      </c>
      <c r="B3411" s="10">
        <f t="shared" si="4299"/>
        <v>1</v>
      </c>
      <c r="C3411" s="12" t="s">
        <v>7654</v>
      </c>
      <c r="D3411" s="21" t="s">
        <v>47</v>
      </c>
      <c r="E3411" s="21" t="s">
        <v>921</v>
      </c>
      <c r="F3411" s="21"/>
      <c r="G3411" s="21"/>
      <c r="H3411" s="21" t="s">
        <v>7655</v>
      </c>
      <c r="I3411" s="21"/>
      <c r="J3411" s="21"/>
      <c r="K3411" s="21"/>
      <c r="L3411" s="21"/>
      <c r="M3411" s="21"/>
      <c r="N3411" s="21"/>
      <c r="O3411" s="21"/>
      <c r="P3411" s="21"/>
      <c r="Q3411" s="21" t="s">
        <v>7656</v>
      </c>
      <c r="R3411" s="66" t="s">
        <v>7628</v>
      </c>
      <c r="S3411" s="140" t="s">
        <v>7630</v>
      </c>
      <c r="T3411" s="141" t="s">
        <v>7657</v>
      </c>
      <c r="U3411" s="23"/>
      <c r="V3411" s="23"/>
      <c r="W3411" s="15">
        <f t="shared" si="2"/>
        <v>45635</v>
      </c>
      <c r="X3411" s="24">
        <v>3410.0</v>
      </c>
      <c r="Y3411" s="17" t="str">
        <f t="shared" si="4672"/>
        <v>=COUNTIFS(C$3:C3411,C3411)</v>
      </c>
      <c r="Z3411" s="25" t="str">
        <f t="shared" si="4673"/>
        <v>#NAME?</v>
      </c>
      <c r="AA3411" s="25" t="str">
        <f t="shared" si="4674"/>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75"/>
        <v>1</v>
      </c>
      <c r="B3412" s="10">
        <f t="shared" si="4299"/>
        <v>1</v>
      </c>
      <c r="C3412" s="12" t="s">
        <v>7658</v>
      </c>
      <c r="D3412" s="21" t="s">
        <v>47</v>
      </c>
      <c r="E3412" s="21" t="s">
        <v>7659</v>
      </c>
      <c r="F3412" s="21"/>
      <c r="G3412" s="21"/>
      <c r="H3412" s="21" t="s">
        <v>7660</v>
      </c>
      <c r="I3412" s="21" t="s">
        <v>7661</v>
      </c>
      <c r="J3412" s="21" t="s">
        <v>2905</v>
      </c>
      <c r="K3412" s="21">
        <v>1.0</v>
      </c>
      <c r="L3412" s="21" t="s">
        <v>7470</v>
      </c>
      <c r="M3412" s="21" t="s">
        <v>7662</v>
      </c>
      <c r="N3412" s="21" t="s">
        <v>7663</v>
      </c>
      <c r="O3412" s="21"/>
      <c r="P3412" s="21"/>
      <c r="Q3412" s="21"/>
      <c r="R3412" s="66" t="s">
        <v>7628</v>
      </c>
      <c r="S3412" s="140" t="s">
        <v>7630</v>
      </c>
      <c r="T3412" s="141" t="s">
        <v>7664</v>
      </c>
      <c r="U3412" s="23"/>
      <c r="V3412" s="23"/>
      <c r="W3412" s="15">
        <f t="shared" si="2"/>
        <v>45635</v>
      </c>
      <c r="X3412" s="24">
        <v>3411.0</v>
      </c>
      <c r="Y3412" s="17" t="str">
        <f t="shared" si="4672"/>
        <v>=COUNTIFS(C$3:C3412,C3412)</v>
      </c>
      <c r="Z3412" s="25" t="str">
        <f t="shared" si="4673"/>
        <v>#NAME?</v>
      </c>
      <c r="AA3412" s="25" t="str">
        <f t="shared" si="4674"/>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75"/>
        <v>1</v>
      </c>
      <c r="B3413" s="10">
        <f t="shared" si="4299"/>
        <v>1</v>
      </c>
      <c r="C3413" s="12" t="s">
        <v>7665</v>
      </c>
      <c r="D3413" s="21" t="s">
        <v>47</v>
      </c>
      <c r="E3413" s="21" t="s">
        <v>7666</v>
      </c>
      <c r="F3413" s="21"/>
      <c r="G3413" s="21"/>
      <c r="H3413" s="21" t="s">
        <v>7667</v>
      </c>
      <c r="I3413" s="21"/>
      <c r="J3413" s="21"/>
      <c r="K3413" s="21"/>
      <c r="L3413" s="21"/>
      <c r="M3413" s="21"/>
      <c r="N3413" s="21" t="s">
        <v>7668</v>
      </c>
      <c r="O3413" s="21" t="s">
        <v>178</v>
      </c>
      <c r="P3413" s="21" t="s">
        <v>7669</v>
      </c>
      <c r="Q3413" s="21"/>
      <c r="R3413" s="66" t="s">
        <v>7628</v>
      </c>
      <c r="S3413" s="140" t="s">
        <v>7630</v>
      </c>
      <c r="T3413" s="141" t="s">
        <v>7670</v>
      </c>
      <c r="U3413" s="23"/>
      <c r="V3413" s="23"/>
      <c r="W3413" s="15">
        <f t="shared" si="2"/>
        <v>45635</v>
      </c>
      <c r="X3413" s="24">
        <v>3412.0</v>
      </c>
      <c r="Y3413" s="17" t="str">
        <f t="shared" si="4672"/>
        <v>=COUNTIFS(C$3:C3413,C3413)</v>
      </c>
      <c r="Z3413" s="25" t="str">
        <f t="shared" si="4673"/>
        <v>#NAME?</v>
      </c>
      <c r="AA3413" s="25" t="str">
        <f t="shared" si="4674"/>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75"/>
        <v>1</v>
      </c>
      <c r="B3414" s="10">
        <f t="shared" si="4299"/>
        <v>1</v>
      </c>
      <c r="C3414" s="12" t="s">
        <v>7671</v>
      </c>
      <c r="D3414" s="21" t="s">
        <v>47</v>
      </c>
      <c r="E3414" s="21" t="s">
        <v>997</v>
      </c>
      <c r="F3414" s="21"/>
      <c r="G3414" s="21"/>
      <c r="H3414" s="21" t="s">
        <v>7672</v>
      </c>
      <c r="I3414" s="21" t="s">
        <v>7673</v>
      </c>
      <c r="J3414" s="21"/>
      <c r="K3414" s="21"/>
      <c r="L3414" s="21"/>
      <c r="M3414" s="21"/>
      <c r="N3414" s="21" t="s">
        <v>7674</v>
      </c>
      <c r="O3414" s="21" t="s">
        <v>2250</v>
      </c>
      <c r="P3414" s="21" t="s">
        <v>7675</v>
      </c>
      <c r="Q3414" s="21"/>
      <c r="R3414" s="66" t="s">
        <v>7628</v>
      </c>
      <c r="S3414" s="140" t="s">
        <v>7630</v>
      </c>
      <c r="T3414" s="141" t="s">
        <v>7676</v>
      </c>
      <c r="U3414" s="23"/>
      <c r="V3414" s="23"/>
      <c r="W3414" s="15">
        <f t="shared" si="2"/>
        <v>45635</v>
      </c>
      <c r="X3414" s="24">
        <v>3413.0</v>
      </c>
      <c r="Y3414" s="17" t="str">
        <f t="shared" si="4672"/>
        <v>=COUNTIFS(C$3:C3414,C3414)</v>
      </c>
      <c r="Z3414" s="25" t="str">
        <f t="shared" si="4673"/>
        <v>#NAME?</v>
      </c>
      <c r="AA3414" s="25" t="str">
        <f t="shared" si="4674"/>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75"/>
        <v>1</v>
      </c>
      <c r="B3415" s="10">
        <f t="shared" si="4299"/>
        <v>1</v>
      </c>
      <c r="C3415" s="12" t="s">
        <v>7677</v>
      </c>
      <c r="D3415" s="21" t="s">
        <v>47</v>
      </c>
      <c r="E3415" s="21" t="s">
        <v>612</v>
      </c>
      <c r="F3415" s="21"/>
      <c r="G3415" s="21"/>
      <c r="H3415" s="21" t="s">
        <v>7678</v>
      </c>
      <c r="I3415" s="21"/>
      <c r="J3415" s="21" t="s">
        <v>7679</v>
      </c>
      <c r="K3415" s="21">
        <v>8.0</v>
      </c>
      <c r="L3415" s="21" t="s">
        <v>196</v>
      </c>
      <c r="M3415" s="21"/>
      <c r="N3415" s="21" t="s">
        <v>7680</v>
      </c>
      <c r="O3415" s="21"/>
      <c r="P3415" s="21"/>
      <c r="Q3415" s="21"/>
      <c r="R3415" s="66" t="s">
        <v>7628</v>
      </c>
      <c r="S3415" s="140" t="s">
        <v>7630</v>
      </c>
      <c r="T3415" s="141" t="s">
        <v>7681</v>
      </c>
      <c r="U3415" s="23"/>
      <c r="V3415" s="23"/>
      <c r="W3415" s="15">
        <f t="shared" si="2"/>
        <v>45635</v>
      </c>
      <c r="X3415" s="24">
        <v>3414.0</v>
      </c>
      <c r="Y3415" s="17" t="str">
        <f t="shared" si="4672"/>
        <v>=COUNTIFS(C$3:C3415,C3415)</v>
      </c>
      <c r="Z3415" s="25" t="str">
        <f t="shared" si="4673"/>
        <v>#NAME?</v>
      </c>
      <c r="AA3415" s="25" t="str">
        <f t="shared" si="4674"/>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75"/>
        <v>1</v>
      </c>
      <c r="B3416" s="10">
        <f t="shared" si="4299"/>
        <v>1</v>
      </c>
      <c r="C3416" s="12" t="s">
        <v>7682</v>
      </c>
      <c r="D3416" s="21" t="s">
        <v>47</v>
      </c>
      <c r="E3416" s="21" t="s">
        <v>612</v>
      </c>
      <c r="F3416" s="21"/>
      <c r="G3416" s="21"/>
      <c r="H3416" s="21" t="s">
        <v>7683</v>
      </c>
      <c r="I3416" s="21" t="s">
        <v>7684</v>
      </c>
      <c r="J3416" s="21" t="s">
        <v>2215</v>
      </c>
      <c r="K3416" s="21">
        <v>1.0</v>
      </c>
      <c r="L3416" s="21" t="s">
        <v>35</v>
      </c>
      <c r="M3416" s="21"/>
      <c r="N3416" s="21" t="s">
        <v>7685</v>
      </c>
      <c r="O3416" s="21"/>
      <c r="P3416" s="21"/>
      <c r="Q3416" s="21"/>
      <c r="R3416" s="66" t="s">
        <v>7628</v>
      </c>
      <c r="S3416" s="140" t="s">
        <v>7630</v>
      </c>
      <c r="T3416" s="141" t="s">
        <v>7686</v>
      </c>
      <c r="U3416" s="23"/>
      <c r="V3416" s="23"/>
      <c r="W3416" s="15">
        <f t="shared" si="2"/>
        <v>45635</v>
      </c>
      <c r="X3416" s="24">
        <v>3415.0</v>
      </c>
      <c r="Y3416" s="17" t="str">
        <f t="shared" si="4672"/>
        <v>=COUNTIFS(C$3:C3416,C3416)</v>
      </c>
      <c r="Z3416" s="25" t="str">
        <f t="shared" si="4673"/>
        <v>#NAME?</v>
      </c>
      <c r="AA3416" s="25" t="str">
        <f t="shared" si="4674"/>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75"/>
        <v>1</v>
      </c>
      <c r="B3417" s="10">
        <f t="shared" si="4299"/>
        <v>1</v>
      </c>
      <c r="C3417" s="12" t="s">
        <v>7687</v>
      </c>
      <c r="D3417" s="21" t="s">
        <v>47</v>
      </c>
      <c r="E3417" s="21" t="s">
        <v>7688</v>
      </c>
      <c r="F3417" s="21"/>
      <c r="G3417" s="21"/>
      <c r="H3417" s="21" t="s">
        <v>7689</v>
      </c>
      <c r="I3417" s="21" t="s">
        <v>7690</v>
      </c>
      <c r="J3417" s="21" t="s">
        <v>214</v>
      </c>
      <c r="K3417" s="21">
        <v>7.0</v>
      </c>
      <c r="L3417" s="21" t="s">
        <v>215</v>
      </c>
      <c r="M3417" s="21"/>
      <c r="N3417" s="21" t="s">
        <v>7691</v>
      </c>
      <c r="O3417" s="21"/>
      <c r="P3417" s="21"/>
      <c r="Q3417" s="21"/>
      <c r="R3417" s="66" t="s">
        <v>7628</v>
      </c>
      <c r="S3417" s="140" t="s">
        <v>7630</v>
      </c>
      <c r="T3417" s="141" t="s">
        <v>7692</v>
      </c>
      <c r="U3417" s="23"/>
      <c r="V3417" s="23"/>
      <c r="W3417" s="15">
        <f t="shared" si="2"/>
        <v>45635</v>
      </c>
      <c r="X3417" s="24">
        <v>3416.0</v>
      </c>
      <c r="Y3417" s="17" t="str">
        <f t="shared" si="4672"/>
        <v>=COUNTIFS(C$3:C3417,C3417)</v>
      </c>
      <c r="Z3417" s="25" t="str">
        <f t="shared" si="4673"/>
        <v>#NAME?</v>
      </c>
      <c r="AA3417" s="25" t="str">
        <f t="shared" si="4674"/>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75"/>
        <v>1</v>
      </c>
      <c r="B3418" s="10">
        <f t="shared" si="4299"/>
        <v>1</v>
      </c>
      <c r="C3418" s="12" t="s">
        <v>7693</v>
      </c>
      <c r="D3418" s="21" t="s">
        <v>47</v>
      </c>
      <c r="E3418" s="21" t="s">
        <v>7694</v>
      </c>
      <c r="F3418" s="21"/>
      <c r="G3418" s="21"/>
      <c r="H3418" s="21" t="s">
        <v>7695</v>
      </c>
      <c r="I3418" s="21"/>
      <c r="J3418" s="21"/>
      <c r="K3418" s="21"/>
      <c r="L3418" s="21"/>
      <c r="M3418" s="21"/>
      <c r="N3418" s="21" t="s">
        <v>7696</v>
      </c>
      <c r="O3418" s="21" t="s">
        <v>3193</v>
      </c>
      <c r="P3418" s="21" t="s">
        <v>7697</v>
      </c>
      <c r="Q3418" s="21" t="s">
        <v>7698</v>
      </c>
      <c r="R3418" s="66" t="s">
        <v>7628</v>
      </c>
      <c r="S3418" s="140" t="s">
        <v>7630</v>
      </c>
      <c r="T3418" s="141" t="s">
        <v>7699</v>
      </c>
      <c r="U3418" s="23"/>
      <c r="V3418" s="23"/>
      <c r="W3418" s="15">
        <f t="shared" si="2"/>
        <v>45635</v>
      </c>
      <c r="X3418" s="24">
        <v>3417.0</v>
      </c>
      <c r="Y3418" s="17" t="str">
        <f t="shared" si="4672"/>
        <v>=COUNTIFS(C$3:C3418,C3418)</v>
      </c>
      <c r="Z3418" s="25" t="str">
        <f t="shared" si="4673"/>
        <v>#NAME?</v>
      </c>
      <c r="AA3418" s="25" t="str">
        <f t="shared" si="4674"/>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75"/>
        <v>2</v>
      </c>
      <c r="B3419" s="10">
        <f t="shared" si="4299"/>
        <v>3</v>
      </c>
      <c r="C3419" s="12" t="s">
        <v>5627</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5631</v>
      </c>
      <c r="R3419" s="66" t="s">
        <v>7628</v>
      </c>
      <c r="S3419" s="140" t="s">
        <v>7630</v>
      </c>
      <c r="T3419" s="141" t="s">
        <v>7700</v>
      </c>
      <c r="U3419" s="23"/>
      <c r="V3419" s="23"/>
      <c r="W3419" s="15">
        <f t="shared" si="2"/>
        <v>45635</v>
      </c>
      <c r="X3419" s="24">
        <v>3418.0</v>
      </c>
      <c r="Y3419" s="17" t="str">
        <f t="shared" si="4672"/>
        <v>=COUNTIFS(C$3:C3419,C3419)</v>
      </c>
      <c r="Z3419" s="25" t="str">
        <f t="shared" si="4673"/>
        <v>#NAME?</v>
      </c>
      <c r="AA3419" s="25" t="str">
        <f t="shared" si="4674"/>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75"/>
        <v>1</v>
      </c>
      <c r="B3420" s="10">
        <f t="shared" si="4299"/>
        <v>1</v>
      </c>
      <c r="C3420" s="44" t="s">
        <v>7701</v>
      </c>
      <c r="D3420" s="21" t="s">
        <v>47</v>
      </c>
      <c r="E3420" s="21" t="s">
        <v>7702</v>
      </c>
      <c r="F3420" s="21"/>
      <c r="G3420" s="21"/>
      <c r="H3420" s="21" t="s">
        <v>7703</v>
      </c>
      <c r="I3420" s="21" t="s">
        <v>7704</v>
      </c>
      <c r="J3420" s="21" t="s">
        <v>4219</v>
      </c>
      <c r="K3420" s="21">
        <v>8.0</v>
      </c>
      <c r="L3420" s="21" t="s">
        <v>196</v>
      </c>
      <c r="M3420" s="21"/>
      <c r="N3420" s="21" t="s">
        <v>7705</v>
      </c>
      <c r="O3420" s="21"/>
      <c r="P3420" s="21"/>
      <c r="Q3420" s="21"/>
      <c r="R3420" s="66" t="s">
        <v>7628</v>
      </c>
      <c r="S3420" s="140" t="s">
        <v>7630</v>
      </c>
      <c r="T3420" s="141" t="s">
        <v>7706</v>
      </c>
      <c r="U3420" s="23"/>
      <c r="V3420" s="23"/>
      <c r="W3420" s="15">
        <f t="shared" si="2"/>
        <v>45635</v>
      </c>
      <c r="X3420" s="24">
        <v>3419.0</v>
      </c>
      <c r="Y3420" s="17" t="str">
        <f t="shared" si="4672"/>
        <v>=COUNTIFS(C$3:C3420,C3420)</v>
      </c>
      <c r="Z3420" s="25" t="str">
        <f t="shared" si="4673"/>
        <v>#NAME?</v>
      </c>
      <c r="AA3420" s="25" t="str">
        <f t="shared" si="4674"/>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75"/>
        <v>1</v>
      </c>
      <c r="B3421" s="10">
        <f t="shared" si="4299"/>
        <v>1</v>
      </c>
      <c r="C3421" s="12" t="s">
        <v>7707</v>
      </c>
      <c r="D3421" s="21" t="s">
        <v>47</v>
      </c>
      <c r="E3421" s="21" t="s">
        <v>7708</v>
      </c>
      <c r="F3421" s="21"/>
      <c r="G3421" s="21"/>
      <c r="H3421" s="21" t="s">
        <v>7709</v>
      </c>
      <c r="I3421" s="21"/>
      <c r="J3421" s="21" t="s">
        <v>1563</v>
      </c>
      <c r="K3421" s="21">
        <v>1.0</v>
      </c>
      <c r="L3421" s="21" t="s">
        <v>35</v>
      </c>
      <c r="M3421" s="21"/>
      <c r="N3421" s="21" t="s">
        <v>7710</v>
      </c>
      <c r="O3421" s="21"/>
      <c r="P3421" s="21"/>
      <c r="Q3421" s="21"/>
      <c r="R3421" s="66" t="s">
        <v>7628</v>
      </c>
      <c r="S3421" s="140" t="s">
        <v>7630</v>
      </c>
      <c r="T3421" s="141" t="s">
        <v>7711</v>
      </c>
      <c r="U3421" s="23"/>
      <c r="V3421" s="23"/>
      <c r="W3421" s="15">
        <f t="shared" si="2"/>
        <v>45635</v>
      </c>
      <c r="X3421" s="24">
        <v>3420.0</v>
      </c>
      <c r="Y3421" s="17" t="str">
        <f t="shared" si="4672"/>
        <v>=COUNTIFS(C$3:C3421,C3421)</v>
      </c>
      <c r="Z3421" s="25" t="str">
        <f t="shared" si="4673"/>
        <v>#NAME?</v>
      </c>
      <c r="AA3421" s="25" t="str">
        <f t="shared" si="4674"/>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75"/>
        <v>1</v>
      </c>
      <c r="B3422" s="10">
        <f t="shared" si="4299"/>
        <v>1</v>
      </c>
      <c r="C3422" s="12" t="s">
        <v>7712</v>
      </c>
      <c r="D3422" s="21" t="s">
        <v>47</v>
      </c>
      <c r="E3422" s="21" t="s">
        <v>7713</v>
      </c>
      <c r="F3422" s="21"/>
      <c r="G3422" s="21"/>
      <c r="H3422" s="21" t="s">
        <v>7714</v>
      </c>
      <c r="I3422" s="21" t="s">
        <v>7715</v>
      </c>
      <c r="J3422" s="21"/>
      <c r="K3422" s="21"/>
      <c r="L3422" s="21"/>
      <c r="M3422" s="21"/>
      <c r="N3422" s="21" t="s">
        <v>7716</v>
      </c>
      <c r="O3422" s="21" t="s">
        <v>65</v>
      </c>
      <c r="P3422" s="21" t="s">
        <v>7716</v>
      </c>
      <c r="Q3422" s="21"/>
      <c r="R3422" s="66" t="s">
        <v>7628</v>
      </c>
      <c r="S3422" s="140" t="s">
        <v>7630</v>
      </c>
      <c r="T3422" s="141" t="s">
        <v>7717</v>
      </c>
      <c r="U3422" s="23"/>
      <c r="V3422" s="23"/>
      <c r="W3422" s="15">
        <f t="shared" si="2"/>
        <v>45635</v>
      </c>
      <c r="X3422" s="24">
        <v>3421.0</v>
      </c>
      <c r="Y3422" s="17" t="str">
        <f t="shared" si="4672"/>
        <v>=COUNTIFS(C$3:C3422,C3422)</v>
      </c>
      <c r="Z3422" s="25" t="str">
        <f t="shared" si="4673"/>
        <v>#NAME?</v>
      </c>
      <c r="AA3422" s="25" t="str">
        <f t="shared" si="4674"/>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75"/>
        <v>1</v>
      </c>
      <c r="B3423" s="10">
        <f t="shared" si="4299"/>
        <v>2</v>
      </c>
      <c r="C3423" s="12" t="s">
        <v>7718</v>
      </c>
      <c r="D3423" s="21" t="s">
        <v>250</v>
      </c>
      <c r="E3423" s="21"/>
      <c r="F3423" s="21"/>
      <c r="G3423" s="21"/>
      <c r="H3423" s="21" t="s">
        <v>7719</v>
      </c>
      <c r="I3423" s="21"/>
      <c r="J3423" s="21"/>
      <c r="K3423" s="21"/>
      <c r="L3423" s="21"/>
      <c r="M3423" s="21"/>
      <c r="N3423" s="21"/>
      <c r="O3423" s="21"/>
      <c r="P3423" s="21"/>
      <c r="Q3423" s="21"/>
      <c r="R3423" s="66" t="s">
        <v>7628</v>
      </c>
      <c r="S3423" s="140" t="s">
        <v>7630</v>
      </c>
      <c r="T3423" s="141" t="s">
        <v>7720</v>
      </c>
      <c r="U3423" s="23"/>
      <c r="V3423" s="23"/>
      <c r="W3423" s="15">
        <f t="shared" si="2"/>
        <v>45635</v>
      </c>
      <c r="X3423" s="24">
        <v>3422.0</v>
      </c>
      <c r="Y3423" s="17" t="str">
        <f t="shared" si="4672"/>
        <v>=COUNTIFS(C$3:C3423,C3423)</v>
      </c>
      <c r="Z3423" s="25" t="str">
        <f t="shared" si="4673"/>
        <v>#NAME?</v>
      </c>
      <c r="AA3423" s="25" t="str">
        <f t="shared" si="4674"/>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75"/>
        <v>1</v>
      </c>
      <c r="B3424" s="10">
        <f t="shared" si="4299"/>
        <v>1</v>
      </c>
      <c r="C3424" s="12" t="s">
        <v>7721</v>
      </c>
      <c r="D3424" s="21" t="s">
        <v>47</v>
      </c>
      <c r="E3424" s="21" t="s">
        <v>7722</v>
      </c>
      <c r="F3424" s="21"/>
      <c r="G3424" s="21"/>
      <c r="H3424" s="21" t="s">
        <v>7723</v>
      </c>
      <c r="I3424" s="27" t="s">
        <v>7724</v>
      </c>
      <c r="J3424" s="21"/>
      <c r="K3424" s="21"/>
      <c r="L3424" s="21"/>
      <c r="M3424" s="21"/>
      <c r="N3424" s="21" t="s">
        <v>7725</v>
      </c>
      <c r="O3424" s="21"/>
      <c r="P3424" s="21"/>
      <c r="Q3424" s="21"/>
      <c r="R3424" s="66" t="s">
        <v>7628</v>
      </c>
      <c r="S3424" s="140" t="s">
        <v>7630</v>
      </c>
      <c r="T3424" s="141" t="s">
        <v>7726</v>
      </c>
      <c r="U3424" s="23"/>
      <c r="V3424" s="23"/>
      <c r="W3424" s="15">
        <f t="shared" si="2"/>
        <v>45635</v>
      </c>
      <c r="X3424" s="24">
        <v>3423.0</v>
      </c>
      <c r="Y3424" s="17" t="str">
        <f t="shared" si="4672"/>
        <v>=COUNTIFS(C$3:C3424,C3424)</v>
      </c>
      <c r="Z3424" s="25" t="str">
        <f t="shared" si="4673"/>
        <v>#NAME?</v>
      </c>
      <c r="AA3424" s="25" t="str">
        <f t="shared" si="4674"/>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75"/>
        <v>1</v>
      </c>
      <c r="B3425" s="10">
        <f t="shared" si="4299"/>
        <v>1</v>
      </c>
      <c r="C3425" s="12" t="s">
        <v>7727</v>
      </c>
      <c r="D3425" s="21" t="s">
        <v>183</v>
      </c>
      <c r="E3425" s="21" t="s">
        <v>7728</v>
      </c>
      <c r="F3425" s="21"/>
      <c r="G3425" s="21"/>
      <c r="H3425" s="21" t="s">
        <v>7729</v>
      </c>
      <c r="I3425" s="21"/>
      <c r="J3425" s="21" t="s">
        <v>2905</v>
      </c>
      <c r="K3425" s="21">
        <v>1.0</v>
      </c>
      <c r="L3425" s="21" t="s">
        <v>35</v>
      </c>
      <c r="M3425" s="21"/>
      <c r="N3425" s="21" t="s">
        <v>7730</v>
      </c>
      <c r="O3425" s="21"/>
      <c r="P3425" s="21"/>
      <c r="Q3425" s="21"/>
      <c r="R3425" s="66" t="s">
        <v>7628</v>
      </c>
      <c r="S3425" s="140" t="s">
        <v>7630</v>
      </c>
      <c r="T3425" s="141" t="s">
        <v>7731</v>
      </c>
      <c r="U3425" s="23"/>
      <c r="V3425" s="23"/>
      <c r="W3425" s="15">
        <f t="shared" si="2"/>
        <v>45635</v>
      </c>
      <c r="X3425" s="24">
        <v>3424.0</v>
      </c>
      <c r="Y3425" s="17" t="str">
        <f t="shared" si="4672"/>
        <v>=COUNTIFS(C$3:C3425,C3425)</v>
      </c>
      <c r="Z3425" s="25" t="str">
        <f t="shared" si="4673"/>
        <v>#NAME?</v>
      </c>
      <c r="AA3425" s="25" t="str">
        <f t="shared" si="4674"/>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75"/>
        <v>1</v>
      </c>
      <c r="B3426" s="10">
        <f t="shared" si="4299"/>
        <v>1</v>
      </c>
      <c r="C3426" s="12" t="s">
        <v>7732</v>
      </c>
      <c r="D3426" s="21" t="s">
        <v>401</v>
      </c>
      <c r="E3426" s="21" t="s">
        <v>7733</v>
      </c>
      <c r="F3426" s="21"/>
      <c r="G3426" s="21"/>
      <c r="H3426" s="21" t="s">
        <v>7734</v>
      </c>
      <c r="I3426" s="21" t="s">
        <v>5723</v>
      </c>
      <c r="J3426" s="21" t="s">
        <v>2905</v>
      </c>
      <c r="K3426" s="21">
        <v>1.0</v>
      </c>
      <c r="L3426" s="21" t="s">
        <v>35</v>
      </c>
      <c r="M3426" s="21"/>
      <c r="N3426" s="21" t="s">
        <v>7735</v>
      </c>
      <c r="O3426" s="21"/>
      <c r="P3426" s="21"/>
      <c r="Q3426" s="21"/>
      <c r="R3426" s="66" t="s">
        <v>7628</v>
      </c>
      <c r="S3426" s="140" t="s">
        <v>7630</v>
      </c>
      <c r="T3426" s="141" t="s">
        <v>7736</v>
      </c>
      <c r="U3426" s="23"/>
      <c r="V3426" s="23"/>
      <c r="W3426" s="15">
        <f t="shared" si="2"/>
        <v>45635</v>
      </c>
      <c r="X3426" s="24">
        <v>3425.0</v>
      </c>
      <c r="Y3426" s="17" t="str">
        <f t="shared" si="4672"/>
        <v>=COUNTIFS(C$3:C3426,C3426)</v>
      </c>
      <c r="Z3426" s="25" t="str">
        <f t="shared" si="4673"/>
        <v>#NAME?</v>
      </c>
      <c r="AA3426" s="25" t="str">
        <f t="shared" si="4674"/>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299"/>
        <v>0</v>
      </c>
      <c r="C3427" s="130"/>
      <c r="D3427" s="130"/>
      <c r="E3427" s="130"/>
      <c r="F3427" s="130"/>
      <c r="G3427" s="130"/>
      <c r="H3427" s="130"/>
      <c r="I3427" s="130"/>
      <c r="J3427" s="130"/>
      <c r="K3427" s="130"/>
      <c r="L3427" s="130"/>
      <c r="M3427" s="130"/>
      <c r="N3427" s="130"/>
      <c r="O3427" s="130"/>
      <c r="P3427" s="130"/>
      <c r="Q3427" s="130"/>
      <c r="R3427" s="130" t="s">
        <v>7628</v>
      </c>
      <c r="S3427" s="130" t="s">
        <v>7630</v>
      </c>
      <c r="T3427" s="142" t="s">
        <v>7631</v>
      </c>
      <c r="U3427" s="36"/>
      <c r="V3427" s="36"/>
      <c r="W3427" s="15">
        <f t="shared" si="2"/>
        <v>45635</v>
      </c>
      <c r="X3427" s="24">
        <v>3426.0</v>
      </c>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299"/>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2"/>
        <v>45635</v>
      </c>
      <c r="X3428" s="24">
        <v>3427.0</v>
      </c>
      <c r="Y3428" s="17" t="str">
        <f t="shared" ref="Y3428:Y3437" si="4688">formulatext(A3428)</f>
        <v>#N/A</v>
      </c>
      <c r="Z3428" s="25" t="str">
        <f t="shared" ref="Z3428:Z3437" si="4689">org.libreoffice.regex(Y3428,"(\= COUNTIFS\(C\$\d{1,3}:)(C\d{1,3})(,)(C\d{1,3})(\))","$2")</f>
        <v>#NAME?</v>
      </c>
      <c r="AA3428" s="25" t="str">
        <f t="shared" ref="AA3428:AA3437" si="4690">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91">COUNTIFS(C$3:C3429,C3429)</f>
        <v>11</v>
      </c>
      <c r="B3429" s="10">
        <f t="shared" si="4299"/>
        <v>16</v>
      </c>
      <c r="C3429" s="12" t="s">
        <v>1696</v>
      </c>
      <c r="D3429" s="21" t="str">
        <f t="shared" ref="D3429:D3431" si="4692">VLOOKUP($C3429,$C$1:$P$7320,2,0)</f>
        <v>ind</v>
      </c>
      <c r="E3429" s="21" t="str">
        <f t="shared" ref="E3429:E3431" si="4693">VLOOKUP($C3429,$C$1:$P$7320,3,0)</f>
        <v>adv, abl sg of ta</v>
      </c>
      <c r="F3429" s="21" t="str">
        <f t="shared" ref="F3429:F3431" si="4694">VLOOKUP($C3429,$C$1:$P$7320,4,0)</f>
        <v/>
      </c>
      <c r="G3429" s="21"/>
      <c r="H3429" s="21" t="str">
        <f t="shared" ref="H3429:H3431" si="4695">VLOOKUP($C3429,$C$1:$P$7320,6,0)</f>
        <v>after, then</v>
      </c>
      <c r="I3429" s="21" t="str">
        <f t="shared" ref="I3429:I3431" si="4696">VLOOKUP($C3429,$C$1:$P$7320,7,0)</f>
        <v>from that</v>
      </c>
      <c r="J3429" s="21" t="str">
        <f t="shared" ref="J3429:J3431" si="4697">VLOOKUP($C3429,$C$1:$P$7320,8,0)</f>
        <v/>
      </c>
      <c r="K3429" s="21" t="str">
        <f t="shared" ref="K3429:K3431" si="4698">VLOOKUP($C3429,$C$1:$P$7320,9,0)</f>
        <v/>
      </c>
      <c r="L3429" s="21" t="str">
        <f t="shared" ref="L3429:L3431" si="4699">VLOOKUP($C3429,$C$1:$P$7320,10,0)</f>
        <v/>
      </c>
      <c r="M3429" s="21" t="str">
        <f t="shared" ref="M3429:M3431" si="4700">VLOOKUP($C3429,$C$1:$P$7320,11,0)</f>
        <v/>
      </c>
      <c r="N3429" s="21" t="str">
        <f t="shared" ref="N3429:N3431" si="4701">VLOOKUP($C3429,$C$1:$P$7320,12,0)</f>
        <v>ta + to</v>
      </c>
      <c r="O3429" s="21" t="str">
        <f t="shared" ref="O3429:O3431" si="4702">VLOOKUP($C3429,$C$1:$P$7320,13,0)</f>
        <v/>
      </c>
      <c r="P3429" s="21" t="str">
        <f t="shared" ref="P3429:P3431" si="4703">VLOOKUP($C3429,$C$1:$P$7320,14,0)</f>
        <v/>
      </c>
      <c r="Q3429" s="21"/>
      <c r="R3429" s="21" t="s">
        <v>7628</v>
      </c>
      <c r="S3429" s="21" t="s">
        <v>7630</v>
      </c>
      <c r="T3429" s="21" t="s">
        <v>7737</v>
      </c>
      <c r="U3429" s="23"/>
      <c r="V3429" s="23"/>
      <c r="W3429" s="15">
        <f t="shared" si="2"/>
        <v>45635</v>
      </c>
      <c r="X3429" s="24">
        <v>3428.0</v>
      </c>
      <c r="Y3429" s="17" t="str">
        <f t="shared" si="4688"/>
        <v>=COUNTIFS(C$3:C3429,C3429)</v>
      </c>
      <c r="Z3429" s="25" t="str">
        <f t="shared" si="4689"/>
        <v>#NAME?</v>
      </c>
      <c r="AA3429" s="25" t="str">
        <f t="shared" si="4690"/>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91"/>
        <v>27</v>
      </c>
      <c r="B3430" s="10">
        <f t="shared" si="4299"/>
        <v>38</v>
      </c>
      <c r="C3430" s="12" t="s">
        <v>2672</v>
      </c>
      <c r="D3430" s="21" t="str">
        <f t="shared" si="4692"/>
        <v>ind</v>
      </c>
      <c r="E3430" s="21" t="str">
        <f t="shared" si="4693"/>
        <v>cond</v>
      </c>
      <c r="F3430" s="21" t="str">
        <f t="shared" si="4694"/>
        <v/>
      </c>
      <c r="G3430" s="21"/>
      <c r="H3430" s="21" t="str">
        <f t="shared" si="4695"/>
        <v>if</v>
      </c>
      <c r="I3430" s="21" t="str">
        <f t="shared" si="4696"/>
        <v/>
      </c>
      <c r="J3430" s="21" t="str">
        <f t="shared" si="4697"/>
        <v/>
      </c>
      <c r="K3430" s="21" t="str">
        <f t="shared" si="4698"/>
        <v/>
      </c>
      <c r="L3430" s="21" t="str">
        <f t="shared" si="4699"/>
        <v/>
      </c>
      <c r="M3430" s="21" t="str">
        <f t="shared" si="4700"/>
        <v/>
      </c>
      <c r="N3430" s="21" t="str">
        <f t="shared" si="4701"/>
        <v/>
      </c>
      <c r="O3430" s="21" t="str">
        <f t="shared" si="4702"/>
        <v/>
      </c>
      <c r="P3430" s="21" t="str">
        <f t="shared" si="4703"/>
        <v/>
      </c>
      <c r="Q3430" s="21"/>
      <c r="R3430" s="21" t="s">
        <v>7628</v>
      </c>
      <c r="S3430" s="21" t="s">
        <v>7630</v>
      </c>
      <c r="T3430" s="21" t="s">
        <v>7737</v>
      </c>
      <c r="U3430" s="77"/>
      <c r="V3430" s="23"/>
      <c r="W3430" s="15">
        <f t="shared" si="2"/>
        <v>45635</v>
      </c>
      <c r="X3430" s="24">
        <v>3429.0</v>
      </c>
      <c r="Y3430" s="17" t="str">
        <f t="shared" si="4688"/>
        <v>=COUNTIFS(C$3:C3430,C3430)</v>
      </c>
      <c r="Z3430" s="25" t="str">
        <f t="shared" si="4689"/>
        <v>#NAME?</v>
      </c>
      <c r="AA3430" s="25" t="str">
        <f t="shared" si="4690"/>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1"/>
        <v>10</v>
      </c>
      <c r="B3431" s="10">
        <f t="shared" si="4299"/>
        <v>15</v>
      </c>
      <c r="C3431" s="12" t="s">
        <v>4265</v>
      </c>
      <c r="D3431" s="21" t="str">
        <f t="shared" si="4692"/>
        <v>ind</v>
      </c>
      <c r="E3431" s="21" t="str">
        <f t="shared" si="4693"/>
        <v>adv, acc sg of uttara</v>
      </c>
      <c r="F3431" s="21" t="str">
        <f t="shared" si="4694"/>
        <v/>
      </c>
      <c r="G3431" s="21"/>
      <c r="H3431" s="21" t="str">
        <f t="shared" si="4695"/>
        <v>more, moreover, furthermore</v>
      </c>
      <c r="I3431" s="21" t="str">
        <f t="shared" si="4696"/>
        <v>higher</v>
      </c>
      <c r="J3431" s="21" t="str">
        <f t="shared" si="4697"/>
        <v>√tar (cross)</v>
      </c>
      <c r="K3431" s="21">
        <f t="shared" si="4698"/>
        <v>1</v>
      </c>
      <c r="L3431" s="21" t="str">
        <f t="shared" si="4699"/>
        <v>a</v>
      </c>
      <c r="M3431" s="21" t="str">
        <f t="shared" si="4700"/>
        <v/>
      </c>
      <c r="N3431" s="21" t="str">
        <f t="shared" si="4701"/>
        <v>ud + √tar + a + i</v>
      </c>
      <c r="O3431" s="21" t="str">
        <f t="shared" si="4702"/>
        <v/>
      </c>
      <c r="P3431" s="21" t="str">
        <f t="shared" si="4703"/>
        <v/>
      </c>
      <c r="Q3431" s="21" t="s">
        <v>4269</v>
      </c>
      <c r="R3431" s="21" t="s">
        <v>7628</v>
      </c>
      <c r="S3431" s="21" t="s">
        <v>7630</v>
      </c>
      <c r="T3431" s="21" t="s">
        <v>7737</v>
      </c>
      <c r="U3431" s="23"/>
      <c r="V3431" s="23"/>
      <c r="W3431" s="15">
        <f t="shared" si="2"/>
        <v>45635</v>
      </c>
      <c r="X3431" s="24">
        <v>3430.0</v>
      </c>
      <c r="Y3431" s="17" t="str">
        <f t="shared" si="4688"/>
        <v>=COUNTIFS(C$3:C3431,C3431)</v>
      </c>
      <c r="Z3431" s="25" t="str">
        <f t="shared" si="4689"/>
        <v>#NAME?</v>
      </c>
      <c r="AA3431" s="25" t="str">
        <f t="shared" si="4690"/>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1"/>
        <v>1</v>
      </c>
      <c r="B3432" s="10">
        <f t="shared" si="4299"/>
        <v>1</v>
      </c>
      <c r="C3432" s="12" t="s">
        <v>7738</v>
      </c>
      <c r="D3432" s="21" t="s">
        <v>118</v>
      </c>
      <c r="E3432" s="21" t="s">
        <v>7739</v>
      </c>
      <c r="F3432" s="21"/>
      <c r="G3432" s="21"/>
      <c r="H3432" s="21" t="s">
        <v>7740</v>
      </c>
      <c r="I3432" s="21"/>
      <c r="J3432" s="21"/>
      <c r="K3432" s="21"/>
      <c r="L3432" s="21"/>
      <c r="M3432" s="21"/>
      <c r="N3432" s="21" t="s">
        <v>7741</v>
      </c>
      <c r="O3432" s="21"/>
      <c r="P3432" s="21"/>
      <c r="Q3432" s="21"/>
      <c r="R3432" s="21" t="s">
        <v>7628</v>
      </c>
      <c r="S3432" s="21" t="s">
        <v>7630</v>
      </c>
      <c r="T3432" s="27" t="s">
        <v>7742</v>
      </c>
      <c r="U3432" s="23"/>
      <c r="V3432" s="23"/>
      <c r="W3432" s="15">
        <f t="shared" si="2"/>
        <v>45635</v>
      </c>
      <c r="X3432" s="24">
        <v>3431.0</v>
      </c>
      <c r="Y3432" s="17" t="str">
        <f t="shared" si="4688"/>
        <v>=COUNTIFS(C$3:C3432,C3432)</v>
      </c>
      <c r="Z3432" s="25" t="str">
        <f t="shared" si="4689"/>
        <v>#NAME?</v>
      </c>
      <c r="AA3432" s="25" t="str">
        <f t="shared" si="4690"/>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1"/>
        <v>1</v>
      </c>
      <c r="B3433" s="10">
        <f t="shared" si="4299"/>
        <v>1</v>
      </c>
      <c r="C3433" s="12" t="s">
        <v>7743</v>
      </c>
      <c r="D3433" s="21" t="s">
        <v>47</v>
      </c>
      <c r="E3433" s="21" t="s">
        <v>7713</v>
      </c>
      <c r="F3433" s="21"/>
      <c r="G3433" s="21"/>
      <c r="H3433" s="21" t="s">
        <v>7714</v>
      </c>
      <c r="I3433" s="21" t="s">
        <v>7715</v>
      </c>
      <c r="J3433" s="21"/>
      <c r="K3433" s="21"/>
      <c r="L3433" s="21"/>
      <c r="M3433" s="21"/>
      <c r="N3433" s="21" t="s">
        <v>7716</v>
      </c>
      <c r="O3433" s="21" t="s">
        <v>65</v>
      </c>
      <c r="P3433" s="21" t="s">
        <v>7716</v>
      </c>
      <c r="Q3433" s="21"/>
      <c r="R3433" s="21" t="s">
        <v>7628</v>
      </c>
      <c r="S3433" s="21" t="s">
        <v>7630</v>
      </c>
      <c r="T3433" s="27" t="s">
        <v>7744</v>
      </c>
      <c r="U3433" s="23"/>
      <c r="V3433" s="23"/>
      <c r="W3433" s="15">
        <f t="shared" si="2"/>
        <v>45635</v>
      </c>
      <c r="X3433" s="24">
        <v>3432.0</v>
      </c>
      <c r="Y3433" s="17" t="str">
        <f t="shared" si="4688"/>
        <v>=COUNTIFS(C$3:C3433,C3433)</v>
      </c>
      <c r="Z3433" s="25" t="str">
        <f t="shared" si="4689"/>
        <v>#NAME?</v>
      </c>
      <c r="AA3433" s="25" t="str">
        <f t="shared" si="4690"/>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1"/>
        <v>18</v>
      </c>
      <c r="B3434" s="10">
        <f t="shared" si="4299"/>
        <v>27</v>
      </c>
      <c r="C3434" s="12" t="s">
        <v>851</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7628</v>
      </c>
      <c r="S3434" s="21" t="s">
        <v>7630</v>
      </c>
      <c r="T3434" s="136" t="s">
        <v>7737</v>
      </c>
      <c r="U3434" s="23"/>
      <c r="V3434" s="23"/>
      <c r="W3434" s="15">
        <f t="shared" si="2"/>
        <v>45635</v>
      </c>
      <c r="X3434" s="24">
        <v>3433.0</v>
      </c>
      <c r="Y3434" s="17" t="str">
        <f t="shared" si="4688"/>
        <v>=COUNTIFS(C$3:C3434,C3434)</v>
      </c>
      <c r="Z3434" s="25" t="str">
        <f t="shared" si="4689"/>
        <v>#NAME?</v>
      </c>
      <c r="AA3434" s="25" t="str">
        <f t="shared" si="4690"/>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1"/>
        <v>1</v>
      </c>
      <c r="B3435" s="10">
        <f t="shared" si="4299"/>
        <v>3</v>
      </c>
      <c r="C3435" s="12" t="s">
        <v>7745</v>
      </c>
      <c r="D3435" s="21" t="s">
        <v>183</v>
      </c>
      <c r="E3435" s="21" t="s">
        <v>7746</v>
      </c>
      <c r="F3435" s="21"/>
      <c r="G3435" s="21"/>
      <c r="H3435" s="21" t="s">
        <v>7747</v>
      </c>
      <c r="I3435" s="21" t="s">
        <v>3142</v>
      </c>
      <c r="J3435" s="21" t="s">
        <v>2905</v>
      </c>
      <c r="K3435" s="21">
        <v>1.0</v>
      </c>
      <c r="L3435" s="21" t="s">
        <v>35</v>
      </c>
      <c r="M3435" s="21"/>
      <c r="N3435" s="21" t="s">
        <v>7730</v>
      </c>
      <c r="O3435" s="21"/>
      <c r="P3435" s="21"/>
      <c r="Q3435" s="21"/>
      <c r="R3435" s="21" t="s">
        <v>7628</v>
      </c>
      <c r="S3435" s="21" t="s">
        <v>7630</v>
      </c>
      <c r="T3435" s="27" t="s">
        <v>7748</v>
      </c>
      <c r="U3435" s="23"/>
      <c r="V3435" s="23"/>
      <c r="W3435" s="15">
        <f t="shared" si="2"/>
        <v>45635</v>
      </c>
      <c r="X3435" s="24">
        <v>3434.0</v>
      </c>
      <c r="Y3435" s="17" t="str">
        <f t="shared" si="4688"/>
        <v>=COUNTIFS(C$3:C3435,C3435)</v>
      </c>
      <c r="Z3435" s="25" t="str">
        <f t="shared" si="4689"/>
        <v>#NAME?</v>
      </c>
      <c r="AA3435" s="25" t="str">
        <f t="shared" si="4690"/>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1"/>
        <v>1</v>
      </c>
      <c r="B3436" s="10">
        <f t="shared" si="4299"/>
        <v>1</v>
      </c>
      <c r="C3436" s="12" t="s">
        <v>7749</v>
      </c>
      <c r="D3436" s="21" t="s">
        <v>84</v>
      </c>
      <c r="E3436" s="21" t="s">
        <v>7750</v>
      </c>
      <c r="F3436" s="21"/>
      <c r="G3436" s="21"/>
      <c r="H3436" s="21" t="s">
        <v>7751</v>
      </c>
      <c r="I3436" s="27" t="s">
        <v>7752</v>
      </c>
      <c r="J3436" s="21" t="s">
        <v>2905</v>
      </c>
      <c r="K3436" s="21">
        <v>1.0</v>
      </c>
      <c r="L3436" s="21" t="s">
        <v>35</v>
      </c>
      <c r="M3436" s="21" t="s">
        <v>7753</v>
      </c>
      <c r="N3436" s="21" t="s">
        <v>7754</v>
      </c>
      <c r="O3436" s="21"/>
      <c r="P3436" s="21"/>
      <c r="Q3436" s="21"/>
      <c r="R3436" s="21" t="s">
        <v>7628</v>
      </c>
      <c r="S3436" s="21" t="s">
        <v>7630</v>
      </c>
      <c r="T3436" s="27" t="s">
        <v>7755</v>
      </c>
      <c r="U3436" s="23"/>
      <c r="V3436" s="23"/>
      <c r="W3436" s="15">
        <f t="shared" si="2"/>
        <v>45635</v>
      </c>
      <c r="X3436" s="24">
        <v>3435.0</v>
      </c>
      <c r="Y3436" s="17" t="str">
        <f t="shared" si="4688"/>
        <v>=COUNTIFS(C$3:C3436,C3436)</v>
      </c>
      <c r="Z3436" s="25" t="str">
        <f t="shared" si="4689"/>
        <v>#NAME?</v>
      </c>
      <c r="AA3436" s="25" t="str">
        <f t="shared" si="4690"/>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1"/>
        <v>49</v>
      </c>
      <c r="B3437" s="10">
        <f t="shared" si="4299"/>
        <v>122</v>
      </c>
      <c r="C3437" s="12" t="s">
        <v>4724</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7628</v>
      </c>
      <c r="S3437" s="21" t="s">
        <v>7630</v>
      </c>
      <c r="T3437" s="27" t="s">
        <v>7756</v>
      </c>
      <c r="U3437" s="23"/>
      <c r="V3437" s="23"/>
      <c r="W3437" s="15">
        <f t="shared" si="2"/>
        <v>45635</v>
      </c>
      <c r="X3437" s="24">
        <v>3436.0</v>
      </c>
      <c r="Y3437" s="17" t="str">
        <f t="shared" si="4688"/>
        <v>=COUNTIFS(C$3:C3437,C3437)</v>
      </c>
      <c r="Z3437" s="25" t="str">
        <f t="shared" si="4689"/>
        <v>#NAME?</v>
      </c>
      <c r="AA3437" s="25" t="str">
        <f t="shared" si="4690"/>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299"/>
        <v>0</v>
      </c>
      <c r="C3438" s="130"/>
      <c r="D3438" s="130"/>
      <c r="E3438" s="130"/>
      <c r="F3438" s="130"/>
      <c r="G3438" s="130"/>
      <c r="H3438" s="130"/>
      <c r="I3438" s="130"/>
      <c r="J3438" s="130"/>
      <c r="K3438" s="130"/>
      <c r="L3438" s="130"/>
      <c r="M3438" s="130"/>
      <c r="N3438" s="130"/>
      <c r="O3438" s="130"/>
      <c r="P3438" s="130"/>
      <c r="Q3438" s="130"/>
      <c r="R3438" s="130" t="s">
        <v>7628</v>
      </c>
      <c r="S3438" s="130" t="s">
        <v>7630</v>
      </c>
      <c r="T3438" s="135" t="s">
        <v>7737</v>
      </c>
      <c r="U3438" s="36"/>
      <c r="V3438" s="36"/>
      <c r="W3438" s="15">
        <f t="shared" si="2"/>
        <v>45635</v>
      </c>
      <c r="X3438" s="24">
        <v>3437.0</v>
      </c>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299"/>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2"/>
        <v>45635</v>
      </c>
      <c r="X3439" s="24">
        <v>3438.0</v>
      </c>
      <c r="Y3439" s="17" t="str">
        <f t="shared" ref="Y3439:Y3455" si="4704">formulatext(A3439)</f>
        <v>#N/A</v>
      </c>
      <c r="Z3439" s="25" t="str">
        <f t="shared" ref="Z3439:Z3455" si="4705">org.libreoffice.regex(Y3439,"(\= COUNTIFS\(C\$\d{1,3}:)(C\d{1,3})(,)(C\d{1,3})(\))","$2")</f>
        <v>#NAME?</v>
      </c>
      <c r="AA3439" s="25" t="str">
        <f t="shared" ref="AA3439:AA3455" si="4706">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299"/>
        <v>1</v>
      </c>
      <c r="C3440" s="12" t="s">
        <v>7757</v>
      </c>
      <c r="D3440" s="21"/>
      <c r="E3440" s="21"/>
      <c r="F3440" s="21"/>
      <c r="G3440" s="21"/>
      <c r="H3440" s="21"/>
      <c r="I3440" s="21"/>
      <c r="J3440" s="21"/>
      <c r="K3440" s="21"/>
      <c r="L3440" s="21"/>
      <c r="M3440" s="21"/>
      <c r="N3440" s="21"/>
      <c r="O3440" s="21"/>
      <c r="P3440" s="21"/>
      <c r="Q3440" s="21"/>
      <c r="R3440" s="21"/>
      <c r="S3440" s="21"/>
      <c r="T3440" s="21"/>
      <c r="U3440" s="23"/>
      <c r="V3440" s="23"/>
      <c r="W3440" s="15">
        <f t="shared" si="2"/>
        <v>45635</v>
      </c>
      <c r="X3440" s="24">
        <v>3439.0</v>
      </c>
      <c r="Y3440" s="17" t="str">
        <f t="shared" si="4704"/>
        <v>#N/A</v>
      </c>
      <c r="Z3440" s="25" t="str">
        <f t="shared" si="4705"/>
        <v>#NAME?</v>
      </c>
      <c r="AA3440" s="25" t="str">
        <f t="shared" si="4706"/>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707">COUNTIFS(C$3:C3441,C3441)</f>
        <v>41</v>
      </c>
      <c r="B3441" s="10">
        <f t="shared" si="4299"/>
        <v>99</v>
      </c>
      <c r="C3441" s="12" t="s">
        <v>555</v>
      </c>
      <c r="D3441" s="21" t="str">
        <f t="shared" ref="D3441:D3444" si="4708">VLOOKUP($C3441,$C$1:$P$7320,2,0)</f>
        <v>pron</v>
      </c>
      <c r="E3441" s="21" t="str">
        <f t="shared" ref="E3441:E3442" si="4709">VLOOKUP($C3441,$C$1:$P$7320,3,0)</f>
        <v>masc nom sg of ya</v>
      </c>
      <c r="F3441" s="21" t="str">
        <f t="shared" ref="F3441:F3444" si="4710">VLOOKUP($C3441,$C$1:$P$7320,4,0)</f>
        <v/>
      </c>
      <c r="G3441" s="21"/>
      <c r="H3441" s="21" t="str">
        <f t="shared" ref="H3441:H3444" si="4711">VLOOKUP($C3441,$C$1:$P$7320,6,0)</f>
        <v>whichever, whoever</v>
      </c>
      <c r="I3441" s="21" t="str">
        <f t="shared" ref="I3441:I3444" si="4712">VLOOKUP($C3441,$C$1:$P$7320,7,0)</f>
        <v/>
      </c>
      <c r="J3441" s="21" t="str">
        <f t="shared" ref="J3441:J3444" si="4713">VLOOKUP($C3441,$C$1:$P$7320,8,0)</f>
        <v/>
      </c>
      <c r="K3441" s="21" t="str">
        <f t="shared" ref="K3441:K3444" si="4714">VLOOKUP($C3441,$C$1:$P$7320,9,0)</f>
        <v/>
      </c>
      <c r="L3441" s="21" t="str">
        <f t="shared" ref="L3441:L3444" si="4715">VLOOKUP($C3441,$C$1:$P$7320,10,0)</f>
        <v/>
      </c>
      <c r="M3441" s="21" t="str">
        <f t="shared" ref="M3441:M3444" si="4716">VLOOKUP($C3441,$C$1:$P$7320,11,0)</f>
        <v/>
      </c>
      <c r="N3441" s="21" t="str">
        <f t="shared" ref="N3441:N3444" si="4717">VLOOKUP($C3441,$C$1:$P$7320,12,0)</f>
        <v/>
      </c>
      <c r="O3441" s="21" t="str">
        <f t="shared" ref="O3441:O3444" si="4718">VLOOKUP($C3441,$C$1:$P$7320,13,0)</f>
        <v/>
      </c>
      <c r="P3441" s="21" t="str">
        <f t="shared" ref="P3441:P3444" si="4719">VLOOKUP($C3441,$C$1:$P$7320,14,0)</f>
        <v/>
      </c>
      <c r="Q3441" s="21"/>
      <c r="R3441" s="21" t="s">
        <v>7757</v>
      </c>
      <c r="S3441" s="21" t="s">
        <v>7758</v>
      </c>
      <c r="T3441" s="21" t="s">
        <v>7759</v>
      </c>
      <c r="U3441" s="77"/>
      <c r="V3441" s="23"/>
      <c r="W3441" s="15">
        <f t="shared" si="2"/>
        <v>45635</v>
      </c>
      <c r="X3441" s="24">
        <v>3440.0</v>
      </c>
      <c r="Y3441" s="17" t="str">
        <f t="shared" si="4704"/>
        <v>=COUNTIFS(C$3:C3441,C3441)</v>
      </c>
      <c r="Z3441" s="25" t="str">
        <f t="shared" si="4705"/>
        <v>#NAME?</v>
      </c>
      <c r="AA3441" s="25" t="str">
        <f t="shared" si="4706"/>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707"/>
        <v>52</v>
      </c>
      <c r="B3442" s="10">
        <f t="shared" si="4299"/>
        <v>124</v>
      </c>
      <c r="C3442" s="12" t="s">
        <v>466</v>
      </c>
      <c r="D3442" s="21" t="str">
        <f t="shared" si="4708"/>
        <v>ind</v>
      </c>
      <c r="E3442" s="21" t="str">
        <f t="shared" si="4709"/>
        <v/>
      </c>
      <c r="F3442" s="21" t="str">
        <f t="shared" si="4710"/>
        <v/>
      </c>
      <c r="G3442" s="21"/>
      <c r="H3442" s="21" t="str">
        <f t="shared" si="4711"/>
        <v>then, now, so, but</v>
      </c>
      <c r="I3442" s="21" t="str">
        <f t="shared" si="4712"/>
        <v/>
      </c>
      <c r="J3442" s="21" t="str">
        <f t="shared" si="4713"/>
        <v/>
      </c>
      <c r="K3442" s="21" t="str">
        <f t="shared" si="4714"/>
        <v/>
      </c>
      <c r="L3442" s="21" t="str">
        <f t="shared" si="4715"/>
        <v/>
      </c>
      <c r="M3442" s="21" t="str">
        <f t="shared" si="4716"/>
        <v/>
      </c>
      <c r="N3442" s="21" t="str">
        <f t="shared" si="4717"/>
        <v/>
      </c>
      <c r="O3442" s="21" t="str">
        <f t="shared" si="4718"/>
        <v/>
      </c>
      <c r="P3442" s="21" t="str">
        <f t="shared" si="4719"/>
        <v/>
      </c>
      <c r="Q3442" s="21"/>
      <c r="R3442" s="21" t="s">
        <v>7757</v>
      </c>
      <c r="S3442" s="21" t="s">
        <v>7758</v>
      </c>
      <c r="T3442" s="21" t="s">
        <v>7759</v>
      </c>
      <c r="U3442" s="23"/>
      <c r="V3442" s="23"/>
      <c r="W3442" s="15">
        <f t="shared" si="2"/>
        <v>45635</v>
      </c>
      <c r="X3442" s="24">
        <v>3441.0</v>
      </c>
      <c r="Y3442" s="17" t="str">
        <f t="shared" si="4704"/>
        <v>=COUNTIFS(C$3:C3442,C3442)</v>
      </c>
      <c r="Z3442" s="25" t="str">
        <f t="shared" si="4705"/>
        <v>#NAME?</v>
      </c>
      <c r="AA3442" s="25" t="str">
        <f t="shared" si="4706"/>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07"/>
        <v>82</v>
      </c>
      <c r="B3443" s="10">
        <f t="shared" si="4299"/>
        <v>147</v>
      </c>
      <c r="C3443" s="12" t="s">
        <v>560</v>
      </c>
      <c r="D3443" s="21" t="str">
        <f t="shared" si="4708"/>
        <v>noun</v>
      </c>
      <c r="E3443" s="21" t="s">
        <v>3635</v>
      </c>
      <c r="F3443" s="21" t="str">
        <f t="shared" si="4710"/>
        <v/>
      </c>
      <c r="G3443" s="21"/>
      <c r="H3443" s="21" t="str">
        <f t="shared" si="4711"/>
        <v>monk, monastic</v>
      </c>
      <c r="I3443" s="21" t="str">
        <f t="shared" si="4712"/>
        <v>beggar, mendicant</v>
      </c>
      <c r="J3443" s="21" t="str">
        <f t="shared" si="4713"/>
        <v>√bhikkh (beg)</v>
      </c>
      <c r="K3443" s="21">
        <f t="shared" si="4714"/>
        <v>1</v>
      </c>
      <c r="L3443" s="21" t="str">
        <f t="shared" si="4715"/>
        <v>a</v>
      </c>
      <c r="M3443" s="21" t="str">
        <f t="shared" si="4716"/>
        <v/>
      </c>
      <c r="N3443" s="21" t="str">
        <f t="shared" si="4717"/>
        <v>√bhikkh + u</v>
      </c>
      <c r="O3443" s="21" t="str">
        <f t="shared" si="4718"/>
        <v/>
      </c>
      <c r="P3443" s="21" t="str">
        <f t="shared" si="4719"/>
        <v/>
      </c>
      <c r="Q3443" s="21"/>
      <c r="R3443" s="21" t="s">
        <v>7757</v>
      </c>
      <c r="S3443" s="21" t="s">
        <v>7758</v>
      </c>
      <c r="T3443" s="21" t="s">
        <v>7759</v>
      </c>
      <c r="U3443" s="23"/>
      <c r="V3443" s="23"/>
      <c r="W3443" s="15">
        <f t="shared" si="2"/>
        <v>45635</v>
      </c>
      <c r="X3443" s="24">
        <v>3442.0</v>
      </c>
      <c r="Y3443" s="17" t="str">
        <f t="shared" si="4704"/>
        <v>=COUNTIFS(C$3:C3443,C3443)</v>
      </c>
      <c r="Z3443" s="25" t="str">
        <f t="shared" si="4705"/>
        <v>#NAME?</v>
      </c>
      <c r="AA3443" s="25" t="str">
        <f t="shared" si="4706"/>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07"/>
        <v>4</v>
      </c>
      <c r="B3444" s="10">
        <f t="shared" si="4299"/>
        <v>14</v>
      </c>
      <c r="C3444" s="12" t="s">
        <v>4210</v>
      </c>
      <c r="D3444" s="21" t="str">
        <f t="shared" si="4708"/>
        <v>ind</v>
      </c>
      <c r="E3444" s="21" t="str">
        <f>VLOOKUP($C3444,$C$1:$P$7320,3,0)</f>
        <v>adv, from jānanta</v>
      </c>
      <c r="F3444" s="21" t="str">
        <f t="shared" si="4710"/>
        <v/>
      </c>
      <c r="G3444" s="21"/>
      <c r="H3444" s="21" t="str">
        <f t="shared" si="4711"/>
        <v>knowingly, consciously, wittingly</v>
      </c>
      <c r="I3444" s="21" t="str">
        <f t="shared" si="4712"/>
        <v>knowing</v>
      </c>
      <c r="J3444" s="21" t="str">
        <f t="shared" si="4713"/>
        <v>√ñā (know)</v>
      </c>
      <c r="K3444" s="21">
        <f t="shared" si="4714"/>
        <v>5</v>
      </c>
      <c r="L3444" s="21" t="str">
        <f t="shared" si="4715"/>
        <v>nā</v>
      </c>
      <c r="M3444" s="21" t="str">
        <f t="shared" si="4716"/>
        <v>√ñā + nā &gt; jānā</v>
      </c>
      <c r="N3444" s="21" t="str">
        <f t="shared" si="4717"/>
        <v>jānā + aṃ</v>
      </c>
      <c r="O3444" s="21" t="str">
        <f t="shared" si="4718"/>
        <v/>
      </c>
      <c r="P3444" s="21" t="str">
        <f t="shared" si="4719"/>
        <v/>
      </c>
      <c r="Q3444" s="21"/>
      <c r="R3444" s="21" t="s">
        <v>7757</v>
      </c>
      <c r="S3444" s="21" t="s">
        <v>7758</v>
      </c>
      <c r="T3444" s="21" t="s">
        <v>7759</v>
      </c>
      <c r="U3444" s="23"/>
      <c r="V3444" s="23"/>
      <c r="W3444" s="15">
        <f t="shared" si="2"/>
        <v>45635</v>
      </c>
      <c r="X3444" s="24">
        <v>3443.0</v>
      </c>
      <c r="Y3444" s="17" t="str">
        <f t="shared" si="4704"/>
        <v>=COUNTIFS(C$3:C3444,C3444)</v>
      </c>
      <c r="Z3444" s="25" t="str">
        <f t="shared" si="4705"/>
        <v>#NAME?</v>
      </c>
      <c r="AA3444" s="25" t="str">
        <f t="shared" si="4706"/>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07"/>
        <v>1</v>
      </c>
      <c r="B3445" s="10">
        <f t="shared" si="4299"/>
        <v>2</v>
      </c>
      <c r="C3445" s="12" t="s">
        <v>7760</v>
      </c>
      <c r="D3445" s="21" t="s">
        <v>250</v>
      </c>
      <c r="E3445" s="21" t="s">
        <v>7761</v>
      </c>
      <c r="F3445" s="21"/>
      <c r="G3445" s="21"/>
      <c r="H3445" s="21" t="s">
        <v>7762</v>
      </c>
      <c r="I3445" s="21" t="s">
        <v>7763</v>
      </c>
      <c r="J3445" s="21" t="s">
        <v>7764</v>
      </c>
      <c r="K3445" s="21">
        <v>1.0</v>
      </c>
      <c r="L3445" s="21" t="s">
        <v>35</v>
      </c>
      <c r="M3445" s="21"/>
      <c r="N3445" s="21" t="s">
        <v>7765</v>
      </c>
      <c r="O3445" s="21"/>
      <c r="P3445" s="21"/>
      <c r="Q3445" s="21"/>
      <c r="R3445" s="21" t="s">
        <v>7757</v>
      </c>
      <c r="S3445" s="21" t="s">
        <v>7758</v>
      </c>
      <c r="T3445" s="21" t="s">
        <v>7766</v>
      </c>
      <c r="U3445" s="23"/>
      <c r="V3445" s="23"/>
      <c r="W3445" s="15">
        <f t="shared" si="2"/>
        <v>45635</v>
      </c>
      <c r="X3445" s="24">
        <v>3444.0</v>
      </c>
      <c r="Y3445" s="17" t="str">
        <f t="shared" si="4704"/>
        <v>=COUNTIFS(C$3:C3445,C3445)</v>
      </c>
      <c r="Z3445" s="25" t="str">
        <f t="shared" si="4705"/>
        <v>#NAME?</v>
      </c>
      <c r="AA3445" s="25" t="str">
        <f t="shared" si="4706"/>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07"/>
        <v>1</v>
      </c>
      <c r="B3446" s="10">
        <f t="shared" si="4299"/>
        <v>2</v>
      </c>
      <c r="C3446" s="12" t="s">
        <v>7767</v>
      </c>
      <c r="D3446" s="21" t="s">
        <v>47</v>
      </c>
      <c r="E3446" s="21" t="s">
        <v>7768</v>
      </c>
      <c r="F3446" s="21"/>
      <c r="G3446" s="21"/>
      <c r="H3446" s="21" t="s">
        <v>7769</v>
      </c>
      <c r="I3446" s="21"/>
      <c r="J3446" s="21" t="s">
        <v>7770</v>
      </c>
      <c r="K3446" s="21">
        <v>2.0</v>
      </c>
      <c r="L3446" s="21" t="s">
        <v>3045</v>
      </c>
      <c r="M3446" s="21"/>
      <c r="N3446" s="21" t="s">
        <v>7771</v>
      </c>
      <c r="O3446" s="21"/>
      <c r="P3446" s="21"/>
      <c r="Q3446" s="21"/>
      <c r="R3446" s="21" t="s">
        <v>7757</v>
      </c>
      <c r="S3446" s="21" t="s">
        <v>7758</v>
      </c>
      <c r="T3446" s="21" t="s">
        <v>7772</v>
      </c>
      <c r="U3446" s="23"/>
      <c r="V3446" s="23"/>
      <c r="W3446" s="15">
        <f t="shared" si="2"/>
        <v>45635</v>
      </c>
      <c r="X3446" s="24">
        <v>3445.0</v>
      </c>
      <c r="Y3446" s="17" t="str">
        <f t="shared" si="4704"/>
        <v>=COUNTIFS(C$3:C3446,C3446)</v>
      </c>
      <c r="Z3446" s="25" t="str">
        <f t="shared" si="4705"/>
        <v>#NAME?</v>
      </c>
      <c r="AA3446" s="25" t="str">
        <f t="shared" si="4706"/>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07"/>
        <v>1</v>
      </c>
      <c r="B3447" s="10">
        <f t="shared" si="4299"/>
        <v>1</v>
      </c>
      <c r="C3447" s="12" t="s">
        <v>7773</v>
      </c>
      <c r="D3447" s="21" t="s">
        <v>47</v>
      </c>
      <c r="E3447" s="21" t="s">
        <v>7774</v>
      </c>
      <c r="F3447" s="21"/>
      <c r="G3447" s="21"/>
      <c r="H3447" s="21" t="s">
        <v>7775</v>
      </c>
      <c r="I3447" s="21"/>
      <c r="J3447" s="21"/>
      <c r="K3447" s="21"/>
      <c r="L3447" s="21"/>
      <c r="M3447" s="21"/>
      <c r="N3447" s="21"/>
      <c r="O3447" s="21"/>
      <c r="P3447" s="21"/>
      <c r="Q3447" s="21"/>
      <c r="R3447" s="21" t="s">
        <v>7757</v>
      </c>
      <c r="S3447" s="21" t="s">
        <v>7758</v>
      </c>
      <c r="T3447" s="21" t="s">
        <v>7776</v>
      </c>
      <c r="U3447" s="23"/>
      <c r="V3447" s="23"/>
      <c r="W3447" s="15">
        <f t="shared" si="2"/>
        <v>45635</v>
      </c>
      <c r="X3447" s="24">
        <v>3446.0</v>
      </c>
      <c r="Y3447" s="17" t="str">
        <f t="shared" si="4704"/>
        <v>=COUNTIFS(C$3:C3447,C3447)</v>
      </c>
      <c r="Z3447" s="25" t="str">
        <f t="shared" si="4705"/>
        <v>#NAME?</v>
      </c>
      <c r="AA3447" s="25" t="str">
        <f t="shared" si="4706"/>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07"/>
        <v>109</v>
      </c>
      <c r="B3448" s="10">
        <f t="shared" si="4299"/>
        <v>220</v>
      </c>
      <c r="C3448" s="12" t="s">
        <v>1131</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7757</v>
      </c>
      <c r="S3448" s="21" t="s">
        <v>7758</v>
      </c>
      <c r="T3448" s="21" t="s">
        <v>7759</v>
      </c>
      <c r="U3448" s="23"/>
      <c r="V3448" s="23"/>
      <c r="W3448" s="15">
        <f t="shared" si="2"/>
        <v>45635</v>
      </c>
      <c r="X3448" s="24">
        <v>3447.0</v>
      </c>
      <c r="Y3448" s="17" t="str">
        <f t="shared" si="4704"/>
        <v>=COUNTIFS(C$3:C3448,C3448)</v>
      </c>
      <c r="Z3448" s="25" t="str">
        <f t="shared" si="4705"/>
        <v>#NAME?</v>
      </c>
      <c r="AA3448" s="25" t="str">
        <f t="shared" si="4706"/>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07"/>
        <v>1</v>
      </c>
      <c r="B3449" s="10">
        <f t="shared" si="4299"/>
        <v>1</v>
      </c>
      <c r="C3449" s="12" t="s">
        <v>7777</v>
      </c>
      <c r="D3449" s="21" t="s">
        <v>47</v>
      </c>
      <c r="E3449" s="21" t="s">
        <v>7778</v>
      </c>
      <c r="F3449" s="21"/>
      <c r="G3449" s="21"/>
      <c r="H3449" s="21" t="s">
        <v>7779</v>
      </c>
      <c r="I3449" s="21"/>
      <c r="J3449" s="21" t="s">
        <v>7780</v>
      </c>
      <c r="K3449" s="21">
        <v>1.0</v>
      </c>
      <c r="L3449" s="21" t="s">
        <v>35</v>
      </c>
      <c r="M3449" s="21"/>
      <c r="N3449" s="21" t="s">
        <v>7781</v>
      </c>
      <c r="O3449" s="21"/>
      <c r="P3449" s="21"/>
      <c r="Q3449" s="21"/>
      <c r="R3449" s="21" t="s">
        <v>7757</v>
      </c>
      <c r="S3449" s="21" t="s">
        <v>7758</v>
      </c>
      <c r="T3449" s="21" t="s">
        <v>7782</v>
      </c>
      <c r="U3449" s="23"/>
      <c r="V3449" s="23"/>
      <c r="W3449" s="15">
        <f t="shared" si="2"/>
        <v>45635</v>
      </c>
      <c r="X3449" s="24">
        <v>3448.0</v>
      </c>
      <c r="Y3449" s="17" t="str">
        <f t="shared" si="4704"/>
        <v>=COUNTIFS(C$3:C3449,C3449)</v>
      </c>
      <c r="Z3449" s="25" t="str">
        <f t="shared" si="4705"/>
        <v>#NAME?</v>
      </c>
      <c r="AA3449" s="25" t="str">
        <f t="shared" si="4706"/>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07"/>
        <v>110</v>
      </c>
      <c r="B3450" s="10">
        <f t="shared" si="4299"/>
        <v>220</v>
      </c>
      <c r="C3450" s="12" t="s">
        <v>1131</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7757</v>
      </c>
      <c r="S3450" s="21" t="s">
        <v>7758</v>
      </c>
      <c r="T3450" s="21" t="s">
        <v>7759</v>
      </c>
      <c r="U3450" s="23"/>
      <c r="V3450" s="23"/>
      <c r="W3450" s="15">
        <f t="shared" si="2"/>
        <v>45635</v>
      </c>
      <c r="X3450" s="24">
        <v>3449.0</v>
      </c>
      <c r="Y3450" s="17" t="str">
        <f t="shared" si="4704"/>
        <v>=COUNTIFS(C$3:C3450,C3450)</v>
      </c>
      <c r="Z3450" s="25" t="str">
        <f t="shared" si="4705"/>
        <v>#NAME?</v>
      </c>
      <c r="AA3450" s="25" t="str">
        <f t="shared" si="4706"/>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07"/>
        <v>1</v>
      </c>
      <c r="B3451" s="10">
        <f t="shared" si="4299"/>
        <v>1</v>
      </c>
      <c r="C3451" s="12" t="s">
        <v>7783</v>
      </c>
      <c r="D3451" s="21" t="s">
        <v>84</v>
      </c>
      <c r="E3451" s="21" t="s">
        <v>7784</v>
      </c>
      <c r="F3451" s="21"/>
      <c r="G3451" s="21"/>
      <c r="H3451" s="21" t="s">
        <v>7785</v>
      </c>
      <c r="I3451" s="21" t="s">
        <v>7786</v>
      </c>
      <c r="J3451" s="21" t="s">
        <v>7787</v>
      </c>
      <c r="K3451" s="21">
        <v>2.0</v>
      </c>
      <c r="L3451" s="21" t="s">
        <v>3045</v>
      </c>
      <c r="M3451" s="21" t="s">
        <v>7788</v>
      </c>
      <c r="N3451" s="21" t="s">
        <v>7789</v>
      </c>
      <c r="O3451" s="21"/>
      <c r="P3451" s="21"/>
      <c r="Q3451" s="21"/>
      <c r="R3451" s="21" t="s">
        <v>7757</v>
      </c>
      <c r="S3451" s="21" t="s">
        <v>7758</v>
      </c>
      <c r="T3451" s="21" t="s">
        <v>7790</v>
      </c>
      <c r="U3451" s="23"/>
      <c r="V3451" s="23"/>
      <c r="W3451" s="15">
        <f t="shared" si="2"/>
        <v>45635</v>
      </c>
      <c r="X3451" s="24">
        <v>3450.0</v>
      </c>
      <c r="Y3451" s="17" t="str">
        <f t="shared" si="4704"/>
        <v>=COUNTIFS(C$3:C3451,C3451)</v>
      </c>
      <c r="Z3451" s="25" t="str">
        <f t="shared" si="4705"/>
        <v>#NAME?</v>
      </c>
      <c r="AA3451" s="25" t="str">
        <f t="shared" si="4706"/>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07"/>
        <v>111</v>
      </c>
      <c r="B3452" s="10">
        <f t="shared" si="4299"/>
        <v>220</v>
      </c>
      <c r="C3452" s="12" t="s">
        <v>1131</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7757</v>
      </c>
      <c r="S3452" s="21" t="s">
        <v>7758</v>
      </c>
      <c r="T3452" s="21" t="s">
        <v>7759</v>
      </c>
      <c r="U3452" s="23"/>
      <c r="V3452" s="23"/>
      <c r="W3452" s="15">
        <f t="shared" si="2"/>
        <v>45635</v>
      </c>
      <c r="X3452" s="24">
        <v>3451.0</v>
      </c>
      <c r="Y3452" s="17" t="str">
        <f t="shared" si="4704"/>
        <v>=COUNTIFS(C$3:C3452,C3452)</v>
      </c>
      <c r="Z3452" s="25" t="str">
        <f t="shared" si="4705"/>
        <v>#NAME?</v>
      </c>
      <c r="AA3452" s="25" t="str">
        <f t="shared" si="4706"/>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07"/>
        <v>1</v>
      </c>
      <c r="B3453" s="10">
        <f t="shared" si="4299"/>
        <v>1</v>
      </c>
      <c r="C3453" s="12" t="s">
        <v>7791</v>
      </c>
      <c r="D3453" s="21" t="s">
        <v>84</v>
      </c>
      <c r="E3453" s="21" t="s">
        <v>7792</v>
      </c>
      <c r="F3453" s="21"/>
      <c r="G3453" s="21"/>
      <c r="H3453" s="21" t="s">
        <v>7793</v>
      </c>
      <c r="I3453" s="21" t="s">
        <v>7794</v>
      </c>
      <c r="J3453" s="21" t="s">
        <v>7787</v>
      </c>
      <c r="K3453" s="21">
        <v>2.0</v>
      </c>
      <c r="L3453" s="21" t="s">
        <v>7795</v>
      </c>
      <c r="M3453" s="21" t="s">
        <v>7796</v>
      </c>
      <c r="N3453" s="21" t="s">
        <v>7797</v>
      </c>
      <c r="O3453" s="21"/>
      <c r="P3453" s="21"/>
      <c r="Q3453" s="21"/>
      <c r="R3453" s="21" t="s">
        <v>7757</v>
      </c>
      <c r="S3453" s="21" t="s">
        <v>7758</v>
      </c>
      <c r="T3453" s="21" t="s">
        <v>7798</v>
      </c>
      <c r="U3453" s="23"/>
      <c r="V3453" s="23"/>
      <c r="W3453" s="15">
        <f t="shared" si="2"/>
        <v>45635</v>
      </c>
      <c r="X3453" s="24">
        <v>3452.0</v>
      </c>
      <c r="Y3453" s="17" t="str">
        <f t="shared" si="4704"/>
        <v>=COUNTIFS(C$3:C3453,C3453)</v>
      </c>
      <c r="Z3453" s="25" t="str">
        <f t="shared" si="4705"/>
        <v>#NAME?</v>
      </c>
      <c r="AA3453" s="25" t="str">
        <f t="shared" si="4706"/>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07"/>
        <v>112</v>
      </c>
      <c r="B3454" s="10">
        <f t="shared" si="4299"/>
        <v>220</v>
      </c>
      <c r="C3454" s="12" t="s">
        <v>1131</v>
      </c>
      <c r="D3454" s="21" t="str">
        <f t="shared" ref="D3454:D3455" si="4720">VLOOKUP($C3454,$C$1:$P$7320,2,0)</f>
        <v>ind</v>
      </c>
      <c r="E3454" s="21" t="str">
        <f t="shared" ref="E3454:E3455" si="4721">VLOOKUP($C3454,$C$1:$P$7320,3,0)</f>
        <v>conj</v>
      </c>
      <c r="F3454" s="21" t="str">
        <f t="shared" ref="F3454:F3455" si="4722">VLOOKUP($C3454,$C$1:$P$7320,4,0)</f>
        <v/>
      </c>
      <c r="G3454" s="21"/>
      <c r="H3454" s="21" t="str">
        <f t="shared" ref="H3454:H3455" si="4723">VLOOKUP($C3454,$C$1:$P$7320,6,0)</f>
        <v>or, either or</v>
      </c>
      <c r="I3454" s="21" t="str">
        <f t="shared" ref="I3454:I3455" si="4724">VLOOKUP($C3454,$C$1:$P$7320,7,0)</f>
        <v/>
      </c>
      <c r="J3454" s="21" t="str">
        <f t="shared" ref="J3454:J3455" si="4725">VLOOKUP($C3454,$C$1:$P$7320,8,0)</f>
        <v/>
      </c>
      <c r="K3454" s="21" t="str">
        <f t="shared" ref="K3454:K3455" si="4726">VLOOKUP($C3454,$C$1:$P$7320,9,0)</f>
        <v/>
      </c>
      <c r="L3454" s="21" t="str">
        <f t="shared" ref="L3454:L3455" si="4727">VLOOKUP($C3454,$C$1:$P$7320,10,0)</f>
        <v/>
      </c>
      <c r="M3454" s="21" t="str">
        <f t="shared" ref="M3454:M3455" si="4728">VLOOKUP($C3454,$C$1:$P$7320,11,0)</f>
        <v/>
      </c>
      <c r="N3454" s="21" t="str">
        <f t="shared" ref="N3454:N3455" si="4729">VLOOKUP($C3454,$C$1:$P$7320,12,0)</f>
        <v/>
      </c>
      <c r="O3454" s="21" t="str">
        <f t="shared" ref="O3454:O3455" si="4730">VLOOKUP($C3454,$C$1:$P$7320,13,0)</f>
        <v/>
      </c>
      <c r="P3454" s="21" t="str">
        <f t="shared" ref="P3454:P3455" si="4731">VLOOKUP($C3454,$C$1:$P$7320,14,0)</f>
        <v/>
      </c>
      <c r="Q3454" s="21"/>
      <c r="R3454" s="21" t="s">
        <v>7757</v>
      </c>
      <c r="S3454" s="21" t="s">
        <v>7758</v>
      </c>
      <c r="T3454" s="21" t="s">
        <v>7759</v>
      </c>
      <c r="U3454" s="23"/>
      <c r="V3454" s="23"/>
      <c r="W3454" s="15">
        <f t="shared" si="2"/>
        <v>45635</v>
      </c>
      <c r="X3454" s="24">
        <v>3453.0</v>
      </c>
      <c r="Y3454" s="17" t="str">
        <f t="shared" si="4704"/>
        <v>=COUNTIFS(C$3:C3454,C3454)</v>
      </c>
      <c r="Z3454" s="25" t="str">
        <f t="shared" si="4705"/>
        <v>#NAME?</v>
      </c>
      <c r="AA3454" s="25" t="str">
        <f t="shared" si="4706"/>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07"/>
        <v>50</v>
      </c>
      <c r="B3455" s="10">
        <f t="shared" si="4299"/>
        <v>122</v>
      </c>
      <c r="C3455" s="12" t="s">
        <v>4724</v>
      </c>
      <c r="D3455" s="21" t="str">
        <f t="shared" si="4720"/>
        <v>adj</v>
      </c>
      <c r="E3455" s="21" t="str">
        <f t="shared" si="4721"/>
        <v>nt nom sg of pācittiya</v>
      </c>
      <c r="F3455" s="21" t="str">
        <f t="shared" si="4722"/>
        <v>+loc</v>
      </c>
      <c r="G3455" s="21"/>
      <c r="H3455" s="21" t="str">
        <f t="shared" si="4723"/>
        <v>requiring confession</v>
      </c>
      <c r="I3455" s="21" t="str">
        <f t="shared" si="4724"/>
        <v/>
      </c>
      <c r="J3455" s="21" t="str">
        <f t="shared" si="4725"/>
        <v/>
      </c>
      <c r="K3455" s="21" t="str">
        <f t="shared" si="4726"/>
        <v/>
      </c>
      <c r="L3455" s="21" t="str">
        <f t="shared" si="4727"/>
        <v/>
      </c>
      <c r="M3455" s="21" t="str">
        <f t="shared" si="4728"/>
        <v/>
      </c>
      <c r="N3455" s="21" t="str">
        <f t="shared" si="4729"/>
        <v/>
      </c>
      <c r="O3455" s="21" t="str">
        <f t="shared" si="4730"/>
        <v/>
      </c>
      <c r="P3455" s="21" t="str">
        <f t="shared" si="4731"/>
        <v/>
      </c>
      <c r="Q3455" s="21"/>
      <c r="R3455" s="21" t="s">
        <v>7757</v>
      </c>
      <c r="S3455" s="21" t="s">
        <v>7758</v>
      </c>
      <c r="T3455" s="21" t="s">
        <v>7759</v>
      </c>
      <c r="U3455" s="23"/>
      <c r="V3455" s="23"/>
      <c r="W3455" s="15">
        <f t="shared" si="2"/>
        <v>45635</v>
      </c>
      <c r="X3455" s="24">
        <v>3454.0</v>
      </c>
      <c r="Y3455" s="17" t="str">
        <f t="shared" si="4704"/>
        <v>=COUNTIFS(C$3:C3455,C3455)</v>
      </c>
      <c r="Z3455" s="25" t="str">
        <f t="shared" si="4705"/>
        <v>#NAME?</v>
      </c>
      <c r="AA3455" s="25" t="str">
        <f t="shared" si="4706"/>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2"/>
      <c r="B3456" s="10">
        <f t="shared" si="4299"/>
        <v>0</v>
      </c>
      <c r="C3456" s="113"/>
      <c r="D3456" s="114"/>
      <c r="E3456" s="114"/>
      <c r="F3456" s="114"/>
      <c r="G3456" s="114"/>
      <c r="H3456" s="114"/>
      <c r="I3456" s="114"/>
      <c r="J3456" s="114"/>
      <c r="K3456" s="114"/>
      <c r="L3456" s="114"/>
      <c r="M3456" s="114"/>
      <c r="N3456" s="114"/>
      <c r="O3456" s="114"/>
      <c r="P3456" s="114"/>
      <c r="Q3456" s="114"/>
      <c r="R3456" s="114" t="s">
        <v>7757</v>
      </c>
      <c r="S3456" s="114" t="s">
        <v>7758</v>
      </c>
      <c r="T3456" s="114" t="s">
        <v>7759</v>
      </c>
      <c r="U3456" s="112"/>
      <c r="V3456" s="112"/>
      <c r="W3456" s="15">
        <f t="shared" si="2"/>
        <v>45635</v>
      </c>
      <c r="X3456" s="24">
        <v>3455.0</v>
      </c>
      <c r="Y3456" s="112"/>
      <c r="Z3456" s="112"/>
      <c r="AA3456" s="112"/>
      <c r="AB3456" s="112"/>
      <c r="AC3456" s="112"/>
      <c r="AD3456" s="112"/>
      <c r="AE3456" s="112"/>
      <c r="AF3456" s="112"/>
      <c r="AG3456" s="112"/>
      <c r="AH3456" s="112"/>
      <c r="AI3456" s="112"/>
      <c r="AJ3456" s="112"/>
      <c r="AK3456" s="112"/>
      <c r="AL3456" s="115"/>
      <c r="AM3456" s="115"/>
      <c r="AN3456" s="115"/>
      <c r="AO3456" s="115"/>
      <c r="AP3456" s="115"/>
      <c r="AQ3456" s="115"/>
      <c r="AR3456" s="115"/>
      <c r="AS3456" s="115"/>
      <c r="AT3456" s="115"/>
      <c r="AU3456" s="115"/>
    </row>
    <row r="3457" ht="15.75" customHeight="1">
      <c r="A3457" s="116"/>
      <c r="B3457" s="10">
        <f t="shared" si="4299"/>
        <v>1</v>
      </c>
      <c r="C3457" s="117" t="s">
        <v>7799</v>
      </c>
      <c r="D3457" s="118"/>
      <c r="E3457" s="118"/>
      <c r="F3457" s="118"/>
      <c r="G3457" s="118"/>
      <c r="H3457" s="118"/>
      <c r="I3457" s="118"/>
      <c r="J3457" s="118"/>
      <c r="K3457" s="118"/>
      <c r="L3457" s="118"/>
      <c r="M3457" s="118"/>
      <c r="N3457" s="118"/>
      <c r="O3457" s="118"/>
      <c r="P3457" s="118"/>
      <c r="Q3457" s="124"/>
      <c r="R3457" s="118"/>
      <c r="S3457" s="118"/>
      <c r="T3457" s="120"/>
      <c r="U3457" s="121"/>
      <c r="V3457" s="121"/>
      <c r="W3457" s="15">
        <f t="shared" si="2"/>
        <v>45635</v>
      </c>
      <c r="X3457" s="24">
        <v>3456.0</v>
      </c>
      <c r="Y3457" s="121"/>
      <c r="Z3457" s="121"/>
      <c r="AA3457" s="121"/>
      <c r="AB3457" s="121"/>
      <c r="AC3457" s="121"/>
      <c r="AD3457" s="121"/>
      <c r="AE3457" s="121"/>
      <c r="AF3457" s="121"/>
      <c r="AG3457" s="121"/>
      <c r="AH3457" s="121"/>
      <c r="AI3457" s="121"/>
      <c r="AJ3457" s="121"/>
      <c r="AK3457" s="121"/>
      <c r="AL3457" s="122"/>
      <c r="AM3457" s="122"/>
      <c r="AN3457" s="122"/>
      <c r="AO3457" s="122"/>
      <c r="AP3457" s="122"/>
      <c r="AQ3457" s="122"/>
      <c r="AR3457" s="122"/>
      <c r="AS3457" s="122"/>
      <c r="AT3457" s="122"/>
      <c r="AU3457" s="122"/>
    </row>
    <row r="3458" ht="15.75" customHeight="1">
      <c r="A3458" s="123">
        <f t="shared" ref="A3458:A3461" si="4732">COUNTIFS(C$3:C3458,C3458)</f>
        <v>1</v>
      </c>
      <c r="B3458" s="10">
        <f t="shared" si="4299"/>
        <v>1</v>
      </c>
      <c r="C3458" s="117" t="s">
        <v>7800</v>
      </c>
      <c r="D3458" s="124" t="s">
        <v>47</v>
      </c>
      <c r="E3458" s="119" t="s">
        <v>7801</v>
      </c>
      <c r="F3458" s="124"/>
      <c r="G3458" s="124"/>
      <c r="H3458" s="119" t="s">
        <v>7802</v>
      </c>
      <c r="I3458" s="124"/>
      <c r="J3458" s="124"/>
      <c r="K3458" s="124"/>
      <c r="L3458" s="124"/>
      <c r="M3458" s="124"/>
      <c r="N3458" s="119" t="s">
        <v>7803</v>
      </c>
      <c r="O3458" s="124" t="s">
        <v>65</v>
      </c>
      <c r="P3458" s="119" t="s">
        <v>7803</v>
      </c>
      <c r="Q3458" s="124"/>
      <c r="R3458" s="124" t="s">
        <v>7757</v>
      </c>
      <c r="S3458" s="124" t="s">
        <v>7758</v>
      </c>
      <c r="T3458" s="119" t="s">
        <v>7804</v>
      </c>
      <c r="U3458" s="126"/>
      <c r="V3458" s="126"/>
      <c r="W3458" s="15">
        <f t="shared" si="2"/>
        <v>45635</v>
      </c>
      <c r="X3458" s="24">
        <v>3457.0</v>
      </c>
      <c r="Y3458" s="121" t="str">
        <f>formulatext(A3458)</f>
        <v>=COUNTIFS(C$3:C3458,C3458)</v>
      </c>
      <c r="Z3458" s="127" t="str">
        <f>org.libreoffice.regex(Y3458,"(\= COUNTIFS\(C\$\d{1,3}:)(C\d{1,3})(,)(C\d{1,3})(\))","$2")</f>
        <v>#NAME?</v>
      </c>
      <c r="AA3458" s="127" t="str">
        <f>org.libreoffice.regex(Y3458,"(\= COUNTIFS\(C\$\d{1,3}:)(C\d{1,3})(,)(C\d{1,3})(\))","$4")</f>
        <v>#NAME?</v>
      </c>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si="4732"/>
        <v>2</v>
      </c>
      <c r="B3459" s="10">
        <f t="shared" si="4299"/>
        <v>2</v>
      </c>
      <c r="C3459" s="117" t="s">
        <v>7349</v>
      </c>
      <c r="D3459" s="143" t="str">
        <f>VLOOKUP($C3459,$C$1:$P$6301,2,0)</f>
        <v>noun</v>
      </c>
      <c r="E3459" s="143" t="str">
        <f>VLOOKUP($C3459,$C$1:$P$6301,3,0)</f>
        <v>masc, comp</v>
      </c>
      <c r="F3459" s="143" t="str">
        <f>VLOOKUP($C3459,$C$1:$P$6301,4,0)</f>
        <v/>
      </c>
      <c r="G3459" s="143"/>
      <c r="H3459" s="143" t="str">
        <f>VLOOKUP($C3459,$C$1:$P$6301,6,0)</f>
        <v>plants, vegetation</v>
      </c>
      <c r="I3459" s="143" t="str">
        <f>VLOOKUP($C3459,$C$1:$P$6301,7,0)</f>
        <v>become group</v>
      </c>
      <c r="J3459" s="143" t="str">
        <f>VLOOKUP($C3459,$C$1:$P$6301,8,0)</f>
        <v/>
      </c>
      <c r="K3459" s="143" t="str">
        <f>VLOOKUP($C3459,$C$1:$P$6301,9,0)</f>
        <v/>
      </c>
      <c r="L3459" s="143" t="str">
        <f>VLOOKUP($C3459,$C$1:$P$6301,10,0)</f>
        <v/>
      </c>
      <c r="M3459" s="143" t="str">
        <f>VLOOKUP($C3459,$C$1:$P$6301,11,0)</f>
        <v/>
      </c>
      <c r="N3459" s="143" t="str">
        <f>VLOOKUP($C3459,$C$1:$P$6301,12,0)</f>
        <v>bhūta + gāma</v>
      </c>
      <c r="O3459" s="143" t="str">
        <f>VLOOKUP($C3459,$C$1:$P$6301,13,0)</f>
        <v>genitive tappurisa</v>
      </c>
      <c r="P3459" s="124" t="str">
        <f>VLOOKUP($C3459,$C$1:$P$6301,14,0)</f>
        <v>bhūtānaṃ + gāma</v>
      </c>
      <c r="Q3459" s="124"/>
      <c r="R3459" s="124" t="s">
        <v>7757</v>
      </c>
      <c r="S3459" s="124" t="s">
        <v>7758</v>
      </c>
      <c r="T3459" s="119" t="s">
        <v>7805</v>
      </c>
      <c r="U3459" s="126"/>
      <c r="V3459" s="126"/>
      <c r="W3459" s="15">
        <f t="shared" si="2"/>
        <v>45635</v>
      </c>
      <c r="X3459" s="24">
        <v>3458.0</v>
      </c>
      <c r="Y3459" s="121"/>
      <c r="Z3459" s="127"/>
      <c r="AA3459" s="127"/>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32"/>
        <v>5</v>
      </c>
      <c r="B3460" s="10">
        <f t="shared" si="4299"/>
        <v>19</v>
      </c>
      <c r="C3460" s="128" t="s">
        <v>5844</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4"/>
      <c r="P3460" s="124"/>
      <c r="Q3460" s="124"/>
      <c r="R3460" s="124" t="s">
        <v>7757</v>
      </c>
      <c r="S3460" s="124" t="s">
        <v>7758</v>
      </c>
      <c r="T3460" s="129" t="s">
        <v>7799</v>
      </c>
      <c r="U3460" s="126"/>
      <c r="V3460" s="126"/>
      <c r="W3460" s="15">
        <f t="shared" si="2"/>
        <v>45635</v>
      </c>
      <c r="X3460" s="24">
        <v>3459.0</v>
      </c>
      <c r="Y3460" s="121" t="str">
        <f t="shared" ref="Y3460:Y3461" si="4733">formulatext(A3460)</f>
        <v>=COUNTIFS(C$3:C3460,C3460)</v>
      </c>
      <c r="Z3460" s="127" t="str">
        <f t="shared" ref="Z3460:Z3461" si="4734">org.libreoffice.regex(Y3460,"(\= COUNTIFS\(C\$\d{1,3}:)(C\d{1,3})(,)(C\d{1,3})(\))","$2")</f>
        <v>#NAME?</v>
      </c>
      <c r="AA3460" s="127" t="str">
        <f t="shared" ref="AA3460:AA3461" si="4735">org.libreoffice.regex(Y3460,"(\= COUNTIFS\(C\$\d{1,3}:)(C\d{1,3})(,)(C\d{1,3})(\))","$4")</f>
        <v>#NAME?</v>
      </c>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32"/>
        <v>3</v>
      </c>
      <c r="B3461" s="10">
        <f t="shared" si="4299"/>
        <v>4</v>
      </c>
      <c r="C3461" s="117" t="s">
        <v>1929</v>
      </c>
      <c r="D3461" s="124" t="str">
        <f>VLOOKUP($C3461,$C$1:$P$6301,2,0)</f>
        <v>ordinal</v>
      </c>
      <c r="E3461" s="124" t="str">
        <f>VLOOKUP($C3461,$C$1:$P$6301,3,0)</f>
        <v>masc nom sg of dutiya</v>
      </c>
      <c r="F3461" s="124" t="str">
        <f>VLOOKUP($C3461,$C$1:$P$6301,4,0)</f>
        <v/>
      </c>
      <c r="G3461" s="124"/>
      <c r="H3461" s="124" t="str">
        <f>VLOOKUP($C3461,$C$1:$P$6301,6,0)</f>
        <v>second</v>
      </c>
      <c r="I3461" s="124" t="str">
        <f>VLOOKUP($C3461,$C$1:$P$6301,7,0)</f>
        <v/>
      </c>
      <c r="J3461" s="124" t="str">
        <f>VLOOKUP($C3461,$C$1:$P$6301,8,0)</f>
        <v/>
      </c>
      <c r="K3461" s="124" t="str">
        <f>VLOOKUP($C3461,$C$1:$P$6301,9,0)</f>
        <v/>
      </c>
      <c r="L3461" s="124" t="str">
        <f>VLOOKUP($C3461,$C$1:$P$6301,10,0)</f>
        <v/>
      </c>
      <c r="M3461" s="124" t="str">
        <f>VLOOKUP($C3461,$C$1:$P$6301,11,0)</f>
        <v/>
      </c>
      <c r="N3461" s="124" t="str">
        <f>VLOOKUP($C3461,$C$1:$P$6301,12,0)</f>
        <v>dvi + tiya</v>
      </c>
      <c r="O3461" s="124" t="str">
        <f>VLOOKUP($C3461,$C$1:$P$6301,13,0)</f>
        <v/>
      </c>
      <c r="P3461" s="124" t="str">
        <f>VLOOKUP($C3461,$C$1:$P$6301,14,0)</f>
        <v/>
      </c>
      <c r="Q3461" s="124"/>
      <c r="R3461" s="124" t="s">
        <v>7757</v>
      </c>
      <c r="S3461" s="124" t="s">
        <v>7758</v>
      </c>
      <c r="T3461" s="129" t="s">
        <v>7799</v>
      </c>
      <c r="U3461" s="126"/>
      <c r="V3461" s="126"/>
      <c r="W3461" s="15">
        <f t="shared" si="2"/>
        <v>45635</v>
      </c>
      <c r="X3461" s="24">
        <v>3460.0</v>
      </c>
      <c r="Y3461" s="121" t="str">
        <f t="shared" si="4733"/>
        <v>=COUNTIFS(C$3:C3461,C3461)</v>
      </c>
      <c r="Z3461" s="127" t="str">
        <f t="shared" si="4734"/>
        <v>#NAME?</v>
      </c>
      <c r="AA3461" s="127" t="str">
        <f t="shared" si="4735"/>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36"/>
      <c r="B3462" s="10">
        <f t="shared" si="4299"/>
        <v>0</v>
      </c>
      <c r="C3462" s="130"/>
      <c r="D3462" s="130"/>
      <c r="E3462" s="130"/>
      <c r="F3462" s="130"/>
      <c r="G3462" s="130"/>
      <c r="H3462" s="130"/>
      <c r="I3462" s="130"/>
      <c r="J3462" s="130"/>
      <c r="K3462" s="130"/>
      <c r="L3462" s="130"/>
      <c r="M3462" s="130"/>
      <c r="N3462" s="130"/>
      <c r="O3462" s="130"/>
      <c r="P3462" s="130"/>
      <c r="Q3462" s="130"/>
      <c r="R3462" s="130" t="s">
        <v>7757</v>
      </c>
      <c r="S3462" s="130" t="s">
        <v>7758</v>
      </c>
      <c r="T3462" s="135" t="s">
        <v>7799</v>
      </c>
      <c r="U3462" s="36"/>
      <c r="V3462" s="36"/>
      <c r="W3462" s="15">
        <f t="shared" si="2"/>
        <v>45635</v>
      </c>
      <c r="X3462" s="24">
        <v>3461.0</v>
      </c>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299"/>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2"/>
        <v>45635</v>
      </c>
      <c r="X3463" s="24">
        <v>3462.0</v>
      </c>
      <c r="Y3463" s="17" t="str">
        <f t="shared" ref="Y3463:Y3471" si="4736">formulatext(A3463)</f>
        <v>#N/A</v>
      </c>
      <c r="Z3463" s="25" t="str">
        <f t="shared" ref="Z3463:Z3471" si="4737">org.libreoffice.regex(Y3463,"(\= COUNTIFS\(C\$\d{1,3}:)(C\d{1,3})(,)(C\d{1,3})(\))","$2")</f>
        <v>#NAME?</v>
      </c>
      <c r="AA3463" s="25" t="str">
        <f t="shared" ref="AA3463:AA3471" si="4738">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299"/>
        <v>1</v>
      </c>
      <c r="C3464" s="12" t="s">
        <v>7806</v>
      </c>
      <c r="D3464" s="21"/>
      <c r="E3464" s="21"/>
      <c r="F3464" s="21"/>
      <c r="G3464" s="21"/>
      <c r="H3464" s="21"/>
      <c r="I3464" s="21"/>
      <c r="J3464" s="21"/>
      <c r="K3464" s="21"/>
      <c r="L3464" s="21"/>
      <c r="M3464" s="21"/>
      <c r="N3464" s="21"/>
      <c r="O3464" s="21"/>
      <c r="P3464" s="21"/>
      <c r="Q3464" s="21"/>
      <c r="R3464" s="21"/>
      <c r="S3464" s="21"/>
      <c r="T3464" s="21"/>
      <c r="U3464" s="23"/>
      <c r="V3464" s="23"/>
      <c r="W3464" s="15">
        <f t="shared" si="2"/>
        <v>45635</v>
      </c>
      <c r="X3464" s="24">
        <v>3463.0</v>
      </c>
      <c r="Y3464" s="17" t="str">
        <f t="shared" si="4736"/>
        <v>#N/A</v>
      </c>
      <c r="Z3464" s="25" t="str">
        <f t="shared" si="4737"/>
        <v>#NAME?</v>
      </c>
      <c r="AA3464" s="25" t="str">
        <f t="shared" si="4738"/>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39">COUNTIFS(C$3:C3465,C3465)</f>
        <v>42</v>
      </c>
      <c r="B3465" s="10">
        <f t="shared" si="4299"/>
        <v>99</v>
      </c>
      <c r="C3465" s="12" t="s">
        <v>555</v>
      </c>
      <c r="D3465" s="21" t="str">
        <f t="shared" ref="D3465:D3467" si="4740">VLOOKUP($C3465,$C$1:$P$7320,2,0)</f>
        <v>pron</v>
      </c>
      <c r="E3465" s="21" t="str">
        <f t="shared" ref="E3465:E3466" si="4741">VLOOKUP($C3465,$C$1:$P$7320,3,0)</f>
        <v>masc nom sg of ya</v>
      </c>
      <c r="F3465" s="21" t="str">
        <f t="shared" ref="F3465:F3467" si="4742">VLOOKUP($C3465,$C$1:$P$7320,4,0)</f>
        <v/>
      </c>
      <c r="G3465" s="21"/>
      <c r="H3465" s="21" t="str">
        <f t="shared" ref="H3465:H3467" si="4743">VLOOKUP($C3465,$C$1:$P$7320,6,0)</f>
        <v>whichever, whoever</v>
      </c>
      <c r="I3465" s="21" t="str">
        <f t="shared" ref="I3465:I3467" si="4744">VLOOKUP($C3465,$C$1:$P$7320,7,0)</f>
        <v/>
      </c>
      <c r="J3465" s="21" t="str">
        <f t="shared" ref="J3465:J3467" si="4745">VLOOKUP($C3465,$C$1:$P$7320,8,0)</f>
        <v/>
      </c>
      <c r="K3465" s="21" t="str">
        <f t="shared" ref="K3465:K3467" si="4746">VLOOKUP($C3465,$C$1:$P$7320,9,0)</f>
        <v/>
      </c>
      <c r="L3465" s="21" t="str">
        <f t="shared" ref="L3465:L3467" si="4747">VLOOKUP($C3465,$C$1:$P$7320,10,0)</f>
        <v/>
      </c>
      <c r="M3465" s="21" t="str">
        <f t="shared" ref="M3465:M3467" si="4748">VLOOKUP($C3465,$C$1:$P$7320,11,0)</f>
        <v/>
      </c>
      <c r="N3465" s="21" t="str">
        <f t="shared" ref="N3465:N3467" si="4749">VLOOKUP($C3465,$C$1:$P$7320,12,0)</f>
        <v/>
      </c>
      <c r="O3465" s="21" t="str">
        <f t="shared" ref="O3465:O3467" si="4750">VLOOKUP($C3465,$C$1:$P$7320,13,0)</f>
        <v/>
      </c>
      <c r="P3465" s="21" t="str">
        <f t="shared" ref="P3465:P3467" si="4751">VLOOKUP($C3465,$C$1:$P$7320,14,0)</f>
        <v/>
      </c>
      <c r="Q3465" s="21"/>
      <c r="R3465" s="21" t="s">
        <v>7806</v>
      </c>
      <c r="S3465" s="21" t="s">
        <v>7807</v>
      </c>
      <c r="T3465" s="21" t="s">
        <v>7808</v>
      </c>
      <c r="U3465" s="77"/>
      <c r="V3465" s="23"/>
      <c r="W3465" s="15">
        <f t="shared" si="2"/>
        <v>45635</v>
      </c>
      <c r="X3465" s="24">
        <v>3464.0</v>
      </c>
      <c r="Y3465" s="17" t="str">
        <f t="shared" si="4736"/>
        <v>=COUNTIFS(C$3:C3465,C3465)</v>
      </c>
      <c r="Z3465" s="25" t="str">
        <f t="shared" si="4737"/>
        <v>#NAME?</v>
      </c>
      <c r="AA3465" s="25" t="str">
        <f t="shared" si="4738"/>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39"/>
        <v>53</v>
      </c>
      <c r="B3466" s="10">
        <f t="shared" si="4299"/>
        <v>124</v>
      </c>
      <c r="C3466" s="12" t="s">
        <v>466</v>
      </c>
      <c r="D3466" s="21" t="str">
        <f t="shared" si="4740"/>
        <v>ind</v>
      </c>
      <c r="E3466" s="21" t="str">
        <f t="shared" si="4741"/>
        <v/>
      </c>
      <c r="F3466" s="21" t="str">
        <f t="shared" si="4742"/>
        <v/>
      </c>
      <c r="G3466" s="21"/>
      <c r="H3466" s="21" t="str">
        <f t="shared" si="4743"/>
        <v>then, now, so, but</v>
      </c>
      <c r="I3466" s="21" t="str">
        <f t="shared" si="4744"/>
        <v/>
      </c>
      <c r="J3466" s="21" t="str">
        <f t="shared" si="4745"/>
        <v/>
      </c>
      <c r="K3466" s="21" t="str">
        <f t="shared" si="4746"/>
        <v/>
      </c>
      <c r="L3466" s="21" t="str">
        <f t="shared" si="4747"/>
        <v/>
      </c>
      <c r="M3466" s="21" t="str">
        <f t="shared" si="4748"/>
        <v/>
      </c>
      <c r="N3466" s="21" t="str">
        <f t="shared" si="4749"/>
        <v/>
      </c>
      <c r="O3466" s="21" t="str">
        <f t="shared" si="4750"/>
        <v/>
      </c>
      <c r="P3466" s="21" t="str">
        <f t="shared" si="4751"/>
        <v/>
      </c>
      <c r="Q3466" s="21"/>
      <c r="R3466" s="21" t="s">
        <v>7806</v>
      </c>
      <c r="S3466" s="21" t="s">
        <v>7807</v>
      </c>
      <c r="T3466" s="21" t="s">
        <v>7808</v>
      </c>
      <c r="U3466" s="23"/>
      <c r="V3466" s="23"/>
      <c r="W3466" s="15">
        <f t="shared" si="2"/>
        <v>45635</v>
      </c>
      <c r="X3466" s="24">
        <v>3465.0</v>
      </c>
      <c r="Y3466" s="17" t="str">
        <f t="shared" si="4736"/>
        <v>=COUNTIFS(C$3:C3466,C3466)</v>
      </c>
      <c r="Z3466" s="25" t="str">
        <f t="shared" si="4737"/>
        <v>#NAME?</v>
      </c>
      <c r="AA3466" s="25" t="str">
        <f t="shared" si="4738"/>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39"/>
        <v>83</v>
      </c>
      <c r="B3467" s="10">
        <f t="shared" si="4299"/>
        <v>147</v>
      </c>
      <c r="C3467" s="12" t="s">
        <v>560</v>
      </c>
      <c r="D3467" s="21" t="str">
        <f t="shared" si="4740"/>
        <v>noun</v>
      </c>
      <c r="E3467" s="21" t="s">
        <v>3635</v>
      </c>
      <c r="F3467" s="21" t="str">
        <f t="shared" si="4742"/>
        <v/>
      </c>
      <c r="G3467" s="21"/>
      <c r="H3467" s="21" t="str">
        <f t="shared" si="4743"/>
        <v>monk, monastic</v>
      </c>
      <c r="I3467" s="21" t="str">
        <f t="shared" si="4744"/>
        <v>beggar, mendicant</v>
      </c>
      <c r="J3467" s="21" t="str">
        <f t="shared" si="4745"/>
        <v>√bhikkh (beg)</v>
      </c>
      <c r="K3467" s="21">
        <f t="shared" si="4746"/>
        <v>1</v>
      </c>
      <c r="L3467" s="21" t="str">
        <f t="shared" si="4747"/>
        <v>a</v>
      </c>
      <c r="M3467" s="21" t="str">
        <f t="shared" si="4748"/>
        <v/>
      </c>
      <c r="N3467" s="21" t="str">
        <f t="shared" si="4749"/>
        <v>√bhikkh + u</v>
      </c>
      <c r="O3467" s="21" t="str">
        <f t="shared" si="4750"/>
        <v/>
      </c>
      <c r="P3467" s="21" t="str">
        <f t="shared" si="4751"/>
        <v/>
      </c>
      <c r="Q3467" s="21"/>
      <c r="R3467" s="21" t="s">
        <v>7806</v>
      </c>
      <c r="S3467" s="21" t="s">
        <v>7807</v>
      </c>
      <c r="T3467" s="21" t="s">
        <v>7808</v>
      </c>
      <c r="U3467" s="23"/>
      <c r="V3467" s="23"/>
      <c r="W3467" s="15">
        <f t="shared" si="2"/>
        <v>45635</v>
      </c>
      <c r="X3467" s="24">
        <v>3466.0</v>
      </c>
      <c r="Y3467" s="17" t="str">
        <f t="shared" si="4736"/>
        <v>=COUNTIFS(C$3:C3467,C3467)</v>
      </c>
      <c r="Z3467" s="25" t="str">
        <f t="shared" si="4737"/>
        <v>#NAME?</v>
      </c>
      <c r="AA3467" s="25" t="str">
        <f t="shared" si="4738"/>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39"/>
        <v>1</v>
      </c>
      <c r="B3468" s="10">
        <f t="shared" si="4299"/>
        <v>1</v>
      </c>
      <c r="C3468" s="12" t="s">
        <v>7809</v>
      </c>
      <c r="D3468" s="21" t="s">
        <v>183</v>
      </c>
      <c r="E3468" s="21" t="s">
        <v>7810</v>
      </c>
      <c r="F3468" s="21"/>
      <c r="G3468" s="21"/>
      <c r="H3468" s="21" t="s">
        <v>7811</v>
      </c>
      <c r="I3468" s="21" t="s">
        <v>7812</v>
      </c>
      <c r="J3468" s="21" t="s">
        <v>337</v>
      </c>
      <c r="K3468" s="21">
        <v>3.0</v>
      </c>
      <c r="L3468" s="21" t="s">
        <v>76</v>
      </c>
      <c r="M3468" s="21"/>
      <c r="N3468" s="21" t="s">
        <v>7813</v>
      </c>
      <c r="O3468" s="21"/>
      <c r="P3468" s="21"/>
      <c r="Q3468" s="21"/>
      <c r="R3468" s="21" t="s">
        <v>7806</v>
      </c>
      <c r="S3468" s="21" t="s">
        <v>7807</v>
      </c>
      <c r="T3468" s="21" t="s">
        <v>7814</v>
      </c>
      <c r="U3468" s="23"/>
      <c r="V3468" s="23"/>
      <c r="W3468" s="15">
        <f t="shared" si="2"/>
        <v>45635</v>
      </c>
      <c r="X3468" s="24">
        <v>3467.0</v>
      </c>
      <c r="Y3468" s="17" t="str">
        <f t="shared" si="4736"/>
        <v>=COUNTIFS(C$3:C3468,C3468)</v>
      </c>
      <c r="Z3468" s="25" t="str">
        <f t="shared" si="4737"/>
        <v>#NAME?</v>
      </c>
      <c r="AA3468" s="25" t="str">
        <f t="shared" si="4738"/>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39"/>
        <v>1</v>
      </c>
      <c r="B3469" s="10">
        <f t="shared" si="4299"/>
        <v>4</v>
      </c>
      <c r="C3469" s="12" t="s">
        <v>7815</v>
      </c>
      <c r="D3469" s="21" t="s">
        <v>47</v>
      </c>
      <c r="E3469" s="21" t="s">
        <v>7816</v>
      </c>
      <c r="F3469" s="21"/>
      <c r="G3469" s="21"/>
      <c r="H3469" s="21" t="s">
        <v>7817</v>
      </c>
      <c r="I3469" s="21"/>
      <c r="J3469" s="21" t="s">
        <v>564</v>
      </c>
      <c r="K3469" s="21">
        <v>1.0</v>
      </c>
      <c r="L3469" s="21" t="s">
        <v>35</v>
      </c>
      <c r="M3469" s="21"/>
      <c r="N3469" s="21" t="s">
        <v>7818</v>
      </c>
      <c r="O3469" s="21"/>
      <c r="P3469" s="21"/>
      <c r="Q3469" s="21"/>
      <c r="R3469" s="21" t="s">
        <v>7806</v>
      </c>
      <c r="S3469" s="21" t="s">
        <v>7807</v>
      </c>
      <c r="T3469" s="21" t="s">
        <v>7819</v>
      </c>
      <c r="U3469" s="23"/>
      <c r="V3469" s="23"/>
      <c r="W3469" s="15">
        <f t="shared" si="2"/>
        <v>45635</v>
      </c>
      <c r="X3469" s="24">
        <v>3468.0</v>
      </c>
      <c r="Y3469" s="17" t="str">
        <f t="shared" si="4736"/>
        <v>=COUNTIFS(C$3:C3469,C3469)</v>
      </c>
      <c r="Z3469" s="25" t="str">
        <f t="shared" si="4737"/>
        <v>#NAME?</v>
      </c>
      <c r="AA3469" s="25" t="str">
        <f t="shared" si="4738"/>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39"/>
        <v>1</v>
      </c>
      <c r="B3470" s="10">
        <f t="shared" si="4299"/>
        <v>3</v>
      </c>
      <c r="C3470" s="12" t="s">
        <v>7820</v>
      </c>
      <c r="D3470" s="21" t="s">
        <v>84</v>
      </c>
      <c r="E3470" s="21" t="s">
        <v>7821</v>
      </c>
      <c r="F3470" s="21"/>
      <c r="G3470" s="21"/>
      <c r="H3470" s="21" t="s">
        <v>7822</v>
      </c>
      <c r="I3470" s="21"/>
      <c r="J3470" s="21" t="s">
        <v>640</v>
      </c>
      <c r="K3470" s="21">
        <v>1.0</v>
      </c>
      <c r="L3470" s="21" t="s">
        <v>35</v>
      </c>
      <c r="M3470" s="21" t="s">
        <v>1752</v>
      </c>
      <c r="N3470" s="21" t="s">
        <v>7823</v>
      </c>
      <c r="O3470" s="21"/>
      <c r="P3470" s="21"/>
      <c r="Q3470" s="21"/>
      <c r="R3470" s="21" t="s">
        <v>7806</v>
      </c>
      <c r="S3470" s="21" t="s">
        <v>7807</v>
      </c>
      <c r="T3470" s="21" t="s">
        <v>7824</v>
      </c>
      <c r="U3470" s="23"/>
      <c r="V3470" s="23"/>
      <c r="W3470" s="15">
        <f t="shared" si="2"/>
        <v>45635</v>
      </c>
      <c r="X3470" s="24">
        <v>3469.0</v>
      </c>
      <c r="Y3470" s="17" t="str">
        <f t="shared" si="4736"/>
        <v>=COUNTIFS(C$3:C3470,C3470)</v>
      </c>
      <c r="Z3470" s="25" t="str">
        <f t="shared" si="4737"/>
        <v>#NAME?</v>
      </c>
      <c r="AA3470" s="25" t="str">
        <f t="shared" si="4738"/>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39"/>
        <v>51</v>
      </c>
      <c r="B3471" s="10">
        <f t="shared" si="4299"/>
        <v>122</v>
      </c>
      <c r="C3471" s="12" t="s">
        <v>4724</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7806</v>
      </c>
      <c r="S3471" s="21" t="s">
        <v>7807</v>
      </c>
      <c r="T3471" s="21" t="s">
        <v>7808</v>
      </c>
      <c r="U3471" s="23"/>
      <c r="V3471" s="23"/>
      <c r="W3471" s="15">
        <f t="shared" si="2"/>
        <v>45635</v>
      </c>
      <c r="X3471" s="24">
        <v>3470.0</v>
      </c>
      <c r="Y3471" s="17" t="str">
        <f t="shared" si="4736"/>
        <v>=COUNTIFS(C$3:C3471,C3471)</v>
      </c>
      <c r="Z3471" s="25" t="str">
        <f t="shared" si="4737"/>
        <v>#NAME?</v>
      </c>
      <c r="AA3471" s="25" t="str">
        <f t="shared" si="4738"/>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299"/>
        <v>0</v>
      </c>
      <c r="C3472" s="130"/>
      <c r="D3472" s="130"/>
      <c r="E3472" s="130"/>
      <c r="F3472" s="130"/>
      <c r="G3472" s="130"/>
      <c r="H3472" s="130"/>
      <c r="I3472" s="130"/>
      <c r="J3472" s="130"/>
      <c r="K3472" s="130"/>
      <c r="L3472" s="130"/>
      <c r="M3472" s="130"/>
      <c r="N3472" s="130"/>
      <c r="O3472" s="130"/>
      <c r="P3472" s="130"/>
      <c r="Q3472" s="130"/>
      <c r="R3472" s="130" t="s">
        <v>7806</v>
      </c>
      <c r="S3472" s="130" t="s">
        <v>7807</v>
      </c>
      <c r="T3472" s="130" t="s">
        <v>7808</v>
      </c>
      <c r="U3472" s="36"/>
      <c r="V3472" s="36"/>
      <c r="W3472" s="15">
        <f t="shared" si="2"/>
        <v>45635</v>
      </c>
      <c r="X3472" s="24">
        <v>3471.0</v>
      </c>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299"/>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2"/>
        <v>45635</v>
      </c>
      <c r="X3473" s="24">
        <v>3472.0</v>
      </c>
      <c r="Y3473" s="17" t="str">
        <f t="shared" ref="Y3473:Y3486" si="4752">formulatext(A3473)</f>
        <v>#N/A</v>
      </c>
      <c r="Z3473" s="25" t="str">
        <f t="shared" ref="Z3473:Z3486" si="4753">org.libreoffice.regex(Y3473,"(\= COUNTIFS\(C\$\d{1,3}:)(C\d{1,3})(,)(C\d{1,3})(\))","$2")</f>
        <v>#NAME?</v>
      </c>
      <c r="AA3473" s="25" t="str">
        <f t="shared" ref="AA3473:AA3486" si="4754">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299"/>
        <v>1</v>
      </c>
      <c r="C3474" s="12" t="s">
        <v>7825</v>
      </c>
      <c r="D3474" s="21"/>
      <c r="E3474" s="21"/>
      <c r="F3474" s="21"/>
      <c r="G3474" s="21"/>
      <c r="H3474" s="21"/>
      <c r="I3474" s="21"/>
      <c r="J3474" s="21"/>
      <c r="K3474" s="21"/>
      <c r="L3474" s="21"/>
      <c r="M3474" s="21"/>
      <c r="N3474" s="21"/>
      <c r="O3474" s="21"/>
      <c r="P3474" s="21"/>
      <c r="Q3474" s="21"/>
      <c r="R3474" s="21"/>
      <c r="S3474" s="21"/>
      <c r="T3474" s="21"/>
      <c r="U3474" s="23"/>
      <c r="V3474" s="23"/>
      <c r="W3474" s="15">
        <f t="shared" si="2"/>
        <v>45635</v>
      </c>
      <c r="X3474" s="24">
        <v>3473.0</v>
      </c>
      <c r="Y3474" s="17" t="str">
        <f t="shared" si="4752"/>
        <v>#N/A</v>
      </c>
      <c r="Z3474" s="25" t="str">
        <f t="shared" si="4753"/>
        <v>#NAME?</v>
      </c>
      <c r="AA3474" s="25" t="str">
        <f t="shared" si="4754"/>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55">COUNTIFS(C$3:C3475,C3475)</f>
        <v>1</v>
      </c>
      <c r="B3475" s="10">
        <f t="shared" si="4299"/>
        <v>1</v>
      </c>
      <c r="C3475" s="12" t="s">
        <v>7826</v>
      </c>
      <c r="D3475" s="21" t="s">
        <v>118</v>
      </c>
      <c r="E3475" s="21" t="s">
        <v>439</v>
      </c>
      <c r="F3475" s="21"/>
      <c r="G3475" s="21"/>
      <c r="H3475" s="21" t="s">
        <v>7827</v>
      </c>
      <c r="I3475" s="21"/>
      <c r="J3475" s="21"/>
      <c r="K3475" s="21"/>
      <c r="L3475" s="21"/>
      <c r="M3475" s="21"/>
      <c r="N3475" s="21" t="s">
        <v>7828</v>
      </c>
      <c r="O3475" s="21"/>
      <c r="P3475" s="21"/>
      <c r="Q3475" s="21"/>
      <c r="R3475" s="21" t="s">
        <v>7825</v>
      </c>
      <c r="S3475" s="21" t="s">
        <v>7829</v>
      </c>
      <c r="T3475" s="22" t="s">
        <v>7830</v>
      </c>
      <c r="U3475" s="23"/>
      <c r="V3475" s="23"/>
      <c r="W3475" s="15">
        <f t="shared" si="2"/>
        <v>45635</v>
      </c>
      <c r="X3475" s="24">
        <v>3474.0</v>
      </c>
      <c r="Y3475" s="17" t="str">
        <f t="shared" si="4752"/>
        <v>=COUNTIFS(C$3:C3475,C3475)</v>
      </c>
      <c r="Z3475" s="25" t="str">
        <f t="shared" si="4753"/>
        <v>#NAME?</v>
      </c>
      <c r="AA3475" s="25" t="str">
        <f t="shared" si="4754"/>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55"/>
        <v>1</v>
      </c>
      <c r="B3476" s="10">
        <f t="shared" si="4299"/>
        <v>2</v>
      </c>
      <c r="C3476" s="12" t="s">
        <v>7831</v>
      </c>
      <c r="D3476" s="21" t="s">
        <v>183</v>
      </c>
      <c r="E3476" s="21" t="s">
        <v>7832</v>
      </c>
      <c r="F3476" s="21"/>
      <c r="G3476" s="21"/>
      <c r="H3476" s="21" t="s">
        <v>7833</v>
      </c>
      <c r="I3476" s="21" t="s">
        <v>6970</v>
      </c>
      <c r="J3476" s="21" t="s">
        <v>337</v>
      </c>
      <c r="K3476" s="21">
        <v>3.0</v>
      </c>
      <c r="L3476" s="21" t="s">
        <v>76</v>
      </c>
      <c r="M3476" s="21"/>
      <c r="N3476" s="21" t="s">
        <v>6971</v>
      </c>
      <c r="O3476" s="21"/>
      <c r="P3476" s="21"/>
      <c r="Q3476" s="21"/>
      <c r="R3476" s="21" t="s">
        <v>7825</v>
      </c>
      <c r="S3476" s="21" t="s">
        <v>7829</v>
      </c>
      <c r="T3476" s="22" t="s">
        <v>7834</v>
      </c>
      <c r="U3476" s="23"/>
      <c r="V3476" s="23"/>
      <c r="W3476" s="15">
        <f t="shared" si="2"/>
        <v>45635</v>
      </c>
      <c r="X3476" s="24">
        <v>3475.0</v>
      </c>
      <c r="Y3476" s="17" t="str">
        <f t="shared" si="4752"/>
        <v>=COUNTIFS(C$3:C3476,C3476)</v>
      </c>
      <c r="Z3476" s="25" t="str">
        <f t="shared" si="4753"/>
        <v>#NAME?</v>
      </c>
      <c r="AA3476" s="25" t="str">
        <f t="shared" si="4754"/>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55"/>
        <v>19</v>
      </c>
      <c r="B3477" s="10">
        <f t="shared" si="4299"/>
        <v>27</v>
      </c>
      <c r="C3477" s="12" t="s">
        <v>851</v>
      </c>
      <c r="D3477" s="21" t="str">
        <f t="shared" ref="D3477:D3479" si="4756">VLOOKUP($C3477,$C$1:$P$7320,2,0)</f>
        <v>ind</v>
      </c>
      <c r="E3477" s="21" t="str">
        <f t="shared" ref="E3477:E3478" si="4757">VLOOKUP($C3477,$C$1:$P$7320,3,0)</f>
        <v>conj</v>
      </c>
      <c r="F3477" s="21" t="str">
        <f t="shared" ref="F3477:F3479" si="4758">VLOOKUP($C3477,$C$1:$P$7320,4,0)</f>
        <v/>
      </c>
      <c r="G3477" s="21"/>
      <c r="H3477" s="21" t="str">
        <f t="shared" ref="H3477:H3479" si="4759">VLOOKUP($C3477,$C$1:$P$7320,6,0)</f>
        <v>then, and, now, even</v>
      </c>
      <c r="I3477" s="21" t="str">
        <f t="shared" ref="I3477:I3479" si="4760">VLOOKUP($C3477,$C$1:$P$7320,7,0)</f>
        <v/>
      </c>
      <c r="J3477" s="21" t="str">
        <f t="shared" ref="J3477:J3479" si="4761">VLOOKUP($C3477,$C$1:$P$7320,8,0)</f>
        <v/>
      </c>
      <c r="K3477" s="21" t="str">
        <f t="shared" ref="K3477:K3479" si="4762">VLOOKUP($C3477,$C$1:$P$7320,9,0)</f>
        <v/>
      </c>
      <c r="L3477" s="21" t="str">
        <f t="shared" ref="L3477:L3479" si="4763">VLOOKUP($C3477,$C$1:$P$7320,10,0)</f>
        <v/>
      </c>
      <c r="M3477" s="21" t="str">
        <f t="shared" ref="M3477:M3479" si="4764">VLOOKUP($C3477,$C$1:$P$7320,11,0)</f>
        <v/>
      </c>
      <c r="N3477" s="21" t="str">
        <f t="shared" ref="N3477:N3479" si="4765">VLOOKUP($C3477,$C$1:$P$7320,12,0)</f>
        <v>(a)pi</v>
      </c>
      <c r="O3477" s="21" t="str">
        <f t="shared" ref="O3477:O3479" si="4766">VLOOKUP($C3477,$C$1:$P$7320,13,0)</f>
        <v/>
      </c>
      <c r="P3477" s="21" t="str">
        <f t="shared" ref="P3477:P3479" si="4767">VLOOKUP($C3477,$C$1:$P$7320,14,0)</f>
        <v/>
      </c>
      <c r="Q3477" s="21"/>
      <c r="R3477" s="21" t="s">
        <v>7825</v>
      </c>
      <c r="S3477" s="21" t="s">
        <v>7829</v>
      </c>
      <c r="T3477" s="21" t="s">
        <v>7835</v>
      </c>
      <c r="U3477" s="23"/>
      <c r="V3477" s="23"/>
      <c r="W3477" s="15">
        <f t="shared" si="2"/>
        <v>45635</v>
      </c>
      <c r="X3477" s="24">
        <v>3476.0</v>
      </c>
      <c r="Y3477" s="17" t="str">
        <f t="shared" si="4752"/>
        <v>=COUNTIFS(C$3:C3477,C3477)</v>
      </c>
      <c r="Z3477" s="25" t="str">
        <f t="shared" si="4753"/>
        <v>#NAME?</v>
      </c>
      <c r="AA3477" s="25" t="str">
        <f t="shared" si="4754"/>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55"/>
        <v>28</v>
      </c>
      <c r="B3478" s="10">
        <f t="shared" si="4299"/>
        <v>38</v>
      </c>
      <c r="C3478" s="12" t="s">
        <v>2672</v>
      </c>
      <c r="D3478" s="21" t="str">
        <f t="shared" si="4756"/>
        <v>ind</v>
      </c>
      <c r="E3478" s="21" t="str">
        <f t="shared" si="4757"/>
        <v>cond</v>
      </c>
      <c r="F3478" s="21" t="str">
        <f t="shared" si="4758"/>
        <v/>
      </c>
      <c r="G3478" s="21"/>
      <c r="H3478" s="21" t="str">
        <f t="shared" si="4759"/>
        <v>if</v>
      </c>
      <c r="I3478" s="21" t="str">
        <f t="shared" si="4760"/>
        <v/>
      </c>
      <c r="J3478" s="21" t="str">
        <f t="shared" si="4761"/>
        <v/>
      </c>
      <c r="K3478" s="21" t="str">
        <f t="shared" si="4762"/>
        <v/>
      </c>
      <c r="L3478" s="21" t="str">
        <f t="shared" si="4763"/>
        <v/>
      </c>
      <c r="M3478" s="21" t="str">
        <f t="shared" si="4764"/>
        <v/>
      </c>
      <c r="N3478" s="21" t="str">
        <f t="shared" si="4765"/>
        <v/>
      </c>
      <c r="O3478" s="21" t="str">
        <f t="shared" si="4766"/>
        <v/>
      </c>
      <c r="P3478" s="21" t="str">
        <f t="shared" si="4767"/>
        <v/>
      </c>
      <c r="Q3478" s="21"/>
      <c r="R3478" s="21" t="s">
        <v>7825</v>
      </c>
      <c r="S3478" s="21" t="s">
        <v>7829</v>
      </c>
      <c r="T3478" s="21" t="s">
        <v>7835</v>
      </c>
      <c r="U3478" s="23"/>
      <c r="V3478" s="23"/>
      <c r="W3478" s="15">
        <f t="shared" si="2"/>
        <v>45635</v>
      </c>
      <c r="X3478" s="24">
        <v>3477.0</v>
      </c>
      <c r="Y3478" s="17" t="str">
        <f t="shared" si="4752"/>
        <v>=COUNTIFS(C$3:C3478,C3478)</v>
      </c>
      <c r="Z3478" s="25" t="str">
        <f t="shared" si="4753"/>
        <v>#NAME?</v>
      </c>
      <c r="AA3478" s="25" t="str">
        <f t="shared" si="4754"/>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55"/>
        <v>84</v>
      </c>
      <c r="B3479" s="10">
        <f t="shared" si="4299"/>
        <v>147</v>
      </c>
      <c r="C3479" s="12" t="s">
        <v>560</v>
      </c>
      <c r="D3479" s="21" t="str">
        <f t="shared" si="4756"/>
        <v>noun</v>
      </c>
      <c r="E3479" s="21" t="s">
        <v>3635</v>
      </c>
      <c r="F3479" s="21" t="str">
        <f t="shared" si="4758"/>
        <v/>
      </c>
      <c r="G3479" s="21"/>
      <c r="H3479" s="21" t="str">
        <f t="shared" si="4759"/>
        <v>monk, monastic</v>
      </c>
      <c r="I3479" s="21" t="str">
        <f t="shared" si="4760"/>
        <v>beggar, mendicant</v>
      </c>
      <c r="J3479" s="21" t="str">
        <f t="shared" si="4761"/>
        <v>√bhikkh (beg)</v>
      </c>
      <c r="K3479" s="21">
        <f t="shared" si="4762"/>
        <v>1</v>
      </c>
      <c r="L3479" s="21" t="str">
        <f t="shared" si="4763"/>
        <v>a</v>
      </c>
      <c r="M3479" s="21" t="str">
        <f t="shared" si="4764"/>
        <v/>
      </c>
      <c r="N3479" s="21" t="str">
        <f t="shared" si="4765"/>
        <v>√bhikkh + u</v>
      </c>
      <c r="O3479" s="21" t="str">
        <f t="shared" si="4766"/>
        <v/>
      </c>
      <c r="P3479" s="21" t="str">
        <f t="shared" si="4767"/>
        <v/>
      </c>
      <c r="Q3479" s="21"/>
      <c r="R3479" s="21" t="s">
        <v>7825</v>
      </c>
      <c r="S3479" s="21" t="s">
        <v>7829</v>
      </c>
      <c r="T3479" s="21" t="s">
        <v>7835</v>
      </c>
      <c r="U3479" s="23"/>
      <c r="V3479" s="23"/>
      <c r="W3479" s="15">
        <f t="shared" si="2"/>
        <v>45635</v>
      </c>
      <c r="X3479" s="24">
        <v>3478.0</v>
      </c>
      <c r="Y3479" s="17" t="str">
        <f t="shared" si="4752"/>
        <v>=COUNTIFS(C$3:C3479,C3479)</v>
      </c>
      <c r="Z3479" s="25" t="str">
        <f t="shared" si="4753"/>
        <v>#NAME?</v>
      </c>
      <c r="AA3479" s="25" t="str">
        <f t="shared" si="4754"/>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55"/>
        <v>1</v>
      </c>
      <c r="B3480" s="10">
        <f t="shared" si="4299"/>
        <v>1</v>
      </c>
      <c r="C3480" s="12" t="s">
        <v>7836</v>
      </c>
      <c r="D3480" s="21" t="s">
        <v>250</v>
      </c>
      <c r="E3480" s="21" t="s">
        <v>7837</v>
      </c>
      <c r="F3480" s="21"/>
      <c r="G3480" s="21"/>
      <c r="H3480" s="21" t="s">
        <v>7838</v>
      </c>
      <c r="I3480" s="27" t="s">
        <v>7839</v>
      </c>
      <c r="J3480" s="21"/>
      <c r="K3480" s="21"/>
      <c r="L3480" s="21"/>
      <c r="M3480" s="21"/>
      <c r="N3480" s="21" t="s">
        <v>7840</v>
      </c>
      <c r="O3480" s="21" t="s">
        <v>2313</v>
      </c>
      <c r="P3480" s="21" t="s">
        <v>7840</v>
      </c>
      <c r="Q3480" s="21"/>
      <c r="R3480" s="21" t="s">
        <v>7825</v>
      </c>
      <c r="S3480" s="21" t="s">
        <v>7829</v>
      </c>
      <c r="T3480" s="21" t="s">
        <v>7841</v>
      </c>
      <c r="U3480" s="23"/>
      <c r="V3480" s="23"/>
      <c r="W3480" s="15">
        <f t="shared" si="2"/>
        <v>45635</v>
      </c>
      <c r="X3480" s="24">
        <v>3479.0</v>
      </c>
      <c r="Y3480" s="17" t="str">
        <f t="shared" si="4752"/>
        <v>=COUNTIFS(C$3:C3480,C3480)</v>
      </c>
      <c r="Z3480" s="25" t="str">
        <f t="shared" si="4753"/>
        <v>#NAME?</v>
      </c>
      <c r="AA3480" s="25" t="str">
        <f t="shared" si="4754"/>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55"/>
        <v>1</v>
      </c>
      <c r="B3481" s="10">
        <f t="shared" si="4299"/>
        <v>1</v>
      </c>
      <c r="C3481" s="12" t="s">
        <v>7842</v>
      </c>
      <c r="D3481" s="21" t="s">
        <v>47</v>
      </c>
      <c r="E3481" s="21" t="s">
        <v>5789</v>
      </c>
      <c r="F3481" s="21"/>
      <c r="G3481" s="21"/>
      <c r="H3481" s="21" t="s">
        <v>7843</v>
      </c>
      <c r="I3481" s="21"/>
      <c r="J3481" s="21"/>
      <c r="K3481" s="21"/>
      <c r="L3481" s="21"/>
      <c r="M3481" s="21"/>
      <c r="N3481" s="21"/>
      <c r="O3481" s="21"/>
      <c r="P3481" s="21"/>
      <c r="Q3481" s="21"/>
      <c r="R3481" s="21" t="s">
        <v>7825</v>
      </c>
      <c r="S3481" s="21" t="s">
        <v>7829</v>
      </c>
      <c r="T3481" s="21" t="s">
        <v>7844</v>
      </c>
      <c r="U3481" s="23"/>
      <c r="V3481" s="23"/>
      <c r="W3481" s="15">
        <f t="shared" si="2"/>
        <v>45635</v>
      </c>
      <c r="X3481" s="24">
        <v>3480.0</v>
      </c>
      <c r="Y3481" s="17" t="str">
        <f t="shared" si="4752"/>
        <v>=COUNTIFS(C$3:C3481,C3481)</v>
      </c>
      <c r="Z3481" s="25" t="str">
        <f t="shared" si="4753"/>
        <v>#NAME?</v>
      </c>
      <c r="AA3481" s="25" t="str">
        <f t="shared" si="4754"/>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55"/>
        <v>1</v>
      </c>
      <c r="B3482" s="10">
        <f t="shared" si="4299"/>
        <v>1</v>
      </c>
      <c r="C3482" s="12" t="s">
        <v>7845</v>
      </c>
      <c r="D3482" s="21" t="s">
        <v>183</v>
      </c>
      <c r="E3482" s="21" t="s">
        <v>7846</v>
      </c>
      <c r="F3482" s="21"/>
      <c r="G3482" s="21"/>
      <c r="H3482" s="21" t="s">
        <v>7847</v>
      </c>
      <c r="I3482" s="21"/>
      <c r="J3482" s="21" t="s">
        <v>975</v>
      </c>
      <c r="K3482" s="21">
        <v>1.0</v>
      </c>
      <c r="L3482" s="21" t="s">
        <v>35</v>
      </c>
      <c r="M3482" s="21"/>
      <c r="N3482" s="21" t="s">
        <v>1104</v>
      </c>
      <c r="O3482" s="21"/>
      <c r="P3482" s="21"/>
      <c r="Q3482" s="21"/>
      <c r="R3482" s="21" t="s">
        <v>7825</v>
      </c>
      <c r="S3482" s="21" t="s">
        <v>7829</v>
      </c>
      <c r="T3482" s="21" t="s">
        <v>7848</v>
      </c>
      <c r="U3482" s="23"/>
      <c r="V3482" s="23"/>
      <c r="W3482" s="15">
        <f t="shared" si="2"/>
        <v>45635</v>
      </c>
      <c r="X3482" s="24">
        <v>3481.0</v>
      </c>
      <c r="Y3482" s="17" t="str">
        <f t="shared" si="4752"/>
        <v>=COUNTIFS(C$3:C3482,C3482)</v>
      </c>
      <c r="Z3482" s="25" t="str">
        <f t="shared" si="4753"/>
        <v>#NAME?</v>
      </c>
      <c r="AA3482" s="25" t="str">
        <f t="shared" si="4754"/>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55"/>
        <v>1</v>
      </c>
      <c r="B3483" s="10">
        <f t="shared" si="4299"/>
        <v>1</v>
      </c>
      <c r="C3483" s="12" t="s">
        <v>7849</v>
      </c>
      <c r="D3483" s="21" t="s">
        <v>47</v>
      </c>
      <c r="E3483" s="21" t="s">
        <v>7850</v>
      </c>
      <c r="F3483" s="21"/>
      <c r="G3483" s="21"/>
      <c r="H3483" s="21" t="s">
        <v>7851</v>
      </c>
      <c r="I3483" s="27" t="s">
        <v>7852</v>
      </c>
      <c r="J3483" s="21" t="s">
        <v>7853</v>
      </c>
      <c r="K3483" s="21">
        <v>1.0</v>
      </c>
      <c r="L3483" s="21" t="s">
        <v>35</v>
      </c>
      <c r="M3483" s="21"/>
      <c r="N3483" s="21" t="s">
        <v>7854</v>
      </c>
      <c r="O3483" s="21"/>
      <c r="P3483" s="21"/>
      <c r="Q3483" s="21" t="s">
        <v>7855</v>
      </c>
      <c r="R3483" s="21" t="s">
        <v>7825</v>
      </c>
      <c r="S3483" s="21" t="s">
        <v>7829</v>
      </c>
      <c r="T3483" s="21" t="s">
        <v>7856</v>
      </c>
      <c r="U3483" s="23"/>
      <c r="V3483" s="23"/>
      <c r="W3483" s="15">
        <f t="shared" si="2"/>
        <v>45635</v>
      </c>
      <c r="X3483" s="24">
        <v>3482.0</v>
      </c>
      <c r="Y3483" s="17" t="str">
        <f t="shared" si="4752"/>
        <v>=COUNTIFS(C$3:C3483,C3483)</v>
      </c>
      <c r="Z3483" s="25" t="str">
        <f t="shared" si="4753"/>
        <v>#NAME?</v>
      </c>
      <c r="AA3483" s="25" t="str">
        <f t="shared" si="4754"/>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55"/>
        <v>2</v>
      </c>
      <c r="B3484" s="10">
        <f t="shared" si="4299"/>
        <v>4</v>
      </c>
      <c r="C3484" s="12" t="s">
        <v>7815</v>
      </c>
      <c r="D3484" s="21" t="str">
        <f t="shared" ref="D3484:D3486" si="4768">VLOOKUP($C3484,$C$1:$P$7320,2,0)</f>
        <v>noun</v>
      </c>
      <c r="E3484" s="21" t="str">
        <f t="shared" ref="E3484:E3486" si="4769">VLOOKUP($C3484,$C$1:$P$7320,3,0)</f>
        <v>fem acc pl of bhikkhunī</v>
      </c>
      <c r="F3484" s="21" t="str">
        <f t="shared" ref="F3484:F3486" si="4770">VLOOKUP($C3484,$C$1:$P$7320,4,0)</f>
        <v/>
      </c>
      <c r="G3484" s="21"/>
      <c r="H3484" s="21" t="str">
        <f t="shared" ref="H3484:H3486" si="4771">VLOOKUP($C3484,$C$1:$P$7320,6,0)</f>
        <v>nuns</v>
      </c>
      <c r="I3484" s="21" t="str">
        <f t="shared" ref="I3484:I3486" si="4772">VLOOKUP($C3484,$C$1:$P$7320,7,0)</f>
        <v/>
      </c>
      <c r="J3484" s="21" t="str">
        <f t="shared" ref="J3484:J3486" si="4773">VLOOKUP($C3484,$C$1:$P$7320,8,0)</f>
        <v>√bhikkh (beg)</v>
      </c>
      <c r="K3484" s="21">
        <f t="shared" ref="K3484:K3486" si="4774">VLOOKUP($C3484,$C$1:$P$7320,9,0)</f>
        <v>1</v>
      </c>
      <c r="L3484" s="21" t="str">
        <f t="shared" ref="L3484:L3486" si="4775">VLOOKUP($C3484,$C$1:$P$7320,10,0)</f>
        <v>a</v>
      </c>
      <c r="M3484" s="21" t="str">
        <f t="shared" ref="M3484:M3486" si="4776">VLOOKUP($C3484,$C$1:$P$7320,11,0)</f>
        <v/>
      </c>
      <c r="N3484" s="21" t="str">
        <f t="shared" ref="N3484:N3486" si="4777">VLOOKUP($C3484,$C$1:$P$7320,12,0)</f>
        <v>√bhikkh + u + nī</v>
      </c>
      <c r="O3484" s="21" t="str">
        <f t="shared" ref="O3484:O3486" si="4778">VLOOKUP($C3484,$C$1:$P$7320,13,0)</f>
        <v/>
      </c>
      <c r="P3484" s="21" t="str">
        <f t="shared" ref="P3484:P3486" si="4779">VLOOKUP($C3484,$C$1:$P$7320,14,0)</f>
        <v/>
      </c>
      <c r="Q3484" s="21"/>
      <c r="R3484" s="21" t="s">
        <v>7825</v>
      </c>
      <c r="S3484" s="21" t="s">
        <v>7829</v>
      </c>
      <c r="T3484" s="21" t="s">
        <v>7835</v>
      </c>
      <c r="U3484" s="23"/>
      <c r="V3484" s="23"/>
      <c r="W3484" s="15">
        <f t="shared" si="2"/>
        <v>45635</v>
      </c>
      <c r="X3484" s="24">
        <v>3483.0</v>
      </c>
      <c r="Y3484" s="17" t="str">
        <f t="shared" si="4752"/>
        <v>=COUNTIFS(C$3:C3484,C3484)</v>
      </c>
      <c r="Z3484" s="25" t="str">
        <f t="shared" si="4753"/>
        <v>#NAME?</v>
      </c>
      <c r="AA3484" s="25" t="str">
        <f t="shared" si="4754"/>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55"/>
        <v>2</v>
      </c>
      <c r="B3485" s="10">
        <f t="shared" si="4299"/>
        <v>3</v>
      </c>
      <c r="C3485" s="12" t="s">
        <v>7820</v>
      </c>
      <c r="D3485" s="21" t="str">
        <f t="shared" si="4768"/>
        <v>verb</v>
      </c>
      <c r="E3485" s="21" t="str">
        <f t="shared" si="4769"/>
        <v>opt 3rd sg of ovadati</v>
      </c>
      <c r="F3485" s="21" t="str">
        <f t="shared" si="4770"/>
        <v/>
      </c>
      <c r="G3485" s="21"/>
      <c r="H3485" s="21" t="str">
        <f t="shared" si="4771"/>
        <v>he would admonish, advise, instruct</v>
      </c>
      <c r="I3485" s="21" t="str">
        <f t="shared" si="4772"/>
        <v/>
      </c>
      <c r="J3485" s="21" t="str">
        <f t="shared" si="4773"/>
        <v>√vad (speak)</v>
      </c>
      <c r="K3485" s="21">
        <f t="shared" si="4774"/>
        <v>1</v>
      </c>
      <c r="L3485" s="21" t="str">
        <f t="shared" si="4775"/>
        <v>a</v>
      </c>
      <c r="M3485" s="21" t="str">
        <f t="shared" si="4776"/>
        <v>√vad + a &gt; vada</v>
      </c>
      <c r="N3485" s="21" t="str">
        <f t="shared" si="4777"/>
        <v>ava + vada + ti</v>
      </c>
      <c r="O3485" s="21" t="str">
        <f t="shared" si="4778"/>
        <v/>
      </c>
      <c r="P3485" s="21" t="str">
        <f t="shared" si="4779"/>
        <v/>
      </c>
      <c r="Q3485" s="21"/>
      <c r="R3485" s="21" t="s">
        <v>7825</v>
      </c>
      <c r="S3485" s="21" t="s">
        <v>7829</v>
      </c>
      <c r="T3485" s="21" t="s">
        <v>7835</v>
      </c>
      <c r="U3485" s="23"/>
      <c r="V3485" s="23"/>
      <c r="W3485" s="15">
        <f t="shared" si="2"/>
        <v>45635</v>
      </c>
      <c r="X3485" s="24">
        <v>3484.0</v>
      </c>
      <c r="Y3485" s="17" t="str">
        <f t="shared" si="4752"/>
        <v>=COUNTIFS(C$3:C3485,C3485)</v>
      </c>
      <c r="Z3485" s="25" t="str">
        <f t="shared" si="4753"/>
        <v>#NAME?</v>
      </c>
      <c r="AA3485" s="25" t="str">
        <f t="shared" si="4754"/>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55"/>
        <v>52</v>
      </c>
      <c r="B3486" s="10">
        <f t="shared" si="4299"/>
        <v>122</v>
      </c>
      <c r="C3486" s="12" t="s">
        <v>4724</v>
      </c>
      <c r="D3486" s="21" t="str">
        <f t="shared" si="4768"/>
        <v>adj</v>
      </c>
      <c r="E3486" s="21" t="str">
        <f t="shared" si="4769"/>
        <v>nt nom sg of pācittiya</v>
      </c>
      <c r="F3486" s="21" t="str">
        <f t="shared" si="4770"/>
        <v>+loc</v>
      </c>
      <c r="G3486" s="21"/>
      <c r="H3486" s="21" t="str">
        <f t="shared" si="4771"/>
        <v>requiring confession</v>
      </c>
      <c r="I3486" s="21" t="str">
        <f t="shared" si="4772"/>
        <v/>
      </c>
      <c r="J3486" s="21" t="str">
        <f t="shared" si="4773"/>
        <v/>
      </c>
      <c r="K3486" s="21" t="str">
        <f t="shared" si="4774"/>
        <v/>
      </c>
      <c r="L3486" s="21" t="str">
        <f t="shared" si="4775"/>
        <v/>
      </c>
      <c r="M3486" s="21" t="str">
        <f t="shared" si="4776"/>
        <v/>
      </c>
      <c r="N3486" s="21" t="str">
        <f t="shared" si="4777"/>
        <v/>
      </c>
      <c r="O3486" s="21" t="str">
        <f t="shared" si="4778"/>
        <v/>
      </c>
      <c r="P3486" s="21" t="str">
        <f t="shared" si="4779"/>
        <v/>
      </c>
      <c r="Q3486" s="21"/>
      <c r="R3486" s="21" t="s">
        <v>7825</v>
      </c>
      <c r="S3486" s="21" t="s">
        <v>7829</v>
      </c>
      <c r="T3486" s="21" t="s">
        <v>7835</v>
      </c>
      <c r="U3486" s="23"/>
      <c r="V3486" s="23"/>
      <c r="W3486" s="15">
        <f t="shared" si="2"/>
        <v>45635</v>
      </c>
      <c r="X3486" s="24">
        <v>3485.0</v>
      </c>
      <c r="Y3486" s="17" t="str">
        <f t="shared" si="4752"/>
        <v>=COUNTIFS(C$3:C3486,C3486)</v>
      </c>
      <c r="Z3486" s="25" t="str">
        <f t="shared" si="4753"/>
        <v>#NAME?</v>
      </c>
      <c r="AA3486" s="25" t="str">
        <f t="shared" si="4754"/>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299"/>
        <v>0</v>
      </c>
      <c r="C3487" s="130"/>
      <c r="D3487" s="130"/>
      <c r="E3487" s="130"/>
      <c r="F3487" s="130"/>
      <c r="G3487" s="130"/>
      <c r="H3487" s="130"/>
      <c r="I3487" s="130"/>
      <c r="J3487" s="130"/>
      <c r="K3487" s="130"/>
      <c r="L3487" s="130"/>
      <c r="M3487" s="130"/>
      <c r="N3487" s="130"/>
      <c r="O3487" s="130"/>
      <c r="P3487" s="130"/>
      <c r="Q3487" s="130"/>
      <c r="R3487" s="130" t="s">
        <v>7825</v>
      </c>
      <c r="S3487" s="130" t="s">
        <v>7829</v>
      </c>
      <c r="T3487" s="130" t="s">
        <v>7835</v>
      </c>
      <c r="U3487" s="36"/>
      <c r="V3487" s="36"/>
      <c r="W3487" s="15">
        <f t="shared" si="2"/>
        <v>45635</v>
      </c>
      <c r="X3487" s="24">
        <v>3486.0</v>
      </c>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299"/>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2"/>
        <v>45635</v>
      </c>
      <c r="X3488" s="24">
        <v>3487.0</v>
      </c>
      <c r="Y3488" s="17" t="str">
        <f t="shared" ref="Y3488:Y3501" si="4780">formulatext(A3488)</f>
        <v>#N/A</v>
      </c>
      <c r="Z3488" s="25" t="str">
        <f t="shared" ref="Z3488:Z3501" si="4781">org.libreoffice.regex(Y3488,"(\= COUNTIFS\(C\$\d{1,3}:)(C\d{1,3})(,)(C\d{1,3})(\))","$2")</f>
        <v>#NAME?</v>
      </c>
      <c r="AA3488" s="25" t="str">
        <f t="shared" ref="AA3488:AA3501" si="4782">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299"/>
        <v>1</v>
      </c>
      <c r="C3489" s="12" t="s">
        <v>7857</v>
      </c>
      <c r="D3489" s="21"/>
      <c r="E3489" s="21"/>
      <c r="F3489" s="21"/>
      <c r="G3489" s="21"/>
      <c r="H3489" s="21"/>
      <c r="I3489" s="21"/>
      <c r="J3489" s="21"/>
      <c r="K3489" s="21"/>
      <c r="L3489" s="21"/>
      <c r="M3489" s="21"/>
      <c r="N3489" s="21"/>
      <c r="O3489" s="21"/>
      <c r="P3489" s="21"/>
      <c r="Q3489" s="21"/>
      <c r="R3489" s="21"/>
      <c r="S3489" s="21"/>
      <c r="T3489" s="21"/>
      <c r="U3489" s="23"/>
      <c r="V3489" s="23"/>
      <c r="W3489" s="15">
        <f t="shared" si="2"/>
        <v>45635</v>
      </c>
      <c r="X3489" s="24">
        <v>3488.0</v>
      </c>
      <c r="Y3489" s="17" t="str">
        <f t="shared" si="4780"/>
        <v>#N/A</v>
      </c>
      <c r="Z3489" s="25" t="str">
        <f t="shared" si="4781"/>
        <v>#NAME?</v>
      </c>
      <c r="AA3489" s="25" t="str">
        <f t="shared" si="4782"/>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83">COUNTIFS(C$3:C3490,C3490)</f>
        <v>43</v>
      </c>
      <c r="B3490" s="10">
        <f t="shared" si="4299"/>
        <v>99</v>
      </c>
      <c r="C3490" s="12" t="s">
        <v>555</v>
      </c>
      <c r="D3490" s="21" t="str">
        <f t="shared" ref="D3490:D3492" si="4784">VLOOKUP($C3490,$C$1:$P$7320,2,0)</f>
        <v>pron</v>
      </c>
      <c r="E3490" s="21" t="str">
        <f t="shared" ref="E3490:E3491" si="4785">VLOOKUP($C3490,$C$1:$P$7320,3,0)</f>
        <v>masc nom sg of ya</v>
      </c>
      <c r="F3490" s="21" t="str">
        <f t="shared" ref="F3490:F3492" si="4786">VLOOKUP($C3490,$C$1:$P$7320,4,0)</f>
        <v/>
      </c>
      <c r="G3490" s="21"/>
      <c r="H3490" s="21" t="str">
        <f t="shared" ref="H3490:H3492" si="4787">VLOOKUP($C3490,$C$1:$P$7320,6,0)</f>
        <v>whichever, whoever</v>
      </c>
      <c r="I3490" s="21" t="str">
        <f t="shared" ref="I3490:I3492" si="4788">VLOOKUP($C3490,$C$1:$P$7320,7,0)</f>
        <v/>
      </c>
      <c r="J3490" s="21" t="str">
        <f t="shared" ref="J3490:J3492" si="4789">VLOOKUP($C3490,$C$1:$P$7320,8,0)</f>
        <v/>
      </c>
      <c r="K3490" s="21" t="str">
        <f t="shared" ref="K3490:K3492" si="4790">VLOOKUP($C3490,$C$1:$P$7320,9,0)</f>
        <v/>
      </c>
      <c r="L3490" s="21" t="str">
        <f t="shared" ref="L3490:L3492" si="4791">VLOOKUP($C3490,$C$1:$P$7320,10,0)</f>
        <v/>
      </c>
      <c r="M3490" s="21" t="str">
        <f t="shared" ref="M3490:M3492" si="4792">VLOOKUP($C3490,$C$1:$P$7320,11,0)</f>
        <v/>
      </c>
      <c r="N3490" s="21" t="str">
        <f t="shared" ref="N3490:N3492" si="4793">VLOOKUP($C3490,$C$1:$P$7320,12,0)</f>
        <v/>
      </c>
      <c r="O3490" s="21" t="str">
        <f t="shared" ref="O3490:O3492" si="4794">VLOOKUP($C3490,$C$1:$P$7320,13,0)</f>
        <v/>
      </c>
      <c r="P3490" s="21" t="str">
        <f t="shared" ref="P3490:P3492" si="4795">VLOOKUP($C3490,$C$1:$P$7320,14,0)</f>
        <v/>
      </c>
      <c r="Q3490" s="21"/>
      <c r="R3490" s="21" t="s">
        <v>7857</v>
      </c>
      <c r="S3490" s="21" t="s">
        <v>7858</v>
      </c>
      <c r="T3490" s="21" t="s">
        <v>7859</v>
      </c>
      <c r="U3490" s="77"/>
      <c r="V3490" s="23"/>
      <c r="W3490" s="15">
        <f t="shared" si="2"/>
        <v>45635</v>
      </c>
      <c r="X3490" s="24">
        <v>3489.0</v>
      </c>
      <c r="Y3490" s="17" t="str">
        <f t="shared" si="4780"/>
        <v>=COUNTIFS(C$3:C3490,C3490)</v>
      </c>
      <c r="Z3490" s="25" t="str">
        <f t="shared" si="4781"/>
        <v>#NAME?</v>
      </c>
      <c r="AA3490" s="25" t="str">
        <f t="shared" si="4782"/>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83"/>
        <v>54</v>
      </c>
      <c r="B3491" s="10">
        <f t="shared" si="4299"/>
        <v>124</v>
      </c>
      <c r="C3491" s="12" t="s">
        <v>466</v>
      </c>
      <c r="D3491" s="21" t="str">
        <f t="shared" si="4784"/>
        <v>ind</v>
      </c>
      <c r="E3491" s="21" t="str">
        <f t="shared" si="4785"/>
        <v/>
      </c>
      <c r="F3491" s="21" t="str">
        <f t="shared" si="4786"/>
        <v/>
      </c>
      <c r="G3491" s="21"/>
      <c r="H3491" s="21" t="str">
        <f t="shared" si="4787"/>
        <v>then, now, so, but</v>
      </c>
      <c r="I3491" s="21" t="str">
        <f t="shared" si="4788"/>
        <v/>
      </c>
      <c r="J3491" s="21" t="str">
        <f t="shared" si="4789"/>
        <v/>
      </c>
      <c r="K3491" s="21" t="str">
        <f t="shared" si="4790"/>
        <v/>
      </c>
      <c r="L3491" s="21" t="str">
        <f t="shared" si="4791"/>
        <v/>
      </c>
      <c r="M3491" s="21" t="str">
        <f t="shared" si="4792"/>
        <v/>
      </c>
      <c r="N3491" s="21" t="str">
        <f t="shared" si="4793"/>
        <v/>
      </c>
      <c r="O3491" s="21" t="str">
        <f t="shared" si="4794"/>
        <v/>
      </c>
      <c r="P3491" s="21" t="str">
        <f t="shared" si="4795"/>
        <v/>
      </c>
      <c r="Q3491" s="21"/>
      <c r="R3491" s="21" t="s">
        <v>7857</v>
      </c>
      <c r="S3491" s="21" t="s">
        <v>7858</v>
      </c>
      <c r="T3491" s="21" t="s">
        <v>7859</v>
      </c>
      <c r="U3491" s="23"/>
      <c r="V3491" s="23"/>
      <c r="W3491" s="15">
        <f t="shared" si="2"/>
        <v>45635</v>
      </c>
      <c r="X3491" s="24">
        <v>3490.0</v>
      </c>
      <c r="Y3491" s="17" t="str">
        <f t="shared" si="4780"/>
        <v>=COUNTIFS(C$3:C3491,C3491)</v>
      </c>
      <c r="Z3491" s="25" t="str">
        <f t="shared" si="4781"/>
        <v>#NAME?</v>
      </c>
      <c r="AA3491" s="25" t="str">
        <f t="shared" si="4782"/>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3"/>
        <v>85</v>
      </c>
      <c r="B3492" s="10">
        <f t="shared" si="4299"/>
        <v>147</v>
      </c>
      <c r="C3492" s="12" t="s">
        <v>560</v>
      </c>
      <c r="D3492" s="21" t="str">
        <f t="shared" si="4784"/>
        <v>noun</v>
      </c>
      <c r="E3492" s="21" t="s">
        <v>3635</v>
      </c>
      <c r="F3492" s="21" t="str">
        <f t="shared" si="4786"/>
        <v/>
      </c>
      <c r="G3492" s="21"/>
      <c r="H3492" s="21" t="str">
        <f t="shared" si="4787"/>
        <v>monk, monastic</v>
      </c>
      <c r="I3492" s="21" t="str">
        <f t="shared" si="4788"/>
        <v>beggar, mendicant</v>
      </c>
      <c r="J3492" s="21" t="str">
        <f t="shared" si="4789"/>
        <v>√bhikkh (beg)</v>
      </c>
      <c r="K3492" s="21">
        <f t="shared" si="4790"/>
        <v>1</v>
      </c>
      <c r="L3492" s="21" t="str">
        <f t="shared" si="4791"/>
        <v>a</v>
      </c>
      <c r="M3492" s="21" t="str">
        <f t="shared" si="4792"/>
        <v/>
      </c>
      <c r="N3492" s="21" t="str">
        <f t="shared" si="4793"/>
        <v>√bhikkh + u</v>
      </c>
      <c r="O3492" s="21" t="str">
        <f t="shared" si="4794"/>
        <v/>
      </c>
      <c r="P3492" s="21" t="str">
        <f t="shared" si="4795"/>
        <v/>
      </c>
      <c r="Q3492" s="21"/>
      <c r="R3492" s="21" t="s">
        <v>7857</v>
      </c>
      <c r="S3492" s="21" t="s">
        <v>7858</v>
      </c>
      <c r="T3492" s="21" t="s">
        <v>7859</v>
      </c>
      <c r="U3492" s="23"/>
      <c r="V3492" s="23"/>
      <c r="W3492" s="15">
        <f t="shared" si="2"/>
        <v>45635</v>
      </c>
      <c r="X3492" s="24">
        <v>3491.0</v>
      </c>
      <c r="Y3492" s="17" t="str">
        <f t="shared" si="4780"/>
        <v>=COUNTIFS(C$3:C3492,C3492)</v>
      </c>
      <c r="Z3492" s="25" t="str">
        <f t="shared" si="4781"/>
        <v>#NAME?</v>
      </c>
      <c r="AA3492" s="25" t="str">
        <f t="shared" si="4782"/>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3"/>
        <v>1</v>
      </c>
      <c r="B3493" s="10">
        <f t="shared" si="4299"/>
        <v>1</v>
      </c>
      <c r="C3493" s="12" t="s">
        <v>7860</v>
      </c>
      <c r="D3493" s="21" t="s">
        <v>47</v>
      </c>
      <c r="E3493" s="21" t="s">
        <v>7861</v>
      </c>
      <c r="F3493" s="21"/>
      <c r="G3493" s="21"/>
      <c r="H3493" s="21" t="s">
        <v>7862</v>
      </c>
      <c r="I3493" s="21"/>
      <c r="J3493" s="21"/>
      <c r="K3493" s="21"/>
      <c r="L3493" s="21"/>
      <c r="M3493" s="21"/>
      <c r="N3493" s="21" t="s">
        <v>7863</v>
      </c>
      <c r="O3493" s="21" t="s">
        <v>916</v>
      </c>
      <c r="P3493" s="21" t="s">
        <v>7864</v>
      </c>
      <c r="Q3493" s="21" t="s">
        <v>7865</v>
      </c>
      <c r="R3493" s="21" t="s">
        <v>7857</v>
      </c>
      <c r="S3493" s="21" t="s">
        <v>7858</v>
      </c>
      <c r="T3493" s="21" t="s">
        <v>7866</v>
      </c>
      <c r="U3493" s="23"/>
      <c r="V3493" s="23"/>
      <c r="W3493" s="15">
        <f t="shared" si="2"/>
        <v>45635</v>
      </c>
      <c r="X3493" s="24">
        <v>3492.0</v>
      </c>
      <c r="Y3493" s="17" t="str">
        <f t="shared" si="4780"/>
        <v>=COUNTIFS(C$3:C3493,C3493)</v>
      </c>
      <c r="Z3493" s="25" t="str">
        <f t="shared" si="4781"/>
        <v>#NAME?</v>
      </c>
      <c r="AA3493" s="25" t="str">
        <f t="shared" si="4782"/>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3"/>
        <v>1</v>
      </c>
      <c r="B3494" s="10">
        <f t="shared" si="4299"/>
        <v>2</v>
      </c>
      <c r="C3494" s="12" t="s">
        <v>7867</v>
      </c>
      <c r="D3494" s="21" t="s">
        <v>47</v>
      </c>
      <c r="E3494" s="21" t="s">
        <v>7868</v>
      </c>
      <c r="F3494" s="21"/>
      <c r="G3494" s="21"/>
      <c r="H3494" s="21" t="s">
        <v>7869</v>
      </c>
      <c r="I3494" s="21" t="s">
        <v>4918</v>
      </c>
      <c r="J3494" s="21" t="s">
        <v>564</v>
      </c>
      <c r="K3494" s="21">
        <v>1.0</v>
      </c>
      <c r="L3494" s="21" t="s">
        <v>35</v>
      </c>
      <c r="M3494" s="21"/>
      <c r="N3494" s="21" t="s">
        <v>4919</v>
      </c>
      <c r="O3494" s="21"/>
      <c r="P3494" s="21"/>
      <c r="Q3494" s="21"/>
      <c r="R3494" s="21" t="s">
        <v>7857</v>
      </c>
      <c r="S3494" s="21" t="s">
        <v>7858</v>
      </c>
      <c r="T3494" s="21" t="s">
        <v>7870</v>
      </c>
      <c r="U3494" s="23"/>
      <c r="V3494" s="23"/>
      <c r="W3494" s="15">
        <f t="shared" si="2"/>
        <v>45635</v>
      </c>
      <c r="X3494" s="24">
        <v>3493.0</v>
      </c>
      <c r="Y3494" s="17" t="str">
        <f t="shared" si="4780"/>
        <v>=COUNTIFS(C$3:C3494,C3494)</v>
      </c>
      <c r="Z3494" s="25" t="str">
        <f t="shared" si="4781"/>
        <v>#NAME?</v>
      </c>
      <c r="AA3494" s="25" t="str">
        <f t="shared" si="4782"/>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3"/>
        <v>1</v>
      </c>
      <c r="B3495" s="10">
        <f t="shared" si="4299"/>
        <v>1</v>
      </c>
      <c r="C3495" s="12" t="s">
        <v>7871</v>
      </c>
      <c r="D3495" s="21" t="s">
        <v>47</v>
      </c>
      <c r="E3495" s="21" t="s">
        <v>7872</v>
      </c>
      <c r="F3495" s="21"/>
      <c r="G3495" s="21"/>
      <c r="H3495" s="27" t="s">
        <v>7873</v>
      </c>
      <c r="I3495" s="21" t="s">
        <v>7874</v>
      </c>
      <c r="J3495" s="21" t="s">
        <v>3950</v>
      </c>
      <c r="K3495" s="21">
        <v>1.0</v>
      </c>
      <c r="L3495" s="21" t="s">
        <v>35</v>
      </c>
      <c r="M3495" s="21"/>
      <c r="N3495" s="21" t="s">
        <v>7875</v>
      </c>
      <c r="O3495" s="21"/>
      <c r="P3495" s="21"/>
      <c r="Q3495" s="21"/>
      <c r="R3495" s="21" t="s">
        <v>7857</v>
      </c>
      <c r="S3495" s="21" t="s">
        <v>7858</v>
      </c>
      <c r="T3495" s="21" t="s">
        <v>7876</v>
      </c>
      <c r="U3495" s="23"/>
      <c r="V3495" s="23"/>
      <c r="W3495" s="15">
        <f t="shared" si="2"/>
        <v>45635</v>
      </c>
      <c r="X3495" s="24">
        <v>3494.0</v>
      </c>
      <c r="Y3495" s="17" t="str">
        <f t="shared" si="4780"/>
        <v>=COUNTIFS(C$3:C3495,C3495)</v>
      </c>
      <c r="Z3495" s="25" t="str">
        <f t="shared" si="4781"/>
        <v>#NAME?</v>
      </c>
      <c r="AA3495" s="25" t="str">
        <f t="shared" si="4782"/>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3"/>
        <v>7</v>
      </c>
      <c r="B3496" s="10">
        <f t="shared" si="4299"/>
        <v>7</v>
      </c>
      <c r="C3496" s="12" t="s">
        <v>5242</v>
      </c>
      <c r="D3496" s="21" t="str">
        <f t="shared" ref="D3496:D3501" si="4796">VLOOKUP($C3496,$C$1:$P$7320,2,0)</f>
        <v>verb</v>
      </c>
      <c r="E3496" s="21" t="str">
        <f t="shared" ref="E3496:E3501" si="4797">VLOOKUP($C3496,$C$1:$P$7320,3,0)</f>
        <v>abs of upasaṅkamati</v>
      </c>
      <c r="F3496" s="21" t="str">
        <f t="shared" ref="F3496:F3501" si="4798">VLOOKUP($C3496,$C$1:$P$7320,4,0)</f>
        <v/>
      </c>
      <c r="G3496" s="21"/>
      <c r="H3496" s="21" t="str">
        <f t="shared" ref="H3496:H3501" si="4799">VLOOKUP($C3496,$C$1:$P$7320,6,0)</f>
        <v>having approached</v>
      </c>
      <c r="I3496" s="21" t="str">
        <f t="shared" ref="I3496:I3501" si="4800">VLOOKUP($C3496,$C$1:$P$7320,7,0)</f>
        <v>having gone near</v>
      </c>
      <c r="J3496" s="21" t="str">
        <f t="shared" ref="J3496:J3501" si="4801">VLOOKUP($C3496,$C$1:$P$7320,8,0)</f>
        <v>√kam (go)</v>
      </c>
      <c r="K3496" s="21">
        <f t="shared" ref="K3496:K3501" si="4802">VLOOKUP($C3496,$C$1:$P$7320,9,0)</f>
        <v>1</v>
      </c>
      <c r="L3496" s="21" t="str">
        <f t="shared" ref="L3496:L3501" si="4803">VLOOKUP($C3496,$C$1:$P$7320,10,0)</f>
        <v>a</v>
      </c>
      <c r="M3496" s="21" t="str">
        <f t="shared" ref="M3496:M3501" si="4804">VLOOKUP($C3496,$C$1:$P$7320,11,0)</f>
        <v/>
      </c>
      <c r="N3496" s="21" t="str">
        <f t="shared" ref="N3496:N3501" si="4805">VLOOKUP($C3496,$C$1:$P$7320,12,0)</f>
        <v>upa + saṃ + √kam + itvā</v>
      </c>
      <c r="O3496" s="21" t="str">
        <f t="shared" ref="O3496:O3501" si="4806">VLOOKUP($C3496,$C$1:$P$7320,13,0)</f>
        <v/>
      </c>
      <c r="P3496" s="21" t="str">
        <f t="shared" ref="P3496:P3501" si="4807">VLOOKUP($C3496,$C$1:$P$7320,14,0)</f>
        <v/>
      </c>
      <c r="Q3496" s="21"/>
      <c r="R3496" s="21" t="s">
        <v>7857</v>
      </c>
      <c r="S3496" s="21" t="s">
        <v>7858</v>
      </c>
      <c r="T3496" s="21" t="s">
        <v>7859</v>
      </c>
      <c r="U3496" s="23"/>
      <c r="V3496" s="23"/>
      <c r="W3496" s="15">
        <f t="shared" si="2"/>
        <v>45635</v>
      </c>
      <c r="X3496" s="24">
        <v>3495.0</v>
      </c>
      <c r="Y3496" s="17" t="str">
        <f t="shared" si="4780"/>
        <v>=COUNTIFS(C$3:C3496,C3496)</v>
      </c>
      <c r="Z3496" s="25" t="str">
        <f t="shared" si="4781"/>
        <v>#NAME?</v>
      </c>
      <c r="AA3496" s="25" t="str">
        <f t="shared" si="4782"/>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3"/>
        <v>3</v>
      </c>
      <c r="B3497" s="10">
        <f t="shared" si="4299"/>
        <v>4</v>
      </c>
      <c r="C3497" s="12" t="s">
        <v>7815</v>
      </c>
      <c r="D3497" s="21" t="str">
        <f t="shared" si="4796"/>
        <v>noun</v>
      </c>
      <c r="E3497" s="21" t="str">
        <f t="shared" si="4797"/>
        <v>fem acc pl of bhikkhunī</v>
      </c>
      <c r="F3497" s="21" t="str">
        <f t="shared" si="4798"/>
        <v/>
      </c>
      <c r="G3497" s="21"/>
      <c r="H3497" s="21" t="str">
        <f t="shared" si="4799"/>
        <v>nuns</v>
      </c>
      <c r="I3497" s="21" t="str">
        <f t="shared" si="4800"/>
        <v/>
      </c>
      <c r="J3497" s="21" t="str">
        <f t="shared" si="4801"/>
        <v>√bhikkh (beg)</v>
      </c>
      <c r="K3497" s="21">
        <f t="shared" si="4802"/>
        <v>1</v>
      </c>
      <c r="L3497" s="21" t="str">
        <f t="shared" si="4803"/>
        <v>a</v>
      </c>
      <c r="M3497" s="21" t="str">
        <f t="shared" si="4804"/>
        <v/>
      </c>
      <c r="N3497" s="21" t="str">
        <f t="shared" si="4805"/>
        <v>√bhikkh + u + nī</v>
      </c>
      <c r="O3497" s="21" t="str">
        <f t="shared" si="4806"/>
        <v/>
      </c>
      <c r="P3497" s="21" t="str">
        <f t="shared" si="4807"/>
        <v/>
      </c>
      <c r="Q3497" s="21"/>
      <c r="R3497" s="21" t="s">
        <v>7857</v>
      </c>
      <c r="S3497" s="21" t="s">
        <v>7858</v>
      </c>
      <c r="T3497" s="21" t="s">
        <v>7859</v>
      </c>
      <c r="U3497" s="23"/>
      <c r="V3497" s="23"/>
      <c r="W3497" s="15">
        <f t="shared" si="2"/>
        <v>45635</v>
      </c>
      <c r="X3497" s="24">
        <v>3496.0</v>
      </c>
      <c r="Y3497" s="17" t="str">
        <f t="shared" si="4780"/>
        <v>=COUNTIFS(C$3:C3497,C3497)</v>
      </c>
      <c r="Z3497" s="25" t="str">
        <f t="shared" si="4781"/>
        <v>#NAME?</v>
      </c>
      <c r="AA3497" s="25" t="str">
        <f t="shared" si="4782"/>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3"/>
        <v>3</v>
      </c>
      <c r="B3498" s="10">
        <f t="shared" si="4299"/>
        <v>3</v>
      </c>
      <c r="C3498" s="12" t="s">
        <v>7820</v>
      </c>
      <c r="D3498" s="21" t="str">
        <f t="shared" si="4796"/>
        <v>verb</v>
      </c>
      <c r="E3498" s="21" t="str">
        <f t="shared" si="4797"/>
        <v>opt 3rd sg of ovadati</v>
      </c>
      <c r="F3498" s="21" t="str">
        <f t="shared" si="4798"/>
        <v/>
      </c>
      <c r="G3498" s="21"/>
      <c r="H3498" s="21" t="str">
        <f t="shared" si="4799"/>
        <v>he would admonish, advise, instruct</v>
      </c>
      <c r="I3498" s="21" t="str">
        <f t="shared" si="4800"/>
        <v/>
      </c>
      <c r="J3498" s="21" t="str">
        <f t="shared" si="4801"/>
        <v>√vad (speak)</v>
      </c>
      <c r="K3498" s="21">
        <f t="shared" si="4802"/>
        <v>1</v>
      </c>
      <c r="L3498" s="21" t="str">
        <f t="shared" si="4803"/>
        <v>a</v>
      </c>
      <c r="M3498" s="21" t="str">
        <f t="shared" si="4804"/>
        <v>√vad + a &gt; vada</v>
      </c>
      <c r="N3498" s="21" t="str">
        <f t="shared" si="4805"/>
        <v>ava + vada + ti</v>
      </c>
      <c r="O3498" s="21" t="str">
        <f t="shared" si="4806"/>
        <v/>
      </c>
      <c r="P3498" s="21" t="str">
        <f t="shared" si="4807"/>
        <v/>
      </c>
      <c r="Q3498" s="21"/>
      <c r="R3498" s="21" t="s">
        <v>7857</v>
      </c>
      <c r="S3498" s="21" t="s">
        <v>7858</v>
      </c>
      <c r="T3498" s="21" t="s">
        <v>7859</v>
      </c>
      <c r="U3498" s="23"/>
      <c r="V3498" s="23"/>
      <c r="W3498" s="15">
        <f t="shared" si="2"/>
        <v>45635</v>
      </c>
      <c r="X3498" s="24">
        <v>3497.0</v>
      </c>
      <c r="Y3498" s="17" t="str">
        <f t="shared" si="4780"/>
        <v>=COUNTIFS(C$3:C3498,C3498)</v>
      </c>
      <c r="Z3498" s="25" t="str">
        <f t="shared" si="4781"/>
        <v>#NAME?</v>
      </c>
      <c r="AA3498" s="25" t="str">
        <f t="shared" si="4782"/>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3"/>
        <v>10</v>
      </c>
      <c r="B3499" s="10">
        <f t="shared" si="4299"/>
        <v>26</v>
      </c>
      <c r="C3499" s="12" t="s">
        <v>1806</v>
      </c>
      <c r="D3499" s="21" t="str">
        <f t="shared" si="4796"/>
        <v>ind</v>
      </c>
      <c r="E3499" s="21" t="str">
        <f t="shared" si="4797"/>
        <v>ind, adv</v>
      </c>
      <c r="F3499" s="21" t="str">
        <f t="shared" si="4798"/>
        <v>+abl</v>
      </c>
      <c r="G3499" s="21"/>
      <c r="H3499" s="21" t="str">
        <f t="shared" si="4799"/>
        <v>apart (from), except (for)</v>
      </c>
      <c r="I3499" s="21" t="str">
        <f t="shared" si="4800"/>
        <v>other (than)</v>
      </c>
      <c r="J3499" s="21" t="str">
        <f t="shared" si="4801"/>
        <v/>
      </c>
      <c r="K3499" s="21" t="str">
        <f t="shared" si="4802"/>
        <v/>
      </c>
      <c r="L3499" s="21" t="str">
        <f t="shared" si="4803"/>
        <v/>
      </c>
      <c r="M3499" s="21" t="str">
        <f t="shared" si="4804"/>
        <v/>
      </c>
      <c r="N3499" s="21" t="str">
        <f t="shared" si="4805"/>
        <v>añña + tra</v>
      </c>
      <c r="O3499" s="21" t="str">
        <f t="shared" si="4806"/>
        <v/>
      </c>
      <c r="P3499" s="21" t="str">
        <f t="shared" si="4807"/>
        <v/>
      </c>
      <c r="Q3499" s="21"/>
      <c r="R3499" s="21" t="s">
        <v>7857</v>
      </c>
      <c r="S3499" s="21" t="s">
        <v>7858</v>
      </c>
      <c r="T3499" s="21" t="s">
        <v>7859</v>
      </c>
      <c r="U3499" s="23"/>
      <c r="V3499" s="23"/>
      <c r="W3499" s="15">
        <f t="shared" si="2"/>
        <v>45635</v>
      </c>
      <c r="X3499" s="24">
        <v>3498.0</v>
      </c>
      <c r="Y3499" s="17" t="str">
        <f t="shared" si="4780"/>
        <v>=COUNTIFS(C$3:C3499,C3499)</v>
      </c>
      <c r="Z3499" s="25" t="str">
        <f t="shared" si="4781"/>
        <v>#NAME?</v>
      </c>
      <c r="AA3499" s="25" t="str">
        <f t="shared" si="4782"/>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3"/>
        <v>2</v>
      </c>
      <c r="B3500" s="10">
        <f t="shared" si="4299"/>
        <v>7</v>
      </c>
      <c r="C3500" s="12" t="s">
        <v>5022</v>
      </c>
      <c r="D3500" s="21" t="str">
        <f t="shared" si="4796"/>
        <v>noun</v>
      </c>
      <c r="E3500" s="21" t="str">
        <f t="shared" si="4797"/>
        <v>masc abl sg of samaya</v>
      </c>
      <c r="F3500" s="21" t="str">
        <f t="shared" si="4798"/>
        <v/>
      </c>
      <c r="G3500" s="21"/>
      <c r="H3500" s="21" t="str">
        <f t="shared" si="4799"/>
        <v>from the right time, proper occasion</v>
      </c>
      <c r="I3500" s="21" t="str">
        <f t="shared" si="4800"/>
        <v>from come together</v>
      </c>
      <c r="J3500" s="21" t="str">
        <f t="shared" si="4801"/>
        <v>√i (come, go)</v>
      </c>
      <c r="K3500" s="21">
        <f t="shared" si="4802"/>
        <v>1</v>
      </c>
      <c r="L3500" s="21" t="str">
        <f t="shared" si="4803"/>
        <v>a</v>
      </c>
      <c r="M3500" s="21" t="str">
        <f t="shared" si="4804"/>
        <v/>
      </c>
      <c r="N3500" s="21" t="str">
        <f t="shared" si="4805"/>
        <v>saṃ + √i &gt; ay + *a</v>
      </c>
      <c r="O3500" s="21" t="str">
        <f t="shared" si="4806"/>
        <v/>
      </c>
      <c r="P3500" s="21" t="str">
        <f t="shared" si="4807"/>
        <v/>
      </c>
      <c r="Q3500" s="21"/>
      <c r="R3500" s="21" t="s">
        <v>7857</v>
      </c>
      <c r="S3500" s="21" t="s">
        <v>7858</v>
      </c>
      <c r="T3500" s="21" t="s">
        <v>7859</v>
      </c>
      <c r="U3500" s="23"/>
      <c r="V3500" s="23"/>
      <c r="W3500" s="15">
        <f t="shared" si="2"/>
        <v>45635</v>
      </c>
      <c r="X3500" s="24">
        <v>3499.0</v>
      </c>
      <c r="Y3500" s="17" t="str">
        <f t="shared" si="4780"/>
        <v>=COUNTIFS(C$3:C3500,C3500)</v>
      </c>
      <c r="Z3500" s="25" t="str">
        <f t="shared" si="4781"/>
        <v>#NAME?</v>
      </c>
      <c r="AA3500" s="25" t="str">
        <f t="shared" si="4782"/>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3"/>
        <v>53</v>
      </c>
      <c r="B3501" s="10">
        <f t="shared" si="4299"/>
        <v>122</v>
      </c>
      <c r="C3501" s="12" t="s">
        <v>4724</v>
      </c>
      <c r="D3501" s="21" t="str">
        <f t="shared" si="4796"/>
        <v>adj</v>
      </c>
      <c r="E3501" s="21" t="str">
        <f t="shared" si="4797"/>
        <v>nt nom sg of pācittiya</v>
      </c>
      <c r="F3501" s="21" t="str">
        <f t="shared" si="4798"/>
        <v>+loc</v>
      </c>
      <c r="G3501" s="21"/>
      <c r="H3501" s="21" t="str">
        <f t="shared" si="4799"/>
        <v>requiring confession</v>
      </c>
      <c r="I3501" s="21" t="str">
        <f t="shared" si="4800"/>
        <v/>
      </c>
      <c r="J3501" s="21" t="str">
        <f t="shared" si="4801"/>
        <v/>
      </c>
      <c r="K3501" s="21" t="str">
        <f t="shared" si="4802"/>
        <v/>
      </c>
      <c r="L3501" s="21" t="str">
        <f t="shared" si="4803"/>
        <v/>
      </c>
      <c r="M3501" s="21" t="str">
        <f t="shared" si="4804"/>
        <v/>
      </c>
      <c r="N3501" s="21" t="str">
        <f t="shared" si="4805"/>
        <v/>
      </c>
      <c r="O3501" s="21" t="str">
        <f t="shared" si="4806"/>
        <v/>
      </c>
      <c r="P3501" s="21" t="str">
        <f t="shared" si="4807"/>
        <v/>
      </c>
      <c r="Q3501" s="21"/>
      <c r="R3501" s="21" t="s">
        <v>7857</v>
      </c>
      <c r="S3501" s="21" t="s">
        <v>7858</v>
      </c>
      <c r="T3501" s="21" t="s">
        <v>7859</v>
      </c>
      <c r="U3501" s="23"/>
      <c r="V3501" s="23"/>
      <c r="W3501" s="15">
        <f t="shared" si="2"/>
        <v>45635</v>
      </c>
      <c r="X3501" s="24">
        <v>3500.0</v>
      </c>
      <c r="Y3501" s="17" t="str">
        <f t="shared" si="4780"/>
        <v>=COUNTIFS(C$3:C3501,C3501)</v>
      </c>
      <c r="Z3501" s="25" t="str">
        <f t="shared" si="4781"/>
        <v>#NAME?</v>
      </c>
      <c r="AA3501" s="25" t="str">
        <f t="shared" si="4782"/>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299"/>
        <v>0</v>
      </c>
      <c r="C3502" s="130"/>
      <c r="D3502" s="130"/>
      <c r="E3502" s="130"/>
      <c r="F3502" s="130"/>
      <c r="G3502" s="130"/>
      <c r="H3502" s="130"/>
      <c r="I3502" s="130"/>
      <c r="J3502" s="130"/>
      <c r="K3502" s="130"/>
      <c r="L3502" s="130"/>
      <c r="M3502" s="130"/>
      <c r="N3502" s="130"/>
      <c r="O3502" s="130"/>
      <c r="P3502" s="130"/>
      <c r="Q3502" s="130"/>
      <c r="R3502" s="130" t="s">
        <v>7857</v>
      </c>
      <c r="S3502" s="130" t="s">
        <v>7858</v>
      </c>
      <c r="T3502" s="130" t="s">
        <v>7859</v>
      </c>
      <c r="U3502" s="36"/>
      <c r="V3502" s="36"/>
      <c r="W3502" s="15">
        <f t="shared" si="2"/>
        <v>45635</v>
      </c>
      <c r="X3502" s="24">
        <v>3501.0</v>
      </c>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299"/>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2"/>
        <v>45635</v>
      </c>
      <c r="X3503" s="24">
        <v>3502.0</v>
      </c>
      <c r="Y3503" s="17" t="str">
        <f t="shared" ref="Y3503:Y3511" si="4808">formulatext(A3503)</f>
        <v>#N/A</v>
      </c>
      <c r="Z3503" s="25" t="str">
        <f t="shared" ref="Z3503:Z3511" si="4809">org.libreoffice.regex(Y3503,"(\= COUNTIFS\(C\$\d{1,3}:)(C\d{1,3})(,)(C\d{1,3})(\))","$2")</f>
        <v>#NAME?</v>
      </c>
      <c r="AA3503" s="25" t="str">
        <f t="shared" ref="AA3503:AA3511" si="4810">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811">COUNTIFS(C$3:C3504,C3504)</f>
        <v>2</v>
      </c>
      <c r="B3504" s="10">
        <f t="shared" si="4299"/>
        <v>7</v>
      </c>
      <c r="C3504" s="12" t="s">
        <v>5027</v>
      </c>
      <c r="D3504" s="21" t="str">
        <f t="shared" ref="D3504:D3505" si="4812">VLOOKUP($C3504,$C$1:$P$7320,2,0)</f>
        <v>comp</v>
      </c>
      <c r="E3504" s="21" t="str">
        <f t="shared" ref="E3504:E3505" si="4813">VLOOKUP($C3504,$C$1:$P$7320,3,0)</f>
        <v>sandhi, adv + pron</v>
      </c>
      <c r="F3504" s="21" t="str">
        <f t="shared" ref="F3504:F3505" si="4814">VLOOKUP($C3504,$C$1:$P$7320,4,0)</f>
        <v/>
      </c>
      <c r="G3504" s="21"/>
      <c r="H3504" s="21" t="str">
        <f t="shared" ref="H3504:H3505" si="4815">VLOOKUP($C3504,$C$1:$P$7320,6,0)</f>
        <v>in this case this</v>
      </c>
      <c r="I3504" s="21" t="str">
        <f t="shared" ref="I3504:I3505" si="4816">VLOOKUP($C3504,$C$1:$P$7320,7,0)</f>
        <v>there this</v>
      </c>
      <c r="J3504" s="21" t="str">
        <f t="shared" ref="J3504:J3505" si="4817">VLOOKUP($C3504,$C$1:$P$7320,8,0)</f>
        <v/>
      </c>
      <c r="K3504" s="21" t="str">
        <f t="shared" ref="K3504:K3505" si="4818">VLOOKUP($C3504,$C$1:$P$7320,9,0)</f>
        <v/>
      </c>
      <c r="L3504" s="21" t="str">
        <f t="shared" ref="L3504:L3505" si="4819">VLOOKUP($C3504,$C$1:$P$7320,10,0)</f>
        <v/>
      </c>
      <c r="M3504" s="21" t="str">
        <f t="shared" ref="M3504:M3505" si="4820">VLOOKUP($C3504,$C$1:$P$7320,11,0)</f>
        <v/>
      </c>
      <c r="N3504" s="21" t="str">
        <f t="shared" ref="N3504:N3505" si="4821">VLOOKUP($C3504,$C$1:$P$7320,12,0)</f>
        <v>tattha + ayaṃ</v>
      </c>
      <c r="O3504" s="21" t="str">
        <f t="shared" ref="O3504:O3505" si="4822">VLOOKUP($C3504,$C$1:$P$7320,13,0)</f>
        <v/>
      </c>
      <c r="P3504" s="21" t="str">
        <f t="shared" ref="P3504:P3505" si="4823">VLOOKUP($C3504,$C$1:$P$7320,14,0)</f>
        <v/>
      </c>
      <c r="Q3504" s="21"/>
      <c r="R3504" s="21" t="s">
        <v>7857</v>
      </c>
      <c r="S3504" s="21" t="s">
        <v>7858</v>
      </c>
      <c r="T3504" s="21" t="s">
        <v>7877</v>
      </c>
      <c r="U3504" s="23"/>
      <c r="V3504" s="23"/>
      <c r="W3504" s="15">
        <f t="shared" si="2"/>
        <v>45635</v>
      </c>
      <c r="X3504" s="24">
        <v>3503.0</v>
      </c>
      <c r="Y3504" s="17" t="str">
        <f t="shared" si="4808"/>
        <v>=COUNTIFS(C$3:C3504,C3504)</v>
      </c>
      <c r="Z3504" s="25" t="str">
        <f t="shared" si="4809"/>
        <v>#NAME?</v>
      </c>
      <c r="AA3504" s="25" t="str">
        <f t="shared" si="4810"/>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811"/>
        <v>3</v>
      </c>
      <c r="B3505" s="10">
        <f t="shared" si="4299"/>
        <v>14</v>
      </c>
      <c r="C3505" s="12" t="s">
        <v>5032</v>
      </c>
      <c r="D3505" s="21" t="str">
        <f t="shared" si="4812"/>
        <v>noun</v>
      </c>
      <c r="E3505" s="21" t="str">
        <f t="shared" si="4813"/>
        <v>masc nom sg of samaya</v>
      </c>
      <c r="F3505" s="21" t="str">
        <f t="shared" si="4814"/>
        <v/>
      </c>
      <c r="G3505" s="21"/>
      <c r="H3505" s="21" t="str">
        <f t="shared" si="4815"/>
        <v>the right time, proper occasion</v>
      </c>
      <c r="I3505" s="21" t="str">
        <f t="shared" si="4816"/>
        <v>come together</v>
      </c>
      <c r="J3505" s="21" t="str">
        <f t="shared" si="4817"/>
        <v>√i (come, go)</v>
      </c>
      <c r="K3505" s="21">
        <f t="shared" si="4818"/>
        <v>1</v>
      </c>
      <c r="L3505" s="21" t="str">
        <f t="shared" si="4819"/>
        <v>a</v>
      </c>
      <c r="M3505" s="21" t="str">
        <f t="shared" si="4820"/>
        <v/>
      </c>
      <c r="N3505" s="21" t="str">
        <f t="shared" si="4821"/>
        <v>saṃ + √i &gt; ay + *a</v>
      </c>
      <c r="O3505" s="21" t="str">
        <f t="shared" si="4822"/>
        <v/>
      </c>
      <c r="P3505" s="21" t="str">
        <f t="shared" si="4823"/>
        <v/>
      </c>
      <c r="Q3505" s="21"/>
      <c r="R3505" s="21" t="s">
        <v>7857</v>
      </c>
      <c r="S3505" s="21" t="s">
        <v>7858</v>
      </c>
      <c r="T3505" s="21" t="s">
        <v>7877</v>
      </c>
      <c r="U3505" s="77"/>
      <c r="V3505" s="23"/>
      <c r="W3505" s="15">
        <f t="shared" si="2"/>
        <v>45635</v>
      </c>
      <c r="X3505" s="24">
        <v>3504.0</v>
      </c>
      <c r="Y3505" s="17" t="str">
        <f t="shared" si="4808"/>
        <v>=COUNTIFS(C$3:C3505,C3505)</v>
      </c>
      <c r="Z3505" s="25" t="str">
        <f t="shared" si="4809"/>
        <v>#NAME?</v>
      </c>
      <c r="AA3505" s="25" t="str">
        <f t="shared" si="4810"/>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1"/>
        <v>1</v>
      </c>
      <c r="B3506" s="10">
        <f t="shared" si="4299"/>
        <v>1</v>
      </c>
      <c r="C3506" s="12" t="s">
        <v>7878</v>
      </c>
      <c r="D3506" s="21" t="s">
        <v>250</v>
      </c>
      <c r="E3506" s="21" t="s">
        <v>7879</v>
      </c>
      <c r="F3506" s="21"/>
      <c r="G3506" s="21"/>
      <c r="H3506" s="21" t="s">
        <v>7880</v>
      </c>
      <c r="I3506" s="21"/>
      <c r="J3506" s="21" t="s">
        <v>6441</v>
      </c>
      <c r="K3506" s="21">
        <v>3.0</v>
      </c>
      <c r="L3506" s="21" t="s">
        <v>76</v>
      </c>
      <c r="M3506" s="21"/>
      <c r="N3506" s="21" t="s">
        <v>7881</v>
      </c>
      <c r="O3506" s="21"/>
      <c r="P3506" s="21"/>
      <c r="Q3506" s="21"/>
      <c r="R3506" s="21" t="s">
        <v>7857</v>
      </c>
      <c r="S3506" s="21" t="s">
        <v>7858</v>
      </c>
      <c r="T3506" s="21" t="s">
        <v>7882</v>
      </c>
      <c r="U3506" s="23"/>
      <c r="V3506" s="23"/>
      <c r="W3506" s="15">
        <f t="shared" si="2"/>
        <v>45635</v>
      </c>
      <c r="X3506" s="24">
        <v>3505.0</v>
      </c>
      <c r="Y3506" s="17" t="str">
        <f t="shared" si="4808"/>
        <v>=COUNTIFS(C$3:C3506,C3506)</v>
      </c>
      <c r="Z3506" s="25" t="str">
        <f t="shared" si="4809"/>
        <v>#NAME?</v>
      </c>
      <c r="AA3506" s="25" t="str">
        <f t="shared" si="4810"/>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1"/>
        <v>17</v>
      </c>
      <c r="B3507" s="10">
        <f t="shared" si="4299"/>
        <v>20</v>
      </c>
      <c r="C3507" s="12" t="s">
        <v>493</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7857</v>
      </c>
      <c r="S3507" s="21" t="s">
        <v>7858</v>
      </c>
      <c r="T3507" s="21" t="s">
        <v>7877</v>
      </c>
      <c r="U3507" s="23"/>
      <c r="V3507" s="23"/>
      <c r="W3507" s="15">
        <f t="shared" si="2"/>
        <v>45635</v>
      </c>
      <c r="X3507" s="24">
        <v>3506.0</v>
      </c>
      <c r="Y3507" s="17" t="str">
        <f t="shared" si="4808"/>
        <v>=COUNTIFS(C$3:C3507,C3507)</v>
      </c>
      <c r="Z3507" s="25" t="str">
        <f t="shared" si="4809"/>
        <v>#NAME?</v>
      </c>
      <c r="AA3507" s="25" t="str">
        <f t="shared" si="4810"/>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1"/>
        <v>1</v>
      </c>
      <c r="B3508" s="10">
        <f t="shared" si="4299"/>
        <v>3</v>
      </c>
      <c r="C3508" s="12" t="s">
        <v>7883</v>
      </c>
      <c r="D3508" s="21" t="s">
        <v>47</v>
      </c>
      <c r="E3508" s="21" t="s">
        <v>7868</v>
      </c>
      <c r="F3508" s="21"/>
      <c r="G3508" s="21"/>
      <c r="H3508" s="21" t="s">
        <v>7869</v>
      </c>
      <c r="I3508" s="21" t="s">
        <v>4918</v>
      </c>
      <c r="J3508" s="21" t="s">
        <v>564</v>
      </c>
      <c r="K3508" s="21">
        <v>1.0</v>
      </c>
      <c r="L3508" s="21" t="s">
        <v>35</v>
      </c>
      <c r="M3508" s="21"/>
      <c r="N3508" s="21" t="s">
        <v>4919</v>
      </c>
      <c r="O3508" s="21"/>
      <c r="P3508" s="21"/>
      <c r="Q3508" s="21"/>
      <c r="R3508" s="21" t="s">
        <v>7857</v>
      </c>
      <c r="S3508" s="21" t="s">
        <v>7858</v>
      </c>
      <c r="T3508" s="21" t="s">
        <v>7884</v>
      </c>
      <c r="U3508" s="23"/>
      <c r="V3508" s="23"/>
      <c r="W3508" s="15">
        <f t="shared" si="2"/>
        <v>45635</v>
      </c>
      <c r="X3508" s="24">
        <v>3507.0</v>
      </c>
      <c r="Y3508" s="17" t="str">
        <f t="shared" si="4808"/>
        <v>=COUNTIFS(C$3:C3508,C3508)</v>
      </c>
      <c r="Z3508" s="25" t="str">
        <f t="shared" si="4809"/>
        <v>#NAME?</v>
      </c>
      <c r="AA3508" s="25" t="str">
        <f t="shared" si="4810"/>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1"/>
        <v>7</v>
      </c>
      <c r="B3509" s="10">
        <f t="shared" si="4299"/>
        <v>15</v>
      </c>
      <c r="C3509" s="12" t="s">
        <v>4399</v>
      </c>
      <c r="D3509" s="21" t="str">
        <f t="shared" ref="D3509:D3511" si="4824">VLOOKUP($C3509,$C$1:$P$7320,2,0)</f>
        <v>pron</v>
      </c>
      <c r="E3509" s="21" t="str">
        <f t="shared" ref="E3509:E3511" si="4825">VLOOKUP($C3509,$C$1:$P$7320,3,0)</f>
        <v>fem nom sg of ima</v>
      </c>
      <c r="F3509" s="21" t="str">
        <f t="shared" ref="F3509:F3511" si="4826">VLOOKUP($C3509,$C$1:$P$7320,4,0)</f>
        <v/>
      </c>
      <c r="G3509" s="21"/>
      <c r="H3509" s="21" t="str">
        <f t="shared" ref="H3509:H3511" si="4827">VLOOKUP($C3509,$C$1:$P$7320,6,0)</f>
        <v>this</v>
      </c>
      <c r="I3509" s="21" t="str">
        <f t="shared" ref="I3509:I3511" si="4828">VLOOKUP($C3509,$C$1:$P$7320,7,0)</f>
        <v/>
      </c>
      <c r="J3509" s="21" t="str">
        <f t="shared" ref="J3509:J3511" si="4829">VLOOKUP($C3509,$C$1:$P$7320,8,0)</f>
        <v/>
      </c>
      <c r="K3509" s="21" t="str">
        <f t="shared" ref="K3509:K3511" si="4830">VLOOKUP($C3509,$C$1:$P$7320,9,0)</f>
        <v/>
      </c>
      <c r="L3509" s="21" t="str">
        <f t="shared" ref="L3509:L3511" si="4831">VLOOKUP($C3509,$C$1:$P$7320,10,0)</f>
        <v/>
      </c>
      <c r="M3509" s="21" t="str">
        <f t="shared" ref="M3509:M3511" si="4832">VLOOKUP($C3509,$C$1:$P$7320,11,0)</f>
        <v/>
      </c>
      <c r="N3509" s="21" t="str">
        <f t="shared" ref="N3509:N3511" si="4833">VLOOKUP($C3509,$C$1:$P$7320,12,0)</f>
        <v/>
      </c>
      <c r="O3509" s="21" t="str">
        <f t="shared" ref="O3509:O3511" si="4834">VLOOKUP($C3509,$C$1:$P$7320,13,0)</f>
        <v/>
      </c>
      <c r="P3509" s="21" t="str">
        <f t="shared" ref="P3509:P3511" si="4835">VLOOKUP($C3509,$C$1:$P$7320,14,0)</f>
        <v/>
      </c>
      <c r="Q3509" s="21"/>
      <c r="R3509" s="21" t="s">
        <v>7857</v>
      </c>
      <c r="S3509" s="21" t="s">
        <v>7858</v>
      </c>
      <c r="T3509" s="21" t="s">
        <v>7877</v>
      </c>
      <c r="U3509" s="23"/>
      <c r="V3509" s="23"/>
      <c r="W3509" s="15">
        <f t="shared" si="2"/>
        <v>45635</v>
      </c>
      <c r="X3509" s="24">
        <v>3508.0</v>
      </c>
      <c r="Y3509" s="17" t="str">
        <f t="shared" si="4808"/>
        <v>=COUNTIFS(C$3:C3509,C3509)</v>
      </c>
      <c r="Z3509" s="25" t="str">
        <f t="shared" si="4809"/>
        <v>#NAME?</v>
      </c>
      <c r="AA3509" s="25" t="str">
        <f t="shared" si="4810"/>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1"/>
        <v>7</v>
      </c>
      <c r="B3510" s="10">
        <f t="shared" si="4299"/>
        <v>17</v>
      </c>
      <c r="C3510" s="12" t="s">
        <v>4353</v>
      </c>
      <c r="D3510" s="21" t="str">
        <f t="shared" si="4824"/>
        <v>ind</v>
      </c>
      <c r="E3510" s="21" t="str">
        <f t="shared" si="4825"/>
        <v>adv, from ta</v>
      </c>
      <c r="F3510" s="21" t="str">
        <f t="shared" si="4826"/>
        <v/>
      </c>
      <c r="G3510" s="21"/>
      <c r="H3510" s="21" t="str">
        <f t="shared" si="4827"/>
        <v>there</v>
      </c>
      <c r="I3510" s="21" t="str">
        <f t="shared" si="4828"/>
        <v/>
      </c>
      <c r="J3510" s="21" t="str">
        <f t="shared" si="4829"/>
        <v/>
      </c>
      <c r="K3510" s="21" t="str">
        <f t="shared" si="4830"/>
        <v/>
      </c>
      <c r="L3510" s="21" t="str">
        <f t="shared" si="4831"/>
        <v/>
      </c>
      <c r="M3510" s="21" t="str">
        <f t="shared" si="4832"/>
        <v/>
      </c>
      <c r="N3510" s="21" t="str">
        <f t="shared" si="4833"/>
        <v>ta + ttha</v>
      </c>
      <c r="O3510" s="21" t="str">
        <f t="shared" si="4834"/>
        <v/>
      </c>
      <c r="P3510" s="21" t="str">
        <f t="shared" si="4835"/>
        <v/>
      </c>
      <c r="Q3510" s="21"/>
      <c r="R3510" s="21" t="s">
        <v>7857</v>
      </c>
      <c r="S3510" s="21" t="s">
        <v>7858</v>
      </c>
      <c r="T3510" s="21" t="s">
        <v>7877</v>
      </c>
      <c r="U3510" s="23"/>
      <c r="V3510" s="23"/>
      <c r="W3510" s="15">
        <f t="shared" si="2"/>
        <v>45635</v>
      </c>
      <c r="X3510" s="24">
        <v>3509.0</v>
      </c>
      <c r="Y3510" s="17" t="str">
        <f t="shared" si="4808"/>
        <v>=COUNTIFS(C$3:C3510,C3510)</v>
      </c>
      <c r="Z3510" s="25" t="str">
        <f t="shared" si="4809"/>
        <v>#NAME?</v>
      </c>
      <c r="AA3510" s="25" t="str">
        <f t="shared" si="4810"/>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1"/>
        <v>4</v>
      </c>
      <c r="B3511" s="10">
        <f t="shared" si="4299"/>
        <v>14</v>
      </c>
      <c r="C3511" s="12" t="s">
        <v>5032</v>
      </c>
      <c r="D3511" s="21" t="str">
        <f t="shared" si="4824"/>
        <v>noun</v>
      </c>
      <c r="E3511" s="21" t="str">
        <f t="shared" si="4825"/>
        <v>masc nom sg of samaya</v>
      </c>
      <c r="F3511" s="21" t="str">
        <f t="shared" si="4826"/>
        <v/>
      </c>
      <c r="G3511" s="21"/>
      <c r="H3511" s="21" t="str">
        <f t="shared" si="4827"/>
        <v>the right time, proper occasion</v>
      </c>
      <c r="I3511" s="21" t="str">
        <f t="shared" si="4828"/>
        <v>come together</v>
      </c>
      <c r="J3511" s="21" t="str">
        <f t="shared" si="4829"/>
        <v>√i (come, go)</v>
      </c>
      <c r="K3511" s="21">
        <f t="shared" si="4830"/>
        <v>1</v>
      </c>
      <c r="L3511" s="21" t="str">
        <f t="shared" si="4831"/>
        <v>a</v>
      </c>
      <c r="M3511" s="21" t="str">
        <f t="shared" si="4832"/>
        <v/>
      </c>
      <c r="N3511" s="21" t="str">
        <f t="shared" si="4833"/>
        <v>saṃ + √i &gt; ay + *a</v>
      </c>
      <c r="O3511" s="21" t="str">
        <f t="shared" si="4834"/>
        <v/>
      </c>
      <c r="P3511" s="21" t="str">
        <f t="shared" si="4835"/>
        <v/>
      </c>
      <c r="Q3511" s="21"/>
      <c r="R3511" s="21" t="s">
        <v>7857</v>
      </c>
      <c r="S3511" s="21" t="s">
        <v>7858</v>
      </c>
      <c r="T3511" s="21" t="s">
        <v>7877</v>
      </c>
      <c r="U3511" s="23"/>
      <c r="V3511" s="23"/>
      <c r="W3511" s="15">
        <f t="shared" si="2"/>
        <v>45635</v>
      </c>
      <c r="X3511" s="24">
        <v>3510.0</v>
      </c>
      <c r="Y3511" s="17" t="str">
        <f t="shared" si="4808"/>
        <v>=COUNTIFS(C$3:C3511,C3511)</v>
      </c>
      <c r="Z3511" s="25" t="str">
        <f t="shared" si="4809"/>
        <v>#NAME?</v>
      </c>
      <c r="AA3511" s="25" t="str">
        <f t="shared" si="4810"/>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299"/>
        <v>0</v>
      </c>
      <c r="C3512" s="130"/>
      <c r="D3512" s="130"/>
      <c r="E3512" s="130"/>
      <c r="F3512" s="130"/>
      <c r="G3512" s="130"/>
      <c r="H3512" s="130"/>
      <c r="I3512" s="130"/>
      <c r="J3512" s="130"/>
      <c r="K3512" s="130"/>
      <c r="L3512" s="130"/>
      <c r="M3512" s="130"/>
      <c r="N3512" s="130"/>
      <c r="O3512" s="130"/>
      <c r="P3512" s="130"/>
      <c r="Q3512" s="130"/>
      <c r="R3512" s="130" t="s">
        <v>7857</v>
      </c>
      <c r="S3512" s="130" t="s">
        <v>7858</v>
      </c>
      <c r="T3512" s="130" t="s">
        <v>7877</v>
      </c>
      <c r="U3512" s="36"/>
      <c r="V3512" s="36"/>
      <c r="W3512" s="15">
        <f t="shared" si="2"/>
        <v>45635</v>
      </c>
      <c r="X3512" s="24">
        <v>3511.0</v>
      </c>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299"/>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2"/>
        <v>45635</v>
      </c>
      <c r="X3513" s="24">
        <v>3512.0</v>
      </c>
      <c r="Y3513" s="17" t="str">
        <f t="shared" ref="Y3513:Y3529" si="4836">formulatext(A3513)</f>
        <v>#N/A</v>
      </c>
      <c r="Z3513" s="25" t="str">
        <f t="shared" ref="Z3513:Z3529" si="4837">org.libreoffice.regex(Y3513,"(\= COUNTIFS\(C\$\d{1,3}:)(C\d{1,3})(,)(C\d{1,3})(\))","$2")</f>
        <v>#NAME?</v>
      </c>
      <c r="AA3513" s="25" t="str">
        <f t="shared" ref="AA3513:AA3529" si="4838">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299"/>
        <v>1</v>
      </c>
      <c r="C3514" s="12" t="s">
        <v>7885</v>
      </c>
      <c r="D3514" s="21"/>
      <c r="E3514" s="21"/>
      <c r="F3514" s="21"/>
      <c r="G3514" s="21"/>
      <c r="H3514" s="21"/>
      <c r="I3514" s="21"/>
      <c r="J3514" s="21"/>
      <c r="K3514" s="21"/>
      <c r="L3514" s="21"/>
      <c r="M3514" s="21"/>
      <c r="N3514" s="21"/>
      <c r="O3514" s="21"/>
      <c r="P3514" s="21"/>
      <c r="Q3514" s="21"/>
      <c r="R3514" s="21"/>
      <c r="S3514" s="21"/>
      <c r="T3514" s="21"/>
      <c r="U3514" s="23"/>
      <c r="V3514" s="23"/>
      <c r="W3514" s="15">
        <f t="shared" si="2"/>
        <v>45635</v>
      </c>
      <c r="X3514" s="24">
        <v>3513.0</v>
      </c>
      <c r="Y3514" s="17" t="str">
        <f t="shared" si="4836"/>
        <v>#N/A</v>
      </c>
      <c r="Z3514" s="25" t="str">
        <f t="shared" si="4837"/>
        <v>#NAME?</v>
      </c>
      <c r="AA3514" s="25" t="str">
        <f t="shared" si="4838"/>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39">COUNTIFS(C$3:C3515,C3515)</f>
        <v>44</v>
      </c>
      <c r="B3515" s="10">
        <f t="shared" si="4299"/>
        <v>99</v>
      </c>
      <c r="C3515" s="12" t="s">
        <v>555</v>
      </c>
      <c r="D3515" s="21" t="str">
        <f t="shared" ref="D3515:D3519" si="4840">VLOOKUP($C3515,$C$1:$P$7320,2,0)</f>
        <v>pron</v>
      </c>
      <c r="E3515" s="21" t="str">
        <f t="shared" ref="E3515:E3516" si="4841">VLOOKUP($C3515,$C$1:$P$7320,3,0)</f>
        <v>masc nom sg of ya</v>
      </c>
      <c r="F3515" s="21" t="str">
        <f t="shared" ref="F3515:F3519" si="4842">VLOOKUP($C3515,$C$1:$P$7320,4,0)</f>
        <v/>
      </c>
      <c r="G3515" s="21"/>
      <c r="H3515" s="21" t="str">
        <f t="shared" ref="H3515:H3519" si="4843">VLOOKUP($C3515,$C$1:$P$7320,6,0)</f>
        <v>whichever, whoever</v>
      </c>
      <c r="I3515" s="21" t="str">
        <f t="shared" ref="I3515:I3519" si="4844">VLOOKUP($C3515,$C$1:$P$7320,7,0)</f>
        <v/>
      </c>
      <c r="J3515" s="21" t="str">
        <f t="shared" ref="J3515:J3519" si="4845">VLOOKUP($C3515,$C$1:$P$7320,8,0)</f>
        <v/>
      </c>
      <c r="K3515" s="21" t="str">
        <f t="shared" ref="K3515:K3519" si="4846">VLOOKUP($C3515,$C$1:$P$7320,9,0)</f>
        <v/>
      </c>
      <c r="L3515" s="21" t="str">
        <f t="shared" ref="L3515:L3519" si="4847">VLOOKUP($C3515,$C$1:$P$7320,10,0)</f>
        <v/>
      </c>
      <c r="M3515" s="21" t="str">
        <f t="shared" ref="M3515:M3519" si="4848">VLOOKUP($C3515,$C$1:$P$7320,11,0)</f>
        <v/>
      </c>
      <c r="N3515" s="21" t="str">
        <f t="shared" ref="N3515:N3519" si="4849">VLOOKUP($C3515,$C$1:$P$7320,12,0)</f>
        <v/>
      </c>
      <c r="O3515" s="21" t="str">
        <f t="shared" ref="O3515:O3519" si="4850">VLOOKUP($C3515,$C$1:$P$7320,13,0)</f>
        <v/>
      </c>
      <c r="P3515" s="21" t="str">
        <f t="shared" ref="P3515:P3519" si="4851">VLOOKUP($C3515,$C$1:$P$7320,14,0)</f>
        <v/>
      </c>
      <c r="Q3515" s="21"/>
      <c r="R3515" s="21" t="s">
        <v>7885</v>
      </c>
      <c r="S3515" s="21" t="s">
        <v>7886</v>
      </c>
      <c r="T3515" s="21" t="s">
        <v>7887</v>
      </c>
      <c r="U3515" s="77"/>
      <c r="V3515" s="23"/>
      <c r="W3515" s="15">
        <f t="shared" si="2"/>
        <v>45635</v>
      </c>
      <c r="X3515" s="24">
        <v>3514.0</v>
      </c>
      <c r="Y3515" s="17" t="str">
        <f t="shared" si="4836"/>
        <v>=COUNTIFS(C$3:C3515,C3515)</v>
      </c>
      <c r="Z3515" s="25" t="str">
        <f t="shared" si="4837"/>
        <v>#NAME?</v>
      </c>
      <c r="AA3515" s="25" t="str">
        <f t="shared" si="4838"/>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39"/>
        <v>55</v>
      </c>
      <c r="B3516" s="10">
        <f t="shared" si="4299"/>
        <v>124</v>
      </c>
      <c r="C3516" s="12" t="s">
        <v>466</v>
      </c>
      <c r="D3516" s="21" t="str">
        <f t="shared" si="4840"/>
        <v>ind</v>
      </c>
      <c r="E3516" s="21" t="str">
        <f t="shared" si="4841"/>
        <v/>
      </c>
      <c r="F3516" s="21" t="str">
        <f t="shared" si="4842"/>
        <v/>
      </c>
      <c r="G3516" s="21"/>
      <c r="H3516" s="21" t="str">
        <f t="shared" si="4843"/>
        <v>then, now, so, but</v>
      </c>
      <c r="I3516" s="21" t="str">
        <f t="shared" si="4844"/>
        <v/>
      </c>
      <c r="J3516" s="21" t="str">
        <f t="shared" si="4845"/>
        <v/>
      </c>
      <c r="K3516" s="21" t="str">
        <f t="shared" si="4846"/>
        <v/>
      </c>
      <c r="L3516" s="21" t="str">
        <f t="shared" si="4847"/>
        <v/>
      </c>
      <c r="M3516" s="21" t="str">
        <f t="shared" si="4848"/>
        <v/>
      </c>
      <c r="N3516" s="21" t="str">
        <f t="shared" si="4849"/>
        <v/>
      </c>
      <c r="O3516" s="21" t="str">
        <f t="shared" si="4850"/>
        <v/>
      </c>
      <c r="P3516" s="21" t="str">
        <f t="shared" si="4851"/>
        <v/>
      </c>
      <c r="Q3516" s="21"/>
      <c r="R3516" s="21" t="s">
        <v>7885</v>
      </c>
      <c r="S3516" s="21" t="s">
        <v>7886</v>
      </c>
      <c r="T3516" s="21" t="s">
        <v>7887</v>
      </c>
      <c r="U3516" s="23"/>
      <c r="V3516" s="23"/>
      <c r="W3516" s="15">
        <f t="shared" si="2"/>
        <v>45635</v>
      </c>
      <c r="X3516" s="24">
        <v>3515.0</v>
      </c>
      <c r="Y3516" s="17" t="str">
        <f t="shared" si="4836"/>
        <v>=COUNTIFS(C$3:C3516,C3516)</v>
      </c>
      <c r="Z3516" s="25" t="str">
        <f t="shared" si="4837"/>
        <v>#NAME?</v>
      </c>
      <c r="AA3516" s="25" t="str">
        <f t="shared" si="4838"/>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39"/>
        <v>86</v>
      </c>
      <c r="B3517" s="10">
        <f t="shared" si="4299"/>
        <v>147</v>
      </c>
      <c r="C3517" s="12" t="s">
        <v>560</v>
      </c>
      <c r="D3517" s="21" t="str">
        <f t="shared" si="4840"/>
        <v>noun</v>
      </c>
      <c r="E3517" s="21" t="s">
        <v>3635</v>
      </c>
      <c r="F3517" s="21" t="str">
        <f t="shared" si="4842"/>
        <v/>
      </c>
      <c r="G3517" s="21"/>
      <c r="H3517" s="21" t="str">
        <f t="shared" si="4843"/>
        <v>monk, monastic</v>
      </c>
      <c r="I3517" s="21" t="str">
        <f t="shared" si="4844"/>
        <v>beggar, mendicant</v>
      </c>
      <c r="J3517" s="21" t="str">
        <f t="shared" si="4845"/>
        <v>√bhikkh (beg)</v>
      </c>
      <c r="K3517" s="21">
        <f t="shared" si="4846"/>
        <v>1</v>
      </c>
      <c r="L3517" s="21" t="str">
        <f t="shared" si="4847"/>
        <v>a</v>
      </c>
      <c r="M3517" s="21" t="str">
        <f t="shared" si="4848"/>
        <v/>
      </c>
      <c r="N3517" s="21" t="str">
        <f t="shared" si="4849"/>
        <v>√bhikkh + u</v>
      </c>
      <c r="O3517" s="21" t="str">
        <f t="shared" si="4850"/>
        <v/>
      </c>
      <c r="P3517" s="21" t="str">
        <f t="shared" si="4851"/>
        <v/>
      </c>
      <c r="Q3517" s="21"/>
      <c r="R3517" s="21" t="s">
        <v>7885</v>
      </c>
      <c r="S3517" s="21" t="s">
        <v>7886</v>
      </c>
      <c r="T3517" s="21" t="s">
        <v>7887</v>
      </c>
      <c r="U3517" s="23"/>
      <c r="V3517" s="23"/>
      <c r="W3517" s="15">
        <f t="shared" si="2"/>
        <v>45635</v>
      </c>
      <c r="X3517" s="24">
        <v>3516.0</v>
      </c>
      <c r="Y3517" s="17" t="str">
        <f t="shared" si="4836"/>
        <v>=COUNTIFS(C$3:C3517,C3517)</v>
      </c>
      <c r="Z3517" s="25" t="str">
        <f t="shared" si="4837"/>
        <v>#NAME?</v>
      </c>
      <c r="AA3517" s="25" t="str">
        <f t="shared" si="4838"/>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39"/>
        <v>10</v>
      </c>
      <c r="B3518" s="10">
        <f t="shared" si="4299"/>
        <v>20</v>
      </c>
      <c r="C3518" s="12" t="s">
        <v>1746</v>
      </c>
      <c r="D3518" s="21" t="str">
        <f t="shared" si="4840"/>
        <v>ind</v>
      </c>
      <c r="E3518" s="21" t="str">
        <f t="shared" ref="E3518:E3519" si="4852">VLOOKUP($C3518,$C$1:$P$7320,3,0)</f>
        <v>ind, adv</v>
      </c>
      <c r="F3518" s="21" t="str">
        <f t="shared" si="4842"/>
        <v/>
      </c>
      <c r="G3518" s="21"/>
      <c r="H3518" s="21" t="str">
        <f t="shared" si="4843"/>
        <v>thus, like this</v>
      </c>
      <c r="I3518" s="21" t="str">
        <f t="shared" si="4844"/>
        <v/>
      </c>
      <c r="J3518" s="21" t="str">
        <f t="shared" si="4845"/>
        <v/>
      </c>
      <c r="K3518" s="21" t="str">
        <f t="shared" si="4846"/>
        <v/>
      </c>
      <c r="L3518" s="21" t="str">
        <f t="shared" si="4847"/>
        <v/>
      </c>
      <c r="M3518" s="21" t="str">
        <f t="shared" si="4848"/>
        <v/>
      </c>
      <c r="N3518" s="21" t="str">
        <f t="shared" si="4849"/>
        <v/>
      </c>
      <c r="O3518" s="21" t="str">
        <f t="shared" si="4850"/>
        <v/>
      </c>
      <c r="P3518" s="21" t="str">
        <f t="shared" si="4851"/>
        <v/>
      </c>
      <c r="Q3518" s="21"/>
      <c r="R3518" s="21" t="s">
        <v>7885</v>
      </c>
      <c r="S3518" s="21" t="s">
        <v>7886</v>
      </c>
      <c r="T3518" s="21" t="s">
        <v>7887</v>
      </c>
      <c r="U3518" s="23"/>
      <c r="V3518" s="23"/>
      <c r="W3518" s="15">
        <f t="shared" si="2"/>
        <v>45635</v>
      </c>
      <c r="X3518" s="24">
        <v>3517.0</v>
      </c>
      <c r="Y3518" s="17" t="str">
        <f t="shared" si="4836"/>
        <v>=COUNTIFS(C$3:C3518,C3518)</v>
      </c>
      <c r="Z3518" s="25" t="str">
        <f t="shared" si="4837"/>
        <v>#NAME?</v>
      </c>
      <c r="AA3518" s="25" t="str">
        <f t="shared" si="4838"/>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39"/>
        <v>10</v>
      </c>
      <c r="B3519" s="10">
        <f t="shared" si="4299"/>
        <v>18</v>
      </c>
      <c r="C3519" s="12" t="s">
        <v>1749</v>
      </c>
      <c r="D3519" s="21" t="str">
        <f t="shared" si="4840"/>
        <v>verb</v>
      </c>
      <c r="E3519" s="21" t="str">
        <f t="shared" si="4852"/>
        <v>opt 3rd sg of vadati</v>
      </c>
      <c r="F3519" s="21" t="str">
        <f t="shared" si="4842"/>
        <v/>
      </c>
      <c r="G3519" s="21"/>
      <c r="H3519" s="21" t="str">
        <f t="shared" si="4843"/>
        <v>he would say, speak, tell</v>
      </c>
      <c r="I3519" s="21" t="str">
        <f t="shared" si="4844"/>
        <v/>
      </c>
      <c r="J3519" s="21" t="str">
        <f t="shared" si="4845"/>
        <v>√vad (speak)</v>
      </c>
      <c r="K3519" s="21">
        <f t="shared" si="4846"/>
        <v>1</v>
      </c>
      <c r="L3519" s="21" t="str">
        <f t="shared" si="4847"/>
        <v>a</v>
      </c>
      <c r="M3519" s="21" t="str">
        <f t="shared" si="4848"/>
        <v>√vad + a &gt; vada</v>
      </c>
      <c r="N3519" s="21" t="str">
        <f t="shared" si="4849"/>
        <v>vada + eyya</v>
      </c>
      <c r="O3519" s="21" t="str">
        <f t="shared" si="4850"/>
        <v/>
      </c>
      <c r="P3519" s="21" t="str">
        <f t="shared" si="4851"/>
        <v/>
      </c>
      <c r="Q3519" s="21"/>
      <c r="R3519" s="21" t="s">
        <v>7885</v>
      </c>
      <c r="S3519" s="21" t="s">
        <v>7886</v>
      </c>
      <c r="T3519" s="21" t="s">
        <v>7887</v>
      </c>
      <c r="U3519" s="23"/>
      <c r="V3519" s="23"/>
      <c r="W3519" s="15">
        <f t="shared" si="2"/>
        <v>45635</v>
      </c>
      <c r="X3519" s="24">
        <v>3518.0</v>
      </c>
      <c r="Y3519" s="17" t="str">
        <f t="shared" si="4836"/>
        <v>=COUNTIFS(C$3:C3519,C3519)</v>
      </c>
      <c r="Z3519" s="25" t="str">
        <f t="shared" si="4837"/>
        <v>#NAME?</v>
      </c>
      <c r="AA3519" s="25" t="str">
        <f t="shared" si="4838"/>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39"/>
        <v>1</v>
      </c>
      <c r="B3520" s="10">
        <f t="shared" si="4299"/>
        <v>1</v>
      </c>
      <c r="C3520" s="12" t="s">
        <v>7888</v>
      </c>
      <c r="D3520" s="21" t="s">
        <v>29</v>
      </c>
      <c r="E3520" s="21" t="s">
        <v>532</v>
      </c>
      <c r="F3520" s="21"/>
      <c r="G3520" s="21"/>
      <c r="H3520" s="21" t="s">
        <v>7889</v>
      </c>
      <c r="I3520" s="21" t="s">
        <v>7890</v>
      </c>
      <c r="J3520" s="21"/>
      <c r="K3520" s="21"/>
      <c r="L3520" s="21"/>
      <c r="M3520" s="21"/>
      <c r="N3520" s="21" t="s">
        <v>7891</v>
      </c>
      <c r="O3520" s="21" t="s">
        <v>414</v>
      </c>
      <c r="P3520" s="21" t="s">
        <v>7891</v>
      </c>
      <c r="Q3520" s="21"/>
      <c r="R3520" s="21" t="s">
        <v>7885</v>
      </c>
      <c r="S3520" s="21" t="s">
        <v>7886</v>
      </c>
      <c r="T3520" s="21" t="s">
        <v>7892</v>
      </c>
      <c r="U3520" s="23"/>
      <c r="V3520" s="23"/>
      <c r="W3520" s="15">
        <f t="shared" si="2"/>
        <v>45635</v>
      </c>
      <c r="X3520" s="24">
        <v>3519.0</v>
      </c>
      <c r="Y3520" s="17" t="str">
        <f t="shared" si="4836"/>
        <v>=COUNTIFS(C$3:C3520,C3520)</v>
      </c>
      <c r="Z3520" s="25" t="str">
        <f t="shared" si="4837"/>
        <v>#NAME?</v>
      </c>
      <c r="AA3520" s="25" t="str">
        <f t="shared" si="4838"/>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39"/>
        <v>1</v>
      </c>
      <c r="B3521" s="10">
        <f t="shared" si="4299"/>
        <v>1</v>
      </c>
      <c r="C3521" s="12" t="s">
        <v>7893</v>
      </c>
      <c r="D3521" s="21" t="s">
        <v>47</v>
      </c>
      <c r="E3521" s="21" t="s">
        <v>921</v>
      </c>
      <c r="F3521" s="21"/>
      <c r="G3521" s="21"/>
      <c r="H3521" s="21" t="s">
        <v>7894</v>
      </c>
      <c r="I3521" s="21" t="s">
        <v>7895</v>
      </c>
      <c r="J3521" s="21"/>
      <c r="K3521" s="21"/>
      <c r="L3521" s="21"/>
      <c r="M3521" s="21"/>
      <c r="N3521" s="21" t="s">
        <v>7896</v>
      </c>
      <c r="O3521" s="21"/>
      <c r="P3521" s="21"/>
      <c r="Q3521" s="21"/>
      <c r="R3521" s="21" t="s">
        <v>7885</v>
      </c>
      <c r="S3521" s="21" t="s">
        <v>7886</v>
      </c>
      <c r="T3521" s="21" t="s">
        <v>7897</v>
      </c>
      <c r="U3521" s="23"/>
      <c r="V3521" s="23"/>
      <c r="W3521" s="15">
        <f t="shared" si="2"/>
        <v>45635</v>
      </c>
      <c r="X3521" s="24">
        <v>3520.0</v>
      </c>
      <c r="Y3521" s="17" t="str">
        <f t="shared" si="4836"/>
        <v>=COUNTIFS(C$3:C3521,C3521)</v>
      </c>
      <c r="Z3521" s="25" t="str">
        <f t="shared" si="4837"/>
        <v>#NAME?</v>
      </c>
      <c r="AA3521" s="25" t="str">
        <f t="shared" si="4838"/>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39"/>
        <v>1</v>
      </c>
      <c r="B3522" s="10">
        <f t="shared" si="4299"/>
        <v>1</v>
      </c>
      <c r="C3522" s="12" t="s">
        <v>7898</v>
      </c>
      <c r="D3522" s="21" t="s">
        <v>29</v>
      </c>
      <c r="E3522" s="21" t="s">
        <v>1640</v>
      </c>
      <c r="F3522" s="21"/>
      <c r="G3522" s="21"/>
      <c r="H3522" s="21" t="s">
        <v>7899</v>
      </c>
      <c r="I3522" s="21" t="s">
        <v>7900</v>
      </c>
      <c r="J3522" s="21" t="s">
        <v>7901</v>
      </c>
      <c r="K3522" s="21">
        <v>7.0</v>
      </c>
      <c r="L3522" s="21" t="s">
        <v>215</v>
      </c>
      <c r="M3522" s="21"/>
      <c r="N3522" s="21" t="s">
        <v>7902</v>
      </c>
      <c r="O3522" s="21"/>
      <c r="P3522" s="21"/>
      <c r="Q3522" s="21"/>
      <c r="R3522" s="21" t="s">
        <v>7885</v>
      </c>
      <c r="S3522" s="21" t="s">
        <v>7886</v>
      </c>
      <c r="T3522" s="21" t="s">
        <v>7903</v>
      </c>
      <c r="U3522" s="23"/>
      <c r="V3522" s="23"/>
      <c r="W3522" s="15">
        <f t="shared" si="2"/>
        <v>45635</v>
      </c>
      <c r="X3522" s="24">
        <v>3521.0</v>
      </c>
      <c r="Y3522" s="17" t="str">
        <f t="shared" si="4836"/>
        <v>=COUNTIFS(C$3:C3522,C3522)</v>
      </c>
      <c r="Z3522" s="25" t="str">
        <f t="shared" si="4837"/>
        <v>#NAME?</v>
      </c>
      <c r="AA3522" s="25" t="str">
        <f t="shared" si="4838"/>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39"/>
        <v>1</v>
      </c>
      <c r="B3523" s="10">
        <f t="shared" si="4299"/>
        <v>1</v>
      </c>
      <c r="C3523" s="12" t="s">
        <v>7904</v>
      </c>
      <c r="D3523" s="21" t="s">
        <v>250</v>
      </c>
      <c r="E3523" s="21" t="s">
        <v>7905</v>
      </c>
      <c r="F3523" s="21"/>
      <c r="G3523" s="21"/>
      <c r="H3523" s="21" t="s">
        <v>7906</v>
      </c>
      <c r="I3523" s="21" t="s">
        <v>7907</v>
      </c>
      <c r="J3523" s="21" t="s">
        <v>2905</v>
      </c>
      <c r="K3523" s="21">
        <v>1.0</v>
      </c>
      <c r="L3523" s="21" t="s">
        <v>35</v>
      </c>
      <c r="M3523" s="21"/>
      <c r="N3523" s="21" t="s">
        <v>7908</v>
      </c>
      <c r="O3523" s="21"/>
      <c r="P3523" s="21"/>
      <c r="Q3523" s="21"/>
      <c r="R3523" s="21" t="s">
        <v>7885</v>
      </c>
      <c r="S3523" s="21" t="s">
        <v>7886</v>
      </c>
      <c r="T3523" s="21" t="s">
        <v>7909</v>
      </c>
      <c r="U3523" s="23"/>
      <c r="V3523" s="23"/>
      <c r="W3523" s="15">
        <f t="shared" si="2"/>
        <v>45635</v>
      </c>
      <c r="X3523" s="24">
        <v>3522.0</v>
      </c>
      <c r="Y3523" s="17" t="str">
        <f t="shared" si="4836"/>
        <v>=COUNTIFS(C$3:C3523,C3523)</v>
      </c>
      <c r="Z3523" s="25" t="str">
        <f t="shared" si="4837"/>
        <v>#NAME?</v>
      </c>
      <c r="AA3523" s="25" t="str">
        <f t="shared" si="4838"/>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39"/>
        <v>20</v>
      </c>
      <c r="B3524" s="10">
        <f t="shared" si="4299"/>
        <v>26</v>
      </c>
      <c r="C3524" s="12" t="s">
        <v>2606</v>
      </c>
      <c r="D3524" s="21" t="str">
        <f t="shared" ref="D3524:D3525" si="4853">VLOOKUP($C3524,$C$1:$P$7320,2,0)</f>
        <v>noun</v>
      </c>
      <c r="E3524" s="21" t="str">
        <f t="shared" ref="E3524:E3525" si="4854">VLOOKUP($C3524,$C$1:$P$7320,3,0)</f>
        <v>masc nom pl, from bhikkhati</v>
      </c>
      <c r="F3524" s="21" t="str">
        <f t="shared" ref="F3524:F3525" si="4855">VLOOKUP($C3524,$C$1:$P$7320,4,0)</f>
        <v/>
      </c>
      <c r="G3524" s="21"/>
      <c r="H3524" s="21" t="str">
        <f t="shared" ref="H3524:H3525" si="4856">VLOOKUP($C3524,$C$1:$P$7320,6,0)</f>
        <v>monks, monastics</v>
      </c>
      <c r="I3524" s="21" t="str">
        <f t="shared" ref="I3524:I3525" si="4857">VLOOKUP($C3524,$C$1:$P$7320,7,0)</f>
        <v>beggars, mendicants</v>
      </c>
      <c r="J3524" s="21" t="str">
        <f t="shared" ref="J3524:J3525" si="4858">VLOOKUP($C3524,$C$1:$P$7320,8,0)</f>
        <v>√bhikkh (beg)</v>
      </c>
      <c r="K3524" s="21">
        <f t="shared" ref="K3524:K3525" si="4859">VLOOKUP($C3524,$C$1:$P$7320,9,0)</f>
        <v>1</v>
      </c>
      <c r="L3524" s="21" t="str">
        <f t="shared" ref="L3524:L3525" si="4860">VLOOKUP($C3524,$C$1:$P$7320,10,0)</f>
        <v>a</v>
      </c>
      <c r="M3524" s="21" t="str">
        <f t="shared" ref="M3524:M3525" si="4861">VLOOKUP($C3524,$C$1:$P$7320,11,0)</f>
        <v/>
      </c>
      <c r="N3524" s="21" t="str">
        <f t="shared" ref="N3524:N3525" si="4862">VLOOKUP($C3524,$C$1:$P$7320,12,0)</f>
        <v>√bhikkh + u</v>
      </c>
      <c r="O3524" s="21" t="str">
        <f t="shared" ref="O3524:O3525" si="4863">VLOOKUP($C3524,$C$1:$P$7320,13,0)</f>
        <v/>
      </c>
      <c r="P3524" s="21" t="str">
        <f t="shared" ref="P3524:P3525" si="4864">VLOOKUP($C3524,$C$1:$P$7320,14,0)</f>
        <v/>
      </c>
      <c r="Q3524" s="21"/>
      <c r="R3524" s="21" t="s">
        <v>7885</v>
      </c>
      <c r="S3524" s="21" t="s">
        <v>7886</v>
      </c>
      <c r="T3524" s="21" t="s">
        <v>7887</v>
      </c>
      <c r="U3524" s="23"/>
      <c r="V3524" s="23"/>
      <c r="W3524" s="15">
        <f t="shared" si="2"/>
        <v>45635</v>
      </c>
      <c r="X3524" s="24">
        <v>3523.0</v>
      </c>
      <c r="Y3524" s="17" t="str">
        <f t="shared" si="4836"/>
        <v>=COUNTIFS(C$3:C3524,C3524)</v>
      </c>
      <c r="Z3524" s="25" t="str">
        <f t="shared" si="4837"/>
        <v>#NAME?</v>
      </c>
      <c r="AA3524" s="25" t="str">
        <f t="shared" si="4838"/>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39"/>
        <v>4</v>
      </c>
      <c r="B3525" s="10">
        <f t="shared" si="4299"/>
        <v>4</v>
      </c>
      <c r="C3525" s="12" t="s">
        <v>7815</v>
      </c>
      <c r="D3525" s="21" t="str">
        <f t="shared" si="4853"/>
        <v>noun</v>
      </c>
      <c r="E3525" s="21" t="str">
        <f t="shared" si="4854"/>
        <v>fem acc pl of bhikkhunī</v>
      </c>
      <c r="F3525" s="21" t="str">
        <f t="shared" si="4855"/>
        <v/>
      </c>
      <c r="G3525" s="21"/>
      <c r="H3525" s="21" t="str">
        <f t="shared" si="4856"/>
        <v>nuns</v>
      </c>
      <c r="I3525" s="21" t="str">
        <f t="shared" si="4857"/>
        <v/>
      </c>
      <c r="J3525" s="21" t="str">
        <f t="shared" si="4858"/>
        <v>√bhikkh (beg)</v>
      </c>
      <c r="K3525" s="21">
        <f t="shared" si="4859"/>
        <v>1</v>
      </c>
      <c r="L3525" s="21" t="str">
        <f t="shared" si="4860"/>
        <v>a</v>
      </c>
      <c r="M3525" s="21" t="str">
        <f t="shared" si="4861"/>
        <v/>
      </c>
      <c r="N3525" s="21" t="str">
        <f t="shared" si="4862"/>
        <v>√bhikkh + u + nī</v>
      </c>
      <c r="O3525" s="21" t="str">
        <f t="shared" si="4863"/>
        <v/>
      </c>
      <c r="P3525" s="21" t="str">
        <f t="shared" si="4864"/>
        <v/>
      </c>
      <c r="Q3525" s="21"/>
      <c r="R3525" s="21" t="s">
        <v>7885</v>
      </c>
      <c r="S3525" s="21" t="s">
        <v>7886</v>
      </c>
      <c r="T3525" s="21" t="s">
        <v>7887</v>
      </c>
      <c r="U3525" s="23"/>
      <c r="V3525" s="23"/>
      <c r="W3525" s="15">
        <f t="shared" si="2"/>
        <v>45635</v>
      </c>
      <c r="X3525" s="24">
        <v>3524.0</v>
      </c>
      <c r="Y3525" s="17" t="str">
        <f t="shared" si="4836"/>
        <v>=COUNTIFS(C$3:C3525,C3525)</v>
      </c>
      <c r="Z3525" s="25" t="str">
        <f t="shared" si="4837"/>
        <v>#NAME?</v>
      </c>
      <c r="AA3525" s="25" t="str">
        <f t="shared" si="4838"/>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39"/>
        <v>1</v>
      </c>
      <c r="B3526" s="10">
        <f t="shared" si="4299"/>
        <v>1</v>
      </c>
      <c r="C3526" s="12" t="s">
        <v>7910</v>
      </c>
      <c r="D3526" s="21" t="s">
        <v>118</v>
      </c>
      <c r="E3526" s="21" t="s">
        <v>897</v>
      </c>
      <c r="F3526" s="21"/>
      <c r="G3526" s="21"/>
      <c r="H3526" s="21"/>
      <c r="I3526" s="21"/>
      <c r="J3526" s="21"/>
      <c r="K3526" s="21"/>
      <c r="L3526" s="21"/>
      <c r="M3526" s="21"/>
      <c r="N3526" s="21" t="s">
        <v>7911</v>
      </c>
      <c r="O3526" s="21"/>
      <c r="P3526" s="21"/>
      <c r="Q3526" s="21"/>
      <c r="R3526" s="21" t="s">
        <v>7885</v>
      </c>
      <c r="S3526" s="21" t="s">
        <v>7886</v>
      </c>
      <c r="T3526" s="21" t="s">
        <v>7912</v>
      </c>
      <c r="U3526" s="23"/>
      <c r="V3526" s="23"/>
      <c r="W3526" s="15">
        <f t="shared" si="2"/>
        <v>45635</v>
      </c>
      <c r="X3526" s="24">
        <v>3525.0</v>
      </c>
      <c r="Y3526" s="17" t="str">
        <f t="shared" si="4836"/>
        <v>=COUNTIFS(C$3:C3526,C3526)</v>
      </c>
      <c r="Z3526" s="25" t="str">
        <f t="shared" si="4837"/>
        <v>#NAME?</v>
      </c>
      <c r="AA3526" s="25" t="str">
        <f t="shared" si="4838"/>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39"/>
        <v>1</v>
      </c>
      <c r="B3527" s="10">
        <f t="shared" si="4299"/>
        <v>1</v>
      </c>
      <c r="C3527" s="12" t="s">
        <v>7913</v>
      </c>
      <c r="D3527" s="21" t="s">
        <v>84</v>
      </c>
      <c r="E3527" s="21" t="s">
        <v>7914</v>
      </c>
      <c r="F3527" s="21"/>
      <c r="G3527" s="21"/>
      <c r="H3527" s="21" t="s">
        <v>7915</v>
      </c>
      <c r="I3527" s="21"/>
      <c r="J3527" s="21" t="s">
        <v>640</v>
      </c>
      <c r="K3527" s="21">
        <v>1.0</v>
      </c>
      <c r="L3527" s="21" t="s">
        <v>35</v>
      </c>
      <c r="M3527" s="21" t="s">
        <v>1752</v>
      </c>
      <c r="N3527" s="21" t="s">
        <v>7823</v>
      </c>
      <c r="O3527" s="21"/>
      <c r="P3527" s="21"/>
      <c r="Q3527" s="21"/>
      <c r="R3527" s="21" t="s">
        <v>7885</v>
      </c>
      <c r="S3527" s="21" t="s">
        <v>7886</v>
      </c>
      <c r="T3527" s="21" t="s">
        <v>7916</v>
      </c>
      <c r="U3527" s="23"/>
      <c r="V3527" s="23"/>
      <c r="W3527" s="15">
        <f t="shared" si="2"/>
        <v>45635</v>
      </c>
      <c r="X3527" s="24">
        <v>3526.0</v>
      </c>
      <c r="Y3527" s="17" t="str">
        <f t="shared" si="4836"/>
        <v>=COUNTIFS(C$3:C3527,C3527)</v>
      </c>
      <c r="Z3527" s="25" t="str">
        <f t="shared" si="4837"/>
        <v>#NAME?</v>
      </c>
      <c r="AA3527" s="25" t="str">
        <f t="shared" si="4838"/>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39"/>
        <v>32</v>
      </c>
      <c r="B3528" s="10">
        <f t="shared" si="4299"/>
        <v>63</v>
      </c>
      <c r="C3528" s="12" t="s">
        <v>449</v>
      </c>
      <c r="D3528" s="21" t="str">
        <f t="shared" ref="D3528:D3529" si="4865">VLOOKUP($C3528,$C$1:$P$7320,2,0)</f>
        <v>ind</v>
      </c>
      <c r="E3528" s="21" t="str">
        <f t="shared" ref="E3528:E3529" si="4866">VLOOKUP($C3528,$C$1:$P$7320,3,0)</f>
        <v/>
      </c>
      <c r="F3528" s="21" t="str">
        <f t="shared" ref="F3528:F3529" si="4867">VLOOKUP($C3528,$C$1:$P$7320,4,0)</f>
        <v/>
      </c>
      <c r="G3528" s="21"/>
      <c r="H3528" s="21" t="str">
        <f t="shared" ref="H3528:H3529" si="4868">VLOOKUP($C3528,$C$1:$P$7320,6,0)</f>
        <v>“”</v>
      </c>
      <c r="I3528" s="21" t="str">
        <f t="shared" ref="I3528:I3529" si="4869">VLOOKUP($C3528,$C$1:$P$7320,7,0)</f>
        <v>thus</v>
      </c>
      <c r="J3528" s="21" t="str">
        <f t="shared" ref="J3528:J3529" si="4870">VLOOKUP($C3528,$C$1:$P$7320,8,0)</f>
        <v/>
      </c>
      <c r="K3528" s="21" t="str">
        <f t="shared" ref="K3528:K3529" si="4871">VLOOKUP($C3528,$C$1:$P$7320,9,0)</f>
        <v/>
      </c>
      <c r="L3528" s="21" t="str">
        <f t="shared" ref="L3528:L3529" si="4872">VLOOKUP($C3528,$C$1:$P$7320,10,0)</f>
        <v/>
      </c>
      <c r="M3528" s="21" t="str">
        <f t="shared" ref="M3528:M3529" si="4873">VLOOKUP($C3528,$C$1:$P$7320,11,0)</f>
        <v/>
      </c>
      <c r="N3528" s="21" t="str">
        <f t="shared" ref="N3528:N3529" si="4874">VLOOKUP($C3528,$C$1:$P$7320,12,0)</f>
        <v/>
      </c>
      <c r="O3528" s="21" t="str">
        <f t="shared" ref="O3528:O3529" si="4875">VLOOKUP($C3528,$C$1:$P$7320,13,0)</f>
        <v/>
      </c>
      <c r="P3528" s="21" t="str">
        <f t="shared" ref="P3528:P3529" si="4876">VLOOKUP($C3528,$C$1:$P$7320,14,0)</f>
        <v/>
      </c>
      <c r="Q3528" s="21"/>
      <c r="R3528" s="21" t="s">
        <v>7885</v>
      </c>
      <c r="S3528" s="21" t="s">
        <v>7886</v>
      </c>
      <c r="T3528" s="21" t="s">
        <v>7887</v>
      </c>
      <c r="U3528" s="23"/>
      <c r="V3528" s="23"/>
      <c r="W3528" s="15">
        <f t="shared" si="2"/>
        <v>45635</v>
      </c>
      <c r="X3528" s="24">
        <v>3527.0</v>
      </c>
      <c r="Y3528" s="17" t="str">
        <f t="shared" si="4836"/>
        <v>=COUNTIFS(C$3:C3528,C3528)</v>
      </c>
      <c r="Z3528" s="25" t="str">
        <f t="shared" si="4837"/>
        <v>#NAME?</v>
      </c>
      <c r="AA3528" s="25" t="str">
        <f t="shared" si="4838"/>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39"/>
        <v>54</v>
      </c>
      <c r="B3529" s="10">
        <f t="shared" si="4299"/>
        <v>122</v>
      </c>
      <c r="C3529" s="12" t="s">
        <v>4724</v>
      </c>
      <c r="D3529" s="21" t="str">
        <f t="shared" si="4865"/>
        <v>adj</v>
      </c>
      <c r="E3529" s="21" t="str">
        <f t="shared" si="4866"/>
        <v>nt nom sg of pācittiya</v>
      </c>
      <c r="F3529" s="21" t="str">
        <f t="shared" si="4867"/>
        <v>+loc</v>
      </c>
      <c r="G3529" s="21"/>
      <c r="H3529" s="21" t="str">
        <f t="shared" si="4868"/>
        <v>requiring confession</v>
      </c>
      <c r="I3529" s="21" t="str">
        <f t="shared" si="4869"/>
        <v/>
      </c>
      <c r="J3529" s="21" t="str">
        <f t="shared" si="4870"/>
        <v/>
      </c>
      <c r="K3529" s="21" t="str">
        <f t="shared" si="4871"/>
        <v/>
      </c>
      <c r="L3529" s="21" t="str">
        <f t="shared" si="4872"/>
        <v/>
      </c>
      <c r="M3529" s="21" t="str">
        <f t="shared" si="4873"/>
        <v/>
      </c>
      <c r="N3529" s="21" t="str">
        <f t="shared" si="4874"/>
        <v/>
      </c>
      <c r="O3529" s="21" t="str">
        <f t="shared" si="4875"/>
        <v/>
      </c>
      <c r="P3529" s="21" t="str">
        <f t="shared" si="4876"/>
        <v/>
      </c>
      <c r="Q3529" s="21"/>
      <c r="R3529" s="21" t="s">
        <v>7885</v>
      </c>
      <c r="S3529" s="21" t="s">
        <v>7886</v>
      </c>
      <c r="T3529" s="21" t="s">
        <v>7887</v>
      </c>
      <c r="U3529" s="23"/>
      <c r="V3529" s="23"/>
      <c r="W3529" s="15">
        <f t="shared" si="2"/>
        <v>45635</v>
      </c>
      <c r="X3529" s="24">
        <v>3528.0</v>
      </c>
      <c r="Y3529" s="17" t="str">
        <f t="shared" si="4836"/>
        <v>=COUNTIFS(C$3:C3529,C3529)</v>
      </c>
      <c r="Z3529" s="25" t="str">
        <f t="shared" si="4837"/>
        <v>#NAME?</v>
      </c>
      <c r="AA3529" s="25" t="str">
        <f t="shared" si="4838"/>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299"/>
        <v>0</v>
      </c>
      <c r="C3530" s="130"/>
      <c r="D3530" s="130"/>
      <c r="E3530" s="130"/>
      <c r="F3530" s="130"/>
      <c r="G3530" s="130"/>
      <c r="H3530" s="130"/>
      <c r="I3530" s="130"/>
      <c r="J3530" s="130"/>
      <c r="K3530" s="130"/>
      <c r="L3530" s="130"/>
      <c r="M3530" s="130"/>
      <c r="N3530" s="130"/>
      <c r="O3530" s="130"/>
      <c r="P3530" s="130"/>
      <c r="Q3530" s="130"/>
      <c r="R3530" s="130" t="s">
        <v>7885</v>
      </c>
      <c r="S3530" s="130" t="s">
        <v>7886</v>
      </c>
      <c r="T3530" s="130" t="s">
        <v>7887</v>
      </c>
      <c r="U3530" s="36"/>
      <c r="V3530" s="36"/>
      <c r="W3530" s="15">
        <f t="shared" si="2"/>
        <v>45635</v>
      </c>
      <c r="X3530" s="24">
        <v>3529.0</v>
      </c>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299"/>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2"/>
        <v>45635</v>
      </c>
      <c r="X3531" s="24">
        <v>3530.0</v>
      </c>
      <c r="Y3531" s="17" t="str">
        <f t="shared" ref="Y3531:Y3542" si="4877">formulatext(A3531)</f>
        <v>#N/A</v>
      </c>
      <c r="Z3531" s="25" t="str">
        <f t="shared" ref="Z3531:Z3542" si="4878">org.libreoffice.regex(Y3531,"(\= COUNTIFS\(C\$\d{1,3}:)(C\d{1,3})(,)(C\d{1,3})(\))","$2")</f>
        <v>#NAME?</v>
      </c>
      <c r="AA3531" s="25" t="str">
        <f t="shared" ref="AA3531:AA3542" si="4879">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299"/>
        <v>1</v>
      </c>
      <c r="C3532" s="12" t="s">
        <v>7917</v>
      </c>
      <c r="D3532" s="21"/>
      <c r="E3532" s="21"/>
      <c r="F3532" s="21"/>
      <c r="G3532" s="21"/>
      <c r="H3532" s="21"/>
      <c r="I3532" s="21"/>
      <c r="J3532" s="21"/>
      <c r="K3532" s="21"/>
      <c r="L3532" s="21"/>
      <c r="M3532" s="21"/>
      <c r="N3532" s="21"/>
      <c r="O3532" s="21"/>
      <c r="P3532" s="21"/>
      <c r="Q3532" s="21"/>
      <c r="R3532" s="21"/>
      <c r="S3532" s="21"/>
      <c r="T3532" s="21"/>
      <c r="U3532" s="23"/>
      <c r="V3532" s="23"/>
      <c r="W3532" s="15">
        <f t="shared" si="2"/>
        <v>45635</v>
      </c>
      <c r="X3532" s="24">
        <v>3531.0</v>
      </c>
      <c r="Y3532" s="17" t="str">
        <f t="shared" si="4877"/>
        <v>#N/A</v>
      </c>
      <c r="Z3532" s="25" t="str">
        <f t="shared" si="4878"/>
        <v>#NAME?</v>
      </c>
      <c r="AA3532" s="25" t="str">
        <f t="shared" si="4879"/>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80">COUNTIFS(C$3:C3533,C3533)</f>
        <v>45</v>
      </c>
      <c r="B3533" s="10">
        <f t="shared" si="4299"/>
        <v>99</v>
      </c>
      <c r="C3533" s="12" t="s">
        <v>555</v>
      </c>
      <c r="D3533" s="21" t="str">
        <f t="shared" ref="D3533:D3538" si="4881">VLOOKUP($C3533,$C$1:$P$7320,2,0)</f>
        <v>pron</v>
      </c>
      <c r="E3533" s="21" t="str">
        <f t="shared" ref="E3533:E3534" si="4882">VLOOKUP($C3533,$C$1:$P$7320,3,0)</f>
        <v>masc nom sg of ya</v>
      </c>
      <c r="F3533" s="21" t="str">
        <f t="shared" ref="F3533:F3538" si="4883">VLOOKUP($C3533,$C$1:$P$7320,4,0)</f>
        <v/>
      </c>
      <c r="G3533" s="21"/>
      <c r="H3533" s="21" t="str">
        <f t="shared" ref="H3533:H3538" si="4884">VLOOKUP($C3533,$C$1:$P$7320,6,0)</f>
        <v>whichever, whoever</v>
      </c>
      <c r="I3533" s="21" t="str">
        <f t="shared" ref="I3533:I3538" si="4885">VLOOKUP($C3533,$C$1:$P$7320,7,0)</f>
        <v/>
      </c>
      <c r="J3533" s="21" t="str">
        <f t="shared" ref="J3533:J3538" si="4886">VLOOKUP($C3533,$C$1:$P$7320,8,0)</f>
        <v/>
      </c>
      <c r="K3533" s="21" t="str">
        <f t="shared" ref="K3533:K3538" si="4887">VLOOKUP($C3533,$C$1:$P$7320,9,0)</f>
        <v/>
      </c>
      <c r="L3533" s="21" t="str">
        <f t="shared" ref="L3533:L3538" si="4888">VLOOKUP($C3533,$C$1:$P$7320,10,0)</f>
        <v/>
      </c>
      <c r="M3533" s="21" t="str">
        <f t="shared" ref="M3533:M3538" si="4889">VLOOKUP($C3533,$C$1:$P$7320,11,0)</f>
        <v/>
      </c>
      <c r="N3533" s="21" t="str">
        <f t="shared" ref="N3533:N3538" si="4890">VLOOKUP($C3533,$C$1:$P$7320,12,0)</f>
        <v/>
      </c>
      <c r="O3533" s="21" t="str">
        <f t="shared" ref="O3533:O3538" si="4891">VLOOKUP($C3533,$C$1:$P$7320,13,0)</f>
        <v/>
      </c>
      <c r="P3533" s="21" t="str">
        <f t="shared" ref="P3533:P3538" si="4892">VLOOKUP($C3533,$C$1:$P$7320,14,0)</f>
        <v/>
      </c>
      <c r="Q3533" s="21"/>
      <c r="R3533" s="21" t="s">
        <v>7917</v>
      </c>
      <c r="S3533" s="21" t="s">
        <v>7918</v>
      </c>
      <c r="T3533" s="21" t="s">
        <v>7919</v>
      </c>
      <c r="U3533" s="77"/>
      <c r="V3533" s="23"/>
      <c r="W3533" s="15">
        <f t="shared" si="2"/>
        <v>45635</v>
      </c>
      <c r="X3533" s="24">
        <v>3532.0</v>
      </c>
      <c r="Y3533" s="17" t="str">
        <f t="shared" si="4877"/>
        <v>=COUNTIFS(C$3:C3533,C3533)</v>
      </c>
      <c r="Z3533" s="25" t="str">
        <f t="shared" si="4878"/>
        <v>#NAME?</v>
      </c>
      <c r="AA3533" s="25" t="str">
        <f t="shared" si="4879"/>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80"/>
        <v>56</v>
      </c>
      <c r="B3534" s="10">
        <f t="shared" si="4299"/>
        <v>124</v>
      </c>
      <c r="C3534" s="12" t="s">
        <v>466</v>
      </c>
      <c r="D3534" s="21" t="str">
        <f t="shared" si="4881"/>
        <v>ind</v>
      </c>
      <c r="E3534" s="21" t="str">
        <f t="shared" si="4882"/>
        <v/>
      </c>
      <c r="F3534" s="21" t="str">
        <f t="shared" si="4883"/>
        <v/>
      </c>
      <c r="G3534" s="21"/>
      <c r="H3534" s="21" t="str">
        <f t="shared" si="4884"/>
        <v>then, now, so, but</v>
      </c>
      <c r="I3534" s="21" t="str">
        <f t="shared" si="4885"/>
        <v/>
      </c>
      <c r="J3534" s="21" t="str">
        <f t="shared" si="4886"/>
        <v/>
      </c>
      <c r="K3534" s="21" t="str">
        <f t="shared" si="4887"/>
        <v/>
      </c>
      <c r="L3534" s="21" t="str">
        <f t="shared" si="4888"/>
        <v/>
      </c>
      <c r="M3534" s="21" t="str">
        <f t="shared" si="4889"/>
        <v/>
      </c>
      <c r="N3534" s="21" t="str">
        <f t="shared" si="4890"/>
        <v/>
      </c>
      <c r="O3534" s="21" t="str">
        <f t="shared" si="4891"/>
        <v/>
      </c>
      <c r="P3534" s="21" t="str">
        <f t="shared" si="4892"/>
        <v/>
      </c>
      <c r="Q3534" s="21"/>
      <c r="R3534" s="21" t="s">
        <v>7917</v>
      </c>
      <c r="S3534" s="21" t="s">
        <v>7918</v>
      </c>
      <c r="T3534" s="21" t="s">
        <v>7919</v>
      </c>
      <c r="U3534" s="23"/>
      <c r="V3534" s="23"/>
      <c r="W3534" s="15">
        <f t="shared" si="2"/>
        <v>45635</v>
      </c>
      <c r="X3534" s="24">
        <v>3533.0</v>
      </c>
      <c r="Y3534" s="17" t="str">
        <f t="shared" si="4877"/>
        <v>=COUNTIFS(C$3:C3534,C3534)</v>
      </c>
      <c r="Z3534" s="25" t="str">
        <f t="shared" si="4878"/>
        <v>#NAME?</v>
      </c>
      <c r="AA3534" s="25" t="str">
        <f t="shared" si="4879"/>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0"/>
        <v>87</v>
      </c>
      <c r="B3535" s="10">
        <f t="shared" si="4299"/>
        <v>147</v>
      </c>
      <c r="C3535" s="12" t="s">
        <v>560</v>
      </c>
      <c r="D3535" s="21" t="str">
        <f t="shared" si="4881"/>
        <v>noun</v>
      </c>
      <c r="E3535" s="21" t="s">
        <v>3635</v>
      </c>
      <c r="F3535" s="21" t="str">
        <f t="shared" si="4883"/>
        <v/>
      </c>
      <c r="G3535" s="21"/>
      <c r="H3535" s="21" t="str">
        <f t="shared" si="4884"/>
        <v>monk, monastic</v>
      </c>
      <c r="I3535" s="21" t="str">
        <f t="shared" si="4885"/>
        <v>beggar, mendicant</v>
      </c>
      <c r="J3535" s="21" t="str">
        <f t="shared" si="4886"/>
        <v>√bhikkh (beg)</v>
      </c>
      <c r="K3535" s="21">
        <f t="shared" si="4887"/>
        <v>1</v>
      </c>
      <c r="L3535" s="21" t="str">
        <f t="shared" si="4888"/>
        <v>a</v>
      </c>
      <c r="M3535" s="21" t="str">
        <f t="shared" si="4889"/>
        <v/>
      </c>
      <c r="N3535" s="21" t="str">
        <f t="shared" si="4890"/>
        <v>√bhikkh + u</v>
      </c>
      <c r="O3535" s="21" t="str">
        <f t="shared" si="4891"/>
        <v/>
      </c>
      <c r="P3535" s="21" t="str">
        <f t="shared" si="4892"/>
        <v/>
      </c>
      <c r="Q3535" s="21"/>
      <c r="R3535" s="21" t="s">
        <v>7917</v>
      </c>
      <c r="S3535" s="21" t="s">
        <v>7918</v>
      </c>
      <c r="T3535" s="21" t="s">
        <v>7919</v>
      </c>
      <c r="U3535" s="23"/>
      <c r="V3535" s="23"/>
      <c r="W3535" s="15">
        <f t="shared" si="2"/>
        <v>45635</v>
      </c>
      <c r="X3535" s="24">
        <v>3534.0</v>
      </c>
      <c r="Y3535" s="17" t="str">
        <f t="shared" si="4877"/>
        <v>=COUNTIFS(C$3:C3535,C3535)</v>
      </c>
      <c r="Z3535" s="25" t="str">
        <f t="shared" si="4878"/>
        <v>#NAME?</v>
      </c>
      <c r="AA3535" s="25" t="str">
        <f t="shared" si="4879"/>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0"/>
        <v>4</v>
      </c>
      <c r="B3536" s="10">
        <f t="shared" si="4299"/>
        <v>6</v>
      </c>
      <c r="C3536" s="12" t="s">
        <v>4909</v>
      </c>
      <c r="D3536" s="21" t="str">
        <f t="shared" si="4881"/>
        <v>adj</v>
      </c>
      <c r="E3536" s="21" t="str">
        <f t="shared" ref="E3536:E3538" si="4893">VLOOKUP($C3536,$C$1:$P$7320,3,0)</f>
        <v>fem instr sg of aññātaka</v>
      </c>
      <c r="F3536" s="21" t="str">
        <f t="shared" si="4883"/>
        <v/>
      </c>
      <c r="G3536" s="21"/>
      <c r="H3536" s="21" t="str">
        <f t="shared" si="4884"/>
        <v>by unrelated</v>
      </c>
      <c r="I3536" s="21" t="str">
        <f t="shared" si="4885"/>
        <v>not known</v>
      </c>
      <c r="J3536" s="21" t="str">
        <f t="shared" si="4886"/>
        <v>√ñā (know)</v>
      </c>
      <c r="K3536" s="21">
        <f t="shared" si="4887"/>
        <v>5</v>
      </c>
      <c r="L3536" s="21" t="str">
        <f t="shared" si="4888"/>
        <v>nā</v>
      </c>
      <c r="M3536" s="21" t="str">
        <f t="shared" si="4889"/>
        <v/>
      </c>
      <c r="N3536" s="21" t="str">
        <f t="shared" si="4890"/>
        <v>na + √ñā + ta + ka</v>
      </c>
      <c r="O3536" s="21" t="str">
        <f t="shared" si="4891"/>
        <v/>
      </c>
      <c r="P3536" s="21" t="str">
        <f t="shared" si="4892"/>
        <v/>
      </c>
      <c r="Q3536" s="21"/>
      <c r="R3536" s="21" t="s">
        <v>7917</v>
      </c>
      <c r="S3536" s="21" t="s">
        <v>7918</v>
      </c>
      <c r="T3536" s="21" t="s">
        <v>7919</v>
      </c>
      <c r="U3536" s="23"/>
      <c r="V3536" s="23"/>
      <c r="W3536" s="15">
        <f t="shared" si="2"/>
        <v>45635</v>
      </c>
      <c r="X3536" s="24">
        <v>3535.0</v>
      </c>
      <c r="Y3536" s="17" t="str">
        <f t="shared" si="4877"/>
        <v>=COUNTIFS(C$3:C3536,C3536)</v>
      </c>
      <c r="Z3536" s="25" t="str">
        <f t="shared" si="4878"/>
        <v>#NAME?</v>
      </c>
      <c r="AA3536" s="25" t="str">
        <f t="shared" si="4879"/>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0"/>
        <v>4</v>
      </c>
      <c r="B3537" s="10">
        <f t="shared" si="4299"/>
        <v>10</v>
      </c>
      <c r="C3537" s="12" t="s">
        <v>4915</v>
      </c>
      <c r="D3537" s="21" t="str">
        <f t="shared" si="4881"/>
        <v>noun</v>
      </c>
      <c r="E3537" s="21" t="str">
        <f t="shared" si="4893"/>
        <v>fem instr sg of bhikkhunī</v>
      </c>
      <c r="F3537" s="21" t="str">
        <f t="shared" si="4883"/>
        <v/>
      </c>
      <c r="G3537" s="21"/>
      <c r="H3537" s="21" t="str">
        <f t="shared" si="4884"/>
        <v>by a nun</v>
      </c>
      <c r="I3537" s="21" t="str">
        <f t="shared" si="4885"/>
        <v>female beggar</v>
      </c>
      <c r="J3537" s="21" t="str">
        <f t="shared" si="4886"/>
        <v>√bhikkh (beg)</v>
      </c>
      <c r="K3537" s="21">
        <f t="shared" si="4887"/>
        <v>1</v>
      </c>
      <c r="L3537" s="21" t="str">
        <f t="shared" si="4888"/>
        <v>a</v>
      </c>
      <c r="M3537" s="21" t="str">
        <f t="shared" si="4889"/>
        <v/>
      </c>
      <c r="N3537" s="21" t="str">
        <f t="shared" si="4890"/>
        <v>√bhikkh + u + [n] + ī</v>
      </c>
      <c r="O3537" s="21" t="str">
        <f t="shared" si="4891"/>
        <v/>
      </c>
      <c r="P3537" s="21" t="str">
        <f t="shared" si="4892"/>
        <v/>
      </c>
      <c r="Q3537" s="21"/>
      <c r="R3537" s="21" t="s">
        <v>7917</v>
      </c>
      <c r="S3537" s="21" t="s">
        <v>7918</v>
      </c>
      <c r="T3537" s="21" t="s">
        <v>7919</v>
      </c>
      <c r="U3537" s="23"/>
      <c r="V3537" s="23"/>
      <c r="W3537" s="15">
        <f t="shared" si="2"/>
        <v>45635</v>
      </c>
      <c r="X3537" s="24">
        <v>3536.0</v>
      </c>
      <c r="Y3537" s="17" t="str">
        <f t="shared" si="4877"/>
        <v>=COUNTIFS(C$3:C3537,C3537)</v>
      </c>
      <c r="Z3537" s="25" t="str">
        <f t="shared" si="4878"/>
        <v>#NAME?</v>
      </c>
      <c r="AA3537" s="25" t="str">
        <f t="shared" si="4879"/>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0"/>
        <v>17</v>
      </c>
      <c r="B3538" s="10">
        <f t="shared" si="4299"/>
        <v>23</v>
      </c>
      <c r="C3538" s="12" t="s">
        <v>4864</v>
      </c>
      <c r="D3538" s="21" t="str">
        <f t="shared" si="4881"/>
        <v>noun</v>
      </c>
      <c r="E3538" s="21" t="str">
        <f t="shared" si="4893"/>
        <v>nt nom sg of cīvara</v>
      </c>
      <c r="F3538" s="21" t="str">
        <f t="shared" si="4883"/>
        <v/>
      </c>
      <c r="G3538" s="21"/>
      <c r="H3538" s="21" t="str">
        <f t="shared" si="4884"/>
        <v>robe</v>
      </c>
      <c r="I3538" s="21" t="str">
        <f t="shared" si="4885"/>
        <v>cloth</v>
      </c>
      <c r="J3538" s="21" t="str">
        <f t="shared" si="4886"/>
        <v/>
      </c>
      <c r="K3538" s="21" t="str">
        <f t="shared" si="4887"/>
        <v/>
      </c>
      <c r="L3538" s="21" t="str">
        <f t="shared" si="4888"/>
        <v/>
      </c>
      <c r="M3538" s="21" t="str">
        <f t="shared" si="4889"/>
        <v/>
      </c>
      <c r="N3538" s="21" t="str">
        <f t="shared" si="4890"/>
        <v/>
      </c>
      <c r="O3538" s="21" t="str">
        <f t="shared" si="4891"/>
        <v/>
      </c>
      <c r="P3538" s="21" t="str">
        <f t="shared" si="4892"/>
        <v/>
      </c>
      <c r="Q3538" s="21"/>
      <c r="R3538" s="21" t="s">
        <v>7917</v>
      </c>
      <c r="S3538" s="21" t="s">
        <v>7918</v>
      </c>
      <c r="T3538" s="21" t="s">
        <v>7919</v>
      </c>
      <c r="U3538" s="23"/>
      <c r="V3538" s="23"/>
      <c r="W3538" s="15">
        <f t="shared" si="2"/>
        <v>45635</v>
      </c>
      <c r="X3538" s="24">
        <v>3537.0</v>
      </c>
      <c r="Y3538" s="17" t="str">
        <f t="shared" si="4877"/>
        <v>=COUNTIFS(C$3:C3538,C3538)</v>
      </c>
      <c r="Z3538" s="25" t="str">
        <f t="shared" si="4878"/>
        <v>#NAME?</v>
      </c>
      <c r="AA3538" s="25" t="str">
        <f t="shared" si="4879"/>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0"/>
        <v>1</v>
      </c>
      <c r="B3539" s="10">
        <f t="shared" si="4299"/>
        <v>3</v>
      </c>
      <c r="C3539" s="12" t="s">
        <v>7920</v>
      </c>
      <c r="D3539" s="21" t="s">
        <v>84</v>
      </c>
      <c r="E3539" s="21" t="s">
        <v>7921</v>
      </c>
      <c r="F3539" s="21"/>
      <c r="G3539" s="21"/>
      <c r="H3539" s="21" t="s">
        <v>6811</v>
      </c>
      <c r="I3539" s="21"/>
      <c r="J3539" s="21" t="s">
        <v>1145</v>
      </c>
      <c r="K3539" s="21">
        <v>1.0</v>
      </c>
      <c r="L3539" s="21" t="s">
        <v>35</v>
      </c>
      <c r="M3539" s="21" t="s">
        <v>7922</v>
      </c>
      <c r="N3539" s="21" t="s">
        <v>7923</v>
      </c>
      <c r="O3539" s="21"/>
      <c r="P3539" s="21"/>
      <c r="Q3539" s="21"/>
      <c r="R3539" s="21" t="s">
        <v>7917</v>
      </c>
      <c r="S3539" s="21" t="s">
        <v>7918</v>
      </c>
      <c r="T3539" s="21" t="s">
        <v>7924</v>
      </c>
      <c r="U3539" s="23"/>
      <c r="V3539" s="23"/>
      <c r="W3539" s="15">
        <f t="shared" si="2"/>
        <v>45635</v>
      </c>
      <c r="X3539" s="24">
        <v>3538.0</v>
      </c>
      <c r="Y3539" s="17" t="str">
        <f t="shared" si="4877"/>
        <v>=COUNTIFS(C$3:C3539,C3539)</v>
      </c>
      <c r="Z3539" s="25" t="str">
        <f t="shared" si="4878"/>
        <v>#NAME?</v>
      </c>
      <c r="AA3539" s="25" t="str">
        <f t="shared" si="4879"/>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0"/>
        <v>11</v>
      </c>
      <c r="B3540" s="10">
        <f t="shared" si="4299"/>
        <v>26</v>
      </c>
      <c r="C3540" s="12" t="s">
        <v>1806</v>
      </c>
      <c r="D3540" s="21" t="str">
        <f t="shared" ref="D3540:D3542" si="4894">VLOOKUP($C3540,$C$1:$P$7320,2,0)</f>
        <v>ind</v>
      </c>
      <c r="E3540" s="21" t="str">
        <f t="shared" ref="E3540:E3542" si="4895">VLOOKUP($C3540,$C$1:$P$7320,3,0)</f>
        <v>ind, adv</v>
      </c>
      <c r="F3540" s="21" t="str">
        <f t="shared" ref="F3540:F3542" si="4896">VLOOKUP($C3540,$C$1:$P$7320,4,0)</f>
        <v>+abl</v>
      </c>
      <c r="G3540" s="21"/>
      <c r="H3540" s="21" t="str">
        <f t="shared" ref="H3540:H3542" si="4897">VLOOKUP($C3540,$C$1:$P$7320,6,0)</f>
        <v>apart (from), except (for)</v>
      </c>
      <c r="I3540" s="21" t="str">
        <f t="shared" ref="I3540:I3542" si="4898">VLOOKUP($C3540,$C$1:$P$7320,7,0)</f>
        <v>other (than)</v>
      </c>
      <c r="J3540" s="21" t="str">
        <f t="shared" ref="J3540:J3542" si="4899">VLOOKUP($C3540,$C$1:$P$7320,8,0)</f>
        <v/>
      </c>
      <c r="K3540" s="21" t="str">
        <f t="shared" ref="K3540:K3542" si="4900">VLOOKUP($C3540,$C$1:$P$7320,9,0)</f>
        <v/>
      </c>
      <c r="L3540" s="21" t="str">
        <f t="shared" ref="L3540:L3542" si="4901">VLOOKUP($C3540,$C$1:$P$7320,10,0)</f>
        <v/>
      </c>
      <c r="M3540" s="21" t="str">
        <f t="shared" ref="M3540:M3542" si="4902">VLOOKUP($C3540,$C$1:$P$7320,11,0)</f>
        <v/>
      </c>
      <c r="N3540" s="21" t="str">
        <f t="shared" ref="N3540:N3542" si="4903">VLOOKUP($C3540,$C$1:$P$7320,12,0)</f>
        <v>añña + tra</v>
      </c>
      <c r="O3540" s="21" t="str">
        <f t="shared" ref="O3540:O3542" si="4904">VLOOKUP($C3540,$C$1:$P$7320,13,0)</f>
        <v/>
      </c>
      <c r="P3540" s="21" t="str">
        <f t="shared" ref="P3540:P3542" si="4905">VLOOKUP($C3540,$C$1:$P$7320,14,0)</f>
        <v/>
      </c>
      <c r="Q3540" s="21"/>
      <c r="R3540" s="21" t="s">
        <v>7917</v>
      </c>
      <c r="S3540" s="21" t="s">
        <v>7918</v>
      </c>
      <c r="T3540" s="21" t="s">
        <v>7919</v>
      </c>
      <c r="U3540" s="23"/>
      <c r="V3540" s="23"/>
      <c r="W3540" s="15">
        <f t="shared" si="2"/>
        <v>45635</v>
      </c>
      <c r="X3540" s="24">
        <v>3539.0</v>
      </c>
      <c r="Y3540" s="17" t="str">
        <f t="shared" si="4877"/>
        <v>=COUNTIFS(C$3:C3540,C3540)</v>
      </c>
      <c r="Z3540" s="25" t="str">
        <f t="shared" si="4878"/>
        <v>#NAME?</v>
      </c>
      <c r="AA3540" s="25" t="str">
        <f t="shared" si="4879"/>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0"/>
        <v>2</v>
      </c>
      <c r="B3541" s="10">
        <f t="shared" si="4299"/>
        <v>2</v>
      </c>
      <c r="C3541" s="12" t="s">
        <v>4970</v>
      </c>
      <c r="D3541" s="21" t="str">
        <f t="shared" si="4894"/>
        <v>noun</v>
      </c>
      <c r="E3541" s="21" t="str">
        <f t="shared" si="4895"/>
        <v>masc abl sg of pārivattaka</v>
      </c>
      <c r="F3541" s="21" t="str">
        <f t="shared" si="4896"/>
        <v/>
      </c>
      <c r="G3541" s="21"/>
      <c r="H3541" s="21" t="str">
        <f t="shared" si="4897"/>
        <v>from exchange, trade</v>
      </c>
      <c r="I3541" s="21" t="str">
        <f t="shared" si="4898"/>
        <v>turning around</v>
      </c>
      <c r="J3541" s="21" t="str">
        <f t="shared" si="4899"/>
        <v>√vatt (be, proceed)</v>
      </c>
      <c r="K3541" s="21">
        <f t="shared" si="4900"/>
        <v>1</v>
      </c>
      <c r="L3541" s="21" t="str">
        <f t="shared" si="4901"/>
        <v>a</v>
      </c>
      <c r="M3541" s="21" t="str">
        <f t="shared" si="4902"/>
        <v/>
      </c>
      <c r="N3541" s="21" t="str">
        <f t="shared" si="4903"/>
        <v>pari + √vatt + *aka</v>
      </c>
      <c r="O3541" s="21" t="str">
        <f t="shared" si="4904"/>
        <v/>
      </c>
      <c r="P3541" s="21" t="str">
        <f t="shared" si="4905"/>
        <v/>
      </c>
      <c r="Q3541" s="21" t="s">
        <v>4976</v>
      </c>
      <c r="R3541" s="21" t="s">
        <v>7917</v>
      </c>
      <c r="S3541" s="21" t="s">
        <v>7918</v>
      </c>
      <c r="T3541" s="21" t="s">
        <v>7919</v>
      </c>
      <c r="U3541" s="23"/>
      <c r="V3541" s="23"/>
      <c r="W3541" s="15">
        <f t="shared" si="2"/>
        <v>45635</v>
      </c>
      <c r="X3541" s="24">
        <v>3540.0</v>
      </c>
      <c r="Y3541" s="17" t="str">
        <f t="shared" si="4877"/>
        <v>=COUNTIFS(C$3:C3541,C3541)</v>
      </c>
      <c r="Z3541" s="25" t="str">
        <f t="shared" si="4878"/>
        <v>#NAME?</v>
      </c>
      <c r="AA3541" s="25" t="str">
        <f t="shared" si="4879"/>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0"/>
        <v>55</v>
      </c>
      <c r="B3542" s="10">
        <f t="shared" si="4299"/>
        <v>122</v>
      </c>
      <c r="C3542" s="12" t="s">
        <v>4724</v>
      </c>
      <c r="D3542" s="21" t="str">
        <f t="shared" si="4894"/>
        <v>adj</v>
      </c>
      <c r="E3542" s="21" t="str">
        <f t="shared" si="4895"/>
        <v>nt nom sg of pācittiya</v>
      </c>
      <c r="F3542" s="21" t="str">
        <f t="shared" si="4896"/>
        <v>+loc</v>
      </c>
      <c r="G3542" s="21"/>
      <c r="H3542" s="21" t="str">
        <f t="shared" si="4897"/>
        <v>requiring confession</v>
      </c>
      <c r="I3542" s="21" t="str">
        <f t="shared" si="4898"/>
        <v/>
      </c>
      <c r="J3542" s="21" t="str">
        <f t="shared" si="4899"/>
        <v/>
      </c>
      <c r="K3542" s="21" t="str">
        <f t="shared" si="4900"/>
        <v/>
      </c>
      <c r="L3542" s="21" t="str">
        <f t="shared" si="4901"/>
        <v/>
      </c>
      <c r="M3542" s="21" t="str">
        <f t="shared" si="4902"/>
        <v/>
      </c>
      <c r="N3542" s="21" t="str">
        <f t="shared" si="4903"/>
        <v/>
      </c>
      <c r="O3542" s="21" t="str">
        <f t="shared" si="4904"/>
        <v/>
      </c>
      <c r="P3542" s="21" t="str">
        <f t="shared" si="4905"/>
        <v/>
      </c>
      <c r="Q3542" s="21"/>
      <c r="R3542" s="21" t="s">
        <v>7917</v>
      </c>
      <c r="S3542" s="21" t="s">
        <v>7918</v>
      </c>
      <c r="T3542" s="21" t="s">
        <v>7919</v>
      </c>
      <c r="U3542" s="23"/>
      <c r="V3542" s="23"/>
      <c r="W3542" s="15">
        <f t="shared" si="2"/>
        <v>45635</v>
      </c>
      <c r="X3542" s="24">
        <v>3541.0</v>
      </c>
      <c r="Y3542" s="17" t="str">
        <f t="shared" si="4877"/>
        <v>=COUNTIFS(C$3:C3542,C3542)</v>
      </c>
      <c r="Z3542" s="25" t="str">
        <f t="shared" si="4878"/>
        <v>#NAME?</v>
      </c>
      <c r="AA3542" s="25" t="str">
        <f t="shared" si="4879"/>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299"/>
        <v>0</v>
      </c>
      <c r="C3543" s="130"/>
      <c r="D3543" s="130"/>
      <c r="E3543" s="130"/>
      <c r="F3543" s="130"/>
      <c r="G3543" s="130"/>
      <c r="H3543" s="130"/>
      <c r="I3543" s="130"/>
      <c r="J3543" s="130"/>
      <c r="K3543" s="130"/>
      <c r="L3543" s="130"/>
      <c r="M3543" s="130"/>
      <c r="N3543" s="130"/>
      <c r="O3543" s="130"/>
      <c r="P3543" s="130"/>
      <c r="Q3543" s="130"/>
      <c r="R3543" s="130" t="s">
        <v>7917</v>
      </c>
      <c r="S3543" s="130" t="s">
        <v>7918</v>
      </c>
      <c r="T3543" s="130" t="s">
        <v>7919</v>
      </c>
      <c r="U3543" s="36"/>
      <c r="V3543" s="36"/>
      <c r="W3543" s="15">
        <f t="shared" si="2"/>
        <v>45635</v>
      </c>
      <c r="X3543" s="24">
        <v>3542.0</v>
      </c>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299"/>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2"/>
        <v>45635</v>
      </c>
      <c r="X3544" s="24">
        <v>3543.0</v>
      </c>
      <c r="Y3544" s="17" t="str">
        <f t="shared" ref="Y3544:Y3556" si="4906">formulatext(A3544)</f>
        <v>#N/A</v>
      </c>
      <c r="Z3544" s="25" t="str">
        <f t="shared" ref="Z3544:Z3556" si="4907">org.libreoffice.regex(Y3544,"(\= COUNTIFS\(C\$\d{1,3}:)(C\d{1,3})(,)(C\d{1,3})(\))","$2")</f>
        <v>#NAME?</v>
      </c>
      <c r="AA3544" s="25" t="str">
        <f t="shared" ref="AA3544:AA3556" si="4908">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299"/>
        <v>1</v>
      </c>
      <c r="C3545" s="12" t="s">
        <v>7925</v>
      </c>
      <c r="D3545" s="21"/>
      <c r="E3545" s="21"/>
      <c r="F3545" s="21"/>
      <c r="G3545" s="21"/>
      <c r="H3545" s="21"/>
      <c r="I3545" s="21"/>
      <c r="J3545" s="21"/>
      <c r="K3545" s="21"/>
      <c r="L3545" s="21"/>
      <c r="M3545" s="21"/>
      <c r="N3545" s="21"/>
      <c r="O3545" s="21"/>
      <c r="P3545" s="21"/>
      <c r="Q3545" s="21"/>
      <c r="R3545" s="21"/>
      <c r="S3545" s="21"/>
      <c r="T3545" s="21"/>
      <c r="U3545" s="23"/>
      <c r="V3545" s="23"/>
      <c r="W3545" s="15">
        <f t="shared" si="2"/>
        <v>45635</v>
      </c>
      <c r="X3545" s="24">
        <v>3544.0</v>
      </c>
      <c r="Y3545" s="17" t="str">
        <f t="shared" si="4906"/>
        <v>#N/A</v>
      </c>
      <c r="Z3545" s="25" t="str">
        <f t="shared" si="4907"/>
        <v>#NAME?</v>
      </c>
      <c r="AA3545" s="25" t="str">
        <f t="shared" si="4908"/>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909">COUNTIFS(C$3:C3546,C3546)</f>
        <v>46</v>
      </c>
      <c r="B3546" s="10">
        <f t="shared" si="4299"/>
        <v>99</v>
      </c>
      <c r="C3546" s="12" t="s">
        <v>555</v>
      </c>
      <c r="D3546" s="21" t="str">
        <f t="shared" ref="D3546:D3551" si="4910">VLOOKUP($C3546,$C$1:$P$7320,2,0)</f>
        <v>pron</v>
      </c>
      <c r="E3546" s="21" t="str">
        <f t="shared" ref="E3546:E3547" si="4911">VLOOKUP($C3546,$C$1:$P$7320,3,0)</f>
        <v>masc nom sg of ya</v>
      </c>
      <c r="F3546" s="21" t="str">
        <f t="shared" ref="F3546:F3551" si="4912">VLOOKUP($C3546,$C$1:$P$7320,4,0)</f>
        <v/>
      </c>
      <c r="G3546" s="21"/>
      <c r="H3546" s="21" t="str">
        <f t="shared" ref="H3546:H3551" si="4913">VLOOKUP($C3546,$C$1:$P$7320,6,0)</f>
        <v>whichever, whoever</v>
      </c>
      <c r="I3546" s="21" t="str">
        <f t="shared" ref="I3546:I3551" si="4914">VLOOKUP($C3546,$C$1:$P$7320,7,0)</f>
        <v/>
      </c>
      <c r="J3546" s="21" t="str">
        <f t="shared" ref="J3546:J3551" si="4915">VLOOKUP($C3546,$C$1:$P$7320,8,0)</f>
        <v/>
      </c>
      <c r="K3546" s="21" t="str">
        <f t="shared" ref="K3546:K3551" si="4916">VLOOKUP($C3546,$C$1:$P$7320,9,0)</f>
        <v/>
      </c>
      <c r="L3546" s="21" t="str">
        <f t="shared" ref="L3546:L3551" si="4917">VLOOKUP($C3546,$C$1:$P$7320,10,0)</f>
        <v/>
      </c>
      <c r="M3546" s="21" t="str">
        <f t="shared" ref="M3546:M3551" si="4918">VLOOKUP($C3546,$C$1:$P$7320,11,0)</f>
        <v/>
      </c>
      <c r="N3546" s="21" t="str">
        <f t="shared" ref="N3546:N3551" si="4919">VLOOKUP($C3546,$C$1:$P$7320,12,0)</f>
        <v/>
      </c>
      <c r="O3546" s="21" t="str">
        <f t="shared" ref="O3546:O3551" si="4920">VLOOKUP($C3546,$C$1:$P$7320,13,0)</f>
        <v/>
      </c>
      <c r="P3546" s="21" t="str">
        <f t="shared" ref="P3546:P3551" si="4921">VLOOKUP($C3546,$C$1:$P$7320,14,0)</f>
        <v/>
      </c>
      <c r="Q3546" s="21"/>
      <c r="R3546" s="21" t="s">
        <v>7925</v>
      </c>
      <c r="S3546" s="21" t="s">
        <v>7926</v>
      </c>
      <c r="T3546" s="21" t="s">
        <v>7927</v>
      </c>
      <c r="U3546" s="77"/>
      <c r="V3546" s="23"/>
      <c r="W3546" s="15">
        <f t="shared" si="2"/>
        <v>45635</v>
      </c>
      <c r="X3546" s="24">
        <v>3545.0</v>
      </c>
      <c r="Y3546" s="17" t="str">
        <f t="shared" si="4906"/>
        <v>=COUNTIFS(C$3:C3546,C3546)</v>
      </c>
      <c r="Z3546" s="25" t="str">
        <f t="shared" si="4907"/>
        <v>#NAME?</v>
      </c>
      <c r="AA3546" s="25" t="str">
        <f t="shared" si="4908"/>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909"/>
        <v>57</v>
      </c>
      <c r="B3547" s="10">
        <f t="shared" si="4299"/>
        <v>124</v>
      </c>
      <c r="C3547" s="12" t="s">
        <v>466</v>
      </c>
      <c r="D3547" s="21" t="str">
        <f t="shared" si="4910"/>
        <v>ind</v>
      </c>
      <c r="E3547" s="21" t="str">
        <f t="shared" si="4911"/>
        <v/>
      </c>
      <c r="F3547" s="21" t="str">
        <f t="shared" si="4912"/>
        <v/>
      </c>
      <c r="G3547" s="21"/>
      <c r="H3547" s="21" t="str">
        <f t="shared" si="4913"/>
        <v>then, now, so, but</v>
      </c>
      <c r="I3547" s="21" t="str">
        <f t="shared" si="4914"/>
        <v/>
      </c>
      <c r="J3547" s="21" t="str">
        <f t="shared" si="4915"/>
        <v/>
      </c>
      <c r="K3547" s="21" t="str">
        <f t="shared" si="4916"/>
        <v/>
      </c>
      <c r="L3547" s="21" t="str">
        <f t="shared" si="4917"/>
        <v/>
      </c>
      <c r="M3547" s="21" t="str">
        <f t="shared" si="4918"/>
        <v/>
      </c>
      <c r="N3547" s="21" t="str">
        <f t="shared" si="4919"/>
        <v/>
      </c>
      <c r="O3547" s="21" t="str">
        <f t="shared" si="4920"/>
        <v/>
      </c>
      <c r="P3547" s="21" t="str">
        <f t="shared" si="4921"/>
        <v/>
      </c>
      <c r="Q3547" s="21"/>
      <c r="R3547" s="21" t="s">
        <v>7925</v>
      </c>
      <c r="S3547" s="21" t="s">
        <v>7926</v>
      </c>
      <c r="T3547" s="21" t="s">
        <v>7927</v>
      </c>
      <c r="U3547" s="23"/>
      <c r="V3547" s="23"/>
      <c r="W3547" s="15">
        <f t="shared" si="2"/>
        <v>45635</v>
      </c>
      <c r="X3547" s="24">
        <v>3546.0</v>
      </c>
      <c r="Y3547" s="17" t="str">
        <f t="shared" si="4906"/>
        <v>=COUNTIFS(C$3:C3547,C3547)</v>
      </c>
      <c r="Z3547" s="25" t="str">
        <f t="shared" si="4907"/>
        <v>#NAME?</v>
      </c>
      <c r="AA3547" s="25" t="str">
        <f t="shared" si="4908"/>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09"/>
        <v>88</v>
      </c>
      <c r="B3548" s="10">
        <f t="shared" si="4299"/>
        <v>147</v>
      </c>
      <c r="C3548" s="12" t="s">
        <v>560</v>
      </c>
      <c r="D3548" s="21" t="str">
        <f t="shared" si="4910"/>
        <v>noun</v>
      </c>
      <c r="E3548" s="21" t="s">
        <v>3635</v>
      </c>
      <c r="F3548" s="21" t="str">
        <f t="shared" si="4912"/>
        <v/>
      </c>
      <c r="G3548" s="21"/>
      <c r="H3548" s="21" t="str">
        <f t="shared" si="4913"/>
        <v>monk, monastic</v>
      </c>
      <c r="I3548" s="21" t="str">
        <f t="shared" si="4914"/>
        <v>beggar, mendicant</v>
      </c>
      <c r="J3548" s="21" t="str">
        <f t="shared" si="4915"/>
        <v>√bhikkh (beg)</v>
      </c>
      <c r="K3548" s="21">
        <f t="shared" si="4916"/>
        <v>1</v>
      </c>
      <c r="L3548" s="21" t="str">
        <f t="shared" si="4917"/>
        <v>a</v>
      </c>
      <c r="M3548" s="21" t="str">
        <f t="shared" si="4918"/>
        <v/>
      </c>
      <c r="N3548" s="21" t="str">
        <f t="shared" si="4919"/>
        <v>√bhikkh + u</v>
      </c>
      <c r="O3548" s="21" t="str">
        <f t="shared" si="4920"/>
        <v/>
      </c>
      <c r="P3548" s="21" t="str">
        <f t="shared" si="4921"/>
        <v/>
      </c>
      <c r="Q3548" s="21"/>
      <c r="R3548" s="21" t="s">
        <v>7925</v>
      </c>
      <c r="S3548" s="21" t="s">
        <v>7926</v>
      </c>
      <c r="T3548" s="21" t="s">
        <v>7927</v>
      </c>
      <c r="U3548" s="23"/>
      <c r="V3548" s="23"/>
      <c r="W3548" s="15">
        <f t="shared" si="2"/>
        <v>45635</v>
      </c>
      <c r="X3548" s="24">
        <v>3547.0</v>
      </c>
      <c r="Y3548" s="17" t="str">
        <f t="shared" si="4906"/>
        <v>=COUNTIFS(C$3:C3548,C3548)</v>
      </c>
      <c r="Z3548" s="25" t="str">
        <f t="shared" si="4907"/>
        <v>#NAME?</v>
      </c>
      <c r="AA3548" s="25" t="str">
        <f t="shared" si="4908"/>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09"/>
        <v>5</v>
      </c>
      <c r="B3549" s="10">
        <f t="shared" si="4299"/>
        <v>6</v>
      </c>
      <c r="C3549" s="12" t="s">
        <v>4909</v>
      </c>
      <c r="D3549" s="21" t="str">
        <f t="shared" si="4910"/>
        <v>adj</v>
      </c>
      <c r="E3549" s="21" t="str">
        <f t="shared" ref="E3549:E3551" si="4922">VLOOKUP($C3549,$C$1:$P$7320,3,0)</f>
        <v>fem instr sg of aññātaka</v>
      </c>
      <c r="F3549" s="21" t="str">
        <f t="shared" si="4912"/>
        <v/>
      </c>
      <c r="G3549" s="21"/>
      <c r="H3549" s="21" t="str">
        <f t="shared" si="4913"/>
        <v>by unrelated</v>
      </c>
      <c r="I3549" s="21" t="str">
        <f t="shared" si="4914"/>
        <v>not known</v>
      </c>
      <c r="J3549" s="21" t="str">
        <f t="shared" si="4915"/>
        <v>√ñā (know)</v>
      </c>
      <c r="K3549" s="21">
        <f t="shared" si="4916"/>
        <v>5</v>
      </c>
      <c r="L3549" s="21" t="str">
        <f t="shared" si="4917"/>
        <v>nā</v>
      </c>
      <c r="M3549" s="21" t="str">
        <f t="shared" si="4918"/>
        <v/>
      </c>
      <c r="N3549" s="21" t="str">
        <f t="shared" si="4919"/>
        <v>na + √ñā + ta + ka</v>
      </c>
      <c r="O3549" s="21" t="str">
        <f t="shared" si="4920"/>
        <v/>
      </c>
      <c r="P3549" s="21" t="str">
        <f t="shared" si="4921"/>
        <v/>
      </c>
      <c r="Q3549" s="21"/>
      <c r="R3549" s="21" t="s">
        <v>7925</v>
      </c>
      <c r="S3549" s="21" t="s">
        <v>7926</v>
      </c>
      <c r="T3549" s="21" t="s">
        <v>7927</v>
      </c>
      <c r="U3549" s="23"/>
      <c r="V3549" s="23"/>
      <c r="W3549" s="15">
        <f t="shared" si="2"/>
        <v>45635</v>
      </c>
      <c r="X3549" s="24">
        <v>3548.0</v>
      </c>
      <c r="Y3549" s="17" t="str">
        <f t="shared" si="4906"/>
        <v>=COUNTIFS(C$3:C3549,C3549)</v>
      </c>
      <c r="Z3549" s="25" t="str">
        <f t="shared" si="4907"/>
        <v>#NAME?</v>
      </c>
      <c r="AA3549" s="25" t="str">
        <f t="shared" si="4908"/>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09"/>
        <v>5</v>
      </c>
      <c r="B3550" s="10">
        <f t="shared" si="4299"/>
        <v>10</v>
      </c>
      <c r="C3550" s="12" t="s">
        <v>4915</v>
      </c>
      <c r="D3550" s="21" t="str">
        <f t="shared" si="4910"/>
        <v>noun</v>
      </c>
      <c r="E3550" s="21" t="str">
        <f t="shared" si="4922"/>
        <v>fem instr sg of bhikkhunī</v>
      </c>
      <c r="F3550" s="21" t="str">
        <f t="shared" si="4912"/>
        <v/>
      </c>
      <c r="G3550" s="21"/>
      <c r="H3550" s="21" t="str">
        <f t="shared" si="4913"/>
        <v>by a nun</v>
      </c>
      <c r="I3550" s="21" t="str">
        <f t="shared" si="4914"/>
        <v>female beggar</v>
      </c>
      <c r="J3550" s="21" t="str">
        <f t="shared" si="4915"/>
        <v>√bhikkh (beg)</v>
      </c>
      <c r="K3550" s="21">
        <f t="shared" si="4916"/>
        <v>1</v>
      </c>
      <c r="L3550" s="21" t="str">
        <f t="shared" si="4917"/>
        <v>a</v>
      </c>
      <c r="M3550" s="21" t="str">
        <f t="shared" si="4918"/>
        <v/>
      </c>
      <c r="N3550" s="21" t="str">
        <f t="shared" si="4919"/>
        <v>√bhikkh + u + [n] + ī</v>
      </c>
      <c r="O3550" s="21" t="str">
        <f t="shared" si="4920"/>
        <v/>
      </c>
      <c r="P3550" s="21" t="str">
        <f t="shared" si="4921"/>
        <v/>
      </c>
      <c r="Q3550" s="21"/>
      <c r="R3550" s="21" t="s">
        <v>7925</v>
      </c>
      <c r="S3550" s="21" t="s">
        <v>7926</v>
      </c>
      <c r="T3550" s="21" t="s">
        <v>7927</v>
      </c>
      <c r="U3550" s="23"/>
      <c r="V3550" s="23"/>
      <c r="W3550" s="15">
        <f t="shared" si="2"/>
        <v>45635</v>
      </c>
      <c r="X3550" s="24">
        <v>3549.0</v>
      </c>
      <c r="Y3550" s="17" t="str">
        <f t="shared" si="4906"/>
        <v>=COUNTIFS(C$3:C3550,C3550)</v>
      </c>
      <c r="Z3550" s="25" t="str">
        <f t="shared" si="4907"/>
        <v>#NAME?</v>
      </c>
      <c r="AA3550" s="25" t="str">
        <f t="shared" si="4908"/>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09"/>
        <v>18</v>
      </c>
      <c r="B3551" s="10">
        <f t="shared" si="4299"/>
        <v>23</v>
      </c>
      <c r="C3551" s="12" t="s">
        <v>4864</v>
      </c>
      <c r="D3551" s="21" t="str">
        <f t="shared" si="4910"/>
        <v>noun</v>
      </c>
      <c r="E3551" s="21" t="str">
        <f t="shared" si="4922"/>
        <v>nt nom sg of cīvara</v>
      </c>
      <c r="F3551" s="21" t="str">
        <f t="shared" si="4912"/>
        <v/>
      </c>
      <c r="G3551" s="21"/>
      <c r="H3551" s="21" t="str">
        <f t="shared" si="4913"/>
        <v>robe</v>
      </c>
      <c r="I3551" s="21" t="str">
        <f t="shared" si="4914"/>
        <v>cloth</v>
      </c>
      <c r="J3551" s="21" t="str">
        <f t="shared" si="4915"/>
        <v/>
      </c>
      <c r="K3551" s="21" t="str">
        <f t="shared" si="4916"/>
        <v/>
      </c>
      <c r="L3551" s="21" t="str">
        <f t="shared" si="4917"/>
        <v/>
      </c>
      <c r="M3551" s="21" t="str">
        <f t="shared" si="4918"/>
        <v/>
      </c>
      <c r="N3551" s="21" t="str">
        <f t="shared" si="4919"/>
        <v/>
      </c>
      <c r="O3551" s="21" t="str">
        <f t="shared" si="4920"/>
        <v/>
      </c>
      <c r="P3551" s="21" t="str">
        <f t="shared" si="4921"/>
        <v/>
      </c>
      <c r="Q3551" s="21"/>
      <c r="R3551" s="21" t="s">
        <v>7925</v>
      </c>
      <c r="S3551" s="21" t="s">
        <v>7926</v>
      </c>
      <c r="T3551" s="21" t="s">
        <v>7927</v>
      </c>
      <c r="U3551" s="23"/>
      <c r="V3551" s="23"/>
      <c r="W3551" s="15">
        <f t="shared" si="2"/>
        <v>45635</v>
      </c>
      <c r="X3551" s="24">
        <v>3550.0</v>
      </c>
      <c r="Y3551" s="17" t="str">
        <f t="shared" si="4906"/>
        <v>=COUNTIFS(C$3:C3551,C3551)</v>
      </c>
      <c r="Z3551" s="25" t="str">
        <f t="shared" si="4907"/>
        <v>#NAME?</v>
      </c>
      <c r="AA3551" s="25" t="str">
        <f t="shared" si="4908"/>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09"/>
        <v>1</v>
      </c>
      <c r="B3552" s="10">
        <f t="shared" si="4299"/>
        <v>1</v>
      </c>
      <c r="C3552" s="12" t="s">
        <v>7928</v>
      </c>
      <c r="D3552" s="21" t="s">
        <v>84</v>
      </c>
      <c r="E3552" s="21" t="s">
        <v>7929</v>
      </c>
      <c r="F3552" s="21"/>
      <c r="G3552" s="21"/>
      <c r="H3552" s="21" t="s">
        <v>7930</v>
      </c>
      <c r="I3552" s="21"/>
      <c r="J3552" s="21" t="s">
        <v>6652</v>
      </c>
      <c r="K3552" s="21">
        <v>3.0</v>
      </c>
      <c r="L3552" s="21" t="s">
        <v>76</v>
      </c>
      <c r="M3552" s="21" t="s">
        <v>7931</v>
      </c>
      <c r="N3552" s="21" t="s">
        <v>7932</v>
      </c>
      <c r="O3552" s="21"/>
      <c r="P3552" s="21"/>
      <c r="Q3552" s="21"/>
      <c r="R3552" s="21" t="s">
        <v>7925</v>
      </c>
      <c r="S3552" s="21" t="s">
        <v>7926</v>
      </c>
      <c r="T3552" s="21" t="s">
        <v>7933</v>
      </c>
      <c r="U3552" s="23"/>
      <c r="V3552" s="23"/>
      <c r="W3552" s="15">
        <f t="shared" si="2"/>
        <v>45635</v>
      </c>
      <c r="X3552" s="24">
        <v>3551.0</v>
      </c>
      <c r="Y3552" s="17" t="str">
        <f t="shared" si="4906"/>
        <v>=COUNTIFS(C$3:C3552,C3552)</v>
      </c>
      <c r="Z3552" s="25" t="str">
        <f t="shared" si="4907"/>
        <v>#NAME?</v>
      </c>
      <c r="AA3552" s="25" t="str">
        <f t="shared" si="4908"/>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09"/>
        <v>113</v>
      </c>
      <c r="B3553" s="10">
        <f t="shared" si="4299"/>
        <v>220</v>
      </c>
      <c r="C3553" s="12" t="s">
        <v>1131</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7925</v>
      </c>
      <c r="S3553" s="21" t="s">
        <v>7926</v>
      </c>
      <c r="T3553" s="21" t="s">
        <v>7927</v>
      </c>
      <c r="U3553" s="23"/>
      <c r="V3553" s="23"/>
      <c r="W3553" s="15">
        <f t="shared" si="2"/>
        <v>45635</v>
      </c>
      <c r="X3553" s="24">
        <v>3552.0</v>
      </c>
      <c r="Y3553" s="17" t="str">
        <f t="shared" si="4906"/>
        <v>=COUNTIFS(C$3:C3553,C3553)</v>
      </c>
      <c r="Z3553" s="25" t="str">
        <f t="shared" si="4907"/>
        <v>#NAME?</v>
      </c>
      <c r="AA3553" s="25" t="str">
        <f t="shared" si="4908"/>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09"/>
        <v>1</v>
      </c>
      <c r="B3554" s="10">
        <f t="shared" si="4299"/>
        <v>1</v>
      </c>
      <c r="C3554" s="12" t="s">
        <v>7934</v>
      </c>
      <c r="D3554" s="21" t="s">
        <v>84</v>
      </c>
      <c r="E3554" s="21" t="s">
        <v>7935</v>
      </c>
      <c r="F3554" s="21"/>
      <c r="G3554" s="21"/>
      <c r="H3554" s="21" t="s">
        <v>7936</v>
      </c>
      <c r="I3554" s="21"/>
      <c r="J3554" s="21" t="s">
        <v>6652</v>
      </c>
      <c r="K3554" s="21">
        <v>3.0</v>
      </c>
      <c r="L3554" s="21" t="s">
        <v>1456</v>
      </c>
      <c r="M3554" s="21" t="s">
        <v>7937</v>
      </c>
      <c r="N3554" s="21" t="s">
        <v>7938</v>
      </c>
      <c r="O3554" s="21"/>
      <c r="P3554" s="21"/>
      <c r="Q3554" s="21"/>
      <c r="R3554" s="21" t="s">
        <v>7925</v>
      </c>
      <c r="S3554" s="21" t="s">
        <v>7926</v>
      </c>
      <c r="T3554" s="21" t="s">
        <v>7939</v>
      </c>
      <c r="U3554" s="23"/>
      <c r="V3554" s="23"/>
      <c r="W3554" s="15">
        <f t="shared" si="2"/>
        <v>45635</v>
      </c>
      <c r="X3554" s="24">
        <v>3553.0</v>
      </c>
      <c r="Y3554" s="17" t="str">
        <f t="shared" si="4906"/>
        <v>=COUNTIFS(C$3:C3554,C3554)</v>
      </c>
      <c r="Z3554" s="25" t="str">
        <f t="shared" si="4907"/>
        <v>#NAME?</v>
      </c>
      <c r="AA3554" s="25" t="str">
        <f t="shared" si="4908"/>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09"/>
        <v>114</v>
      </c>
      <c r="B3555" s="10">
        <f t="shared" si="4299"/>
        <v>220</v>
      </c>
      <c r="C3555" s="12" t="s">
        <v>1131</v>
      </c>
      <c r="D3555" s="21" t="str">
        <f t="shared" ref="D3555:D3556" si="4923">VLOOKUP($C3555,$C$1:$P$7320,2,0)</f>
        <v>ind</v>
      </c>
      <c r="E3555" s="21" t="str">
        <f t="shared" ref="E3555:E3556" si="4924">VLOOKUP($C3555,$C$1:$P$7320,3,0)</f>
        <v>conj</v>
      </c>
      <c r="F3555" s="21" t="str">
        <f t="shared" ref="F3555:F3556" si="4925">VLOOKUP($C3555,$C$1:$P$7320,4,0)</f>
        <v/>
      </c>
      <c r="G3555" s="21"/>
      <c r="H3555" s="21" t="str">
        <f t="shared" ref="H3555:H3556" si="4926">VLOOKUP($C3555,$C$1:$P$7320,6,0)</f>
        <v>or, either or</v>
      </c>
      <c r="I3555" s="21" t="str">
        <f t="shared" ref="I3555:I3556" si="4927">VLOOKUP($C3555,$C$1:$P$7320,7,0)</f>
        <v/>
      </c>
      <c r="J3555" s="21" t="str">
        <f t="shared" ref="J3555:J3556" si="4928">VLOOKUP($C3555,$C$1:$P$7320,8,0)</f>
        <v/>
      </c>
      <c r="K3555" s="21" t="str">
        <f t="shared" ref="K3555:K3556" si="4929">VLOOKUP($C3555,$C$1:$P$7320,9,0)</f>
        <v/>
      </c>
      <c r="L3555" s="21" t="str">
        <f t="shared" ref="L3555:L3556" si="4930">VLOOKUP($C3555,$C$1:$P$7320,10,0)</f>
        <v/>
      </c>
      <c r="M3555" s="21" t="str">
        <f t="shared" ref="M3555:M3556" si="4931">VLOOKUP($C3555,$C$1:$P$7320,11,0)</f>
        <v/>
      </c>
      <c r="N3555" s="21" t="str">
        <f t="shared" ref="N3555:N3556" si="4932">VLOOKUP($C3555,$C$1:$P$7320,12,0)</f>
        <v/>
      </c>
      <c r="O3555" s="21" t="str">
        <f t="shared" ref="O3555:O3556" si="4933">VLOOKUP($C3555,$C$1:$P$7320,13,0)</f>
        <v/>
      </c>
      <c r="P3555" s="21" t="str">
        <f t="shared" ref="P3555:P3556" si="4934">VLOOKUP($C3555,$C$1:$P$7320,14,0)</f>
        <v/>
      </c>
      <c r="Q3555" s="21"/>
      <c r="R3555" s="21" t="s">
        <v>7925</v>
      </c>
      <c r="S3555" s="21" t="s">
        <v>7926</v>
      </c>
      <c r="T3555" s="21" t="s">
        <v>7927</v>
      </c>
      <c r="U3555" s="23"/>
      <c r="V3555" s="23"/>
      <c r="W3555" s="15">
        <f t="shared" si="2"/>
        <v>45635</v>
      </c>
      <c r="X3555" s="24">
        <v>3554.0</v>
      </c>
      <c r="Y3555" s="17" t="str">
        <f t="shared" si="4906"/>
        <v>=COUNTIFS(C$3:C3555,C3555)</v>
      </c>
      <c r="Z3555" s="25" t="str">
        <f t="shared" si="4907"/>
        <v>#NAME?</v>
      </c>
      <c r="AA3555" s="25" t="str">
        <f t="shared" si="4908"/>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09"/>
        <v>56</v>
      </c>
      <c r="B3556" s="10">
        <f t="shared" si="4299"/>
        <v>122</v>
      </c>
      <c r="C3556" s="12" t="s">
        <v>4724</v>
      </c>
      <c r="D3556" s="21" t="str">
        <f t="shared" si="4923"/>
        <v>adj</v>
      </c>
      <c r="E3556" s="21" t="str">
        <f t="shared" si="4924"/>
        <v>nt nom sg of pācittiya</v>
      </c>
      <c r="F3556" s="21" t="str">
        <f t="shared" si="4925"/>
        <v>+loc</v>
      </c>
      <c r="G3556" s="21"/>
      <c r="H3556" s="21" t="str">
        <f t="shared" si="4926"/>
        <v>requiring confession</v>
      </c>
      <c r="I3556" s="21" t="str">
        <f t="shared" si="4927"/>
        <v/>
      </c>
      <c r="J3556" s="21" t="str">
        <f t="shared" si="4928"/>
        <v/>
      </c>
      <c r="K3556" s="21" t="str">
        <f t="shared" si="4929"/>
        <v/>
      </c>
      <c r="L3556" s="21" t="str">
        <f t="shared" si="4930"/>
        <v/>
      </c>
      <c r="M3556" s="21" t="str">
        <f t="shared" si="4931"/>
        <v/>
      </c>
      <c r="N3556" s="21" t="str">
        <f t="shared" si="4932"/>
        <v/>
      </c>
      <c r="O3556" s="21" t="str">
        <f t="shared" si="4933"/>
        <v/>
      </c>
      <c r="P3556" s="21" t="str">
        <f t="shared" si="4934"/>
        <v/>
      </c>
      <c r="Q3556" s="21"/>
      <c r="R3556" s="21" t="s">
        <v>7925</v>
      </c>
      <c r="S3556" s="21" t="s">
        <v>7926</v>
      </c>
      <c r="T3556" s="21" t="s">
        <v>7927</v>
      </c>
      <c r="U3556" s="23"/>
      <c r="V3556" s="23"/>
      <c r="W3556" s="15">
        <f t="shared" si="2"/>
        <v>45635</v>
      </c>
      <c r="X3556" s="24">
        <v>3555.0</v>
      </c>
      <c r="Y3556" s="17" t="str">
        <f t="shared" si="4906"/>
        <v>=COUNTIFS(C$3:C3556,C3556)</v>
      </c>
      <c r="Z3556" s="25" t="str">
        <f t="shared" si="4907"/>
        <v>#NAME?</v>
      </c>
      <c r="AA3556" s="25" t="str">
        <f t="shared" si="4908"/>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299"/>
        <v>0</v>
      </c>
      <c r="C3557" s="130"/>
      <c r="D3557" s="130"/>
      <c r="E3557" s="130"/>
      <c r="F3557" s="130"/>
      <c r="G3557" s="130"/>
      <c r="H3557" s="130"/>
      <c r="I3557" s="130"/>
      <c r="J3557" s="130"/>
      <c r="K3557" s="130"/>
      <c r="L3557" s="130"/>
      <c r="M3557" s="130"/>
      <c r="N3557" s="130"/>
      <c r="O3557" s="130"/>
      <c r="P3557" s="130"/>
      <c r="Q3557" s="130"/>
      <c r="R3557" s="130" t="s">
        <v>7925</v>
      </c>
      <c r="S3557" s="130" t="s">
        <v>7926</v>
      </c>
      <c r="T3557" s="130" t="s">
        <v>7927</v>
      </c>
      <c r="U3557" s="36"/>
      <c r="V3557" s="36"/>
      <c r="W3557" s="15">
        <f t="shared" si="2"/>
        <v>45635</v>
      </c>
      <c r="X3557" s="24">
        <v>3556.0</v>
      </c>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299"/>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2"/>
        <v>45635</v>
      </c>
      <c r="X3558" s="24">
        <v>3557.0</v>
      </c>
      <c r="Y3558" s="17" t="str">
        <f t="shared" ref="Y3558:Y3580" si="4935">formulatext(A3558)</f>
        <v>#N/A</v>
      </c>
      <c r="Z3558" s="25" t="str">
        <f t="shared" ref="Z3558:Z3580" si="4936">org.libreoffice.regex(Y3558,"(\= COUNTIFS\(C\$\d{1,3}:)(C\d{1,3})(,)(C\d{1,3})(\))","$2")</f>
        <v>#NAME?</v>
      </c>
      <c r="AA3558" s="25" t="str">
        <f t="shared" ref="AA3558:AA3580" si="4937">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299"/>
        <v>1</v>
      </c>
      <c r="C3559" s="12" t="s">
        <v>7940</v>
      </c>
      <c r="D3559" s="21"/>
      <c r="E3559" s="21"/>
      <c r="F3559" s="21"/>
      <c r="G3559" s="21"/>
      <c r="H3559" s="21"/>
      <c r="I3559" s="21"/>
      <c r="J3559" s="21"/>
      <c r="K3559" s="21"/>
      <c r="L3559" s="21"/>
      <c r="M3559" s="21"/>
      <c r="N3559" s="21"/>
      <c r="O3559" s="21"/>
      <c r="P3559" s="21"/>
      <c r="Q3559" s="21"/>
      <c r="R3559" s="21"/>
      <c r="S3559" s="21"/>
      <c r="T3559" s="21"/>
      <c r="U3559" s="23"/>
      <c r="V3559" s="23"/>
      <c r="W3559" s="15">
        <f t="shared" si="2"/>
        <v>45635</v>
      </c>
      <c r="X3559" s="24">
        <v>3558.0</v>
      </c>
      <c r="Y3559" s="17" t="str">
        <f t="shared" si="4935"/>
        <v>#N/A</v>
      </c>
      <c r="Z3559" s="25" t="str">
        <f t="shared" si="4936"/>
        <v>#NAME?</v>
      </c>
      <c r="AA3559" s="25" t="str">
        <f t="shared" si="4937"/>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38">COUNTIFS(C$3:C3560,C3560)</f>
        <v>47</v>
      </c>
      <c r="B3560" s="10">
        <f t="shared" si="4299"/>
        <v>99</v>
      </c>
      <c r="C3560" s="12" t="s">
        <v>555</v>
      </c>
      <c r="D3560" s="21" t="str">
        <f t="shared" ref="D3560:D3564" si="4939">VLOOKUP($C3560,$C$1:$P$7320,2,0)</f>
        <v>pron</v>
      </c>
      <c r="E3560" s="21" t="str">
        <f t="shared" ref="E3560:E3561" si="4940">VLOOKUP($C3560,$C$1:$P$7320,3,0)</f>
        <v>masc nom sg of ya</v>
      </c>
      <c r="F3560" s="21" t="str">
        <f t="shared" ref="F3560:F3564" si="4941">VLOOKUP($C3560,$C$1:$P$7320,4,0)</f>
        <v/>
      </c>
      <c r="G3560" s="21"/>
      <c r="H3560" s="21" t="str">
        <f t="shared" ref="H3560:H3564" si="4942">VLOOKUP($C3560,$C$1:$P$7320,6,0)</f>
        <v>whichever, whoever</v>
      </c>
      <c r="I3560" s="21" t="str">
        <f t="shared" ref="I3560:I3564" si="4943">VLOOKUP($C3560,$C$1:$P$7320,7,0)</f>
        <v/>
      </c>
      <c r="J3560" s="21" t="str">
        <f t="shared" ref="J3560:J3564" si="4944">VLOOKUP($C3560,$C$1:$P$7320,8,0)</f>
        <v/>
      </c>
      <c r="K3560" s="21" t="str">
        <f t="shared" ref="K3560:K3564" si="4945">VLOOKUP($C3560,$C$1:$P$7320,9,0)</f>
        <v/>
      </c>
      <c r="L3560" s="21" t="str">
        <f t="shared" ref="L3560:L3564" si="4946">VLOOKUP($C3560,$C$1:$P$7320,10,0)</f>
        <v/>
      </c>
      <c r="M3560" s="21" t="str">
        <f t="shared" ref="M3560:M3564" si="4947">VLOOKUP($C3560,$C$1:$P$7320,11,0)</f>
        <v/>
      </c>
      <c r="N3560" s="21" t="str">
        <f t="shared" ref="N3560:N3564" si="4948">VLOOKUP($C3560,$C$1:$P$7320,12,0)</f>
        <v/>
      </c>
      <c r="O3560" s="21" t="str">
        <f t="shared" ref="O3560:O3564" si="4949">VLOOKUP($C3560,$C$1:$P$7320,13,0)</f>
        <v/>
      </c>
      <c r="P3560" s="21" t="str">
        <f t="shared" ref="P3560:P3564" si="4950">VLOOKUP($C3560,$C$1:$P$7320,14,0)</f>
        <v/>
      </c>
      <c r="Q3560" s="21"/>
      <c r="R3560" s="21" t="s">
        <v>7940</v>
      </c>
      <c r="S3560" s="21" t="s">
        <v>7941</v>
      </c>
      <c r="T3560" s="21" t="s">
        <v>7942</v>
      </c>
      <c r="U3560" s="77"/>
      <c r="V3560" s="23"/>
      <c r="W3560" s="15">
        <f t="shared" si="2"/>
        <v>45635</v>
      </c>
      <c r="X3560" s="24">
        <v>3559.0</v>
      </c>
      <c r="Y3560" s="17" t="str">
        <f t="shared" si="4935"/>
        <v>=COUNTIFS(C$3:C3560,C3560)</v>
      </c>
      <c r="Z3560" s="25" t="str">
        <f t="shared" si="4936"/>
        <v>#NAME?</v>
      </c>
      <c r="AA3560" s="25" t="str">
        <f t="shared" si="4937"/>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38"/>
        <v>58</v>
      </c>
      <c r="B3561" s="10">
        <f t="shared" si="4299"/>
        <v>124</v>
      </c>
      <c r="C3561" s="12" t="s">
        <v>466</v>
      </c>
      <c r="D3561" s="21" t="str">
        <f t="shared" si="4939"/>
        <v>ind</v>
      </c>
      <c r="E3561" s="21" t="str">
        <f t="shared" si="4940"/>
        <v/>
      </c>
      <c r="F3561" s="21" t="str">
        <f t="shared" si="4941"/>
        <v/>
      </c>
      <c r="G3561" s="21"/>
      <c r="H3561" s="21" t="str">
        <f t="shared" si="4942"/>
        <v>then, now, so, but</v>
      </c>
      <c r="I3561" s="21" t="str">
        <f t="shared" si="4943"/>
        <v/>
      </c>
      <c r="J3561" s="21" t="str">
        <f t="shared" si="4944"/>
        <v/>
      </c>
      <c r="K3561" s="21" t="str">
        <f t="shared" si="4945"/>
        <v/>
      </c>
      <c r="L3561" s="21" t="str">
        <f t="shared" si="4946"/>
        <v/>
      </c>
      <c r="M3561" s="21" t="str">
        <f t="shared" si="4947"/>
        <v/>
      </c>
      <c r="N3561" s="21" t="str">
        <f t="shared" si="4948"/>
        <v/>
      </c>
      <c r="O3561" s="21" t="str">
        <f t="shared" si="4949"/>
        <v/>
      </c>
      <c r="P3561" s="21" t="str">
        <f t="shared" si="4950"/>
        <v/>
      </c>
      <c r="Q3561" s="21"/>
      <c r="R3561" s="21" t="s">
        <v>7940</v>
      </c>
      <c r="S3561" s="21" t="s">
        <v>7941</v>
      </c>
      <c r="T3561" s="21" t="s">
        <v>7942</v>
      </c>
      <c r="U3561" s="23"/>
      <c r="V3561" s="23"/>
      <c r="W3561" s="15">
        <f t="shared" si="2"/>
        <v>45635</v>
      </c>
      <c r="X3561" s="24">
        <v>3560.0</v>
      </c>
      <c r="Y3561" s="17" t="str">
        <f t="shared" si="4935"/>
        <v>=COUNTIFS(C$3:C3561,C3561)</v>
      </c>
      <c r="Z3561" s="25" t="str">
        <f t="shared" si="4936"/>
        <v>#NAME?</v>
      </c>
      <c r="AA3561" s="25" t="str">
        <f t="shared" si="4937"/>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38"/>
        <v>89</v>
      </c>
      <c r="B3562" s="10">
        <f t="shared" si="4299"/>
        <v>147</v>
      </c>
      <c r="C3562" s="12" t="s">
        <v>560</v>
      </c>
      <c r="D3562" s="21" t="str">
        <f t="shared" si="4939"/>
        <v>noun</v>
      </c>
      <c r="E3562" s="21" t="s">
        <v>3635</v>
      </c>
      <c r="F3562" s="21" t="str">
        <f t="shared" si="4941"/>
        <v/>
      </c>
      <c r="G3562" s="21"/>
      <c r="H3562" s="21" t="str">
        <f t="shared" si="4942"/>
        <v>monk, monastic</v>
      </c>
      <c r="I3562" s="21" t="str">
        <f t="shared" si="4943"/>
        <v>beggar, mendicant</v>
      </c>
      <c r="J3562" s="21" t="str">
        <f t="shared" si="4944"/>
        <v>√bhikkh (beg)</v>
      </c>
      <c r="K3562" s="21">
        <f t="shared" si="4945"/>
        <v>1</v>
      </c>
      <c r="L3562" s="21" t="str">
        <f t="shared" si="4946"/>
        <v>a</v>
      </c>
      <c r="M3562" s="21" t="str">
        <f t="shared" si="4947"/>
        <v/>
      </c>
      <c r="N3562" s="21" t="str">
        <f t="shared" si="4948"/>
        <v>√bhikkh + u</v>
      </c>
      <c r="O3562" s="21" t="str">
        <f t="shared" si="4949"/>
        <v/>
      </c>
      <c r="P3562" s="21" t="str">
        <f t="shared" si="4950"/>
        <v/>
      </c>
      <c r="Q3562" s="21"/>
      <c r="R3562" s="21" t="s">
        <v>7940</v>
      </c>
      <c r="S3562" s="21" t="s">
        <v>7941</v>
      </c>
      <c r="T3562" s="21" t="s">
        <v>7942</v>
      </c>
      <c r="U3562" s="23"/>
      <c r="V3562" s="23"/>
      <c r="W3562" s="15">
        <f t="shared" si="2"/>
        <v>45635</v>
      </c>
      <c r="X3562" s="24">
        <v>3561.0</v>
      </c>
      <c r="Y3562" s="17" t="str">
        <f t="shared" si="4935"/>
        <v>=COUNTIFS(C$3:C3562,C3562)</v>
      </c>
      <c r="Z3562" s="25" t="str">
        <f t="shared" si="4936"/>
        <v>#NAME?</v>
      </c>
      <c r="AA3562" s="25" t="str">
        <f t="shared" si="4937"/>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38"/>
        <v>6</v>
      </c>
      <c r="B3563" s="10">
        <f t="shared" si="4299"/>
        <v>10</v>
      </c>
      <c r="C3563" s="12" t="s">
        <v>4915</v>
      </c>
      <c r="D3563" s="21" t="str">
        <f t="shared" si="4939"/>
        <v>noun</v>
      </c>
      <c r="E3563" s="21" t="str">
        <f t="shared" ref="E3563:E3564" si="4951">VLOOKUP($C3563,$C$1:$P$7320,3,0)</f>
        <v>fem instr sg of bhikkhunī</v>
      </c>
      <c r="F3563" s="21" t="str">
        <f t="shared" si="4941"/>
        <v/>
      </c>
      <c r="G3563" s="21"/>
      <c r="H3563" s="21" t="str">
        <f t="shared" si="4942"/>
        <v>by a nun</v>
      </c>
      <c r="I3563" s="21" t="str">
        <f t="shared" si="4943"/>
        <v>female beggar</v>
      </c>
      <c r="J3563" s="21" t="str">
        <f t="shared" si="4944"/>
        <v>√bhikkh (beg)</v>
      </c>
      <c r="K3563" s="21">
        <f t="shared" si="4945"/>
        <v>1</v>
      </c>
      <c r="L3563" s="21" t="str">
        <f t="shared" si="4946"/>
        <v>a</v>
      </c>
      <c r="M3563" s="21" t="str">
        <f t="shared" si="4947"/>
        <v/>
      </c>
      <c r="N3563" s="21" t="str">
        <f t="shared" si="4948"/>
        <v>√bhikkh + u + [n] + ī</v>
      </c>
      <c r="O3563" s="21" t="str">
        <f t="shared" si="4949"/>
        <v/>
      </c>
      <c r="P3563" s="21" t="str">
        <f t="shared" si="4950"/>
        <v/>
      </c>
      <c r="Q3563" s="21"/>
      <c r="R3563" s="21" t="s">
        <v>7940</v>
      </c>
      <c r="S3563" s="21" t="s">
        <v>7941</v>
      </c>
      <c r="T3563" s="21" t="s">
        <v>7942</v>
      </c>
      <c r="U3563" s="23"/>
      <c r="V3563" s="23"/>
      <c r="W3563" s="15">
        <f t="shared" si="2"/>
        <v>45635</v>
      </c>
      <c r="X3563" s="24">
        <v>3562.0</v>
      </c>
      <c r="Y3563" s="17" t="str">
        <f t="shared" si="4935"/>
        <v>=COUNTIFS(C$3:C3563,C3563)</v>
      </c>
      <c r="Z3563" s="25" t="str">
        <f t="shared" si="4936"/>
        <v>#NAME?</v>
      </c>
      <c r="AA3563" s="25" t="str">
        <f t="shared" si="4937"/>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38"/>
        <v>5</v>
      </c>
      <c r="B3564" s="10">
        <f t="shared" si="4299"/>
        <v>15</v>
      </c>
      <c r="C3564" s="12" t="s">
        <v>1869</v>
      </c>
      <c r="D3564" s="21" t="str">
        <f t="shared" si="4939"/>
        <v>ind</v>
      </c>
      <c r="E3564" s="21" t="str">
        <f t="shared" si="4951"/>
        <v>prep</v>
      </c>
      <c r="F3564" s="21" t="str">
        <f t="shared" si="4941"/>
        <v>+instr</v>
      </c>
      <c r="G3564" s="21"/>
      <c r="H3564" s="21" t="str">
        <f t="shared" si="4942"/>
        <v>together with</v>
      </c>
      <c r="I3564" s="21" t="str">
        <f t="shared" si="4943"/>
        <v/>
      </c>
      <c r="J3564" s="21" t="str">
        <f t="shared" si="4944"/>
        <v/>
      </c>
      <c r="K3564" s="21" t="str">
        <f t="shared" si="4945"/>
        <v/>
      </c>
      <c r="L3564" s="21" t="str">
        <f t="shared" si="4946"/>
        <v/>
      </c>
      <c r="M3564" s="21" t="str">
        <f t="shared" si="4947"/>
        <v/>
      </c>
      <c r="N3564" s="21" t="str">
        <f t="shared" si="4948"/>
        <v/>
      </c>
      <c r="O3564" s="21" t="str">
        <f t="shared" si="4949"/>
        <v/>
      </c>
      <c r="P3564" s="21" t="str">
        <f t="shared" si="4950"/>
        <v/>
      </c>
      <c r="Q3564" s="21"/>
      <c r="R3564" s="21" t="s">
        <v>7940</v>
      </c>
      <c r="S3564" s="21" t="s">
        <v>7941</v>
      </c>
      <c r="T3564" s="21" t="s">
        <v>7942</v>
      </c>
      <c r="U3564" s="23"/>
      <c r="V3564" s="23"/>
      <c r="W3564" s="15">
        <f t="shared" si="2"/>
        <v>45635</v>
      </c>
      <c r="X3564" s="24">
        <v>3563.0</v>
      </c>
      <c r="Y3564" s="17" t="str">
        <f t="shared" si="4935"/>
        <v>=COUNTIFS(C$3:C3564,C3564)</v>
      </c>
      <c r="Z3564" s="25" t="str">
        <f t="shared" si="4936"/>
        <v>#NAME?</v>
      </c>
      <c r="AA3564" s="25" t="str">
        <f t="shared" si="4937"/>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38"/>
        <v>1</v>
      </c>
      <c r="B3565" s="10">
        <f t="shared" si="4299"/>
        <v>4</v>
      </c>
      <c r="C3565" s="12" t="s">
        <v>7943</v>
      </c>
      <c r="D3565" s="21" t="s">
        <v>84</v>
      </c>
      <c r="E3565" s="21" t="s">
        <v>7944</v>
      </c>
      <c r="F3565" s="21"/>
      <c r="G3565" s="21"/>
      <c r="H3565" s="21" t="s">
        <v>7945</v>
      </c>
      <c r="I3565" s="21"/>
      <c r="J3565" s="21" t="s">
        <v>2215</v>
      </c>
      <c r="K3565" s="21">
        <v>1.0</v>
      </c>
      <c r="L3565" s="21" t="s">
        <v>35</v>
      </c>
      <c r="M3565" s="21"/>
      <c r="N3565" s="21" t="s">
        <v>7946</v>
      </c>
      <c r="O3565" s="21"/>
      <c r="P3565" s="21"/>
      <c r="Q3565" s="21"/>
      <c r="R3565" s="21" t="s">
        <v>7940</v>
      </c>
      <c r="S3565" s="21" t="s">
        <v>7941</v>
      </c>
      <c r="T3565" s="21" t="s">
        <v>7947</v>
      </c>
      <c r="U3565" s="23"/>
      <c r="V3565" s="23"/>
      <c r="W3565" s="15">
        <f t="shared" si="2"/>
        <v>45635</v>
      </c>
      <c r="X3565" s="24">
        <v>3564.0</v>
      </c>
      <c r="Y3565" s="17" t="str">
        <f t="shared" si="4935"/>
        <v>=COUNTIFS(C$3:C3565,C3565)</v>
      </c>
      <c r="Z3565" s="25" t="str">
        <f t="shared" si="4936"/>
        <v>#NAME?</v>
      </c>
      <c r="AA3565" s="25" t="str">
        <f t="shared" si="4937"/>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38"/>
        <v>1</v>
      </c>
      <c r="B3566" s="10">
        <f t="shared" si="4299"/>
        <v>3</v>
      </c>
      <c r="C3566" s="12" t="s">
        <v>7948</v>
      </c>
      <c r="D3566" s="21" t="s">
        <v>47</v>
      </c>
      <c r="E3566" s="21" t="s">
        <v>7949</v>
      </c>
      <c r="F3566" s="21"/>
      <c r="G3566" s="21"/>
      <c r="H3566" s="21" t="s">
        <v>7950</v>
      </c>
      <c r="I3566" s="21" t="s">
        <v>7951</v>
      </c>
      <c r="J3566" s="21"/>
      <c r="K3566" s="21"/>
      <c r="L3566" s="21"/>
      <c r="M3566" s="21"/>
      <c r="N3566" s="21" t="s">
        <v>7952</v>
      </c>
      <c r="O3566" s="21" t="s">
        <v>3193</v>
      </c>
      <c r="P3566" s="21" t="s">
        <v>7953</v>
      </c>
      <c r="Q3566" s="21"/>
      <c r="R3566" s="21" t="s">
        <v>7940</v>
      </c>
      <c r="S3566" s="21" t="s">
        <v>7941</v>
      </c>
      <c r="T3566" s="21" t="s">
        <v>7954</v>
      </c>
      <c r="U3566" s="23"/>
      <c r="V3566" s="23"/>
      <c r="W3566" s="15">
        <f t="shared" si="2"/>
        <v>45635</v>
      </c>
      <c r="X3566" s="24">
        <v>3565.0</v>
      </c>
      <c r="Y3566" s="17" t="str">
        <f t="shared" si="4935"/>
        <v>=COUNTIFS(C$3:C3566,C3566)</v>
      </c>
      <c r="Z3566" s="25" t="str">
        <f t="shared" si="4936"/>
        <v>#NAME?</v>
      </c>
      <c r="AA3566" s="25" t="str">
        <f t="shared" si="4937"/>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38"/>
        <v>2</v>
      </c>
      <c r="B3567" s="10">
        <f t="shared" si="4299"/>
        <v>2</v>
      </c>
      <c r="C3567" s="12" t="s">
        <v>3196</v>
      </c>
      <c r="D3567" s="21" t="str">
        <f>VLOOKUP($C3567,$C$1:$P$7320,2,0)</f>
        <v>card</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7940</v>
      </c>
      <c r="S3567" s="21" t="s">
        <v>7941</v>
      </c>
      <c r="T3567" s="21" t="s">
        <v>7942</v>
      </c>
      <c r="U3567" s="23"/>
      <c r="V3567" s="23"/>
      <c r="W3567" s="15">
        <f t="shared" si="2"/>
        <v>45635</v>
      </c>
      <c r="X3567" s="24">
        <v>3566.0</v>
      </c>
      <c r="Y3567" s="17" t="str">
        <f t="shared" si="4935"/>
        <v>=COUNTIFS(C$3:C3567,C3567)</v>
      </c>
      <c r="Z3567" s="25" t="str">
        <f t="shared" si="4936"/>
        <v>#NAME?</v>
      </c>
      <c r="AA3567" s="25" t="str">
        <f t="shared" si="4937"/>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38"/>
        <v>1</v>
      </c>
      <c r="B3568" s="10">
        <f t="shared" si="4299"/>
        <v>1</v>
      </c>
      <c r="C3568" s="12" t="s">
        <v>7955</v>
      </c>
      <c r="D3568" s="21" t="s">
        <v>47</v>
      </c>
      <c r="E3568" s="21" t="s">
        <v>7956</v>
      </c>
      <c r="F3568" s="21"/>
      <c r="G3568" s="21"/>
      <c r="H3568" s="21" t="s">
        <v>7957</v>
      </c>
      <c r="I3568" s="21"/>
      <c r="J3568" s="21"/>
      <c r="K3568" s="21"/>
      <c r="L3568" s="21"/>
      <c r="M3568" s="21"/>
      <c r="N3568" s="21" t="s">
        <v>7958</v>
      </c>
      <c r="O3568" s="21" t="s">
        <v>65</v>
      </c>
      <c r="P3568" s="21" t="s">
        <v>7958</v>
      </c>
      <c r="Q3568" s="21"/>
      <c r="R3568" s="21" t="s">
        <v>7940</v>
      </c>
      <c r="S3568" s="21" t="s">
        <v>7941</v>
      </c>
      <c r="T3568" s="21" t="s">
        <v>7959</v>
      </c>
      <c r="U3568" s="23"/>
      <c r="V3568" s="23"/>
      <c r="W3568" s="15">
        <f t="shared" si="2"/>
        <v>45635</v>
      </c>
      <c r="X3568" s="24">
        <v>3567.0</v>
      </c>
      <c r="Y3568" s="17" t="str">
        <f t="shared" si="4935"/>
        <v>=COUNTIFS(C$3:C3568,C3568)</v>
      </c>
      <c r="Z3568" s="25" t="str">
        <f t="shared" si="4936"/>
        <v>#NAME?</v>
      </c>
      <c r="AA3568" s="25" t="str">
        <f t="shared" si="4937"/>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38"/>
        <v>1</v>
      </c>
      <c r="B3569" s="10">
        <f t="shared" si="4299"/>
        <v>2</v>
      </c>
      <c r="C3569" s="12" t="s">
        <v>7960</v>
      </c>
      <c r="D3569" s="21" t="s">
        <v>47</v>
      </c>
      <c r="E3569" s="21" t="s">
        <v>921</v>
      </c>
      <c r="F3569" s="21"/>
      <c r="G3569" s="21"/>
      <c r="H3569" s="21" t="s">
        <v>6108</v>
      </c>
      <c r="I3569" s="21" t="s">
        <v>7961</v>
      </c>
      <c r="J3569" s="21"/>
      <c r="K3569" s="21"/>
      <c r="L3569" s="21"/>
      <c r="M3569" s="21"/>
      <c r="N3569" s="21" t="s">
        <v>7962</v>
      </c>
      <c r="O3569" s="21"/>
      <c r="P3569" s="21"/>
      <c r="Q3569" s="21"/>
      <c r="R3569" s="21" t="s">
        <v>7940</v>
      </c>
      <c r="S3569" s="21" t="s">
        <v>7941</v>
      </c>
      <c r="T3569" s="21" t="s">
        <v>7963</v>
      </c>
      <c r="U3569" s="23"/>
      <c r="V3569" s="23"/>
      <c r="W3569" s="15">
        <f t="shared" si="2"/>
        <v>45635</v>
      </c>
      <c r="X3569" s="24">
        <v>3568.0</v>
      </c>
      <c r="Y3569" s="17" t="str">
        <f t="shared" si="4935"/>
        <v>=COUNTIFS(C$3:C3569,C3569)</v>
      </c>
      <c r="Z3569" s="25" t="str">
        <f t="shared" si="4936"/>
        <v>#NAME?</v>
      </c>
      <c r="AA3569" s="25" t="str">
        <f t="shared" si="4937"/>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38"/>
        <v>1</v>
      </c>
      <c r="B3570" s="10">
        <f t="shared" si="4299"/>
        <v>1</v>
      </c>
      <c r="C3570" s="12" t="s">
        <v>7964</v>
      </c>
      <c r="D3570" s="21" t="s">
        <v>47</v>
      </c>
      <c r="E3570" s="21" t="s">
        <v>7965</v>
      </c>
      <c r="F3570" s="21"/>
      <c r="G3570" s="21"/>
      <c r="H3570" s="21" t="s">
        <v>6112</v>
      </c>
      <c r="I3570" s="21"/>
      <c r="J3570" s="21" t="s">
        <v>6114</v>
      </c>
      <c r="K3570" s="21">
        <v>8.0</v>
      </c>
      <c r="L3570" s="21" t="s">
        <v>196</v>
      </c>
      <c r="M3570" s="21"/>
      <c r="N3570" s="21" t="s">
        <v>6115</v>
      </c>
      <c r="O3570" s="21"/>
      <c r="P3570" s="21"/>
      <c r="Q3570" s="21"/>
      <c r="R3570" s="21" t="s">
        <v>7940</v>
      </c>
      <c r="S3570" s="21" t="s">
        <v>7941</v>
      </c>
      <c r="T3570" s="21" t="s">
        <v>7966</v>
      </c>
      <c r="U3570" s="23"/>
      <c r="V3570" s="23"/>
      <c r="W3570" s="15">
        <f t="shared" si="2"/>
        <v>45635</v>
      </c>
      <c r="X3570" s="24">
        <v>3569.0</v>
      </c>
      <c r="Y3570" s="17" t="str">
        <f t="shared" si="4935"/>
        <v>=COUNTIFS(C$3:C3570,C3570)</v>
      </c>
      <c r="Z3570" s="25" t="str">
        <f t="shared" si="4936"/>
        <v>#NAME?</v>
      </c>
      <c r="AA3570" s="25" t="str">
        <f t="shared" si="4937"/>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38"/>
        <v>1</v>
      </c>
      <c r="B3571" s="10">
        <f t="shared" si="4299"/>
        <v>3</v>
      </c>
      <c r="C3571" s="12" t="s">
        <v>7967</v>
      </c>
      <c r="D3571" s="21" t="s">
        <v>84</v>
      </c>
      <c r="E3571" s="21" t="s">
        <v>7968</v>
      </c>
      <c r="F3571" s="21"/>
      <c r="G3571" s="21"/>
      <c r="H3571" s="21" t="s">
        <v>7969</v>
      </c>
      <c r="I3571" s="21"/>
      <c r="J3571" s="21" t="s">
        <v>360</v>
      </c>
      <c r="K3571" s="21">
        <v>3.0</v>
      </c>
      <c r="L3571" s="21" t="s">
        <v>76</v>
      </c>
      <c r="M3571" s="21" t="s">
        <v>1853</v>
      </c>
      <c r="N3571" s="21" t="s">
        <v>7970</v>
      </c>
      <c r="O3571" s="21"/>
      <c r="P3571" s="21"/>
      <c r="Q3571" s="21"/>
      <c r="R3571" s="21" t="s">
        <v>7940</v>
      </c>
      <c r="S3571" s="21" t="s">
        <v>7941</v>
      </c>
      <c r="T3571" s="21" t="s">
        <v>7971</v>
      </c>
      <c r="U3571" s="23"/>
      <c r="V3571" s="23"/>
      <c r="W3571" s="15">
        <f t="shared" si="2"/>
        <v>45635</v>
      </c>
      <c r="X3571" s="24">
        <v>3570.0</v>
      </c>
      <c r="Y3571" s="17" t="str">
        <f t="shared" si="4935"/>
        <v>=COUNTIFS(C$3:C3571,C3571)</v>
      </c>
      <c r="Z3571" s="25" t="str">
        <f t="shared" si="4936"/>
        <v>#NAME?</v>
      </c>
      <c r="AA3571" s="25" t="str">
        <f t="shared" si="4937"/>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38"/>
        <v>4</v>
      </c>
      <c r="B3572" s="10">
        <f t="shared" si="4299"/>
        <v>7</v>
      </c>
      <c r="C3572" s="12" t="s">
        <v>1078</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7940</v>
      </c>
      <c r="S3572" s="21" t="s">
        <v>7941</v>
      </c>
      <c r="T3572" s="21" t="s">
        <v>7942</v>
      </c>
      <c r="U3572" s="23"/>
      <c r="V3572" s="23"/>
      <c r="W3572" s="15">
        <f t="shared" si="2"/>
        <v>45635</v>
      </c>
      <c r="X3572" s="24">
        <v>3571.0</v>
      </c>
      <c r="Y3572" s="17" t="str">
        <f t="shared" si="4935"/>
        <v>=COUNTIFS(C$3:C3572,C3572)</v>
      </c>
      <c r="Z3572" s="25" t="str">
        <f t="shared" si="4936"/>
        <v>#NAME?</v>
      </c>
      <c r="AA3572" s="25" t="str">
        <f t="shared" si="4937"/>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38"/>
        <v>1</v>
      </c>
      <c r="B3573" s="10">
        <f t="shared" si="4299"/>
        <v>3</v>
      </c>
      <c r="C3573" s="12" t="s">
        <v>7972</v>
      </c>
      <c r="D3573" s="21" t="s">
        <v>118</v>
      </c>
      <c r="E3573" s="21" t="s">
        <v>3788</v>
      </c>
      <c r="F3573" s="21"/>
      <c r="G3573" s="21"/>
      <c r="H3573" s="21" t="s">
        <v>7973</v>
      </c>
      <c r="I3573" s="21"/>
      <c r="J3573" s="21"/>
      <c r="K3573" s="21"/>
      <c r="L3573" s="21"/>
      <c r="M3573" s="21"/>
      <c r="N3573" s="21" t="s">
        <v>7974</v>
      </c>
      <c r="O3573" s="21"/>
      <c r="P3573" s="21"/>
      <c r="Q3573" s="21"/>
      <c r="R3573" s="21" t="s">
        <v>7940</v>
      </c>
      <c r="S3573" s="21" t="s">
        <v>7941</v>
      </c>
      <c r="T3573" s="21" t="s">
        <v>7975</v>
      </c>
      <c r="U3573" s="23"/>
      <c r="V3573" s="23"/>
      <c r="W3573" s="15">
        <f t="shared" si="2"/>
        <v>45635</v>
      </c>
      <c r="X3573" s="24">
        <v>3572.0</v>
      </c>
      <c r="Y3573" s="17" t="str">
        <f t="shared" si="4935"/>
        <v>=COUNTIFS(C$3:C3573,C3573)</v>
      </c>
      <c r="Z3573" s="25" t="str">
        <f t="shared" si="4936"/>
        <v>#NAME?</v>
      </c>
      <c r="AA3573" s="25" t="str">
        <f t="shared" si="4937"/>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38"/>
        <v>1</v>
      </c>
      <c r="B3574" s="10">
        <f t="shared" si="4299"/>
        <v>1</v>
      </c>
      <c r="C3574" s="12" t="s">
        <v>7976</v>
      </c>
      <c r="D3574" s="21" t="s">
        <v>47</v>
      </c>
      <c r="E3574" s="21" t="s">
        <v>7977</v>
      </c>
      <c r="F3574" s="21"/>
      <c r="G3574" s="21"/>
      <c r="H3574" s="21" t="s">
        <v>7978</v>
      </c>
      <c r="I3574" s="21" t="s">
        <v>7979</v>
      </c>
      <c r="J3574" s="21"/>
      <c r="K3574" s="21"/>
      <c r="L3574" s="21"/>
      <c r="M3574" s="21"/>
      <c r="N3574" s="21" t="s">
        <v>7980</v>
      </c>
      <c r="O3574" s="21" t="s">
        <v>916</v>
      </c>
      <c r="P3574" s="21" t="s">
        <v>7981</v>
      </c>
      <c r="Q3574" s="21"/>
      <c r="R3574" s="21" t="s">
        <v>7940</v>
      </c>
      <c r="S3574" s="21" t="s">
        <v>7941</v>
      </c>
      <c r="T3574" s="21" t="s">
        <v>7982</v>
      </c>
      <c r="U3574" s="23"/>
      <c r="V3574" s="23"/>
      <c r="W3574" s="15">
        <f t="shared" si="2"/>
        <v>45635</v>
      </c>
      <c r="X3574" s="24">
        <v>3573.0</v>
      </c>
      <c r="Y3574" s="17" t="str">
        <f t="shared" si="4935"/>
        <v>=COUNTIFS(C$3:C3574,C3574)</v>
      </c>
      <c r="Z3574" s="25" t="str">
        <f t="shared" si="4936"/>
        <v>#NAME?</v>
      </c>
      <c r="AA3574" s="25" t="str">
        <f t="shared" si="4937"/>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38"/>
        <v>2</v>
      </c>
      <c r="B3575" s="10">
        <f t="shared" si="4299"/>
        <v>2</v>
      </c>
      <c r="C3575" s="12" t="s">
        <v>7359</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7940</v>
      </c>
      <c r="S3575" s="21" t="s">
        <v>7941</v>
      </c>
      <c r="T3575" s="21" t="s">
        <v>7942</v>
      </c>
      <c r="U3575" s="23"/>
      <c r="V3575" s="23"/>
      <c r="W3575" s="15">
        <f t="shared" si="2"/>
        <v>45635</v>
      </c>
      <c r="X3575" s="24">
        <v>3574.0</v>
      </c>
      <c r="Y3575" s="17" t="str">
        <f t="shared" si="4935"/>
        <v>=COUNTIFS(C$3:C3575,C3575)</v>
      </c>
      <c r="Z3575" s="25" t="str">
        <f t="shared" si="4936"/>
        <v>#NAME?</v>
      </c>
      <c r="AA3575" s="25" t="str">
        <f t="shared" si="4937"/>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38"/>
        <v>1</v>
      </c>
      <c r="B3576" s="10">
        <f t="shared" si="4299"/>
        <v>1</v>
      </c>
      <c r="C3576" s="12" t="s">
        <v>7983</v>
      </c>
      <c r="D3576" s="21" t="s">
        <v>47</v>
      </c>
      <c r="E3576" s="21" t="s">
        <v>7984</v>
      </c>
      <c r="F3576" s="21"/>
      <c r="G3576" s="21"/>
      <c r="H3576" s="21" t="s">
        <v>7985</v>
      </c>
      <c r="I3576" s="21"/>
      <c r="J3576" s="21"/>
      <c r="K3576" s="21"/>
      <c r="L3576" s="21"/>
      <c r="M3576" s="21"/>
      <c r="N3576" s="21" t="s">
        <v>2602</v>
      </c>
      <c r="O3576" s="21"/>
      <c r="P3576" s="21"/>
      <c r="Q3576" s="21"/>
      <c r="R3576" s="21" t="s">
        <v>7940</v>
      </c>
      <c r="S3576" s="21" t="s">
        <v>7941</v>
      </c>
      <c r="T3576" s="21" t="s">
        <v>7986</v>
      </c>
      <c r="U3576" s="23"/>
      <c r="V3576" s="23"/>
      <c r="W3576" s="15">
        <f t="shared" si="2"/>
        <v>45635</v>
      </c>
      <c r="X3576" s="24">
        <v>3575.0</v>
      </c>
      <c r="Y3576" s="17" t="str">
        <f t="shared" si="4935"/>
        <v>=COUNTIFS(C$3:C3576,C3576)</v>
      </c>
      <c r="Z3576" s="25" t="str">
        <f t="shared" si="4936"/>
        <v>#NAME?</v>
      </c>
      <c r="AA3576" s="25" t="str">
        <f t="shared" si="4937"/>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38"/>
        <v>20</v>
      </c>
      <c r="B3577" s="10">
        <f t="shared" si="4299"/>
        <v>27</v>
      </c>
      <c r="C3577" s="12" t="s">
        <v>851</v>
      </c>
      <c r="D3577" s="21" t="str">
        <f t="shared" ref="D3577:D3580" si="4952">VLOOKUP($C3577,$C$1:$P$7320,2,0)</f>
        <v>ind</v>
      </c>
      <c r="E3577" s="21" t="str">
        <f t="shared" ref="E3577:E3580" si="4953">VLOOKUP($C3577,$C$1:$P$7320,3,0)</f>
        <v>conj</v>
      </c>
      <c r="F3577" s="21" t="str">
        <f t="shared" ref="F3577:F3580" si="4954">VLOOKUP($C3577,$C$1:$P$7320,4,0)</f>
        <v/>
      </c>
      <c r="G3577" s="21"/>
      <c r="H3577" s="21" t="str">
        <f t="shared" ref="H3577:H3580" si="4955">VLOOKUP($C3577,$C$1:$P$7320,6,0)</f>
        <v>then, and, now, even</v>
      </c>
      <c r="I3577" s="21" t="str">
        <f t="shared" ref="I3577:I3580" si="4956">VLOOKUP($C3577,$C$1:$P$7320,7,0)</f>
        <v/>
      </c>
      <c r="J3577" s="21" t="str">
        <f t="shared" ref="J3577:J3580" si="4957">VLOOKUP($C3577,$C$1:$P$7320,8,0)</f>
        <v/>
      </c>
      <c r="K3577" s="21" t="str">
        <f t="shared" ref="K3577:K3580" si="4958">VLOOKUP($C3577,$C$1:$P$7320,9,0)</f>
        <v/>
      </c>
      <c r="L3577" s="21" t="str">
        <f t="shared" ref="L3577:L3580" si="4959">VLOOKUP($C3577,$C$1:$P$7320,10,0)</f>
        <v/>
      </c>
      <c r="M3577" s="21" t="str">
        <f t="shared" ref="M3577:M3580" si="4960">VLOOKUP($C3577,$C$1:$P$7320,11,0)</f>
        <v/>
      </c>
      <c r="N3577" s="21" t="str">
        <f t="shared" ref="N3577:N3580" si="4961">VLOOKUP($C3577,$C$1:$P$7320,12,0)</f>
        <v>(a)pi</v>
      </c>
      <c r="O3577" s="21" t="str">
        <f t="shared" ref="O3577:O3580" si="4962">VLOOKUP($C3577,$C$1:$P$7320,13,0)</f>
        <v/>
      </c>
      <c r="P3577" s="21" t="str">
        <f t="shared" ref="P3577:P3580" si="4963">VLOOKUP($C3577,$C$1:$P$7320,14,0)</f>
        <v/>
      </c>
      <c r="Q3577" s="21"/>
      <c r="R3577" s="21" t="s">
        <v>7940</v>
      </c>
      <c r="S3577" s="21" t="s">
        <v>7941</v>
      </c>
      <c r="T3577" s="21" t="s">
        <v>7942</v>
      </c>
      <c r="U3577" s="23"/>
      <c r="V3577" s="23"/>
      <c r="W3577" s="15">
        <f t="shared" si="2"/>
        <v>45635</v>
      </c>
      <c r="X3577" s="24">
        <v>3576.0</v>
      </c>
      <c r="Y3577" s="17" t="str">
        <f t="shared" si="4935"/>
        <v>=COUNTIFS(C$3:C3577,C3577)</v>
      </c>
      <c r="Z3577" s="25" t="str">
        <f t="shared" si="4936"/>
        <v>#NAME?</v>
      </c>
      <c r="AA3577" s="25" t="str">
        <f t="shared" si="4937"/>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38"/>
        <v>12</v>
      </c>
      <c r="B3578" s="10">
        <f t="shared" si="4299"/>
        <v>26</v>
      </c>
      <c r="C3578" s="12" t="s">
        <v>1806</v>
      </c>
      <c r="D3578" s="21" t="str">
        <f t="shared" si="4952"/>
        <v>ind</v>
      </c>
      <c r="E3578" s="21" t="str">
        <f t="shared" si="4953"/>
        <v>ind, adv</v>
      </c>
      <c r="F3578" s="21" t="str">
        <f t="shared" si="4954"/>
        <v>+abl</v>
      </c>
      <c r="G3578" s="21"/>
      <c r="H3578" s="21" t="str">
        <f t="shared" si="4955"/>
        <v>apart (from), except (for)</v>
      </c>
      <c r="I3578" s="21" t="str">
        <f t="shared" si="4956"/>
        <v>other (than)</v>
      </c>
      <c r="J3578" s="21" t="str">
        <f t="shared" si="4957"/>
        <v/>
      </c>
      <c r="K3578" s="21" t="str">
        <f t="shared" si="4958"/>
        <v/>
      </c>
      <c r="L3578" s="21" t="str">
        <f t="shared" si="4959"/>
        <v/>
      </c>
      <c r="M3578" s="21" t="str">
        <f t="shared" si="4960"/>
        <v/>
      </c>
      <c r="N3578" s="21" t="str">
        <f t="shared" si="4961"/>
        <v>añña + tra</v>
      </c>
      <c r="O3578" s="21" t="str">
        <f t="shared" si="4962"/>
        <v/>
      </c>
      <c r="P3578" s="21" t="str">
        <f t="shared" si="4963"/>
        <v/>
      </c>
      <c r="Q3578" s="21"/>
      <c r="R3578" s="21" t="s">
        <v>7940</v>
      </c>
      <c r="S3578" s="21" t="s">
        <v>7941</v>
      </c>
      <c r="T3578" s="21" t="s">
        <v>7942</v>
      </c>
      <c r="U3578" s="23"/>
      <c r="V3578" s="23"/>
      <c r="W3578" s="15">
        <f t="shared" si="2"/>
        <v>45635</v>
      </c>
      <c r="X3578" s="24">
        <v>3577.0</v>
      </c>
      <c r="Y3578" s="17" t="str">
        <f t="shared" si="4935"/>
        <v>=COUNTIFS(C$3:C3578,C3578)</v>
      </c>
      <c r="Z3578" s="25" t="str">
        <f t="shared" si="4936"/>
        <v>#NAME?</v>
      </c>
      <c r="AA3578" s="25" t="str">
        <f t="shared" si="4937"/>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38"/>
        <v>3</v>
      </c>
      <c r="B3579" s="10">
        <f t="shared" si="4299"/>
        <v>7</v>
      </c>
      <c r="C3579" s="12" t="s">
        <v>5022</v>
      </c>
      <c r="D3579" s="21" t="str">
        <f t="shared" si="4952"/>
        <v>noun</v>
      </c>
      <c r="E3579" s="21" t="str">
        <f t="shared" si="4953"/>
        <v>masc abl sg of samaya</v>
      </c>
      <c r="F3579" s="21" t="str">
        <f t="shared" si="4954"/>
        <v/>
      </c>
      <c r="G3579" s="21"/>
      <c r="H3579" s="21" t="str">
        <f t="shared" si="4955"/>
        <v>from the right time, proper occasion</v>
      </c>
      <c r="I3579" s="21" t="str">
        <f t="shared" si="4956"/>
        <v>from come together</v>
      </c>
      <c r="J3579" s="21" t="str">
        <f t="shared" si="4957"/>
        <v>√i (come, go)</v>
      </c>
      <c r="K3579" s="21">
        <f t="shared" si="4958"/>
        <v>1</v>
      </c>
      <c r="L3579" s="21" t="str">
        <f t="shared" si="4959"/>
        <v>a</v>
      </c>
      <c r="M3579" s="21" t="str">
        <f t="shared" si="4960"/>
        <v/>
      </c>
      <c r="N3579" s="21" t="str">
        <f t="shared" si="4961"/>
        <v>saṃ + √i &gt; ay + *a</v>
      </c>
      <c r="O3579" s="21" t="str">
        <f t="shared" si="4962"/>
        <v/>
      </c>
      <c r="P3579" s="21" t="str">
        <f t="shared" si="4963"/>
        <v/>
      </c>
      <c r="Q3579" s="21"/>
      <c r="R3579" s="21" t="s">
        <v>7940</v>
      </c>
      <c r="S3579" s="21" t="s">
        <v>7941</v>
      </c>
      <c r="T3579" s="21" t="s">
        <v>7942</v>
      </c>
      <c r="U3579" s="23"/>
      <c r="V3579" s="23"/>
      <c r="W3579" s="15">
        <f t="shared" si="2"/>
        <v>45635</v>
      </c>
      <c r="X3579" s="24">
        <v>3578.0</v>
      </c>
      <c r="Y3579" s="17" t="str">
        <f t="shared" si="4935"/>
        <v>=COUNTIFS(C$3:C3579,C3579)</v>
      </c>
      <c r="Z3579" s="25" t="str">
        <f t="shared" si="4936"/>
        <v>#NAME?</v>
      </c>
      <c r="AA3579" s="25" t="str">
        <f t="shared" si="4937"/>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38"/>
        <v>57</v>
      </c>
      <c r="B3580" s="10">
        <f t="shared" si="4299"/>
        <v>122</v>
      </c>
      <c r="C3580" s="12" t="s">
        <v>4724</v>
      </c>
      <c r="D3580" s="21" t="str">
        <f t="shared" si="4952"/>
        <v>adj</v>
      </c>
      <c r="E3580" s="21" t="str">
        <f t="shared" si="4953"/>
        <v>nt nom sg of pācittiya</v>
      </c>
      <c r="F3580" s="21" t="str">
        <f t="shared" si="4954"/>
        <v>+loc</v>
      </c>
      <c r="G3580" s="21"/>
      <c r="H3580" s="21" t="str">
        <f t="shared" si="4955"/>
        <v>requiring confession</v>
      </c>
      <c r="I3580" s="21" t="str">
        <f t="shared" si="4956"/>
        <v/>
      </c>
      <c r="J3580" s="21" t="str">
        <f t="shared" si="4957"/>
        <v/>
      </c>
      <c r="K3580" s="21" t="str">
        <f t="shared" si="4958"/>
        <v/>
      </c>
      <c r="L3580" s="21" t="str">
        <f t="shared" si="4959"/>
        <v/>
      </c>
      <c r="M3580" s="21" t="str">
        <f t="shared" si="4960"/>
        <v/>
      </c>
      <c r="N3580" s="21" t="str">
        <f t="shared" si="4961"/>
        <v/>
      </c>
      <c r="O3580" s="21" t="str">
        <f t="shared" si="4962"/>
        <v/>
      </c>
      <c r="P3580" s="21" t="str">
        <f t="shared" si="4963"/>
        <v/>
      </c>
      <c r="Q3580" s="21"/>
      <c r="R3580" s="21" t="s">
        <v>7940</v>
      </c>
      <c r="S3580" s="21" t="s">
        <v>7941</v>
      </c>
      <c r="T3580" s="21" t="s">
        <v>7942</v>
      </c>
      <c r="U3580" s="23"/>
      <c r="V3580" s="23"/>
      <c r="W3580" s="15">
        <f t="shared" si="2"/>
        <v>45635</v>
      </c>
      <c r="X3580" s="24">
        <v>3579.0</v>
      </c>
      <c r="Y3580" s="17" t="str">
        <f t="shared" si="4935"/>
        <v>=COUNTIFS(C$3:C3580,C3580)</v>
      </c>
      <c r="Z3580" s="25" t="str">
        <f t="shared" si="4936"/>
        <v>#NAME?</v>
      </c>
      <c r="AA3580" s="25" t="str">
        <f t="shared" si="4937"/>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299"/>
        <v>0</v>
      </c>
      <c r="C3581" s="130"/>
      <c r="D3581" s="130"/>
      <c r="E3581" s="130"/>
      <c r="F3581" s="130"/>
      <c r="G3581" s="130"/>
      <c r="H3581" s="130"/>
      <c r="I3581" s="130"/>
      <c r="J3581" s="130"/>
      <c r="K3581" s="130"/>
      <c r="L3581" s="130"/>
      <c r="M3581" s="130"/>
      <c r="N3581" s="130"/>
      <c r="O3581" s="130"/>
      <c r="P3581" s="130"/>
      <c r="Q3581" s="130"/>
      <c r="R3581" s="130" t="s">
        <v>7940</v>
      </c>
      <c r="S3581" s="130" t="s">
        <v>7941</v>
      </c>
      <c r="T3581" s="130" t="s">
        <v>7942</v>
      </c>
      <c r="U3581" s="36"/>
      <c r="V3581" s="36"/>
      <c r="W3581" s="15">
        <f t="shared" si="2"/>
        <v>45635</v>
      </c>
      <c r="X3581" s="24">
        <v>3580.0</v>
      </c>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299"/>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2"/>
        <v>45635</v>
      </c>
      <c r="X3582" s="24">
        <v>3581.0</v>
      </c>
      <c r="Y3582" s="17" t="str">
        <f t="shared" ref="Y3582:Y3596" si="4964">formulatext(A3582)</f>
        <v>#N/A</v>
      </c>
      <c r="Z3582" s="25" t="str">
        <f t="shared" ref="Z3582:Z3596" si="4965">org.libreoffice.regex(Y3582,"(\= COUNTIFS\(C\$\d{1,3}:)(C\d{1,3})(,)(C\d{1,3})(\))","$2")</f>
        <v>#NAME?</v>
      </c>
      <c r="AA3582" s="25" t="str">
        <f t="shared" ref="AA3582:AA3596" si="4966">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67">COUNTIFS(C$3:C3583,C3583)</f>
        <v>3</v>
      </c>
      <c r="B3583" s="10">
        <f t="shared" si="4299"/>
        <v>7</v>
      </c>
      <c r="C3583" s="12" t="s">
        <v>5027</v>
      </c>
      <c r="D3583" s="21" t="str">
        <f t="shared" ref="D3583:D3584" si="4968">VLOOKUP($C3583,$C$1:$P$7320,2,0)</f>
        <v>comp</v>
      </c>
      <c r="E3583" s="21" t="str">
        <f t="shared" ref="E3583:E3584" si="4969">VLOOKUP($C3583,$C$1:$P$7320,3,0)</f>
        <v>sandhi, adv + pron</v>
      </c>
      <c r="F3583" s="21" t="str">
        <f t="shared" ref="F3583:F3584" si="4970">VLOOKUP($C3583,$C$1:$P$7320,4,0)</f>
        <v/>
      </c>
      <c r="G3583" s="21"/>
      <c r="H3583" s="21" t="str">
        <f t="shared" ref="H3583:H3584" si="4971">VLOOKUP($C3583,$C$1:$P$7320,6,0)</f>
        <v>in this case this</v>
      </c>
      <c r="I3583" s="21" t="str">
        <f t="shared" ref="I3583:I3584" si="4972">VLOOKUP($C3583,$C$1:$P$7320,7,0)</f>
        <v>there this</v>
      </c>
      <c r="J3583" s="21" t="str">
        <f t="shared" ref="J3583:J3584" si="4973">VLOOKUP($C3583,$C$1:$P$7320,8,0)</f>
        <v/>
      </c>
      <c r="K3583" s="21" t="str">
        <f t="shared" ref="K3583:K3584" si="4974">VLOOKUP($C3583,$C$1:$P$7320,9,0)</f>
        <v/>
      </c>
      <c r="L3583" s="21" t="str">
        <f t="shared" ref="L3583:L3584" si="4975">VLOOKUP($C3583,$C$1:$P$7320,10,0)</f>
        <v/>
      </c>
      <c r="M3583" s="21" t="str">
        <f t="shared" ref="M3583:M3584" si="4976">VLOOKUP($C3583,$C$1:$P$7320,11,0)</f>
        <v/>
      </c>
      <c r="N3583" s="21" t="str">
        <f t="shared" ref="N3583:N3584" si="4977">VLOOKUP($C3583,$C$1:$P$7320,12,0)</f>
        <v>tattha + ayaṃ</v>
      </c>
      <c r="O3583" s="21" t="str">
        <f t="shared" ref="O3583:O3584" si="4978">VLOOKUP($C3583,$C$1:$P$7320,13,0)</f>
        <v/>
      </c>
      <c r="P3583" s="21" t="str">
        <f t="shared" ref="P3583:P3584" si="4979">VLOOKUP($C3583,$C$1:$P$7320,14,0)</f>
        <v/>
      </c>
      <c r="Q3583" s="21"/>
      <c r="R3583" s="21" t="s">
        <v>7940</v>
      </c>
      <c r="S3583" s="21" t="s">
        <v>7941</v>
      </c>
      <c r="T3583" s="21" t="s">
        <v>7987</v>
      </c>
      <c r="U3583" s="77"/>
      <c r="V3583" s="23"/>
      <c r="W3583" s="15">
        <f t="shared" si="2"/>
        <v>45635</v>
      </c>
      <c r="X3583" s="24">
        <v>3582.0</v>
      </c>
      <c r="Y3583" s="17" t="str">
        <f t="shared" si="4964"/>
        <v>=COUNTIFS(C$3:C3583,C3583)</v>
      </c>
      <c r="Z3583" s="25" t="str">
        <f t="shared" si="4965"/>
        <v>#NAME?</v>
      </c>
      <c r="AA3583" s="25" t="str">
        <f t="shared" si="4966"/>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67"/>
        <v>5</v>
      </c>
      <c r="B3584" s="10">
        <f t="shared" si="4299"/>
        <v>14</v>
      </c>
      <c r="C3584" s="12" t="s">
        <v>5032</v>
      </c>
      <c r="D3584" s="21" t="str">
        <f t="shared" si="4968"/>
        <v>noun</v>
      </c>
      <c r="E3584" s="21" t="str">
        <f t="shared" si="4969"/>
        <v>masc nom sg of samaya</v>
      </c>
      <c r="F3584" s="21" t="str">
        <f t="shared" si="4970"/>
        <v/>
      </c>
      <c r="G3584" s="21"/>
      <c r="H3584" s="21" t="str">
        <f t="shared" si="4971"/>
        <v>the right time, proper occasion</v>
      </c>
      <c r="I3584" s="21" t="str">
        <f t="shared" si="4972"/>
        <v>come together</v>
      </c>
      <c r="J3584" s="21" t="str">
        <f t="shared" si="4973"/>
        <v>√i (come, go)</v>
      </c>
      <c r="K3584" s="21">
        <f t="shared" si="4974"/>
        <v>1</v>
      </c>
      <c r="L3584" s="21" t="str">
        <f t="shared" si="4975"/>
        <v>a</v>
      </c>
      <c r="M3584" s="21" t="str">
        <f t="shared" si="4976"/>
        <v/>
      </c>
      <c r="N3584" s="21" t="str">
        <f t="shared" si="4977"/>
        <v>saṃ + √i &gt; ay + *a</v>
      </c>
      <c r="O3584" s="21" t="str">
        <f t="shared" si="4978"/>
        <v/>
      </c>
      <c r="P3584" s="21" t="str">
        <f t="shared" si="4979"/>
        <v/>
      </c>
      <c r="Q3584" s="21"/>
      <c r="R3584" s="21" t="s">
        <v>7940</v>
      </c>
      <c r="S3584" s="21" t="s">
        <v>7941</v>
      </c>
      <c r="T3584" s="21" t="s">
        <v>7987</v>
      </c>
      <c r="U3584" s="77"/>
      <c r="V3584" s="23"/>
      <c r="W3584" s="15">
        <f t="shared" si="2"/>
        <v>45635</v>
      </c>
      <c r="X3584" s="24">
        <v>3583.0</v>
      </c>
      <c r="Y3584" s="17" t="str">
        <f t="shared" si="4964"/>
        <v>=COUNTIFS(C$3:C3584,C3584)</v>
      </c>
      <c r="Z3584" s="25" t="str">
        <f t="shared" si="4965"/>
        <v>#NAME?</v>
      </c>
      <c r="AA3584" s="25" t="str">
        <f t="shared" si="4966"/>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67"/>
        <v>1</v>
      </c>
      <c r="B3585" s="10">
        <f t="shared" si="4299"/>
        <v>1</v>
      </c>
      <c r="C3585" s="12" t="s">
        <v>7988</v>
      </c>
      <c r="D3585" s="21" t="s">
        <v>250</v>
      </c>
      <c r="E3585" s="21" t="s">
        <v>7989</v>
      </c>
      <c r="F3585" s="21"/>
      <c r="G3585" s="21"/>
      <c r="H3585" s="21" t="s">
        <v>7990</v>
      </c>
      <c r="I3585" s="21" t="s">
        <v>7991</v>
      </c>
      <c r="J3585" s="21"/>
      <c r="K3585" s="21"/>
      <c r="L3585" s="21"/>
      <c r="M3585" s="21"/>
      <c r="N3585" s="21" t="s">
        <v>7992</v>
      </c>
      <c r="O3585" s="21" t="s">
        <v>1153</v>
      </c>
      <c r="P3585" s="21" t="s">
        <v>7993</v>
      </c>
      <c r="Q3585" s="21"/>
      <c r="R3585" s="21" t="s">
        <v>7940</v>
      </c>
      <c r="S3585" s="21" t="s">
        <v>7941</v>
      </c>
      <c r="T3585" s="21" t="s">
        <v>7994</v>
      </c>
      <c r="U3585" s="23"/>
      <c r="V3585" s="23"/>
      <c r="W3585" s="15">
        <f t="shared" si="2"/>
        <v>45635</v>
      </c>
      <c r="X3585" s="24">
        <v>3584.0</v>
      </c>
      <c r="Y3585" s="17" t="str">
        <f t="shared" si="4964"/>
        <v>=COUNTIFS(C$3:C3585,C3585)</v>
      </c>
      <c r="Z3585" s="25" t="str">
        <f t="shared" si="4965"/>
        <v>#NAME?</v>
      </c>
      <c r="AA3585" s="25" t="str">
        <f t="shared" si="4966"/>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67"/>
        <v>2</v>
      </c>
      <c r="B3586" s="10">
        <f t="shared" si="4299"/>
        <v>3</v>
      </c>
      <c r="C3586" s="12" t="s">
        <v>1392</v>
      </c>
      <c r="D3586" s="21" t="s">
        <v>47</v>
      </c>
      <c r="E3586" s="21" t="s">
        <v>612</v>
      </c>
      <c r="F3586" s="21"/>
      <c r="G3586" s="21"/>
      <c r="H3586" s="21" t="s">
        <v>7995</v>
      </c>
      <c r="I3586" s="21"/>
      <c r="J3586" s="21" t="s">
        <v>1138</v>
      </c>
      <c r="K3586" s="21">
        <f>VLOOKUP($C3586,$C$1:$P$7320,9,0)</f>
        <v>1</v>
      </c>
      <c r="L3586" s="21" t="str">
        <f>VLOOKUP($C3586,$C$1:$P$7320,10,0)</f>
        <v>a</v>
      </c>
      <c r="M3586" s="21"/>
      <c r="N3586" s="21" t="s">
        <v>7996</v>
      </c>
      <c r="O3586" s="21"/>
      <c r="P3586" s="21"/>
      <c r="Q3586" s="21"/>
      <c r="R3586" s="21" t="s">
        <v>7940</v>
      </c>
      <c r="S3586" s="21" t="s">
        <v>7941</v>
      </c>
      <c r="T3586" s="21" t="s">
        <v>7987</v>
      </c>
      <c r="U3586" s="23"/>
      <c r="V3586" s="23"/>
      <c r="W3586" s="15">
        <f t="shared" si="2"/>
        <v>45635</v>
      </c>
      <c r="X3586" s="24">
        <v>3585.0</v>
      </c>
      <c r="Y3586" s="17" t="str">
        <f t="shared" si="4964"/>
        <v>=COUNTIFS(C$3:C3586,C3586)</v>
      </c>
      <c r="Z3586" s="25" t="str">
        <f t="shared" si="4965"/>
        <v>#NAME?</v>
      </c>
      <c r="AA3586" s="25" t="str">
        <f t="shared" si="4966"/>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67"/>
        <v>1</v>
      </c>
      <c r="B3587" s="10">
        <f t="shared" si="4299"/>
        <v>1</v>
      </c>
      <c r="C3587" s="12" t="s">
        <v>7997</v>
      </c>
      <c r="D3587" s="21" t="s">
        <v>401</v>
      </c>
      <c r="E3587" s="21" t="s">
        <v>7998</v>
      </c>
      <c r="F3587" s="21"/>
      <c r="G3587" s="21"/>
      <c r="H3587" s="21" t="s">
        <v>7999</v>
      </c>
      <c r="I3587" s="21" t="s">
        <v>5764</v>
      </c>
      <c r="J3587" s="21" t="s">
        <v>975</v>
      </c>
      <c r="K3587" s="21">
        <v>1.0</v>
      </c>
      <c r="L3587" s="21" t="s">
        <v>35</v>
      </c>
      <c r="M3587" s="21"/>
      <c r="N3587" s="21" t="s">
        <v>8000</v>
      </c>
      <c r="O3587" s="21"/>
      <c r="P3587" s="21"/>
      <c r="Q3587" s="21"/>
      <c r="R3587" s="21" t="s">
        <v>7940</v>
      </c>
      <c r="S3587" s="21" t="s">
        <v>7941</v>
      </c>
      <c r="T3587" s="21" t="s">
        <v>8001</v>
      </c>
      <c r="U3587" s="23"/>
      <c r="V3587" s="23"/>
      <c r="W3587" s="15">
        <f t="shared" si="2"/>
        <v>45635</v>
      </c>
      <c r="X3587" s="24">
        <v>3586.0</v>
      </c>
      <c r="Y3587" s="17" t="str">
        <f t="shared" si="4964"/>
        <v>=COUNTIFS(C$3:C3587,C3587)</v>
      </c>
      <c r="Z3587" s="25" t="str">
        <f t="shared" si="4965"/>
        <v>#NAME?</v>
      </c>
      <c r="AA3587" s="25" t="str">
        <f t="shared" si="4966"/>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67"/>
        <v>18</v>
      </c>
      <c r="B3588" s="10">
        <f t="shared" si="4299"/>
        <v>20</v>
      </c>
      <c r="C3588" s="12" t="s">
        <v>493</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7940</v>
      </c>
      <c r="S3588" s="21" t="s">
        <v>7941</v>
      </c>
      <c r="T3588" s="21" t="s">
        <v>7987</v>
      </c>
      <c r="U3588" s="23"/>
      <c r="V3588" s="23"/>
      <c r="W3588" s="15">
        <f t="shared" si="2"/>
        <v>45635</v>
      </c>
      <c r="X3588" s="24">
        <v>3587.0</v>
      </c>
      <c r="Y3588" s="17" t="str">
        <f t="shared" si="4964"/>
        <v>=COUNTIFS(C$3:C3588,C3588)</v>
      </c>
      <c r="Z3588" s="25" t="str">
        <f t="shared" si="4965"/>
        <v>#NAME?</v>
      </c>
      <c r="AA3588" s="25" t="str">
        <f t="shared" si="4966"/>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67"/>
        <v>1</v>
      </c>
      <c r="B3589" s="10">
        <f t="shared" si="4299"/>
        <v>1</v>
      </c>
      <c r="C3589" s="12" t="s">
        <v>8002</v>
      </c>
      <c r="D3589" s="21" t="s">
        <v>47</v>
      </c>
      <c r="E3589" s="21" t="s">
        <v>8003</v>
      </c>
      <c r="F3589" s="21"/>
      <c r="G3589" s="21"/>
      <c r="H3589" s="21" t="s">
        <v>6112</v>
      </c>
      <c r="I3589" s="21"/>
      <c r="J3589" s="21" t="s">
        <v>6114</v>
      </c>
      <c r="K3589" s="21">
        <v>8.0</v>
      </c>
      <c r="L3589" s="21" t="s">
        <v>196</v>
      </c>
      <c r="M3589" s="21"/>
      <c r="N3589" s="21" t="s">
        <v>6115</v>
      </c>
      <c r="O3589" s="21"/>
      <c r="P3589" s="21"/>
      <c r="Q3589" s="21"/>
      <c r="R3589" s="21" t="s">
        <v>7940</v>
      </c>
      <c r="S3589" s="21" t="s">
        <v>7941</v>
      </c>
      <c r="T3589" s="21" t="s">
        <v>8004</v>
      </c>
      <c r="U3589" s="23"/>
      <c r="V3589" s="23"/>
      <c r="W3589" s="15">
        <f t="shared" si="2"/>
        <v>45635</v>
      </c>
      <c r="X3589" s="24">
        <v>3588.0</v>
      </c>
      <c r="Y3589" s="17" t="str">
        <f t="shared" si="4964"/>
        <v>=COUNTIFS(C$3:C3589,C3589)</v>
      </c>
      <c r="Z3589" s="25" t="str">
        <f t="shared" si="4965"/>
        <v>#NAME?</v>
      </c>
      <c r="AA3589" s="25" t="str">
        <f t="shared" si="4966"/>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67"/>
        <v>1</v>
      </c>
      <c r="B3590" s="10">
        <f t="shared" si="4299"/>
        <v>1</v>
      </c>
      <c r="C3590" s="12" t="s">
        <v>8005</v>
      </c>
      <c r="D3590" s="21" t="s">
        <v>250</v>
      </c>
      <c r="E3590" s="21" t="s">
        <v>8006</v>
      </c>
      <c r="F3590" s="21"/>
      <c r="G3590" s="21"/>
      <c r="H3590" s="21" t="s">
        <v>8007</v>
      </c>
      <c r="I3590" s="21"/>
      <c r="J3590" s="21"/>
      <c r="K3590" s="21"/>
      <c r="L3590" s="21"/>
      <c r="M3590" s="21"/>
      <c r="N3590" s="21" t="s">
        <v>6959</v>
      </c>
      <c r="O3590" s="21" t="s">
        <v>65</v>
      </c>
      <c r="P3590" s="21" t="s">
        <v>6959</v>
      </c>
      <c r="Q3590" s="21"/>
      <c r="R3590" s="21" t="s">
        <v>7940</v>
      </c>
      <c r="S3590" s="21" t="s">
        <v>7941</v>
      </c>
      <c r="T3590" s="21" t="s">
        <v>8008</v>
      </c>
      <c r="U3590" s="23"/>
      <c r="V3590" s="23"/>
      <c r="W3590" s="15">
        <f t="shared" si="2"/>
        <v>45635</v>
      </c>
      <c r="X3590" s="24">
        <v>3589.0</v>
      </c>
      <c r="Y3590" s="17" t="str">
        <f t="shared" si="4964"/>
        <v>=COUNTIFS(C$3:C3590,C3590)</v>
      </c>
      <c r="Z3590" s="25" t="str">
        <f t="shared" si="4965"/>
        <v>#NAME?</v>
      </c>
      <c r="AA3590" s="25" t="str">
        <f t="shared" si="4966"/>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67"/>
        <v>2</v>
      </c>
      <c r="B3591" s="10">
        <f t="shared" si="4299"/>
        <v>3</v>
      </c>
      <c r="C3591" s="12" t="s">
        <v>6961</v>
      </c>
      <c r="D3591" s="21" t="str">
        <f t="shared" ref="D3591:D3592" si="4980">VLOOKUP($C3591,$C$1:$P$7320,2,0)</f>
        <v>adj</v>
      </c>
      <c r="E3591" s="21" t="str">
        <f t="shared" ref="E3591:E3592" si="4981">VLOOKUP($C3591,$C$1:$P$7320,3,0)</f>
        <v/>
      </c>
      <c r="F3591" s="21" t="str">
        <f t="shared" ref="F3591:F3592" si="4982">VLOOKUP($C3591,$C$1:$P$7320,4,0)</f>
        <v/>
      </c>
      <c r="G3591" s="21"/>
      <c r="H3591" s="21" t="str">
        <f>VLOOKUP($C3591,$C$1:$P$7320,6,0)</f>
        <v>dodgy, risky, unsafe</v>
      </c>
      <c r="I3591" s="21" t="str">
        <f t="shared" ref="I3591:I3592" si="4983">VLOOKUP($C3591,$C$1:$P$7320,7,0)</f>
        <v>with doubt</v>
      </c>
      <c r="J3591" s="21" t="str">
        <f t="shared" ref="J3591:J3592" si="4984">VLOOKUP($C3591,$C$1:$P$7320,8,0)</f>
        <v>√saṃk (doubt)</v>
      </c>
      <c r="K3591" s="21">
        <f t="shared" ref="K3591:K3592" si="4985">VLOOKUP($C3591,$C$1:$P$7320,9,0)</f>
        <v>1</v>
      </c>
      <c r="L3591" s="21" t="str">
        <f t="shared" ref="L3591:L3592" si="4986">VLOOKUP($C3591,$C$1:$P$7320,10,0)</f>
        <v>a</v>
      </c>
      <c r="M3591" s="21" t="str">
        <f t="shared" ref="M3591:M3592" si="4987">VLOOKUP($C3591,$C$1:$P$7320,11,0)</f>
        <v/>
      </c>
      <c r="N3591" s="21" t="str">
        <f t="shared" ref="N3591:N3592" si="4988">VLOOKUP($C3591,$C$1:$P$7320,12,0)</f>
        <v>sa + ā + √saṃk + ā + a</v>
      </c>
      <c r="O3591" s="21" t="str">
        <f t="shared" ref="O3591:O3592" si="4989">VLOOKUP($C3591,$C$1:$P$7320,13,0)</f>
        <v/>
      </c>
      <c r="P3591" s="21" t="str">
        <f t="shared" ref="P3591:P3592" si="4990">VLOOKUP($C3591,$C$1:$P$7320,14,0)</f>
        <v/>
      </c>
      <c r="Q3591" s="21"/>
      <c r="R3591" s="21" t="s">
        <v>7940</v>
      </c>
      <c r="S3591" s="21" t="s">
        <v>7941</v>
      </c>
      <c r="T3591" s="21" t="s">
        <v>7987</v>
      </c>
      <c r="U3591" s="23"/>
      <c r="V3591" s="23"/>
      <c r="W3591" s="15">
        <f t="shared" si="2"/>
        <v>45635</v>
      </c>
      <c r="X3591" s="24">
        <v>3590.0</v>
      </c>
      <c r="Y3591" s="17" t="str">
        <f t="shared" si="4964"/>
        <v>=COUNTIFS(C$3:C3591,C3591)</v>
      </c>
      <c r="Z3591" s="25" t="str">
        <f t="shared" si="4965"/>
        <v>#NAME?</v>
      </c>
      <c r="AA3591" s="25" t="str">
        <f t="shared" si="4966"/>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67"/>
        <v>2</v>
      </c>
      <c r="B3592" s="10">
        <f t="shared" si="4299"/>
        <v>2</v>
      </c>
      <c r="C3592" s="12" t="s">
        <v>7831</v>
      </c>
      <c r="D3592" s="21" t="str">
        <f t="shared" si="4980"/>
        <v>pp</v>
      </c>
      <c r="E3592" s="21" t="str">
        <f t="shared" si="4981"/>
        <v>masc nom sg of sammata</v>
      </c>
      <c r="F3592" s="21" t="str">
        <f t="shared" si="4982"/>
        <v/>
      </c>
      <c r="G3592" s="21"/>
      <c r="H3592" s="21" t="s">
        <v>8009</v>
      </c>
      <c r="I3592" s="21" t="str">
        <f t="shared" si="4983"/>
        <v>thought together</v>
      </c>
      <c r="J3592" s="21" t="str">
        <f t="shared" si="4984"/>
        <v>√man (think)</v>
      </c>
      <c r="K3592" s="21">
        <f t="shared" si="4985"/>
        <v>3</v>
      </c>
      <c r="L3592" s="21" t="str">
        <f t="shared" si="4986"/>
        <v>ya</v>
      </c>
      <c r="M3592" s="21" t="str">
        <f t="shared" si="4987"/>
        <v/>
      </c>
      <c r="N3592" s="21" t="str">
        <f t="shared" si="4988"/>
        <v>saṃ + √man + ta</v>
      </c>
      <c r="O3592" s="21" t="str">
        <f t="shared" si="4989"/>
        <v/>
      </c>
      <c r="P3592" s="21" t="str">
        <f t="shared" si="4990"/>
        <v/>
      </c>
      <c r="Q3592" s="21"/>
      <c r="R3592" s="21" t="s">
        <v>7940</v>
      </c>
      <c r="S3592" s="21" t="s">
        <v>7941</v>
      </c>
      <c r="T3592" s="21" t="s">
        <v>7987</v>
      </c>
      <c r="U3592" s="23"/>
      <c r="V3592" s="23"/>
      <c r="W3592" s="15">
        <f t="shared" si="2"/>
        <v>45635</v>
      </c>
      <c r="X3592" s="24">
        <v>3591.0</v>
      </c>
      <c r="Y3592" s="17" t="str">
        <f t="shared" si="4964"/>
        <v>=COUNTIFS(C$3:C3592,C3592)</v>
      </c>
      <c r="Z3592" s="25" t="str">
        <f t="shared" si="4965"/>
        <v>#NAME?</v>
      </c>
      <c r="AA3592" s="25" t="str">
        <f t="shared" si="4966"/>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67"/>
        <v>1</v>
      </c>
      <c r="B3593" s="10">
        <f t="shared" si="4299"/>
        <v>1</v>
      </c>
      <c r="C3593" s="12" t="s">
        <v>8010</v>
      </c>
      <c r="D3593" s="21" t="s">
        <v>250</v>
      </c>
      <c r="E3593" s="21" t="s">
        <v>8011</v>
      </c>
      <c r="F3593" s="21"/>
      <c r="G3593" s="21"/>
      <c r="H3593" s="21" t="s">
        <v>6975</v>
      </c>
      <c r="I3593" s="21" t="s">
        <v>8012</v>
      </c>
      <c r="J3593" s="21" t="s">
        <v>4126</v>
      </c>
      <c r="K3593" s="21">
        <v>1.0</v>
      </c>
      <c r="L3593" s="21" t="s">
        <v>35</v>
      </c>
      <c r="M3593" s="21"/>
      <c r="N3593" s="21" t="s">
        <v>6977</v>
      </c>
      <c r="O3593" s="21"/>
      <c r="P3593" s="21"/>
      <c r="Q3593" s="21"/>
      <c r="R3593" s="21" t="s">
        <v>7940</v>
      </c>
      <c r="S3593" s="21" t="s">
        <v>7941</v>
      </c>
      <c r="T3593" s="21" t="s">
        <v>8013</v>
      </c>
      <c r="U3593" s="23"/>
      <c r="V3593" s="23"/>
      <c r="W3593" s="15">
        <f t="shared" si="2"/>
        <v>45635</v>
      </c>
      <c r="X3593" s="24">
        <v>3592.0</v>
      </c>
      <c r="Y3593" s="17" t="str">
        <f t="shared" si="4964"/>
        <v>=COUNTIFS(C$3:C3593,C3593)</v>
      </c>
      <c r="Z3593" s="25" t="str">
        <f t="shared" si="4965"/>
        <v>#NAME?</v>
      </c>
      <c r="AA3593" s="25" t="str">
        <f t="shared" si="4966"/>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67"/>
        <v>8</v>
      </c>
      <c r="B3594" s="10">
        <f t="shared" si="4299"/>
        <v>15</v>
      </c>
      <c r="C3594" s="12" t="s">
        <v>4399</v>
      </c>
      <c r="D3594" s="21" t="str">
        <f t="shared" ref="D3594:D3596" si="4991">VLOOKUP($C3594,$C$1:$P$7320,2,0)</f>
        <v>pron</v>
      </c>
      <c r="E3594" s="21" t="str">
        <f t="shared" ref="E3594:E3596" si="4992">VLOOKUP($C3594,$C$1:$P$7320,3,0)</f>
        <v>fem nom sg of ima</v>
      </c>
      <c r="F3594" s="21" t="str">
        <f t="shared" ref="F3594:F3596" si="4993">VLOOKUP($C3594,$C$1:$P$7320,4,0)</f>
        <v/>
      </c>
      <c r="G3594" s="21"/>
      <c r="H3594" s="21" t="str">
        <f t="shared" ref="H3594:H3596" si="4994">VLOOKUP($C3594,$C$1:$P$7320,6,0)</f>
        <v>this</v>
      </c>
      <c r="I3594" s="21" t="str">
        <f t="shared" ref="I3594:I3596" si="4995">VLOOKUP($C3594,$C$1:$P$7320,7,0)</f>
        <v/>
      </c>
      <c r="J3594" s="21" t="str">
        <f t="shared" ref="J3594:J3596" si="4996">VLOOKUP($C3594,$C$1:$P$7320,8,0)</f>
        <v/>
      </c>
      <c r="K3594" s="21" t="str">
        <f t="shared" ref="K3594:K3596" si="4997">VLOOKUP($C3594,$C$1:$P$7320,9,0)</f>
        <v/>
      </c>
      <c r="L3594" s="21" t="str">
        <f t="shared" ref="L3594:L3596" si="4998">VLOOKUP($C3594,$C$1:$P$7320,10,0)</f>
        <v/>
      </c>
      <c r="M3594" s="21" t="str">
        <f t="shared" ref="M3594:M3596" si="4999">VLOOKUP($C3594,$C$1:$P$7320,11,0)</f>
        <v/>
      </c>
      <c r="N3594" s="21" t="str">
        <f t="shared" ref="N3594:N3596" si="5000">VLOOKUP($C3594,$C$1:$P$7320,12,0)</f>
        <v/>
      </c>
      <c r="O3594" s="21" t="str">
        <f t="shared" ref="O3594:O3596" si="5001">VLOOKUP($C3594,$C$1:$P$7320,13,0)</f>
        <v/>
      </c>
      <c r="P3594" s="21" t="str">
        <f t="shared" ref="P3594:P3596" si="5002">VLOOKUP($C3594,$C$1:$P$7320,14,0)</f>
        <v/>
      </c>
      <c r="Q3594" s="21"/>
      <c r="R3594" s="21" t="s">
        <v>7940</v>
      </c>
      <c r="S3594" s="21" t="s">
        <v>7941</v>
      </c>
      <c r="T3594" s="21" t="s">
        <v>7987</v>
      </c>
      <c r="U3594" s="23"/>
      <c r="V3594" s="23"/>
      <c r="W3594" s="15">
        <f t="shared" si="2"/>
        <v>45635</v>
      </c>
      <c r="X3594" s="24">
        <v>3593.0</v>
      </c>
      <c r="Y3594" s="17" t="str">
        <f t="shared" si="4964"/>
        <v>=COUNTIFS(C$3:C3594,C3594)</v>
      </c>
      <c r="Z3594" s="25" t="str">
        <f t="shared" si="4965"/>
        <v>#NAME?</v>
      </c>
      <c r="AA3594" s="25" t="str">
        <f t="shared" si="4966"/>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67"/>
        <v>8</v>
      </c>
      <c r="B3595" s="10">
        <f t="shared" si="4299"/>
        <v>17</v>
      </c>
      <c r="C3595" s="12" t="s">
        <v>4353</v>
      </c>
      <c r="D3595" s="21" t="str">
        <f t="shared" si="4991"/>
        <v>ind</v>
      </c>
      <c r="E3595" s="21" t="str">
        <f t="shared" si="4992"/>
        <v>adv, from ta</v>
      </c>
      <c r="F3595" s="21" t="str">
        <f t="shared" si="4993"/>
        <v/>
      </c>
      <c r="G3595" s="21"/>
      <c r="H3595" s="21" t="str">
        <f t="shared" si="4994"/>
        <v>there</v>
      </c>
      <c r="I3595" s="21" t="str">
        <f t="shared" si="4995"/>
        <v/>
      </c>
      <c r="J3595" s="21" t="str">
        <f t="shared" si="4996"/>
        <v/>
      </c>
      <c r="K3595" s="21" t="str">
        <f t="shared" si="4997"/>
        <v/>
      </c>
      <c r="L3595" s="21" t="str">
        <f t="shared" si="4998"/>
        <v/>
      </c>
      <c r="M3595" s="21" t="str">
        <f t="shared" si="4999"/>
        <v/>
      </c>
      <c r="N3595" s="21" t="str">
        <f t="shared" si="5000"/>
        <v>ta + ttha</v>
      </c>
      <c r="O3595" s="21" t="str">
        <f t="shared" si="5001"/>
        <v/>
      </c>
      <c r="P3595" s="21" t="str">
        <f t="shared" si="5002"/>
        <v/>
      </c>
      <c r="Q3595" s="21"/>
      <c r="R3595" s="21" t="s">
        <v>7940</v>
      </c>
      <c r="S3595" s="21" t="s">
        <v>7941</v>
      </c>
      <c r="T3595" s="21" t="s">
        <v>7987</v>
      </c>
      <c r="U3595" s="23"/>
      <c r="V3595" s="23"/>
      <c r="W3595" s="15">
        <f t="shared" si="2"/>
        <v>45635</v>
      </c>
      <c r="X3595" s="24">
        <v>3594.0</v>
      </c>
      <c r="Y3595" s="17" t="str">
        <f t="shared" si="4964"/>
        <v>=COUNTIFS(C$3:C3595,C3595)</v>
      </c>
      <c r="Z3595" s="25" t="str">
        <f t="shared" si="4965"/>
        <v>#NAME?</v>
      </c>
      <c r="AA3595" s="25" t="str">
        <f t="shared" si="4966"/>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67"/>
        <v>6</v>
      </c>
      <c r="B3596" s="10">
        <f t="shared" si="4299"/>
        <v>14</v>
      </c>
      <c r="C3596" s="12" t="s">
        <v>5032</v>
      </c>
      <c r="D3596" s="21" t="str">
        <f t="shared" si="4991"/>
        <v>noun</v>
      </c>
      <c r="E3596" s="21" t="str">
        <f t="shared" si="4992"/>
        <v>masc nom sg of samaya</v>
      </c>
      <c r="F3596" s="21" t="str">
        <f t="shared" si="4993"/>
        <v/>
      </c>
      <c r="G3596" s="21"/>
      <c r="H3596" s="21" t="str">
        <f t="shared" si="4994"/>
        <v>the right time, proper occasion</v>
      </c>
      <c r="I3596" s="21" t="str">
        <f t="shared" si="4995"/>
        <v>come together</v>
      </c>
      <c r="J3596" s="21" t="str">
        <f t="shared" si="4996"/>
        <v>√i (come, go)</v>
      </c>
      <c r="K3596" s="21">
        <f t="shared" si="4997"/>
        <v>1</v>
      </c>
      <c r="L3596" s="21" t="str">
        <f t="shared" si="4998"/>
        <v>a</v>
      </c>
      <c r="M3596" s="21" t="str">
        <f t="shared" si="4999"/>
        <v/>
      </c>
      <c r="N3596" s="21" t="str">
        <f t="shared" si="5000"/>
        <v>saṃ + √i &gt; ay + *a</v>
      </c>
      <c r="O3596" s="21" t="str">
        <f t="shared" si="5001"/>
        <v/>
      </c>
      <c r="P3596" s="21" t="str">
        <f t="shared" si="5002"/>
        <v/>
      </c>
      <c r="Q3596" s="21"/>
      <c r="R3596" s="21" t="s">
        <v>7940</v>
      </c>
      <c r="S3596" s="21" t="s">
        <v>7941</v>
      </c>
      <c r="T3596" s="21" t="s">
        <v>7987</v>
      </c>
      <c r="U3596" s="23"/>
      <c r="V3596" s="23"/>
      <c r="W3596" s="15">
        <f t="shared" si="2"/>
        <v>45635</v>
      </c>
      <c r="X3596" s="24">
        <v>3595.0</v>
      </c>
      <c r="Y3596" s="17" t="str">
        <f t="shared" si="4964"/>
        <v>=COUNTIFS(C$3:C3596,C3596)</v>
      </c>
      <c r="Z3596" s="25" t="str">
        <f t="shared" si="4965"/>
        <v>#NAME?</v>
      </c>
      <c r="AA3596" s="25" t="str">
        <f t="shared" si="4966"/>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299"/>
        <v>0</v>
      </c>
      <c r="C3597" s="130"/>
      <c r="D3597" s="130"/>
      <c r="E3597" s="130"/>
      <c r="F3597" s="130"/>
      <c r="G3597" s="130"/>
      <c r="H3597" s="130"/>
      <c r="I3597" s="130"/>
      <c r="J3597" s="130"/>
      <c r="K3597" s="130"/>
      <c r="L3597" s="130"/>
      <c r="M3597" s="130"/>
      <c r="N3597" s="130"/>
      <c r="O3597" s="130"/>
      <c r="P3597" s="130"/>
      <c r="Q3597" s="130"/>
      <c r="R3597" s="130" t="s">
        <v>7940</v>
      </c>
      <c r="S3597" s="130" t="s">
        <v>7941</v>
      </c>
      <c r="T3597" s="130" t="s">
        <v>7987</v>
      </c>
      <c r="U3597" s="36"/>
      <c r="V3597" s="36"/>
      <c r="W3597" s="15">
        <f t="shared" si="2"/>
        <v>45635</v>
      </c>
      <c r="X3597" s="24">
        <v>3596.0</v>
      </c>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299"/>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2"/>
        <v>45635</v>
      </c>
      <c r="X3598" s="24">
        <v>3597.0</v>
      </c>
      <c r="Y3598" s="17" t="str">
        <f t="shared" ref="Y3598:Y3620" si="5003">formulatext(A3598)</f>
        <v>#N/A</v>
      </c>
      <c r="Z3598" s="25" t="str">
        <f t="shared" ref="Z3598:Z3620" si="5004">org.libreoffice.regex(Y3598,"(\= COUNTIFS\(C\$\d{1,3}:)(C\d{1,3})(,)(C\d{1,3})(\))","$2")</f>
        <v>#NAME?</v>
      </c>
      <c r="AA3598" s="25" t="str">
        <f t="shared" ref="AA3598:AA3620" si="5005">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299"/>
        <v>1</v>
      </c>
      <c r="C3599" s="12" t="s">
        <v>8014</v>
      </c>
      <c r="D3599" s="21"/>
      <c r="E3599" s="21"/>
      <c r="F3599" s="21"/>
      <c r="G3599" s="21"/>
      <c r="H3599" s="21"/>
      <c r="I3599" s="21"/>
      <c r="J3599" s="21"/>
      <c r="K3599" s="21"/>
      <c r="L3599" s="21"/>
      <c r="M3599" s="21"/>
      <c r="N3599" s="21"/>
      <c r="O3599" s="21"/>
      <c r="P3599" s="21"/>
      <c r="Q3599" s="21"/>
      <c r="R3599" s="21"/>
      <c r="S3599" s="21"/>
      <c r="T3599" s="21"/>
      <c r="U3599" s="23"/>
      <c r="V3599" s="23"/>
      <c r="W3599" s="15">
        <f t="shared" si="2"/>
        <v>45635</v>
      </c>
      <c r="X3599" s="24">
        <v>3598.0</v>
      </c>
      <c r="Y3599" s="17" t="str">
        <f t="shared" si="5003"/>
        <v>#N/A</v>
      </c>
      <c r="Z3599" s="25" t="str">
        <f t="shared" si="5004"/>
        <v>#NAME?</v>
      </c>
      <c r="AA3599" s="25" t="str">
        <f t="shared" si="5005"/>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5006">COUNTIFS(C$3:C3600,C3600)</f>
        <v>48</v>
      </c>
      <c r="B3600" s="10">
        <f t="shared" si="4299"/>
        <v>99</v>
      </c>
      <c r="C3600" s="12" t="s">
        <v>555</v>
      </c>
      <c r="D3600" s="21" t="str">
        <f t="shared" ref="D3600:D3605" si="5007">VLOOKUP($C3600,$C$1:$P$7320,2,0)</f>
        <v>pron</v>
      </c>
      <c r="E3600" s="21" t="str">
        <f t="shared" ref="E3600:E3601" si="5008">VLOOKUP($C3600,$C$1:$P$7320,3,0)</f>
        <v>masc nom sg of ya</v>
      </c>
      <c r="F3600" s="21" t="str">
        <f t="shared" ref="F3600:F3605" si="5009">VLOOKUP($C3600,$C$1:$P$7320,4,0)</f>
        <v/>
      </c>
      <c r="G3600" s="21"/>
      <c r="H3600" s="21" t="str">
        <f t="shared" ref="H3600:H3605" si="5010">VLOOKUP($C3600,$C$1:$P$7320,6,0)</f>
        <v>whichever, whoever</v>
      </c>
      <c r="I3600" s="21" t="str">
        <f t="shared" ref="I3600:I3605" si="5011">VLOOKUP($C3600,$C$1:$P$7320,7,0)</f>
        <v/>
      </c>
      <c r="J3600" s="21" t="str">
        <f t="shared" ref="J3600:J3605" si="5012">VLOOKUP($C3600,$C$1:$P$7320,8,0)</f>
        <v/>
      </c>
      <c r="K3600" s="21" t="str">
        <f t="shared" ref="K3600:K3605" si="5013">VLOOKUP($C3600,$C$1:$P$7320,9,0)</f>
        <v/>
      </c>
      <c r="L3600" s="21" t="str">
        <f t="shared" ref="L3600:L3605" si="5014">VLOOKUP($C3600,$C$1:$P$7320,10,0)</f>
        <v/>
      </c>
      <c r="M3600" s="21" t="str">
        <f t="shared" ref="M3600:M3605" si="5015">VLOOKUP($C3600,$C$1:$P$7320,11,0)</f>
        <v/>
      </c>
      <c r="N3600" s="21" t="str">
        <f t="shared" ref="N3600:N3605" si="5016">VLOOKUP($C3600,$C$1:$P$7320,12,0)</f>
        <v/>
      </c>
      <c r="O3600" s="21" t="str">
        <f t="shared" ref="O3600:O3605" si="5017">VLOOKUP($C3600,$C$1:$P$7320,13,0)</f>
        <v/>
      </c>
      <c r="P3600" s="21" t="str">
        <f t="shared" ref="P3600:P3605" si="5018">VLOOKUP($C3600,$C$1:$P$7320,14,0)</f>
        <v/>
      </c>
      <c r="Q3600" s="21"/>
      <c r="R3600" s="21" t="s">
        <v>8014</v>
      </c>
      <c r="S3600" s="21" t="s">
        <v>8015</v>
      </c>
      <c r="T3600" s="21" t="s">
        <v>8016</v>
      </c>
      <c r="U3600" s="77"/>
      <c r="V3600" s="23"/>
      <c r="W3600" s="15">
        <f t="shared" si="2"/>
        <v>45635</v>
      </c>
      <c r="X3600" s="24">
        <v>3599.0</v>
      </c>
      <c r="Y3600" s="17" t="str">
        <f t="shared" si="5003"/>
        <v>=COUNTIFS(C$3:C3600,C3600)</v>
      </c>
      <c r="Z3600" s="25" t="str">
        <f t="shared" si="5004"/>
        <v>#NAME?</v>
      </c>
      <c r="AA3600" s="25" t="str">
        <f t="shared" si="5005"/>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5006"/>
        <v>59</v>
      </c>
      <c r="B3601" s="10">
        <f t="shared" si="4299"/>
        <v>124</v>
      </c>
      <c r="C3601" s="12" t="s">
        <v>466</v>
      </c>
      <c r="D3601" s="21" t="str">
        <f t="shared" si="5007"/>
        <v>ind</v>
      </c>
      <c r="E3601" s="21" t="str">
        <f t="shared" si="5008"/>
        <v/>
      </c>
      <c r="F3601" s="21" t="str">
        <f t="shared" si="5009"/>
        <v/>
      </c>
      <c r="G3601" s="21"/>
      <c r="H3601" s="21" t="str">
        <f t="shared" si="5010"/>
        <v>then, now, so, but</v>
      </c>
      <c r="I3601" s="21" t="str">
        <f t="shared" si="5011"/>
        <v/>
      </c>
      <c r="J3601" s="21" t="str">
        <f t="shared" si="5012"/>
        <v/>
      </c>
      <c r="K3601" s="21" t="str">
        <f t="shared" si="5013"/>
        <v/>
      </c>
      <c r="L3601" s="21" t="str">
        <f t="shared" si="5014"/>
        <v/>
      </c>
      <c r="M3601" s="21" t="str">
        <f t="shared" si="5015"/>
        <v/>
      </c>
      <c r="N3601" s="21" t="str">
        <f t="shared" si="5016"/>
        <v/>
      </c>
      <c r="O3601" s="21" t="str">
        <f t="shared" si="5017"/>
        <v/>
      </c>
      <c r="P3601" s="21" t="str">
        <f t="shared" si="5018"/>
        <v/>
      </c>
      <c r="Q3601" s="21"/>
      <c r="R3601" s="21" t="s">
        <v>8014</v>
      </c>
      <c r="S3601" s="21" t="s">
        <v>8015</v>
      </c>
      <c r="T3601" s="21" t="s">
        <v>8016</v>
      </c>
      <c r="U3601" s="23"/>
      <c r="V3601" s="23"/>
      <c r="W3601" s="15">
        <f t="shared" si="2"/>
        <v>45635</v>
      </c>
      <c r="X3601" s="24">
        <v>3600.0</v>
      </c>
      <c r="Y3601" s="17" t="str">
        <f t="shared" si="5003"/>
        <v>=COUNTIFS(C$3:C3601,C3601)</v>
      </c>
      <c r="Z3601" s="25" t="str">
        <f t="shared" si="5004"/>
        <v>#NAME?</v>
      </c>
      <c r="AA3601" s="25" t="str">
        <f t="shared" si="5005"/>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06"/>
        <v>90</v>
      </c>
      <c r="B3602" s="10">
        <f t="shared" si="4299"/>
        <v>147</v>
      </c>
      <c r="C3602" s="12" t="s">
        <v>560</v>
      </c>
      <c r="D3602" s="21" t="str">
        <f t="shared" si="5007"/>
        <v>noun</v>
      </c>
      <c r="E3602" s="21" t="s">
        <v>3635</v>
      </c>
      <c r="F3602" s="21" t="str">
        <f t="shared" si="5009"/>
        <v/>
      </c>
      <c r="G3602" s="21"/>
      <c r="H3602" s="21" t="str">
        <f t="shared" si="5010"/>
        <v>monk, monastic</v>
      </c>
      <c r="I3602" s="21" t="str">
        <f t="shared" si="5011"/>
        <v>beggar, mendicant</v>
      </c>
      <c r="J3602" s="21" t="str">
        <f t="shared" si="5012"/>
        <v>√bhikkh (beg)</v>
      </c>
      <c r="K3602" s="21">
        <f t="shared" si="5013"/>
        <v>1</v>
      </c>
      <c r="L3602" s="21" t="str">
        <f t="shared" si="5014"/>
        <v>a</v>
      </c>
      <c r="M3602" s="21" t="str">
        <f t="shared" si="5015"/>
        <v/>
      </c>
      <c r="N3602" s="21" t="str">
        <f t="shared" si="5016"/>
        <v>√bhikkh + u</v>
      </c>
      <c r="O3602" s="21" t="str">
        <f t="shared" si="5017"/>
        <v/>
      </c>
      <c r="P3602" s="21" t="str">
        <f t="shared" si="5018"/>
        <v/>
      </c>
      <c r="Q3602" s="21"/>
      <c r="R3602" s="21" t="s">
        <v>8014</v>
      </c>
      <c r="S3602" s="21" t="s">
        <v>8015</v>
      </c>
      <c r="T3602" s="21" t="s">
        <v>8016</v>
      </c>
      <c r="U3602" s="23"/>
      <c r="V3602" s="23"/>
      <c r="W3602" s="15">
        <f t="shared" si="2"/>
        <v>45635</v>
      </c>
      <c r="X3602" s="24">
        <v>3601.0</v>
      </c>
      <c r="Y3602" s="17" t="str">
        <f t="shared" si="5003"/>
        <v>=COUNTIFS(C$3:C3602,C3602)</v>
      </c>
      <c r="Z3602" s="25" t="str">
        <f t="shared" si="5004"/>
        <v>#NAME?</v>
      </c>
      <c r="AA3602" s="25" t="str">
        <f t="shared" si="5005"/>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06"/>
        <v>7</v>
      </c>
      <c r="B3603" s="10">
        <f t="shared" si="4299"/>
        <v>10</v>
      </c>
      <c r="C3603" s="12" t="s">
        <v>4915</v>
      </c>
      <c r="D3603" s="21" t="str">
        <f t="shared" si="5007"/>
        <v>noun</v>
      </c>
      <c r="E3603" s="21" t="str">
        <f t="shared" ref="E3603:E3605" si="5019">VLOOKUP($C3603,$C$1:$P$7320,3,0)</f>
        <v>fem instr sg of bhikkhunī</v>
      </c>
      <c r="F3603" s="21" t="str">
        <f t="shared" si="5009"/>
        <v/>
      </c>
      <c r="G3603" s="21"/>
      <c r="H3603" s="21" t="str">
        <f t="shared" si="5010"/>
        <v>by a nun</v>
      </c>
      <c r="I3603" s="21" t="str">
        <f t="shared" si="5011"/>
        <v>female beggar</v>
      </c>
      <c r="J3603" s="21" t="str">
        <f t="shared" si="5012"/>
        <v>√bhikkh (beg)</v>
      </c>
      <c r="K3603" s="21">
        <f t="shared" si="5013"/>
        <v>1</v>
      </c>
      <c r="L3603" s="21" t="str">
        <f t="shared" si="5014"/>
        <v>a</v>
      </c>
      <c r="M3603" s="21" t="str">
        <f t="shared" si="5015"/>
        <v/>
      </c>
      <c r="N3603" s="21" t="str">
        <f t="shared" si="5016"/>
        <v>√bhikkh + u + [n] + ī</v>
      </c>
      <c r="O3603" s="21" t="str">
        <f t="shared" si="5017"/>
        <v/>
      </c>
      <c r="P3603" s="21" t="str">
        <f t="shared" si="5018"/>
        <v/>
      </c>
      <c r="Q3603" s="21"/>
      <c r="R3603" s="21" t="s">
        <v>8014</v>
      </c>
      <c r="S3603" s="21" t="s">
        <v>8015</v>
      </c>
      <c r="T3603" s="21" t="s">
        <v>8016</v>
      </c>
      <c r="U3603" s="23"/>
      <c r="V3603" s="23"/>
      <c r="W3603" s="15">
        <f t="shared" si="2"/>
        <v>45635</v>
      </c>
      <c r="X3603" s="24">
        <v>3602.0</v>
      </c>
      <c r="Y3603" s="17" t="str">
        <f t="shared" si="5003"/>
        <v>=COUNTIFS(C$3:C3603,C3603)</v>
      </c>
      <c r="Z3603" s="25" t="str">
        <f t="shared" si="5004"/>
        <v>#NAME?</v>
      </c>
      <c r="AA3603" s="25" t="str">
        <f t="shared" si="5005"/>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06"/>
        <v>6</v>
      </c>
      <c r="B3604" s="10">
        <f t="shared" si="4299"/>
        <v>15</v>
      </c>
      <c r="C3604" s="12" t="s">
        <v>1869</v>
      </c>
      <c r="D3604" s="21" t="str">
        <f t="shared" si="5007"/>
        <v>ind</v>
      </c>
      <c r="E3604" s="21" t="str">
        <f t="shared" si="5019"/>
        <v>prep</v>
      </c>
      <c r="F3604" s="21" t="str">
        <f t="shared" si="5009"/>
        <v>+instr</v>
      </c>
      <c r="G3604" s="21"/>
      <c r="H3604" s="21" t="str">
        <f t="shared" si="5010"/>
        <v>together with</v>
      </c>
      <c r="I3604" s="21" t="str">
        <f t="shared" si="5011"/>
        <v/>
      </c>
      <c r="J3604" s="21" t="str">
        <f t="shared" si="5012"/>
        <v/>
      </c>
      <c r="K3604" s="21" t="str">
        <f t="shared" si="5013"/>
        <v/>
      </c>
      <c r="L3604" s="21" t="str">
        <f t="shared" si="5014"/>
        <v/>
      </c>
      <c r="M3604" s="21" t="str">
        <f t="shared" si="5015"/>
        <v/>
      </c>
      <c r="N3604" s="21" t="str">
        <f t="shared" si="5016"/>
        <v/>
      </c>
      <c r="O3604" s="21" t="str">
        <f t="shared" si="5017"/>
        <v/>
      </c>
      <c r="P3604" s="21" t="str">
        <f t="shared" si="5018"/>
        <v/>
      </c>
      <c r="Q3604" s="21"/>
      <c r="R3604" s="21" t="s">
        <v>8014</v>
      </c>
      <c r="S3604" s="21" t="s">
        <v>8015</v>
      </c>
      <c r="T3604" s="21" t="s">
        <v>8016</v>
      </c>
      <c r="U3604" s="23"/>
      <c r="V3604" s="23"/>
      <c r="W3604" s="15">
        <f t="shared" si="2"/>
        <v>45635</v>
      </c>
      <c r="X3604" s="24">
        <v>3603.0</v>
      </c>
      <c r="Y3604" s="17" t="str">
        <f t="shared" si="5003"/>
        <v>=COUNTIFS(C$3:C3604,C3604)</v>
      </c>
      <c r="Z3604" s="25" t="str">
        <f t="shared" si="5004"/>
        <v>#NAME?</v>
      </c>
      <c r="AA3604" s="25" t="str">
        <f t="shared" si="5005"/>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06"/>
        <v>2</v>
      </c>
      <c r="B3605" s="10">
        <f t="shared" si="4299"/>
        <v>4</v>
      </c>
      <c r="C3605" s="12" t="s">
        <v>7943</v>
      </c>
      <c r="D3605" s="21" t="str">
        <f t="shared" si="5007"/>
        <v>verb</v>
      </c>
      <c r="E3605" s="21" t="str">
        <f t="shared" si="5019"/>
        <v>ger of saṃvidahati</v>
      </c>
      <c r="F3605" s="21" t="str">
        <f t="shared" si="5009"/>
        <v/>
      </c>
      <c r="G3605" s="21"/>
      <c r="H3605" s="21" t="str">
        <f t="shared" si="5010"/>
        <v>arranging, organizing</v>
      </c>
      <c r="I3605" s="21" t="str">
        <f t="shared" si="5011"/>
        <v/>
      </c>
      <c r="J3605" s="21" t="str">
        <f t="shared" si="5012"/>
        <v>√dhā (place, support)</v>
      </c>
      <c r="K3605" s="21">
        <f t="shared" si="5013"/>
        <v>1</v>
      </c>
      <c r="L3605" s="21" t="str">
        <f t="shared" si="5014"/>
        <v>a</v>
      </c>
      <c r="M3605" s="21" t="str">
        <f t="shared" si="5015"/>
        <v/>
      </c>
      <c r="N3605" s="21" t="str">
        <f t="shared" si="5016"/>
        <v>saṃ + vi  + √dhā + ya</v>
      </c>
      <c r="O3605" s="21" t="str">
        <f t="shared" si="5017"/>
        <v/>
      </c>
      <c r="P3605" s="21" t="str">
        <f t="shared" si="5018"/>
        <v/>
      </c>
      <c r="Q3605" s="21"/>
      <c r="R3605" s="21" t="s">
        <v>8014</v>
      </c>
      <c r="S3605" s="21" t="s">
        <v>8015</v>
      </c>
      <c r="T3605" s="21" t="s">
        <v>8016</v>
      </c>
      <c r="U3605" s="23"/>
      <c r="V3605" s="23"/>
      <c r="W3605" s="15">
        <f t="shared" si="2"/>
        <v>45635</v>
      </c>
      <c r="X3605" s="24">
        <v>3604.0</v>
      </c>
      <c r="Y3605" s="17" t="str">
        <f t="shared" si="5003"/>
        <v>=COUNTIFS(C$3:C3605,C3605)</v>
      </c>
      <c r="Z3605" s="25" t="str">
        <f t="shared" si="5004"/>
        <v>#NAME?</v>
      </c>
      <c r="AA3605" s="25" t="str">
        <f t="shared" si="5005"/>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06"/>
        <v>1</v>
      </c>
      <c r="B3606" s="10">
        <f t="shared" si="4299"/>
        <v>1</v>
      </c>
      <c r="C3606" s="12" t="s">
        <v>8017</v>
      </c>
      <c r="D3606" s="21" t="s">
        <v>250</v>
      </c>
      <c r="E3606" s="21" t="s">
        <v>8018</v>
      </c>
      <c r="F3606" s="21"/>
      <c r="G3606" s="21"/>
      <c r="H3606" s="21" t="s">
        <v>8019</v>
      </c>
      <c r="I3606" s="21" t="s">
        <v>3197</v>
      </c>
      <c r="J3606" s="21"/>
      <c r="K3606" s="21"/>
      <c r="L3606" s="21"/>
      <c r="M3606" s="21"/>
      <c r="N3606" s="21"/>
      <c r="O3606" s="21"/>
      <c r="P3606" s="21"/>
      <c r="Q3606" s="21"/>
      <c r="R3606" s="21" t="s">
        <v>8014</v>
      </c>
      <c r="S3606" s="21" t="s">
        <v>8015</v>
      </c>
      <c r="T3606" s="21" t="s">
        <v>8020</v>
      </c>
      <c r="U3606" s="23"/>
      <c r="V3606" s="23"/>
      <c r="W3606" s="15">
        <f t="shared" si="2"/>
        <v>45635</v>
      </c>
      <c r="X3606" s="24">
        <v>3605.0</v>
      </c>
      <c r="Y3606" s="17" t="str">
        <f t="shared" si="5003"/>
        <v>=COUNTIFS(C$3:C3606,C3606)</v>
      </c>
      <c r="Z3606" s="25" t="str">
        <f t="shared" si="5004"/>
        <v>#NAME?</v>
      </c>
      <c r="AA3606" s="25" t="str">
        <f t="shared" si="5005"/>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06"/>
        <v>1</v>
      </c>
      <c r="B3607" s="10">
        <f t="shared" si="4299"/>
        <v>1</v>
      </c>
      <c r="C3607" s="12" t="s">
        <v>8021</v>
      </c>
      <c r="D3607" s="21" t="s">
        <v>47</v>
      </c>
      <c r="E3607" s="21" t="s">
        <v>8022</v>
      </c>
      <c r="F3607" s="21"/>
      <c r="G3607" s="21"/>
      <c r="H3607" s="21" t="s">
        <v>8023</v>
      </c>
      <c r="I3607" s="21"/>
      <c r="J3607" s="21"/>
      <c r="K3607" s="21"/>
      <c r="L3607" s="21"/>
      <c r="M3607" s="21"/>
      <c r="N3607" s="21"/>
      <c r="O3607" s="21"/>
      <c r="P3607" s="21"/>
      <c r="Q3607" s="21"/>
      <c r="R3607" s="21" t="s">
        <v>8014</v>
      </c>
      <c r="S3607" s="21" t="s">
        <v>8015</v>
      </c>
      <c r="T3607" s="21" t="s">
        <v>8024</v>
      </c>
      <c r="U3607" s="23"/>
      <c r="V3607" s="23"/>
      <c r="W3607" s="15">
        <f t="shared" si="2"/>
        <v>45635</v>
      </c>
      <c r="X3607" s="24">
        <v>3606.0</v>
      </c>
      <c r="Y3607" s="17" t="str">
        <f t="shared" si="5003"/>
        <v>=COUNTIFS(C$3:C3607,C3607)</v>
      </c>
      <c r="Z3607" s="25" t="str">
        <f t="shared" si="5004"/>
        <v>#NAME?</v>
      </c>
      <c r="AA3607" s="25" t="str">
        <f t="shared" si="5005"/>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06"/>
        <v>1</v>
      </c>
      <c r="B3608" s="10">
        <f t="shared" si="4299"/>
        <v>1</v>
      </c>
      <c r="C3608" s="12" t="s">
        <v>8025</v>
      </c>
      <c r="D3608" s="21" t="s">
        <v>84</v>
      </c>
      <c r="E3608" s="21" t="s">
        <v>8026</v>
      </c>
      <c r="F3608" s="21"/>
      <c r="G3608" s="21"/>
      <c r="H3608" s="21" t="s">
        <v>8027</v>
      </c>
      <c r="I3608" s="21" t="s">
        <v>8028</v>
      </c>
      <c r="J3608" s="21" t="s">
        <v>1381</v>
      </c>
      <c r="K3608" s="21">
        <v>1.0</v>
      </c>
      <c r="L3608" s="21" t="s">
        <v>35</v>
      </c>
      <c r="M3608" s="21" t="s">
        <v>8029</v>
      </c>
      <c r="N3608" s="21" t="s">
        <v>8030</v>
      </c>
      <c r="O3608" s="21"/>
      <c r="P3608" s="21"/>
      <c r="Q3608" s="21" t="s">
        <v>8031</v>
      </c>
      <c r="R3608" s="21" t="s">
        <v>8014</v>
      </c>
      <c r="S3608" s="21" t="s">
        <v>8015</v>
      </c>
      <c r="T3608" s="21" t="s">
        <v>8032</v>
      </c>
      <c r="U3608" s="23"/>
      <c r="V3608" s="23"/>
      <c r="W3608" s="15">
        <f t="shared" si="2"/>
        <v>45635</v>
      </c>
      <c r="X3608" s="24">
        <v>3607.0</v>
      </c>
      <c r="Y3608" s="17" t="str">
        <f t="shared" si="5003"/>
        <v>=COUNTIFS(C$3:C3608,C3608)</v>
      </c>
      <c r="Z3608" s="25" t="str">
        <f t="shared" si="5004"/>
        <v>#NAME?</v>
      </c>
      <c r="AA3608" s="25" t="str">
        <f t="shared" si="5005"/>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06"/>
        <v>1</v>
      </c>
      <c r="B3609" s="10">
        <f t="shared" si="4299"/>
        <v>1</v>
      </c>
      <c r="C3609" s="12" t="s">
        <v>8033</v>
      </c>
      <c r="D3609" s="21" t="s">
        <v>250</v>
      </c>
      <c r="E3609" s="21" t="s">
        <v>8034</v>
      </c>
      <c r="F3609" s="21"/>
      <c r="G3609" s="21"/>
      <c r="H3609" s="21" t="s">
        <v>8035</v>
      </c>
      <c r="I3609" s="21"/>
      <c r="J3609" s="21"/>
      <c r="K3609" s="21"/>
      <c r="L3609" s="21"/>
      <c r="M3609" s="21"/>
      <c r="N3609" s="21" t="s">
        <v>8036</v>
      </c>
      <c r="O3609" s="21" t="s">
        <v>65</v>
      </c>
      <c r="P3609" s="21" t="s">
        <v>8036</v>
      </c>
      <c r="Q3609" s="21" t="s">
        <v>8037</v>
      </c>
      <c r="R3609" s="21" t="s">
        <v>8014</v>
      </c>
      <c r="S3609" s="21" t="s">
        <v>8015</v>
      </c>
      <c r="T3609" s="21" t="s">
        <v>8038</v>
      </c>
      <c r="U3609" s="23"/>
      <c r="V3609" s="23"/>
      <c r="W3609" s="15">
        <f t="shared" si="2"/>
        <v>45635</v>
      </c>
      <c r="X3609" s="24">
        <v>3608.0</v>
      </c>
      <c r="Y3609" s="17" t="str">
        <f t="shared" si="5003"/>
        <v>=COUNTIFS(C$3:C3609,C3609)</v>
      </c>
      <c r="Z3609" s="25" t="str">
        <f t="shared" si="5004"/>
        <v>#NAME?</v>
      </c>
      <c r="AA3609" s="25" t="str">
        <f t="shared" si="5005"/>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06"/>
        <v>1</v>
      </c>
      <c r="B3610" s="10">
        <f t="shared" si="4299"/>
        <v>1</v>
      </c>
      <c r="C3610" s="12" t="s">
        <v>8039</v>
      </c>
      <c r="D3610" s="21" t="s">
        <v>29</v>
      </c>
      <c r="E3610" s="21" t="s">
        <v>538</v>
      </c>
      <c r="F3610" s="21"/>
      <c r="G3610" s="21"/>
      <c r="H3610" s="21" t="s">
        <v>8040</v>
      </c>
      <c r="I3610" s="21"/>
      <c r="J3610" s="21"/>
      <c r="K3610" s="21"/>
      <c r="L3610" s="21"/>
      <c r="M3610" s="21"/>
      <c r="N3610" s="21" t="s">
        <v>8041</v>
      </c>
      <c r="O3610" s="21"/>
      <c r="P3610" s="21"/>
      <c r="Q3610" s="21" t="s">
        <v>8042</v>
      </c>
      <c r="R3610" s="21" t="s">
        <v>8014</v>
      </c>
      <c r="S3610" s="21" t="s">
        <v>8015</v>
      </c>
      <c r="T3610" s="21" t="s">
        <v>8043</v>
      </c>
      <c r="U3610" s="23"/>
      <c r="V3610" s="23"/>
      <c r="W3610" s="15">
        <f t="shared" si="2"/>
        <v>45635</v>
      </c>
      <c r="X3610" s="24">
        <v>3609.0</v>
      </c>
      <c r="Y3610" s="17" t="str">
        <f t="shared" si="5003"/>
        <v>=COUNTIFS(C$3:C3610,C3610)</v>
      </c>
      <c r="Z3610" s="25" t="str">
        <f t="shared" si="5004"/>
        <v>#NAME?</v>
      </c>
      <c r="AA3610" s="25" t="str">
        <f t="shared" si="5005"/>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06"/>
        <v>1</v>
      </c>
      <c r="B3611" s="10">
        <f t="shared" si="4299"/>
        <v>2</v>
      </c>
      <c r="C3611" s="12" t="s">
        <v>8044</v>
      </c>
      <c r="D3611" s="21" t="s">
        <v>250</v>
      </c>
      <c r="E3611" s="21" t="s">
        <v>8045</v>
      </c>
      <c r="F3611" s="21"/>
      <c r="G3611" s="21"/>
      <c r="H3611" s="21" t="s">
        <v>8046</v>
      </c>
      <c r="I3611" s="21"/>
      <c r="J3611" s="21" t="s">
        <v>975</v>
      </c>
      <c r="K3611" s="21">
        <v>1.0</v>
      </c>
      <c r="L3611" s="21" t="s">
        <v>35</v>
      </c>
      <c r="M3611" s="21"/>
      <c r="N3611" s="21" t="s">
        <v>4093</v>
      </c>
      <c r="O3611" s="21"/>
      <c r="P3611" s="21"/>
      <c r="Q3611" s="21"/>
      <c r="R3611" s="21" t="s">
        <v>8014</v>
      </c>
      <c r="S3611" s="21" t="s">
        <v>8015</v>
      </c>
      <c r="T3611" s="21" t="s">
        <v>8047</v>
      </c>
      <c r="U3611" s="23"/>
      <c r="V3611" s="23"/>
      <c r="W3611" s="15">
        <f t="shared" si="2"/>
        <v>45635</v>
      </c>
      <c r="X3611" s="24">
        <v>3610.0</v>
      </c>
      <c r="Y3611" s="17" t="str">
        <f t="shared" si="5003"/>
        <v>=COUNTIFS(C$3:C3611,C3611)</v>
      </c>
      <c r="Z3611" s="25" t="str">
        <f t="shared" si="5004"/>
        <v>#NAME?</v>
      </c>
      <c r="AA3611" s="25" t="str">
        <f t="shared" si="5005"/>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06"/>
        <v>115</v>
      </c>
      <c r="B3612" s="10">
        <f t="shared" si="4299"/>
        <v>220</v>
      </c>
      <c r="C3612" s="12" t="s">
        <v>1131</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8014</v>
      </c>
      <c r="S3612" s="21" t="s">
        <v>8015</v>
      </c>
      <c r="T3612" s="21" t="s">
        <v>8016</v>
      </c>
      <c r="U3612" s="23"/>
      <c r="V3612" s="23"/>
      <c r="W3612" s="15">
        <f t="shared" si="2"/>
        <v>45635</v>
      </c>
      <c r="X3612" s="24">
        <v>3611.0</v>
      </c>
      <c r="Y3612" s="17" t="str">
        <f t="shared" si="5003"/>
        <v>=COUNTIFS(C$3:C3612,C3612)</v>
      </c>
      <c r="Z3612" s="25" t="str">
        <f t="shared" si="5004"/>
        <v>#NAME?</v>
      </c>
      <c r="AA3612" s="25" t="str">
        <f t="shared" si="5005"/>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06"/>
        <v>1</v>
      </c>
      <c r="B3613" s="10">
        <f t="shared" si="4299"/>
        <v>1</v>
      </c>
      <c r="C3613" s="12" t="s">
        <v>8048</v>
      </c>
      <c r="D3613" s="21" t="s">
        <v>250</v>
      </c>
      <c r="E3613" s="21" t="s">
        <v>8049</v>
      </c>
      <c r="F3613" s="21"/>
      <c r="G3613" s="21"/>
      <c r="H3613" s="21" t="s">
        <v>8050</v>
      </c>
      <c r="I3613" s="21"/>
      <c r="J3613" s="21"/>
      <c r="K3613" s="21"/>
      <c r="L3613" s="21"/>
      <c r="M3613" s="21"/>
      <c r="N3613" s="21" t="s">
        <v>8051</v>
      </c>
      <c r="O3613" s="21" t="s">
        <v>65</v>
      </c>
      <c r="P3613" s="21" t="s">
        <v>8051</v>
      </c>
      <c r="Q3613" s="21"/>
      <c r="R3613" s="21" t="s">
        <v>8014</v>
      </c>
      <c r="S3613" s="21" t="s">
        <v>8015</v>
      </c>
      <c r="T3613" s="21" t="s">
        <v>8052</v>
      </c>
      <c r="U3613" s="23"/>
      <c r="V3613" s="23"/>
      <c r="W3613" s="15">
        <f t="shared" si="2"/>
        <v>45635</v>
      </c>
      <c r="X3613" s="24">
        <v>3612.0</v>
      </c>
      <c r="Y3613" s="17" t="str">
        <f t="shared" si="5003"/>
        <v>=COUNTIFS(C$3:C3613,C3613)</v>
      </c>
      <c r="Z3613" s="25" t="str">
        <f t="shared" si="5004"/>
        <v>#NAME?</v>
      </c>
      <c r="AA3613" s="25" t="str">
        <f t="shared" si="5005"/>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06"/>
        <v>1</v>
      </c>
      <c r="B3614" s="10">
        <f t="shared" si="4299"/>
        <v>1</v>
      </c>
      <c r="C3614" s="12" t="s">
        <v>8053</v>
      </c>
      <c r="D3614" s="21" t="s">
        <v>29</v>
      </c>
      <c r="E3614" s="21" t="s">
        <v>538</v>
      </c>
      <c r="F3614" s="21"/>
      <c r="G3614" s="21"/>
      <c r="H3614" s="21" t="s">
        <v>8054</v>
      </c>
      <c r="I3614" s="21"/>
      <c r="J3614" s="21"/>
      <c r="K3614" s="21"/>
      <c r="L3614" s="21"/>
      <c r="M3614" s="21"/>
      <c r="N3614" s="21"/>
      <c r="O3614" s="21"/>
      <c r="P3614" s="21"/>
      <c r="Q3614" s="21"/>
      <c r="R3614" s="21" t="s">
        <v>8014</v>
      </c>
      <c r="S3614" s="21" t="s">
        <v>8015</v>
      </c>
      <c r="T3614" s="21" t="s">
        <v>8055</v>
      </c>
      <c r="U3614" s="23"/>
      <c r="V3614" s="23"/>
      <c r="W3614" s="15">
        <f t="shared" si="2"/>
        <v>45635</v>
      </c>
      <c r="X3614" s="24">
        <v>3613.0</v>
      </c>
      <c r="Y3614" s="17" t="str">
        <f t="shared" si="5003"/>
        <v>=COUNTIFS(C$3:C3614,C3614)</v>
      </c>
      <c r="Z3614" s="25" t="str">
        <f t="shared" si="5004"/>
        <v>#NAME?</v>
      </c>
      <c r="AA3614" s="25" t="str">
        <f t="shared" si="5005"/>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06"/>
        <v>2</v>
      </c>
      <c r="B3615" s="10">
        <f t="shared" si="4299"/>
        <v>2</v>
      </c>
      <c r="C3615" s="12" t="s">
        <v>8044</v>
      </c>
      <c r="D3615" s="21" t="str">
        <f t="shared" ref="D3615:D3618" si="5020">VLOOKUP($C3615,$C$1:$P$7320,2,0)</f>
        <v>adj</v>
      </c>
      <c r="E3615" s="21" t="str">
        <f t="shared" ref="E3615:E3618" si="5021">VLOOKUP($C3615,$C$1:$P$7320,3,0)</f>
        <v>fem acc sg of gāmī</v>
      </c>
      <c r="F3615" s="21" t="str">
        <f t="shared" ref="F3615:F3618" si="5022">VLOOKUP($C3615,$C$1:$P$7320,4,0)</f>
        <v/>
      </c>
      <c r="G3615" s="21"/>
      <c r="H3615" s="21" t="str">
        <f t="shared" ref="H3615:H3618" si="5023">VLOOKUP($C3615,$C$1:$P$7320,6,0)</f>
        <v>going, travelling</v>
      </c>
      <c r="I3615" s="21" t="str">
        <f t="shared" ref="I3615:I3618" si="5024">VLOOKUP($C3615,$C$1:$P$7320,7,0)</f>
        <v/>
      </c>
      <c r="J3615" s="21" t="str">
        <f t="shared" ref="J3615:J3618" si="5025">VLOOKUP($C3615,$C$1:$P$7320,8,0)</f>
        <v>√gam (go)</v>
      </c>
      <c r="K3615" s="21">
        <f t="shared" ref="K3615:K3618" si="5026">VLOOKUP($C3615,$C$1:$P$7320,9,0)</f>
        <v>1</v>
      </c>
      <c r="L3615" s="21" t="str">
        <f t="shared" ref="L3615:L3618" si="5027">VLOOKUP($C3615,$C$1:$P$7320,10,0)</f>
        <v>a</v>
      </c>
      <c r="M3615" s="21" t="str">
        <f t="shared" ref="M3615:M3618" si="5028">VLOOKUP($C3615,$C$1:$P$7320,11,0)</f>
        <v/>
      </c>
      <c r="N3615" s="21" t="str">
        <f t="shared" ref="N3615:N3618" si="5029">VLOOKUP($C3615,$C$1:$P$7320,12,0)</f>
        <v>√gam + *ī</v>
      </c>
      <c r="O3615" s="21" t="str">
        <f t="shared" ref="O3615:O3618" si="5030">VLOOKUP($C3615,$C$1:$P$7320,13,0)</f>
        <v/>
      </c>
      <c r="P3615" s="21" t="str">
        <f t="shared" ref="P3615:P3618" si="5031">VLOOKUP($C3615,$C$1:$P$7320,14,0)</f>
        <v/>
      </c>
      <c r="Q3615" s="21"/>
      <c r="R3615" s="21" t="s">
        <v>8014</v>
      </c>
      <c r="S3615" s="21" t="s">
        <v>8015</v>
      </c>
      <c r="T3615" s="21" t="s">
        <v>8016</v>
      </c>
      <c r="U3615" s="23"/>
      <c r="V3615" s="23"/>
      <c r="W3615" s="15">
        <f t="shared" si="2"/>
        <v>45635</v>
      </c>
      <c r="X3615" s="24">
        <v>3614.0</v>
      </c>
      <c r="Y3615" s="17" t="str">
        <f t="shared" si="5003"/>
        <v>=COUNTIFS(C$3:C3615,C3615)</v>
      </c>
      <c r="Z3615" s="25" t="str">
        <f t="shared" si="5004"/>
        <v>#NAME?</v>
      </c>
      <c r="AA3615" s="25" t="str">
        <f t="shared" si="5005"/>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06"/>
        <v>116</v>
      </c>
      <c r="B3616" s="10">
        <f t="shared" si="4299"/>
        <v>220</v>
      </c>
      <c r="C3616" s="12" t="s">
        <v>1131</v>
      </c>
      <c r="D3616" s="21" t="str">
        <f t="shared" si="5020"/>
        <v>ind</v>
      </c>
      <c r="E3616" s="21" t="str">
        <f t="shared" si="5021"/>
        <v>conj</v>
      </c>
      <c r="F3616" s="21" t="str">
        <f t="shared" si="5022"/>
        <v/>
      </c>
      <c r="G3616" s="21"/>
      <c r="H3616" s="21" t="str">
        <f t="shared" si="5023"/>
        <v>or, either or</v>
      </c>
      <c r="I3616" s="21" t="str">
        <f t="shared" si="5024"/>
        <v/>
      </c>
      <c r="J3616" s="21" t="str">
        <f t="shared" si="5025"/>
        <v/>
      </c>
      <c r="K3616" s="21" t="str">
        <f t="shared" si="5026"/>
        <v/>
      </c>
      <c r="L3616" s="21" t="str">
        <f t="shared" si="5027"/>
        <v/>
      </c>
      <c r="M3616" s="21" t="str">
        <f t="shared" si="5028"/>
        <v/>
      </c>
      <c r="N3616" s="21" t="str">
        <f t="shared" si="5029"/>
        <v/>
      </c>
      <c r="O3616" s="21" t="str">
        <f t="shared" si="5030"/>
        <v/>
      </c>
      <c r="P3616" s="21" t="str">
        <f t="shared" si="5031"/>
        <v/>
      </c>
      <c r="Q3616" s="21"/>
      <c r="R3616" s="21" t="s">
        <v>8014</v>
      </c>
      <c r="S3616" s="21" t="s">
        <v>8015</v>
      </c>
      <c r="T3616" s="21" t="s">
        <v>8016</v>
      </c>
      <c r="U3616" s="23"/>
      <c r="V3616" s="23"/>
      <c r="W3616" s="15">
        <f t="shared" si="2"/>
        <v>45635</v>
      </c>
      <c r="X3616" s="24">
        <v>3615.0</v>
      </c>
      <c r="Y3616" s="17" t="str">
        <f t="shared" si="5003"/>
        <v>=COUNTIFS(C$3:C3616,C3616)</v>
      </c>
      <c r="Z3616" s="25" t="str">
        <f t="shared" si="5004"/>
        <v>#NAME?</v>
      </c>
      <c r="AA3616" s="25" t="str">
        <f t="shared" si="5005"/>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06"/>
        <v>13</v>
      </c>
      <c r="B3617" s="10">
        <f t="shared" si="4299"/>
        <v>26</v>
      </c>
      <c r="C3617" s="12" t="s">
        <v>1806</v>
      </c>
      <c r="D3617" s="21" t="str">
        <f t="shared" si="5020"/>
        <v>ind</v>
      </c>
      <c r="E3617" s="21" t="str">
        <f t="shared" si="5021"/>
        <v>ind, adv</v>
      </c>
      <c r="F3617" s="21" t="str">
        <f t="shared" si="5022"/>
        <v>+abl</v>
      </c>
      <c r="G3617" s="21"/>
      <c r="H3617" s="21" t="str">
        <f t="shared" si="5023"/>
        <v>apart (from), except (for)</v>
      </c>
      <c r="I3617" s="21" t="str">
        <f t="shared" si="5024"/>
        <v>other (than)</v>
      </c>
      <c r="J3617" s="21" t="str">
        <f t="shared" si="5025"/>
        <v/>
      </c>
      <c r="K3617" s="21" t="str">
        <f t="shared" si="5026"/>
        <v/>
      </c>
      <c r="L3617" s="21" t="str">
        <f t="shared" si="5027"/>
        <v/>
      </c>
      <c r="M3617" s="21" t="str">
        <f t="shared" si="5028"/>
        <v/>
      </c>
      <c r="N3617" s="21" t="str">
        <f t="shared" si="5029"/>
        <v>añña + tra</v>
      </c>
      <c r="O3617" s="21" t="str">
        <f t="shared" si="5030"/>
        <v/>
      </c>
      <c r="P3617" s="21" t="str">
        <f t="shared" si="5031"/>
        <v/>
      </c>
      <c r="Q3617" s="21"/>
      <c r="R3617" s="21" t="s">
        <v>8014</v>
      </c>
      <c r="S3617" s="21" t="s">
        <v>8015</v>
      </c>
      <c r="T3617" s="21" t="s">
        <v>8016</v>
      </c>
      <c r="U3617" s="23"/>
      <c r="V3617" s="23"/>
      <c r="W3617" s="15">
        <f t="shared" si="2"/>
        <v>45635</v>
      </c>
      <c r="X3617" s="24">
        <v>3616.0</v>
      </c>
      <c r="Y3617" s="17" t="str">
        <f t="shared" si="5003"/>
        <v>=COUNTIFS(C$3:C3617,C3617)</v>
      </c>
      <c r="Z3617" s="25" t="str">
        <f t="shared" si="5004"/>
        <v>#NAME?</v>
      </c>
      <c r="AA3617" s="25" t="str">
        <f t="shared" si="5005"/>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06"/>
        <v>2</v>
      </c>
      <c r="B3618" s="10">
        <f t="shared" si="4299"/>
        <v>6</v>
      </c>
      <c r="C3618" s="12" t="s">
        <v>2586</v>
      </c>
      <c r="D3618" s="21" t="str">
        <f t="shared" si="5020"/>
        <v>ind</v>
      </c>
      <c r="E3618" s="21" t="str">
        <f t="shared" si="5021"/>
        <v>adv</v>
      </c>
      <c r="F3618" s="21" t="str">
        <f t="shared" si="5022"/>
        <v/>
      </c>
      <c r="G3618" s="21"/>
      <c r="H3618" s="21" t="str">
        <f t="shared" si="5023"/>
        <v>across, horizontally, width-wise</v>
      </c>
      <c r="I3618" s="21" t="str">
        <f t="shared" si="5024"/>
        <v/>
      </c>
      <c r="J3618" s="21" t="str">
        <f t="shared" si="5025"/>
        <v>√tir (cross)</v>
      </c>
      <c r="K3618" s="21">
        <f t="shared" si="5026"/>
        <v>1</v>
      </c>
      <c r="L3618" s="21" t="str">
        <f t="shared" si="5027"/>
        <v>a</v>
      </c>
      <c r="M3618" s="21" t="str">
        <f t="shared" si="5028"/>
        <v/>
      </c>
      <c r="N3618" s="21" t="str">
        <f t="shared" si="5029"/>
        <v>√tir + iya + aṃ</v>
      </c>
      <c r="O3618" s="21" t="str">
        <f t="shared" si="5030"/>
        <v/>
      </c>
      <c r="P3618" s="21" t="str">
        <f t="shared" si="5031"/>
        <v/>
      </c>
      <c r="Q3618" s="21" t="s">
        <v>8056</v>
      </c>
      <c r="R3618" s="21" t="s">
        <v>8014</v>
      </c>
      <c r="S3618" s="21" t="s">
        <v>8015</v>
      </c>
      <c r="T3618" s="21" t="s">
        <v>8016</v>
      </c>
      <c r="U3618" s="23"/>
      <c r="V3618" s="23"/>
      <c r="W3618" s="15">
        <f t="shared" si="2"/>
        <v>45635</v>
      </c>
      <c r="X3618" s="24">
        <v>3617.0</v>
      </c>
      <c r="Y3618" s="17" t="str">
        <f t="shared" si="5003"/>
        <v>=COUNTIFS(C$3:C3618,C3618)</v>
      </c>
      <c r="Z3618" s="25" t="str">
        <f t="shared" si="5004"/>
        <v>#NAME?</v>
      </c>
      <c r="AA3618" s="25" t="str">
        <f t="shared" si="5005"/>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06"/>
        <v>1</v>
      </c>
      <c r="B3619" s="10">
        <f t="shared" si="4299"/>
        <v>1</v>
      </c>
      <c r="C3619" s="12" t="s">
        <v>8057</v>
      </c>
      <c r="D3619" s="21" t="s">
        <v>47</v>
      </c>
      <c r="E3619" s="21" t="s">
        <v>8058</v>
      </c>
      <c r="F3619" s="21"/>
      <c r="G3619" s="21"/>
      <c r="H3619" s="21" t="s">
        <v>8059</v>
      </c>
      <c r="I3619" s="21" t="s">
        <v>8060</v>
      </c>
      <c r="J3619" s="21" t="s">
        <v>2044</v>
      </c>
      <c r="K3619" s="21">
        <v>1.0</v>
      </c>
      <c r="L3619" s="21" t="s">
        <v>35</v>
      </c>
      <c r="M3619" s="21"/>
      <c r="N3619" s="21" t="s">
        <v>8061</v>
      </c>
      <c r="O3619" s="21"/>
      <c r="P3619" s="21"/>
      <c r="Q3619" s="21"/>
      <c r="R3619" s="21" t="s">
        <v>8014</v>
      </c>
      <c r="S3619" s="21" t="s">
        <v>8015</v>
      </c>
      <c r="T3619" s="21" t="s">
        <v>8062</v>
      </c>
      <c r="U3619" s="23"/>
      <c r="V3619" s="23"/>
      <c r="W3619" s="15">
        <f t="shared" si="2"/>
        <v>45635</v>
      </c>
      <c r="X3619" s="24">
        <v>3618.0</v>
      </c>
      <c r="Y3619" s="17" t="str">
        <f t="shared" si="5003"/>
        <v>=COUNTIFS(C$3:C3619,C3619)</v>
      </c>
      <c r="Z3619" s="25" t="str">
        <f t="shared" si="5004"/>
        <v>#NAME?</v>
      </c>
      <c r="AA3619" s="25" t="str">
        <f t="shared" si="5005"/>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06"/>
        <v>58</v>
      </c>
      <c r="B3620" s="10">
        <f t="shared" si="4299"/>
        <v>122</v>
      </c>
      <c r="C3620" s="12" t="s">
        <v>4724</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8014</v>
      </c>
      <c r="S3620" s="21" t="s">
        <v>8015</v>
      </c>
      <c r="T3620" s="21" t="s">
        <v>8016</v>
      </c>
      <c r="U3620" s="23"/>
      <c r="V3620" s="23"/>
      <c r="W3620" s="15">
        <f t="shared" si="2"/>
        <v>45635</v>
      </c>
      <c r="X3620" s="24">
        <v>3619.0</v>
      </c>
      <c r="Y3620" s="17" t="str">
        <f t="shared" si="5003"/>
        <v>=COUNTIFS(C$3:C3620,C3620)</v>
      </c>
      <c r="Z3620" s="25" t="str">
        <f t="shared" si="5004"/>
        <v>#NAME?</v>
      </c>
      <c r="AA3620" s="25" t="str">
        <f t="shared" si="5005"/>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299"/>
        <v>0</v>
      </c>
      <c r="C3621" s="130"/>
      <c r="D3621" s="130"/>
      <c r="E3621" s="130"/>
      <c r="F3621" s="130"/>
      <c r="G3621" s="130"/>
      <c r="H3621" s="130"/>
      <c r="I3621" s="130"/>
      <c r="J3621" s="130"/>
      <c r="K3621" s="130"/>
      <c r="L3621" s="130"/>
      <c r="M3621" s="130"/>
      <c r="N3621" s="130"/>
      <c r="O3621" s="130"/>
      <c r="P3621" s="130"/>
      <c r="Q3621" s="130"/>
      <c r="R3621" s="130" t="s">
        <v>8014</v>
      </c>
      <c r="S3621" s="130" t="s">
        <v>8015</v>
      </c>
      <c r="T3621" s="130" t="s">
        <v>8016</v>
      </c>
      <c r="U3621" s="36"/>
      <c r="V3621" s="36"/>
      <c r="W3621" s="15">
        <f t="shared" si="2"/>
        <v>45635</v>
      </c>
      <c r="X3621" s="24">
        <v>3620.0</v>
      </c>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299"/>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2"/>
        <v>45635</v>
      </c>
      <c r="X3622" s="24">
        <v>3621.0</v>
      </c>
      <c r="Y3622" s="17" t="str">
        <f t="shared" ref="Y3622:Y3638" si="5032">formulatext(A3622)</f>
        <v>#N/A</v>
      </c>
      <c r="Z3622" s="25" t="str">
        <f t="shared" ref="Z3622:Z3638" si="5033">org.libreoffice.regex(Y3622,"(\= COUNTIFS\(C\$\d{1,3}:)(C\d{1,3})(,)(C\d{1,3})(\))","$2")</f>
        <v>#NAME?</v>
      </c>
      <c r="AA3622" s="25" t="str">
        <f t="shared" ref="AA3622:AA3638" si="5034">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299"/>
        <v>1</v>
      </c>
      <c r="C3623" s="12" t="s">
        <v>8063</v>
      </c>
      <c r="D3623" s="21"/>
      <c r="E3623" s="21"/>
      <c r="F3623" s="21"/>
      <c r="G3623" s="21"/>
      <c r="H3623" s="21"/>
      <c r="I3623" s="21"/>
      <c r="J3623" s="21"/>
      <c r="K3623" s="21"/>
      <c r="L3623" s="21"/>
      <c r="M3623" s="21"/>
      <c r="N3623" s="21"/>
      <c r="O3623" s="21"/>
      <c r="P3623" s="21"/>
      <c r="Q3623" s="21"/>
      <c r="R3623" s="21"/>
      <c r="S3623" s="21"/>
      <c r="T3623" s="21"/>
      <c r="U3623" s="23"/>
      <c r="V3623" s="23"/>
      <c r="W3623" s="15">
        <f t="shared" si="2"/>
        <v>45635</v>
      </c>
      <c r="X3623" s="24">
        <v>3622.0</v>
      </c>
      <c r="Y3623" s="17" t="str">
        <f t="shared" si="5032"/>
        <v>#N/A</v>
      </c>
      <c r="Z3623" s="25" t="str">
        <f t="shared" si="5033"/>
        <v>#NAME?</v>
      </c>
      <c r="AA3623" s="25" t="str">
        <f t="shared" si="5034"/>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35">COUNTIFS(C$3:C3624,C3624)</f>
        <v>49</v>
      </c>
      <c r="B3624" s="10">
        <f t="shared" si="4299"/>
        <v>99</v>
      </c>
      <c r="C3624" s="12" t="s">
        <v>555</v>
      </c>
      <c r="D3624" s="21" t="str">
        <f t="shared" ref="D3624:D3627" si="5036">VLOOKUP($C3624,$C$1:$P$7320,2,0)</f>
        <v>pron</v>
      </c>
      <c r="E3624" s="21" t="str">
        <f t="shared" ref="E3624:E3625" si="5037">VLOOKUP($C3624,$C$1:$P$7320,3,0)</f>
        <v>masc nom sg of ya</v>
      </c>
      <c r="F3624" s="21" t="str">
        <f t="shared" ref="F3624:F3627" si="5038">VLOOKUP($C3624,$C$1:$P$7320,4,0)</f>
        <v/>
      </c>
      <c r="G3624" s="21"/>
      <c r="H3624" s="21" t="str">
        <f t="shared" ref="H3624:H3627" si="5039">VLOOKUP($C3624,$C$1:$P$7320,6,0)</f>
        <v>whichever, whoever</v>
      </c>
      <c r="I3624" s="21" t="str">
        <f t="shared" ref="I3624:I3627" si="5040">VLOOKUP($C3624,$C$1:$P$7320,7,0)</f>
        <v/>
      </c>
      <c r="J3624" s="21" t="str">
        <f t="shared" ref="J3624:J3627" si="5041">VLOOKUP($C3624,$C$1:$P$7320,8,0)</f>
        <v/>
      </c>
      <c r="K3624" s="21" t="str">
        <f t="shared" ref="K3624:K3627" si="5042">VLOOKUP($C3624,$C$1:$P$7320,9,0)</f>
        <v/>
      </c>
      <c r="L3624" s="21" t="str">
        <f t="shared" ref="L3624:L3627" si="5043">VLOOKUP($C3624,$C$1:$P$7320,10,0)</f>
        <v/>
      </c>
      <c r="M3624" s="21" t="str">
        <f t="shared" ref="M3624:M3627" si="5044">VLOOKUP($C3624,$C$1:$P$7320,11,0)</f>
        <v/>
      </c>
      <c r="N3624" s="21" t="str">
        <f t="shared" ref="N3624:N3627" si="5045">VLOOKUP($C3624,$C$1:$P$7320,12,0)</f>
        <v/>
      </c>
      <c r="O3624" s="21" t="str">
        <f t="shared" ref="O3624:O3627" si="5046">VLOOKUP($C3624,$C$1:$P$7320,13,0)</f>
        <v/>
      </c>
      <c r="P3624" s="21" t="str">
        <f t="shared" ref="P3624:P3627" si="5047">VLOOKUP($C3624,$C$1:$P$7320,14,0)</f>
        <v/>
      </c>
      <c r="Q3624" s="21"/>
      <c r="R3624" s="21" t="s">
        <v>8063</v>
      </c>
      <c r="S3624" s="21" t="s">
        <v>8064</v>
      </c>
      <c r="T3624" s="21" t="s">
        <v>8065</v>
      </c>
      <c r="U3624" s="77"/>
      <c r="V3624" s="23"/>
      <c r="W3624" s="15">
        <f t="shared" si="2"/>
        <v>45635</v>
      </c>
      <c r="X3624" s="24">
        <v>3623.0</v>
      </c>
      <c r="Y3624" s="17" t="str">
        <f t="shared" si="5032"/>
        <v>=COUNTIFS(C$3:C3624,C3624)</v>
      </c>
      <c r="Z3624" s="25" t="str">
        <f t="shared" si="5033"/>
        <v>#NAME?</v>
      </c>
      <c r="AA3624" s="25" t="str">
        <f t="shared" si="5034"/>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35"/>
        <v>60</v>
      </c>
      <c r="B3625" s="10">
        <f t="shared" si="4299"/>
        <v>124</v>
      </c>
      <c r="C3625" s="12" t="s">
        <v>466</v>
      </c>
      <c r="D3625" s="21" t="str">
        <f t="shared" si="5036"/>
        <v>ind</v>
      </c>
      <c r="E3625" s="21" t="str">
        <f t="shared" si="5037"/>
        <v/>
      </c>
      <c r="F3625" s="21" t="str">
        <f t="shared" si="5038"/>
        <v/>
      </c>
      <c r="G3625" s="21"/>
      <c r="H3625" s="21" t="str">
        <f t="shared" si="5039"/>
        <v>then, now, so, but</v>
      </c>
      <c r="I3625" s="21" t="str">
        <f t="shared" si="5040"/>
        <v/>
      </c>
      <c r="J3625" s="21" t="str">
        <f t="shared" si="5041"/>
        <v/>
      </c>
      <c r="K3625" s="21" t="str">
        <f t="shared" si="5042"/>
        <v/>
      </c>
      <c r="L3625" s="21" t="str">
        <f t="shared" si="5043"/>
        <v/>
      </c>
      <c r="M3625" s="21" t="str">
        <f t="shared" si="5044"/>
        <v/>
      </c>
      <c r="N3625" s="21" t="str">
        <f t="shared" si="5045"/>
        <v/>
      </c>
      <c r="O3625" s="21" t="str">
        <f t="shared" si="5046"/>
        <v/>
      </c>
      <c r="P3625" s="21" t="str">
        <f t="shared" si="5047"/>
        <v/>
      </c>
      <c r="Q3625" s="21"/>
      <c r="R3625" s="21" t="s">
        <v>8063</v>
      </c>
      <c r="S3625" s="21" t="s">
        <v>8064</v>
      </c>
      <c r="T3625" s="21" t="s">
        <v>8065</v>
      </c>
      <c r="U3625" s="23"/>
      <c r="V3625" s="23"/>
      <c r="W3625" s="15">
        <f t="shared" si="2"/>
        <v>45635</v>
      </c>
      <c r="X3625" s="24">
        <v>3624.0</v>
      </c>
      <c r="Y3625" s="17" t="str">
        <f t="shared" si="5032"/>
        <v>=COUNTIFS(C$3:C3625,C3625)</v>
      </c>
      <c r="Z3625" s="25" t="str">
        <f t="shared" si="5033"/>
        <v>#NAME?</v>
      </c>
      <c r="AA3625" s="25" t="str">
        <f t="shared" si="5034"/>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35"/>
        <v>91</v>
      </c>
      <c r="B3626" s="10">
        <f t="shared" si="4299"/>
        <v>147</v>
      </c>
      <c r="C3626" s="12" t="s">
        <v>560</v>
      </c>
      <c r="D3626" s="21" t="str">
        <f t="shared" si="5036"/>
        <v>noun</v>
      </c>
      <c r="E3626" s="21" t="s">
        <v>3635</v>
      </c>
      <c r="F3626" s="21" t="str">
        <f t="shared" si="5038"/>
        <v/>
      </c>
      <c r="G3626" s="21"/>
      <c r="H3626" s="21" t="str">
        <f t="shared" si="5039"/>
        <v>monk, monastic</v>
      </c>
      <c r="I3626" s="21" t="str">
        <f t="shared" si="5040"/>
        <v>beggar, mendicant</v>
      </c>
      <c r="J3626" s="21" t="str">
        <f t="shared" si="5041"/>
        <v>√bhikkh (beg)</v>
      </c>
      <c r="K3626" s="21">
        <f t="shared" si="5042"/>
        <v>1</v>
      </c>
      <c r="L3626" s="21" t="str">
        <f t="shared" si="5043"/>
        <v>a</v>
      </c>
      <c r="M3626" s="21" t="str">
        <f t="shared" si="5044"/>
        <v/>
      </c>
      <c r="N3626" s="21" t="str">
        <f t="shared" si="5045"/>
        <v>√bhikkh + u</v>
      </c>
      <c r="O3626" s="21" t="str">
        <f t="shared" si="5046"/>
        <v/>
      </c>
      <c r="P3626" s="21" t="str">
        <f t="shared" si="5047"/>
        <v/>
      </c>
      <c r="Q3626" s="21"/>
      <c r="R3626" s="21" t="s">
        <v>8063</v>
      </c>
      <c r="S3626" s="21" t="s">
        <v>8064</v>
      </c>
      <c r="T3626" s="21" t="s">
        <v>8065</v>
      </c>
      <c r="U3626" s="23"/>
      <c r="V3626" s="23"/>
      <c r="W3626" s="15">
        <f t="shared" si="2"/>
        <v>45635</v>
      </c>
      <c r="X3626" s="24">
        <v>3625.0</v>
      </c>
      <c r="Y3626" s="17" t="str">
        <f t="shared" si="5032"/>
        <v>=COUNTIFS(C$3:C3626,C3626)</v>
      </c>
      <c r="Z3626" s="25" t="str">
        <f t="shared" si="5033"/>
        <v>#NAME?</v>
      </c>
      <c r="AA3626" s="25" t="str">
        <f t="shared" si="5034"/>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35"/>
        <v>5</v>
      </c>
      <c r="B3627" s="10">
        <f t="shared" si="4299"/>
        <v>14</v>
      </c>
      <c r="C3627" s="12" t="s">
        <v>4210</v>
      </c>
      <c r="D3627" s="21" t="str">
        <f t="shared" si="5036"/>
        <v>ind</v>
      </c>
      <c r="E3627" s="21" t="str">
        <f>VLOOKUP($C3627,$C$1:$P$7320,3,0)</f>
        <v>adv, from jānanta</v>
      </c>
      <c r="F3627" s="21" t="str">
        <f t="shared" si="5038"/>
        <v/>
      </c>
      <c r="G3627" s="21"/>
      <c r="H3627" s="21" t="str">
        <f t="shared" si="5039"/>
        <v>knowingly, consciously, wittingly</v>
      </c>
      <c r="I3627" s="21" t="str">
        <f t="shared" si="5040"/>
        <v>knowing</v>
      </c>
      <c r="J3627" s="21" t="str">
        <f t="shared" si="5041"/>
        <v>√ñā (know)</v>
      </c>
      <c r="K3627" s="21">
        <f t="shared" si="5042"/>
        <v>5</v>
      </c>
      <c r="L3627" s="21" t="str">
        <f t="shared" si="5043"/>
        <v>nā</v>
      </c>
      <c r="M3627" s="21" t="str">
        <f t="shared" si="5044"/>
        <v>√ñā + nā &gt; jānā</v>
      </c>
      <c r="N3627" s="21" t="str">
        <f t="shared" si="5045"/>
        <v>jānā + aṃ</v>
      </c>
      <c r="O3627" s="21" t="str">
        <f t="shared" si="5046"/>
        <v/>
      </c>
      <c r="P3627" s="21" t="str">
        <f t="shared" si="5047"/>
        <v/>
      </c>
      <c r="Q3627" s="21"/>
      <c r="R3627" s="21" t="s">
        <v>8063</v>
      </c>
      <c r="S3627" s="21" t="s">
        <v>8064</v>
      </c>
      <c r="T3627" s="21" t="s">
        <v>8065</v>
      </c>
      <c r="U3627" s="23"/>
      <c r="V3627" s="23"/>
      <c r="W3627" s="15">
        <f t="shared" si="2"/>
        <v>45635</v>
      </c>
      <c r="X3627" s="24">
        <v>3626.0</v>
      </c>
      <c r="Y3627" s="17" t="str">
        <f t="shared" si="5032"/>
        <v>=COUNTIFS(C$3:C3627,C3627)</v>
      </c>
      <c r="Z3627" s="25" t="str">
        <f t="shared" si="5033"/>
        <v>#NAME?</v>
      </c>
      <c r="AA3627" s="25" t="str">
        <f t="shared" si="5034"/>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35"/>
        <v>1</v>
      </c>
      <c r="B3628" s="10">
        <f t="shared" si="4299"/>
        <v>1</v>
      </c>
      <c r="C3628" s="12" t="s">
        <v>8066</v>
      </c>
      <c r="D3628" s="21" t="s">
        <v>250</v>
      </c>
      <c r="E3628" s="21" t="s">
        <v>8067</v>
      </c>
      <c r="F3628" s="21"/>
      <c r="G3628" s="21"/>
      <c r="H3628" s="21" t="s">
        <v>8068</v>
      </c>
      <c r="I3628" s="21"/>
      <c r="J3628" s="21"/>
      <c r="K3628" s="21"/>
      <c r="L3628" s="21"/>
      <c r="M3628" s="21"/>
      <c r="N3628" s="21" t="s">
        <v>8069</v>
      </c>
      <c r="O3628" s="21" t="s">
        <v>1153</v>
      </c>
      <c r="P3628" s="21" t="s">
        <v>8070</v>
      </c>
      <c r="Q3628" s="21" t="s">
        <v>8071</v>
      </c>
      <c r="R3628" s="21" t="s">
        <v>8063</v>
      </c>
      <c r="S3628" s="21" t="s">
        <v>8064</v>
      </c>
      <c r="T3628" s="21" t="s">
        <v>8072</v>
      </c>
      <c r="U3628" s="23"/>
      <c r="V3628" s="23"/>
      <c r="W3628" s="15">
        <f t="shared" si="2"/>
        <v>45635</v>
      </c>
      <c r="X3628" s="24">
        <v>3627.0</v>
      </c>
      <c r="Y3628" s="17" t="str">
        <f t="shared" si="5032"/>
        <v>=COUNTIFS(C$3:C3628,C3628)</v>
      </c>
      <c r="Z3628" s="25" t="str">
        <f t="shared" si="5033"/>
        <v>#NAME?</v>
      </c>
      <c r="AA3628" s="25" t="str">
        <f t="shared" si="5034"/>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35"/>
        <v>2</v>
      </c>
      <c r="B3629" s="10">
        <f t="shared" si="4299"/>
        <v>2</v>
      </c>
      <c r="C3629" s="12" t="s">
        <v>7867</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8063</v>
      </c>
      <c r="S3629" s="21" t="s">
        <v>8064</v>
      </c>
      <c r="T3629" s="21" t="s">
        <v>8065</v>
      </c>
      <c r="U3629" s="23"/>
      <c r="V3629" s="23"/>
      <c r="W3629" s="15">
        <f t="shared" si="2"/>
        <v>45635</v>
      </c>
      <c r="X3629" s="24">
        <v>3628.0</v>
      </c>
      <c r="Y3629" s="17" t="str">
        <f t="shared" si="5032"/>
        <v>=COUNTIFS(C$3:C3629,C3629)</v>
      </c>
      <c r="Z3629" s="25" t="str">
        <f t="shared" si="5033"/>
        <v>#NAME?</v>
      </c>
      <c r="AA3629" s="25" t="str">
        <f t="shared" si="5034"/>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35"/>
        <v>1</v>
      </c>
      <c r="B3630" s="10">
        <f t="shared" si="4299"/>
        <v>1</v>
      </c>
      <c r="C3630" s="12" t="s">
        <v>8073</v>
      </c>
      <c r="D3630" s="21" t="s">
        <v>183</v>
      </c>
      <c r="E3630" s="21" t="s">
        <v>8074</v>
      </c>
      <c r="F3630" s="21"/>
      <c r="G3630" s="21"/>
      <c r="H3630" s="21" t="s">
        <v>8075</v>
      </c>
      <c r="I3630" s="21" t="s">
        <v>8076</v>
      </c>
      <c r="J3630" s="21" t="s">
        <v>8077</v>
      </c>
      <c r="K3630" s="21">
        <v>1.0</v>
      </c>
      <c r="L3630" s="21" t="s">
        <v>196</v>
      </c>
      <c r="M3630" s="21" t="s">
        <v>8078</v>
      </c>
      <c r="N3630" s="21" t="s">
        <v>8079</v>
      </c>
      <c r="O3630" s="21"/>
      <c r="P3630" s="21"/>
      <c r="Q3630" s="21"/>
      <c r="R3630" s="21" t="s">
        <v>8063</v>
      </c>
      <c r="S3630" s="21" t="s">
        <v>8064</v>
      </c>
      <c r="T3630" s="21" t="s">
        <v>8080</v>
      </c>
      <c r="U3630" s="23"/>
      <c r="V3630" s="23"/>
      <c r="W3630" s="15">
        <f t="shared" si="2"/>
        <v>45635</v>
      </c>
      <c r="X3630" s="24">
        <v>3629.0</v>
      </c>
      <c r="Y3630" s="17" t="str">
        <f t="shared" si="5032"/>
        <v>=COUNTIFS(C$3:C3630,C3630)</v>
      </c>
      <c r="Z3630" s="25" t="str">
        <f t="shared" si="5033"/>
        <v>#NAME?</v>
      </c>
      <c r="AA3630" s="25" t="str">
        <f t="shared" si="5034"/>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35"/>
        <v>1</v>
      </c>
      <c r="B3631" s="10">
        <f t="shared" si="4299"/>
        <v>10</v>
      </c>
      <c r="C3631" s="12" t="s">
        <v>8081</v>
      </c>
      <c r="D3631" s="21" t="s">
        <v>47</v>
      </c>
      <c r="E3631" s="21" t="s">
        <v>8082</v>
      </c>
      <c r="F3631" s="21"/>
      <c r="G3631" s="21"/>
      <c r="H3631" s="21" t="s">
        <v>6823</v>
      </c>
      <c r="I3631" s="21" t="s">
        <v>6824</v>
      </c>
      <c r="J3631" s="21"/>
      <c r="K3631" s="21"/>
      <c r="L3631" s="21"/>
      <c r="M3631" s="21"/>
      <c r="N3631" s="21" t="s">
        <v>6825</v>
      </c>
      <c r="O3631" s="21" t="s">
        <v>178</v>
      </c>
      <c r="P3631" s="21" t="s">
        <v>6826</v>
      </c>
      <c r="Q3631" s="21"/>
      <c r="R3631" s="21" t="s">
        <v>8063</v>
      </c>
      <c r="S3631" s="21" t="s">
        <v>8064</v>
      </c>
      <c r="T3631" s="21" t="s">
        <v>8083</v>
      </c>
      <c r="U3631" s="23"/>
      <c r="V3631" s="23"/>
      <c r="W3631" s="15">
        <f t="shared" si="2"/>
        <v>45635</v>
      </c>
      <c r="X3631" s="24">
        <v>3630.0</v>
      </c>
      <c r="Y3631" s="17" t="str">
        <f t="shared" si="5032"/>
        <v>=COUNTIFS(C$3:C3631,C3631)</v>
      </c>
      <c r="Z3631" s="25" t="str">
        <f t="shared" si="5033"/>
        <v>#NAME?</v>
      </c>
      <c r="AA3631" s="25" t="str">
        <f t="shared" si="5034"/>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35"/>
        <v>1</v>
      </c>
      <c r="B3632" s="10">
        <f t="shared" si="4299"/>
        <v>9</v>
      </c>
      <c r="C3632" s="12" t="s">
        <v>8084</v>
      </c>
      <c r="D3632" s="21" t="s">
        <v>84</v>
      </c>
      <c r="E3632" s="21" t="s">
        <v>8085</v>
      </c>
      <c r="F3632" s="21"/>
      <c r="G3632" s="21"/>
      <c r="H3632" s="21" t="s">
        <v>8086</v>
      </c>
      <c r="I3632" s="21"/>
      <c r="J3632" s="21" t="s">
        <v>5414</v>
      </c>
      <c r="K3632" s="21">
        <v>2.0</v>
      </c>
      <c r="L3632" s="21" t="s">
        <v>3045</v>
      </c>
      <c r="M3632" s="21" t="s">
        <v>6525</v>
      </c>
      <c r="N3632" s="21" t="s">
        <v>8087</v>
      </c>
      <c r="O3632" s="21"/>
      <c r="P3632" s="21"/>
      <c r="Q3632" s="21"/>
      <c r="R3632" s="21" t="s">
        <v>8063</v>
      </c>
      <c r="S3632" s="21" t="s">
        <v>8064</v>
      </c>
      <c r="T3632" s="21" t="s">
        <v>8088</v>
      </c>
      <c r="U3632" s="23"/>
      <c r="V3632" s="23"/>
      <c r="W3632" s="15">
        <f t="shared" si="2"/>
        <v>45635</v>
      </c>
      <c r="X3632" s="24">
        <v>3631.0</v>
      </c>
      <c r="Y3632" s="17" t="str">
        <f t="shared" si="5032"/>
        <v>=COUNTIFS(C$3:C3632,C3632)</v>
      </c>
      <c r="Z3632" s="25" t="str">
        <f t="shared" si="5033"/>
        <v>#NAME?</v>
      </c>
      <c r="AA3632" s="25" t="str">
        <f t="shared" si="5034"/>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35"/>
        <v>14</v>
      </c>
      <c r="B3633" s="10">
        <f t="shared" si="4299"/>
        <v>26</v>
      </c>
      <c r="C3633" s="12" t="s">
        <v>1806</v>
      </c>
      <c r="D3633" s="21" t="str">
        <f t="shared" ref="D3633:D3634" si="5048">VLOOKUP($C3633,$C$1:$P$7320,2,0)</f>
        <v>ind</v>
      </c>
      <c r="E3633" s="21" t="str">
        <f t="shared" ref="E3633:E3634" si="5049">VLOOKUP($C3633,$C$1:$P$7320,3,0)</f>
        <v>ind, adv</v>
      </c>
      <c r="F3633" s="21" t="str">
        <f t="shared" ref="F3633:F3634" si="5050">VLOOKUP($C3633,$C$1:$P$7320,4,0)</f>
        <v>+abl</v>
      </c>
      <c r="G3633" s="21"/>
      <c r="H3633" s="21" t="str">
        <f t="shared" ref="H3633:H3634" si="5051">VLOOKUP($C3633,$C$1:$P$7320,6,0)</f>
        <v>apart (from), except (for)</v>
      </c>
      <c r="I3633" s="21" t="str">
        <f t="shared" ref="I3633:I3634" si="5052">VLOOKUP($C3633,$C$1:$P$7320,7,0)</f>
        <v>other (than)</v>
      </c>
      <c r="J3633" s="21" t="str">
        <f t="shared" ref="J3633:J3634" si="5053">VLOOKUP($C3633,$C$1:$P$7320,8,0)</f>
        <v/>
      </c>
      <c r="K3633" s="21" t="str">
        <f t="shared" ref="K3633:K3634" si="5054">VLOOKUP($C3633,$C$1:$P$7320,9,0)</f>
        <v/>
      </c>
      <c r="L3633" s="21" t="str">
        <f t="shared" ref="L3633:L3634" si="5055">VLOOKUP($C3633,$C$1:$P$7320,10,0)</f>
        <v/>
      </c>
      <c r="M3633" s="21" t="str">
        <f t="shared" ref="M3633:M3634" si="5056">VLOOKUP($C3633,$C$1:$P$7320,11,0)</f>
        <v/>
      </c>
      <c r="N3633" s="21" t="str">
        <f t="shared" ref="N3633:N3634" si="5057">VLOOKUP($C3633,$C$1:$P$7320,12,0)</f>
        <v>añña + tra</v>
      </c>
      <c r="O3633" s="21" t="str">
        <f t="shared" ref="O3633:O3634" si="5058">VLOOKUP($C3633,$C$1:$P$7320,13,0)</f>
        <v/>
      </c>
      <c r="P3633" s="21" t="str">
        <f t="shared" ref="P3633:P3634" si="5059">VLOOKUP($C3633,$C$1:$P$7320,14,0)</f>
        <v/>
      </c>
      <c r="Q3633" s="21"/>
      <c r="R3633" s="21" t="s">
        <v>8063</v>
      </c>
      <c r="S3633" s="21" t="s">
        <v>8064</v>
      </c>
      <c r="T3633" s="21" t="s">
        <v>8065</v>
      </c>
      <c r="U3633" s="23"/>
      <c r="V3633" s="23"/>
      <c r="W3633" s="15">
        <f t="shared" si="2"/>
        <v>45635</v>
      </c>
      <c r="X3633" s="24">
        <v>3632.0</v>
      </c>
      <c r="Y3633" s="17" t="str">
        <f t="shared" si="5032"/>
        <v>=COUNTIFS(C$3:C3633,C3633)</v>
      </c>
      <c r="Z3633" s="25" t="str">
        <f t="shared" si="5033"/>
        <v>#NAME?</v>
      </c>
      <c r="AA3633" s="25" t="str">
        <f t="shared" si="5034"/>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35"/>
        <v>4</v>
      </c>
      <c r="B3634" s="10">
        <f t="shared" si="4299"/>
        <v>7</v>
      </c>
      <c r="C3634" s="12" t="s">
        <v>5230</v>
      </c>
      <c r="D3634" s="21" t="str">
        <f t="shared" si="5048"/>
        <v>ind</v>
      </c>
      <c r="E3634" s="21" t="str">
        <f t="shared" si="5049"/>
        <v>adv, loc sg of pubba</v>
      </c>
      <c r="F3634" s="21" t="str">
        <f t="shared" si="5050"/>
        <v/>
      </c>
      <c r="G3634" s="21"/>
      <c r="H3634" s="21" t="str">
        <f t="shared" si="5051"/>
        <v>before, previously</v>
      </c>
      <c r="I3634" s="21" t="str">
        <f t="shared" si="5052"/>
        <v>in front</v>
      </c>
      <c r="J3634" s="21" t="str">
        <f t="shared" si="5053"/>
        <v/>
      </c>
      <c r="K3634" s="21" t="str">
        <f t="shared" si="5054"/>
        <v/>
      </c>
      <c r="L3634" s="21" t="str">
        <f t="shared" si="5055"/>
        <v/>
      </c>
      <c r="M3634" s="21" t="str">
        <f t="shared" si="5056"/>
        <v/>
      </c>
      <c r="N3634" s="21" t="str">
        <f t="shared" si="5057"/>
        <v>pubba + e</v>
      </c>
      <c r="O3634" s="21" t="str">
        <f t="shared" si="5058"/>
        <v/>
      </c>
      <c r="P3634" s="21" t="str">
        <f t="shared" si="5059"/>
        <v/>
      </c>
      <c r="Q3634" s="21"/>
      <c r="R3634" s="21" t="s">
        <v>8063</v>
      </c>
      <c r="S3634" s="21" t="s">
        <v>8064</v>
      </c>
      <c r="T3634" s="21" t="s">
        <v>8065</v>
      </c>
      <c r="U3634" s="23"/>
      <c r="V3634" s="23"/>
      <c r="W3634" s="15">
        <f t="shared" si="2"/>
        <v>45635</v>
      </c>
      <c r="X3634" s="24">
        <v>3633.0</v>
      </c>
      <c r="Y3634" s="17" t="str">
        <f t="shared" si="5032"/>
        <v>=COUNTIFS(C$3:C3634,C3634)</v>
      </c>
      <c r="Z3634" s="25" t="str">
        <f t="shared" si="5033"/>
        <v>#NAME?</v>
      </c>
      <c r="AA3634" s="25" t="str">
        <f t="shared" si="5034"/>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35"/>
        <v>1</v>
      </c>
      <c r="B3635" s="10">
        <f t="shared" si="4299"/>
        <v>1</v>
      </c>
      <c r="C3635" s="12" t="s">
        <v>8089</v>
      </c>
      <c r="D3635" s="21" t="s">
        <v>47</v>
      </c>
      <c r="E3635" s="21" t="s">
        <v>8090</v>
      </c>
      <c r="F3635" s="21"/>
      <c r="G3635" s="21"/>
      <c r="H3635" s="21" t="s">
        <v>8091</v>
      </c>
      <c r="I3635" s="21"/>
      <c r="J3635" s="21"/>
      <c r="K3635" s="21"/>
      <c r="L3635" s="21"/>
      <c r="M3635" s="21"/>
      <c r="N3635" s="21" t="s">
        <v>8092</v>
      </c>
      <c r="O3635" s="21" t="s">
        <v>916</v>
      </c>
      <c r="P3635" s="21" t="s">
        <v>8093</v>
      </c>
      <c r="Q3635" s="21" t="s">
        <v>8094</v>
      </c>
      <c r="R3635" s="21" t="s">
        <v>8063</v>
      </c>
      <c r="S3635" s="21" t="s">
        <v>8064</v>
      </c>
      <c r="T3635" s="21" t="s">
        <v>8095</v>
      </c>
      <c r="U3635" s="23"/>
      <c r="V3635" s="23"/>
      <c r="W3635" s="15">
        <f t="shared" si="2"/>
        <v>45635</v>
      </c>
      <c r="X3635" s="24">
        <v>3634.0</v>
      </c>
      <c r="Y3635" s="17" t="str">
        <f t="shared" si="5032"/>
        <v>=COUNTIFS(C$3:C3635,C3635)</v>
      </c>
      <c r="Z3635" s="25" t="str">
        <f t="shared" si="5033"/>
        <v>#NAME?</v>
      </c>
      <c r="AA3635" s="25" t="str">
        <f t="shared" si="5034"/>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35"/>
        <v>1</v>
      </c>
      <c r="B3636" s="10">
        <f t="shared" si="4299"/>
        <v>1</v>
      </c>
      <c r="C3636" s="12" t="s">
        <v>8096</v>
      </c>
      <c r="D3636" s="21" t="s">
        <v>47</v>
      </c>
      <c r="E3636" s="21" t="s">
        <v>612</v>
      </c>
      <c r="F3636" s="21"/>
      <c r="G3636" s="21"/>
      <c r="H3636" s="21" t="s">
        <v>8097</v>
      </c>
      <c r="I3636" s="21"/>
      <c r="J3636" s="21"/>
      <c r="K3636" s="21"/>
      <c r="L3636" s="21"/>
      <c r="M3636" s="21"/>
      <c r="N3636" s="21" t="s">
        <v>8098</v>
      </c>
      <c r="O3636" s="21"/>
      <c r="P3636" s="21"/>
      <c r="Q3636" s="21" t="s">
        <v>8099</v>
      </c>
      <c r="R3636" s="21" t="s">
        <v>8063</v>
      </c>
      <c r="S3636" s="21" t="s">
        <v>8064</v>
      </c>
      <c r="T3636" s="21" t="s">
        <v>8100</v>
      </c>
      <c r="U3636" s="23"/>
      <c r="V3636" s="23"/>
      <c r="W3636" s="15">
        <f t="shared" si="2"/>
        <v>45635</v>
      </c>
      <c r="X3636" s="24">
        <v>3635.0</v>
      </c>
      <c r="Y3636" s="17" t="str">
        <f t="shared" si="5032"/>
        <v>=COUNTIFS(C$3:C3636,C3636)</v>
      </c>
      <c r="Z3636" s="25" t="str">
        <f t="shared" si="5033"/>
        <v>#NAME?</v>
      </c>
      <c r="AA3636" s="25" t="str">
        <f t="shared" si="5034"/>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35"/>
        <v>1</v>
      </c>
      <c r="B3637" s="10">
        <f t="shared" si="4299"/>
        <v>1</v>
      </c>
      <c r="C3637" s="12" t="s">
        <v>8101</v>
      </c>
      <c r="D3637" s="21" t="s">
        <v>47</v>
      </c>
      <c r="E3637" s="21" t="s">
        <v>8102</v>
      </c>
      <c r="F3637" s="21"/>
      <c r="G3637" s="21"/>
      <c r="H3637" s="21" t="s">
        <v>8103</v>
      </c>
      <c r="I3637" s="21" t="s">
        <v>8104</v>
      </c>
      <c r="J3637" s="21" t="s">
        <v>8105</v>
      </c>
      <c r="K3637" s="21">
        <v>1.0</v>
      </c>
      <c r="L3637" s="21" t="s">
        <v>35</v>
      </c>
      <c r="M3637" s="21" t="s">
        <v>8106</v>
      </c>
      <c r="N3637" s="21" t="s">
        <v>8107</v>
      </c>
      <c r="O3637" s="21"/>
      <c r="P3637" s="21"/>
      <c r="Q3637" s="21"/>
      <c r="R3637" s="21" t="s">
        <v>8063</v>
      </c>
      <c r="S3637" s="21" t="s">
        <v>8064</v>
      </c>
      <c r="T3637" s="21" t="s">
        <v>8108</v>
      </c>
      <c r="U3637" s="23"/>
      <c r="V3637" s="23"/>
      <c r="W3637" s="15">
        <f t="shared" si="2"/>
        <v>45635</v>
      </c>
      <c r="X3637" s="24">
        <v>3636.0</v>
      </c>
      <c r="Y3637" s="17" t="str">
        <f t="shared" si="5032"/>
        <v>=COUNTIFS(C$3:C3637,C3637)</v>
      </c>
      <c r="Z3637" s="25" t="str">
        <f t="shared" si="5033"/>
        <v>#NAME?</v>
      </c>
      <c r="AA3637" s="25" t="str">
        <f t="shared" si="5034"/>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299"/>
        <v>122</v>
      </c>
      <c r="C3638" s="12" t="s">
        <v>4724</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8063</v>
      </c>
      <c r="S3638" s="21" t="s">
        <v>8064</v>
      </c>
      <c r="T3638" s="21" t="s">
        <v>8065</v>
      </c>
      <c r="U3638" s="23"/>
      <c r="V3638" s="23"/>
      <c r="W3638" s="15">
        <f t="shared" si="2"/>
        <v>45635</v>
      </c>
      <c r="X3638" s="24">
        <v>3637.0</v>
      </c>
      <c r="Y3638" s="17" t="str">
        <f t="shared" si="5032"/>
        <v>=COUNTIFS(C$3:C3639,C3638)</v>
      </c>
      <c r="Z3638" s="25" t="str">
        <f t="shared" si="5033"/>
        <v>#NAME?</v>
      </c>
      <c r="AA3638" s="25" t="str">
        <f t="shared" si="5034"/>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299"/>
        <v>0</v>
      </c>
      <c r="C3639" s="130"/>
      <c r="D3639" s="130"/>
      <c r="E3639" s="130"/>
      <c r="F3639" s="130"/>
      <c r="G3639" s="130"/>
      <c r="H3639" s="130"/>
      <c r="I3639" s="130"/>
      <c r="J3639" s="130"/>
      <c r="K3639" s="130"/>
      <c r="L3639" s="130"/>
      <c r="M3639" s="130"/>
      <c r="N3639" s="130"/>
      <c r="O3639" s="130"/>
      <c r="P3639" s="130"/>
      <c r="Q3639" s="130"/>
      <c r="R3639" s="130" t="s">
        <v>8063</v>
      </c>
      <c r="S3639" s="130" t="s">
        <v>8064</v>
      </c>
      <c r="T3639" s="130" t="s">
        <v>8065</v>
      </c>
      <c r="U3639" s="36"/>
      <c r="V3639" s="36"/>
      <c r="W3639" s="15">
        <f t="shared" si="2"/>
        <v>45635</v>
      </c>
      <c r="X3639" s="24">
        <v>3638.0</v>
      </c>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299"/>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2"/>
        <v>45635</v>
      </c>
      <c r="X3640" s="24">
        <v>3639.0</v>
      </c>
      <c r="Y3640" s="17" t="str">
        <f t="shared" ref="Y3640:Y3652" si="5060">formulatext(A3640)</f>
        <v>#N/A</v>
      </c>
      <c r="Z3640" s="25" t="str">
        <f t="shared" ref="Z3640:Z3652" si="5061">org.libreoffice.regex(Y3640,"(\= COUNTIFS\(C\$\d{1,3}:)(C\d{1,3})(,)(C\d{1,3})(\))","$2")</f>
        <v>#NAME?</v>
      </c>
      <c r="AA3640" s="25" t="str">
        <f t="shared" ref="AA3640:AA3652" si="5062">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299"/>
        <v>1</v>
      </c>
      <c r="C3641" s="12" t="s">
        <v>8109</v>
      </c>
      <c r="D3641" s="21"/>
      <c r="E3641" s="21"/>
      <c r="F3641" s="21"/>
      <c r="G3641" s="21"/>
      <c r="H3641" s="21"/>
      <c r="I3641" s="21"/>
      <c r="J3641" s="21"/>
      <c r="K3641" s="21"/>
      <c r="L3641" s="21"/>
      <c r="M3641" s="21"/>
      <c r="N3641" s="21"/>
      <c r="O3641" s="21"/>
      <c r="P3641" s="21"/>
      <c r="Q3641" s="21"/>
      <c r="R3641" s="21"/>
      <c r="S3641" s="21"/>
      <c r="T3641" s="21"/>
      <c r="U3641" s="23"/>
      <c r="V3641" s="23"/>
      <c r="W3641" s="15">
        <f t="shared" si="2"/>
        <v>45635</v>
      </c>
      <c r="X3641" s="24">
        <v>3640.0</v>
      </c>
      <c r="Y3641" s="17" t="str">
        <f t="shared" si="5060"/>
        <v>#N/A</v>
      </c>
      <c r="Z3641" s="25" t="str">
        <f t="shared" si="5061"/>
        <v>#NAME?</v>
      </c>
      <c r="AA3641" s="25" t="str">
        <f t="shared" si="5062"/>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63">COUNTIFS(C$3:C3642,C3642)</f>
        <v>50</v>
      </c>
      <c r="B3642" s="10">
        <f t="shared" si="4299"/>
        <v>99</v>
      </c>
      <c r="C3642" s="12" t="s">
        <v>555</v>
      </c>
      <c r="D3642" s="21" t="str">
        <f t="shared" ref="D3642:D3652" si="5064">VLOOKUP($C3642,$C$1:$P$7320,2,0)</f>
        <v>pron</v>
      </c>
      <c r="E3642" s="21" t="str">
        <f t="shared" ref="E3642:E3643" si="5065">VLOOKUP($C3642,$C$1:$P$7320,3,0)</f>
        <v>masc nom sg of ya</v>
      </c>
      <c r="F3642" s="21" t="str">
        <f t="shared" ref="F3642:F3652" si="5066">VLOOKUP($C3642,$C$1:$P$7320,4,0)</f>
        <v/>
      </c>
      <c r="G3642" s="21"/>
      <c r="H3642" s="21" t="str">
        <f t="shared" ref="H3642:H3652" si="5067">VLOOKUP($C3642,$C$1:$P$7320,6,0)</f>
        <v>whichever, whoever</v>
      </c>
      <c r="I3642" s="21" t="str">
        <f t="shared" ref="I3642:I3652" si="5068">VLOOKUP($C3642,$C$1:$P$7320,7,0)</f>
        <v/>
      </c>
      <c r="J3642" s="21" t="str">
        <f t="shared" ref="J3642:J3652" si="5069">VLOOKUP($C3642,$C$1:$P$7320,8,0)</f>
        <v/>
      </c>
      <c r="K3642" s="21" t="str">
        <f t="shared" ref="K3642:K3652" si="5070">VLOOKUP($C3642,$C$1:$P$7320,9,0)</f>
        <v/>
      </c>
      <c r="L3642" s="21" t="str">
        <f t="shared" ref="L3642:L3652" si="5071">VLOOKUP($C3642,$C$1:$P$7320,10,0)</f>
        <v/>
      </c>
      <c r="M3642" s="21" t="str">
        <f t="shared" ref="M3642:M3652" si="5072">VLOOKUP($C3642,$C$1:$P$7320,11,0)</f>
        <v/>
      </c>
      <c r="N3642" s="21" t="str">
        <f t="shared" ref="N3642:N3652" si="5073">VLOOKUP($C3642,$C$1:$P$7320,12,0)</f>
        <v/>
      </c>
      <c r="O3642" s="21" t="str">
        <f t="shared" ref="O3642:O3652" si="5074">VLOOKUP($C3642,$C$1:$P$7320,13,0)</f>
        <v/>
      </c>
      <c r="P3642" s="21" t="str">
        <f t="shared" ref="P3642:P3652" si="5075">VLOOKUP($C3642,$C$1:$P$7320,14,0)</f>
        <v/>
      </c>
      <c r="Q3642" s="21"/>
      <c r="R3642" s="27" t="s">
        <v>8109</v>
      </c>
      <c r="S3642" s="27" t="s">
        <v>8110</v>
      </c>
      <c r="T3642" s="27" t="s">
        <v>8111</v>
      </c>
      <c r="U3642" s="77"/>
      <c r="V3642" s="23"/>
      <c r="W3642" s="15">
        <f t="shared" si="2"/>
        <v>45635</v>
      </c>
      <c r="X3642" s="24">
        <v>3641.0</v>
      </c>
      <c r="Y3642" s="17" t="str">
        <f t="shared" si="5060"/>
        <v>=COUNTIFS(C$3:C3642,C3642)</v>
      </c>
      <c r="Z3642" s="25" t="str">
        <f t="shared" si="5061"/>
        <v>#NAME?</v>
      </c>
      <c r="AA3642" s="25" t="str">
        <f t="shared" si="5062"/>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63"/>
        <v>61</v>
      </c>
      <c r="B3643" s="10">
        <f t="shared" si="4299"/>
        <v>124</v>
      </c>
      <c r="C3643" s="12" t="s">
        <v>466</v>
      </c>
      <c r="D3643" s="21" t="str">
        <f t="shared" si="5064"/>
        <v>ind</v>
      </c>
      <c r="E3643" s="21" t="str">
        <f t="shared" si="5065"/>
        <v/>
      </c>
      <c r="F3643" s="21" t="str">
        <f t="shared" si="5066"/>
        <v/>
      </c>
      <c r="G3643" s="21"/>
      <c r="H3643" s="21" t="str">
        <f t="shared" si="5067"/>
        <v>then, now, so, but</v>
      </c>
      <c r="I3643" s="21" t="str">
        <f t="shared" si="5068"/>
        <v/>
      </c>
      <c r="J3643" s="21" t="str">
        <f t="shared" si="5069"/>
        <v/>
      </c>
      <c r="K3643" s="21" t="str">
        <f t="shared" si="5070"/>
        <v/>
      </c>
      <c r="L3643" s="21" t="str">
        <f t="shared" si="5071"/>
        <v/>
      </c>
      <c r="M3643" s="21" t="str">
        <f t="shared" si="5072"/>
        <v/>
      </c>
      <c r="N3643" s="21" t="str">
        <f t="shared" si="5073"/>
        <v/>
      </c>
      <c r="O3643" s="21" t="str">
        <f t="shared" si="5074"/>
        <v/>
      </c>
      <c r="P3643" s="21" t="str">
        <f t="shared" si="5075"/>
        <v/>
      </c>
      <c r="Q3643" s="21"/>
      <c r="R3643" s="27" t="s">
        <v>8109</v>
      </c>
      <c r="S3643" s="27" t="s">
        <v>8110</v>
      </c>
      <c r="T3643" s="27" t="s">
        <v>8111</v>
      </c>
      <c r="U3643" s="23"/>
      <c r="V3643" s="23"/>
      <c r="W3643" s="15">
        <f t="shared" si="2"/>
        <v>45635</v>
      </c>
      <c r="X3643" s="24">
        <v>3642.0</v>
      </c>
      <c r="Y3643" s="17" t="str">
        <f t="shared" si="5060"/>
        <v>=COUNTIFS(C$3:C3643,C3643)</v>
      </c>
      <c r="Z3643" s="25" t="str">
        <f t="shared" si="5061"/>
        <v>#NAME?</v>
      </c>
      <c r="AA3643" s="25" t="str">
        <f t="shared" si="5062"/>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3"/>
        <v>92</v>
      </c>
      <c r="B3644" s="10">
        <f t="shared" si="4299"/>
        <v>147</v>
      </c>
      <c r="C3644" s="12" t="s">
        <v>560</v>
      </c>
      <c r="D3644" s="21" t="str">
        <f t="shared" si="5064"/>
        <v>noun</v>
      </c>
      <c r="E3644" s="21" t="s">
        <v>3635</v>
      </c>
      <c r="F3644" s="21" t="str">
        <f t="shared" si="5066"/>
        <v/>
      </c>
      <c r="G3644" s="21"/>
      <c r="H3644" s="21" t="str">
        <f t="shared" si="5067"/>
        <v>monk, monastic</v>
      </c>
      <c r="I3644" s="21" t="str">
        <f t="shared" si="5068"/>
        <v>beggar, mendicant</v>
      </c>
      <c r="J3644" s="21" t="str">
        <f t="shared" si="5069"/>
        <v>√bhikkh (beg)</v>
      </c>
      <c r="K3644" s="21">
        <f t="shared" si="5070"/>
        <v>1</v>
      </c>
      <c r="L3644" s="21" t="str">
        <f t="shared" si="5071"/>
        <v>a</v>
      </c>
      <c r="M3644" s="21" t="str">
        <f t="shared" si="5072"/>
        <v/>
      </c>
      <c r="N3644" s="21" t="str">
        <f t="shared" si="5073"/>
        <v>√bhikkh + u</v>
      </c>
      <c r="O3644" s="21" t="str">
        <f t="shared" si="5074"/>
        <v/>
      </c>
      <c r="P3644" s="21" t="str">
        <f t="shared" si="5075"/>
        <v/>
      </c>
      <c r="Q3644" s="21"/>
      <c r="R3644" s="27" t="s">
        <v>8109</v>
      </c>
      <c r="S3644" s="27" t="s">
        <v>8110</v>
      </c>
      <c r="T3644" s="27" t="s">
        <v>8111</v>
      </c>
      <c r="U3644" s="23"/>
      <c r="V3644" s="23"/>
      <c r="W3644" s="15">
        <f t="shared" si="2"/>
        <v>45635</v>
      </c>
      <c r="X3644" s="24">
        <v>3643.0</v>
      </c>
      <c r="Y3644" s="17" t="str">
        <f t="shared" si="5060"/>
        <v>=COUNTIFS(C$3:C3644,C3644)</v>
      </c>
      <c r="Z3644" s="25" t="str">
        <f t="shared" si="5061"/>
        <v>#NAME?</v>
      </c>
      <c r="AA3644" s="25" t="str">
        <f t="shared" si="5062"/>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3"/>
        <v>8</v>
      </c>
      <c r="B3645" s="10">
        <f t="shared" si="4299"/>
        <v>10</v>
      </c>
      <c r="C3645" s="12" t="s">
        <v>4915</v>
      </c>
      <c r="D3645" s="21" t="str">
        <f t="shared" si="5064"/>
        <v>noun</v>
      </c>
      <c r="E3645" s="21" t="str">
        <f t="shared" ref="E3645:E3652" si="5076">VLOOKUP($C3645,$C$1:$P$7320,3,0)</f>
        <v>fem instr sg of bhikkhunī</v>
      </c>
      <c r="F3645" s="21" t="str">
        <f t="shared" si="5066"/>
        <v/>
      </c>
      <c r="G3645" s="21"/>
      <c r="H3645" s="21" t="str">
        <f t="shared" si="5067"/>
        <v>by a nun</v>
      </c>
      <c r="I3645" s="21" t="str">
        <f t="shared" si="5068"/>
        <v>female beggar</v>
      </c>
      <c r="J3645" s="21" t="str">
        <f t="shared" si="5069"/>
        <v>√bhikkh (beg)</v>
      </c>
      <c r="K3645" s="21">
        <f t="shared" si="5070"/>
        <v>1</v>
      </c>
      <c r="L3645" s="21" t="str">
        <f t="shared" si="5071"/>
        <v>a</v>
      </c>
      <c r="M3645" s="21" t="str">
        <f t="shared" si="5072"/>
        <v/>
      </c>
      <c r="N3645" s="21" t="str">
        <f t="shared" si="5073"/>
        <v>√bhikkh + u + [n] + ī</v>
      </c>
      <c r="O3645" s="21" t="str">
        <f t="shared" si="5074"/>
        <v/>
      </c>
      <c r="P3645" s="21" t="str">
        <f t="shared" si="5075"/>
        <v/>
      </c>
      <c r="Q3645" s="21"/>
      <c r="R3645" s="27" t="s">
        <v>8109</v>
      </c>
      <c r="S3645" s="27" t="s">
        <v>8110</v>
      </c>
      <c r="T3645" s="27" t="s">
        <v>8111</v>
      </c>
      <c r="U3645" s="23"/>
      <c r="V3645" s="23"/>
      <c r="W3645" s="15">
        <f t="shared" si="2"/>
        <v>45635</v>
      </c>
      <c r="X3645" s="24">
        <v>3644.0</v>
      </c>
      <c r="Y3645" s="17" t="str">
        <f t="shared" si="5060"/>
        <v>=COUNTIFS(C$3:C3645,C3645)</v>
      </c>
      <c r="Z3645" s="25" t="str">
        <f t="shared" si="5061"/>
        <v>#NAME?</v>
      </c>
      <c r="AA3645" s="25" t="str">
        <f t="shared" si="5062"/>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3"/>
        <v>7</v>
      </c>
      <c r="B3646" s="10">
        <f t="shared" si="4299"/>
        <v>15</v>
      </c>
      <c r="C3646" s="12" t="s">
        <v>1869</v>
      </c>
      <c r="D3646" s="21" t="str">
        <f t="shared" si="5064"/>
        <v>ind</v>
      </c>
      <c r="E3646" s="21" t="str">
        <f t="shared" si="5076"/>
        <v>prep</v>
      </c>
      <c r="F3646" s="21" t="str">
        <f t="shared" si="5066"/>
        <v>+instr</v>
      </c>
      <c r="G3646" s="21"/>
      <c r="H3646" s="21" t="str">
        <f t="shared" si="5067"/>
        <v>together with</v>
      </c>
      <c r="I3646" s="21" t="str">
        <f t="shared" si="5068"/>
        <v/>
      </c>
      <c r="J3646" s="21" t="str">
        <f t="shared" si="5069"/>
        <v/>
      </c>
      <c r="K3646" s="21" t="str">
        <f t="shared" si="5070"/>
        <v/>
      </c>
      <c r="L3646" s="21" t="str">
        <f t="shared" si="5071"/>
        <v/>
      </c>
      <c r="M3646" s="21" t="str">
        <f t="shared" si="5072"/>
        <v/>
      </c>
      <c r="N3646" s="21" t="str">
        <f t="shared" si="5073"/>
        <v/>
      </c>
      <c r="O3646" s="21" t="str">
        <f t="shared" si="5074"/>
        <v/>
      </c>
      <c r="P3646" s="21" t="str">
        <f t="shared" si="5075"/>
        <v/>
      </c>
      <c r="Q3646" s="21"/>
      <c r="R3646" s="27" t="s">
        <v>8109</v>
      </c>
      <c r="S3646" s="27" t="s">
        <v>8110</v>
      </c>
      <c r="T3646" s="27" t="s">
        <v>8111</v>
      </c>
      <c r="U3646" s="23"/>
      <c r="V3646" s="23"/>
      <c r="W3646" s="15">
        <f t="shared" si="2"/>
        <v>45635</v>
      </c>
      <c r="X3646" s="24">
        <v>3645.0</v>
      </c>
      <c r="Y3646" s="17" t="str">
        <f t="shared" si="5060"/>
        <v>=COUNTIFS(C$3:C3646,C3646)</v>
      </c>
      <c r="Z3646" s="25" t="str">
        <f t="shared" si="5061"/>
        <v>#NAME?</v>
      </c>
      <c r="AA3646" s="25" t="str">
        <f t="shared" si="5062"/>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3"/>
        <v>4</v>
      </c>
      <c r="B3647" s="10">
        <f t="shared" si="4299"/>
        <v>6</v>
      </c>
      <c r="C3647" s="12" t="s">
        <v>3344</v>
      </c>
      <c r="D3647" s="21" t="str">
        <f t="shared" si="5064"/>
        <v>card</v>
      </c>
      <c r="E3647" s="21" t="str">
        <f t="shared" si="5076"/>
        <v>masc nom sg of eka</v>
      </c>
      <c r="F3647" s="21" t="str">
        <f t="shared" si="5066"/>
        <v/>
      </c>
      <c r="G3647" s="21"/>
      <c r="H3647" s="21" t="str">
        <f t="shared" si="5067"/>
        <v>one</v>
      </c>
      <c r="I3647" s="21" t="str">
        <f t="shared" si="5068"/>
        <v/>
      </c>
      <c r="J3647" s="21" t="str">
        <f t="shared" si="5069"/>
        <v/>
      </c>
      <c r="K3647" s="21" t="str">
        <f t="shared" si="5070"/>
        <v/>
      </c>
      <c r="L3647" s="21" t="str">
        <f t="shared" si="5071"/>
        <v/>
      </c>
      <c r="M3647" s="21" t="str">
        <f t="shared" si="5072"/>
        <v/>
      </c>
      <c r="N3647" s="21" t="str">
        <f t="shared" si="5073"/>
        <v/>
      </c>
      <c r="O3647" s="21" t="str">
        <f t="shared" si="5074"/>
        <v/>
      </c>
      <c r="P3647" s="21" t="str">
        <f t="shared" si="5075"/>
        <v/>
      </c>
      <c r="Q3647" s="21"/>
      <c r="R3647" s="27" t="s">
        <v>8109</v>
      </c>
      <c r="S3647" s="27" t="s">
        <v>8110</v>
      </c>
      <c r="T3647" s="27" t="s">
        <v>8111</v>
      </c>
      <c r="U3647" s="23"/>
      <c r="V3647" s="23"/>
      <c r="W3647" s="15">
        <f t="shared" si="2"/>
        <v>45635</v>
      </c>
      <c r="X3647" s="24">
        <v>3646.0</v>
      </c>
      <c r="Y3647" s="17" t="str">
        <f t="shared" si="5060"/>
        <v>=COUNTIFS(C$3:C3647,C3647)</v>
      </c>
      <c r="Z3647" s="25" t="str">
        <f t="shared" si="5061"/>
        <v>#NAME?</v>
      </c>
      <c r="AA3647" s="25" t="str">
        <f t="shared" si="5062"/>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3"/>
        <v>3</v>
      </c>
      <c r="B3648" s="10">
        <f t="shared" si="4299"/>
        <v>4</v>
      </c>
      <c r="C3648" s="12" t="s">
        <v>4436</v>
      </c>
      <c r="D3648" s="21" t="str">
        <f t="shared" si="5064"/>
        <v>card</v>
      </c>
      <c r="E3648" s="21" t="str">
        <f t="shared" si="5076"/>
        <v>fem instr sg of eka</v>
      </c>
      <c r="F3648" s="21" t="str">
        <f t="shared" si="5066"/>
        <v/>
      </c>
      <c r="G3648" s="21"/>
      <c r="H3648" s="21" t="str">
        <f t="shared" si="5067"/>
        <v>with one woman</v>
      </c>
      <c r="I3648" s="21" t="str">
        <f t="shared" si="5068"/>
        <v>with one</v>
      </c>
      <c r="J3648" s="21" t="str">
        <f t="shared" si="5069"/>
        <v/>
      </c>
      <c r="K3648" s="21" t="str">
        <f t="shared" si="5070"/>
        <v/>
      </c>
      <c r="L3648" s="21" t="str">
        <f t="shared" si="5071"/>
        <v/>
      </c>
      <c r="M3648" s="21" t="str">
        <f t="shared" si="5072"/>
        <v/>
      </c>
      <c r="N3648" s="21" t="str">
        <f t="shared" si="5073"/>
        <v/>
      </c>
      <c r="O3648" s="21" t="str">
        <f t="shared" si="5074"/>
        <v/>
      </c>
      <c r="P3648" s="21" t="str">
        <f t="shared" si="5075"/>
        <v/>
      </c>
      <c r="Q3648" s="21"/>
      <c r="R3648" s="27" t="s">
        <v>8109</v>
      </c>
      <c r="S3648" s="27" t="s">
        <v>8110</v>
      </c>
      <c r="T3648" s="27" t="s">
        <v>8111</v>
      </c>
      <c r="U3648" s="23"/>
      <c r="V3648" s="23"/>
      <c r="W3648" s="15">
        <f t="shared" si="2"/>
        <v>45635</v>
      </c>
      <c r="X3648" s="24">
        <v>3647.0</v>
      </c>
      <c r="Y3648" s="17" t="str">
        <f t="shared" si="5060"/>
        <v>=COUNTIFS(C$3:C3648,C3648)</v>
      </c>
      <c r="Z3648" s="25" t="str">
        <f t="shared" si="5061"/>
        <v>#NAME?</v>
      </c>
      <c r="AA3648" s="25" t="str">
        <f t="shared" si="5062"/>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3"/>
        <v>3</v>
      </c>
      <c r="B3649" s="10">
        <f t="shared" si="4299"/>
        <v>5</v>
      </c>
      <c r="C3649" s="12" t="s">
        <v>4440</v>
      </c>
      <c r="D3649" s="21" t="str">
        <f t="shared" si="5064"/>
        <v>ind</v>
      </c>
      <c r="E3649" s="21" t="str">
        <f t="shared" si="5076"/>
        <v>adv, masc nom sg of rahas</v>
      </c>
      <c r="F3649" s="21" t="str">
        <f t="shared" si="5066"/>
        <v/>
      </c>
      <c r="G3649" s="21"/>
      <c r="H3649" s="21" t="str">
        <f t="shared" si="5067"/>
        <v>secretly, privately</v>
      </c>
      <c r="I3649" s="21" t="str">
        <f t="shared" si="5068"/>
        <v/>
      </c>
      <c r="J3649" s="21" t="str">
        <f t="shared" si="5069"/>
        <v>√rah (leave)</v>
      </c>
      <c r="K3649" s="21">
        <f t="shared" si="5070"/>
        <v>1</v>
      </c>
      <c r="L3649" s="21" t="str">
        <f t="shared" si="5071"/>
        <v>a</v>
      </c>
      <c r="M3649" s="21" t="str">
        <f t="shared" si="5072"/>
        <v/>
      </c>
      <c r="N3649" s="21" t="str">
        <f t="shared" si="5073"/>
        <v>√rah + as</v>
      </c>
      <c r="O3649" s="21" t="str">
        <f t="shared" si="5074"/>
        <v/>
      </c>
      <c r="P3649" s="21" t="str">
        <f t="shared" si="5075"/>
        <v/>
      </c>
      <c r="Q3649" s="21"/>
      <c r="R3649" s="27" t="s">
        <v>8109</v>
      </c>
      <c r="S3649" s="27" t="s">
        <v>8110</v>
      </c>
      <c r="T3649" s="27" t="s">
        <v>8111</v>
      </c>
      <c r="U3649" s="23"/>
      <c r="V3649" s="23"/>
      <c r="W3649" s="15">
        <f t="shared" si="2"/>
        <v>45635</v>
      </c>
      <c r="X3649" s="24">
        <v>3648.0</v>
      </c>
      <c r="Y3649" s="17" t="str">
        <f t="shared" si="5060"/>
        <v>=COUNTIFS(C$3:C3649,C3649)</v>
      </c>
      <c r="Z3649" s="25" t="str">
        <f t="shared" si="5061"/>
        <v>#NAME?</v>
      </c>
      <c r="AA3649" s="25" t="str">
        <f t="shared" si="5062"/>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3"/>
        <v>5</v>
      </c>
      <c r="B3650" s="10">
        <f t="shared" si="4299"/>
        <v>8</v>
      </c>
      <c r="C3650" s="12" t="s">
        <v>4474</v>
      </c>
      <c r="D3650" s="21" t="str">
        <f t="shared" si="5064"/>
        <v>noun</v>
      </c>
      <c r="E3650" s="21" t="str">
        <f t="shared" si="5076"/>
        <v>fem acc sg of nisajjā</v>
      </c>
      <c r="F3650" s="21" t="str">
        <f t="shared" si="5066"/>
        <v/>
      </c>
      <c r="G3650" s="21"/>
      <c r="H3650" s="21" t="str">
        <f t="shared" si="5067"/>
        <v>sitting place, seat</v>
      </c>
      <c r="I3650" s="21" t="str">
        <f t="shared" si="5068"/>
        <v>seating</v>
      </c>
      <c r="J3650" s="21" t="str">
        <f t="shared" si="5069"/>
        <v>√sad (sink, sit, settle)</v>
      </c>
      <c r="K3650" s="21">
        <f t="shared" si="5070"/>
        <v>1</v>
      </c>
      <c r="L3650" s="21" t="str">
        <f t="shared" si="5071"/>
        <v>a</v>
      </c>
      <c r="M3650" s="21" t="str">
        <f t="shared" si="5072"/>
        <v/>
      </c>
      <c r="N3650" s="21" t="str">
        <f t="shared" si="5073"/>
        <v>ni + √sad + ya + ā</v>
      </c>
      <c r="O3650" s="21" t="str">
        <f t="shared" si="5074"/>
        <v/>
      </c>
      <c r="P3650" s="21" t="str">
        <f t="shared" si="5075"/>
        <v/>
      </c>
      <c r="Q3650" s="21"/>
      <c r="R3650" s="27" t="s">
        <v>8109</v>
      </c>
      <c r="S3650" s="27" t="s">
        <v>8110</v>
      </c>
      <c r="T3650" s="27" t="s">
        <v>8111</v>
      </c>
      <c r="U3650" s="23"/>
      <c r="V3650" s="23"/>
      <c r="W3650" s="15">
        <f t="shared" si="2"/>
        <v>45635</v>
      </c>
      <c r="X3650" s="24">
        <v>3649.0</v>
      </c>
      <c r="Y3650" s="17" t="str">
        <f t="shared" si="5060"/>
        <v>=COUNTIFS(C$3:C3650,C3650)</v>
      </c>
      <c r="Z3650" s="25" t="str">
        <f t="shared" si="5061"/>
        <v>#NAME?</v>
      </c>
      <c r="AA3650" s="25" t="str">
        <f t="shared" si="5062"/>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3"/>
        <v>6</v>
      </c>
      <c r="B3651" s="10">
        <f t="shared" si="4299"/>
        <v>11</v>
      </c>
      <c r="C3651" s="12" t="s">
        <v>4480</v>
      </c>
      <c r="D3651" s="21" t="str">
        <f t="shared" si="5064"/>
        <v>verb</v>
      </c>
      <c r="E3651" s="21" t="str">
        <f t="shared" si="5076"/>
        <v>opt 3rd sg of kappeti</v>
      </c>
      <c r="F3651" s="21" t="str">
        <f t="shared" si="5066"/>
        <v/>
      </c>
      <c r="G3651" s="21"/>
      <c r="H3651" s="21" t="str">
        <f t="shared" si="5067"/>
        <v>should prepare, arrange</v>
      </c>
      <c r="I3651" s="21" t="str">
        <f t="shared" si="5068"/>
        <v>makes suitable</v>
      </c>
      <c r="J3651" s="21" t="str">
        <f t="shared" si="5069"/>
        <v>√kapp (be fit, be suitable)</v>
      </c>
      <c r="K3651" s="21">
        <f t="shared" si="5070"/>
        <v>1</v>
      </c>
      <c r="L3651" s="21" t="str">
        <f t="shared" si="5071"/>
        <v>*e</v>
      </c>
      <c r="M3651" s="21" t="str">
        <f t="shared" si="5072"/>
        <v>√kapp + *e &gt; kappe (caus)</v>
      </c>
      <c r="N3651" s="21" t="str">
        <f t="shared" si="5073"/>
        <v>kappe + ti</v>
      </c>
      <c r="O3651" s="21" t="str">
        <f t="shared" si="5074"/>
        <v/>
      </c>
      <c r="P3651" s="21" t="str">
        <f t="shared" si="5075"/>
        <v/>
      </c>
      <c r="Q3651" s="21"/>
      <c r="R3651" s="27" t="s">
        <v>8109</v>
      </c>
      <c r="S3651" s="27" t="s">
        <v>8110</v>
      </c>
      <c r="T3651" s="27" t="s">
        <v>8111</v>
      </c>
      <c r="U3651" s="23"/>
      <c r="V3651" s="23"/>
      <c r="W3651" s="15">
        <f t="shared" si="2"/>
        <v>45635</v>
      </c>
      <c r="X3651" s="24">
        <v>3650.0</v>
      </c>
      <c r="Y3651" s="17" t="str">
        <f t="shared" si="5060"/>
        <v>=COUNTIFS(C$3:C3651,C3651)</v>
      </c>
      <c r="Z3651" s="25" t="str">
        <f t="shared" si="5061"/>
        <v>#NAME?</v>
      </c>
      <c r="AA3651" s="25" t="str">
        <f t="shared" si="5062"/>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3"/>
        <v>60</v>
      </c>
      <c r="B3652" s="10">
        <f t="shared" si="4299"/>
        <v>122</v>
      </c>
      <c r="C3652" s="12" t="s">
        <v>4724</v>
      </c>
      <c r="D3652" s="21" t="str">
        <f t="shared" si="5064"/>
        <v>adj</v>
      </c>
      <c r="E3652" s="21" t="str">
        <f t="shared" si="5076"/>
        <v>nt nom sg of pācittiya</v>
      </c>
      <c r="F3652" s="21" t="str">
        <f t="shared" si="5066"/>
        <v>+loc</v>
      </c>
      <c r="G3652" s="21"/>
      <c r="H3652" s="21" t="str">
        <f t="shared" si="5067"/>
        <v>requiring confession</v>
      </c>
      <c r="I3652" s="21" t="str">
        <f t="shared" si="5068"/>
        <v/>
      </c>
      <c r="J3652" s="21" t="str">
        <f t="shared" si="5069"/>
        <v/>
      </c>
      <c r="K3652" s="21" t="str">
        <f t="shared" si="5070"/>
        <v/>
      </c>
      <c r="L3652" s="21" t="str">
        <f t="shared" si="5071"/>
        <v/>
      </c>
      <c r="M3652" s="21" t="str">
        <f t="shared" si="5072"/>
        <v/>
      </c>
      <c r="N3652" s="21" t="str">
        <f t="shared" si="5073"/>
        <v/>
      </c>
      <c r="O3652" s="21" t="str">
        <f t="shared" si="5074"/>
        <v/>
      </c>
      <c r="P3652" s="21" t="str">
        <f t="shared" si="5075"/>
        <v/>
      </c>
      <c r="Q3652" s="21"/>
      <c r="R3652" s="27" t="s">
        <v>8109</v>
      </c>
      <c r="S3652" s="27" t="s">
        <v>8110</v>
      </c>
      <c r="T3652" s="27" t="s">
        <v>8111</v>
      </c>
      <c r="U3652" s="23"/>
      <c r="V3652" s="23"/>
      <c r="W3652" s="15">
        <f t="shared" si="2"/>
        <v>45635</v>
      </c>
      <c r="X3652" s="24">
        <v>3651.0</v>
      </c>
      <c r="Y3652" s="17" t="str">
        <f t="shared" si="5060"/>
        <v>=COUNTIFS(C$3:C3652,C3652)</v>
      </c>
      <c r="Z3652" s="25" t="str">
        <f t="shared" si="5061"/>
        <v>#NAME?</v>
      </c>
      <c r="AA3652" s="25" t="str">
        <f t="shared" si="5062"/>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2"/>
      <c r="B3653" s="10">
        <f t="shared" si="4299"/>
        <v>0</v>
      </c>
      <c r="C3653" s="113"/>
      <c r="D3653" s="114"/>
      <c r="E3653" s="114"/>
      <c r="F3653" s="114"/>
      <c r="G3653" s="114"/>
      <c r="H3653" s="114"/>
      <c r="I3653" s="114"/>
      <c r="J3653" s="114"/>
      <c r="K3653" s="114"/>
      <c r="L3653" s="114"/>
      <c r="M3653" s="114"/>
      <c r="N3653" s="114"/>
      <c r="O3653" s="114"/>
      <c r="P3653" s="114"/>
      <c r="Q3653" s="114"/>
      <c r="R3653" s="144" t="s">
        <v>8109</v>
      </c>
      <c r="S3653" s="144" t="s">
        <v>8110</v>
      </c>
      <c r="T3653" s="144" t="s">
        <v>8111</v>
      </c>
      <c r="U3653" s="112"/>
      <c r="V3653" s="112"/>
      <c r="W3653" s="15">
        <f t="shared" si="2"/>
        <v>45635</v>
      </c>
      <c r="X3653" s="24">
        <v>3652.0</v>
      </c>
      <c r="Y3653" s="112"/>
      <c r="Z3653" s="112"/>
      <c r="AA3653" s="112"/>
      <c r="AB3653" s="112"/>
      <c r="AC3653" s="112"/>
      <c r="AD3653" s="112"/>
      <c r="AE3653" s="112"/>
      <c r="AF3653" s="112"/>
      <c r="AG3653" s="112"/>
      <c r="AH3653" s="112"/>
      <c r="AI3653" s="112"/>
      <c r="AJ3653" s="112"/>
      <c r="AK3653" s="112"/>
      <c r="AL3653" s="115"/>
      <c r="AM3653" s="115"/>
      <c r="AN3653" s="115"/>
      <c r="AO3653" s="115"/>
      <c r="AP3653" s="115"/>
      <c r="AQ3653" s="115"/>
      <c r="AR3653" s="115"/>
      <c r="AS3653" s="115"/>
      <c r="AT3653" s="115"/>
      <c r="AU3653" s="115"/>
    </row>
    <row r="3654" ht="15.75" customHeight="1">
      <c r="A3654" s="116"/>
      <c r="B3654" s="10">
        <f t="shared" si="4299"/>
        <v>1</v>
      </c>
      <c r="C3654" s="117" t="str">
        <f>T3655</f>
        <v>ovādavaggo tatiyo.</v>
      </c>
      <c r="D3654" s="118"/>
      <c r="E3654" s="118"/>
      <c r="F3654" s="118"/>
      <c r="G3654" s="118"/>
      <c r="H3654" s="118"/>
      <c r="I3654" s="118"/>
      <c r="J3654" s="118"/>
      <c r="K3654" s="118"/>
      <c r="L3654" s="118"/>
      <c r="M3654" s="118"/>
      <c r="N3654" s="118"/>
      <c r="O3654" s="118"/>
      <c r="P3654" s="118"/>
      <c r="Q3654" s="119" t="s">
        <v>8112</v>
      </c>
      <c r="R3654" s="118"/>
      <c r="S3654" s="118"/>
      <c r="T3654" s="120"/>
      <c r="U3654" s="121"/>
      <c r="V3654" s="121"/>
      <c r="W3654" s="15">
        <f t="shared" si="2"/>
        <v>45635</v>
      </c>
      <c r="X3654" s="24">
        <v>3653.0</v>
      </c>
      <c r="Y3654" s="121"/>
      <c r="Z3654" s="121"/>
      <c r="AA3654" s="121"/>
      <c r="AB3654" s="121"/>
      <c r="AC3654" s="121"/>
      <c r="AD3654" s="121"/>
      <c r="AE3654" s="121"/>
      <c r="AF3654" s="121"/>
      <c r="AG3654" s="121"/>
      <c r="AH3654" s="121"/>
      <c r="AI3654" s="121"/>
      <c r="AJ3654" s="121"/>
      <c r="AK3654" s="121"/>
      <c r="AL3654" s="122"/>
      <c r="AM3654" s="122"/>
      <c r="AN3654" s="122"/>
      <c r="AO3654" s="122"/>
      <c r="AP3654" s="122"/>
      <c r="AQ3654" s="122"/>
      <c r="AR3654" s="122"/>
      <c r="AS3654" s="122"/>
      <c r="AT3654" s="122"/>
      <c r="AU3654" s="122"/>
    </row>
    <row r="3655" ht="15.75" customHeight="1">
      <c r="A3655" s="123">
        <f t="shared" ref="A3655:A3658" si="5077">COUNTIFS(C$3:C3655,C3655)</f>
        <v>1</v>
      </c>
      <c r="B3655" s="10">
        <f t="shared" si="4299"/>
        <v>1</v>
      </c>
      <c r="C3655" s="117" t="s">
        <v>8113</v>
      </c>
      <c r="D3655" s="124" t="s">
        <v>47</v>
      </c>
      <c r="E3655" s="143" t="s">
        <v>997</v>
      </c>
      <c r="F3655" s="124"/>
      <c r="G3655" s="124"/>
      <c r="H3655" s="119" t="s">
        <v>8114</v>
      </c>
      <c r="I3655" s="124"/>
      <c r="J3655" s="124"/>
      <c r="K3655" s="124"/>
      <c r="L3655" s="124"/>
      <c r="M3655" s="124"/>
      <c r="N3655" s="119" t="s">
        <v>8115</v>
      </c>
      <c r="O3655" s="124" t="s">
        <v>65</v>
      </c>
      <c r="P3655" s="119" t="s">
        <v>8115</v>
      </c>
      <c r="Q3655" s="119" t="s">
        <v>8116</v>
      </c>
      <c r="R3655" s="139" t="s">
        <v>8109</v>
      </c>
      <c r="S3655" s="139" t="s">
        <v>8110</v>
      </c>
      <c r="T3655" s="119" t="s">
        <v>8117</v>
      </c>
      <c r="U3655" s="126"/>
      <c r="V3655" s="126"/>
      <c r="W3655" s="15">
        <f t="shared" si="2"/>
        <v>45635</v>
      </c>
      <c r="X3655" s="24">
        <v>3654.0</v>
      </c>
      <c r="Y3655" s="121" t="str">
        <f>formulatext(A3655)</f>
        <v>=COUNTIFS(C$3:C3655,C3655)</v>
      </c>
      <c r="Z3655" s="127" t="str">
        <f>org.libreoffice.regex(Y3655,"(\= COUNTIFS\(C\$\d{1,3}:)(C\d{1,3})(,)(C\d{1,3})(\))","$2")</f>
        <v>#NAME?</v>
      </c>
      <c r="AA3655" s="127" t="str">
        <f>org.libreoffice.regex(Y3655,"(\= COUNTIFS\(C\$\d{1,3}:)(C\d{1,3})(,)(C\d{1,3})(\))","$4")</f>
        <v>#NAME?</v>
      </c>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si="5077"/>
        <v>1</v>
      </c>
      <c r="B3656" s="10">
        <f t="shared" si="4299"/>
        <v>1</v>
      </c>
      <c r="C3656" s="117" t="s">
        <v>8118</v>
      </c>
      <c r="D3656" s="143" t="s">
        <v>47</v>
      </c>
      <c r="E3656" s="145" t="s">
        <v>612</v>
      </c>
      <c r="F3656" s="143"/>
      <c r="G3656" s="143"/>
      <c r="H3656" s="146" t="s">
        <v>8119</v>
      </c>
      <c r="I3656" s="143"/>
      <c r="J3656" s="146" t="s">
        <v>8120</v>
      </c>
      <c r="K3656" s="146">
        <v>1.0</v>
      </c>
      <c r="L3656" s="146" t="s">
        <v>35</v>
      </c>
      <c r="M3656" s="146"/>
      <c r="N3656" s="146" t="s">
        <v>8121</v>
      </c>
      <c r="O3656" s="143"/>
      <c r="P3656" s="124"/>
      <c r="Q3656" s="119" t="s">
        <v>8122</v>
      </c>
      <c r="R3656" s="139" t="s">
        <v>8109</v>
      </c>
      <c r="S3656" s="139" t="s">
        <v>8110</v>
      </c>
      <c r="T3656" s="119" t="s">
        <v>8123</v>
      </c>
      <c r="U3656" s="126"/>
      <c r="V3656" s="126"/>
      <c r="W3656" s="15">
        <f t="shared" si="2"/>
        <v>45635</v>
      </c>
      <c r="X3656" s="24">
        <v>3655.0</v>
      </c>
      <c r="Y3656" s="121"/>
      <c r="Z3656" s="127"/>
      <c r="AA3656" s="127"/>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77"/>
        <v>6</v>
      </c>
      <c r="B3657" s="10">
        <f t="shared" si="4299"/>
        <v>19</v>
      </c>
      <c r="C3657" s="128" t="s">
        <v>5844</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4"/>
      <c r="P3657" s="124"/>
      <c r="Q3657" s="124"/>
      <c r="R3657" s="139" t="s">
        <v>8109</v>
      </c>
      <c r="S3657" s="139" t="s">
        <v>8110</v>
      </c>
      <c r="T3657" s="134" t="s">
        <v>8124</v>
      </c>
      <c r="U3657" s="126"/>
      <c r="V3657" s="126"/>
      <c r="W3657" s="15">
        <f t="shared" si="2"/>
        <v>45635</v>
      </c>
      <c r="X3657" s="24">
        <v>3656.0</v>
      </c>
      <c r="Y3657" s="121" t="str">
        <f t="shared" ref="Y3657:Y3658" si="5078">formulatext(A3657)</f>
        <v>=COUNTIFS(C$3:C3657,C3657)</v>
      </c>
      <c r="Z3657" s="127" t="str">
        <f t="shared" ref="Z3657:Z3658" si="5079">org.libreoffice.regex(Y3657,"(\= COUNTIFS\(C\$\d{1,3}:)(C\d{1,3})(,)(C\d{1,3})(\))","$2")</f>
        <v>#NAME?</v>
      </c>
      <c r="AA3657" s="127" t="str">
        <f t="shared" ref="AA3657:AA3658" si="5080">org.libreoffice.regex(Y3657,"(\= COUNTIFS\(C\$\d{1,3}:)(C\d{1,3})(,)(C\d{1,3})(\))","$4")</f>
        <v>#NAME?</v>
      </c>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77"/>
        <v>2</v>
      </c>
      <c r="B3658" s="10">
        <f t="shared" si="4299"/>
        <v>3</v>
      </c>
      <c r="C3658" s="117" t="s">
        <v>7089</v>
      </c>
      <c r="D3658" s="124" t="str">
        <f>VLOOKUP($C3658,$C$1:$P$6295,2,0)</f>
        <v>ordin</v>
      </c>
      <c r="E3658" s="124" t="str">
        <f>VLOOKUP($C3658,$C$1:$P$6295,3,0)</f>
        <v>masc nom sg of tatiya</v>
      </c>
      <c r="F3658" s="124" t="str">
        <f>VLOOKUP($C3658,$C$1:$P$6295,4,0)</f>
        <v/>
      </c>
      <c r="G3658" s="124"/>
      <c r="H3658" s="124" t="str">
        <f>VLOOKUP($C3658,$C$1:$P$6295,6,0)</f>
        <v>third</v>
      </c>
      <c r="I3658" s="124" t="str">
        <f>VLOOKUP($C3658,$C$1:$P$6295,7,0)</f>
        <v/>
      </c>
      <c r="J3658" s="124" t="str">
        <f>VLOOKUP($C3658,$C$1:$P$6295,8,0)</f>
        <v/>
      </c>
      <c r="K3658" s="124" t="str">
        <f>VLOOKUP($C3658,$C$1:$P$6295,9,0)</f>
        <v/>
      </c>
      <c r="L3658" s="124" t="str">
        <f>VLOOKUP($C3658,$C$1:$P$6295,10,0)</f>
        <v/>
      </c>
      <c r="M3658" s="124" t="str">
        <f>VLOOKUP($C3658,$C$1:$P$6295,11,0)</f>
        <v/>
      </c>
      <c r="N3658" s="124" t="str">
        <f>VLOOKUP($C3658,$C$1:$P$6295,12,0)</f>
        <v>ti &gt; ta + tiya</v>
      </c>
      <c r="O3658" s="124" t="str">
        <f>VLOOKUP($C3658,$C$1:$P$6295,13,0)</f>
        <v/>
      </c>
      <c r="P3658" s="124" t="str">
        <f>VLOOKUP($C3658,$C$1:$P$6295,14,0)</f>
        <v/>
      </c>
      <c r="Q3658" s="124"/>
      <c r="R3658" s="139" t="s">
        <v>8109</v>
      </c>
      <c r="S3658" s="139" t="s">
        <v>8110</v>
      </c>
      <c r="T3658" s="134" t="s">
        <v>8124</v>
      </c>
      <c r="U3658" s="126"/>
      <c r="V3658" s="126"/>
      <c r="W3658" s="15">
        <f t="shared" si="2"/>
        <v>45635</v>
      </c>
      <c r="X3658" s="24">
        <v>3657.0</v>
      </c>
      <c r="Y3658" s="121" t="str">
        <f t="shared" si="5078"/>
        <v>=COUNTIFS(C$3:C3658,C3658)</v>
      </c>
      <c r="Z3658" s="127" t="str">
        <f t="shared" si="5079"/>
        <v>#NAME?</v>
      </c>
      <c r="AA3658" s="127" t="str">
        <f t="shared" si="5080"/>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36"/>
      <c r="B3659" s="10">
        <f t="shared" si="4299"/>
        <v>0</v>
      </c>
      <c r="C3659" s="130"/>
      <c r="D3659" s="130"/>
      <c r="E3659" s="130"/>
      <c r="F3659" s="130"/>
      <c r="G3659" s="130"/>
      <c r="H3659" s="130"/>
      <c r="I3659" s="130"/>
      <c r="J3659" s="130"/>
      <c r="K3659" s="130"/>
      <c r="L3659" s="130"/>
      <c r="M3659" s="130"/>
      <c r="N3659" s="130"/>
      <c r="O3659" s="130"/>
      <c r="P3659" s="130"/>
      <c r="Q3659" s="130"/>
      <c r="R3659" s="135" t="s">
        <v>8109</v>
      </c>
      <c r="S3659" s="135" t="s">
        <v>8110</v>
      </c>
      <c r="T3659" s="135" t="s">
        <v>8124</v>
      </c>
      <c r="U3659" s="36"/>
      <c r="V3659" s="36"/>
      <c r="W3659" s="15">
        <f t="shared" si="2"/>
        <v>45635</v>
      </c>
      <c r="X3659" s="24">
        <v>3658.0</v>
      </c>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299"/>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2"/>
        <v>45635</v>
      </c>
      <c r="X3660" s="24">
        <v>3659.0</v>
      </c>
      <c r="Y3660" s="17" t="str">
        <f t="shared" ref="Y3660:Y3673" si="5081">formulatext(A3660)</f>
        <v>#N/A</v>
      </c>
      <c r="Z3660" s="25" t="str">
        <f t="shared" ref="Z3660:Z3673" si="5082">org.libreoffice.regex(Y3660,"(\= COUNTIFS\(C\$\d{1,3}:)(C\d{1,3})(,)(C\d{1,3})(\))","$2")</f>
        <v>#NAME?</v>
      </c>
      <c r="AA3660" s="25" t="str">
        <f t="shared" ref="AA3660:AA3673" si="5083">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299"/>
        <v>1</v>
      </c>
      <c r="C3661" s="12" t="s">
        <v>8125</v>
      </c>
      <c r="D3661" s="21"/>
      <c r="E3661" s="21"/>
      <c r="F3661" s="21"/>
      <c r="G3661" s="21"/>
      <c r="H3661" s="21"/>
      <c r="I3661" s="21"/>
      <c r="J3661" s="21"/>
      <c r="K3661" s="21"/>
      <c r="L3661" s="21"/>
      <c r="M3661" s="21"/>
      <c r="N3661" s="21"/>
      <c r="O3661" s="21"/>
      <c r="P3661" s="21"/>
      <c r="Q3661" s="21"/>
      <c r="R3661" s="21"/>
      <c r="S3661" s="21"/>
      <c r="T3661" s="21"/>
      <c r="U3661" s="23"/>
      <c r="V3661" s="23"/>
      <c r="W3661" s="15">
        <f t="shared" si="2"/>
        <v>45635</v>
      </c>
      <c r="X3661" s="24">
        <v>3660.0</v>
      </c>
      <c r="Y3661" s="17" t="str">
        <f t="shared" si="5081"/>
        <v>#N/A</v>
      </c>
      <c r="Z3661" s="25" t="str">
        <f t="shared" si="5082"/>
        <v>#NAME?</v>
      </c>
      <c r="AA3661" s="25" t="str">
        <f t="shared" si="5083"/>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84">COUNTIFS(C$3:C3662,C3662)</f>
        <v>1</v>
      </c>
      <c r="B3662" s="10">
        <f t="shared" si="4299"/>
        <v>2</v>
      </c>
      <c r="C3662" s="12" t="s">
        <v>8126</v>
      </c>
      <c r="D3662" s="21" t="s">
        <v>250</v>
      </c>
      <c r="E3662" s="21" t="s">
        <v>8127</v>
      </c>
      <c r="F3662" s="21"/>
      <c r="G3662" s="21"/>
      <c r="H3662" s="21" t="s">
        <v>8128</v>
      </c>
      <c r="I3662" s="21" t="s">
        <v>8129</v>
      </c>
      <c r="J3662" s="21" t="s">
        <v>6441</v>
      </c>
      <c r="K3662" s="21">
        <v>3.0</v>
      </c>
      <c r="L3662" s="21" t="s">
        <v>76</v>
      </c>
      <c r="M3662" s="21"/>
      <c r="N3662" s="21" t="s">
        <v>8130</v>
      </c>
      <c r="O3662" s="21"/>
      <c r="P3662" s="21"/>
      <c r="Q3662" s="21"/>
      <c r="R3662" s="21" t="s">
        <v>8125</v>
      </c>
      <c r="S3662" s="21" t="s">
        <v>8131</v>
      </c>
      <c r="T3662" s="22" t="s">
        <v>8132</v>
      </c>
      <c r="U3662" s="23"/>
      <c r="V3662" s="23"/>
      <c r="W3662" s="15">
        <f t="shared" si="2"/>
        <v>45635</v>
      </c>
      <c r="X3662" s="24">
        <v>3661.0</v>
      </c>
      <c r="Y3662" s="17" t="str">
        <f t="shared" si="5081"/>
        <v>=COUNTIFS(C$3:C3662,C3662)</v>
      </c>
      <c r="Z3662" s="25" t="str">
        <f t="shared" si="5082"/>
        <v>#NAME?</v>
      </c>
      <c r="AA3662" s="25" t="str">
        <f t="shared" si="5083"/>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84"/>
        <v>24</v>
      </c>
      <c r="B3663" s="10">
        <f t="shared" si="4299"/>
        <v>39</v>
      </c>
      <c r="C3663" s="12" t="s">
        <v>704</v>
      </c>
      <c r="D3663" s="21" t="str">
        <f t="shared" ref="D3663:D3664" si="5085">VLOOKUP($C3663,$C$1:$P$7320,2,0)</f>
        <v>noun</v>
      </c>
      <c r="E3663" s="21" t="str">
        <f t="shared" ref="E3663:E3664" si="5086">VLOOKUP($C3663,$C$1:$P$7320,3,0)</f>
        <v>masc instr sg of bhikkhu, from bhikkhati</v>
      </c>
      <c r="F3663" s="21" t="str">
        <f t="shared" ref="F3663:F3664" si="5087">VLOOKUP($C3663,$C$1:$P$7320,4,0)</f>
        <v/>
      </c>
      <c r="G3663" s="21"/>
      <c r="H3663" s="21" t="str">
        <f t="shared" ref="H3663:H3664" si="5088">VLOOKUP($C3663,$C$1:$P$7320,6,0)</f>
        <v>by a monk, monastic</v>
      </c>
      <c r="I3663" s="21" t="str">
        <f t="shared" ref="I3663:I3664" si="5089">VLOOKUP($C3663,$C$1:$P$7320,7,0)</f>
        <v>beggar, mendicant</v>
      </c>
      <c r="J3663" s="21" t="str">
        <f t="shared" ref="J3663:J3664" si="5090">VLOOKUP($C3663,$C$1:$P$7320,8,0)</f>
        <v>√bhikkh (beg)</v>
      </c>
      <c r="K3663" s="21">
        <f t="shared" ref="K3663:K3664" si="5091">VLOOKUP($C3663,$C$1:$P$7320,9,0)</f>
        <v>1</v>
      </c>
      <c r="L3663" s="21" t="str">
        <f t="shared" ref="L3663:L3664" si="5092">VLOOKUP($C3663,$C$1:$P$7320,10,0)</f>
        <v>a</v>
      </c>
      <c r="M3663" s="21" t="str">
        <f t="shared" ref="M3663:M3664" si="5093">VLOOKUP($C3663,$C$1:$P$7320,11,0)</f>
        <v/>
      </c>
      <c r="N3663" s="21" t="str">
        <f t="shared" ref="N3663:N3664" si="5094">VLOOKUP($C3663,$C$1:$P$7320,12,0)</f>
        <v>√bhikkh + u</v>
      </c>
      <c r="O3663" s="21" t="str">
        <f t="shared" ref="O3663:O3664" si="5095">VLOOKUP($C3663,$C$1:$P$7320,13,0)</f>
        <v/>
      </c>
      <c r="P3663" s="21" t="str">
        <f t="shared" ref="P3663:P3664" si="5096">VLOOKUP($C3663,$C$1:$P$7320,14,0)</f>
        <v/>
      </c>
      <c r="Q3663" s="21"/>
      <c r="R3663" s="21" t="s">
        <v>8125</v>
      </c>
      <c r="S3663" s="21" t="s">
        <v>8131</v>
      </c>
      <c r="T3663" s="21" t="s">
        <v>8133</v>
      </c>
      <c r="U3663" s="23"/>
      <c r="V3663" s="23"/>
      <c r="W3663" s="15">
        <f t="shared" si="2"/>
        <v>45635</v>
      </c>
      <c r="X3663" s="24">
        <v>3662.0</v>
      </c>
      <c r="Y3663" s="17" t="str">
        <f t="shared" si="5081"/>
        <v>=COUNTIFS(C$3:C3663,C3663)</v>
      </c>
      <c r="Z3663" s="25" t="str">
        <f t="shared" si="5082"/>
        <v>#NAME?</v>
      </c>
      <c r="AA3663" s="25" t="str">
        <f t="shared" si="5083"/>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84"/>
        <v>5</v>
      </c>
      <c r="B3664" s="10">
        <f t="shared" si="4299"/>
        <v>6</v>
      </c>
      <c r="C3664" s="12" t="s">
        <v>3344</v>
      </c>
      <c r="D3664" s="21" t="str">
        <f t="shared" si="5085"/>
        <v>card</v>
      </c>
      <c r="E3664" s="21" t="str">
        <f t="shared" si="5086"/>
        <v>masc nom sg of eka</v>
      </c>
      <c r="F3664" s="21" t="str">
        <f t="shared" si="5087"/>
        <v/>
      </c>
      <c r="G3664" s="21"/>
      <c r="H3664" s="21" t="str">
        <f t="shared" si="5088"/>
        <v>one</v>
      </c>
      <c r="I3664" s="21" t="str">
        <f t="shared" si="5089"/>
        <v/>
      </c>
      <c r="J3664" s="21" t="str">
        <f t="shared" si="5090"/>
        <v/>
      </c>
      <c r="K3664" s="21" t="str">
        <f t="shared" si="5091"/>
        <v/>
      </c>
      <c r="L3664" s="21" t="str">
        <f t="shared" si="5092"/>
        <v/>
      </c>
      <c r="M3664" s="21" t="str">
        <f t="shared" si="5093"/>
        <v/>
      </c>
      <c r="N3664" s="21" t="str">
        <f t="shared" si="5094"/>
        <v/>
      </c>
      <c r="O3664" s="21" t="str">
        <f t="shared" si="5095"/>
        <v/>
      </c>
      <c r="P3664" s="21" t="str">
        <f t="shared" si="5096"/>
        <v/>
      </c>
      <c r="Q3664" s="21"/>
      <c r="R3664" s="21" t="s">
        <v>8125</v>
      </c>
      <c r="S3664" s="21" t="s">
        <v>8131</v>
      </c>
      <c r="T3664" s="21" t="s">
        <v>8133</v>
      </c>
      <c r="U3664" s="23"/>
      <c r="V3664" s="23"/>
      <c r="W3664" s="15">
        <f t="shared" si="2"/>
        <v>45635</v>
      </c>
      <c r="X3664" s="24">
        <v>3663.0</v>
      </c>
      <c r="Y3664" s="17" t="str">
        <f t="shared" si="5081"/>
        <v>=COUNTIFS(C$3:C3664,C3664)</v>
      </c>
      <c r="Z3664" s="25" t="str">
        <f t="shared" si="5082"/>
        <v>#NAME?</v>
      </c>
      <c r="AA3664" s="25" t="str">
        <f t="shared" si="5083"/>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84"/>
        <v>1</v>
      </c>
      <c r="B3665" s="10">
        <f t="shared" si="4299"/>
        <v>1</v>
      </c>
      <c r="C3665" s="12" t="s">
        <v>8134</v>
      </c>
      <c r="D3665" s="21" t="s">
        <v>47</v>
      </c>
      <c r="E3665" s="21" t="s">
        <v>913</v>
      </c>
      <c r="F3665" s="21"/>
      <c r="G3665" s="21"/>
      <c r="H3665" s="21" t="s">
        <v>8135</v>
      </c>
      <c r="I3665" s="21"/>
      <c r="J3665" s="21"/>
      <c r="K3665" s="21"/>
      <c r="L3665" s="21"/>
      <c r="M3665" s="21"/>
      <c r="N3665" s="21" t="s">
        <v>8136</v>
      </c>
      <c r="O3665" s="21" t="s">
        <v>1425</v>
      </c>
      <c r="P3665" s="21" t="s">
        <v>8137</v>
      </c>
      <c r="Q3665" s="21"/>
      <c r="R3665" s="21" t="s">
        <v>8125</v>
      </c>
      <c r="S3665" s="21" t="s">
        <v>8131</v>
      </c>
      <c r="T3665" s="21" t="s">
        <v>8138</v>
      </c>
      <c r="U3665" s="23"/>
      <c r="V3665" s="23"/>
      <c r="W3665" s="15">
        <f t="shared" si="2"/>
        <v>45635</v>
      </c>
      <c r="X3665" s="24">
        <v>3664.0</v>
      </c>
      <c r="Y3665" s="17" t="str">
        <f t="shared" si="5081"/>
        <v>=COUNTIFS(C$3:C3665,C3665)</v>
      </c>
      <c r="Z3665" s="25" t="str">
        <f t="shared" si="5082"/>
        <v>#NAME?</v>
      </c>
      <c r="AA3665" s="25" t="str">
        <f t="shared" si="5083"/>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84"/>
        <v>1</v>
      </c>
      <c r="B3666" s="10">
        <f t="shared" si="4299"/>
        <v>1</v>
      </c>
      <c r="C3666" s="12" t="s">
        <v>8139</v>
      </c>
      <c r="D3666" s="21" t="s">
        <v>47</v>
      </c>
      <c r="E3666" s="21" t="s">
        <v>612</v>
      </c>
      <c r="F3666" s="21"/>
      <c r="G3666" s="21"/>
      <c r="H3666" s="21" t="s">
        <v>8140</v>
      </c>
      <c r="I3666" s="21" t="s">
        <v>2730</v>
      </c>
      <c r="J3666" s="21" t="s">
        <v>130</v>
      </c>
      <c r="K3666" s="21">
        <v>1.0</v>
      </c>
      <c r="L3666" s="21" t="s">
        <v>35</v>
      </c>
      <c r="M3666" s="21"/>
      <c r="N3666" s="21" t="s">
        <v>8141</v>
      </c>
      <c r="O3666" s="21"/>
      <c r="P3666" s="21"/>
      <c r="Q3666" s="21"/>
      <c r="R3666" s="21" t="s">
        <v>8125</v>
      </c>
      <c r="S3666" s="21" t="s">
        <v>8131</v>
      </c>
      <c r="T3666" s="21" t="s">
        <v>8142</v>
      </c>
      <c r="U3666" s="23"/>
      <c r="V3666" s="23"/>
      <c r="W3666" s="15">
        <f t="shared" si="2"/>
        <v>45635</v>
      </c>
      <c r="X3666" s="24">
        <v>3665.0</v>
      </c>
      <c r="Y3666" s="17" t="str">
        <f t="shared" si="5081"/>
        <v>=COUNTIFS(C$3:C3666,C3666)</v>
      </c>
      <c r="Z3666" s="25" t="str">
        <f t="shared" si="5082"/>
        <v>#NAME?</v>
      </c>
      <c r="AA3666" s="25" t="str">
        <f t="shared" si="5083"/>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84"/>
        <v>1</v>
      </c>
      <c r="B3667" s="10">
        <f t="shared" si="4299"/>
        <v>1</v>
      </c>
      <c r="C3667" s="12" t="s">
        <v>8143</v>
      </c>
      <c r="D3667" s="21" t="s">
        <v>47</v>
      </c>
      <c r="E3667" s="21" t="s">
        <v>8144</v>
      </c>
      <c r="F3667" s="21"/>
      <c r="G3667" s="21"/>
      <c r="H3667" s="21" t="s">
        <v>8145</v>
      </c>
      <c r="I3667" s="21" t="s">
        <v>8146</v>
      </c>
      <c r="J3667" s="21" t="s">
        <v>8147</v>
      </c>
      <c r="K3667" s="21">
        <v>8.0</v>
      </c>
      <c r="L3667" s="21" t="s">
        <v>196</v>
      </c>
      <c r="M3667" s="21"/>
      <c r="N3667" s="21" t="s">
        <v>8148</v>
      </c>
      <c r="O3667" s="21"/>
      <c r="P3667" s="21"/>
      <c r="Q3667" s="21"/>
      <c r="R3667" s="21" t="s">
        <v>8125</v>
      </c>
      <c r="S3667" s="21" t="s">
        <v>8131</v>
      </c>
      <c r="T3667" s="21" t="s">
        <v>8149</v>
      </c>
      <c r="U3667" s="23"/>
      <c r="V3667" s="23"/>
      <c r="W3667" s="15">
        <f t="shared" si="2"/>
        <v>45635</v>
      </c>
      <c r="X3667" s="24">
        <v>3666.0</v>
      </c>
      <c r="Y3667" s="17" t="str">
        <f t="shared" si="5081"/>
        <v>=COUNTIFS(C$3:C3667,C3667)</v>
      </c>
      <c r="Z3667" s="25" t="str">
        <f t="shared" si="5082"/>
        <v>#NAME?</v>
      </c>
      <c r="AA3667" s="25" t="str">
        <f t="shared" si="5083"/>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84"/>
        <v>1</v>
      </c>
      <c r="B3668" s="10">
        <f t="shared" si="4299"/>
        <v>1</v>
      </c>
      <c r="C3668" s="12" t="s">
        <v>8150</v>
      </c>
      <c r="D3668" s="21" t="s">
        <v>401</v>
      </c>
      <c r="E3668" s="21" t="s">
        <v>8151</v>
      </c>
      <c r="F3668" s="21"/>
      <c r="G3668" s="21"/>
      <c r="H3668" s="21" t="s">
        <v>8152</v>
      </c>
      <c r="I3668" s="21" t="s">
        <v>8153</v>
      </c>
      <c r="J3668" s="21" t="s">
        <v>5414</v>
      </c>
      <c r="K3668" s="21">
        <v>2.0</v>
      </c>
      <c r="L3668" s="21" t="s">
        <v>3045</v>
      </c>
      <c r="M3668" s="21" t="s">
        <v>6525</v>
      </c>
      <c r="N3668" s="21" t="s">
        <v>8154</v>
      </c>
      <c r="O3668" s="21"/>
      <c r="P3668" s="21"/>
      <c r="Q3668" s="21"/>
      <c r="R3668" s="21" t="s">
        <v>8125</v>
      </c>
      <c r="S3668" s="21" t="s">
        <v>8131</v>
      </c>
      <c r="T3668" s="21" t="s">
        <v>8155</v>
      </c>
      <c r="U3668" s="23"/>
      <c r="V3668" s="23"/>
      <c r="W3668" s="15">
        <f t="shared" si="2"/>
        <v>45635</v>
      </c>
      <c r="X3668" s="24">
        <v>3667.0</v>
      </c>
      <c r="Y3668" s="17" t="str">
        <f t="shared" si="5081"/>
        <v>=COUNTIFS(C$3:C3668,C3668)</v>
      </c>
      <c r="Z3668" s="25" t="str">
        <f t="shared" si="5082"/>
        <v>#NAME?</v>
      </c>
      <c r="AA3668" s="25" t="str">
        <f t="shared" si="5083"/>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84"/>
        <v>12</v>
      </c>
      <c r="B3669" s="10">
        <f t="shared" si="4299"/>
        <v>16</v>
      </c>
      <c r="C3669" s="12" t="s">
        <v>1696</v>
      </c>
      <c r="D3669" s="21" t="str">
        <f t="shared" ref="D3669:D3673" si="5097">VLOOKUP($C3669,$C$1:$P$7320,2,0)</f>
        <v>ind</v>
      </c>
      <c r="E3669" s="21" t="str">
        <f t="shared" ref="E3669:E3673" si="5098">VLOOKUP($C3669,$C$1:$P$7320,3,0)</f>
        <v>adv, abl sg of ta</v>
      </c>
      <c r="F3669" s="21" t="str">
        <f t="shared" ref="F3669:F3673" si="5099">VLOOKUP($C3669,$C$1:$P$7320,4,0)</f>
        <v/>
      </c>
      <c r="G3669" s="21"/>
      <c r="H3669" s="21" t="s">
        <v>8156</v>
      </c>
      <c r="I3669" s="21" t="str">
        <f t="shared" ref="I3669:I3673" si="5100">VLOOKUP($C3669,$C$1:$P$7320,7,0)</f>
        <v>from that</v>
      </c>
      <c r="J3669" s="21" t="str">
        <f t="shared" ref="J3669:J3673" si="5101">VLOOKUP($C3669,$C$1:$P$7320,8,0)</f>
        <v/>
      </c>
      <c r="K3669" s="21" t="str">
        <f t="shared" ref="K3669:K3673" si="5102">VLOOKUP($C3669,$C$1:$P$7320,9,0)</f>
        <v/>
      </c>
      <c r="L3669" s="21" t="str">
        <f t="shared" ref="L3669:L3673" si="5103">VLOOKUP($C3669,$C$1:$P$7320,10,0)</f>
        <v/>
      </c>
      <c r="M3669" s="21" t="str">
        <f t="shared" ref="M3669:M3673" si="5104">VLOOKUP($C3669,$C$1:$P$7320,11,0)</f>
        <v/>
      </c>
      <c r="N3669" s="21" t="str">
        <f t="shared" ref="N3669:N3673" si="5105">VLOOKUP($C3669,$C$1:$P$7320,12,0)</f>
        <v>ta + to</v>
      </c>
      <c r="O3669" s="21" t="str">
        <f t="shared" ref="O3669:O3673" si="5106">VLOOKUP($C3669,$C$1:$P$7320,13,0)</f>
        <v/>
      </c>
      <c r="P3669" s="21" t="str">
        <f t="shared" ref="P3669:P3673" si="5107">VLOOKUP($C3669,$C$1:$P$7320,14,0)</f>
        <v/>
      </c>
      <c r="Q3669" s="21"/>
      <c r="R3669" s="21" t="s">
        <v>8125</v>
      </c>
      <c r="S3669" s="21" t="s">
        <v>8131</v>
      </c>
      <c r="T3669" s="21" t="s">
        <v>8133</v>
      </c>
      <c r="U3669" s="23"/>
      <c r="V3669" s="23"/>
      <c r="W3669" s="15">
        <f t="shared" si="2"/>
        <v>45635</v>
      </c>
      <c r="X3669" s="24">
        <v>3668.0</v>
      </c>
      <c r="Y3669" s="17" t="str">
        <f t="shared" si="5081"/>
        <v>=COUNTIFS(C$3:C3669,C3669)</v>
      </c>
      <c r="Z3669" s="25" t="str">
        <f t="shared" si="5082"/>
        <v>#NAME?</v>
      </c>
      <c r="AA3669" s="25" t="str">
        <f t="shared" si="5083"/>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84"/>
        <v>29</v>
      </c>
      <c r="B3670" s="10">
        <f t="shared" si="4299"/>
        <v>38</v>
      </c>
      <c r="C3670" s="12" t="s">
        <v>2672</v>
      </c>
      <c r="D3670" s="21" t="str">
        <f t="shared" si="5097"/>
        <v>ind</v>
      </c>
      <c r="E3670" s="21" t="str">
        <f t="shared" si="5098"/>
        <v>cond</v>
      </c>
      <c r="F3670" s="21" t="str">
        <f t="shared" si="5099"/>
        <v/>
      </c>
      <c r="G3670" s="21"/>
      <c r="H3670" s="21" t="str">
        <f t="shared" ref="H3670:H3673" si="5108">VLOOKUP($C3670,$C$1:$P$7320,6,0)</f>
        <v>if</v>
      </c>
      <c r="I3670" s="21" t="str">
        <f t="shared" si="5100"/>
        <v/>
      </c>
      <c r="J3670" s="21" t="str">
        <f t="shared" si="5101"/>
        <v/>
      </c>
      <c r="K3670" s="21" t="str">
        <f t="shared" si="5102"/>
        <v/>
      </c>
      <c r="L3670" s="21" t="str">
        <f t="shared" si="5103"/>
        <v/>
      </c>
      <c r="M3670" s="21" t="str">
        <f t="shared" si="5104"/>
        <v/>
      </c>
      <c r="N3670" s="21" t="str">
        <f t="shared" si="5105"/>
        <v/>
      </c>
      <c r="O3670" s="21" t="str">
        <f t="shared" si="5106"/>
        <v/>
      </c>
      <c r="P3670" s="21" t="str">
        <f t="shared" si="5107"/>
        <v/>
      </c>
      <c r="Q3670" s="21"/>
      <c r="R3670" s="21" t="s">
        <v>8125</v>
      </c>
      <c r="S3670" s="21" t="s">
        <v>8131</v>
      </c>
      <c r="T3670" s="21" t="s">
        <v>8133</v>
      </c>
      <c r="U3670" s="23"/>
      <c r="V3670" s="23"/>
      <c r="W3670" s="15">
        <f t="shared" si="2"/>
        <v>45635</v>
      </c>
      <c r="X3670" s="24">
        <v>3669.0</v>
      </c>
      <c r="Y3670" s="17" t="str">
        <f t="shared" si="5081"/>
        <v>=COUNTIFS(C$3:C3670,C3670)</v>
      </c>
      <c r="Z3670" s="25" t="str">
        <f t="shared" si="5082"/>
        <v>#NAME?</v>
      </c>
      <c r="AA3670" s="25" t="str">
        <f t="shared" si="5083"/>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84"/>
        <v>11</v>
      </c>
      <c r="B3671" s="10">
        <f t="shared" si="4299"/>
        <v>15</v>
      </c>
      <c r="C3671" s="12" t="s">
        <v>4265</v>
      </c>
      <c r="D3671" s="21" t="str">
        <f t="shared" si="5097"/>
        <v>ind</v>
      </c>
      <c r="E3671" s="21" t="str">
        <f t="shared" si="5098"/>
        <v>adv, acc sg of uttara</v>
      </c>
      <c r="F3671" s="21" t="str">
        <f t="shared" si="5099"/>
        <v/>
      </c>
      <c r="G3671" s="21"/>
      <c r="H3671" s="21" t="str">
        <f t="shared" si="5108"/>
        <v>more, moreover, furthermore</v>
      </c>
      <c r="I3671" s="21" t="str">
        <f t="shared" si="5100"/>
        <v>higher</v>
      </c>
      <c r="J3671" s="21" t="str">
        <f t="shared" si="5101"/>
        <v>√tar (cross)</v>
      </c>
      <c r="K3671" s="21">
        <f t="shared" si="5102"/>
        <v>1</v>
      </c>
      <c r="L3671" s="21" t="str">
        <f t="shared" si="5103"/>
        <v>a</v>
      </c>
      <c r="M3671" s="21" t="str">
        <f t="shared" si="5104"/>
        <v/>
      </c>
      <c r="N3671" s="21" t="str">
        <f t="shared" si="5105"/>
        <v>ud + √tar + a + i</v>
      </c>
      <c r="O3671" s="21" t="str">
        <f t="shared" si="5106"/>
        <v/>
      </c>
      <c r="P3671" s="21" t="str">
        <f t="shared" si="5107"/>
        <v/>
      </c>
      <c r="Q3671" s="21" t="s">
        <v>4269</v>
      </c>
      <c r="R3671" s="21" t="s">
        <v>8125</v>
      </c>
      <c r="S3671" s="21" t="s">
        <v>8131</v>
      </c>
      <c r="T3671" s="21" t="s">
        <v>8133</v>
      </c>
      <c r="U3671" s="23"/>
      <c r="V3671" s="23"/>
      <c r="W3671" s="15">
        <f t="shared" si="2"/>
        <v>45635</v>
      </c>
      <c r="X3671" s="24">
        <v>3670.0</v>
      </c>
      <c r="Y3671" s="17" t="str">
        <f t="shared" si="5081"/>
        <v>=COUNTIFS(C$3:C3671,C3671)</v>
      </c>
      <c r="Z3671" s="25" t="str">
        <f t="shared" si="5082"/>
        <v>#NAME?</v>
      </c>
      <c r="AA3671" s="25" t="str">
        <f t="shared" si="5083"/>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84"/>
        <v>2</v>
      </c>
      <c r="B3672" s="10">
        <f t="shared" si="4299"/>
        <v>9</v>
      </c>
      <c r="C3672" s="12" t="s">
        <v>8084</v>
      </c>
      <c r="D3672" s="21" t="str">
        <f t="shared" si="5097"/>
        <v>verb</v>
      </c>
      <c r="E3672" s="21" t="str">
        <f t="shared" si="5098"/>
        <v>opt 3rd sg of bhuñjati</v>
      </c>
      <c r="F3672" s="21" t="str">
        <f t="shared" si="5099"/>
        <v/>
      </c>
      <c r="G3672" s="21"/>
      <c r="H3672" s="21" t="str">
        <f t="shared" si="5108"/>
        <v>he would eat</v>
      </c>
      <c r="I3672" s="21" t="str">
        <f t="shared" si="5100"/>
        <v/>
      </c>
      <c r="J3672" s="21" t="str">
        <f t="shared" si="5101"/>
        <v>√bhuj (eat, enjoy)</v>
      </c>
      <c r="K3672" s="21">
        <f t="shared" si="5102"/>
        <v>2</v>
      </c>
      <c r="L3672" s="21" t="str">
        <f t="shared" si="5103"/>
        <v>ṃa</v>
      </c>
      <c r="M3672" s="21" t="str">
        <f t="shared" si="5104"/>
        <v>√bhuj + ṃa &gt; bhuñja</v>
      </c>
      <c r="N3672" s="21" t="str">
        <f t="shared" si="5105"/>
        <v>bhuñja + ti</v>
      </c>
      <c r="O3672" s="21" t="str">
        <f t="shared" si="5106"/>
        <v/>
      </c>
      <c r="P3672" s="21" t="str">
        <f t="shared" si="5107"/>
        <v/>
      </c>
      <c r="Q3672" s="21"/>
      <c r="R3672" s="21" t="s">
        <v>8125</v>
      </c>
      <c r="S3672" s="21" t="s">
        <v>8131</v>
      </c>
      <c r="T3672" s="21" t="s">
        <v>8133</v>
      </c>
      <c r="U3672" s="23"/>
      <c r="V3672" s="23"/>
      <c r="W3672" s="15">
        <f t="shared" si="2"/>
        <v>45635</v>
      </c>
      <c r="X3672" s="24">
        <v>3671.0</v>
      </c>
      <c r="Y3672" s="17" t="str">
        <f t="shared" si="5081"/>
        <v>=COUNTIFS(C$3:C3672,C3672)</v>
      </c>
      <c r="Z3672" s="25" t="str">
        <f t="shared" si="5082"/>
        <v>#NAME?</v>
      </c>
      <c r="AA3672" s="25" t="str">
        <f t="shared" si="5083"/>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84"/>
        <v>61</v>
      </c>
      <c r="B3673" s="10">
        <f t="shared" si="4299"/>
        <v>122</v>
      </c>
      <c r="C3673" s="12" t="s">
        <v>4724</v>
      </c>
      <c r="D3673" s="21" t="str">
        <f t="shared" si="5097"/>
        <v>adj</v>
      </c>
      <c r="E3673" s="21" t="str">
        <f t="shared" si="5098"/>
        <v>nt nom sg of pācittiya</v>
      </c>
      <c r="F3673" s="21" t="str">
        <f t="shared" si="5099"/>
        <v>+loc</v>
      </c>
      <c r="G3673" s="21"/>
      <c r="H3673" s="21" t="str">
        <f t="shared" si="5108"/>
        <v>requiring confession</v>
      </c>
      <c r="I3673" s="21" t="str">
        <f t="shared" si="5100"/>
        <v/>
      </c>
      <c r="J3673" s="21" t="str">
        <f t="shared" si="5101"/>
        <v/>
      </c>
      <c r="K3673" s="21" t="str">
        <f t="shared" si="5102"/>
        <v/>
      </c>
      <c r="L3673" s="21" t="str">
        <f t="shared" si="5103"/>
        <v/>
      </c>
      <c r="M3673" s="21" t="str">
        <f t="shared" si="5104"/>
        <v/>
      </c>
      <c r="N3673" s="21" t="str">
        <f t="shared" si="5105"/>
        <v/>
      </c>
      <c r="O3673" s="21" t="str">
        <f t="shared" si="5106"/>
        <v/>
      </c>
      <c r="P3673" s="21" t="str">
        <f t="shared" si="5107"/>
        <v/>
      </c>
      <c r="Q3673" s="21"/>
      <c r="R3673" s="21" t="s">
        <v>8125</v>
      </c>
      <c r="S3673" s="21" t="s">
        <v>8131</v>
      </c>
      <c r="T3673" s="21" t="s">
        <v>8133</v>
      </c>
      <c r="U3673" s="23"/>
      <c r="V3673" s="23"/>
      <c r="W3673" s="15">
        <f t="shared" si="2"/>
        <v>45635</v>
      </c>
      <c r="X3673" s="24">
        <v>3672.0</v>
      </c>
      <c r="Y3673" s="17" t="str">
        <f t="shared" si="5081"/>
        <v>=COUNTIFS(C$3:C3673,C3673)</v>
      </c>
      <c r="Z3673" s="25" t="str">
        <f t="shared" si="5082"/>
        <v>#NAME?</v>
      </c>
      <c r="AA3673" s="25" t="str">
        <f t="shared" si="5083"/>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299"/>
        <v>0</v>
      </c>
      <c r="C3674" s="130"/>
      <c r="D3674" s="130"/>
      <c r="E3674" s="130"/>
      <c r="F3674" s="130"/>
      <c r="G3674" s="130"/>
      <c r="H3674" s="130"/>
      <c r="I3674" s="130"/>
      <c r="J3674" s="130"/>
      <c r="K3674" s="130"/>
      <c r="L3674" s="130"/>
      <c r="M3674" s="130"/>
      <c r="N3674" s="130"/>
      <c r="O3674" s="130"/>
      <c r="P3674" s="130"/>
      <c r="Q3674" s="130"/>
      <c r="R3674" s="130" t="s">
        <v>8125</v>
      </c>
      <c r="S3674" s="130" t="s">
        <v>8131</v>
      </c>
      <c r="T3674" s="130" t="s">
        <v>8133</v>
      </c>
      <c r="U3674" s="36"/>
      <c r="V3674" s="36"/>
      <c r="W3674" s="15">
        <f t="shared" si="2"/>
        <v>45635</v>
      </c>
      <c r="X3674" s="24">
        <v>3673.0</v>
      </c>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299"/>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2"/>
        <v>45635</v>
      </c>
      <c r="X3675" s="24">
        <v>3674.0</v>
      </c>
      <c r="Y3675" s="17" t="str">
        <f t="shared" ref="Y3675:Y3682" si="5109">formulatext(A3675)</f>
        <v>#N/A</v>
      </c>
      <c r="Z3675" s="25" t="str">
        <f t="shared" ref="Z3675:Z3682" si="5110">org.libreoffice.regex(Y3675,"(\= COUNTIFS\(C\$\d{1,3}:)(C\d{1,3})(,)(C\d{1,3})(\))","$2")</f>
        <v>#NAME?</v>
      </c>
      <c r="AA3675" s="25" t="str">
        <f t="shared" ref="AA3675:AA3682" si="5111">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299"/>
        <v>1</v>
      </c>
      <c r="C3676" s="12" t="s">
        <v>8157</v>
      </c>
      <c r="D3676" s="21"/>
      <c r="E3676" s="21"/>
      <c r="F3676" s="21"/>
      <c r="G3676" s="21"/>
      <c r="H3676" s="21"/>
      <c r="I3676" s="21"/>
      <c r="J3676" s="21"/>
      <c r="K3676" s="21"/>
      <c r="L3676" s="21"/>
      <c r="M3676" s="21"/>
      <c r="N3676" s="21"/>
      <c r="O3676" s="21"/>
      <c r="P3676" s="21"/>
      <c r="Q3676" s="21"/>
      <c r="R3676" s="21"/>
      <c r="S3676" s="21"/>
      <c r="T3676" s="21"/>
      <c r="U3676" s="23"/>
      <c r="V3676" s="23"/>
      <c r="W3676" s="15">
        <f t="shared" si="2"/>
        <v>45635</v>
      </c>
      <c r="X3676" s="24">
        <v>3675.0</v>
      </c>
      <c r="Y3676" s="17" t="str">
        <f t="shared" si="5109"/>
        <v>#N/A</v>
      </c>
      <c r="Z3676" s="25" t="str">
        <f t="shared" si="5110"/>
        <v>#NAME?</v>
      </c>
      <c r="AA3676" s="25" t="str">
        <f t="shared" si="5111"/>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112">COUNTIFS(C$3:C3677,C3677)</f>
        <v>1</v>
      </c>
      <c r="B3677" s="10">
        <f t="shared" si="4299"/>
        <v>1</v>
      </c>
      <c r="C3677" s="12" t="s">
        <v>8158</v>
      </c>
      <c r="D3677" s="21" t="s">
        <v>47</v>
      </c>
      <c r="E3677" s="21" t="s">
        <v>8159</v>
      </c>
      <c r="F3677" s="21"/>
      <c r="G3677" s="21"/>
      <c r="H3677" s="21" t="s">
        <v>8160</v>
      </c>
      <c r="I3677" s="27" t="s">
        <v>8161</v>
      </c>
      <c r="J3677" s="21"/>
      <c r="K3677" s="21"/>
      <c r="L3677" s="21"/>
      <c r="M3677" s="21"/>
      <c r="N3677" s="21" t="s">
        <v>8162</v>
      </c>
      <c r="O3677" s="21" t="s">
        <v>1425</v>
      </c>
      <c r="P3677" s="21" t="s">
        <v>8163</v>
      </c>
      <c r="Q3677" s="21"/>
      <c r="R3677" s="21" t="s">
        <v>8157</v>
      </c>
      <c r="S3677" s="21" t="s">
        <v>8164</v>
      </c>
      <c r="T3677" s="22" t="s">
        <v>8165</v>
      </c>
      <c r="U3677" s="23"/>
      <c r="V3677" s="23"/>
      <c r="W3677" s="15">
        <f t="shared" si="2"/>
        <v>45635</v>
      </c>
      <c r="X3677" s="24">
        <v>3676.0</v>
      </c>
      <c r="Y3677" s="17" t="str">
        <f t="shared" si="5109"/>
        <v>=COUNTIFS(C$3:C3677,C3677)</v>
      </c>
      <c r="Z3677" s="25" t="str">
        <f t="shared" si="5110"/>
        <v>#NAME?</v>
      </c>
      <c r="AA3677" s="25" t="str">
        <f t="shared" si="5111"/>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112"/>
        <v>1</v>
      </c>
      <c r="B3678" s="10">
        <f t="shared" si="4299"/>
        <v>1</v>
      </c>
      <c r="C3678" s="12" t="s">
        <v>8166</v>
      </c>
      <c r="D3678" s="21" t="s">
        <v>47</v>
      </c>
      <c r="E3678" s="21" t="s">
        <v>612</v>
      </c>
      <c r="F3678" s="21"/>
      <c r="G3678" s="21"/>
      <c r="H3678" s="21" t="s">
        <v>4341</v>
      </c>
      <c r="I3678" s="21" t="s">
        <v>8167</v>
      </c>
      <c r="J3678" s="21" t="s">
        <v>4342</v>
      </c>
      <c r="K3678" s="21">
        <v>8.0</v>
      </c>
      <c r="L3678" s="21" t="s">
        <v>196</v>
      </c>
      <c r="M3678" s="21"/>
      <c r="N3678" s="21" t="s">
        <v>4343</v>
      </c>
      <c r="O3678" s="21"/>
      <c r="P3678" s="21"/>
      <c r="Q3678" s="21"/>
      <c r="R3678" s="21" t="s">
        <v>8157</v>
      </c>
      <c r="S3678" s="21" t="s">
        <v>8164</v>
      </c>
      <c r="T3678" s="22" t="s">
        <v>8168</v>
      </c>
      <c r="U3678" s="23"/>
      <c r="V3678" s="23"/>
      <c r="W3678" s="15">
        <f t="shared" si="2"/>
        <v>45635</v>
      </c>
      <c r="X3678" s="24">
        <v>3677.0</v>
      </c>
      <c r="Y3678" s="17" t="str">
        <f t="shared" si="5109"/>
        <v>=COUNTIFS(C$3:C3678,C3678)</v>
      </c>
      <c r="Z3678" s="25" t="str">
        <f t="shared" si="5110"/>
        <v>#NAME?</v>
      </c>
      <c r="AA3678" s="25" t="str">
        <f t="shared" si="5111"/>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2"/>
        <v>1</v>
      </c>
      <c r="B3679" s="10">
        <f t="shared" si="4299"/>
        <v>2</v>
      </c>
      <c r="C3679" s="12" t="s">
        <v>8169</v>
      </c>
      <c r="D3679" s="21" t="s">
        <v>47</v>
      </c>
      <c r="E3679" s="21" t="s">
        <v>8170</v>
      </c>
      <c r="F3679" s="21"/>
      <c r="G3679" s="21"/>
      <c r="H3679" s="21" t="s">
        <v>8171</v>
      </c>
      <c r="I3679" s="21"/>
      <c r="J3679" s="21" t="s">
        <v>5414</v>
      </c>
      <c r="K3679" s="21">
        <v>2.0</v>
      </c>
      <c r="L3679" s="21" t="s">
        <v>3045</v>
      </c>
      <c r="M3679" s="21"/>
      <c r="N3679" s="21" t="s">
        <v>8172</v>
      </c>
      <c r="O3679" s="21"/>
      <c r="P3679" s="21"/>
      <c r="Q3679" s="21"/>
      <c r="R3679" s="21" t="s">
        <v>8157</v>
      </c>
      <c r="S3679" s="21" t="s">
        <v>8164</v>
      </c>
      <c r="T3679" s="21" t="s">
        <v>8173</v>
      </c>
      <c r="U3679" s="23"/>
      <c r="V3679" s="23"/>
      <c r="W3679" s="15">
        <f t="shared" si="2"/>
        <v>45635</v>
      </c>
      <c r="X3679" s="24">
        <v>3678.0</v>
      </c>
      <c r="Y3679" s="17" t="str">
        <f t="shared" si="5109"/>
        <v>=COUNTIFS(C$3:C3679,C3679)</v>
      </c>
      <c r="Z3679" s="25" t="str">
        <f t="shared" si="5110"/>
        <v>#NAME?</v>
      </c>
      <c r="AA3679" s="25" t="str">
        <f t="shared" si="5111"/>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2"/>
        <v>15</v>
      </c>
      <c r="B3680" s="10">
        <f t="shared" si="4299"/>
        <v>26</v>
      </c>
      <c r="C3680" s="12" t="s">
        <v>1806</v>
      </c>
      <c r="D3680" s="21" t="str">
        <f t="shared" ref="D3680:D3682" si="5113">VLOOKUP($C3680,$C$1:$P$7320,2,0)</f>
        <v>ind</v>
      </c>
      <c r="E3680" s="21" t="str">
        <f t="shared" ref="E3680:E3682" si="5114">VLOOKUP($C3680,$C$1:$P$7320,3,0)</f>
        <v>ind, adv</v>
      </c>
      <c r="F3680" s="21" t="str">
        <f t="shared" ref="F3680:F3682" si="5115">VLOOKUP($C3680,$C$1:$P$7320,4,0)</f>
        <v>+abl</v>
      </c>
      <c r="G3680" s="21"/>
      <c r="H3680" s="21" t="str">
        <f t="shared" ref="H3680:H3682" si="5116">VLOOKUP($C3680,$C$1:$P$7320,6,0)</f>
        <v>apart (from), except (for)</v>
      </c>
      <c r="I3680" s="21" t="str">
        <f t="shared" ref="I3680:I3682" si="5117">VLOOKUP($C3680,$C$1:$P$7320,7,0)</f>
        <v>other (than)</v>
      </c>
      <c r="J3680" s="21" t="str">
        <f t="shared" ref="J3680:J3682" si="5118">VLOOKUP($C3680,$C$1:$P$7320,8,0)</f>
        <v/>
      </c>
      <c r="K3680" s="21" t="str">
        <f t="shared" ref="K3680:K3682" si="5119">VLOOKUP($C3680,$C$1:$P$7320,9,0)</f>
        <v/>
      </c>
      <c r="L3680" s="21" t="str">
        <f t="shared" ref="L3680:L3682" si="5120">VLOOKUP($C3680,$C$1:$P$7320,10,0)</f>
        <v/>
      </c>
      <c r="M3680" s="21" t="str">
        <f t="shared" ref="M3680:M3682" si="5121">VLOOKUP($C3680,$C$1:$P$7320,11,0)</f>
        <v/>
      </c>
      <c r="N3680" s="21" t="str">
        <f t="shared" ref="N3680:N3682" si="5122">VLOOKUP($C3680,$C$1:$P$7320,12,0)</f>
        <v>añña + tra</v>
      </c>
      <c r="O3680" s="21" t="str">
        <f t="shared" ref="O3680:O3682" si="5123">VLOOKUP($C3680,$C$1:$P$7320,13,0)</f>
        <v/>
      </c>
      <c r="P3680" s="21" t="str">
        <f t="shared" ref="P3680:P3682" si="5124">VLOOKUP($C3680,$C$1:$P$7320,14,0)</f>
        <v/>
      </c>
      <c r="Q3680" s="21"/>
      <c r="R3680" s="21" t="s">
        <v>8157</v>
      </c>
      <c r="S3680" s="21" t="s">
        <v>8164</v>
      </c>
      <c r="T3680" s="21" t="s">
        <v>8174</v>
      </c>
      <c r="U3680" s="23"/>
      <c r="V3680" s="23"/>
      <c r="W3680" s="15">
        <f t="shared" si="2"/>
        <v>45635</v>
      </c>
      <c r="X3680" s="24">
        <v>3679.0</v>
      </c>
      <c r="Y3680" s="17" t="str">
        <f t="shared" si="5109"/>
        <v>=COUNTIFS(C$3:C3680,C3680)</v>
      </c>
      <c r="Z3680" s="25" t="str">
        <f t="shared" si="5110"/>
        <v>#NAME?</v>
      </c>
      <c r="AA3680" s="25" t="str">
        <f t="shared" si="5111"/>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2"/>
        <v>4</v>
      </c>
      <c r="B3681" s="10">
        <f t="shared" si="4299"/>
        <v>7</v>
      </c>
      <c r="C3681" s="12" t="s">
        <v>5022</v>
      </c>
      <c r="D3681" s="21" t="str">
        <f t="shared" si="5113"/>
        <v>noun</v>
      </c>
      <c r="E3681" s="21" t="str">
        <f t="shared" si="5114"/>
        <v>masc abl sg of samaya</v>
      </c>
      <c r="F3681" s="21" t="str">
        <f t="shared" si="5115"/>
        <v/>
      </c>
      <c r="G3681" s="21"/>
      <c r="H3681" s="21" t="str">
        <f t="shared" si="5116"/>
        <v>from the right time, proper occasion</v>
      </c>
      <c r="I3681" s="21" t="str">
        <f t="shared" si="5117"/>
        <v>from come together</v>
      </c>
      <c r="J3681" s="21" t="str">
        <f t="shared" si="5118"/>
        <v>√i (come, go)</v>
      </c>
      <c r="K3681" s="21">
        <f t="shared" si="5119"/>
        <v>1</v>
      </c>
      <c r="L3681" s="21" t="str">
        <f t="shared" si="5120"/>
        <v>a</v>
      </c>
      <c r="M3681" s="21" t="str">
        <f t="shared" si="5121"/>
        <v/>
      </c>
      <c r="N3681" s="21" t="str">
        <f t="shared" si="5122"/>
        <v>saṃ + √i &gt; ay + *a</v>
      </c>
      <c r="O3681" s="21" t="str">
        <f t="shared" si="5123"/>
        <v/>
      </c>
      <c r="P3681" s="21" t="str">
        <f t="shared" si="5124"/>
        <v/>
      </c>
      <c r="Q3681" s="21"/>
      <c r="R3681" s="21" t="s">
        <v>8157</v>
      </c>
      <c r="S3681" s="21" t="s">
        <v>8164</v>
      </c>
      <c r="T3681" s="21" t="s">
        <v>8174</v>
      </c>
      <c r="U3681" s="23"/>
      <c r="V3681" s="23"/>
      <c r="W3681" s="15">
        <f t="shared" si="2"/>
        <v>45635</v>
      </c>
      <c r="X3681" s="24">
        <v>3680.0</v>
      </c>
      <c r="Y3681" s="17" t="str">
        <f t="shared" si="5109"/>
        <v>=COUNTIFS(C$3:C3681,C3681)</v>
      </c>
      <c r="Z3681" s="25" t="str">
        <f t="shared" si="5110"/>
        <v>#NAME?</v>
      </c>
      <c r="AA3681" s="25" t="str">
        <f t="shared" si="5111"/>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2"/>
        <v>62</v>
      </c>
      <c r="B3682" s="10">
        <f t="shared" si="4299"/>
        <v>122</v>
      </c>
      <c r="C3682" s="12" t="s">
        <v>4724</v>
      </c>
      <c r="D3682" s="21" t="str">
        <f t="shared" si="5113"/>
        <v>adj</v>
      </c>
      <c r="E3682" s="21" t="str">
        <f t="shared" si="5114"/>
        <v>nt nom sg of pācittiya</v>
      </c>
      <c r="F3682" s="21" t="str">
        <f t="shared" si="5115"/>
        <v>+loc</v>
      </c>
      <c r="G3682" s="21"/>
      <c r="H3682" s="21" t="str">
        <f t="shared" si="5116"/>
        <v>requiring confession</v>
      </c>
      <c r="I3682" s="21" t="str">
        <f t="shared" si="5117"/>
        <v/>
      </c>
      <c r="J3682" s="21" t="str">
        <f t="shared" si="5118"/>
        <v/>
      </c>
      <c r="K3682" s="21" t="str">
        <f t="shared" si="5119"/>
        <v/>
      </c>
      <c r="L3682" s="21" t="str">
        <f t="shared" si="5120"/>
        <v/>
      </c>
      <c r="M3682" s="21" t="str">
        <f t="shared" si="5121"/>
        <v/>
      </c>
      <c r="N3682" s="21" t="str">
        <f t="shared" si="5122"/>
        <v/>
      </c>
      <c r="O3682" s="21" t="str">
        <f t="shared" si="5123"/>
        <v/>
      </c>
      <c r="P3682" s="21" t="str">
        <f t="shared" si="5124"/>
        <v/>
      </c>
      <c r="Q3682" s="21"/>
      <c r="R3682" s="21" t="s">
        <v>8157</v>
      </c>
      <c r="S3682" s="21" t="s">
        <v>8164</v>
      </c>
      <c r="T3682" s="21" t="s">
        <v>8174</v>
      </c>
      <c r="U3682" s="23"/>
      <c r="V3682" s="23"/>
      <c r="W3682" s="15">
        <f t="shared" si="2"/>
        <v>45635</v>
      </c>
      <c r="X3682" s="24">
        <v>3681.0</v>
      </c>
      <c r="Y3682" s="17" t="str">
        <f t="shared" si="5109"/>
        <v>=COUNTIFS(C$3:C3682,C3682)</v>
      </c>
      <c r="Z3682" s="25" t="str">
        <f t="shared" si="5110"/>
        <v>#NAME?</v>
      </c>
      <c r="AA3682" s="25" t="str">
        <f t="shared" si="5111"/>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299"/>
        <v>0</v>
      </c>
      <c r="C3683" s="130"/>
      <c r="D3683" s="130"/>
      <c r="E3683" s="130"/>
      <c r="F3683" s="130"/>
      <c r="G3683" s="130"/>
      <c r="H3683" s="130"/>
      <c r="I3683" s="130"/>
      <c r="J3683" s="130"/>
      <c r="K3683" s="130"/>
      <c r="L3683" s="130"/>
      <c r="M3683" s="130"/>
      <c r="N3683" s="130"/>
      <c r="O3683" s="130"/>
      <c r="P3683" s="130"/>
      <c r="Q3683" s="130"/>
      <c r="R3683" s="130" t="s">
        <v>8157</v>
      </c>
      <c r="S3683" s="130" t="s">
        <v>8164</v>
      </c>
      <c r="T3683" s="130" t="s">
        <v>8174</v>
      </c>
      <c r="U3683" s="36"/>
      <c r="V3683" s="36"/>
      <c r="W3683" s="15">
        <f t="shared" si="2"/>
        <v>45635</v>
      </c>
      <c r="X3683" s="24">
        <v>3682.0</v>
      </c>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299"/>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2"/>
        <v>45635</v>
      </c>
      <c r="X3684" s="24">
        <v>3683.0</v>
      </c>
      <c r="Y3684" s="17" t="str">
        <f t="shared" ref="Y3684:Y3720" si="5125">formulatext(A3684)</f>
        <v>#N/A</v>
      </c>
      <c r="Z3684" s="25" t="str">
        <f t="shared" ref="Z3684:Z3720" si="5126">org.libreoffice.regex(Y3684,"(\= COUNTIFS\(C\$\d{1,3}:)(C\d{1,3})(,)(C\d{1,3})(\))","$2")</f>
        <v>#NAME?</v>
      </c>
      <c r="AA3684" s="25" t="str">
        <f t="shared" ref="AA3684:AA3720" si="5127">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28">COUNTIFS(C$3:C3685,C3685)</f>
        <v>4</v>
      </c>
      <c r="B3685" s="10">
        <f t="shared" si="4299"/>
        <v>7</v>
      </c>
      <c r="C3685" s="12" t="s">
        <v>5027</v>
      </c>
      <c r="D3685" s="21" t="str">
        <f t="shared" ref="D3685:D3686" si="5129">VLOOKUP($C3685,$C$1:$P$7320,2,0)</f>
        <v>comp</v>
      </c>
      <c r="E3685" s="21" t="str">
        <f t="shared" ref="E3685:E3686" si="5130">VLOOKUP($C3685,$C$1:$P$7320,3,0)</f>
        <v>sandhi, adv + pron</v>
      </c>
      <c r="F3685" s="21" t="str">
        <f t="shared" ref="F3685:F3686" si="5131">VLOOKUP($C3685,$C$1:$P$7320,4,0)</f>
        <v/>
      </c>
      <c r="G3685" s="21"/>
      <c r="H3685" s="21" t="str">
        <f t="shared" ref="H3685:H3686" si="5132">VLOOKUP($C3685,$C$1:$P$7320,6,0)</f>
        <v>in this case this</v>
      </c>
      <c r="I3685" s="21" t="str">
        <f t="shared" ref="I3685:I3686" si="5133">VLOOKUP($C3685,$C$1:$P$7320,7,0)</f>
        <v>there this</v>
      </c>
      <c r="J3685" s="21" t="str">
        <f t="shared" ref="J3685:J3686" si="5134">VLOOKUP($C3685,$C$1:$P$7320,8,0)</f>
        <v/>
      </c>
      <c r="K3685" s="21" t="str">
        <f t="shared" ref="K3685:K3686" si="5135">VLOOKUP($C3685,$C$1:$P$7320,9,0)</f>
        <v/>
      </c>
      <c r="L3685" s="21" t="str">
        <f t="shared" ref="L3685:L3686" si="5136">VLOOKUP($C3685,$C$1:$P$7320,10,0)</f>
        <v/>
      </c>
      <c r="M3685" s="21" t="str">
        <f t="shared" ref="M3685:M3686" si="5137">VLOOKUP($C3685,$C$1:$P$7320,11,0)</f>
        <v/>
      </c>
      <c r="N3685" s="21" t="str">
        <f t="shared" ref="N3685:N3686" si="5138">VLOOKUP($C3685,$C$1:$P$7320,12,0)</f>
        <v>tattha + ayaṃ</v>
      </c>
      <c r="O3685" s="21" t="str">
        <f t="shared" ref="O3685:O3686" si="5139">VLOOKUP($C3685,$C$1:$P$7320,13,0)</f>
        <v/>
      </c>
      <c r="P3685" s="21" t="str">
        <f t="shared" ref="P3685:P3686" si="5140">VLOOKUP($C3685,$C$1:$P$7320,14,0)</f>
        <v/>
      </c>
      <c r="Q3685" s="21"/>
      <c r="R3685" s="21" t="s">
        <v>8157</v>
      </c>
      <c r="S3685" s="21" t="s">
        <v>8164</v>
      </c>
      <c r="T3685" s="21" t="s">
        <v>8175</v>
      </c>
      <c r="U3685" s="23"/>
      <c r="V3685" s="23"/>
      <c r="W3685" s="15">
        <f t="shared" si="2"/>
        <v>45635</v>
      </c>
      <c r="X3685" s="24">
        <v>3684.0</v>
      </c>
      <c r="Y3685" s="17" t="str">
        <f t="shared" si="5125"/>
        <v>=COUNTIFS(C$3:C3685,C3685)</v>
      </c>
      <c r="Z3685" s="25" t="str">
        <f t="shared" si="5126"/>
        <v>#NAME?</v>
      </c>
      <c r="AA3685" s="25" t="str">
        <f t="shared" si="5127"/>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28"/>
        <v>7</v>
      </c>
      <c r="B3686" s="10">
        <f t="shared" si="4299"/>
        <v>14</v>
      </c>
      <c r="C3686" s="12" t="s">
        <v>5032</v>
      </c>
      <c r="D3686" s="21" t="str">
        <f t="shared" si="5129"/>
        <v>noun</v>
      </c>
      <c r="E3686" s="21" t="str">
        <f t="shared" si="5130"/>
        <v>masc nom sg of samaya</v>
      </c>
      <c r="F3686" s="21" t="str">
        <f t="shared" si="5131"/>
        <v/>
      </c>
      <c r="G3686" s="21"/>
      <c r="H3686" s="21" t="str">
        <f t="shared" si="5132"/>
        <v>the right time, proper occasion</v>
      </c>
      <c r="I3686" s="21" t="str">
        <f t="shared" si="5133"/>
        <v>come together</v>
      </c>
      <c r="J3686" s="21" t="str">
        <f t="shared" si="5134"/>
        <v>√i (come, go)</v>
      </c>
      <c r="K3686" s="21">
        <f t="shared" si="5135"/>
        <v>1</v>
      </c>
      <c r="L3686" s="21" t="str">
        <f t="shared" si="5136"/>
        <v>a</v>
      </c>
      <c r="M3686" s="21" t="str">
        <f t="shared" si="5137"/>
        <v/>
      </c>
      <c r="N3686" s="21" t="str">
        <f t="shared" si="5138"/>
        <v>saṃ + √i &gt; ay + *a</v>
      </c>
      <c r="O3686" s="21" t="str">
        <f t="shared" si="5139"/>
        <v/>
      </c>
      <c r="P3686" s="21" t="str">
        <f t="shared" si="5140"/>
        <v/>
      </c>
      <c r="Q3686" s="21"/>
      <c r="R3686" s="21" t="s">
        <v>8157</v>
      </c>
      <c r="S3686" s="21" t="s">
        <v>8164</v>
      </c>
      <c r="T3686" s="21" t="s">
        <v>8175</v>
      </c>
      <c r="U3686" s="77"/>
      <c r="V3686" s="23"/>
      <c r="W3686" s="15">
        <f t="shared" si="2"/>
        <v>45635</v>
      </c>
      <c r="X3686" s="24">
        <v>3685.0</v>
      </c>
      <c r="Y3686" s="17" t="str">
        <f t="shared" si="5125"/>
        <v>=COUNTIFS(C$3:C3686,C3686)</v>
      </c>
      <c r="Z3686" s="25" t="str">
        <f t="shared" si="5126"/>
        <v>#NAME?</v>
      </c>
      <c r="AA3686" s="25" t="str">
        <f t="shared" si="5127"/>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28"/>
        <v>1</v>
      </c>
      <c r="B3687" s="10">
        <f t="shared" si="4299"/>
        <v>3</v>
      </c>
      <c r="C3687" s="12" t="s">
        <v>8176</v>
      </c>
      <c r="D3687" s="21" t="s">
        <v>47</v>
      </c>
      <c r="E3687" s="21" t="s">
        <v>8177</v>
      </c>
      <c r="F3687" s="21"/>
      <c r="G3687" s="21"/>
      <c r="H3687" s="21" t="s">
        <v>8178</v>
      </c>
      <c r="I3687" s="21"/>
      <c r="J3687" s="21"/>
      <c r="K3687" s="21"/>
      <c r="L3687" s="21"/>
      <c r="M3687" s="21"/>
      <c r="N3687" s="21" t="s">
        <v>8179</v>
      </c>
      <c r="O3687" s="21" t="s">
        <v>916</v>
      </c>
      <c r="P3687" s="21" t="s">
        <v>8180</v>
      </c>
      <c r="Q3687" s="21"/>
      <c r="R3687" s="21" t="s">
        <v>8157</v>
      </c>
      <c r="S3687" s="21" t="s">
        <v>8164</v>
      </c>
      <c r="T3687" s="21" t="s">
        <v>8181</v>
      </c>
      <c r="U3687" s="23"/>
      <c r="V3687" s="23"/>
      <c r="W3687" s="15">
        <f t="shared" si="2"/>
        <v>45635</v>
      </c>
      <c r="X3687" s="24">
        <v>3686.0</v>
      </c>
      <c r="Y3687" s="17" t="str">
        <f t="shared" si="5125"/>
        <v>=COUNTIFS(C$3:C3687,C3687)</v>
      </c>
      <c r="Z3687" s="25" t="str">
        <f t="shared" si="5126"/>
        <v>#NAME?</v>
      </c>
      <c r="AA3687" s="25" t="str">
        <f t="shared" si="5127"/>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28"/>
        <v>1</v>
      </c>
      <c r="B3688" s="10">
        <f t="shared" si="4299"/>
        <v>1</v>
      </c>
      <c r="C3688" s="12" t="s">
        <v>8182</v>
      </c>
      <c r="D3688" s="21" t="s">
        <v>47</v>
      </c>
      <c r="E3688" s="21" t="s">
        <v>921</v>
      </c>
      <c r="F3688" s="21"/>
      <c r="G3688" s="21"/>
      <c r="H3688" s="21" t="s">
        <v>8183</v>
      </c>
      <c r="I3688" s="21"/>
      <c r="J3688" s="21" t="s">
        <v>6441</v>
      </c>
      <c r="K3688" s="21">
        <v>3.0</v>
      </c>
      <c r="L3688" s="21" t="s">
        <v>76</v>
      </c>
      <c r="M3688" s="21"/>
      <c r="N3688" s="21" t="s">
        <v>7881</v>
      </c>
      <c r="O3688" s="21"/>
      <c r="P3688" s="21"/>
      <c r="Q3688" s="21"/>
      <c r="R3688" s="21" t="s">
        <v>8157</v>
      </c>
      <c r="S3688" s="21" t="s">
        <v>8164</v>
      </c>
      <c r="T3688" s="21" t="s">
        <v>8184</v>
      </c>
      <c r="U3688" s="23"/>
      <c r="V3688" s="23"/>
      <c r="W3688" s="15">
        <f t="shared" si="2"/>
        <v>45635</v>
      </c>
      <c r="X3688" s="24">
        <v>3687.0</v>
      </c>
      <c r="Y3688" s="17" t="str">
        <f t="shared" si="5125"/>
        <v>=COUNTIFS(C$3:C3688,C3688)</v>
      </c>
      <c r="Z3688" s="25" t="str">
        <f t="shared" si="5126"/>
        <v>#NAME?</v>
      </c>
      <c r="AA3688" s="25" t="str">
        <f t="shared" si="5127"/>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28"/>
        <v>1</v>
      </c>
      <c r="B3689" s="10">
        <f t="shared" si="4299"/>
        <v>11</v>
      </c>
      <c r="C3689" s="12" t="s">
        <v>8185</v>
      </c>
      <c r="D3689" s="21" t="s">
        <v>47</v>
      </c>
      <c r="E3689" s="21" t="s">
        <v>5033</v>
      </c>
      <c r="F3689" s="21"/>
      <c r="G3689" s="21"/>
      <c r="H3689" s="21" t="s">
        <v>5034</v>
      </c>
      <c r="I3689" s="21" t="s">
        <v>5035</v>
      </c>
      <c r="J3689" s="21" t="s">
        <v>1563</v>
      </c>
      <c r="K3689" s="21">
        <v>1.0</v>
      </c>
      <c r="L3689" s="21" t="s">
        <v>35</v>
      </c>
      <c r="M3689" s="21"/>
      <c r="N3689" s="21" t="s">
        <v>1710</v>
      </c>
      <c r="O3689" s="21"/>
      <c r="P3689" s="21"/>
      <c r="Q3689" s="21"/>
      <c r="R3689" s="21" t="s">
        <v>8157</v>
      </c>
      <c r="S3689" s="21" t="s">
        <v>8164</v>
      </c>
      <c r="T3689" s="21" t="s">
        <v>8186</v>
      </c>
      <c r="U3689" s="23"/>
      <c r="V3689" s="23"/>
      <c r="W3689" s="15">
        <f t="shared" si="2"/>
        <v>45635</v>
      </c>
      <c r="X3689" s="24">
        <v>3688.0</v>
      </c>
      <c r="Y3689" s="17" t="str">
        <f t="shared" si="5125"/>
        <v>=COUNTIFS(C$3:C3689,C3689)</v>
      </c>
      <c r="Z3689" s="25" t="str">
        <f t="shared" si="5126"/>
        <v>#NAME?</v>
      </c>
      <c r="AA3689" s="25" t="str">
        <f t="shared" si="5127"/>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28"/>
        <v>1</v>
      </c>
      <c r="B3690" s="10">
        <f t="shared" si="4299"/>
        <v>3</v>
      </c>
      <c r="C3690" s="12" t="s">
        <v>8187</v>
      </c>
      <c r="D3690" s="21" t="s">
        <v>47</v>
      </c>
      <c r="E3690" s="21" t="s">
        <v>8188</v>
      </c>
      <c r="F3690" s="21"/>
      <c r="G3690" s="21"/>
      <c r="H3690" s="27" t="s">
        <v>8189</v>
      </c>
      <c r="I3690" s="21"/>
      <c r="J3690" s="21"/>
      <c r="K3690" s="21"/>
      <c r="L3690" s="21"/>
      <c r="M3690" s="21"/>
      <c r="N3690" s="21" t="s">
        <v>8190</v>
      </c>
      <c r="O3690" s="21" t="s">
        <v>916</v>
      </c>
      <c r="P3690" s="21" t="s">
        <v>8191</v>
      </c>
      <c r="Q3690" s="21"/>
      <c r="R3690" s="21" t="s">
        <v>8157</v>
      </c>
      <c r="S3690" s="21" t="s">
        <v>8164</v>
      </c>
      <c r="T3690" s="21" t="s">
        <v>8192</v>
      </c>
      <c r="U3690" s="23"/>
      <c r="V3690" s="23"/>
      <c r="W3690" s="15">
        <f t="shared" si="2"/>
        <v>45635</v>
      </c>
      <c r="X3690" s="24">
        <v>3689.0</v>
      </c>
      <c r="Y3690" s="17" t="str">
        <f t="shared" si="5125"/>
        <v>=COUNTIFS(C$3:C3690,C3690)</v>
      </c>
      <c r="Z3690" s="25" t="str">
        <f t="shared" si="5126"/>
        <v>#NAME?</v>
      </c>
      <c r="AA3690" s="25" t="str">
        <f t="shared" si="5127"/>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28"/>
        <v>1</v>
      </c>
      <c r="B3691" s="10">
        <f t="shared" si="4299"/>
        <v>1</v>
      </c>
      <c r="C3691" s="12" t="s">
        <v>8193</v>
      </c>
      <c r="D3691" s="21" t="s">
        <v>47</v>
      </c>
      <c r="E3691" s="21" t="s">
        <v>5328</v>
      </c>
      <c r="F3691" s="21"/>
      <c r="G3691" s="21"/>
      <c r="H3691" s="21" t="s">
        <v>8194</v>
      </c>
      <c r="I3691" s="21" t="s">
        <v>8195</v>
      </c>
      <c r="J3691" s="21"/>
      <c r="K3691" s="21"/>
      <c r="L3691" s="21"/>
      <c r="M3691" s="21"/>
      <c r="N3691" s="21" t="s">
        <v>8196</v>
      </c>
      <c r="O3691" s="21" t="s">
        <v>178</v>
      </c>
      <c r="P3691" s="21" t="s">
        <v>8197</v>
      </c>
      <c r="Q3691" s="21"/>
      <c r="R3691" s="21" t="s">
        <v>8157</v>
      </c>
      <c r="S3691" s="21" t="s">
        <v>8164</v>
      </c>
      <c r="T3691" s="21" t="s">
        <v>8198</v>
      </c>
      <c r="U3691" s="23"/>
      <c r="V3691" s="23"/>
      <c r="W3691" s="15">
        <f t="shared" si="2"/>
        <v>45635</v>
      </c>
      <c r="X3691" s="24">
        <v>3690.0</v>
      </c>
      <c r="Y3691" s="17" t="str">
        <f t="shared" si="5125"/>
        <v>=COUNTIFS(C$3:C3691,C3691)</v>
      </c>
      <c r="Z3691" s="25" t="str">
        <f t="shared" si="5126"/>
        <v>#NAME?</v>
      </c>
      <c r="AA3691" s="25" t="str">
        <f t="shared" si="5127"/>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28"/>
        <v>2</v>
      </c>
      <c r="B3692" s="10">
        <f t="shared" si="4299"/>
        <v>4</v>
      </c>
      <c r="C3692" s="12" t="s">
        <v>5337</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8157</v>
      </c>
      <c r="S3692" s="21" t="s">
        <v>8164</v>
      </c>
      <c r="T3692" s="21" t="s">
        <v>8175</v>
      </c>
      <c r="U3692" s="23"/>
      <c r="V3692" s="23"/>
      <c r="W3692" s="15">
        <f t="shared" si="2"/>
        <v>45635</v>
      </c>
      <c r="X3692" s="24">
        <v>3691.0</v>
      </c>
      <c r="Y3692" s="17" t="str">
        <f t="shared" si="5125"/>
        <v>=COUNTIFS(C$3:C3692,C3692)</v>
      </c>
      <c r="Z3692" s="25" t="str">
        <f t="shared" si="5126"/>
        <v>#NAME?</v>
      </c>
      <c r="AA3692" s="25" t="str">
        <f t="shared" si="5127"/>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28"/>
        <v>1</v>
      </c>
      <c r="B3693" s="10">
        <f t="shared" si="4299"/>
        <v>1</v>
      </c>
      <c r="C3693" s="12" t="s">
        <v>8199</v>
      </c>
      <c r="D3693" s="21" t="s">
        <v>47</v>
      </c>
      <c r="E3693" s="21" t="s">
        <v>921</v>
      </c>
      <c r="F3693" s="21"/>
      <c r="G3693" s="21"/>
      <c r="H3693" s="21" t="s">
        <v>8200</v>
      </c>
      <c r="I3693" s="21"/>
      <c r="J3693" s="21" t="s">
        <v>1145</v>
      </c>
      <c r="K3693" s="21">
        <v>1.0</v>
      </c>
      <c r="L3693" s="21" t="s">
        <v>35</v>
      </c>
      <c r="M3693" s="21"/>
      <c r="N3693" s="21" t="s">
        <v>8201</v>
      </c>
      <c r="O3693" s="21"/>
      <c r="P3693" s="21"/>
      <c r="Q3693" s="21"/>
      <c r="R3693" s="21" t="s">
        <v>8157</v>
      </c>
      <c r="S3693" s="21" t="s">
        <v>8164</v>
      </c>
      <c r="T3693" s="21" t="s">
        <v>8202</v>
      </c>
      <c r="U3693" s="23"/>
      <c r="V3693" s="23"/>
      <c r="W3693" s="15">
        <f t="shared" si="2"/>
        <v>45635</v>
      </c>
      <c r="X3693" s="24">
        <v>3692.0</v>
      </c>
      <c r="Y3693" s="17" t="str">
        <f t="shared" si="5125"/>
        <v>=COUNTIFS(C$3:C3693,C3693)</v>
      </c>
      <c r="Z3693" s="25" t="str">
        <f t="shared" si="5126"/>
        <v>#NAME?</v>
      </c>
      <c r="AA3693" s="25" t="str">
        <f t="shared" si="5127"/>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28"/>
        <v>2</v>
      </c>
      <c r="B3694" s="10">
        <f t="shared" si="4299"/>
        <v>11</v>
      </c>
      <c r="C3694" s="12" t="s">
        <v>8185</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8157</v>
      </c>
      <c r="S3694" s="21" t="s">
        <v>8164</v>
      </c>
      <c r="T3694" s="21" t="s">
        <v>8175</v>
      </c>
      <c r="U3694" s="23"/>
      <c r="V3694" s="23"/>
      <c r="W3694" s="15">
        <f t="shared" si="2"/>
        <v>45635</v>
      </c>
      <c r="X3694" s="24">
        <v>3693.0</v>
      </c>
      <c r="Y3694" s="17" t="str">
        <f t="shared" si="5125"/>
        <v>=COUNTIFS(C$3:C3694,C3694)</v>
      </c>
      <c r="Z3694" s="25" t="str">
        <f t="shared" si="5126"/>
        <v>#NAME?</v>
      </c>
      <c r="AA3694" s="25" t="str">
        <f t="shared" si="5127"/>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28"/>
        <v>1</v>
      </c>
      <c r="B3695" s="10">
        <f t="shared" si="4299"/>
        <v>3</v>
      </c>
      <c r="C3695" s="12" t="s">
        <v>8203</v>
      </c>
      <c r="D3695" s="21" t="s">
        <v>47</v>
      </c>
      <c r="E3695" s="21" t="s">
        <v>8204</v>
      </c>
      <c r="F3695" s="21"/>
      <c r="G3695" s="21"/>
      <c r="H3695" s="21" t="s">
        <v>8205</v>
      </c>
      <c r="I3695" s="21"/>
      <c r="J3695" s="21"/>
      <c r="K3695" s="21"/>
      <c r="L3695" s="21"/>
      <c r="M3695" s="21"/>
      <c r="N3695" s="21" t="s">
        <v>8206</v>
      </c>
      <c r="O3695" s="21" t="s">
        <v>916</v>
      </c>
      <c r="P3695" s="21" t="s">
        <v>8207</v>
      </c>
      <c r="Q3695" s="21"/>
      <c r="R3695" s="21" t="s">
        <v>8157</v>
      </c>
      <c r="S3695" s="21" t="s">
        <v>8164</v>
      </c>
      <c r="T3695" s="21" t="s">
        <v>8208</v>
      </c>
      <c r="U3695" s="23"/>
      <c r="V3695" s="23"/>
      <c r="W3695" s="15">
        <f t="shared" si="2"/>
        <v>45635</v>
      </c>
      <c r="X3695" s="24">
        <v>3694.0</v>
      </c>
      <c r="Y3695" s="17" t="str">
        <f t="shared" si="5125"/>
        <v>=COUNTIFS(C$3:C3695,C3695)</v>
      </c>
      <c r="Z3695" s="25" t="str">
        <f t="shared" si="5126"/>
        <v>#NAME?</v>
      </c>
      <c r="AA3695" s="25" t="str">
        <f t="shared" si="5127"/>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28"/>
        <v>1</v>
      </c>
      <c r="B3696" s="10">
        <f t="shared" si="4299"/>
        <v>1</v>
      </c>
      <c r="C3696" s="12" t="s">
        <v>8209</v>
      </c>
      <c r="D3696" s="21" t="s">
        <v>47</v>
      </c>
      <c r="E3696" s="21" t="s">
        <v>997</v>
      </c>
      <c r="F3696" s="21"/>
      <c r="G3696" s="21"/>
      <c r="H3696" s="21" t="s">
        <v>8210</v>
      </c>
      <c r="I3696" s="21"/>
      <c r="J3696" s="21"/>
      <c r="K3696" s="21"/>
      <c r="L3696" s="21"/>
      <c r="M3696" s="21"/>
      <c r="N3696" s="21" t="s">
        <v>8211</v>
      </c>
      <c r="O3696" s="21" t="s">
        <v>178</v>
      </c>
      <c r="P3696" s="21" t="s">
        <v>8212</v>
      </c>
      <c r="Q3696" s="21"/>
      <c r="R3696" s="21" t="s">
        <v>8157</v>
      </c>
      <c r="S3696" s="21" t="s">
        <v>8164</v>
      </c>
      <c r="T3696" s="21" t="s">
        <v>8213</v>
      </c>
      <c r="U3696" s="23"/>
      <c r="V3696" s="23"/>
      <c r="W3696" s="15">
        <f t="shared" si="2"/>
        <v>45635</v>
      </c>
      <c r="X3696" s="24">
        <v>3695.0</v>
      </c>
      <c r="Y3696" s="17" t="str">
        <f t="shared" si="5125"/>
        <v>=COUNTIFS(C$3:C3696,C3696)</v>
      </c>
      <c r="Z3696" s="25" t="str">
        <f t="shared" si="5126"/>
        <v>#NAME?</v>
      </c>
      <c r="AA3696" s="25" t="str">
        <f t="shared" si="5127"/>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28"/>
        <v>3</v>
      </c>
      <c r="B3697" s="10">
        <f t="shared" si="4299"/>
        <v>4</v>
      </c>
      <c r="C3697" s="12" t="s">
        <v>5337</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8157</v>
      </c>
      <c r="S3697" s="21" t="s">
        <v>8164</v>
      </c>
      <c r="T3697" s="21" t="s">
        <v>8175</v>
      </c>
      <c r="U3697" s="23"/>
      <c r="V3697" s="23"/>
      <c r="W3697" s="15">
        <f t="shared" si="2"/>
        <v>45635</v>
      </c>
      <c r="X3697" s="24">
        <v>3696.0</v>
      </c>
      <c r="Y3697" s="17" t="str">
        <f t="shared" si="5125"/>
        <v>=COUNTIFS(C$3:C3697,C3697)</v>
      </c>
      <c r="Z3697" s="25" t="str">
        <f t="shared" si="5126"/>
        <v>#NAME?</v>
      </c>
      <c r="AA3697" s="25" t="str">
        <f t="shared" si="5127"/>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28"/>
        <v>1</v>
      </c>
      <c r="B3698" s="10">
        <f t="shared" si="4299"/>
        <v>1</v>
      </c>
      <c r="C3698" s="12" t="s">
        <v>8214</v>
      </c>
      <c r="D3698" s="21" t="s">
        <v>47</v>
      </c>
      <c r="E3698" s="21" t="s">
        <v>612</v>
      </c>
      <c r="F3698" s="21"/>
      <c r="G3698" s="21"/>
      <c r="H3698" s="21" t="s">
        <v>6518</v>
      </c>
      <c r="I3698" s="21"/>
      <c r="J3698" s="21" t="s">
        <v>214</v>
      </c>
      <c r="K3698" s="21">
        <v>7.0</v>
      </c>
      <c r="L3698" s="21" t="s">
        <v>215</v>
      </c>
      <c r="M3698" s="21"/>
      <c r="N3698" s="21" t="s">
        <v>8215</v>
      </c>
      <c r="O3698" s="21"/>
      <c r="P3698" s="21"/>
      <c r="Q3698" s="21"/>
      <c r="R3698" s="21" t="s">
        <v>8157</v>
      </c>
      <c r="S3698" s="21" t="s">
        <v>8164</v>
      </c>
      <c r="T3698" s="21" t="s">
        <v>8216</v>
      </c>
      <c r="U3698" s="23"/>
      <c r="V3698" s="23"/>
      <c r="W3698" s="15">
        <f t="shared" si="2"/>
        <v>45635</v>
      </c>
      <c r="X3698" s="24">
        <v>3697.0</v>
      </c>
      <c r="Y3698" s="17" t="str">
        <f t="shared" si="5125"/>
        <v>=COUNTIFS(C$3:C3698,C3698)</v>
      </c>
      <c r="Z3698" s="25" t="str">
        <f t="shared" si="5126"/>
        <v>#NAME?</v>
      </c>
      <c r="AA3698" s="25" t="str">
        <f t="shared" si="5127"/>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28"/>
        <v>3</v>
      </c>
      <c r="B3699" s="10">
        <f t="shared" si="4299"/>
        <v>11</v>
      </c>
      <c r="C3699" s="12" t="s">
        <v>8185</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8157</v>
      </c>
      <c r="S3699" s="21" t="s">
        <v>8164</v>
      </c>
      <c r="T3699" s="21" t="s">
        <v>8175</v>
      </c>
      <c r="U3699" s="23"/>
      <c r="V3699" s="23"/>
      <c r="W3699" s="15">
        <f t="shared" si="2"/>
        <v>45635</v>
      </c>
      <c r="X3699" s="24">
        <v>3698.0</v>
      </c>
      <c r="Y3699" s="17" t="str">
        <f t="shared" si="5125"/>
        <v>=COUNTIFS(C$3:C3699,C3699)</v>
      </c>
      <c r="Z3699" s="25" t="str">
        <f t="shared" si="5126"/>
        <v>#NAME?</v>
      </c>
      <c r="AA3699" s="25" t="str">
        <f t="shared" si="5127"/>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28"/>
        <v>1</v>
      </c>
      <c r="B3700" s="10">
        <f t="shared" si="4299"/>
        <v>2</v>
      </c>
      <c r="C3700" s="12" t="s">
        <v>8217</v>
      </c>
      <c r="D3700" s="21" t="s">
        <v>47</v>
      </c>
      <c r="E3700" s="21" t="s">
        <v>8218</v>
      </c>
      <c r="F3700" s="21"/>
      <c r="G3700" s="21"/>
      <c r="H3700" s="21" t="s">
        <v>8219</v>
      </c>
      <c r="I3700" s="21"/>
      <c r="J3700" s="21"/>
      <c r="K3700" s="21"/>
      <c r="L3700" s="21"/>
      <c r="M3700" s="21"/>
      <c r="N3700" s="21" t="s">
        <v>8220</v>
      </c>
      <c r="O3700" s="21" t="s">
        <v>916</v>
      </c>
      <c r="P3700" s="21" t="s">
        <v>8221</v>
      </c>
      <c r="Q3700" s="21"/>
      <c r="R3700" s="21" t="s">
        <v>8157</v>
      </c>
      <c r="S3700" s="21" t="s">
        <v>8164</v>
      </c>
      <c r="T3700" s="21" t="s">
        <v>8222</v>
      </c>
      <c r="U3700" s="23"/>
      <c r="V3700" s="23"/>
      <c r="W3700" s="15">
        <f t="shared" si="2"/>
        <v>45635</v>
      </c>
      <c r="X3700" s="24">
        <v>3699.0</v>
      </c>
      <c r="Y3700" s="17" t="str">
        <f t="shared" si="5125"/>
        <v>=COUNTIFS(C$3:C3700,C3700)</v>
      </c>
      <c r="Z3700" s="25" t="str">
        <f t="shared" si="5126"/>
        <v>#NAME?</v>
      </c>
      <c r="AA3700" s="25" t="str">
        <f t="shared" si="5127"/>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28"/>
        <v>1</v>
      </c>
      <c r="B3701" s="10">
        <f t="shared" si="4299"/>
        <v>1</v>
      </c>
      <c r="C3701" s="12" t="s">
        <v>8223</v>
      </c>
      <c r="D3701" s="21" t="s">
        <v>47</v>
      </c>
      <c r="E3701" s="21" t="s">
        <v>5328</v>
      </c>
      <c r="F3701" s="21"/>
      <c r="G3701" s="21"/>
      <c r="H3701" s="21" t="s">
        <v>8224</v>
      </c>
      <c r="I3701" s="21"/>
      <c r="J3701" s="21"/>
      <c r="K3701" s="21"/>
      <c r="L3701" s="21"/>
      <c r="M3701" s="21"/>
      <c r="N3701" s="21" t="s">
        <v>8225</v>
      </c>
      <c r="O3701" s="21" t="s">
        <v>178</v>
      </c>
      <c r="P3701" s="21" t="s">
        <v>8226</v>
      </c>
      <c r="Q3701" s="21"/>
      <c r="R3701" s="21" t="s">
        <v>8157</v>
      </c>
      <c r="S3701" s="21" t="s">
        <v>8164</v>
      </c>
      <c r="T3701" s="21" t="s">
        <v>8227</v>
      </c>
      <c r="U3701" s="23"/>
      <c r="V3701" s="23"/>
      <c r="W3701" s="15">
        <f t="shared" si="2"/>
        <v>45635</v>
      </c>
      <c r="X3701" s="24">
        <v>3700.0</v>
      </c>
      <c r="Y3701" s="17" t="str">
        <f t="shared" si="5125"/>
        <v>=COUNTIFS(C$3:C3701,C3701)</v>
      </c>
      <c r="Z3701" s="25" t="str">
        <f t="shared" si="5126"/>
        <v>#NAME?</v>
      </c>
      <c r="AA3701" s="25" t="str">
        <f t="shared" si="5127"/>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28"/>
        <v>2</v>
      </c>
      <c r="B3702" s="10">
        <f t="shared" si="4299"/>
        <v>2</v>
      </c>
      <c r="C3702" s="12" t="s">
        <v>7960</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8157</v>
      </c>
      <c r="S3702" s="21" t="s">
        <v>8164</v>
      </c>
      <c r="T3702" s="21" t="s">
        <v>8175</v>
      </c>
      <c r="U3702" s="23"/>
      <c r="V3702" s="23"/>
      <c r="W3702" s="15">
        <f t="shared" si="2"/>
        <v>45635</v>
      </c>
      <c r="X3702" s="24">
        <v>3701.0</v>
      </c>
      <c r="Y3702" s="17" t="str">
        <f t="shared" si="5125"/>
        <v>=COUNTIFS(C$3:C3702,C3702)</v>
      </c>
      <c r="Z3702" s="25" t="str">
        <f t="shared" si="5126"/>
        <v>#NAME?</v>
      </c>
      <c r="AA3702" s="25" t="str">
        <f t="shared" si="5127"/>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28"/>
        <v>1</v>
      </c>
      <c r="B3703" s="10">
        <f t="shared" si="4299"/>
        <v>1</v>
      </c>
      <c r="C3703" s="12" t="s">
        <v>8228</v>
      </c>
      <c r="D3703" s="21" t="s">
        <v>47</v>
      </c>
      <c r="E3703" s="21" t="s">
        <v>921</v>
      </c>
      <c r="F3703" s="21"/>
      <c r="G3703" s="21"/>
      <c r="H3703" s="21" t="s">
        <v>8229</v>
      </c>
      <c r="I3703" s="21"/>
      <c r="J3703" s="21" t="s">
        <v>975</v>
      </c>
      <c r="K3703" s="21">
        <v>1.0</v>
      </c>
      <c r="L3703" s="21" t="s">
        <v>35</v>
      </c>
      <c r="M3703" s="21"/>
      <c r="N3703" s="21" t="s">
        <v>8230</v>
      </c>
      <c r="O3703" s="21"/>
      <c r="P3703" s="21"/>
      <c r="Q3703" s="21"/>
      <c r="R3703" s="21" t="s">
        <v>8157</v>
      </c>
      <c r="S3703" s="21" t="s">
        <v>8164</v>
      </c>
      <c r="T3703" s="21" t="s">
        <v>8231</v>
      </c>
      <c r="U3703" s="23"/>
      <c r="V3703" s="23"/>
      <c r="W3703" s="15">
        <f t="shared" si="2"/>
        <v>45635</v>
      </c>
      <c r="X3703" s="24">
        <v>3702.0</v>
      </c>
      <c r="Y3703" s="17" t="str">
        <f t="shared" si="5125"/>
        <v>=COUNTIFS(C$3:C3703,C3703)</v>
      </c>
      <c r="Z3703" s="25" t="str">
        <f t="shared" si="5126"/>
        <v>#NAME?</v>
      </c>
      <c r="AA3703" s="25" t="str">
        <f t="shared" si="5127"/>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28"/>
        <v>4</v>
      </c>
      <c r="B3704" s="10">
        <f t="shared" si="4299"/>
        <v>11</v>
      </c>
      <c r="C3704" s="12" t="s">
        <v>8185</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8157</v>
      </c>
      <c r="S3704" s="21" t="s">
        <v>8164</v>
      </c>
      <c r="T3704" s="21" t="s">
        <v>8175</v>
      </c>
      <c r="U3704" s="23"/>
      <c r="V3704" s="23"/>
      <c r="W3704" s="15">
        <f t="shared" si="2"/>
        <v>45635</v>
      </c>
      <c r="X3704" s="24">
        <v>3703.0</v>
      </c>
      <c r="Y3704" s="17" t="str">
        <f t="shared" si="5125"/>
        <v>=COUNTIFS(C$3:C3704,C3704)</v>
      </c>
      <c r="Z3704" s="25" t="str">
        <f t="shared" si="5126"/>
        <v>#NAME?</v>
      </c>
      <c r="AA3704" s="25" t="str">
        <f t="shared" si="5127"/>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28"/>
        <v>1</v>
      </c>
      <c r="B3705" s="10">
        <f t="shared" si="4299"/>
        <v>1</v>
      </c>
      <c r="C3705" s="12" t="s">
        <v>8232</v>
      </c>
      <c r="D3705" s="21" t="s">
        <v>47</v>
      </c>
      <c r="E3705" s="21" t="s">
        <v>8233</v>
      </c>
      <c r="F3705" s="21"/>
      <c r="G3705" s="21"/>
      <c r="H3705" s="21" t="s">
        <v>8234</v>
      </c>
      <c r="I3705" s="21"/>
      <c r="J3705" s="21"/>
      <c r="K3705" s="21"/>
      <c r="L3705" s="21"/>
      <c r="M3705" s="21"/>
      <c r="N3705" s="21" t="s">
        <v>8235</v>
      </c>
      <c r="O3705" s="21" t="s">
        <v>916</v>
      </c>
      <c r="P3705" s="21" t="s">
        <v>8236</v>
      </c>
      <c r="Q3705" s="21" t="s">
        <v>8237</v>
      </c>
      <c r="R3705" s="21" t="s">
        <v>8157</v>
      </c>
      <c r="S3705" s="21" t="s">
        <v>8164</v>
      </c>
      <c r="T3705" s="21" t="s">
        <v>8238</v>
      </c>
      <c r="U3705" s="23"/>
      <c r="V3705" s="23"/>
      <c r="W3705" s="15">
        <f t="shared" si="2"/>
        <v>45635</v>
      </c>
      <c r="X3705" s="24">
        <v>3704.0</v>
      </c>
      <c r="Y3705" s="17" t="str">
        <f t="shared" si="5125"/>
        <v>=COUNTIFS(C$3:C3705,C3705)</v>
      </c>
      <c r="Z3705" s="25" t="str">
        <f t="shared" si="5126"/>
        <v>#NAME?</v>
      </c>
      <c r="AA3705" s="25" t="str">
        <f t="shared" si="5127"/>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28"/>
        <v>1</v>
      </c>
      <c r="B3706" s="10">
        <f t="shared" si="4299"/>
        <v>1</v>
      </c>
      <c r="C3706" s="12" t="s">
        <v>8239</v>
      </c>
      <c r="D3706" s="21" t="s">
        <v>47</v>
      </c>
      <c r="E3706" s="21" t="s">
        <v>5328</v>
      </c>
      <c r="F3706" s="21"/>
      <c r="G3706" s="21"/>
      <c r="H3706" s="21" t="s">
        <v>8240</v>
      </c>
      <c r="I3706" s="21" t="s">
        <v>8241</v>
      </c>
      <c r="J3706" s="21"/>
      <c r="K3706" s="21"/>
      <c r="L3706" s="21"/>
      <c r="M3706" s="21"/>
      <c r="N3706" s="21" t="s">
        <v>8242</v>
      </c>
      <c r="O3706" s="21" t="s">
        <v>178</v>
      </c>
      <c r="P3706" s="21" t="s">
        <v>8243</v>
      </c>
      <c r="Q3706" s="21" t="s">
        <v>8244</v>
      </c>
      <c r="R3706" s="21" t="s">
        <v>8157</v>
      </c>
      <c r="S3706" s="21" t="s">
        <v>8164</v>
      </c>
      <c r="T3706" s="21" t="s">
        <v>8245</v>
      </c>
      <c r="U3706" s="23"/>
      <c r="V3706" s="23"/>
      <c r="W3706" s="15">
        <f t="shared" si="2"/>
        <v>45635</v>
      </c>
      <c r="X3706" s="24">
        <v>3705.0</v>
      </c>
      <c r="Y3706" s="17" t="str">
        <f t="shared" si="5125"/>
        <v>=COUNTIFS(C$3:C3706,C3706)</v>
      </c>
      <c r="Z3706" s="25" t="str">
        <f t="shared" si="5126"/>
        <v>#NAME?</v>
      </c>
      <c r="AA3706" s="25" t="str">
        <f t="shared" si="5127"/>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28"/>
        <v>1</v>
      </c>
      <c r="B3707" s="10">
        <f t="shared" si="4299"/>
        <v>1</v>
      </c>
      <c r="C3707" s="12" t="s">
        <v>8246</v>
      </c>
      <c r="D3707" s="21" t="s">
        <v>47</v>
      </c>
      <c r="E3707" s="21" t="s">
        <v>2064</v>
      </c>
      <c r="F3707" s="21"/>
      <c r="G3707" s="21"/>
      <c r="H3707" s="21" t="s">
        <v>8023</v>
      </c>
      <c r="I3707" s="21"/>
      <c r="J3707" s="21"/>
      <c r="K3707" s="21"/>
      <c r="L3707" s="21"/>
      <c r="M3707" s="21"/>
      <c r="N3707" s="21"/>
      <c r="O3707" s="21"/>
      <c r="P3707" s="21"/>
      <c r="Q3707" s="21"/>
      <c r="R3707" s="21" t="s">
        <v>8157</v>
      </c>
      <c r="S3707" s="21" t="s">
        <v>8164</v>
      </c>
      <c r="T3707" s="21" t="s">
        <v>8247</v>
      </c>
      <c r="U3707" s="23"/>
      <c r="V3707" s="23"/>
      <c r="W3707" s="15">
        <f t="shared" si="2"/>
        <v>45635</v>
      </c>
      <c r="X3707" s="24">
        <v>3706.0</v>
      </c>
      <c r="Y3707" s="17" t="str">
        <f t="shared" si="5125"/>
        <v>=COUNTIFS(C$3:C3707,C3707)</v>
      </c>
      <c r="Z3707" s="25" t="str">
        <f t="shared" si="5126"/>
        <v>#NAME?</v>
      </c>
      <c r="AA3707" s="25" t="str">
        <f t="shared" si="5127"/>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28"/>
        <v>1</v>
      </c>
      <c r="B3708" s="10">
        <f t="shared" si="4299"/>
        <v>1</v>
      </c>
      <c r="C3708" s="12" t="s">
        <v>8248</v>
      </c>
      <c r="D3708" s="21" t="s">
        <v>47</v>
      </c>
      <c r="E3708" s="21" t="s">
        <v>921</v>
      </c>
      <c r="F3708" s="21"/>
      <c r="G3708" s="21"/>
      <c r="H3708" s="21" t="s">
        <v>8249</v>
      </c>
      <c r="I3708" s="21" t="s">
        <v>8250</v>
      </c>
      <c r="J3708" s="21" t="s">
        <v>1381</v>
      </c>
      <c r="K3708" s="21">
        <v>1.0</v>
      </c>
      <c r="L3708" s="21" t="s">
        <v>35</v>
      </c>
      <c r="M3708" s="21"/>
      <c r="N3708" s="21" t="s">
        <v>8251</v>
      </c>
      <c r="O3708" s="21"/>
      <c r="P3708" s="21"/>
      <c r="Q3708" s="21" t="s">
        <v>8252</v>
      </c>
      <c r="R3708" s="21" t="s">
        <v>8157</v>
      </c>
      <c r="S3708" s="21" t="s">
        <v>8164</v>
      </c>
      <c r="T3708" s="21" t="s">
        <v>8253</v>
      </c>
      <c r="U3708" s="23"/>
      <c r="V3708" s="23"/>
      <c r="W3708" s="15">
        <f t="shared" si="2"/>
        <v>45635</v>
      </c>
      <c r="X3708" s="24">
        <v>3707.0</v>
      </c>
      <c r="Y3708" s="17" t="str">
        <f t="shared" si="5125"/>
        <v>=COUNTIFS(C$3:C3708,C3708)</v>
      </c>
      <c r="Z3708" s="25" t="str">
        <f t="shared" si="5126"/>
        <v>#NAME?</v>
      </c>
      <c r="AA3708" s="25" t="str">
        <f t="shared" si="5127"/>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28"/>
        <v>5</v>
      </c>
      <c r="B3709" s="10">
        <f t="shared" si="4299"/>
        <v>11</v>
      </c>
      <c r="C3709" s="12" t="s">
        <v>8185</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8157</v>
      </c>
      <c r="S3709" s="21" t="s">
        <v>8164</v>
      </c>
      <c r="T3709" s="21" t="s">
        <v>8175</v>
      </c>
      <c r="U3709" s="23"/>
      <c r="V3709" s="23"/>
      <c r="W3709" s="15">
        <f t="shared" si="2"/>
        <v>45635</v>
      </c>
      <c r="X3709" s="24">
        <v>3708.0</v>
      </c>
      <c r="Y3709" s="17" t="str">
        <f t="shared" si="5125"/>
        <v>=COUNTIFS(C$3:C3709,C3709)</v>
      </c>
      <c r="Z3709" s="25" t="str">
        <f t="shared" si="5126"/>
        <v>#NAME?</v>
      </c>
      <c r="AA3709" s="25" t="str">
        <f t="shared" si="5127"/>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28"/>
        <v>1</v>
      </c>
      <c r="B3710" s="10">
        <f t="shared" si="4299"/>
        <v>1</v>
      </c>
      <c r="C3710" s="12" t="s">
        <v>8254</v>
      </c>
      <c r="D3710" s="21" t="s">
        <v>47</v>
      </c>
      <c r="E3710" s="21" t="s">
        <v>8255</v>
      </c>
      <c r="F3710" s="21"/>
      <c r="G3710" s="21"/>
      <c r="H3710" s="21" t="s">
        <v>8256</v>
      </c>
      <c r="I3710" s="21" t="s">
        <v>8257</v>
      </c>
      <c r="J3710" s="21"/>
      <c r="K3710" s="21"/>
      <c r="L3710" s="21"/>
      <c r="M3710" s="21"/>
      <c r="N3710" s="21" t="s">
        <v>8258</v>
      </c>
      <c r="O3710" s="21" t="s">
        <v>65</v>
      </c>
      <c r="P3710" s="21" t="s">
        <v>8258</v>
      </c>
      <c r="Q3710" s="21"/>
      <c r="R3710" s="21" t="s">
        <v>8157</v>
      </c>
      <c r="S3710" s="21" t="s">
        <v>8164</v>
      </c>
      <c r="T3710" s="21" t="s">
        <v>8259</v>
      </c>
      <c r="U3710" s="23"/>
      <c r="V3710" s="23"/>
      <c r="W3710" s="15">
        <f t="shared" si="2"/>
        <v>45635</v>
      </c>
      <c r="X3710" s="24">
        <v>3709.0</v>
      </c>
      <c r="Y3710" s="17" t="str">
        <f t="shared" si="5125"/>
        <v>=COUNTIFS(C$3:C3710,C3710)</v>
      </c>
      <c r="Z3710" s="25" t="str">
        <f t="shared" si="5126"/>
        <v>#NAME?</v>
      </c>
      <c r="AA3710" s="25" t="str">
        <f t="shared" si="5127"/>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28"/>
        <v>1</v>
      </c>
      <c r="B3711" s="10">
        <f t="shared" si="4299"/>
        <v>1</v>
      </c>
      <c r="C3711" s="12" t="s">
        <v>8260</v>
      </c>
      <c r="D3711" s="21" t="s">
        <v>250</v>
      </c>
      <c r="E3711" s="21" t="s">
        <v>8261</v>
      </c>
      <c r="F3711" s="21"/>
      <c r="G3711" s="21"/>
      <c r="H3711" s="21" t="s">
        <v>8262</v>
      </c>
      <c r="I3711" s="21"/>
      <c r="J3711" s="21" t="s">
        <v>2720</v>
      </c>
      <c r="K3711" s="21">
        <v>1.0</v>
      </c>
      <c r="L3711" s="21" t="s">
        <v>35</v>
      </c>
      <c r="M3711" s="21"/>
      <c r="N3711" s="21" t="s">
        <v>8263</v>
      </c>
      <c r="O3711" s="21"/>
      <c r="P3711" s="21"/>
      <c r="Q3711" s="21"/>
      <c r="R3711" s="21" t="s">
        <v>8157</v>
      </c>
      <c r="S3711" s="21" t="s">
        <v>8164</v>
      </c>
      <c r="T3711" s="21" t="s">
        <v>8264</v>
      </c>
      <c r="U3711" s="23"/>
      <c r="V3711" s="23"/>
      <c r="W3711" s="15">
        <f t="shared" si="2"/>
        <v>45635</v>
      </c>
      <c r="X3711" s="24">
        <v>3710.0</v>
      </c>
      <c r="Y3711" s="17" t="str">
        <f t="shared" si="5125"/>
        <v>=COUNTIFS(C$3:C3711,C3711)</v>
      </c>
      <c r="Z3711" s="25" t="str">
        <f t="shared" si="5126"/>
        <v>#NAME?</v>
      </c>
      <c r="AA3711" s="25" t="str">
        <f t="shared" si="5127"/>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28"/>
        <v>6</v>
      </c>
      <c r="B3712" s="10">
        <f t="shared" si="4299"/>
        <v>11</v>
      </c>
      <c r="C3712" s="12" t="s">
        <v>8185</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8157</v>
      </c>
      <c r="S3712" s="21" t="s">
        <v>8164</v>
      </c>
      <c r="T3712" s="21" t="s">
        <v>8175</v>
      </c>
      <c r="U3712" s="23"/>
      <c r="V3712" s="23"/>
      <c r="W3712" s="15">
        <f t="shared" si="2"/>
        <v>45635</v>
      </c>
      <c r="X3712" s="24">
        <v>3711.0</v>
      </c>
      <c r="Y3712" s="17" t="str">
        <f t="shared" si="5125"/>
        <v>=COUNTIFS(C$3:C3712,C3712)</v>
      </c>
      <c r="Z3712" s="25" t="str">
        <f t="shared" si="5126"/>
        <v>#NAME?</v>
      </c>
      <c r="AA3712" s="25" t="str">
        <f t="shared" si="5127"/>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28"/>
        <v>1</v>
      </c>
      <c r="B3713" s="10">
        <f t="shared" si="4299"/>
        <v>1</v>
      </c>
      <c r="C3713" s="12" t="s">
        <v>8265</v>
      </c>
      <c r="D3713" s="21" t="s">
        <v>47</v>
      </c>
      <c r="E3713" s="21" t="s">
        <v>8266</v>
      </c>
      <c r="F3713" s="21"/>
      <c r="G3713" s="21"/>
      <c r="H3713" s="21" t="s">
        <v>8267</v>
      </c>
      <c r="I3713" s="21" t="s">
        <v>8268</v>
      </c>
      <c r="J3713" s="21"/>
      <c r="K3713" s="21"/>
      <c r="L3713" s="21"/>
      <c r="M3713" s="21"/>
      <c r="N3713" s="21" t="s">
        <v>8269</v>
      </c>
      <c r="O3713" s="21" t="s">
        <v>916</v>
      </c>
      <c r="P3713" s="21" t="s">
        <v>8270</v>
      </c>
      <c r="Q3713" s="21"/>
      <c r="R3713" s="21" t="s">
        <v>8157</v>
      </c>
      <c r="S3713" s="21" t="s">
        <v>8164</v>
      </c>
      <c r="T3713" s="21" t="s">
        <v>8271</v>
      </c>
      <c r="U3713" s="23"/>
      <c r="V3713" s="23"/>
      <c r="W3713" s="15">
        <f t="shared" si="2"/>
        <v>45635</v>
      </c>
      <c r="X3713" s="24">
        <v>3712.0</v>
      </c>
      <c r="Y3713" s="17" t="str">
        <f t="shared" si="5125"/>
        <v>=COUNTIFS(C$3:C3713,C3713)</v>
      </c>
      <c r="Z3713" s="25" t="str">
        <f t="shared" si="5126"/>
        <v>#NAME?</v>
      </c>
      <c r="AA3713" s="25" t="str">
        <f t="shared" si="5127"/>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28"/>
        <v>1</v>
      </c>
      <c r="B3714" s="10">
        <f t="shared" si="4299"/>
        <v>1</v>
      </c>
      <c r="C3714" s="12" t="s">
        <v>8272</v>
      </c>
      <c r="D3714" s="21" t="s">
        <v>47</v>
      </c>
      <c r="E3714" s="21" t="s">
        <v>5328</v>
      </c>
      <c r="F3714" s="21"/>
      <c r="G3714" s="21"/>
      <c r="H3714" s="21" t="s">
        <v>8273</v>
      </c>
      <c r="I3714" s="21" t="s">
        <v>8274</v>
      </c>
      <c r="J3714" s="21"/>
      <c r="K3714" s="21"/>
      <c r="L3714" s="21"/>
      <c r="M3714" s="21"/>
      <c r="N3714" s="21" t="s">
        <v>8275</v>
      </c>
      <c r="O3714" s="21" t="s">
        <v>916</v>
      </c>
      <c r="P3714" s="21" t="s">
        <v>8276</v>
      </c>
      <c r="Q3714" s="21"/>
      <c r="R3714" s="21" t="s">
        <v>8157</v>
      </c>
      <c r="S3714" s="21" t="s">
        <v>8164</v>
      </c>
      <c r="T3714" s="21" t="s">
        <v>8277</v>
      </c>
      <c r="U3714" s="23"/>
      <c r="V3714" s="23"/>
      <c r="W3714" s="15">
        <f t="shared" si="2"/>
        <v>45635</v>
      </c>
      <c r="X3714" s="24">
        <v>3713.0</v>
      </c>
      <c r="Y3714" s="17" t="str">
        <f t="shared" si="5125"/>
        <v>=COUNTIFS(C$3:C3714,C3714)</v>
      </c>
      <c r="Z3714" s="25" t="str">
        <f t="shared" si="5126"/>
        <v>#NAME?</v>
      </c>
      <c r="AA3714" s="25" t="str">
        <f t="shared" si="5127"/>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28"/>
        <v>1</v>
      </c>
      <c r="B3715" s="10">
        <f t="shared" si="4299"/>
        <v>1</v>
      </c>
      <c r="C3715" s="12" t="s">
        <v>8278</v>
      </c>
      <c r="D3715" s="21" t="s">
        <v>47</v>
      </c>
      <c r="E3715" s="21" t="s">
        <v>612</v>
      </c>
      <c r="F3715" s="21"/>
      <c r="G3715" s="21"/>
      <c r="H3715" s="21" t="s">
        <v>8279</v>
      </c>
      <c r="I3715" s="21" t="s">
        <v>8280</v>
      </c>
      <c r="J3715" s="21" t="s">
        <v>8281</v>
      </c>
      <c r="K3715" s="21">
        <v>3.0</v>
      </c>
      <c r="L3715" s="21" t="s">
        <v>76</v>
      </c>
      <c r="M3715" s="21"/>
      <c r="N3715" s="21" t="s">
        <v>8282</v>
      </c>
      <c r="O3715" s="21"/>
      <c r="P3715" s="21"/>
      <c r="Q3715" s="21"/>
      <c r="R3715" s="21" t="s">
        <v>8157</v>
      </c>
      <c r="S3715" s="21" t="s">
        <v>8164</v>
      </c>
      <c r="T3715" s="21" t="s">
        <v>8283</v>
      </c>
      <c r="U3715" s="23"/>
      <c r="V3715" s="23"/>
      <c r="W3715" s="15">
        <f t="shared" si="2"/>
        <v>45635</v>
      </c>
      <c r="X3715" s="24">
        <v>3714.0</v>
      </c>
      <c r="Y3715" s="17" t="str">
        <f t="shared" si="5125"/>
        <v>=COUNTIFS(C$3:C3715,C3715)</v>
      </c>
      <c r="Z3715" s="25" t="str">
        <f t="shared" si="5126"/>
        <v>#NAME?</v>
      </c>
      <c r="AA3715" s="25" t="str">
        <f t="shared" si="5127"/>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28"/>
        <v>1</v>
      </c>
      <c r="B3716" s="10">
        <f t="shared" si="4299"/>
        <v>1</v>
      </c>
      <c r="C3716" s="12" t="s">
        <v>8284</v>
      </c>
      <c r="D3716" s="21" t="s">
        <v>47</v>
      </c>
      <c r="E3716" s="21" t="s">
        <v>921</v>
      </c>
      <c r="F3716" s="21"/>
      <c r="G3716" s="21"/>
      <c r="H3716" s="21" t="s">
        <v>8285</v>
      </c>
      <c r="I3716" s="21" t="s">
        <v>8286</v>
      </c>
      <c r="J3716" s="21" t="s">
        <v>2296</v>
      </c>
      <c r="K3716" s="21">
        <v>1.0</v>
      </c>
      <c r="L3716" s="21" t="s">
        <v>35</v>
      </c>
      <c r="M3716" s="21"/>
      <c r="N3716" s="21" t="s">
        <v>8287</v>
      </c>
      <c r="O3716" s="21"/>
      <c r="P3716" s="21"/>
      <c r="Q3716" s="21"/>
      <c r="R3716" s="21" t="s">
        <v>8157</v>
      </c>
      <c r="S3716" s="21" t="s">
        <v>8164</v>
      </c>
      <c r="T3716" s="21" t="s">
        <v>8288</v>
      </c>
      <c r="U3716" s="23"/>
      <c r="V3716" s="23"/>
      <c r="W3716" s="15">
        <f t="shared" si="2"/>
        <v>45635</v>
      </c>
      <c r="X3716" s="24">
        <v>3715.0</v>
      </c>
      <c r="Y3716" s="17" t="str">
        <f t="shared" si="5125"/>
        <v>=COUNTIFS(C$3:C3716,C3716)</v>
      </c>
      <c r="Z3716" s="25" t="str">
        <f t="shared" si="5126"/>
        <v>#NAME?</v>
      </c>
      <c r="AA3716" s="25" t="str">
        <f t="shared" si="5127"/>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28"/>
        <v>7</v>
      </c>
      <c r="B3717" s="10">
        <f t="shared" si="4299"/>
        <v>11</v>
      </c>
      <c r="C3717" s="12" t="s">
        <v>8185</v>
      </c>
      <c r="D3717" s="21" t="str">
        <f t="shared" ref="D3717:D3720" si="5141">VLOOKUP($C3717,$C$1:$P$7320,2,0)</f>
        <v>noun</v>
      </c>
      <c r="E3717" s="21" t="str">
        <f t="shared" ref="E3717:E3720" si="5142">VLOOKUP($C3717,$C$1:$P$7320,3,0)</f>
        <v>masc nom sg of samaya</v>
      </c>
      <c r="F3717" s="21" t="str">
        <f t="shared" ref="F3717:F3720" si="5143">VLOOKUP($C3717,$C$1:$P$7320,4,0)</f>
        <v/>
      </c>
      <c r="G3717" s="21"/>
      <c r="H3717" s="21" t="str">
        <f t="shared" ref="H3717:H3720" si="5144">VLOOKUP($C3717,$C$1:$P$7320,6,0)</f>
        <v>the right time, proper occasion</v>
      </c>
      <c r="I3717" s="21" t="str">
        <f t="shared" ref="I3717:I3720" si="5145">VLOOKUP($C3717,$C$1:$P$7320,7,0)</f>
        <v>come together</v>
      </c>
      <c r="J3717" s="21" t="str">
        <f t="shared" ref="J3717:J3720" si="5146">VLOOKUP($C3717,$C$1:$P$7320,8,0)</f>
        <v>√i (come, go)</v>
      </c>
      <c r="K3717" s="21">
        <f t="shared" ref="K3717:K3720" si="5147">VLOOKUP($C3717,$C$1:$P$7320,9,0)</f>
        <v>1</v>
      </c>
      <c r="L3717" s="21" t="str">
        <f t="shared" ref="L3717:L3720" si="5148">VLOOKUP($C3717,$C$1:$P$7320,10,0)</f>
        <v>a</v>
      </c>
      <c r="M3717" s="21" t="str">
        <f t="shared" ref="M3717:M3720" si="5149">VLOOKUP($C3717,$C$1:$P$7320,11,0)</f>
        <v/>
      </c>
      <c r="N3717" s="21" t="str">
        <f t="shared" ref="N3717:N3720" si="5150">VLOOKUP($C3717,$C$1:$P$7320,12,0)</f>
        <v>saṃ + √i &gt; ay + *a</v>
      </c>
      <c r="O3717" s="21" t="str">
        <f t="shared" ref="O3717:O3720" si="5151">VLOOKUP($C3717,$C$1:$P$7320,13,0)</f>
        <v/>
      </c>
      <c r="P3717" s="21" t="str">
        <f t="shared" ref="P3717:P3720" si="5152">VLOOKUP($C3717,$C$1:$P$7320,14,0)</f>
        <v/>
      </c>
      <c r="Q3717" s="21"/>
      <c r="R3717" s="21" t="s">
        <v>8157</v>
      </c>
      <c r="S3717" s="21" t="s">
        <v>8164</v>
      </c>
      <c r="T3717" s="21" t="s">
        <v>8175</v>
      </c>
      <c r="U3717" s="23"/>
      <c r="V3717" s="23"/>
      <c r="W3717" s="15">
        <f t="shared" si="2"/>
        <v>45635</v>
      </c>
      <c r="X3717" s="24">
        <v>3716.0</v>
      </c>
      <c r="Y3717" s="17" t="str">
        <f t="shared" si="5125"/>
        <v>=COUNTIFS(C$3:C3717,C3717)</v>
      </c>
      <c r="Z3717" s="25" t="str">
        <f t="shared" si="5126"/>
        <v>#NAME?</v>
      </c>
      <c r="AA3717" s="25" t="str">
        <f t="shared" si="5127"/>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28"/>
        <v>9</v>
      </c>
      <c r="B3718" s="10">
        <f t="shared" si="4299"/>
        <v>15</v>
      </c>
      <c r="C3718" s="12" t="s">
        <v>4399</v>
      </c>
      <c r="D3718" s="21" t="str">
        <f t="shared" si="5141"/>
        <v>pron</v>
      </c>
      <c r="E3718" s="21" t="str">
        <f t="shared" si="5142"/>
        <v>fem nom sg of ima</v>
      </c>
      <c r="F3718" s="21" t="str">
        <f t="shared" si="5143"/>
        <v/>
      </c>
      <c r="G3718" s="21"/>
      <c r="H3718" s="21" t="str">
        <f t="shared" si="5144"/>
        <v>this</v>
      </c>
      <c r="I3718" s="21" t="str">
        <f t="shared" si="5145"/>
        <v/>
      </c>
      <c r="J3718" s="21" t="str">
        <f t="shared" si="5146"/>
        <v/>
      </c>
      <c r="K3718" s="21" t="str">
        <f t="shared" si="5147"/>
        <v/>
      </c>
      <c r="L3718" s="21" t="str">
        <f t="shared" si="5148"/>
        <v/>
      </c>
      <c r="M3718" s="21" t="str">
        <f t="shared" si="5149"/>
        <v/>
      </c>
      <c r="N3718" s="21" t="str">
        <f t="shared" si="5150"/>
        <v/>
      </c>
      <c r="O3718" s="21" t="str">
        <f t="shared" si="5151"/>
        <v/>
      </c>
      <c r="P3718" s="21" t="str">
        <f t="shared" si="5152"/>
        <v/>
      </c>
      <c r="Q3718" s="21"/>
      <c r="R3718" s="21" t="s">
        <v>8157</v>
      </c>
      <c r="S3718" s="21" t="s">
        <v>8164</v>
      </c>
      <c r="T3718" s="21" t="s">
        <v>8175</v>
      </c>
      <c r="U3718" s="23"/>
      <c r="V3718" s="23"/>
      <c r="W3718" s="15">
        <f t="shared" si="2"/>
        <v>45635</v>
      </c>
      <c r="X3718" s="24">
        <v>3717.0</v>
      </c>
      <c r="Y3718" s="17" t="str">
        <f t="shared" si="5125"/>
        <v>=COUNTIFS(C$3:C3718,C3718)</v>
      </c>
      <c r="Z3718" s="25" t="str">
        <f t="shared" si="5126"/>
        <v>#NAME?</v>
      </c>
      <c r="AA3718" s="25" t="str">
        <f t="shared" si="5127"/>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28"/>
        <v>9</v>
      </c>
      <c r="B3719" s="10">
        <f t="shared" si="4299"/>
        <v>17</v>
      </c>
      <c r="C3719" s="12" t="s">
        <v>4353</v>
      </c>
      <c r="D3719" s="21" t="str">
        <f t="shared" si="5141"/>
        <v>ind</v>
      </c>
      <c r="E3719" s="21" t="str">
        <f t="shared" si="5142"/>
        <v>adv, from ta</v>
      </c>
      <c r="F3719" s="21" t="str">
        <f t="shared" si="5143"/>
        <v/>
      </c>
      <c r="G3719" s="21"/>
      <c r="H3719" s="21" t="str">
        <f t="shared" si="5144"/>
        <v>there</v>
      </c>
      <c r="I3719" s="21" t="str">
        <f t="shared" si="5145"/>
        <v/>
      </c>
      <c r="J3719" s="21" t="str">
        <f t="shared" si="5146"/>
        <v/>
      </c>
      <c r="K3719" s="21" t="str">
        <f t="shared" si="5147"/>
        <v/>
      </c>
      <c r="L3719" s="21" t="str">
        <f t="shared" si="5148"/>
        <v/>
      </c>
      <c r="M3719" s="21" t="str">
        <f t="shared" si="5149"/>
        <v/>
      </c>
      <c r="N3719" s="21" t="str">
        <f t="shared" si="5150"/>
        <v>ta + ttha</v>
      </c>
      <c r="O3719" s="21" t="str">
        <f t="shared" si="5151"/>
        <v/>
      </c>
      <c r="P3719" s="21" t="str">
        <f t="shared" si="5152"/>
        <v/>
      </c>
      <c r="Q3719" s="21"/>
      <c r="R3719" s="21" t="s">
        <v>8157</v>
      </c>
      <c r="S3719" s="21" t="s">
        <v>8164</v>
      </c>
      <c r="T3719" s="21" t="s">
        <v>8175</v>
      </c>
      <c r="U3719" s="23"/>
      <c r="V3719" s="23"/>
      <c r="W3719" s="15">
        <f t="shared" si="2"/>
        <v>45635</v>
      </c>
      <c r="X3719" s="24">
        <v>3718.0</v>
      </c>
      <c r="Y3719" s="17" t="str">
        <f t="shared" si="5125"/>
        <v>=COUNTIFS(C$3:C3719,C3719)</v>
      </c>
      <c r="Z3719" s="25" t="str">
        <f t="shared" si="5126"/>
        <v>#NAME?</v>
      </c>
      <c r="AA3719" s="25" t="str">
        <f t="shared" si="5127"/>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28"/>
        <v>8</v>
      </c>
      <c r="B3720" s="10">
        <f t="shared" si="4299"/>
        <v>14</v>
      </c>
      <c r="C3720" s="12" t="s">
        <v>5032</v>
      </c>
      <c r="D3720" s="21" t="str">
        <f t="shared" si="5141"/>
        <v>noun</v>
      </c>
      <c r="E3720" s="21" t="str">
        <f t="shared" si="5142"/>
        <v>masc nom sg of samaya</v>
      </c>
      <c r="F3720" s="21" t="str">
        <f t="shared" si="5143"/>
        <v/>
      </c>
      <c r="G3720" s="21"/>
      <c r="H3720" s="21" t="str">
        <f t="shared" si="5144"/>
        <v>the right time, proper occasion</v>
      </c>
      <c r="I3720" s="21" t="str">
        <f t="shared" si="5145"/>
        <v>come together</v>
      </c>
      <c r="J3720" s="21" t="str">
        <f t="shared" si="5146"/>
        <v>√i (come, go)</v>
      </c>
      <c r="K3720" s="21">
        <f t="shared" si="5147"/>
        <v>1</v>
      </c>
      <c r="L3720" s="21" t="str">
        <f t="shared" si="5148"/>
        <v>a</v>
      </c>
      <c r="M3720" s="21" t="str">
        <f t="shared" si="5149"/>
        <v/>
      </c>
      <c r="N3720" s="21" t="str">
        <f t="shared" si="5150"/>
        <v>saṃ + √i &gt; ay + *a</v>
      </c>
      <c r="O3720" s="21" t="str">
        <f t="shared" si="5151"/>
        <v/>
      </c>
      <c r="P3720" s="21" t="str">
        <f t="shared" si="5152"/>
        <v/>
      </c>
      <c r="Q3720" s="21"/>
      <c r="R3720" s="21" t="s">
        <v>8157</v>
      </c>
      <c r="S3720" s="21" t="s">
        <v>8164</v>
      </c>
      <c r="T3720" s="21" t="s">
        <v>8175</v>
      </c>
      <c r="U3720" s="23"/>
      <c r="V3720" s="23"/>
      <c r="W3720" s="15">
        <f t="shared" si="2"/>
        <v>45635</v>
      </c>
      <c r="X3720" s="24">
        <v>3719.0</v>
      </c>
      <c r="Y3720" s="17" t="str">
        <f t="shared" si="5125"/>
        <v>=COUNTIFS(C$3:C3720,C3720)</v>
      </c>
      <c r="Z3720" s="25" t="str">
        <f t="shared" si="5126"/>
        <v>#NAME?</v>
      </c>
      <c r="AA3720" s="25" t="str">
        <f t="shared" si="5127"/>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299"/>
        <v>0</v>
      </c>
      <c r="C3721" s="130"/>
      <c r="D3721" s="130"/>
      <c r="E3721" s="130"/>
      <c r="F3721" s="130"/>
      <c r="G3721" s="130"/>
      <c r="H3721" s="130"/>
      <c r="I3721" s="130"/>
      <c r="J3721" s="130"/>
      <c r="K3721" s="130"/>
      <c r="L3721" s="130"/>
      <c r="M3721" s="130"/>
      <c r="N3721" s="130"/>
      <c r="O3721" s="130"/>
      <c r="P3721" s="130"/>
      <c r="Q3721" s="130"/>
      <c r="R3721" s="130" t="s">
        <v>8157</v>
      </c>
      <c r="S3721" s="130" t="s">
        <v>8164</v>
      </c>
      <c r="T3721" s="130" t="s">
        <v>8175</v>
      </c>
      <c r="U3721" s="36"/>
      <c r="V3721" s="36"/>
      <c r="W3721" s="15">
        <f t="shared" si="2"/>
        <v>45635</v>
      </c>
      <c r="X3721" s="24">
        <v>3720.0</v>
      </c>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299"/>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2"/>
        <v>45635</v>
      </c>
      <c r="X3722" s="24">
        <v>3721.0</v>
      </c>
      <c r="Y3722" s="17" t="str">
        <f t="shared" ref="Y3722:Y3729" si="5153">formulatext(A3722)</f>
        <v>#N/A</v>
      </c>
      <c r="Z3722" s="25" t="str">
        <f t="shared" ref="Z3722:Z3729" si="5154">org.libreoffice.regex(Y3722,"(\= COUNTIFS\(C\$\d{1,3}:)(C\d{1,3})(,)(C\d{1,3})(\))","$2")</f>
        <v>#NAME?</v>
      </c>
      <c r="AA3722" s="25" t="str">
        <f t="shared" ref="AA3722:AA3729" si="5155">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299"/>
        <v>1</v>
      </c>
      <c r="C3723" s="12" t="s">
        <v>8289</v>
      </c>
      <c r="D3723" s="21"/>
      <c r="E3723" s="21"/>
      <c r="F3723" s="21"/>
      <c r="G3723" s="21"/>
      <c r="H3723" s="21"/>
      <c r="I3723" s="21"/>
      <c r="J3723" s="21"/>
      <c r="K3723" s="21"/>
      <c r="L3723" s="21"/>
      <c r="M3723" s="21"/>
      <c r="N3723" s="21"/>
      <c r="O3723" s="21"/>
      <c r="P3723" s="21"/>
      <c r="Q3723" s="21"/>
      <c r="R3723" s="21"/>
      <c r="S3723" s="21"/>
      <c r="T3723" s="21"/>
      <c r="U3723" s="23"/>
      <c r="V3723" s="23"/>
      <c r="W3723" s="15">
        <f t="shared" si="2"/>
        <v>45635</v>
      </c>
      <c r="X3723" s="24">
        <v>3722.0</v>
      </c>
      <c r="Y3723" s="17" t="str">
        <f t="shared" si="5153"/>
        <v>#N/A</v>
      </c>
      <c r="Z3723" s="25" t="str">
        <f t="shared" si="5154"/>
        <v>#NAME?</v>
      </c>
      <c r="AA3723" s="25" t="str">
        <f t="shared" si="5155"/>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56">COUNTIFS(C$3:C3724,C3724)</f>
        <v>1</v>
      </c>
      <c r="B3724" s="10">
        <f t="shared" si="4299"/>
        <v>1</v>
      </c>
      <c r="C3724" s="12" t="s">
        <v>8290</v>
      </c>
      <c r="D3724" s="21" t="s">
        <v>47</v>
      </c>
      <c r="E3724" s="21" t="s">
        <v>8291</v>
      </c>
      <c r="F3724" s="21"/>
      <c r="G3724" s="21"/>
      <c r="H3724" s="21" t="s">
        <v>8292</v>
      </c>
      <c r="I3724" s="21"/>
      <c r="J3724" s="21"/>
      <c r="K3724" s="21"/>
      <c r="L3724" s="21"/>
      <c r="M3724" s="21"/>
      <c r="N3724" s="21" t="s">
        <v>8293</v>
      </c>
      <c r="O3724" s="21" t="s">
        <v>65</v>
      </c>
      <c r="P3724" s="21" t="s">
        <v>8293</v>
      </c>
      <c r="Q3724" s="21"/>
      <c r="R3724" s="21" t="s">
        <v>8289</v>
      </c>
      <c r="S3724" s="21" t="s">
        <v>8294</v>
      </c>
      <c r="T3724" s="22" t="s">
        <v>8295</v>
      </c>
      <c r="U3724" s="23"/>
      <c r="V3724" s="23"/>
      <c r="W3724" s="15">
        <f t="shared" si="2"/>
        <v>45635</v>
      </c>
      <c r="X3724" s="24">
        <v>3723.0</v>
      </c>
      <c r="Y3724" s="17" t="str">
        <f t="shared" si="5153"/>
        <v>=COUNTIFS(C$3:C3724,C3724)</v>
      </c>
      <c r="Z3724" s="25" t="str">
        <f t="shared" si="5154"/>
        <v>#NAME?</v>
      </c>
      <c r="AA3724" s="25" t="str">
        <f t="shared" si="5155"/>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56"/>
        <v>1</v>
      </c>
      <c r="B3725" s="10">
        <f t="shared" si="4299"/>
        <v>1</v>
      </c>
      <c r="C3725" s="12" t="s">
        <v>8296</v>
      </c>
      <c r="D3725" s="21" t="s">
        <v>250</v>
      </c>
      <c r="E3725" s="21" t="s">
        <v>5328</v>
      </c>
      <c r="F3725" s="21"/>
      <c r="G3725" s="21"/>
      <c r="H3725" s="21" t="s">
        <v>8297</v>
      </c>
      <c r="I3725" s="21" t="s">
        <v>8298</v>
      </c>
      <c r="J3725" s="21"/>
      <c r="K3725" s="21"/>
      <c r="L3725" s="21"/>
      <c r="M3725" s="21"/>
      <c r="N3725" s="21" t="s">
        <v>8299</v>
      </c>
      <c r="O3725" s="21"/>
      <c r="P3725" s="21"/>
      <c r="Q3725" s="21"/>
      <c r="R3725" s="21" t="s">
        <v>8289</v>
      </c>
      <c r="S3725" s="21" t="s">
        <v>8294</v>
      </c>
      <c r="T3725" s="43" t="s">
        <v>8300</v>
      </c>
      <c r="U3725" s="23"/>
      <c r="V3725" s="23"/>
      <c r="W3725" s="15">
        <f t="shared" si="2"/>
        <v>45635</v>
      </c>
      <c r="X3725" s="24">
        <v>3724.0</v>
      </c>
      <c r="Y3725" s="17" t="str">
        <f t="shared" si="5153"/>
        <v>=COUNTIFS(C$3:C3725,C3725)</v>
      </c>
      <c r="Z3725" s="25" t="str">
        <f t="shared" si="5154"/>
        <v>#NAME?</v>
      </c>
      <c r="AA3725" s="25" t="str">
        <f t="shared" si="5155"/>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56"/>
        <v>2</v>
      </c>
      <c r="B3726" s="10">
        <f t="shared" si="4299"/>
        <v>2</v>
      </c>
      <c r="C3726" s="12" t="s">
        <v>8169</v>
      </c>
      <c r="D3726" s="21" t="str">
        <f t="shared" ref="D3726:D3729" si="5157">VLOOKUP($C3726,$C$1:$P$7320,2,0)</f>
        <v>noun</v>
      </c>
      <c r="E3726" s="21" t="str">
        <f t="shared" ref="E3726:E3729" si="5158">VLOOKUP($C3726,$C$1:$P$7320,3,0)</f>
        <v>nt loc of bhojana</v>
      </c>
      <c r="F3726" s="21" t="str">
        <f t="shared" ref="F3726:F3729" si="5159">VLOOKUP($C3726,$C$1:$P$7320,4,0)</f>
        <v/>
      </c>
      <c r="G3726" s="21"/>
      <c r="H3726" s="21" t="str">
        <f t="shared" ref="H3726:H3729" si="5160">VLOOKUP($C3726,$C$1:$P$7320,6,0)</f>
        <v>in eating, consuming</v>
      </c>
      <c r="I3726" s="21" t="str">
        <f t="shared" ref="I3726:I3729" si="5161">VLOOKUP($C3726,$C$1:$P$7320,7,0)</f>
        <v/>
      </c>
      <c r="J3726" s="21" t="str">
        <f t="shared" ref="J3726:J3729" si="5162">VLOOKUP($C3726,$C$1:$P$7320,8,0)</f>
        <v>√bhuj (eat, enjoy)</v>
      </c>
      <c r="K3726" s="21">
        <f t="shared" ref="K3726:K3729" si="5163">VLOOKUP($C3726,$C$1:$P$7320,9,0)</f>
        <v>2</v>
      </c>
      <c r="L3726" s="21" t="str">
        <f t="shared" ref="L3726:L3729" si="5164">VLOOKUP($C3726,$C$1:$P$7320,10,0)</f>
        <v>ṃa</v>
      </c>
      <c r="M3726" s="21" t="str">
        <f t="shared" ref="M3726:M3729" si="5165">VLOOKUP($C3726,$C$1:$P$7320,11,0)</f>
        <v/>
      </c>
      <c r="N3726" s="21" t="str">
        <f t="shared" ref="N3726:N3729" si="5166">VLOOKUP($C3726,$C$1:$P$7320,12,0)</f>
        <v>√bhuj + *ana</v>
      </c>
      <c r="O3726" s="21" t="str">
        <f t="shared" ref="O3726:O3729" si="5167">VLOOKUP($C3726,$C$1:$P$7320,13,0)</f>
        <v/>
      </c>
      <c r="P3726" s="21" t="str">
        <f t="shared" ref="P3726:P3729" si="5168">VLOOKUP($C3726,$C$1:$P$7320,14,0)</f>
        <v/>
      </c>
      <c r="Q3726" s="21"/>
      <c r="R3726" s="21" t="s">
        <v>8289</v>
      </c>
      <c r="S3726" s="21" t="s">
        <v>8294</v>
      </c>
      <c r="T3726" s="136" t="s">
        <v>8301</v>
      </c>
      <c r="U3726" s="23"/>
      <c r="V3726" s="23"/>
      <c r="W3726" s="15">
        <f t="shared" si="2"/>
        <v>45635</v>
      </c>
      <c r="X3726" s="24">
        <v>3725.0</v>
      </c>
      <c r="Y3726" s="17" t="str">
        <f t="shared" si="5153"/>
        <v>=COUNTIFS(C$3:C3726,C3726)</v>
      </c>
      <c r="Z3726" s="25" t="str">
        <f t="shared" si="5154"/>
        <v>#NAME?</v>
      </c>
      <c r="AA3726" s="25" t="str">
        <f t="shared" si="5155"/>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56"/>
        <v>16</v>
      </c>
      <c r="B3727" s="10">
        <f t="shared" si="4299"/>
        <v>26</v>
      </c>
      <c r="C3727" s="12" t="s">
        <v>1806</v>
      </c>
      <c r="D3727" s="21" t="str">
        <f t="shared" si="5157"/>
        <v>ind</v>
      </c>
      <c r="E3727" s="21" t="str">
        <f t="shared" si="5158"/>
        <v>ind, adv</v>
      </c>
      <c r="F3727" s="21" t="str">
        <f t="shared" si="5159"/>
        <v>+abl</v>
      </c>
      <c r="G3727" s="21"/>
      <c r="H3727" s="21" t="str">
        <f t="shared" si="5160"/>
        <v>apart (from), except (for)</v>
      </c>
      <c r="I3727" s="21" t="str">
        <f t="shared" si="5161"/>
        <v>other (than)</v>
      </c>
      <c r="J3727" s="21" t="str">
        <f t="shared" si="5162"/>
        <v/>
      </c>
      <c r="K3727" s="21" t="str">
        <f t="shared" si="5163"/>
        <v/>
      </c>
      <c r="L3727" s="21" t="str">
        <f t="shared" si="5164"/>
        <v/>
      </c>
      <c r="M3727" s="21" t="str">
        <f t="shared" si="5165"/>
        <v/>
      </c>
      <c r="N3727" s="21" t="str">
        <f t="shared" si="5166"/>
        <v>añña + tra</v>
      </c>
      <c r="O3727" s="21" t="str">
        <f t="shared" si="5167"/>
        <v/>
      </c>
      <c r="P3727" s="21" t="str">
        <f t="shared" si="5168"/>
        <v/>
      </c>
      <c r="Q3727" s="21"/>
      <c r="R3727" s="21" t="s">
        <v>8289</v>
      </c>
      <c r="S3727" s="21" t="s">
        <v>8294</v>
      </c>
      <c r="T3727" s="136" t="s">
        <v>8301</v>
      </c>
      <c r="U3727" s="23"/>
      <c r="V3727" s="23"/>
      <c r="W3727" s="15">
        <f t="shared" si="2"/>
        <v>45635</v>
      </c>
      <c r="X3727" s="24">
        <v>3726.0</v>
      </c>
      <c r="Y3727" s="17" t="str">
        <f t="shared" si="5153"/>
        <v>=COUNTIFS(C$3:C3727,C3727)</v>
      </c>
      <c r="Z3727" s="25" t="str">
        <f t="shared" si="5154"/>
        <v>#NAME?</v>
      </c>
      <c r="AA3727" s="25" t="str">
        <f t="shared" si="5155"/>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56"/>
        <v>5</v>
      </c>
      <c r="B3728" s="10">
        <f t="shared" si="4299"/>
        <v>7</v>
      </c>
      <c r="C3728" s="12" t="s">
        <v>5022</v>
      </c>
      <c r="D3728" s="21" t="str">
        <f t="shared" si="5157"/>
        <v>noun</v>
      </c>
      <c r="E3728" s="21" t="str">
        <f t="shared" si="5158"/>
        <v>masc abl sg of samaya</v>
      </c>
      <c r="F3728" s="21" t="str">
        <f t="shared" si="5159"/>
        <v/>
      </c>
      <c r="G3728" s="21"/>
      <c r="H3728" s="21" t="str">
        <f t="shared" si="5160"/>
        <v>from the right time, proper occasion</v>
      </c>
      <c r="I3728" s="21" t="str">
        <f t="shared" si="5161"/>
        <v>from come together</v>
      </c>
      <c r="J3728" s="21" t="str">
        <f t="shared" si="5162"/>
        <v>√i (come, go)</v>
      </c>
      <c r="K3728" s="21">
        <f t="shared" si="5163"/>
        <v>1</v>
      </c>
      <c r="L3728" s="21" t="str">
        <f t="shared" si="5164"/>
        <v>a</v>
      </c>
      <c r="M3728" s="21" t="str">
        <f t="shared" si="5165"/>
        <v/>
      </c>
      <c r="N3728" s="21" t="str">
        <f t="shared" si="5166"/>
        <v>saṃ + √i &gt; ay + *a</v>
      </c>
      <c r="O3728" s="21" t="str">
        <f t="shared" si="5167"/>
        <v/>
      </c>
      <c r="P3728" s="21" t="str">
        <f t="shared" si="5168"/>
        <v/>
      </c>
      <c r="Q3728" s="21"/>
      <c r="R3728" s="21" t="s">
        <v>8289</v>
      </c>
      <c r="S3728" s="21" t="s">
        <v>8294</v>
      </c>
      <c r="T3728" s="136" t="s">
        <v>8301</v>
      </c>
      <c r="U3728" s="23"/>
      <c r="V3728" s="23"/>
      <c r="W3728" s="15">
        <f t="shared" si="2"/>
        <v>45635</v>
      </c>
      <c r="X3728" s="24">
        <v>3727.0</v>
      </c>
      <c r="Y3728" s="17" t="str">
        <f t="shared" si="5153"/>
        <v>=COUNTIFS(C$3:C3728,C3728)</v>
      </c>
      <c r="Z3728" s="25" t="str">
        <f t="shared" si="5154"/>
        <v>#NAME?</v>
      </c>
      <c r="AA3728" s="25" t="str">
        <f t="shared" si="5155"/>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56"/>
        <v>63</v>
      </c>
      <c r="B3729" s="10">
        <f t="shared" si="4299"/>
        <v>122</v>
      </c>
      <c r="C3729" s="12" t="s">
        <v>4724</v>
      </c>
      <c r="D3729" s="21" t="str">
        <f t="shared" si="5157"/>
        <v>adj</v>
      </c>
      <c r="E3729" s="21" t="str">
        <f t="shared" si="5158"/>
        <v>nt nom sg of pācittiya</v>
      </c>
      <c r="F3729" s="21" t="str">
        <f t="shared" si="5159"/>
        <v>+loc</v>
      </c>
      <c r="G3729" s="21"/>
      <c r="H3729" s="21" t="str">
        <f t="shared" si="5160"/>
        <v>requiring confession</v>
      </c>
      <c r="I3729" s="21" t="str">
        <f t="shared" si="5161"/>
        <v/>
      </c>
      <c r="J3729" s="21" t="str">
        <f t="shared" si="5162"/>
        <v/>
      </c>
      <c r="K3729" s="21" t="str">
        <f t="shared" si="5163"/>
        <v/>
      </c>
      <c r="L3729" s="21" t="str">
        <f t="shared" si="5164"/>
        <v/>
      </c>
      <c r="M3729" s="21" t="str">
        <f t="shared" si="5165"/>
        <v/>
      </c>
      <c r="N3729" s="21" t="str">
        <f t="shared" si="5166"/>
        <v/>
      </c>
      <c r="O3729" s="21" t="str">
        <f t="shared" si="5167"/>
        <v/>
      </c>
      <c r="P3729" s="21" t="str">
        <f t="shared" si="5168"/>
        <v/>
      </c>
      <c r="Q3729" s="21"/>
      <c r="R3729" s="21" t="s">
        <v>8289</v>
      </c>
      <c r="S3729" s="21" t="s">
        <v>8294</v>
      </c>
      <c r="T3729" s="136" t="s">
        <v>8301</v>
      </c>
      <c r="U3729" s="77"/>
      <c r="V3729" s="23"/>
      <c r="W3729" s="15">
        <f t="shared" si="2"/>
        <v>45635</v>
      </c>
      <c r="X3729" s="24">
        <v>3728.0</v>
      </c>
      <c r="Y3729" s="17" t="str">
        <f t="shared" si="5153"/>
        <v>=COUNTIFS(C$3:C3729,C3729)</v>
      </c>
      <c r="Z3729" s="25" t="str">
        <f t="shared" si="5154"/>
        <v>#NAME?</v>
      </c>
      <c r="AA3729" s="25" t="str">
        <f t="shared" si="5155"/>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299"/>
        <v>0</v>
      </c>
      <c r="C3730" s="130"/>
      <c r="D3730" s="130"/>
      <c r="E3730" s="130"/>
      <c r="F3730" s="130"/>
      <c r="G3730" s="130"/>
      <c r="H3730" s="130"/>
      <c r="I3730" s="130"/>
      <c r="J3730" s="130"/>
      <c r="K3730" s="130"/>
      <c r="L3730" s="130"/>
      <c r="M3730" s="130"/>
      <c r="N3730" s="130"/>
      <c r="O3730" s="130"/>
      <c r="P3730" s="130"/>
      <c r="Q3730" s="130"/>
      <c r="R3730" s="130" t="s">
        <v>8289</v>
      </c>
      <c r="S3730" s="130" t="s">
        <v>8294</v>
      </c>
      <c r="T3730" s="135" t="s">
        <v>8301</v>
      </c>
      <c r="U3730" s="36"/>
      <c r="V3730" s="36"/>
      <c r="W3730" s="15">
        <f t="shared" si="2"/>
        <v>45635</v>
      </c>
      <c r="X3730" s="24">
        <v>3729.0</v>
      </c>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299"/>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2"/>
        <v>45635</v>
      </c>
      <c r="X3731" s="24">
        <v>3730.0</v>
      </c>
      <c r="Y3731" s="17" t="str">
        <f t="shared" ref="Y3731:Y3739" si="5169">formulatext(A3731)</f>
        <v>#N/A</v>
      </c>
      <c r="Z3731" s="25" t="str">
        <f t="shared" ref="Z3731:Z3739" si="5170">org.libreoffice.regex(Y3731,"(\= COUNTIFS\(C\$\d{1,3}:)(C\d{1,3})(,)(C\d{1,3})(\))","$2")</f>
        <v>#NAME?</v>
      </c>
      <c r="AA3731" s="25" t="str">
        <f t="shared" ref="AA3731:AA3739" si="5171">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72">COUNTIFS(C$3:C3732,C3732)</f>
        <v>5</v>
      </c>
      <c r="B3732" s="10">
        <f t="shared" si="4299"/>
        <v>7</v>
      </c>
      <c r="C3732" s="12" t="s">
        <v>5027</v>
      </c>
      <c r="D3732" s="21" t="str">
        <f t="shared" ref="D3732:D3739" si="5173">VLOOKUP($C3732,$C$1:$P$7320,2,0)</f>
        <v>comp</v>
      </c>
      <c r="E3732" s="21" t="str">
        <f t="shared" ref="E3732:E3739" si="5174">VLOOKUP($C3732,$C$1:$P$7320,3,0)</f>
        <v>sandhi, adv + pron</v>
      </c>
      <c r="F3732" s="21" t="str">
        <f t="shared" ref="F3732:F3739" si="5175">VLOOKUP($C3732,$C$1:$P$7320,4,0)</f>
        <v/>
      </c>
      <c r="G3732" s="21"/>
      <c r="H3732" s="21" t="str">
        <f t="shared" ref="H3732:H3739" si="5176">VLOOKUP($C3732,$C$1:$P$7320,6,0)</f>
        <v>in this case this</v>
      </c>
      <c r="I3732" s="21" t="str">
        <f t="shared" ref="I3732:I3739" si="5177">VLOOKUP($C3732,$C$1:$P$7320,7,0)</f>
        <v>there this</v>
      </c>
      <c r="J3732" s="21" t="str">
        <f t="shared" ref="J3732:J3739" si="5178">VLOOKUP($C3732,$C$1:$P$7320,8,0)</f>
        <v/>
      </c>
      <c r="K3732" s="21" t="str">
        <f t="shared" ref="K3732:K3739" si="5179">VLOOKUP($C3732,$C$1:$P$7320,9,0)</f>
        <v/>
      </c>
      <c r="L3732" s="21" t="str">
        <f t="shared" ref="L3732:L3739" si="5180">VLOOKUP($C3732,$C$1:$P$7320,10,0)</f>
        <v/>
      </c>
      <c r="M3732" s="21" t="str">
        <f t="shared" ref="M3732:M3739" si="5181">VLOOKUP($C3732,$C$1:$P$7320,11,0)</f>
        <v/>
      </c>
      <c r="N3732" s="21" t="str">
        <f t="shared" ref="N3732:N3739" si="5182">VLOOKUP($C3732,$C$1:$P$7320,12,0)</f>
        <v>tattha + ayaṃ</v>
      </c>
      <c r="O3732" s="21" t="str">
        <f t="shared" ref="O3732:O3739" si="5183">VLOOKUP($C3732,$C$1:$P$7320,13,0)</f>
        <v/>
      </c>
      <c r="P3732" s="21" t="str">
        <f t="shared" ref="P3732:P3739" si="5184">VLOOKUP($C3732,$C$1:$P$7320,14,0)</f>
        <v/>
      </c>
      <c r="Q3732" s="21"/>
      <c r="R3732" s="21" t="s">
        <v>8289</v>
      </c>
      <c r="S3732" s="21" t="s">
        <v>8294</v>
      </c>
      <c r="T3732" s="21" t="s">
        <v>8302</v>
      </c>
      <c r="U3732" s="23"/>
      <c r="V3732" s="23"/>
      <c r="W3732" s="15">
        <f t="shared" si="2"/>
        <v>45635</v>
      </c>
      <c r="X3732" s="24">
        <v>3731.0</v>
      </c>
      <c r="Y3732" s="17" t="str">
        <f t="shared" si="5169"/>
        <v>=COUNTIFS(C$3:C3732,C3732)</v>
      </c>
      <c r="Z3732" s="25" t="str">
        <f t="shared" si="5170"/>
        <v>#NAME?</v>
      </c>
      <c r="AA3732" s="25" t="str">
        <f t="shared" si="5171"/>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72"/>
        <v>9</v>
      </c>
      <c r="B3733" s="10">
        <f t="shared" si="4299"/>
        <v>14</v>
      </c>
      <c r="C3733" s="12" t="s">
        <v>5032</v>
      </c>
      <c r="D3733" s="21" t="str">
        <f t="shared" si="5173"/>
        <v>noun</v>
      </c>
      <c r="E3733" s="21" t="str">
        <f t="shared" si="5174"/>
        <v>masc nom sg of samaya</v>
      </c>
      <c r="F3733" s="21" t="str">
        <f t="shared" si="5175"/>
        <v/>
      </c>
      <c r="G3733" s="21"/>
      <c r="H3733" s="21" t="str">
        <f t="shared" si="5176"/>
        <v>the right time, proper occasion</v>
      </c>
      <c r="I3733" s="21" t="str">
        <f t="shared" si="5177"/>
        <v>come together</v>
      </c>
      <c r="J3733" s="21" t="str">
        <f t="shared" si="5178"/>
        <v>√i (come, go)</v>
      </c>
      <c r="K3733" s="21">
        <f t="shared" si="5179"/>
        <v>1</v>
      </c>
      <c r="L3733" s="21" t="str">
        <f t="shared" si="5180"/>
        <v>a</v>
      </c>
      <c r="M3733" s="21" t="str">
        <f t="shared" si="5181"/>
        <v/>
      </c>
      <c r="N3733" s="21" t="str">
        <f t="shared" si="5182"/>
        <v>saṃ + √i &gt; ay + *a</v>
      </c>
      <c r="O3733" s="21" t="str">
        <f t="shared" si="5183"/>
        <v/>
      </c>
      <c r="P3733" s="21" t="str">
        <f t="shared" si="5184"/>
        <v/>
      </c>
      <c r="Q3733" s="21"/>
      <c r="R3733" s="21" t="s">
        <v>8289</v>
      </c>
      <c r="S3733" s="21" t="s">
        <v>8294</v>
      </c>
      <c r="T3733" s="21" t="s">
        <v>8302</v>
      </c>
      <c r="U3733" s="23"/>
      <c r="V3733" s="23"/>
      <c r="W3733" s="15">
        <f t="shared" si="2"/>
        <v>45635</v>
      </c>
      <c r="X3733" s="24">
        <v>3732.0</v>
      </c>
      <c r="Y3733" s="17" t="str">
        <f t="shared" si="5169"/>
        <v>=COUNTIFS(C$3:C3733,C3733)</v>
      </c>
      <c r="Z3733" s="25" t="str">
        <f t="shared" si="5170"/>
        <v>#NAME?</v>
      </c>
      <c r="AA3733" s="25" t="str">
        <f t="shared" si="5171"/>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2"/>
        <v>2</v>
      </c>
      <c r="B3734" s="10">
        <f t="shared" si="4299"/>
        <v>3</v>
      </c>
      <c r="C3734" s="12" t="s">
        <v>8176</v>
      </c>
      <c r="D3734" s="21" t="str">
        <f t="shared" si="5173"/>
        <v>noun</v>
      </c>
      <c r="E3734" s="21" t="str">
        <f t="shared" si="5174"/>
        <v>masc nom sg of gilānasamaya, comp</v>
      </c>
      <c r="F3734" s="21" t="str">
        <f t="shared" si="5175"/>
        <v/>
      </c>
      <c r="G3734" s="21"/>
      <c r="H3734" s="21" t="str">
        <f t="shared" si="5176"/>
        <v>time of sickness</v>
      </c>
      <c r="I3734" s="21" t="str">
        <f t="shared" si="5177"/>
        <v/>
      </c>
      <c r="J3734" s="21" t="str">
        <f t="shared" si="5178"/>
        <v/>
      </c>
      <c r="K3734" s="21" t="str">
        <f t="shared" si="5179"/>
        <v/>
      </c>
      <c r="L3734" s="21" t="str">
        <f t="shared" si="5180"/>
        <v/>
      </c>
      <c r="M3734" s="21" t="str">
        <f t="shared" si="5181"/>
        <v/>
      </c>
      <c r="N3734" s="21" t="str">
        <f t="shared" si="5182"/>
        <v>gilāna + samaya</v>
      </c>
      <c r="O3734" s="21" t="str">
        <f t="shared" si="5183"/>
        <v>genitive tappurisa</v>
      </c>
      <c r="P3734" s="21" t="str">
        <f t="shared" si="5184"/>
        <v>gilānassa + samaya</v>
      </c>
      <c r="Q3734" s="21"/>
      <c r="R3734" s="21" t="s">
        <v>8289</v>
      </c>
      <c r="S3734" s="21" t="s">
        <v>8294</v>
      </c>
      <c r="T3734" s="21" t="s">
        <v>8302</v>
      </c>
      <c r="U3734" s="23"/>
      <c r="V3734" s="23"/>
      <c r="W3734" s="15">
        <f t="shared" si="2"/>
        <v>45635</v>
      </c>
      <c r="X3734" s="24">
        <v>3733.0</v>
      </c>
      <c r="Y3734" s="17" t="str">
        <f t="shared" si="5169"/>
        <v>=COUNTIFS(C$3:C3734,C3734)</v>
      </c>
      <c r="Z3734" s="25" t="str">
        <f t="shared" si="5170"/>
        <v>#NAME?</v>
      </c>
      <c r="AA3734" s="25" t="str">
        <f t="shared" si="5171"/>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2"/>
        <v>2</v>
      </c>
      <c r="B3735" s="10">
        <f t="shared" si="4299"/>
        <v>3</v>
      </c>
      <c r="C3735" s="12" t="s">
        <v>8187</v>
      </c>
      <c r="D3735" s="21" t="str">
        <f t="shared" si="5173"/>
        <v>noun</v>
      </c>
      <c r="E3735" s="21" t="str">
        <f t="shared" si="5174"/>
        <v>masc nom sg of cīvaradānasamaya, comp</v>
      </c>
      <c r="F3735" s="21" t="str">
        <f t="shared" si="5175"/>
        <v/>
      </c>
      <c r="G3735" s="21"/>
      <c r="H3735" s="21" t="str">
        <f t="shared" si="5176"/>
        <v>time offering robe (cloth)</v>
      </c>
      <c r="I3735" s="21" t="str">
        <f t="shared" si="5177"/>
        <v/>
      </c>
      <c r="J3735" s="21" t="str">
        <f t="shared" si="5178"/>
        <v/>
      </c>
      <c r="K3735" s="21" t="str">
        <f t="shared" si="5179"/>
        <v/>
      </c>
      <c r="L3735" s="21" t="str">
        <f t="shared" si="5180"/>
        <v/>
      </c>
      <c r="M3735" s="21" t="str">
        <f t="shared" si="5181"/>
        <v/>
      </c>
      <c r="N3735" s="21" t="str">
        <f t="shared" si="5182"/>
        <v>cīvara + dāna + samaya</v>
      </c>
      <c r="O3735" s="21" t="str">
        <f t="shared" si="5183"/>
        <v>genitive tappurisa</v>
      </c>
      <c r="P3735" s="21" t="str">
        <f t="shared" si="5184"/>
        <v>cīvaradānassa + samaya</v>
      </c>
      <c r="Q3735" s="21"/>
      <c r="R3735" s="21" t="s">
        <v>8289</v>
      </c>
      <c r="S3735" s="21" t="s">
        <v>8294</v>
      </c>
      <c r="T3735" s="21" t="s">
        <v>8302</v>
      </c>
      <c r="U3735" s="23"/>
      <c r="V3735" s="23"/>
      <c r="W3735" s="15">
        <f t="shared" si="2"/>
        <v>45635</v>
      </c>
      <c r="X3735" s="24">
        <v>3734.0</v>
      </c>
      <c r="Y3735" s="17" t="str">
        <f t="shared" si="5169"/>
        <v>=COUNTIFS(C$3:C3735,C3735)</v>
      </c>
      <c r="Z3735" s="25" t="str">
        <f t="shared" si="5170"/>
        <v>#NAME?</v>
      </c>
      <c r="AA3735" s="25" t="str">
        <f t="shared" si="5171"/>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2"/>
        <v>2</v>
      </c>
      <c r="B3736" s="10">
        <f t="shared" si="4299"/>
        <v>3</v>
      </c>
      <c r="C3736" s="12" t="s">
        <v>8203</v>
      </c>
      <c r="D3736" s="21" t="str">
        <f t="shared" si="5173"/>
        <v>noun</v>
      </c>
      <c r="E3736" s="21" t="str">
        <f t="shared" si="5174"/>
        <v>masc nom sg of cīvarakārasamaya, comp</v>
      </c>
      <c r="F3736" s="21" t="str">
        <f t="shared" si="5175"/>
        <v/>
      </c>
      <c r="G3736" s="21"/>
      <c r="H3736" s="21" t="str">
        <f t="shared" si="5176"/>
        <v>time of robe making</v>
      </c>
      <c r="I3736" s="21" t="str">
        <f t="shared" si="5177"/>
        <v/>
      </c>
      <c r="J3736" s="21" t="str">
        <f t="shared" si="5178"/>
        <v/>
      </c>
      <c r="K3736" s="21" t="str">
        <f t="shared" si="5179"/>
        <v/>
      </c>
      <c r="L3736" s="21" t="str">
        <f t="shared" si="5180"/>
        <v/>
      </c>
      <c r="M3736" s="21" t="str">
        <f t="shared" si="5181"/>
        <v/>
      </c>
      <c r="N3736" s="21" t="str">
        <f t="shared" si="5182"/>
        <v>cīvarakāra + samaya</v>
      </c>
      <c r="O3736" s="21" t="str">
        <f t="shared" si="5183"/>
        <v>genitive tappurisa</v>
      </c>
      <c r="P3736" s="21" t="str">
        <f t="shared" si="5184"/>
        <v>cīvarakārassa + samaya</v>
      </c>
      <c r="Q3736" s="21"/>
      <c r="R3736" s="21" t="s">
        <v>8289</v>
      </c>
      <c r="S3736" s="21" t="s">
        <v>8294</v>
      </c>
      <c r="T3736" s="21" t="s">
        <v>8302</v>
      </c>
      <c r="U3736" s="23"/>
      <c r="V3736" s="23"/>
      <c r="W3736" s="15">
        <f t="shared" si="2"/>
        <v>45635</v>
      </c>
      <c r="X3736" s="24">
        <v>3735.0</v>
      </c>
      <c r="Y3736" s="17" t="str">
        <f t="shared" si="5169"/>
        <v>=COUNTIFS(C$3:C3736,C3736)</v>
      </c>
      <c r="Z3736" s="25" t="str">
        <f t="shared" si="5170"/>
        <v>#NAME?</v>
      </c>
      <c r="AA3736" s="25" t="str">
        <f t="shared" si="5171"/>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2"/>
        <v>10</v>
      </c>
      <c r="B3737" s="10">
        <f t="shared" si="4299"/>
        <v>15</v>
      </c>
      <c r="C3737" s="12" t="s">
        <v>4399</v>
      </c>
      <c r="D3737" s="21" t="str">
        <f t="shared" si="5173"/>
        <v>pron</v>
      </c>
      <c r="E3737" s="21" t="str">
        <f t="shared" si="5174"/>
        <v>fem nom sg of ima</v>
      </c>
      <c r="F3737" s="21" t="str">
        <f t="shared" si="5175"/>
        <v/>
      </c>
      <c r="G3737" s="21"/>
      <c r="H3737" s="21" t="str">
        <f t="shared" si="5176"/>
        <v>this</v>
      </c>
      <c r="I3737" s="21" t="str">
        <f t="shared" si="5177"/>
        <v/>
      </c>
      <c r="J3737" s="21" t="str">
        <f t="shared" si="5178"/>
        <v/>
      </c>
      <c r="K3737" s="21" t="str">
        <f t="shared" si="5179"/>
        <v/>
      </c>
      <c r="L3737" s="21" t="str">
        <f t="shared" si="5180"/>
        <v/>
      </c>
      <c r="M3737" s="21" t="str">
        <f t="shared" si="5181"/>
        <v/>
      </c>
      <c r="N3737" s="21" t="str">
        <f t="shared" si="5182"/>
        <v/>
      </c>
      <c r="O3737" s="21" t="str">
        <f t="shared" si="5183"/>
        <v/>
      </c>
      <c r="P3737" s="21" t="str">
        <f t="shared" si="5184"/>
        <v/>
      </c>
      <c r="Q3737" s="21"/>
      <c r="R3737" s="21" t="s">
        <v>8289</v>
      </c>
      <c r="S3737" s="21" t="s">
        <v>8294</v>
      </c>
      <c r="T3737" s="21" t="s">
        <v>8302</v>
      </c>
      <c r="U3737" s="23"/>
      <c r="V3737" s="23"/>
      <c r="W3737" s="15">
        <f t="shared" si="2"/>
        <v>45635</v>
      </c>
      <c r="X3737" s="24">
        <v>3736.0</v>
      </c>
      <c r="Y3737" s="17" t="str">
        <f t="shared" si="5169"/>
        <v>=COUNTIFS(C$3:C3737,C3737)</v>
      </c>
      <c r="Z3737" s="25" t="str">
        <f t="shared" si="5170"/>
        <v>#NAME?</v>
      </c>
      <c r="AA3737" s="25" t="str">
        <f t="shared" si="5171"/>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2"/>
        <v>10</v>
      </c>
      <c r="B3738" s="10">
        <f t="shared" si="4299"/>
        <v>17</v>
      </c>
      <c r="C3738" s="12" t="s">
        <v>4353</v>
      </c>
      <c r="D3738" s="21" t="str">
        <f t="shared" si="5173"/>
        <v>ind</v>
      </c>
      <c r="E3738" s="21" t="str">
        <f t="shared" si="5174"/>
        <v>adv, from ta</v>
      </c>
      <c r="F3738" s="21" t="str">
        <f t="shared" si="5175"/>
        <v/>
      </c>
      <c r="G3738" s="21"/>
      <c r="H3738" s="21" t="str">
        <f t="shared" si="5176"/>
        <v>there</v>
      </c>
      <c r="I3738" s="21" t="str">
        <f t="shared" si="5177"/>
        <v/>
      </c>
      <c r="J3738" s="21" t="str">
        <f t="shared" si="5178"/>
        <v/>
      </c>
      <c r="K3738" s="21" t="str">
        <f t="shared" si="5179"/>
        <v/>
      </c>
      <c r="L3738" s="21" t="str">
        <f t="shared" si="5180"/>
        <v/>
      </c>
      <c r="M3738" s="21" t="str">
        <f t="shared" si="5181"/>
        <v/>
      </c>
      <c r="N3738" s="21" t="str">
        <f t="shared" si="5182"/>
        <v>ta + ttha</v>
      </c>
      <c r="O3738" s="21" t="str">
        <f t="shared" si="5183"/>
        <v/>
      </c>
      <c r="P3738" s="21" t="str">
        <f t="shared" si="5184"/>
        <v/>
      </c>
      <c r="Q3738" s="21"/>
      <c r="R3738" s="21" t="s">
        <v>8289</v>
      </c>
      <c r="S3738" s="21" t="s">
        <v>8294</v>
      </c>
      <c r="T3738" s="21" t="s">
        <v>8302</v>
      </c>
      <c r="U3738" s="23"/>
      <c r="V3738" s="23"/>
      <c r="W3738" s="15">
        <f t="shared" si="2"/>
        <v>45635</v>
      </c>
      <c r="X3738" s="24">
        <v>3737.0</v>
      </c>
      <c r="Y3738" s="17" t="str">
        <f t="shared" si="5169"/>
        <v>=COUNTIFS(C$3:C3738,C3738)</v>
      </c>
      <c r="Z3738" s="25" t="str">
        <f t="shared" si="5170"/>
        <v>#NAME?</v>
      </c>
      <c r="AA3738" s="25" t="str">
        <f t="shared" si="5171"/>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2"/>
        <v>10</v>
      </c>
      <c r="B3739" s="10">
        <f t="shared" si="4299"/>
        <v>14</v>
      </c>
      <c r="C3739" s="12" t="s">
        <v>5032</v>
      </c>
      <c r="D3739" s="21" t="str">
        <f t="shared" si="5173"/>
        <v>noun</v>
      </c>
      <c r="E3739" s="21" t="str">
        <f t="shared" si="5174"/>
        <v>masc nom sg of samaya</v>
      </c>
      <c r="F3739" s="21" t="str">
        <f t="shared" si="5175"/>
        <v/>
      </c>
      <c r="G3739" s="21"/>
      <c r="H3739" s="21" t="str">
        <f t="shared" si="5176"/>
        <v>the right time, proper occasion</v>
      </c>
      <c r="I3739" s="21" t="str">
        <f t="shared" si="5177"/>
        <v>come together</v>
      </c>
      <c r="J3739" s="21" t="str">
        <f t="shared" si="5178"/>
        <v>√i (come, go)</v>
      </c>
      <c r="K3739" s="21">
        <f t="shared" si="5179"/>
        <v>1</v>
      </c>
      <c r="L3739" s="21" t="str">
        <f t="shared" si="5180"/>
        <v>a</v>
      </c>
      <c r="M3739" s="21" t="str">
        <f t="shared" si="5181"/>
        <v/>
      </c>
      <c r="N3739" s="21" t="str">
        <f t="shared" si="5182"/>
        <v>saṃ + √i &gt; ay + *a</v>
      </c>
      <c r="O3739" s="21" t="str">
        <f t="shared" si="5183"/>
        <v/>
      </c>
      <c r="P3739" s="21" t="str">
        <f t="shared" si="5184"/>
        <v/>
      </c>
      <c r="Q3739" s="21"/>
      <c r="R3739" s="21" t="s">
        <v>8289</v>
      </c>
      <c r="S3739" s="21" t="s">
        <v>8294</v>
      </c>
      <c r="T3739" s="21" t="s">
        <v>8302</v>
      </c>
      <c r="U3739" s="23"/>
      <c r="V3739" s="23"/>
      <c r="W3739" s="15">
        <f t="shared" si="2"/>
        <v>45635</v>
      </c>
      <c r="X3739" s="24">
        <v>3738.0</v>
      </c>
      <c r="Y3739" s="17" t="str">
        <f t="shared" si="5169"/>
        <v>=COUNTIFS(C$3:C3739,C3739)</v>
      </c>
      <c r="Z3739" s="25" t="str">
        <f t="shared" si="5170"/>
        <v>#NAME?</v>
      </c>
      <c r="AA3739" s="25" t="str">
        <f t="shared" si="5171"/>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299"/>
        <v>0</v>
      </c>
      <c r="C3740" s="130"/>
      <c r="D3740" s="130"/>
      <c r="E3740" s="130"/>
      <c r="F3740" s="130"/>
      <c r="G3740" s="130"/>
      <c r="H3740" s="130"/>
      <c r="I3740" s="130"/>
      <c r="J3740" s="130"/>
      <c r="K3740" s="130"/>
      <c r="L3740" s="130"/>
      <c r="M3740" s="130"/>
      <c r="N3740" s="130"/>
      <c r="O3740" s="130"/>
      <c r="P3740" s="130"/>
      <c r="Q3740" s="130"/>
      <c r="R3740" s="130" t="s">
        <v>8289</v>
      </c>
      <c r="S3740" s="130" t="s">
        <v>8294</v>
      </c>
      <c r="T3740" s="130" t="s">
        <v>8302</v>
      </c>
      <c r="U3740" s="36"/>
      <c r="V3740" s="36"/>
      <c r="W3740" s="15">
        <f t="shared" si="2"/>
        <v>45635</v>
      </c>
      <c r="X3740" s="24">
        <v>3739.0</v>
      </c>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299"/>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2"/>
        <v>45635</v>
      </c>
      <c r="X3741" s="24">
        <v>3740.0</v>
      </c>
      <c r="Y3741" s="17" t="str">
        <f t="shared" ref="Y3741:Y3760" si="5185">formulatext(A3741)</f>
        <v>#N/A</v>
      </c>
      <c r="Z3741" s="25" t="str">
        <f t="shared" ref="Z3741:Z3760" si="5186">org.libreoffice.regex(Y3741,"(\= COUNTIFS\(C\$\d{1,3}:)(C\d{1,3})(,)(C\d{1,3})(\))","$2")</f>
        <v>#NAME?</v>
      </c>
      <c r="AA3741" s="25" t="str">
        <f t="shared" ref="AA3741:AA3760" si="5187">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299"/>
        <v>1</v>
      </c>
      <c r="C3742" s="12" t="s">
        <v>8303</v>
      </c>
      <c r="D3742" s="21"/>
      <c r="E3742" s="21"/>
      <c r="F3742" s="21"/>
      <c r="G3742" s="21"/>
      <c r="H3742" s="21"/>
      <c r="I3742" s="21"/>
      <c r="J3742" s="21"/>
      <c r="K3742" s="21"/>
      <c r="L3742" s="21"/>
      <c r="M3742" s="21"/>
      <c r="N3742" s="21"/>
      <c r="O3742" s="21"/>
      <c r="P3742" s="21"/>
      <c r="Q3742" s="21"/>
      <c r="R3742" s="21"/>
      <c r="S3742" s="21"/>
      <c r="T3742" s="21"/>
      <c r="U3742" s="23"/>
      <c r="V3742" s="23"/>
      <c r="W3742" s="15">
        <f t="shared" si="2"/>
        <v>45635</v>
      </c>
      <c r="X3742" s="24">
        <v>3741.0</v>
      </c>
      <c r="Y3742" s="17" t="str">
        <f t="shared" si="5185"/>
        <v>#N/A</v>
      </c>
      <c r="Z3742" s="25" t="str">
        <f t="shared" si="5186"/>
        <v>#NAME?</v>
      </c>
      <c r="AA3742" s="25" t="str">
        <f t="shared" si="5187"/>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88">COUNTIFS(C$3:C3743,C3743)</f>
        <v>18</v>
      </c>
      <c r="B3743" s="10">
        <f t="shared" si="4299"/>
        <v>26</v>
      </c>
      <c r="C3743" s="12" t="s">
        <v>2777</v>
      </c>
      <c r="D3743" s="21" t="str">
        <f t="shared" ref="D3743:D3744" si="5189">VLOOKUP($C3743,$C$1:$P$7320,2,0)</f>
        <v>noun</v>
      </c>
      <c r="E3743" s="21" t="str">
        <f t="shared" ref="E3743:E3744" si="5190">VLOOKUP($C3743,$C$1:$P$7320,3,0)</f>
        <v>masc acc sg, from bhikkhati</v>
      </c>
      <c r="F3743" s="21" t="str">
        <f t="shared" ref="F3743:F3744" si="5191">VLOOKUP($C3743,$C$1:$P$7320,4,0)</f>
        <v/>
      </c>
      <c r="G3743" s="21"/>
      <c r="H3743" s="21" t="str">
        <f t="shared" ref="H3743:H3744" si="5192">VLOOKUP($C3743,$C$1:$P$7320,6,0)</f>
        <v>monk, monastic</v>
      </c>
      <c r="I3743" s="21" t="str">
        <f t="shared" ref="I3743:I3744" si="5193">VLOOKUP($C3743,$C$1:$P$7320,7,0)</f>
        <v>beggar, mendicant</v>
      </c>
      <c r="J3743" s="21" t="str">
        <f t="shared" ref="J3743:J3744" si="5194">VLOOKUP($C3743,$C$1:$P$7320,8,0)</f>
        <v>√bhikkh (beg)</v>
      </c>
      <c r="K3743" s="21">
        <f t="shared" ref="K3743:K3744" si="5195">VLOOKUP($C3743,$C$1:$P$7320,9,0)</f>
        <v>1</v>
      </c>
      <c r="L3743" s="21" t="str">
        <f t="shared" ref="L3743:L3744" si="5196">VLOOKUP($C3743,$C$1:$P$7320,10,0)</f>
        <v>a</v>
      </c>
      <c r="M3743" s="21" t="str">
        <f t="shared" ref="M3743:M3744" si="5197">VLOOKUP($C3743,$C$1:$P$7320,11,0)</f>
        <v/>
      </c>
      <c r="N3743" s="21" t="str">
        <f t="shared" ref="N3743:N3744" si="5198">VLOOKUP($C3743,$C$1:$P$7320,12,0)</f>
        <v>√bhikkh + u</v>
      </c>
      <c r="O3743" s="21" t="str">
        <f t="shared" ref="O3743:O3744" si="5199">VLOOKUP($C3743,$C$1:$P$7320,13,0)</f>
        <v/>
      </c>
      <c r="P3743" s="21" t="str">
        <f t="shared" ref="P3743:P3744" si="5200">VLOOKUP($C3743,$C$1:$P$7320,14,0)</f>
        <v/>
      </c>
      <c r="Q3743" s="21"/>
      <c r="R3743" s="21" t="s">
        <v>8303</v>
      </c>
      <c r="S3743" s="21" t="s">
        <v>8304</v>
      </c>
      <c r="T3743" s="21" t="s">
        <v>8305</v>
      </c>
      <c r="U3743" s="77"/>
      <c r="V3743" s="23"/>
      <c r="W3743" s="15">
        <f t="shared" si="2"/>
        <v>45635</v>
      </c>
      <c r="X3743" s="24">
        <v>3742.0</v>
      </c>
      <c r="Y3743" s="17" t="str">
        <f t="shared" si="5185"/>
        <v>=COUNTIFS(C$3:C3743,C3743)</v>
      </c>
      <c r="Z3743" s="25" t="str">
        <f t="shared" si="5186"/>
        <v>#NAME?</v>
      </c>
      <c r="AA3743" s="25" t="str">
        <f t="shared" si="5187"/>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88"/>
        <v>10</v>
      </c>
      <c r="B3744" s="10">
        <f t="shared" si="4299"/>
        <v>11</v>
      </c>
      <c r="C3744" s="12" t="s">
        <v>3638</v>
      </c>
      <c r="D3744" s="21" t="str">
        <f t="shared" si="5189"/>
        <v>comp</v>
      </c>
      <c r="E3744" s="21" t="str">
        <f t="shared" si="5190"/>
        <v>sandhi, ind + ind</v>
      </c>
      <c r="F3744" s="21" t="str">
        <f t="shared" si="5191"/>
        <v/>
      </c>
      <c r="G3744" s="21"/>
      <c r="H3744" s="21" t="str">
        <f t="shared" si="5192"/>
        <v>and just, and now</v>
      </c>
      <c r="I3744" s="21" t="str">
        <f t="shared" si="5193"/>
        <v/>
      </c>
      <c r="J3744" s="21" t="str">
        <f t="shared" si="5194"/>
        <v/>
      </c>
      <c r="K3744" s="21" t="str">
        <f t="shared" si="5195"/>
        <v/>
      </c>
      <c r="L3744" s="21" t="str">
        <f t="shared" si="5196"/>
        <v/>
      </c>
      <c r="M3744" s="21" t="str">
        <f t="shared" si="5197"/>
        <v/>
      </c>
      <c r="N3744" s="21" t="str">
        <f t="shared" si="5198"/>
        <v>pana + eva</v>
      </c>
      <c r="O3744" s="21" t="str">
        <f t="shared" si="5199"/>
        <v/>
      </c>
      <c r="P3744" s="21" t="str">
        <f t="shared" si="5200"/>
        <v/>
      </c>
      <c r="Q3744" s="21"/>
      <c r="R3744" s="21" t="s">
        <v>8303</v>
      </c>
      <c r="S3744" s="21" t="s">
        <v>8304</v>
      </c>
      <c r="T3744" s="21" t="s">
        <v>8305</v>
      </c>
      <c r="U3744" s="23"/>
      <c r="V3744" s="23"/>
      <c r="W3744" s="15">
        <f t="shared" si="2"/>
        <v>45635</v>
      </c>
      <c r="X3744" s="24">
        <v>3743.0</v>
      </c>
      <c r="Y3744" s="17" t="str">
        <f t="shared" si="5185"/>
        <v>=COUNTIFS(C$3:C3744,C3744)</v>
      </c>
      <c r="Z3744" s="25" t="str">
        <f t="shared" si="5186"/>
        <v>#NAME?</v>
      </c>
      <c r="AA3744" s="25" t="str">
        <f t="shared" si="5187"/>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88"/>
        <v>1</v>
      </c>
      <c r="B3745" s="10">
        <f t="shared" si="4299"/>
        <v>1</v>
      </c>
      <c r="C3745" s="12" t="s">
        <v>8306</v>
      </c>
      <c r="D3745" s="21" t="s">
        <v>47</v>
      </c>
      <c r="E3745" s="21" t="s">
        <v>8307</v>
      </c>
      <c r="F3745" s="21"/>
      <c r="G3745" s="21"/>
      <c r="H3745" s="21" t="s">
        <v>8308</v>
      </c>
      <c r="I3745" s="21" t="s">
        <v>8309</v>
      </c>
      <c r="J3745" s="21" t="s">
        <v>3965</v>
      </c>
      <c r="K3745" s="21">
        <v>1.0</v>
      </c>
      <c r="L3745" s="21" t="s">
        <v>35</v>
      </c>
      <c r="M3745" s="21"/>
      <c r="N3745" s="21" t="s">
        <v>3966</v>
      </c>
      <c r="O3745" s="21"/>
      <c r="P3745" s="21"/>
      <c r="Q3745" s="21"/>
      <c r="R3745" s="21" t="s">
        <v>8303</v>
      </c>
      <c r="S3745" s="21" t="s">
        <v>8304</v>
      </c>
      <c r="T3745" s="21" t="s">
        <v>8310</v>
      </c>
      <c r="U3745" s="23"/>
      <c r="V3745" s="23"/>
      <c r="W3745" s="15">
        <f t="shared" si="2"/>
        <v>45635</v>
      </c>
      <c r="X3745" s="24">
        <v>3744.0</v>
      </c>
      <c r="Y3745" s="17" t="str">
        <f t="shared" si="5185"/>
        <v>=COUNTIFS(C$3:C3745,C3745)</v>
      </c>
      <c r="Z3745" s="25" t="str">
        <f t="shared" si="5186"/>
        <v>#NAME?</v>
      </c>
      <c r="AA3745" s="25" t="str">
        <f t="shared" si="5187"/>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88"/>
        <v>1</v>
      </c>
      <c r="B3746" s="10">
        <f t="shared" si="4299"/>
        <v>1</v>
      </c>
      <c r="C3746" s="12" t="s">
        <v>8311</v>
      </c>
      <c r="D3746" s="21" t="s">
        <v>183</v>
      </c>
      <c r="E3746" s="21" t="s">
        <v>8312</v>
      </c>
      <c r="F3746" s="21"/>
      <c r="G3746" s="21"/>
      <c r="H3746" s="21" t="s">
        <v>8313</v>
      </c>
      <c r="I3746" s="21" t="s">
        <v>7515</v>
      </c>
      <c r="J3746" s="21" t="s">
        <v>975</v>
      </c>
      <c r="K3746" s="21">
        <v>1.0</v>
      </c>
      <c r="L3746" s="21" t="s">
        <v>35</v>
      </c>
      <c r="M3746" s="21"/>
      <c r="N3746" s="21" t="s">
        <v>7516</v>
      </c>
      <c r="O3746" s="21"/>
      <c r="P3746" s="21"/>
      <c r="Q3746" s="21"/>
      <c r="R3746" s="21" t="s">
        <v>8303</v>
      </c>
      <c r="S3746" s="21" t="s">
        <v>8304</v>
      </c>
      <c r="T3746" s="21" t="s">
        <v>8314</v>
      </c>
      <c r="U3746" s="23"/>
      <c r="V3746" s="23"/>
      <c r="W3746" s="15">
        <f t="shared" si="2"/>
        <v>45635</v>
      </c>
      <c r="X3746" s="24">
        <v>3745.0</v>
      </c>
      <c r="Y3746" s="17" t="str">
        <f t="shared" si="5185"/>
        <v>=COUNTIFS(C$3:C3746,C3746)</v>
      </c>
      <c r="Z3746" s="25" t="str">
        <f t="shared" si="5186"/>
        <v>#NAME?</v>
      </c>
      <c r="AA3746" s="25" t="str">
        <f t="shared" si="5187"/>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88"/>
        <v>1</v>
      </c>
      <c r="B3747" s="10">
        <f t="shared" si="4299"/>
        <v>1</v>
      </c>
      <c r="C3747" s="12" t="s">
        <v>8315</v>
      </c>
      <c r="D3747" s="21" t="s">
        <v>47</v>
      </c>
      <c r="E3747" s="21" t="s">
        <v>8316</v>
      </c>
      <c r="F3747" s="21"/>
      <c r="G3747" s="21"/>
      <c r="H3747" s="21" t="s">
        <v>8317</v>
      </c>
      <c r="I3747" s="21"/>
      <c r="J3747" s="21"/>
      <c r="K3747" s="21"/>
      <c r="L3747" s="21"/>
      <c r="M3747" s="21"/>
      <c r="N3747" s="21"/>
      <c r="O3747" s="21"/>
      <c r="P3747" s="21"/>
      <c r="Q3747" s="21"/>
      <c r="R3747" s="21" t="s">
        <v>8303</v>
      </c>
      <c r="S3747" s="21" t="s">
        <v>8304</v>
      </c>
      <c r="T3747" s="21" t="s">
        <v>8318</v>
      </c>
      <c r="U3747" s="23"/>
      <c r="V3747" s="23"/>
      <c r="W3747" s="15">
        <f t="shared" si="2"/>
        <v>45635</v>
      </c>
      <c r="X3747" s="24">
        <v>3746.0</v>
      </c>
      <c r="Y3747" s="17" t="str">
        <f t="shared" si="5185"/>
        <v>=COUNTIFS(C$3:C3747,C3747)</v>
      </c>
      <c r="Z3747" s="25" t="str">
        <f t="shared" si="5186"/>
        <v>#NAME?</v>
      </c>
      <c r="AA3747" s="25" t="str">
        <f t="shared" si="5187"/>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88"/>
        <v>117</v>
      </c>
      <c r="B3748" s="10">
        <f t="shared" si="4299"/>
        <v>220</v>
      </c>
      <c r="C3748" s="12" t="s">
        <v>1131</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8303</v>
      </c>
      <c r="S3748" s="21" t="s">
        <v>8304</v>
      </c>
      <c r="T3748" s="21" t="s">
        <v>8305</v>
      </c>
      <c r="U3748" s="23"/>
      <c r="V3748" s="23"/>
      <c r="W3748" s="15">
        <f t="shared" si="2"/>
        <v>45635</v>
      </c>
      <c r="X3748" s="24">
        <v>3747.0</v>
      </c>
      <c r="Y3748" s="17" t="str">
        <f t="shared" si="5185"/>
        <v>=COUNTIFS(C$3:C3748,C3748)</v>
      </c>
      <c r="Z3748" s="25" t="str">
        <f t="shared" si="5186"/>
        <v>#NAME?</v>
      </c>
      <c r="AA3748" s="25" t="str">
        <f t="shared" si="5187"/>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88"/>
        <v>1</v>
      </c>
      <c r="B3749" s="10">
        <f t="shared" si="4299"/>
        <v>1</v>
      </c>
      <c r="C3749" s="12" t="s">
        <v>8319</v>
      </c>
      <c r="D3749" s="21" t="s">
        <v>47</v>
      </c>
      <c r="E3749" s="21" t="s">
        <v>8320</v>
      </c>
      <c r="F3749" s="21"/>
      <c r="G3749" s="21"/>
      <c r="H3749" s="21" t="s">
        <v>8321</v>
      </c>
      <c r="I3749" s="21" t="s">
        <v>8322</v>
      </c>
      <c r="J3749" s="21" t="s">
        <v>8323</v>
      </c>
      <c r="K3749" s="21">
        <v>1.0</v>
      </c>
      <c r="L3749" s="21" t="s">
        <v>35</v>
      </c>
      <c r="M3749" s="21"/>
      <c r="N3749" s="21" t="s">
        <v>8324</v>
      </c>
      <c r="O3749" s="21"/>
      <c r="P3749" s="21"/>
      <c r="Q3749" s="21"/>
      <c r="R3749" s="21" t="s">
        <v>8303</v>
      </c>
      <c r="S3749" s="21" t="s">
        <v>8304</v>
      </c>
      <c r="T3749" s="21" t="s">
        <v>8325</v>
      </c>
      <c r="U3749" s="23"/>
      <c r="V3749" s="23"/>
      <c r="W3749" s="15">
        <f t="shared" si="2"/>
        <v>45635</v>
      </c>
      <c r="X3749" s="24">
        <v>3748.0</v>
      </c>
      <c r="Y3749" s="17" t="str">
        <f t="shared" si="5185"/>
        <v>=COUNTIFS(C$3:C3749,C3749)</v>
      </c>
      <c r="Z3749" s="25" t="str">
        <f t="shared" si="5186"/>
        <v>#NAME?</v>
      </c>
      <c r="AA3749" s="25" t="str">
        <f t="shared" si="5187"/>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88"/>
        <v>118</v>
      </c>
      <c r="B3750" s="10">
        <f t="shared" si="4299"/>
        <v>220</v>
      </c>
      <c r="C3750" s="12" t="s">
        <v>1131</v>
      </c>
      <c r="D3750" s="21" t="str">
        <f t="shared" ref="D3750:D3754" si="5201">VLOOKUP($C3750,$C$1:$P$7320,2,0)</f>
        <v>ind</v>
      </c>
      <c r="E3750" s="21" t="str">
        <f t="shared" ref="E3750:E3754" si="5202">VLOOKUP($C3750,$C$1:$P$7320,3,0)</f>
        <v>conj</v>
      </c>
      <c r="F3750" s="21" t="str">
        <f t="shared" ref="F3750:F3754" si="5203">VLOOKUP($C3750,$C$1:$P$7320,4,0)</f>
        <v/>
      </c>
      <c r="G3750" s="21"/>
      <c r="H3750" s="21" t="str">
        <f t="shared" ref="H3750:H3754" si="5204">VLOOKUP($C3750,$C$1:$P$7320,6,0)</f>
        <v>or, either or</v>
      </c>
      <c r="I3750" s="21" t="str">
        <f t="shared" ref="I3750:I3754" si="5205">VLOOKUP($C3750,$C$1:$P$7320,7,0)</f>
        <v/>
      </c>
      <c r="J3750" s="21" t="str">
        <f t="shared" ref="J3750:J3754" si="5206">VLOOKUP($C3750,$C$1:$P$7320,8,0)</f>
        <v/>
      </c>
      <c r="K3750" s="21" t="str">
        <f t="shared" ref="K3750:K3754" si="5207">VLOOKUP($C3750,$C$1:$P$7320,9,0)</f>
        <v/>
      </c>
      <c r="L3750" s="21" t="str">
        <f t="shared" ref="L3750:L3754" si="5208">VLOOKUP($C3750,$C$1:$P$7320,10,0)</f>
        <v/>
      </c>
      <c r="M3750" s="21" t="str">
        <f t="shared" ref="M3750:M3754" si="5209">VLOOKUP($C3750,$C$1:$P$7320,11,0)</f>
        <v/>
      </c>
      <c r="N3750" s="21" t="str">
        <f t="shared" ref="N3750:N3754" si="5210">VLOOKUP($C3750,$C$1:$P$7320,12,0)</f>
        <v/>
      </c>
      <c r="O3750" s="21" t="str">
        <f t="shared" ref="O3750:O3754" si="5211">VLOOKUP($C3750,$C$1:$P$7320,13,0)</f>
        <v/>
      </c>
      <c r="P3750" s="21" t="str">
        <f t="shared" ref="P3750:P3754" si="5212">VLOOKUP($C3750,$C$1:$P$7320,14,0)</f>
        <v/>
      </c>
      <c r="Q3750" s="21"/>
      <c r="R3750" s="21" t="s">
        <v>8303</v>
      </c>
      <c r="S3750" s="21" t="s">
        <v>8304</v>
      </c>
      <c r="T3750" s="21" t="s">
        <v>8305</v>
      </c>
      <c r="U3750" s="23"/>
      <c r="V3750" s="23"/>
      <c r="W3750" s="15">
        <f t="shared" si="2"/>
        <v>45635</v>
      </c>
      <c r="X3750" s="24">
        <v>3749.0</v>
      </c>
      <c r="Y3750" s="17" t="str">
        <f t="shared" si="5185"/>
        <v>=COUNTIFS(C$3:C3750,C3750)</v>
      </c>
      <c r="Z3750" s="25" t="str">
        <f t="shared" si="5186"/>
        <v>#NAME?</v>
      </c>
      <c r="AA3750" s="25" t="str">
        <f t="shared" si="5187"/>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88"/>
        <v>2</v>
      </c>
      <c r="B3751" s="10">
        <f t="shared" si="4299"/>
        <v>3</v>
      </c>
      <c r="C3751" s="12" t="s">
        <v>5092</v>
      </c>
      <c r="D3751" s="21" t="str">
        <f t="shared" si="5201"/>
        <v>inf</v>
      </c>
      <c r="E3751" s="21" t="str">
        <f t="shared" si="5202"/>
        <v>inf of abhiharati</v>
      </c>
      <c r="F3751" s="21" t="str">
        <f t="shared" si="5203"/>
        <v/>
      </c>
      <c r="G3751" s="21"/>
      <c r="H3751" s="21" t="str">
        <f t="shared" si="5204"/>
        <v>to take away</v>
      </c>
      <c r="I3751" s="21" t="str">
        <f t="shared" si="5205"/>
        <v/>
      </c>
      <c r="J3751" s="21" t="str">
        <f t="shared" si="5206"/>
        <v>√har (carry)</v>
      </c>
      <c r="K3751" s="21">
        <f t="shared" si="5207"/>
        <v>1</v>
      </c>
      <c r="L3751" s="21" t="str">
        <f t="shared" si="5208"/>
        <v>a</v>
      </c>
      <c r="M3751" s="21" t="str">
        <f t="shared" si="5209"/>
        <v/>
      </c>
      <c r="N3751" s="21" t="str">
        <f t="shared" si="5210"/>
        <v>abhi + √har + tuṃ</v>
      </c>
      <c r="O3751" s="21" t="str">
        <f t="shared" si="5211"/>
        <v/>
      </c>
      <c r="P3751" s="21" t="str">
        <f t="shared" si="5212"/>
        <v/>
      </c>
      <c r="Q3751" s="21" t="s">
        <v>8326</v>
      </c>
      <c r="R3751" s="21" t="s">
        <v>8303</v>
      </c>
      <c r="S3751" s="21" t="s">
        <v>8304</v>
      </c>
      <c r="T3751" s="21" t="s">
        <v>8305</v>
      </c>
      <c r="U3751" s="23"/>
      <c r="V3751" s="23"/>
      <c r="W3751" s="15">
        <f t="shared" si="2"/>
        <v>45635</v>
      </c>
      <c r="X3751" s="24">
        <v>3750.0</v>
      </c>
      <c r="Y3751" s="17" t="str">
        <f t="shared" si="5185"/>
        <v>=COUNTIFS(C$3:C3751,C3751)</v>
      </c>
      <c r="Z3751" s="25" t="str">
        <f t="shared" si="5186"/>
        <v>#NAME?</v>
      </c>
      <c r="AA3751" s="25" t="str">
        <f t="shared" si="5187"/>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88"/>
        <v>2</v>
      </c>
      <c r="B3752" s="10">
        <f t="shared" si="4299"/>
        <v>3</v>
      </c>
      <c r="C3752" s="12" t="s">
        <v>5099</v>
      </c>
      <c r="D3752" s="21" t="str">
        <f t="shared" si="5201"/>
        <v>verb</v>
      </c>
      <c r="E3752" s="21" t="str">
        <f t="shared" si="5202"/>
        <v>opt 3rd sg of pavāreti</v>
      </c>
      <c r="F3752" s="21" t="str">
        <f t="shared" si="5203"/>
        <v/>
      </c>
      <c r="G3752" s="21"/>
      <c r="H3752" s="21" t="str">
        <f t="shared" si="5204"/>
        <v>he would invite</v>
      </c>
      <c r="I3752" s="21" t="str">
        <f t="shared" si="5205"/>
        <v/>
      </c>
      <c r="J3752" s="21" t="str">
        <f t="shared" si="5206"/>
        <v>√var (wish, choose)</v>
      </c>
      <c r="K3752" s="21">
        <f t="shared" si="5207"/>
        <v>8</v>
      </c>
      <c r="L3752" s="21" t="str">
        <f t="shared" si="5208"/>
        <v>*e</v>
      </c>
      <c r="M3752" s="21" t="str">
        <f t="shared" si="5209"/>
        <v>√var + *e &gt; vāre</v>
      </c>
      <c r="N3752" s="21" t="str">
        <f t="shared" si="5210"/>
        <v>pa + vāre + ti</v>
      </c>
      <c r="O3752" s="21" t="str">
        <f t="shared" si="5211"/>
        <v/>
      </c>
      <c r="P3752" s="21" t="str">
        <f t="shared" si="5212"/>
        <v/>
      </c>
      <c r="Q3752" s="21"/>
      <c r="R3752" s="21" t="s">
        <v>8303</v>
      </c>
      <c r="S3752" s="21" t="s">
        <v>8304</v>
      </c>
      <c r="T3752" s="21" t="s">
        <v>8305</v>
      </c>
      <c r="U3752" s="23"/>
      <c r="V3752" s="23"/>
      <c r="W3752" s="15">
        <f t="shared" si="2"/>
        <v>45635</v>
      </c>
      <c r="X3752" s="24">
        <v>3751.0</v>
      </c>
      <c r="Y3752" s="17" t="str">
        <f t="shared" si="5185"/>
        <v>=COUNTIFS(C$3:C3752,C3752)</v>
      </c>
      <c r="Z3752" s="25" t="str">
        <f t="shared" si="5186"/>
        <v>#NAME?</v>
      </c>
      <c r="AA3752" s="25" t="str">
        <f t="shared" si="5187"/>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88"/>
        <v>3</v>
      </c>
      <c r="B3753" s="10">
        <f t="shared" si="4299"/>
        <v>3</v>
      </c>
      <c r="C3753" s="12" t="s">
        <v>4802</v>
      </c>
      <c r="D3753" s="21" t="str">
        <f t="shared" si="5201"/>
        <v>prp</v>
      </c>
      <c r="E3753" s="21" t="str">
        <f t="shared" si="5202"/>
        <v>masc instr sg of ākaṅkhamāna</v>
      </c>
      <c r="F3753" s="21" t="str">
        <f t="shared" si="5203"/>
        <v/>
      </c>
      <c r="G3753" s="21"/>
      <c r="H3753" s="21" t="str">
        <f t="shared" si="5204"/>
        <v>by desiring, who wants</v>
      </c>
      <c r="I3753" s="21" t="str">
        <f t="shared" si="5205"/>
        <v/>
      </c>
      <c r="J3753" s="21" t="str">
        <f t="shared" si="5206"/>
        <v>√kaṅkh (wish for)</v>
      </c>
      <c r="K3753" s="21">
        <f t="shared" si="5207"/>
        <v>2</v>
      </c>
      <c r="L3753" s="21" t="str">
        <f t="shared" si="5208"/>
        <v>ṃa</v>
      </c>
      <c r="M3753" s="21" t="str">
        <f t="shared" si="5209"/>
        <v>√kaṅkh + ṃa &gt; kaṅkha</v>
      </c>
      <c r="N3753" s="21" t="str">
        <f t="shared" si="5210"/>
        <v>ā + kaṅkha + māna</v>
      </c>
      <c r="O3753" s="21" t="str">
        <f t="shared" si="5211"/>
        <v/>
      </c>
      <c r="P3753" s="21" t="str">
        <f t="shared" si="5212"/>
        <v/>
      </c>
      <c r="Q3753" s="21"/>
      <c r="R3753" s="21" t="s">
        <v>8303</v>
      </c>
      <c r="S3753" s="21" t="s">
        <v>8304</v>
      </c>
      <c r="T3753" s="21" t="s">
        <v>8305</v>
      </c>
      <c r="U3753" s="23"/>
      <c r="V3753" s="23"/>
      <c r="W3753" s="15">
        <f t="shared" si="2"/>
        <v>45635</v>
      </c>
      <c r="X3753" s="24">
        <v>3752.0</v>
      </c>
      <c r="Y3753" s="17" t="str">
        <f t="shared" si="5185"/>
        <v>=COUNTIFS(C$3:C3753,C3753)</v>
      </c>
      <c r="Z3753" s="25" t="str">
        <f t="shared" si="5186"/>
        <v>#NAME?</v>
      </c>
      <c r="AA3753" s="25" t="str">
        <f t="shared" si="5187"/>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88"/>
        <v>25</v>
      </c>
      <c r="B3754" s="10">
        <f t="shared" si="4299"/>
        <v>39</v>
      </c>
      <c r="C3754" s="12" t="s">
        <v>704</v>
      </c>
      <c r="D3754" s="21" t="str">
        <f t="shared" si="5201"/>
        <v>noun</v>
      </c>
      <c r="E3754" s="21" t="str">
        <f t="shared" si="5202"/>
        <v>masc instr sg of bhikkhu, from bhikkhati</v>
      </c>
      <c r="F3754" s="21" t="str">
        <f t="shared" si="5203"/>
        <v/>
      </c>
      <c r="G3754" s="21"/>
      <c r="H3754" s="21" t="str">
        <f t="shared" si="5204"/>
        <v>by a monk, monastic</v>
      </c>
      <c r="I3754" s="21" t="str">
        <f t="shared" si="5205"/>
        <v>beggar, mendicant</v>
      </c>
      <c r="J3754" s="21" t="str">
        <f t="shared" si="5206"/>
        <v>√bhikkh (beg)</v>
      </c>
      <c r="K3754" s="21">
        <f t="shared" si="5207"/>
        <v>1</v>
      </c>
      <c r="L3754" s="21" t="str">
        <f t="shared" si="5208"/>
        <v>a</v>
      </c>
      <c r="M3754" s="21" t="str">
        <f t="shared" si="5209"/>
        <v/>
      </c>
      <c r="N3754" s="21" t="str">
        <f t="shared" si="5210"/>
        <v>√bhikkh + u</v>
      </c>
      <c r="O3754" s="21" t="str">
        <f t="shared" si="5211"/>
        <v/>
      </c>
      <c r="P3754" s="21" t="str">
        <f t="shared" si="5212"/>
        <v/>
      </c>
      <c r="Q3754" s="21"/>
      <c r="R3754" s="21" t="s">
        <v>8303</v>
      </c>
      <c r="S3754" s="21" t="s">
        <v>8304</v>
      </c>
      <c r="T3754" s="21" t="s">
        <v>8305</v>
      </c>
      <c r="U3754" s="23"/>
      <c r="V3754" s="23"/>
      <c r="W3754" s="15">
        <f t="shared" si="2"/>
        <v>45635</v>
      </c>
      <c r="X3754" s="24">
        <v>3753.0</v>
      </c>
      <c r="Y3754" s="17" t="str">
        <f t="shared" si="5185"/>
        <v>=COUNTIFS(C$3:C3754,C3754)</v>
      </c>
      <c r="Z3754" s="25" t="str">
        <f t="shared" si="5186"/>
        <v>#NAME?</v>
      </c>
      <c r="AA3754" s="25" t="str">
        <f t="shared" si="5187"/>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88"/>
        <v>1</v>
      </c>
      <c r="B3755" s="10">
        <f t="shared" si="4299"/>
        <v>1</v>
      </c>
      <c r="C3755" s="12" t="s">
        <v>8327</v>
      </c>
      <c r="D3755" s="21" t="s">
        <v>47</v>
      </c>
      <c r="E3755" s="21" t="s">
        <v>8328</v>
      </c>
      <c r="F3755" s="21"/>
      <c r="G3755" s="21"/>
      <c r="H3755" s="21" t="s">
        <v>8329</v>
      </c>
      <c r="I3755" s="21"/>
      <c r="J3755" s="21"/>
      <c r="K3755" s="21"/>
      <c r="L3755" s="21"/>
      <c r="M3755" s="21"/>
      <c r="N3755" s="21" t="s">
        <v>8330</v>
      </c>
      <c r="O3755" s="21" t="s">
        <v>8331</v>
      </c>
      <c r="P3755" s="21" t="s">
        <v>8332</v>
      </c>
      <c r="Q3755" s="21" t="s">
        <v>8333</v>
      </c>
      <c r="R3755" s="21" t="s">
        <v>8303</v>
      </c>
      <c r="S3755" s="21" t="s">
        <v>8304</v>
      </c>
      <c r="T3755" s="21" t="s">
        <v>8334</v>
      </c>
      <c r="U3755" s="23"/>
      <c r="V3755" s="23"/>
      <c r="W3755" s="15">
        <f t="shared" si="2"/>
        <v>45635</v>
      </c>
      <c r="X3755" s="24">
        <v>3754.0</v>
      </c>
      <c r="Y3755" s="17" t="str">
        <f t="shared" si="5185"/>
        <v>=COUNTIFS(C$3:C3755,C3755)</v>
      </c>
      <c r="Z3755" s="25" t="str">
        <f t="shared" si="5186"/>
        <v>#NAME?</v>
      </c>
      <c r="AA3755" s="25" t="str">
        <f t="shared" si="5187"/>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88"/>
        <v>3</v>
      </c>
      <c r="B3756" s="10">
        <f t="shared" si="4299"/>
        <v>3</v>
      </c>
      <c r="C3756" s="12" t="s">
        <v>5627</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8335</v>
      </c>
      <c r="R3756" s="21" t="s">
        <v>8303</v>
      </c>
      <c r="S3756" s="21" t="s">
        <v>8304</v>
      </c>
      <c r="T3756" s="21" t="s">
        <v>8305</v>
      </c>
      <c r="U3756" s="23"/>
      <c r="V3756" s="23"/>
      <c r="W3756" s="15">
        <f t="shared" si="2"/>
        <v>45635</v>
      </c>
      <c r="X3756" s="24">
        <v>3755.0</v>
      </c>
      <c r="Y3756" s="17" t="str">
        <f t="shared" si="5185"/>
        <v>=COUNTIFS(C$3:C3756,C3756)</v>
      </c>
      <c r="Z3756" s="25" t="str">
        <f t="shared" si="5186"/>
        <v>#NAME?</v>
      </c>
      <c r="AA3756" s="25" t="str">
        <f t="shared" si="5187"/>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88"/>
        <v>1</v>
      </c>
      <c r="B3757" s="10">
        <f t="shared" si="4299"/>
        <v>1</v>
      </c>
      <c r="C3757" s="12" t="s">
        <v>8336</v>
      </c>
      <c r="D3757" s="21" t="s">
        <v>47</v>
      </c>
      <c r="E3757" s="21" t="s">
        <v>8337</v>
      </c>
      <c r="F3757" s="21"/>
      <c r="G3757" s="21"/>
      <c r="H3757" s="21" t="s">
        <v>8338</v>
      </c>
      <c r="I3757" s="21"/>
      <c r="J3757" s="21"/>
      <c r="K3757" s="21"/>
      <c r="L3757" s="21"/>
      <c r="M3757" s="21"/>
      <c r="N3757" s="21" t="s">
        <v>8339</v>
      </c>
      <c r="O3757" s="21" t="s">
        <v>65</v>
      </c>
      <c r="P3757" s="21" t="s">
        <v>8339</v>
      </c>
      <c r="Q3757" s="21"/>
      <c r="R3757" s="21" t="s">
        <v>8303</v>
      </c>
      <c r="S3757" s="21" t="s">
        <v>8304</v>
      </c>
      <c r="T3757" s="21" t="s">
        <v>8340</v>
      </c>
      <c r="U3757" s="23"/>
      <c r="V3757" s="23"/>
      <c r="W3757" s="15">
        <f t="shared" si="2"/>
        <v>45635</v>
      </c>
      <c r="X3757" s="24">
        <v>3756.0</v>
      </c>
      <c r="Y3757" s="17" t="str">
        <f t="shared" si="5185"/>
        <v>=COUNTIFS(C$3:C3757,C3757)</v>
      </c>
      <c r="Z3757" s="25" t="str">
        <f t="shared" si="5186"/>
        <v>#NAME?</v>
      </c>
      <c r="AA3757" s="25" t="str">
        <f t="shared" si="5187"/>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88"/>
        <v>1</v>
      </c>
      <c r="B3758" s="10">
        <f t="shared" si="4299"/>
        <v>1</v>
      </c>
      <c r="C3758" s="12" t="s">
        <v>8341</v>
      </c>
      <c r="D3758" s="21" t="s">
        <v>47</v>
      </c>
      <c r="E3758" s="21" t="s">
        <v>612</v>
      </c>
      <c r="F3758" s="21"/>
      <c r="G3758" s="21"/>
      <c r="H3758" s="21" t="s">
        <v>6321</v>
      </c>
      <c r="I3758" s="21"/>
      <c r="J3758" s="21" t="s">
        <v>6322</v>
      </c>
      <c r="K3758" s="21">
        <v>1.0</v>
      </c>
      <c r="L3758" s="21" t="s">
        <v>35</v>
      </c>
      <c r="M3758" s="21"/>
      <c r="N3758" s="21" t="s">
        <v>6323</v>
      </c>
      <c r="O3758" s="21"/>
      <c r="P3758" s="21"/>
      <c r="Q3758" s="21"/>
      <c r="R3758" s="21" t="s">
        <v>8303</v>
      </c>
      <c r="S3758" s="21" t="s">
        <v>8304</v>
      </c>
      <c r="T3758" s="21" t="s">
        <v>8342</v>
      </c>
      <c r="U3758" s="23"/>
      <c r="V3758" s="23"/>
      <c r="W3758" s="15">
        <f t="shared" si="2"/>
        <v>45635</v>
      </c>
      <c r="X3758" s="24">
        <v>3757.0</v>
      </c>
      <c r="Y3758" s="17" t="str">
        <f t="shared" si="5185"/>
        <v>=COUNTIFS(C$3:C3758,C3758)</v>
      </c>
      <c r="Z3758" s="25" t="str">
        <f t="shared" si="5186"/>
        <v>#NAME?</v>
      </c>
      <c r="AA3758" s="25" t="str">
        <f t="shared" si="5187"/>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88"/>
        <v>1</v>
      </c>
      <c r="B3759" s="10">
        <f t="shared" si="4299"/>
        <v>1</v>
      </c>
      <c r="C3759" s="12" t="s">
        <v>8343</v>
      </c>
      <c r="D3759" s="21" t="s">
        <v>250</v>
      </c>
      <c r="E3759" s="21"/>
      <c r="F3759" s="21"/>
      <c r="G3759" s="21"/>
      <c r="H3759" s="21" t="s">
        <v>8344</v>
      </c>
      <c r="I3759" s="21"/>
      <c r="J3759" s="21" t="s">
        <v>4848</v>
      </c>
      <c r="K3759" s="21">
        <v>8.0</v>
      </c>
      <c r="L3759" s="21" t="s">
        <v>196</v>
      </c>
      <c r="M3759" s="21"/>
      <c r="N3759" s="21" t="s">
        <v>8345</v>
      </c>
      <c r="O3759" s="21"/>
      <c r="P3759" s="21"/>
      <c r="Q3759" s="21"/>
      <c r="R3759" s="21" t="s">
        <v>8303</v>
      </c>
      <c r="S3759" s="21" t="s">
        <v>8304</v>
      </c>
      <c r="T3759" s="21" t="s">
        <v>8346</v>
      </c>
      <c r="U3759" s="23"/>
      <c r="V3759" s="23"/>
      <c r="W3759" s="15">
        <f t="shared" si="2"/>
        <v>45635</v>
      </c>
      <c r="X3759" s="24">
        <v>3758.0</v>
      </c>
      <c r="Y3759" s="17" t="str">
        <f t="shared" si="5185"/>
        <v>=COUNTIFS(C$3:C3759,C3759)</v>
      </c>
      <c r="Z3759" s="25" t="str">
        <f t="shared" si="5186"/>
        <v>#NAME?</v>
      </c>
      <c r="AA3759" s="25" t="str">
        <f t="shared" si="5187"/>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88"/>
        <v>1</v>
      </c>
      <c r="B3760" s="10">
        <f t="shared" si="4299"/>
        <v>1</v>
      </c>
      <c r="C3760" s="12" t="s">
        <v>8347</v>
      </c>
      <c r="D3760" s="21" t="s">
        <v>401</v>
      </c>
      <c r="E3760" s="21" t="s">
        <v>8348</v>
      </c>
      <c r="F3760" s="21"/>
      <c r="G3760" s="21"/>
      <c r="H3760" s="21" t="s">
        <v>8349</v>
      </c>
      <c r="I3760" s="21"/>
      <c r="J3760" s="21" t="s">
        <v>1223</v>
      </c>
      <c r="K3760" s="21">
        <v>6.0</v>
      </c>
      <c r="L3760" s="21" t="s">
        <v>1224</v>
      </c>
      <c r="M3760" s="21" t="s">
        <v>8350</v>
      </c>
      <c r="N3760" s="21" t="s">
        <v>8351</v>
      </c>
      <c r="O3760" s="21"/>
      <c r="P3760" s="21"/>
      <c r="Q3760" s="21"/>
      <c r="R3760" s="21" t="s">
        <v>8303</v>
      </c>
      <c r="S3760" s="21" t="s">
        <v>8304</v>
      </c>
      <c r="T3760" s="21" t="s">
        <v>8352</v>
      </c>
      <c r="U3760" s="23"/>
      <c r="V3760" s="23"/>
      <c r="W3760" s="15">
        <f t="shared" si="2"/>
        <v>45635</v>
      </c>
      <c r="X3760" s="24">
        <v>3759.0</v>
      </c>
      <c r="Y3760" s="17" t="str">
        <f t="shared" si="5185"/>
        <v>=COUNTIFS(C$3:C3760,C3760)</v>
      </c>
      <c r="Z3760" s="25" t="str">
        <f t="shared" si="5186"/>
        <v>#NAME?</v>
      </c>
      <c r="AA3760" s="25" t="str">
        <f t="shared" si="5187"/>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299"/>
        <v>0</v>
      </c>
      <c r="C3761" s="130"/>
      <c r="D3761" s="130"/>
      <c r="E3761" s="130"/>
      <c r="F3761" s="130"/>
      <c r="G3761" s="130"/>
      <c r="H3761" s="130"/>
      <c r="I3761" s="130"/>
      <c r="J3761" s="130"/>
      <c r="K3761" s="130"/>
      <c r="L3761" s="130"/>
      <c r="M3761" s="130"/>
      <c r="N3761" s="130"/>
      <c r="O3761" s="130"/>
      <c r="P3761" s="130"/>
      <c r="Q3761" s="130"/>
      <c r="R3761" s="130" t="s">
        <v>8303</v>
      </c>
      <c r="S3761" s="130" t="s">
        <v>8304</v>
      </c>
      <c r="T3761" s="130" t="s">
        <v>8305</v>
      </c>
      <c r="U3761" s="36"/>
      <c r="V3761" s="36"/>
      <c r="W3761" s="15">
        <f t="shared" si="2"/>
        <v>45635</v>
      </c>
      <c r="X3761" s="24">
        <v>3760.0</v>
      </c>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299"/>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2"/>
        <v>45635</v>
      </c>
      <c r="X3762" s="24">
        <v>3761.0</v>
      </c>
      <c r="Y3762" s="17" t="str">
        <f t="shared" ref="Y3762:Y3767" si="5213">formulatext(A3762)</f>
        <v>#N/A</v>
      </c>
      <c r="Z3762" s="25" t="str">
        <f t="shared" ref="Z3762:Z3767" si="5214">org.libreoffice.regex(Y3762,"(\= COUNTIFS\(C\$\d{1,3}:)(C\d{1,3})(,)(C\d{1,3})(\))","$2")</f>
        <v>#NAME?</v>
      </c>
      <c r="AA3762" s="25" t="str">
        <f t="shared" ref="AA3762:AA3767" si="5215">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216">COUNTIFS(C$3:C3763,C3763)</f>
        <v>13</v>
      </c>
      <c r="B3763" s="10">
        <f t="shared" si="4299"/>
        <v>16</v>
      </c>
      <c r="C3763" s="12" t="s">
        <v>1696</v>
      </c>
      <c r="D3763" s="21" t="str">
        <f t="shared" ref="D3763:D3765" si="5217">VLOOKUP($C3763,$C$1:$P$7320,2,0)</f>
        <v>ind</v>
      </c>
      <c r="E3763" s="21" t="str">
        <f t="shared" ref="E3763:E3765" si="5218">VLOOKUP($C3763,$C$1:$P$7320,3,0)</f>
        <v>adv, abl sg of ta</v>
      </c>
      <c r="F3763" s="21" t="str">
        <f t="shared" ref="F3763:F3765" si="5219">VLOOKUP($C3763,$C$1:$P$7320,4,0)</f>
        <v/>
      </c>
      <c r="G3763" s="21"/>
      <c r="H3763" s="21" t="str">
        <f t="shared" ref="H3763:H3765" si="5220">VLOOKUP($C3763,$C$1:$P$7320,6,0)</f>
        <v>after, then</v>
      </c>
      <c r="I3763" s="21" t="str">
        <f t="shared" ref="I3763:I3765" si="5221">VLOOKUP($C3763,$C$1:$P$7320,7,0)</f>
        <v>from that</v>
      </c>
      <c r="J3763" s="21" t="str">
        <f t="shared" ref="J3763:J3765" si="5222">VLOOKUP($C3763,$C$1:$P$7320,8,0)</f>
        <v/>
      </c>
      <c r="K3763" s="21" t="str">
        <f t="shared" ref="K3763:K3765" si="5223">VLOOKUP($C3763,$C$1:$P$7320,9,0)</f>
        <v/>
      </c>
      <c r="L3763" s="21" t="str">
        <f t="shared" ref="L3763:L3765" si="5224">VLOOKUP($C3763,$C$1:$P$7320,10,0)</f>
        <v/>
      </c>
      <c r="M3763" s="21" t="str">
        <f t="shared" ref="M3763:M3765" si="5225">VLOOKUP($C3763,$C$1:$P$7320,11,0)</f>
        <v/>
      </c>
      <c r="N3763" s="21" t="str">
        <f t="shared" ref="N3763:N3765" si="5226">VLOOKUP($C3763,$C$1:$P$7320,12,0)</f>
        <v>ta + to</v>
      </c>
      <c r="O3763" s="21" t="str">
        <f t="shared" ref="O3763:O3765" si="5227">VLOOKUP($C3763,$C$1:$P$7320,13,0)</f>
        <v/>
      </c>
      <c r="P3763" s="21" t="str">
        <f t="shared" ref="P3763:P3765" si="5228">VLOOKUP($C3763,$C$1:$P$7320,14,0)</f>
        <v/>
      </c>
      <c r="Q3763" s="21"/>
      <c r="R3763" s="21" t="s">
        <v>8303</v>
      </c>
      <c r="S3763" s="21" t="s">
        <v>8304</v>
      </c>
      <c r="T3763" s="21" t="s">
        <v>8353</v>
      </c>
      <c r="U3763" s="23"/>
      <c r="V3763" s="23"/>
      <c r="W3763" s="15">
        <f t="shared" si="2"/>
        <v>45635</v>
      </c>
      <c r="X3763" s="24">
        <v>3762.0</v>
      </c>
      <c r="Y3763" s="17" t="str">
        <f t="shared" si="5213"/>
        <v>=COUNTIFS(C$3:C3763,C3763)</v>
      </c>
      <c r="Z3763" s="25" t="str">
        <f t="shared" si="5214"/>
        <v>#NAME?</v>
      </c>
      <c r="AA3763" s="25" t="str">
        <f t="shared" si="5215"/>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216"/>
        <v>30</v>
      </c>
      <c r="B3764" s="10">
        <f t="shared" si="4299"/>
        <v>38</v>
      </c>
      <c r="C3764" s="12" t="s">
        <v>2672</v>
      </c>
      <c r="D3764" s="21" t="str">
        <f t="shared" si="5217"/>
        <v>ind</v>
      </c>
      <c r="E3764" s="21" t="str">
        <f t="shared" si="5218"/>
        <v>cond</v>
      </c>
      <c r="F3764" s="21" t="str">
        <f t="shared" si="5219"/>
        <v/>
      </c>
      <c r="G3764" s="21"/>
      <c r="H3764" s="21" t="str">
        <f t="shared" si="5220"/>
        <v>if</v>
      </c>
      <c r="I3764" s="21" t="str">
        <f t="shared" si="5221"/>
        <v/>
      </c>
      <c r="J3764" s="21" t="str">
        <f t="shared" si="5222"/>
        <v/>
      </c>
      <c r="K3764" s="21" t="str">
        <f t="shared" si="5223"/>
        <v/>
      </c>
      <c r="L3764" s="21" t="str">
        <f t="shared" si="5224"/>
        <v/>
      </c>
      <c r="M3764" s="21" t="str">
        <f t="shared" si="5225"/>
        <v/>
      </c>
      <c r="N3764" s="21" t="str">
        <f t="shared" si="5226"/>
        <v/>
      </c>
      <c r="O3764" s="21" t="str">
        <f t="shared" si="5227"/>
        <v/>
      </c>
      <c r="P3764" s="21" t="str">
        <f t="shared" si="5228"/>
        <v/>
      </c>
      <c r="Q3764" s="21"/>
      <c r="R3764" s="21" t="s">
        <v>8303</v>
      </c>
      <c r="S3764" s="21" t="s">
        <v>8304</v>
      </c>
      <c r="T3764" s="21" t="s">
        <v>8353</v>
      </c>
      <c r="U3764" s="77"/>
      <c r="V3764" s="23"/>
      <c r="W3764" s="15">
        <f t="shared" si="2"/>
        <v>45635</v>
      </c>
      <c r="X3764" s="24">
        <v>3763.0</v>
      </c>
      <c r="Y3764" s="17" t="str">
        <f t="shared" si="5213"/>
        <v>=COUNTIFS(C$3:C3764,C3764)</v>
      </c>
      <c r="Z3764" s="25" t="str">
        <f t="shared" si="5214"/>
        <v>#NAME?</v>
      </c>
      <c r="AA3764" s="25" t="str">
        <f t="shared" si="5215"/>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16"/>
        <v>12</v>
      </c>
      <c r="B3765" s="10">
        <f t="shared" si="4299"/>
        <v>15</v>
      </c>
      <c r="C3765" s="12" t="s">
        <v>4265</v>
      </c>
      <c r="D3765" s="21" t="str">
        <f t="shared" si="5217"/>
        <v>ind</v>
      </c>
      <c r="E3765" s="21" t="str">
        <f t="shared" si="5218"/>
        <v>adv, acc sg of uttara</v>
      </c>
      <c r="F3765" s="21" t="str">
        <f t="shared" si="5219"/>
        <v/>
      </c>
      <c r="G3765" s="21"/>
      <c r="H3765" s="21" t="str">
        <f t="shared" si="5220"/>
        <v>more, moreover, furthermore</v>
      </c>
      <c r="I3765" s="21" t="str">
        <f t="shared" si="5221"/>
        <v>higher</v>
      </c>
      <c r="J3765" s="21" t="str">
        <f t="shared" si="5222"/>
        <v>√tar (cross)</v>
      </c>
      <c r="K3765" s="21">
        <f t="shared" si="5223"/>
        <v>1</v>
      </c>
      <c r="L3765" s="21" t="str">
        <f t="shared" si="5224"/>
        <v>a</v>
      </c>
      <c r="M3765" s="21" t="str">
        <f t="shared" si="5225"/>
        <v/>
      </c>
      <c r="N3765" s="21" t="str">
        <f t="shared" si="5226"/>
        <v>ud + √tar + a + i</v>
      </c>
      <c r="O3765" s="21" t="str">
        <f t="shared" si="5227"/>
        <v/>
      </c>
      <c r="P3765" s="21" t="str">
        <f t="shared" si="5228"/>
        <v/>
      </c>
      <c r="Q3765" s="21" t="s">
        <v>4269</v>
      </c>
      <c r="R3765" s="21" t="s">
        <v>8303</v>
      </c>
      <c r="S3765" s="21" t="s">
        <v>8304</v>
      </c>
      <c r="T3765" s="21" t="s">
        <v>8353</v>
      </c>
      <c r="U3765" s="23"/>
      <c r="V3765" s="23"/>
      <c r="W3765" s="15">
        <f t="shared" si="2"/>
        <v>45635</v>
      </c>
      <c r="X3765" s="24">
        <v>3764.0</v>
      </c>
      <c r="Y3765" s="17" t="str">
        <f t="shared" si="5213"/>
        <v>=COUNTIFS(C$3:C3765,C3765)</v>
      </c>
      <c r="Z3765" s="25" t="str">
        <f t="shared" si="5214"/>
        <v>#NAME?</v>
      </c>
      <c r="AA3765" s="25" t="str">
        <f t="shared" si="5215"/>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16"/>
        <v>1</v>
      </c>
      <c r="B3766" s="10">
        <f t="shared" si="4299"/>
        <v>1</v>
      </c>
      <c r="C3766" s="12" t="s">
        <v>8354</v>
      </c>
      <c r="D3766" s="21" t="s">
        <v>84</v>
      </c>
      <c r="E3766" s="21" t="s">
        <v>8355</v>
      </c>
      <c r="F3766" s="21" t="s">
        <v>185</v>
      </c>
      <c r="G3766" s="21"/>
      <c r="H3766" s="21" t="s">
        <v>8356</v>
      </c>
      <c r="I3766" s="21" t="s">
        <v>4967</v>
      </c>
      <c r="J3766" s="21" t="s">
        <v>1223</v>
      </c>
      <c r="K3766" s="21">
        <v>6.0</v>
      </c>
      <c r="L3766" s="21" t="s">
        <v>1224</v>
      </c>
      <c r="M3766" s="21" t="s">
        <v>3603</v>
      </c>
      <c r="N3766" s="21" t="s">
        <v>4968</v>
      </c>
      <c r="O3766" s="21"/>
      <c r="P3766" s="21"/>
      <c r="Q3766" s="21"/>
      <c r="R3766" s="21" t="s">
        <v>8303</v>
      </c>
      <c r="S3766" s="21" t="s">
        <v>8304</v>
      </c>
      <c r="T3766" s="21" t="s">
        <v>8357</v>
      </c>
      <c r="U3766" s="23"/>
      <c r="V3766" s="23"/>
      <c r="W3766" s="15">
        <f t="shared" si="2"/>
        <v>45635</v>
      </c>
      <c r="X3766" s="24">
        <v>3765.0</v>
      </c>
      <c r="Y3766" s="17" t="str">
        <f t="shared" si="5213"/>
        <v>=COUNTIFS(C$3:C3766,C3766)</v>
      </c>
      <c r="Z3766" s="25" t="str">
        <f t="shared" si="5214"/>
        <v>#NAME?</v>
      </c>
      <c r="AA3766" s="25" t="str">
        <f t="shared" si="5215"/>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16"/>
        <v>64</v>
      </c>
      <c r="B3767" s="10">
        <f t="shared" si="4299"/>
        <v>122</v>
      </c>
      <c r="C3767" s="12" t="s">
        <v>4724</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8303</v>
      </c>
      <c r="S3767" s="21" t="s">
        <v>8304</v>
      </c>
      <c r="T3767" s="21" t="s">
        <v>8353</v>
      </c>
      <c r="U3767" s="23"/>
      <c r="V3767" s="23"/>
      <c r="W3767" s="15">
        <f t="shared" si="2"/>
        <v>45635</v>
      </c>
      <c r="X3767" s="24">
        <v>3766.0</v>
      </c>
      <c r="Y3767" s="17" t="str">
        <f t="shared" si="5213"/>
        <v>=COUNTIFS(C$3:C3767,C3767)</v>
      </c>
      <c r="Z3767" s="25" t="str">
        <f t="shared" si="5214"/>
        <v>#NAME?</v>
      </c>
      <c r="AA3767" s="25" t="str">
        <f t="shared" si="5215"/>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299"/>
        <v>0</v>
      </c>
      <c r="C3768" s="130"/>
      <c r="D3768" s="130"/>
      <c r="E3768" s="130"/>
      <c r="F3768" s="130"/>
      <c r="G3768" s="130"/>
      <c r="H3768" s="130"/>
      <c r="I3768" s="130"/>
      <c r="J3768" s="130"/>
      <c r="K3768" s="130"/>
      <c r="L3768" s="130"/>
      <c r="M3768" s="130"/>
      <c r="N3768" s="130"/>
      <c r="O3768" s="130"/>
      <c r="P3768" s="130"/>
      <c r="Q3768" s="130"/>
      <c r="R3768" s="130" t="s">
        <v>8303</v>
      </c>
      <c r="S3768" s="130" t="s">
        <v>8304</v>
      </c>
      <c r="T3768" s="130" t="s">
        <v>8353</v>
      </c>
      <c r="U3768" s="36"/>
      <c r="V3768" s="36"/>
      <c r="W3768" s="15">
        <f t="shared" si="2"/>
        <v>45635</v>
      </c>
      <c r="X3768" s="24">
        <v>3767.0</v>
      </c>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299"/>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2"/>
        <v>45635</v>
      </c>
      <c r="X3769" s="24">
        <v>3768.0</v>
      </c>
      <c r="Y3769" s="17" t="str">
        <f t="shared" ref="Y3769:Y3779" si="5229">formulatext(A3769)</f>
        <v>#N/A</v>
      </c>
      <c r="Z3769" s="25" t="str">
        <f t="shared" ref="Z3769:Z3779" si="5230">org.libreoffice.regex(Y3769,"(\= COUNTIFS\(C\$\d{1,3}:)(C\d{1,3})(,)(C\d{1,3})(\))","$2")</f>
        <v>#NAME?</v>
      </c>
      <c r="AA3769" s="25" t="str">
        <f t="shared" ref="AA3769:AA3779" si="5231">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32">COUNTIFS(C$3:C3770,C3770)</f>
        <v>1</v>
      </c>
      <c r="B3770" s="10">
        <f t="shared" si="4299"/>
        <v>1</v>
      </c>
      <c r="C3770" s="12" t="s">
        <v>8358</v>
      </c>
      <c r="D3770" s="21" t="s">
        <v>47</v>
      </c>
      <c r="E3770" s="21" t="s">
        <v>8359</v>
      </c>
      <c r="F3770" s="21"/>
      <c r="G3770" s="21"/>
      <c r="H3770" s="21" t="s">
        <v>8329</v>
      </c>
      <c r="I3770" s="21"/>
      <c r="J3770" s="21"/>
      <c r="K3770" s="21"/>
      <c r="L3770" s="21"/>
      <c r="M3770" s="21"/>
      <c r="N3770" s="21" t="s">
        <v>8330</v>
      </c>
      <c r="O3770" s="21" t="s">
        <v>8331</v>
      </c>
      <c r="P3770" s="21" t="s">
        <v>8332</v>
      </c>
      <c r="Q3770" s="21" t="s">
        <v>8360</v>
      </c>
      <c r="R3770" s="21" t="s">
        <v>8303</v>
      </c>
      <c r="S3770" s="21" t="s">
        <v>8304</v>
      </c>
      <c r="T3770" s="21" t="s">
        <v>8361</v>
      </c>
      <c r="U3770" s="23"/>
      <c r="V3770" s="23"/>
      <c r="W3770" s="15">
        <f t="shared" si="2"/>
        <v>45635</v>
      </c>
      <c r="X3770" s="24">
        <v>3769.0</v>
      </c>
      <c r="Y3770" s="17" t="str">
        <f t="shared" si="5229"/>
        <v>=COUNTIFS(C$3:C3770,C3770)</v>
      </c>
      <c r="Z3770" s="25" t="str">
        <f t="shared" si="5230"/>
        <v>#NAME?</v>
      </c>
      <c r="AA3770" s="25" t="str">
        <f t="shared" si="5231"/>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32"/>
        <v>5</v>
      </c>
      <c r="B3771" s="10">
        <f t="shared" si="4299"/>
        <v>8</v>
      </c>
      <c r="C3771" s="12" t="s">
        <v>4817</v>
      </c>
      <c r="D3771" s="21" t="str">
        <f t="shared" ref="D3771:D3772" si="5233">VLOOKUP($C3771,$C$1:$P$7320,2,0)</f>
        <v>abs</v>
      </c>
      <c r="E3771" s="21" t="str">
        <f t="shared" ref="E3771:E3772" si="5234">VLOOKUP($C3771,$C$1:$P$7320,3,0)</f>
        <v>abs of paṭiggaṇhāti</v>
      </c>
      <c r="F3771" s="21" t="str">
        <f t="shared" ref="F3771:F3772" si="5235">VLOOKUP($C3771,$C$1:$P$7320,4,0)</f>
        <v/>
      </c>
      <c r="G3771" s="21"/>
      <c r="H3771" s="21" t="str">
        <f>VLOOKUP($C3771,$C$1:$P$7320,6,0)</f>
        <v>having accepted, taken</v>
      </c>
      <c r="I3771" s="21" t="str">
        <f t="shared" ref="I3771:I3772" si="5236">VLOOKUP($C3771,$C$1:$P$7320,7,0)</f>
        <v>having personally grabbed</v>
      </c>
      <c r="J3771" s="21" t="str">
        <f t="shared" ref="J3771:J3772" si="5237">VLOOKUP($C3771,$C$1:$P$7320,8,0)</f>
        <v>√gah (grasp)</v>
      </c>
      <c r="K3771" s="21">
        <f t="shared" ref="K3771:K3772" si="5238">VLOOKUP($C3771,$C$1:$P$7320,9,0)</f>
        <v>6</v>
      </c>
      <c r="L3771" s="21" t="str">
        <f t="shared" ref="L3771:L3772" si="5239">VLOOKUP($C3771,$C$1:$P$7320,10,0)</f>
        <v>ṇhā</v>
      </c>
      <c r="M3771" s="21" t="str">
        <f t="shared" ref="M3771:M3772" si="5240">VLOOKUP($C3771,$C$1:$P$7320,11,0)</f>
        <v>√gah + ṇhā &gt; gahe</v>
      </c>
      <c r="N3771" s="21" t="str">
        <f t="shared" ref="N3771:N3772" si="5241">VLOOKUP($C3771,$C$1:$P$7320,12,0)</f>
        <v>paṭi + gahe + tvā</v>
      </c>
      <c r="O3771" s="21" t="str">
        <f t="shared" ref="O3771:O3772" si="5242">VLOOKUP($C3771,$C$1:$P$7320,13,0)</f>
        <v/>
      </c>
      <c r="P3771" s="21" t="str">
        <f t="shared" ref="P3771:P3772" si="5243">VLOOKUP($C3771,$C$1:$P$7320,14,0)</f>
        <v/>
      </c>
      <c r="Q3771" s="21"/>
      <c r="R3771" s="21" t="s">
        <v>8303</v>
      </c>
      <c r="S3771" s="21" t="s">
        <v>8304</v>
      </c>
      <c r="T3771" s="21" t="s">
        <v>8353</v>
      </c>
      <c r="U3771" s="77"/>
      <c r="V3771" s="23"/>
      <c r="W3771" s="15">
        <f t="shared" si="2"/>
        <v>45635</v>
      </c>
      <c r="X3771" s="24">
        <v>3770.0</v>
      </c>
      <c r="Y3771" s="17" t="str">
        <f t="shared" si="5229"/>
        <v>=COUNTIFS(C$3:C3771,C3771)</v>
      </c>
      <c r="Z3771" s="25" t="str">
        <f t="shared" si="5230"/>
        <v>#NAME?</v>
      </c>
      <c r="AA3771" s="25" t="str">
        <f t="shared" si="5231"/>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2"/>
        <v>14</v>
      </c>
      <c r="B3772" s="10">
        <f t="shared" si="4299"/>
        <v>16</v>
      </c>
      <c r="C3772" s="12" t="s">
        <v>1696</v>
      </c>
      <c r="D3772" s="21" t="str">
        <f t="shared" si="5233"/>
        <v>ind</v>
      </c>
      <c r="E3772" s="21" t="str">
        <f t="shared" si="5234"/>
        <v>adv, abl sg of ta</v>
      </c>
      <c r="F3772" s="21" t="str">
        <f t="shared" si="5235"/>
        <v/>
      </c>
      <c r="G3772" s="21"/>
      <c r="H3772" s="21" t="s">
        <v>8362</v>
      </c>
      <c r="I3772" s="21" t="str">
        <f t="shared" si="5236"/>
        <v>from that</v>
      </c>
      <c r="J3772" s="21" t="str">
        <f t="shared" si="5237"/>
        <v/>
      </c>
      <c r="K3772" s="21" t="str">
        <f t="shared" si="5238"/>
        <v/>
      </c>
      <c r="L3772" s="21" t="str">
        <f t="shared" si="5239"/>
        <v/>
      </c>
      <c r="M3772" s="21" t="str">
        <f t="shared" si="5240"/>
        <v/>
      </c>
      <c r="N3772" s="21" t="str">
        <f t="shared" si="5241"/>
        <v>ta + to</v>
      </c>
      <c r="O3772" s="21" t="str">
        <f t="shared" si="5242"/>
        <v/>
      </c>
      <c r="P3772" s="21" t="str">
        <f t="shared" si="5243"/>
        <v/>
      </c>
      <c r="Q3772" s="21"/>
      <c r="R3772" s="21" t="s">
        <v>8303</v>
      </c>
      <c r="S3772" s="21" t="s">
        <v>8304</v>
      </c>
      <c r="T3772" s="21" t="s">
        <v>8353</v>
      </c>
      <c r="U3772" s="23"/>
      <c r="V3772" s="23"/>
      <c r="W3772" s="15">
        <f t="shared" si="2"/>
        <v>45635</v>
      </c>
      <c r="X3772" s="24">
        <v>3771.0</v>
      </c>
      <c r="Y3772" s="17" t="str">
        <f t="shared" si="5229"/>
        <v>=COUNTIFS(C$3:C3772,C3772)</v>
      </c>
      <c r="Z3772" s="25" t="str">
        <f t="shared" si="5230"/>
        <v>#NAME?</v>
      </c>
      <c r="AA3772" s="25" t="str">
        <f t="shared" si="5231"/>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2"/>
        <v>1</v>
      </c>
      <c r="B3773" s="10">
        <f t="shared" si="4299"/>
        <v>1</v>
      </c>
      <c r="C3773" s="12" t="s">
        <v>8363</v>
      </c>
      <c r="D3773" s="21" t="s">
        <v>84</v>
      </c>
      <c r="E3773" s="21" t="s">
        <v>8364</v>
      </c>
      <c r="F3773" s="21"/>
      <c r="G3773" s="21"/>
      <c r="H3773" s="21" t="s">
        <v>8365</v>
      </c>
      <c r="I3773" s="21" t="s">
        <v>8366</v>
      </c>
      <c r="J3773" s="21" t="s">
        <v>1400</v>
      </c>
      <c r="K3773" s="21">
        <v>1.0</v>
      </c>
      <c r="L3773" s="21" t="s">
        <v>35</v>
      </c>
      <c r="M3773" s="21"/>
      <c r="N3773" s="21" t="s">
        <v>8367</v>
      </c>
      <c r="O3773" s="21"/>
      <c r="P3773" s="21"/>
      <c r="Q3773" s="21"/>
      <c r="R3773" s="21" t="s">
        <v>8303</v>
      </c>
      <c r="S3773" s="21" t="s">
        <v>8304</v>
      </c>
      <c r="T3773" s="21" t="s">
        <v>8368</v>
      </c>
      <c r="U3773" s="23"/>
      <c r="V3773" s="23"/>
      <c r="W3773" s="15">
        <f t="shared" si="2"/>
        <v>45635</v>
      </c>
      <c r="X3773" s="24">
        <v>3772.0</v>
      </c>
      <c r="Y3773" s="17" t="str">
        <f t="shared" si="5229"/>
        <v>=COUNTIFS(C$3:C3773,C3773)</v>
      </c>
      <c r="Z3773" s="25" t="str">
        <f t="shared" si="5230"/>
        <v>#NAME?</v>
      </c>
      <c r="AA3773" s="25" t="str">
        <f t="shared" si="5231"/>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2"/>
        <v>19</v>
      </c>
      <c r="B3774" s="10">
        <f t="shared" si="4299"/>
        <v>29</v>
      </c>
      <c r="C3774" s="12" t="s">
        <v>1865</v>
      </c>
      <c r="D3774" s="21" t="str">
        <f t="shared" ref="D3774:D3775" si="5244">VLOOKUP($C3774,$C$1:$P$7320,2,0)</f>
        <v>noun</v>
      </c>
      <c r="E3774" s="21" t="str">
        <f t="shared" ref="E3774:E3775" si="5245">VLOOKUP($C3774,$C$1:$P$7320,3,0)</f>
        <v>masc instr pl of bhikkhu</v>
      </c>
      <c r="F3774" s="21" t="str">
        <f t="shared" ref="F3774:F3775" si="5246">VLOOKUP($C3774,$C$1:$P$7320,4,0)</f>
        <v/>
      </c>
      <c r="G3774" s="21"/>
      <c r="H3774" s="21" t="str">
        <f t="shared" ref="H3774:H3775" si="5247">VLOOKUP($C3774,$C$1:$P$7320,6,0)</f>
        <v>with monks</v>
      </c>
      <c r="I3774" s="21" t="str">
        <f t="shared" ref="I3774:I3775" si="5248">VLOOKUP($C3774,$C$1:$P$7320,7,0)</f>
        <v/>
      </c>
      <c r="J3774" s="21" t="str">
        <f t="shared" ref="J3774:J3775" si="5249">VLOOKUP($C3774,$C$1:$P$7320,8,0)</f>
        <v>√bhikkh (beg)</v>
      </c>
      <c r="K3774" s="21">
        <f t="shared" ref="K3774:K3775" si="5250">VLOOKUP($C3774,$C$1:$P$7320,9,0)</f>
        <v>1</v>
      </c>
      <c r="L3774" s="21" t="str">
        <f t="shared" ref="L3774:L3775" si="5251">VLOOKUP($C3774,$C$1:$P$7320,10,0)</f>
        <v>a</v>
      </c>
      <c r="M3774" s="21" t="str">
        <f t="shared" ref="M3774:M3775" si="5252">VLOOKUP($C3774,$C$1:$P$7320,11,0)</f>
        <v/>
      </c>
      <c r="N3774" s="21" t="str">
        <f t="shared" ref="N3774:N3775" si="5253">VLOOKUP($C3774,$C$1:$P$7320,12,0)</f>
        <v>√bhikkh + u</v>
      </c>
      <c r="O3774" s="21" t="str">
        <f t="shared" ref="O3774:O3775" si="5254">VLOOKUP($C3774,$C$1:$P$7320,13,0)</f>
        <v/>
      </c>
      <c r="P3774" s="21" t="str">
        <f t="shared" ref="P3774:P3775" si="5255">VLOOKUP($C3774,$C$1:$P$7320,14,0)</f>
        <v/>
      </c>
      <c r="Q3774" s="21"/>
      <c r="R3774" s="21" t="s">
        <v>8303</v>
      </c>
      <c r="S3774" s="21" t="s">
        <v>8304</v>
      </c>
      <c r="T3774" s="21" t="s">
        <v>8353</v>
      </c>
      <c r="U3774" s="23"/>
      <c r="V3774" s="23"/>
      <c r="W3774" s="15">
        <f t="shared" si="2"/>
        <v>45635</v>
      </c>
      <c r="X3774" s="24">
        <v>3773.0</v>
      </c>
      <c r="Y3774" s="17" t="str">
        <f t="shared" si="5229"/>
        <v>=COUNTIFS(C$3:C3774,C3774)</v>
      </c>
      <c r="Z3774" s="25" t="str">
        <f t="shared" si="5230"/>
        <v>#NAME?</v>
      </c>
      <c r="AA3774" s="25" t="str">
        <f t="shared" si="5231"/>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2"/>
        <v>8</v>
      </c>
      <c r="B3775" s="10">
        <f t="shared" si="4299"/>
        <v>15</v>
      </c>
      <c r="C3775" s="12" t="s">
        <v>1869</v>
      </c>
      <c r="D3775" s="21" t="str">
        <f t="shared" si="5244"/>
        <v>ind</v>
      </c>
      <c r="E3775" s="21" t="str">
        <f t="shared" si="5245"/>
        <v>prep</v>
      </c>
      <c r="F3775" s="21" t="str">
        <f t="shared" si="5246"/>
        <v>+instr</v>
      </c>
      <c r="G3775" s="21"/>
      <c r="H3775" s="21" t="str">
        <f t="shared" si="5247"/>
        <v>together with</v>
      </c>
      <c r="I3775" s="21" t="str">
        <f t="shared" si="5248"/>
        <v/>
      </c>
      <c r="J3775" s="21" t="str">
        <f t="shared" si="5249"/>
        <v/>
      </c>
      <c r="K3775" s="21" t="str">
        <f t="shared" si="5250"/>
        <v/>
      </c>
      <c r="L3775" s="21" t="str">
        <f t="shared" si="5251"/>
        <v/>
      </c>
      <c r="M3775" s="21" t="str">
        <f t="shared" si="5252"/>
        <v/>
      </c>
      <c r="N3775" s="21" t="str">
        <f t="shared" si="5253"/>
        <v/>
      </c>
      <c r="O3775" s="21" t="str">
        <f t="shared" si="5254"/>
        <v/>
      </c>
      <c r="P3775" s="21" t="str">
        <f t="shared" si="5255"/>
        <v/>
      </c>
      <c r="Q3775" s="21"/>
      <c r="R3775" s="21" t="s">
        <v>8303</v>
      </c>
      <c r="S3775" s="21" t="s">
        <v>8304</v>
      </c>
      <c r="T3775" s="21" t="s">
        <v>8353</v>
      </c>
      <c r="U3775" s="23"/>
      <c r="V3775" s="23"/>
      <c r="W3775" s="15">
        <f t="shared" si="2"/>
        <v>45635</v>
      </c>
      <c r="X3775" s="24">
        <v>3774.0</v>
      </c>
      <c r="Y3775" s="17" t="str">
        <f t="shared" si="5229"/>
        <v>=COUNTIFS(C$3:C3775,C3775)</v>
      </c>
      <c r="Z3775" s="25" t="str">
        <f t="shared" si="5230"/>
        <v>#NAME?</v>
      </c>
      <c r="AA3775" s="25" t="str">
        <f t="shared" si="5231"/>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2"/>
        <v>1</v>
      </c>
      <c r="B3776" s="10">
        <f t="shared" si="4299"/>
        <v>1</v>
      </c>
      <c r="C3776" s="12" t="s">
        <v>8369</v>
      </c>
      <c r="D3776" s="21" t="s">
        <v>401</v>
      </c>
      <c r="E3776" s="21" t="s">
        <v>8370</v>
      </c>
      <c r="F3776" s="21"/>
      <c r="G3776" s="21"/>
      <c r="H3776" s="21" t="s">
        <v>8371</v>
      </c>
      <c r="I3776" s="21" t="s">
        <v>8372</v>
      </c>
      <c r="J3776" s="21" t="s">
        <v>2296</v>
      </c>
      <c r="K3776" s="21">
        <v>1.0</v>
      </c>
      <c r="L3776" s="21" t="s">
        <v>35</v>
      </c>
      <c r="M3776" s="21"/>
      <c r="N3776" s="21" t="s">
        <v>8373</v>
      </c>
      <c r="O3776" s="21"/>
      <c r="P3776" s="21"/>
      <c r="Q3776" s="21"/>
      <c r="R3776" s="21" t="s">
        <v>8303</v>
      </c>
      <c r="S3776" s="21" t="s">
        <v>8304</v>
      </c>
      <c r="T3776" s="21" t="s">
        <v>8374</v>
      </c>
      <c r="U3776" s="23"/>
      <c r="V3776" s="23"/>
      <c r="W3776" s="15">
        <f t="shared" si="2"/>
        <v>45635</v>
      </c>
      <c r="X3776" s="24">
        <v>3775.0</v>
      </c>
      <c r="Y3776" s="17" t="str">
        <f t="shared" si="5229"/>
        <v>=COUNTIFS(C$3:C3776,C3776)</v>
      </c>
      <c r="Z3776" s="25" t="str">
        <f t="shared" si="5230"/>
        <v>#NAME?</v>
      </c>
      <c r="AA3776" s="25" t="str">
        <f t="shared" si="5231"/>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2"/>
        <v>11</v>
      </c>
      <c r="B3777" s="10">
        <f t="shared" si="4299"/>
        <v>15</v>
      </c>
      <c r="C3777" s="12" t="s">
        <v>4399</v>
      </c>
      <c r="D3777" s="21" t="str">
        <f t="shared" ref="D3777:D3779" si="5256">VLOOKUP($C3777,$C$1:$P$7320,2,0)</f>
        <v>pron</v>
      </c>
      <c r="E3777" s="21" t="str">
        <f t="shared" ref="E3777:E3779" si="5257">VLOOKUP($C3777,$C$1:$P$7320,3,0)</f>
        <v>fem nom sg of ima</v>
      </c>
      <c r="F3777" s="21" t="str">
        <f t="shared" ref="F3777:F3779" si="5258">VLOOKUP($C3777,$C$1:$P$7320,4,0)</f>
        <v/>
      </c>
      <c r="G3777" s="21"/>
      <c r="H3777" s="21" t="str">
        <f t="shared" ref="H3777:H3779" si="5259">VLOOKUP($C3777,$C$1:$P$7320,6,0)</f>
        <v>this</v>
      </c>
      <c r="I3777" s="21" t="str">
        <f t="shared" ref="I3777:I3779" si="5260">VLOOKUP($C3777,$C$1:$P$7320,7,0)</f>
        <v/>
      </c>
      <c r="J3777" s="21" t="str">
        <f t="shared" ref="J3777:J3779" si="5261">VLOOKUP($C3777,$C$1:$P$7320,8,0)</f>
        <v/>
      </c>
      <c r="K3777" s="21" t="str">
        <f t="shared" ref="K3777:K3779" si="5262">VLOOKUP($C3777,$C$1:$P$7320,9,0)</f>
        <v/>
      </c>
      <c r="L3777" s="21" t="str">
        <f t="shared" ref="L3777:L3779" si="5263">VLOOKUP($C3777,$C$1:$P$7320,10,0)</f>
        <v/>
      </c>
      <c r="M3777" s="21" t="str">
        <f t="shared" ref="M3777:M3779" si="5264">VLOOKUP($C3777,$C$1:$P$7320,11,0)</f>
        <v/>
      </c>
      <c r="N3777" s="21" t="str">
        <f t="shared" ref="N3777:N3779" si="5265">VLOOKUP($C3777,$C$1:$P$7320,12,0)</f>
        <v/>
      </c>
      <c r="O3777" s="21" t="str">
        <f t="shared" ref="O3777:O3779" si="5266">VLOOKUP($C3777,$C$1:$P$7320,13,0)</f>
        <v/>
      </c>
      <c r="P3777" s="21" t="str">
        <f t="shared" ref="P3777:P3779" si="5267">VLOOKUP($C3777,$C$1:$P$7320,14,0)</f>
        <v/>
      </c>
      <c r="Q3777" s="21"/>
      <c r="R3777" s="21" t="s">
        <v>8303</v>
      </c>
      <c r="S3777" s="21" t="s">
        <v>8304</v>
      </c>
      <c r="T3777" s="21" t="s">
        <v>8353</v>
      </c>
      <c r="U3777" s="23"/>
      <c r="V3777" s="23"/>
      <c r="W3777" s="15">
        <f t="shared" si="2"/>
        <v>45635</v>
      </c>
      <c r="X3777" s="24">
        <v>3776.0</v>
      </c>
      <c r="Y3777" s="17" t="str">
        <f t="shared" si="5229"/>
        <v>=COUNTIFS(C$3:C3777,C3777)</v>
      </c>
      <c r="Z3777" s="25" t="str">
        <f t="shared" si="5230"/>
        <v>#NAME?</v>
      </c>
      <c r="AA3777" s="25" t="str">
        <f t="shared" si="5231"/>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2"/>
        <v>11</v>
      </c>
      <c r="B3778" s="10">
        <f t="shared" si="4299"/>
        <v>17</v>
      </c>
      <c r="C3778" s="12" t="s">
        <v>4353</v>
      </c>
      <c r="D3778" s="21" t="str">
        <f t="shared" si="5256"/>
        <v>ind</v>
      </c>
      <c r="E3778" s="21" t="str">
        <f t="shared" si="5257"/>
        <v>adv, from ta</v>
      </c>
      <c r="F3778" s="21" t="str">
        <f t="shared" si="5258"/>
        <v/>
      </c>
      <c r="G3778" s="21"/>
      <c r="H3778" s="21" t="str">
        <f t="shared" si="5259"/>
        <v>there</v>
      </c>
      <c r="I3778" s="21" t="str">
        <f t="shared" si="5260"/>
        <v/>
      </c>
      <c r="J3778" s="21" t="str">
        <f t="shared" si="5261"/>
        <v/>
      </c>
      <c r="K3778" s="21" t="str">
        <f t="shared" si="5262"/>
        <v/>
      </c>
      <c r="L3778" s="21" t="str">
        <f t="shared" si="5263"/>
        <v/>
      </c>
      <c r="M3778" s="21" t="str">
        <f t="shared" si="5264"/>
        <v/>
      </c>
      <c r="N3778" s="21" t="str">
        <f t="shared" si="5265"/>
        <v>ta + ttha</v>
      </c>
      <c r="O3778" s="21" t="str">
        <f t="shared" si="5266"/>
        <v/>
      </c>
      <c r="P3778" s="21" t="str">
        <f t="shared" si="5267"/>
        <v/>
      </c>
      <c r="Q3778" s="21"/>
      <c r="R3778" s="21" t="s">
        <v>8303</v>
      </c>
      <c r="S3778" s="21" t="s">
        <v>8304</v>
      </c>
      <c r="T3778" s="21" t="s">
        <v>8353</v>
      </c>
      <c r="U3778" s="23"/>
      <c r="V3778" s="23"/>
      <c r="W3778" s="15">
        <f t="shared" si="2"/>
        <v>45635</v>
      </c>
      <c r="X3778" s="24">
        <v>3777.0</v>
      </c>
      <c r="Y3778" s="17" t="str">
        <f t="shared" si="5229"/>
        <v>=COUNTIFS(C$3:C3778,C3778)</v>
      </c>
      <c r="Z3778" s="25" t="str">
        <f t="shared" si="5230"/>
        <v>#NAME?</v>
      </c>
      <c r="AA3778" s="25" t="str">
        <f t="shared" si="5231"/>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2"/>
        <v>4</v>
      </c>
      <c r="B3779" s="10">
        <f t="shared" si="4299"/>
        <v>6</v>
      </c>
      <c r="C3779" s="12" t="s">
        <v>4402</v>
      </c>
      <c r="D3779" s="21" t="str">
        <f t="shared" si="5256"/>
        <v>noun</v>
      </c>
      <c r="E3779" s="21" t="str">
        <f t="shared" si="5257"/>
        <v>fem nom sg</v>
      </c>
      <c r="F3779" s="21" t="str">
        <f t="shared" si="5258"/>
        <v/>
      </c>
      <c r="G3779" s="21"/>
      <c r="H3779" s="21" t="str">
        <f t="shared" si="5259"/>
        <v>right thing to do, correct course, proper procedure</v>
      </c>
      <c r="I3779" s="21" t="str">
        <f t="shared" si="5260"/>
        <v/>
      </c>
      <c r="J3779" s="21" t="str">
        <f t="shared" si="5261"/>
        <v/>
      </c>
      <c r="K3779" s="21" t="str">
        <f t="shared" si="5262"/>
        <v/>
      </c>
      <c r="L3779" s="21" t="str">
        <f t="shared" si="5263"/>
        <v/>
      </c>
      <c r="M3779" s="21" t="str">
        <f t="shared" si="5264"/>
        <v/>
      </c>
      <c r="N3779" s="21" t="str">
        <f t="shared" si="5265"/>
        <v/>
      </c>
      <c r="O3779" s="21" t="str">
        <f t="shared" si="5266"/>
        <v/>
      </c>
      <c r="P3779" s="21" t="str">
        <f t="shared" si="5267"/>
        <v/>
      </c>
      <c r="Q3779" s="21"/>
      <c r="R3779" s="21" t="s">
        <v>8303</v>
      </c>
      <c r="S3779" s="21" t="s">
        <v>8304</v>
      </c>
      <c r="T3779" s="21" t="s">
        <v>8353</v>
      </c>
      <c r="U3779" s="23"/>
      <c r="V3779" s="23"/>
      <c r="W3779" s="15">
        <f t="shared" si="2"/>
        <v>45635</v>
      </c>
      <c r="X3779" s="24">
        <v>3778.0</v>
      </c>
      <c r="Y3779" s="17" t="str">
        <f t="shared" si="5229"/>
        <v>=COUNTIFS(C$3:C3779,C3779)</v>
      </c>
      <c r="Z3779" s="25" t="str">
        <f t="shared" si="5230"/>
        <v>#NAME?</v>
      </c>
      <c r="AA3779" s="25" t="str">
        <f t="shared" si="5231"/>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299"/>
        <v>0</v>
      </c>
      <c r="C3780" s="130"/>
      <c r="D3780" s="130"/>
      <c r="E3780" s="130"/>
      <c r="F3780" s="130"/>
      <c r="G3780" s="130"/>
      <c r="H3780" s="130"/>
      <c r="I3780" s="130"/>
      <c r="J3780" s="130"/>
      <c r="K3780" s="130"/>
      <c r="L3780" s="130"/>
      <c r="M3780" s="130"/>
      <c r="N3780" s="130"/>
      <c r="O3780" s="130"/>
      <c r="P3780" s="130"/>
      <c r="Q3780" s="130"/>
      <c r="R3780" s="130" t="s">
        <v>8303</v>
      </c>
      <c r="S3780" s="130" t="s">
        <v>8304</v>
      </c>
      <c r="T3780" s="130" t="s">
        <v>8353</v>
      </c>
      <c r="U3780" s="36"/>
      <c r="V3780" s="36"/>
      <c r="W3780" s="15">
        <f t="shared" si="2"/>
        <v>45635</v>
      </c>
      <c r="X3780" s="24">
        <v>3779.0</v>
      </c>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299"/>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2"/>
        <v>45635</v>
      </c>
      <c r="X3781" s="24">
        <v>3780.0</v>
      </c>
      <c r="Y3781" s="17" t="str">
        <f t="shared" ref="Y3781:Y3797" si="5268">formulatext(A3781)</f>
        <v>#N/A</v>
      </c>
      <c r="Z3781" s="25" t="str">
        <f t="shared" ref="Z3781:Z3797" si="5269">org.libreoffice.regex(Y3781,"(\= COUNTIFS\(C\$\d{1,3}:)(C\d{1,3})(,)(C\d{1,3})(\))","$2")</f>
        <v>#NAME?</v>
      </c>
      <c r="AA3781" s="25" t="str">
        <f t="shared" ref="AA3781:AA3797" si="5270">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299"/>
        <v>1</v>
      </c>
      <c r="C3782" s="12" t="s">
        <v>8375</v>
      </c>
      <c r="D3782" s="21"/>
      <c r="E3782" s="21"/>
      <c r="F3782" s="21"/>
      <c r="G3782" s="21"/>
      <c r="H3782" s="21"/>
      <c r="I3782" s="21"/>
      <c r="J3782" s="21"/>
      <c r="K3782" s="21"/>
      <c r="L3782" s="21"/>
      <c r="M3782" s="21"/>
      <c r="N3782" s="21"/>
      <c r="O3782" s="21"/>
      <c r="P3782" s="21"/>
      <c r="Q3782" s="21"/>
      <c r="R3782" s="21"/>
      <c r="S3782" s="21"/>
      <c r="T3782" s="21"/>
      <c r="U3782" s="23"/>
      <c r="V3782" s="23"/>
      <c r="W3782" s="15">
        <f t="shared" si="2"/>
        <v>45635</v>
      </c>
      <c r="X3782" s="24">
        <v>3781.0</v>
      </c>
      <c r="Y3782" s="17" t="str">
        <f t="shared" si="5268"/>
        <v>#N/A</v>
      </c>
      <c r="Z3782" s="25" t="str">
        <f t="shared" si="5269"/>
        <v>#NAME?</v>
      </c>
      <c r="AA3782" s="25" t="str">
        <f t="shared" si="5270"/>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71">COUNTIFS(C$3:C3783,C3783)</f>
        <v>51</v>
      </c>
      <c r="B3783" s="10">
        <f t="shared" si="4299"/>
        <v>99</v>
      </c>
      <c r="C3783" s="12" t="s">
        <v>555</v>
      </c>
      <c r="D3783" s="21" t="str">
        <f t="shared" ref="D3783:D3785" si="5272">VLOOKUP($C3783,$C$1:$P$7320,2,0)</f>
        <v>pron</v>
      </c>
      <c r="E3783" s="21" t="str">
        <f t="shared" ref="E3783:E3784" si="5273">VLOOKUP($C3783,$C$1:$P$7320,3,0)</f>
        <v>masc nom sg of ya</v>
      </c>
      <c r="F3783" s="21" t="str">
        <f t="shared" ref="F3783:F3785" si="5274">VLOOKUP($C3783,$C$1:$P$7320,4,0)</f>
        <v/>
      </c>
      <c r="G3783" s="21"/>
      <c r="H3783" s="21" t="str">
        <f t="shared" ref="H3783:H3785" si="5275">VLOOKUP($C3783,$C$1:$P$7320,6,0)</f>
        <v>whichever, whoever</v>
      </c>
      <c r="I3783" s="21" t="str">
        <f t="shared" ref="I3783:I3785" si="5276">VLOOKUP($C3783,$C$1:$P$7320,7,0)</f>
        <v/>
      </c>
      <c r="J3783" s="21" t="str">
        <f t="shared" ref="J3783:J3785" si="5277">VLOOKUP($C3783,$C$1:$P$7320,8,0)</f>
        <v/>
      </c>
      <c r="K3783" s="21" t="str">
        <f t="shared" ref="K3783:K3785" si="5278">VLOOKUP($C3783,$C$1:$P$7320,9,0)</f>
        <v/>
      </c>
      <c r="L3783" s="21" t="str">
        <f t="shared" ref="L3783:L3785" si="5279">VLOOKUP($C3783,$C$1:$P$7320,10,0)</f>
        <v/>
      </c>
      <c r="M3783" s="21" t="str">
        <f t="shared" ref="M3783:M3785" si="5280">VLOOKUP($C3783,$C$1:$P$7320,11,0)</f>
        <v/>
      </c>
      <c r="N3783" s="21" t="str">
        <f t="shared" ref="N3783:N3785" si="5281">VLOOKUP($C3783,$C$1:$P$7320,12,0)</f>
        <v/>
      </c>
      <c r="O3783" s="21" t="str">
        <f t="shared" ref="O3783:O3785" si="5282">VLOOKUP($C3783,$C$1:$P$7320,13,0)</f>
        <v/>
      </c>
      <c r="P3783" s="21" t="str">
        <f t="shared" ref="P3783:P3785" si="5283">VLOOKUP($C3783,$C$1:$P$7320,14,0)</f>
        <v/>
      </c>
      <c r="Q3783" s="21"/>
      <c r="R3783" s="21" t="s">
        <v>8375</v>
      </c>
      <c r="S3783" s="21" t="s">
        <v>8376</v>
      </c>
      <c r="T3783" s="21" t="s">
        <v>8377</v>
      </c>
      <c r="U3783" s="77"/>
      <c r="V3783" s="23"/>
      <c r="W3783" s="15">
        <f t="shared" si="2"/>
        <v>45635</v>
      </c>
      <c r="X3783" s="24">
        <v>3782.0</v>
      </c>
      <c r="Y3783" s="17" t="str">
        <f t="shared" si="5268"/>
        <v>=COUNTIFS(C$3:C3783,C3783)</v>
      </c>
      <c r="Z3783" s="25" t="str">
        <f t="shared" si="5269"/>
        <v>#NAME?</v>
      </c>
      <c r="AA3783" s="25" t="str">
        <f t="shared" si="5270"/>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71"/>
        <v>62</v>
      </c>
      <c r="B3784" s="10">
        <f t="shared" si="4299"/>
        <v>124</v>
      </c>
      <c r="C3784" s="12" t="s">
        <v>466</v>
      </c>
      <c r="D3784" s="21" t="str">
        <f t="shared" si="5272"/>
        <v>ind</v>
      </c>
      <c r="E3784" s="21" t="str">
        <f t="shared" si="5273"/>
        <v/>
      </c>
      <c r="F3784" s="21" t="str">
        <f t="shared" si="5274"/>
        <v/>
      </c>
      <c r="G3784" s="21"/>
      <c r="H3784" s="21" t="str">
        <f t="shared" si="5275"/>
        <v>then, now, so, but</v>
      </c>
      <c r="I3784" s="21" t="str">
        <f t="shared" si="5276"/>
        <v/>
      </c>
      <c r="J3784" s="21" t="str">
        <f t="shared" si="5277"/>
        <v/>
      </c>
      <c r="K3784" s="21" t="str">
        <f t="shared" si="5278"/>
        <v/>
      </c>
      <c r="L3784" s="21" t="str">
        <f t="shared" si="5279"/>
        <v/>
      </c>
      <c r="M3784" s="21" t="str">
        <f t="shared" si="5280"/>
        <v/>
      </c>
      <c r="N3784" s="21" t="str">
        <f t="shared" si="5281"/>
        <v/>
      </c>
      <c r="O3784" s="21" t="str">
        <f t="shared" si="5282"/>
        <v/>
      </c>
      <c r="P3784" s="21" t="str">
        <f t="shared" si="5283"/>
        <v/>
      </c>
      <c r="Q3784" s="21"/>
      <c r="R3784" s="21" t="s">
        <v>8375</v>
      </c>
      <c r="S3784" s="21" t="s">
        <v>8376</v>
      </c>
      <c r="T3784" s="21" t="s">
        <v>8377</v>
      </c>
      <c r="U3784" s="23"/>
      <c r="V3784" s="23"/>
      <c r="W3784" s="15">
        <f t="shared" si="2"/>
        <v>45635</v>
      </c>
      <c r="X3784" s="24">
        <v>3783.0</v>
      </c>
      <c r="Y3784" s="17" t="str">
        <f t="shared" si="5268"/>
        <v>=COUNTIFS(C$3:C3784,C3784)</v>
      </c>
      <c r="Z3784" s="25" t="str">
        <f t="shared" si="5269"/>
        <v>#NAME?</v>
      </c>
      <c r="AA3784" s="25" t="str">
        <f t="shared" si="5270"/>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1"/>
        <v>93</v>
      </c>
      <c r="B3785" s="10">
        <f t="shared" si="4299"/>
        <v>147</v>
      </c>
      <c r="C3785" s="12" t="s">
        <v>560</v>
      </c>
      <c r="D3785" s="21" t="str">
        <f t="shared" si="5272"/>
        <v>noun</v>
      </c>
      <c r="E3785" s="21" t="s">
        <v>3635</v>
      </c>
      <c r="F3785" s="21" t="str">
        <f t="shared" si="5274"/>
        <v/>
      </c>
      <c r="G3785" s="21"/>
      <c r="H3785" s="21" t="str">
        <f t="shared" si="5275"/>
        <v>monk, monastic</v>
      </c>
      <c r="I3785" s="21" t="str">
        <f t="shared" si="5276"/>
        <v>beggar, mendicant</v>
      </c>
      <c r="J3785" s="21" t="str">
        <f t="shared" si="5277"/>
        <v>√bhikkh (beg)</v>
      </c>
      <c r="K3785" s="21">
        <f t="shared" si="5278"/>
        <v>1</v>
      </c>
      <c r="L3785" s="21" t="str">
        <f t="shared" si="5279"/>
        <v>a</v>
      </c>
      <c r="M3785" s="21" t="str">
        <f t="shared" si="5280"/>
        <v/>
      </c>
      <c r="N3785" s="21" t="str">
        <f t="shared" si="5281"/>
        <v>√bhikkh + u</v>
      </c>
      <c r="O3785" s="21" t="str">
        <f t="shared" si="5282"/>
        <v/>
      </c>
      <c r="P3785" s="21" t="str">
        <f t="shared" si="5283"/>
        <v/>
      </c>
      <c r="Q3785" s="21"/>
      <c r="R3785" s="21" t="s">
        <v>8375</v>
      </c>
      <c r="S3785" s="21" t="s">
        <v>8376</v>
      </c>
      <c r="T3785" s="21" t="s">
        <v>8377</v>
      </c>
      <c r="U3785" s="23"/>
      <c r="V3785" s="23"/>
      <c r="W3785" s="15">
        <f t="shared" si="2"/>
        <v>45635</v>
      </c>
      <c r="X3785" s="24">
        <v>3784.0</v>
      </c>
      <c r="Y3785" s="17" t="str">
        <f t="shared" si="5268"/>
        <v>=COUNTIFS(C$3:C3785,C3785)</v>
      </c>
      <c r="Z3785" s="25" t="str">
        <f t="shared" si="5269"/>
        <v>#NAME?</v>
      </c>
      <c r="AA3785" s="25" t="str">
        <f t="shared" si="5270"/>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1"/>
        <v>1</v>
      </c>
      <c r="B3786" s="10">
        <f t="shared" si="4299"/>
        <v>1</v>
      </c>
      <c r="C3786" s="12" t="s">
        <v>8378</v>
      </c>
      <c r="D3786" s="21" t="s">
        <v>8379</v>
      </c>
      <c r="E3786" s="21" t="s">
        <v>8380</v>
      </c>
      <c r="F3786" s="21"/>
      <c r="G3786" s="21"/>
      <c r="H3786" s="21" t="s">
        <v>8381</v>
      </c>
      <c r="I3786" s="21"/>
      <c r="J3786" s="21" t="s">
        <v>5414</v>
      </c>
      <c r="K3786" s="21">
        <v>2.0</v>
      </c>
      <c r="L3786" s="21" t="s">
        <v>3045</v>
      </c>
      <c r="M3786" s="21"/>
      <c r="N3786" s="21" t="s">
        <v>8382</v>
      </c>
      <c r="O3786" s="21"/>
      <c r="P3786" s="21"/>
      <c r="Q3786" s="21"/>
      <c r="R3786" s="21" t="s">
        <v>8375</v>
      </c>
      <c r="S3786" s="21" t="s">
        <v>8376</v>
      </c>
      <c r="T3786" s="21" t="s">
        <v>8383</v>
      </c>
      <c r="U3786" s="23"/>
      <c r="V3786" s="23"/>
      <c r="W3786" s="15">
        <f t="shared" si="2"/>
        <v>45635</v>
      </c>
      <c r="X3786" s="24">
        <v>3785.0</v>
      </c>
      <c r="Y3786" s="17" t="str">
        <f t="shared" si="5268"/>
        <v>=COUNTIFS(C$3:C3786,C3786)</v>
      </c>
      <c r="Z3786" s="25" t="str">
        <f t="shared" si="5269"/>
        <v>#NAME?</v>
      </c>
      <c r="AA3786" s="25" t="str">
        <f t="shared" si="5270"/>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1"/>
        <v>1</v>
      </c>
      <c r="B3787" s="10">
        <f t="shared" si="4299"/>
        <v>1</v>
      </c>
      <c r="C3787" s="12" t="s">
        <v>8384</v>
      </c>
      <c r="D3787" s="21" t="s">
        <v>183</v>
      </c>
      <c r="E3787" s="21" t="s">
        <v>8385</v>
      </c>
      <c r="F3787" s="21"/>
      <c r="G3787" s="21"/>
      <c r="H3787" s="21" t="s">
        <v>8386</v>
      </c>
      <c r="I3787" s="21"/>
      <c r="J3787" s="21" t="s">
        <v>5102</v>
      </c>
      <c r="K3787" s="21">
        <v>8.0</v>
      </c>
      <c r="L3787" s="21" t="s">
        <v>196</v>
      </c>
      <c r="M3787" s="21" t="s">
        <v>5103</v>
      </c>
      <c r="N3787" s="21" t="s">
        <v>8387</v>
      </c>
      <c r="O3787" s="21"/>
      <c r="P3787" s="21"/>
      <c r="Q3787" s="21"/>
      <c r="R3787" s="21" t="s">
        <v>8375</v>
      </c>
      <c r="S3787" s="21" t="s">
        <v>8376</v>
      </c>
      <c r="T3787" s="21" t="s">
        <v>8388</v>
      </c>
      <c r="U3787" s="23"/>
      <c r="V3787" s="23"/>
      <c r="W3787" s="15">
        <f t="shared" si="2"/>
        <v>45635</v>
      </c>
      <c r="X3787" s="24">
        <v>3786.0</v>
      </c>
      <c r="Y3787" s="17" t="str">
        <f t="shared" si="5268"/>
        <v>=COUNTIFS(C$3:C3787,C3787)</v>
      </c>
      <c r="Z3787" s="25" t="str">
        <f t="shared" si="5269"/>
        <v>#NAME?</v>
      </c>
      <c r="AA3787" s="25" t="str">
        <f t="shared" si="5270"/>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1"/>
        <v>1</v>
      </c>
      <c r="B3788" s="10">
        <f t="shared" si="4299"/>
        <v>1</v>
      </c>
      <c r="C3788" s="12" t="s">
        <v>8389</v>
      </c>
      <c r="D3788" s="21" t="s">
        <v>183</v>
      </c>
      <c r="E3788" s="21" t="s">
        <v>8390</v>
      </c>
      <c r="F3788" s="21"/>
      <c r="G3788" s="21"/>
      <c r="H3788" s="21" t="s">
        <v>8391</v>
      </c>
      <c r="I3788" s="21" t="s">
        <v>8392</v>
      </c>
      <c r="J3788" s="21" t="s">
        <v>4699</v>
      </c>
      <c r="K3788" s="21">
        <v>2.0</v>
      </c>
      <c r="L3788" s="21" t="s">
        <v>3045</v>
      </c>
      <c r="M3788" s="21"/>
      <c r="N3788" s="21" t="s">
        <v>8393</v>
      </c>
      <c r="O3788" s="21"/>
      <c r="P3788" s="21"/>
      <c r="Q3788" s="21"/>
      <c r="R3788" s="21" t="s">
        <v>8375</v>
      </c>
      <c r="S3788" s="21" t="s">
        <v>8376</v>
      </c>
      <c r="T3788" s="21" t="s">
        <v>8394</v>
      </c>
      <c r="U3788" s="23"/>
      <c r="V3788" s="23"/>
      <c r="W3788" s="15">
        <f t="shared" si="2"/>
        <v>45635</v>
      </c>
      <c r="X3788" s="24">
        <v>3787.0</v>
      </c>
      <c r="Y3788" s="17" t="str">
        <f t="shared" si="5268"/>
        <v>=COUNTIFS(C$3:C3788,C3788)</v>
      </c>
      <c r="Z3788" s="25" t="str">
        <f t="shared" si="5269"/>
        <v>#NAME?</v>
      </c>
      <c r="AA3788" s="25" t="str">
        <f t="shared" si="5270"/>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1"/>
        <v>1</v>
      </c>
      <c r="B3789" s="10">
        <f t="shared" si="4299"/>
        <v>7</v>
      </c>
      <c r="C3789" s="12" t="s">
        <v>8395</v>
      </c>
      <c r="D3789" s="21" t="s">
        <v>47</v>
      </c>
      <c r="E3789" s="21" t="s">
        <v>8396</v>
      </c>
      <c r="F3789" s="21"/>
      <c r="G3789" s="21"/>
      <c r="H3789" s="21" t="s">
        <v>8397</v>
      </c>
      <c r="I3789" s="21" t="s">
        <v>8398</v>
      </c>
      <c r="J3789" s="21" t="s">
        <v>8399</v>
      </c>
      <c r="K3789" s="21">
        <v>1.0</v>
      </c>
      <c r="L3789" s="21" t="s">
        <v>35</v>
      </c>
      <c r="M3789" s="21"/>
      <c r="N3789" s="21" t="s">
        <v>8400</v>
      </c>
      <c r="O3789" s="21"/>
      <c r="P3789" s="21"/>
      <c r="Q3789" s="21"/>
      <c r="R3789" s="21" t="s">
        <v>8375</v>
      </c>
      <c r="S3789" s="21" t="s">
        <v>8376</v>
      </c>
      <c r="T3789" s="21" t="s">
        <v>8401</v>
      </c>
      <c r="U3789" s="23"/>
      <c r="V3789" s="23"/>
      <c r="W3789" s="15">
        <f t="shared" si="2"/>
        <v>45635</v>
      </c>
      <c r="X3789" s="24">
        <v>3788.0</v>
      </c>
      <c r="Y3789" s="17" t="str">
        <f t="shared" si="5268"/>
        <v>=COUNTIFS(C$3:C3789,C3789)</v>
      </c>
      <c r="Z3789" s="25" t="str">
        <f t="shared" si="5269"/>
        <v>#NAME?</v>
      </c>
      <c r="AA3789" s="25" t="str">
        <f t="shared" si="5270"/>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1"/>
        <v>119</v>
      </c>
      <c r="B3790" s="10">
        <f t="shared" si="4299"/>
        <v>220</v>
      </c>
      <c r="C3790" s="12" t="s">
        <v>1131</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8375</v>
      </c>
      <c r="S3790" s="21" t="s">
        <v>8376</v>
      </c>
      <c r="T3790" s="21" t="s">
        <v>8377</v>
      </c>
      <c r="U3790" s="23"/>
      <c r="V3790" s="23"/>
      <c r="W3790" s="15">
        <f t="shared" si="2"/>
        <v>45635</v>
      </c>
      <c r="X3790" s="24">
        <v>3789.0</v>
      </c>
      <c r="Y3790" s="17" t="str">
        <f t="shared" si="5268"/>
        <v>=COUNTIFS(C$3:C3790,C3790)</v>
      </c>
      <c r="Z3790" s="25" t="str">
        <f t="shared" si="5269"/>
        <v>#NAME?</v>
      </c>
      <c r="AA3790" s="25" t="str">
        <f t="shared" si="5270"/>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1"/>
        <v>1</v>
      </c>
      <c r="B3791" s="10">
        <f t="shared" si="4299"/>
        <v>7</v>
      </c>
      <c r="C3791" s="12" t="s">
        <v>8402</v>
      </c>
      <c r="D3791" s="21" t="s">
        <v>47</v>
      </c>
      <c r="E3791" s="21" t="s">
        <v>8403</v>
      </c>
      <c r="F3791" s="21"/>
      <c r="G3791" s="21"/>
      <c r="H3791" s="21" t="s">
        <v>8404</v>
      </c>
      <c r="I3791" s="21" t="s">
        <v>8405</v>
      </c>
      <c r="J3791" s="21" t="s">
        <v>5414</v>
      </c>
      <c r="K3791" s="21">
        <v>2.0</v>
      </c>
      <c r="L3791" s="21" t="s">
        <v>3045</v>
      </c>
      <c r="M3791" s="21"/>
      <c r="N3791" s="21" t="s">
        <v>8406</v>
      </c>
      <c r="O3791" s="21"/>
      <c r="P3791" s="21"/>
      <c r="Q3791" s="21"/>
      <c r="R3791" s="21" t="s">
        <v>8375</v>
      </c>
      <c r="S3791" s="21" t="s">
        <v>8376</v>
      </c>
      <c r="T3791" s="21" t="s">
        <v>8407</v>
      </c>
      <c r="U3791" s="23"/>
      <c r="V3791" s="23"/>
      <c r="W3791" s="15">
        <f t="shared" si="2"/>
        <v>45635</v>
      </c>
      <c r="X3791" s="24">
        <v>3790.0</v>
      </c>
      <c r="Y3791" s="17" t="str">
        <f t="shared" si="5268"/>
        <v>=COUNTIFS(C$3:C3791,C3791)</v>
      </c>
      <c r="Z3791" s="25" t="str">
        <f t="shared" si="5269"/>
        <v>#NAME?</v>
      </c>
      <c r="AA3791" s="25" t="str">
        <f t="shared" si="5270"/>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1"/>
        <v>120</v>
      </c>
      <c r="B3792" s="10">
        <f t="shared" si="4299"/>
        <v>220</v>
      </c>
      <c r="C3792" s="12" t="s">
        <v>1131</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8375</v>
      </c>
      <c r="S3792" s="21" t="s">
        <v>8376</v>
      </c>
      <c r="T3792" s="21" t="s">
        <v>8377</v>
      </c>
      <c r="U3792" s="23"/>
      <c r="V3792" s="23"/>
      <c r="W3792" s="15">
        <f t="shared" si="2"/>
        <v>45635</v>
      </c>
      <c r="X3792" s="24">
        <v>3791.0</v>
      </c>
      <c r="Y3792" s="17" t="str">
        <f t="shared" si="5268"/>
        <v>=COUNTIFS(C$3:C3792,C3792)</v>
      </c>
      <c r="Z3792" s="25" t="str">
        <f t="shared" si="5269"/>
        <v>#NAME?</v>
      </c>
      <c r="AA3792" s="25" t="str">
        <f t="shared" si="5270"/>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1"/>
        <v>1</v>
      </c>
      <c r="B3793" s="10">
        <f t="shared" si="4299"/>
        <v>6</v>
      </c>
      <c r="C3793" s="12" t="s">
        <v>8408</v>
      </c>
      <c r="D3793" s="21" t="s">
        <v>84</v>
      </c>
      <c r="E3793" s="21" t="s">
        <v>8409</v>
      </c>
      <c r="F3793" s="21"/>
      <c r="G3793" s="21"/>
      <c r="H3793" s="21" t="s">
        <v>8086</v>
      </c>
      <c r="I3793" s="27" t="s">
        <v>8410</v>
      </c>
      <c r="J3793" s="21" t="s">
        <v>8399</v>
      </c>
      <c r="K3793" s="21">
        <v>1.0</v>
      </c>
      <c r="L3793" s="21" t="s">
        <v>35</v>
      </c>
      <c r="M3793" s="21" t="s">
        <v>8411</v>
      </c>
      <c r="N3793" s="21" t="s">
        <v>8412</v>
      </c>
      <c r="O3793" s="21"/>
      <c r="P3793" s="21"/>
      <c r="Q3793" s="21"/>
      <c r="R3793" s="21" t="s">
        <v>8375</v>
      </c>
      <c r="S3793" s="21" t="s">
        <v>8376</v>
      </c>
      <c r="T3793" s="21" t="s">
        <v>8413</v>
      </c>
      <c r="U3793" s="23"/>
      <c r="V3793" s="23"/>
      <c r="W3793" s="15">
        <f t="shared" si="2"/>
        <v>45635</v>
      </c>
      <c r="X3793" s="24">
        <v>3792.0</v>
      </c>
      <c r="Y3793" s="17" t="str">
        <f t="shared" si="5268"/>
        <v>=COUNTIFS(C$3:C3793,C3793)</v>
      </c>
      <c r="Z3793" s="25" t="str">
        <f t="shared" si="5269"/>
        <v>#NAME?</v>
      </c>
      <c r="AA3793" s="25" t="str">
        <f t="shared" si="5270"/>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1"/>
        <v>121</v>
      </c>
      <c r="B3794" s="10">
        <f t="shared" si="4299"/>
        <v>220</v>
      </c>
      <c r="C3794" s="12" t="s">
        <v>1131</v>
      </c>
      <c r="D3794" s="21" t="str">
        <f t="shared" ref="D3794:D3797" si="5284">VLOOKUP($C3794,$C$1:$P$7320,2,0)</f>
        <v>ind</v>
      </c>
      <c r="E3794" s="21" t="str">
        <f t="shared" ref="E3794:E3797" si="5285">VLOOKUP($C3794,$C$1:$P$7320,3,0)</f>
        <v>conj</v>
      </c>
      <c r="F3794" s="21" t="str">
        <f t="shared" ref="F3794:F3797" si="5286">VLOOKUP($C3794,$C$1:$P$7320,4,0)</f>
        <v/>
      </c>
      <c r="G3794" s="21"/>
      <c r="H3794" s="21" t="str">
        <f t="shared" ref="H3794:H3797" si="5287">VLOOKUP($C3794,$C$1:$P$7320,6,0)</f>
        <v>or, either or</v>
      </c>
      <c r="I3794" s="21" t="str">
        <f t="shared" ref="I3794:I3797" si="5288">VLOOKUP($C3794,$C$1:$P$7320,7,0)</f>
        <v/>
      </c>
      <c r="J3794" s="21" t="str">
        <f t="shared" ref="J3794:J3797" si="5289">VLOOKUP($C3794,$C$1:$P$7320,8,0)</f>
        <v/>
      </c>
      <c r="K3794" s="21" t="str">
        <f t="shared" ref="K3794:K3797" si="5290">VLOOKUP($C3794,$C$1:$P$7320,9,0)</f>
        <v/>
      </c>
      <c r="L3794" s="21" t="str">
        <f t="shared" ref="L3794:L3797" si="5291">VLOOKUP($C3794,$C$1:$P$7320,10,0)</f>
        <v/>
      </c>
      <c r="M3794" s="21" t="str">
        <f t="shared" ref="M3794:M3797" si="5292">VLOOKUP($C3794,$C$1:$P$7320,11,0)</f>
        <v/>
      </c>
      <c r="N3794" s="21" t="str">
        <f t="shared" ref="N3794:N3797" si="5293">VLOOKUP($C3794,$C$1:$P$7320,12,0)</f>
        <v/>
      </c>
      <c r="O3794" s="21" t="str">
        <f t="shared" ref="O3794:O3797" si="5294">VLOOKUP($C3794,$C$1:$P$7320,13,0)</f>
        <v/>
      </c>
      <c r="P3794" s="21" t="str">
        <f t="shared" ref="P3794:P3797" si="5295">VLOOKUP($C3794,$C$1:$P$7320,14,0)</f>
        <v/>
      </c>
      <c r="Q3794" s="21"/>
      <c r="R3794" s="21" t="s">
        <v>8375</v>
      </c>
      <c r="S3794" s="21" t="s">
        <v>8376</v>
      </c>
      <c r="T3794" s="21" t="s">
        <v>8377</v>
      </c>
      <c r="U3794" s="23"/>
      <c r="V3794" s="23"/>
      <c r="W3794" s="15">
        <f t="shared" si="2"/>
        <v>45635</v>
      </c>
      <c r="X3794" s="24">
        <v>3793.0</v>
      </c>
      <c r="Y3794" s="17" t="str">
        <f t="shared" si="5268"/>
        <v>=COUNTIFS(C$3:C3794,C3794)</v>
      </c>
      <c r="Z3794" s="25" t="str">
        <f t="shared" si="5269"/>
        <v>#NAME?</v>
      </c>
      <c r="AA3794" s="25" t="str">
        <f t="shared" si="5270"/>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1"/>
        <v>3</v>
      </c>
      <c r="B3795" s="10">
        <f t="shared" si="4299"/>
        <v>9</v>
      </c>
      <c r="C3795" s="12" t="s">
        <v>8084</v>
      </c>
      <c r="D3795" s="21" t="str">
        <f t="shared" si="5284"/>
        <v>verb</v>
      </c>
      <c r="E3795" s="21" t="str">
        <f t="shared" si="5285"/>
        <v>opt 3rd sg of bhuñjati</v>
      </c>
      <c r="F3795" s="21" t="str">
        <f t="shared" si="5286"/>
        <v/>
      </c>
      <c r="G3795" s="21"/>
      <c r="H3795" s="21" t="str">
        <f t="shared" si="5287"/>
        <v>he would eat</v>
      </c>
      <c r="I3795" s="21" t="str">
        <f t="shared" si="5288"/>
        <v/>
      </c>
      <c r="J3795" s="21" t="str">
        <f t="shared" si="5289"/>
        <v>√bhuj (eat, enjoy)</v>
      </c>
      <c r="K3795" s="21">
        <f t="shared" si="5290"/>
        <v>2</v>
      </c>
      <c r="L3795" s="21" t="str">
        <f t="shared" si="5291"/>
        <v>ṃa</v>
      </c>
      <c r="M3795" s="21" t="str">
        <f t="shared" si="5292"/>
        <v>√bhuj + ṃa &gt; bhuñja</v>
      </c>
      <c r="N3795" s="21" t="str">
        <f t="shared" si="5293"/>
        <v>bhuñja + ti</v>
      </c>
      <c r="O3795" s="21" t="str">
        <f t="shared" si="5294"/>
        <v/>
      </c>
      <c r="P3795" s="21" t="str">
        <f t="shared" si="5295"/>
        <v/>
      </c>
      <c r="Q3795" s="21"/>
      <c r="R3795" s="21" t="s">
        <v>8375</v>
      </c>
      <c r="S3795" s="21" t="s">
        <v>8376</v>
      </c>
      <c r="T3795" s="21" t="s">
        <v>8377</v>
      </c>
      <c r="U3795" s="23"/>
      <c r="V3795" s="23"/>
      <c r="W3795" s="15">
        <f t="shared" si="2"/>
        <v>45635</v>
      </c>
      <c r="X3795" s="24">
        <v>3794.0</v>
      </c>
      <c r="Y3795" s="17" t="str">
        <f t="shared" si="5268"/>
        <v>=COUNTIFS(C$3:C3795,C3795)</v>
      </c>
      <c r="Z3795" s="25" t="str">
        <f t="shared" si="5269"/>
        <v>#NAME?</v>
      </c>
      <c r="AA3795" s="25" t="str">
        <f t="shared" si="5270"/>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1"/>
        <v>122</v>
      </c>
      <c r="B3796" s="10">
        <f t="shared" si="4299"/>
        <v>220</v>
      </c>
      <c r="C3796" s="12" t="s">
        <v>1131</v>
      </c>
      <c r="D3796" s="21" t="str">
        <f t="shared" si="5284"/>
        <v>ind</v>
      </c>
      <c r="E3796" s="21" t="str">
        <f t="shared" si="5285"/>
        <v>conj</v>
      </c>
      <c r="F3796" s="21" t="str">
        <f t="shared" si="5286"/>
        <v/>
      </c>
      <c r="G3796" s="21"/>
      <c r="H3796" s="21" t="str">
        <f t="shared" si="5287"/>
        <v>or, either or</v>
      </c>
      <c r="I3796" s="21" t="str">
        <f t="shared" si="5288"/>
        <v/>
      </c>
      <c r="J3796" s="21" t="str">
        <f t="shared" si="5289"/>
        <v/>
      </c>
      <c r="K3796" s="21" t="str">
        <f t="shared" si="5290"/>
        <v/>
      </c>
      <c r="L3796" s="21" t="str">
        <f t="shared" si="5291"/>
        <v/>
      </c>
      <c r="M3796" s="21" t="str">
        <f t="shared" si="5292"/>
        <v/>
      </c>
      <c r="N3796" s="21" t="str">
        <f t="shared" si="5293"/>
        <v/>
      </c>
      <c r="O3796" s="21" t="str">
        <f t="shared" si="5294"/>
        <v/>
      </c>
      <c r="P3796" s="21" t="str">
        <f t="shared" si="5295"/>
        <v/>
      </c>
      <c r="Q3796" s="21"/>
      <c r="R3796" s="21" t="s">
        <v>8375</v>
      </c>
      <c r="S3796" s="21" t="s">
        <v>8376</v>
      </c>
      <c r="T3796" s="21" t="s">
        <v>8377</v>
      </c>
      <c r="U3796" s="23"/>
      <c r="V3796" s="23"/>
      <c r="W3796" s="15">
        <f t="shared" si="2"/>
        <v>45635</v>
      </c>
      <c r="X3796" s="24">
        <v>3795.0</v>
      </c>
      <c r="Y3796" s="17" t="str">
        <f t="shared" si="5268"/>
        <v>=COUNTIFS(C$3:C3796,C3796)</v>
      </c>
      <c r="Z3796" s="25" t="str">
        <f t="shared" si="5269"/>
        <v>#NAME?</v>
      </c>
      <c r="AA3796" s="25" t="str">
        <f t="shared" si="5270"/>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1"/>
        <v>65</v>
      </c>
      <c r="B3797" s="10">
        <f t="shared" si="4299"/>
        <v>122</v>
      </c>
      <c r="C3797" s="12" t="s">
        <v>4724</v>
      </c>
      <c r="D3797" s="21" t="str">
        <f t="shared" si="5284"/>
        <v>adj</v>
      </c>
      <c r="E3797" s="21" t="str">
        <f t="shared" si="5285"/>
        <v>nt nom sg of pācittiya</v>
      </c>
      <c r="F3797" s="21" t="str">
        <f t="shared" si="5286"/>
        <v>+loc</v>
      </c>
      <c r="G3797" s="21"/>
      <c r="H3797" s="21" t="str">
        <f t="shared" si="5287"/>
        <v>requiring confession</v>
      </c>
      <c r="I3797" s="21" t="str">
        <f t="shared" si="5288"/>
        <v/>
      </c>
      <c r="J3797" s="21" t="str">
        <f t="shared" si="5289"/>
        <v/>
      </c>
      <c r="K3797" s="21" t="str">
        <f t="shared" si="5290"/>
        <v/>
      </c>
      <c r="L3797" s="21" t="str">
        <f t="shared" si="5291"/>
        <v/>
      </c>
      <c r="M3797" s="21" t="str">
        <f t="shared" si="5292"/>
        <v/>
      </c>
      <c r="N3797" s="21" t="str">
        <f t="shared" si="5293"/>
        <v/>
      </c>
      <c r="O3797" s="21" t="str">
        <f t="shared" si="5294"/>
        <v/>
      </c>
      <c r="P3797" s="21" t="str">
        <f t="shared" si="5295"/>
        <v/>
      </c>
      <c r="Q3797" s="21"/>
      <c r="R3797" s="21" t="s">
        <v>8375</v>
      </c>
      <c r="S3797" s="21" t="s">
        <v>8376</v>
      </c>
      <c r="T3797" s="21" t="s">
        <v>8377</v>
      </c>
      <c r="U3797" s="23"/>
      <c r="V3797" s="23"/>
      <c r="W3797" s="15">
        <f t="shared" si="2"/>
        <v>45635</v>
      </c>
      <c r="X3797" s="24">
        <v>3796.0</v>
      </c>
      <c r="Y3797" s="17" t="str">
        <f t="shared" si="5268"/>
        <v>=COUNTIFS(C$3:C3797,C3797)</v>
      </c>
      <c r="Z3797" s="25" t="str">
        <f t="shared" si="5269"/>
        <v>#NAME?</v>
      </c>
      <c r="AA3797" s="25" t="str">
        <f t="shared" si="5270"/>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299"/>
        <v>0</v>
      </c>
      <c r="C3798" s="130"/>
      <c r="D3798" s="130"/>
      <c r="E3798" s="130"/>
      <c r="F3798" s="130"/>
      <c r="G3798" s="130"/>
      <c r="H3798" s="130"/>
      <c r="I3798" s="130"/>
      <c r="J3798" s="130"/>
      <c r="K3798" s="130"/>
      <c r="L3798" s="130"/>
      <c r="M3798" s="130"/>
      <c r="N3798" s="130"/>
      <c r="O3798" s="130"/>
      <c r="P3798" s="130"/>
      <c r="Q3798" s="130"/>
      <c r="R3798" s="130" t="s">
        <v>8375</v>
      </c>
      <c r="S3798" s="130" t="s">
        <v>8376</v>
      </c>
      <c r="T3798" s="130" t="s">
        <v>8377</v>
      </c>
      <c r="U3798" s="36"/>
      <c r="V3798" s="36"/>
      <c r="W3798" s="15">
        <f t="shared" si="2"/>
        <v>45635</v>
      </c>
      <c r="X3798" s="24">
        <v>3797.0</v>
      </c>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299"/>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2"/>
        <v>45635</v>
      </c>
      <c r="X3799" s="24">
        <v>3798.0</v>
      </c>
      <c r="Y3799" s="17" t="str">
        <f t="shared" ref="Y3799:Y3813" si="5296">formulatext(A3799)</f>
        <v>#N/A</v>
      </c>
      <c r="Z3799" s="25" t="str">
        <f t="shared" ref="Z3799:Z3813" si="5297">org.libreoffice.regex(Y3799,"(\= COUNTIFS\(C\$\d{1,3}:)(C\d{1,3})(,)(C\d{1,3})(\))","$2")</f>
        <v>#NAME?</v>
      </c>
      <c r="AA3799" s="25" t="str">
        <f t="shared" ref="AA3799:AA3813" si="5298">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299"/>
        <v>1</v>
      </c>
      <c r="C3800" s="12" t="s">
        <v>8414</v>
      </c>
      <c r="D3800" s="21"/>
      <c r="E3800" s="21"/>
      <c r="F3800" s="21"/>
      <c r="G3800" s="21"/>
      <c r="H3800" s="21"/>
      <c r="I3800" s="21"/>
      <c r="J3800" s="21"/>
      <c r="K3800" s="21"/>
      <c r="L3800" s="21"/>
      <c r="M3800" s="21"/>
      <c r="N3800" s="21"/>
      <c r="O3800" s="21"/>
      <c r="P3800" s="21"/>
      <c r="Q3800" s="21"/>
      <c r="R3800" s="21"/>
      <c r="S3800" s="21"/>
      <c r="T3800" s="21"/>
      <c r="U3800" s="23"/>
      <c r="V3800" s="23"/>
      <c r="W3800" s="15">
        <f t="shared" si="2"/>
        <v>45635</v>
      </c>
      <c r="X3800" s="24">
        <v>3799.0</v>
      </c>
      <c r="Y3800" s="17" t="str">
        <f t="shared" si="5296"/>
        <v>#N/A</v>
      </c>
      <c r="Z3800" s="25" t="str">
        <f t="shared" si="5297"/>
        <v>#NAME?</v>
      </c>
      <c r="AA3800" s="25" t="str">
        <f t="shared" si="5298"/>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299">COUNTIFS(C$3:C3801,C3801)</f>
        <v>52</v>
      </c>
      <c r="B3801" s="10">
        <f t="shared" si="4299"/>
        <v>99</v>
      </c>
      <c r="C3801" s="12" t="s">
        <v>555</v>
      </c>
      <c r="D3801" s="21" t="str">
        <f t="shared" ref="D3801:D3804" si="5300">VLOOKUP($C3801,$C$1:$P$7320,2,0)</f>
        <v>pron</v>
      </c>
      <c r="E3801" s="21" t="str">
        <f t="shared" ref="E3801:E3802" si="5301">VLOOKUP($C3801,$C$1:$P$7320,3,0)</f>
        <v>masc nom sg of ya</v>
      </c>
      <c r="F3801" s="21" t="str">
        <f t="shared" ref="F3801:F3804" si="5302">VLOOKUP($C3801,$C$1:$P$7320,4,0)</f>
        <v/>
      </c>
      <c r="G3801" s="21"/>
      <c r="H3801" s="21" t="str">
        <f t="shared" ref="H3801:H3804" si="5303">VLOOKUP($C3801,$C$1:$P$7320,6,0)</f>
        <v>whichever, whoever</v>
      </c>
      <c r="I3801" s="21" t="str">
        <f t="shared" ref="I3801:I3804" si="5304">VLOOKUP($C3801,$C$1:$P$7320,7,0)</f>
        <v/>
      </c>
      <c r="J3801" s="21" t="str">
        <f t="shared" ref="J3801:J3804" si="5305">VLOOKUP($C3801,$C$1:$P$7320,8,0)</f>
        <v/>
      </c>
      <c r="K3801" s="21" t="str">
        <f t="shared" ref="K3801:K3804" si="5306">VLOOKUP($C3801,$C$1:$P$7320,9,0)</f>
        <v/>
      </c>
      <c r="L3801" s="21" t="str">
        <f t="shared" ref="L3801:L3804" si="5307">VLOOKUP($C3801,$C$1:$P$7320,10,0)</f>
        <v/>
      </c>
      <c r="M3801" s="21" t="str">
        <f t="shared" ref="M3801:M3804" si="5308">VLOOKUP($C3801,$C$1:$P$7320,11,0)</f>
        <v/>
      </c>
      <c r="N3801" s="21" t="str">
        <f t="shared" ref="N3801:N3804" si="5309">VLOOKUP($C3801,$C$1:$P$7320,12,0)</f>
        <v/>
      </c>
      <c r="O3801" s="21" t="str">
        <f t="shared" ref="O3801:O3804" si="5310">VLOOKUP($C3801,$C$1:$P$7320,13,0)</f>
        <v/>
      </c>
      <c r="P3801" s="21" t="str">
        <f t="shared" ref="P3801:P3804" si="5311">VLOOKUP($C3801,$C$1:$P$7320,14,0)</f>
        <v/>
      </c>
      <c r="Q3801" s="21"/>
      <c r="R3801" s="21" t="s">
        <v>8414</v>
      </c>
      <c r="S3801" s="21" t="s">
        <v>8415</v>
      </c>
      <c r="T3801" s="21" t="s">
        <v>8416</v>
      </c>
      <c r="U3801" s="77"/>
      <c r="V3801" s="23"/>
      <c r="W3801" s="15">
        <f t="shared" si="2"/>
        <v>45635</v>
      </c>
      <c r="X3801" s="24">
        <v>3800.0</v>
      </c>
      <c r="Y3801" s="17" t="str">
        <f t="shared" si="5296"/>
        <v>=COUNTIFS(C$3:C3801,C3801)</v>
      </c>
      <c r="Z3801" s="25" t="str">
        <f t="shared" si="5297"/>
        <v>#NAME?</v>
      </c>
      <c r="AA3801" s="25" t="str">
        <f t="shared" si="5298"/>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99"/>
        <v>63</v>
      </c>
      <c r="B3802" s="10">
        <f t="shared" si="4299"/>
        <v>124</v>
      </c>
      <c r="C3802" s="12" t="s">
        <v>466</v>
      </c>
      <c r="D3802" s="21" t="str">
        <f t="shared" si="5300"/>
        <v>ind</v>
      </c>
      <c r="E3802" s="21" t="str">
        <f t="shared" si="5301"/>
        <v/>
      </c>
      <c r="F3802" s="21" t="str">
        <f t="shared" si="5302"/>
        <v/>
      </c>
      <c r="G3802" s="21"/>
      <c r="H3802" s="21" t="str">
        <f t="shared" si="5303"/>
        <v>then, now, so, but</v>
      </c>
      <c r="I3802" s="21" t="str">
        <f t="shared" si="5304"/>
        <v/>
      </c>
      <c r="J3802" s="21" t="str">
        <f t="shared" si="5305"/>
        <v/>
      </c>
      <c r="K3802" s="21" t="str">
        <f t="shared" si="5306"/>
        <v/>
      </c>
      <c r="L3802" s="21" t="str">
        <f t="shared" si="5307"/>
        <v/>
      </c>
      <c r="M3802" s="21" t="str">
        <f t="shared" si="5308"/>
        <v/>
      </c>
      <c r="N3802" s="21" t="str">
        <f t="shared" si="5309"/>
        <v/>
      </c>
      <c r="O3802" s="21" t="str">
        <f t="shared" si="5310"/>
        <v/>
      </c>
      <c r="P3802" s="21" t="str">
        <f t="shared" si="5311"/>
        <v/>
      </c>
      <c r="Q3802" s="21"/>
      <c r="R3802" s="21" t="s">
        <v>8414</v>
      </c>
      <c r="S3802" s="21" t="s">
        <v>8415</v>
      </c>
      <c r="T3802" s="21" t="s">
        <v>8416</v>
      </c>
      <c r="U3802" s="23"/>
      <c r="V3802" s="23"/>
      <c r="W3802" s="15">
        <f t="shared" si="2"/>
        <v>45635</v>
      </c>
      <c r="X3802" s="24">
        <v>3801.0</v>
      </c>
      <c r="Y3802" s="17" t="str">
        <f t="shared" si="5296"/>
        <v>=COUNTIFS(C$3:C3802,C3802)</v>
      </c>
      <c r="Z3802" s="25" t="str">
        <f t="shared" si="5297"/>
        <v>#NAME?</v>
      </c>
      <c r="AA3802" s="25" t="str">
        <f t="shared" si="5298"/>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99"/>
        <v>94</v>
      </c>
      <c r="B3803" s="10">
        <f t="shared" si="4299"/>
        <v>147</v>
      </c>
      <c r="C3803" s="12" t="s">
        <v>560</v>
      </c>
      <c r="D3803" s="21" t="str">
        <f t="shared" si="5300"/>
        <v>noun</v>
      </c>
      <c r="E3803" s="21" t="s">
        <v>3635</v>
      </c>
      <c r="F3803" s="21" t="str">
        <f t="shared" si="5302"/>
        <v/>
      </c>
      <c r="G3803" s="21"/>
      <c r="H3803" s="21" t="str">
        <f t="shared" si="5303"/>
        <v>monk, monastic</v>
      </c>
      <c r="I3803" s="21" t="str">
        <f t="shared" si="5304"/>
        <v>beggar, mendicant</v>
      </c>
      <c r="J3803" s="21" t="str">
        <f t="shared" si="5305"/>
        <v>√bhikkh (beg)</v>
      </c>
      <c r="K3803" s="21">
        <f t="shared" si="5306"/>
        <v>1</v>
      </c>
      <c r="L3803" s="21" t="str">
        <f t="shared" si="5307"/>
        <v>a</v>
      </c>
      <c r="M3803" s="21" t="str">
        <f t="shared" si="5308"/>
        <v/>
      </c>
      <c r="N3803" s="21" t="str">
        <f t="shared" si="5309"/>
        <v>√bhikkh + u</v>
      </c>
      <c r="O3803" s="21" t="str">
        <f t="shared" si="5310"/>
        <v/>
      </c>
      <c r="P3803" s="21" t="str">
        <f t="shared" si="5311"/>
        <v/>
      </c>
      <c r="Q3803" s="21"/>
      <c r="R3803" s="21" t="s">
        <v>8414</v>
      </c>
      <c r="S3803" s="21" t="s">
        <v>8415</v>
      </c>
      <c r="T3803" s="21" t="s">
        <v>8416</v>
      </c>
      <c r="U3803" s="23"/>
      <c r="V3803" s="23"/>
      <c r="W3803" s="15">
        <f t="shared" si="2"/>
        <v>45635</v>
      </c>
      <c r="X3803" s="24">
        <v>3802.0</v>
      </c>
      <c r="Y3803" s="17" t="str">
        <f t="shared" si="5296"/>
        <v>=COUNTIFS(C$3:C3803,C3803)</v>
      </c>
      <c r="Z3803" s="25" t="str">
        <f t="shared" si="5297"/>
        <v>#NAME?</v>
      </c>
      <c r="AA3803" s="25" t="str">
        <f t="shared" si="5298"/>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99"/>
        <v>19</v>
      </c>
      <c r="B3804" s="10">
        <f t="shared" si="4299"/>
        <v>26</v>
      </c>
      <c r="C3804" s="12" t="s">
        <v>2777</v>
      </c>
      <c r="D3804" s="21" t="str">
        <f t="shared" si="5300"/>
        <v>noun</v>
      </c>
      <c r="E3804" s="21" t="str">
        <f>VLOOKUP($C3804,$C$1:$P$7320,3,0)</f>
        <v>masc acc sg, from bhikkhati</v>
      </c>
      <c r="F3804" s="21" t="str">
        <f t="shared" si="5302"/>
        <v/>
      </c>
      <c r="G3804" s="21"/>
      <c r="H3804" s="21" t="str">
        <f t="shared" si="5303"/>
        <v>monk, monastic</v>
      </c>
      <c r="I3804" s="21" t="str">
        <f t="shared" si="5304"/>
        <v>beggar, mendicant</v>
      </c>
      <c r="J3804" s="21" t="str">
        <f t="shared" si="5305"/>
        <v>√bhikkh (beg)</v>
      </c>
      <c r="K3804" s="21">
        <f t="shared" si="5306"/>
        <v>1</v>
      </c>
      <c r="L3804" s="21" t="str">
        <f t="shared" si="5307"/>
        <v>a</v>
      </c>
      <c r="M3804" s="21" t="str">
        <f t="shared" si="5308"/>
        <v/>
      </c>
      <c r="N3804" s="21" t="str">
        <f t="shared" si="5309"/>
        <v>√bhikkh + u</v>
      </c>
      <c r="O3804" s="21" t="str">
        <f t="shared" si="5310"/>
        <v/>
      </c>
      <c r="P3804" s="21" t="str">
        <f t="shared" si="5311"/>
        <v/>
      </c>
      <c r="Q3804" s="21"/>
      <c r="R3804" s="21" t="s">
        <v>8414</v>
      </c>
      <c r="S3804" s="21" t="s">
        <v>8415</v>
      </c>
      <c r="T3804" s="21" t="s">
        <v>8416</v>
      </c>
      <c r="U3804" s="23"/>
      <c r="V3804" s="23"/>
      <c r="W3804" s="15">
        <f t="shared" si="2"/>
        <v>45635</v>
      </c>
      <c r="X3804" s="24">
        <v>3803.0</v>
      </c>
      <c r="Y3804" s="17" t="str">
        <f t="shared" si="5296"/>
        <v>=COUNTIFS(C$3:C3804,C3804)</v>
      </c>
      <c r="Z3804" s="25" t="str">
        <f t="shared" si="5297"/>
        <v>#NAME?</v>
      </c>
      <c r="AA3804" s="25" t="str">
        <f t="shared" si="5298"/>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99"/>
        <v>1</v>
      </c>
      <c r="B3805" s="10">
        <f t="shared" si="4299"/>
        <v>1</v>
      </c>
      <c r="C3805" s="12" t="s">
        <v>8417</v>
      </c>
      <c r="D3805" s="21" t="s">
        <v>8379</v>
      </c>
      <c r="E3805" s="21" t="s">
        <v>8418</v>
      </c>
      <c r="F3805" s="21"/>
      <c r="G3805" s="21"/>
      <c r="H3805" s="21" t="s">
        <v>8381</v>
      </c>
      <c r="I3805" s="21"/>
      <c r="J3805" s="21" t="s">
        <v>5414</v>
      </c>
      <c r="K3805" s="21">
        <v>2.0</v>
      </c>
      <c r="L3805" s="21" t="s">
        <v>3045</v>
      </c>
      <c r="M3805" s="21"/>
      <c r="N3805" s="21" t="s">
        <v>8382</v>
      </c>
      <c r="O3805" s="21"/>
      <c r="P3805" s="21"/>
      <c r="Q3805" s="21"/>
      <c r="R3805" s="21" t="s">
        <v>8414</v>
      </c>
      <c r="S3805" s="21" t="s">
        <v>8415</v>
      </c>
      <c r="T3805" s="21" t="s">
        <v>8419</v>
      </c>
      <c r="U3805" s="23"/>
      <c r="V3805" s="23"/>
      <c r="W3805" s="15">
        <f t="shared" si="2"/>
        <v>45635</v>
      </c>
      <c r="X3805" s="24">
        <v>3804.0</v>
      </c>
      <c r="Y3805" s="17" t="str">
        <f t="shared" si="5296"/>
        <v>=COUNTIFS(C$3:C3805,C3805)</v>
      </c>
      <c r="Z3805" s="25" t="str">
        <f t="shared" si="5297"/>
        <v>#NAME?</v>
      </c>
      <c r="AA3805" s="25" t="str">
        <f t="shared" si="5298"/>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99"/>
        <v>1</v>
      </c>
      <c r="B3806" s="10">
        <f t="shared" si="4299"/>
        <v>1</v>
      </c>
      <c r="C3806" s="12" t="s">
        <v>8420</v>
      </c>
      <c r="D3806" s="21" t="s">
        <v>183</v>
      </c>
      <c r="E3806" s="21" t="s">
        <v>8421</v>
      </c>
      <c r="F3806" s="21"/>
      <c r="G3806" s="21"/>
      <c r="H3806" s="21" t="s">
        <v>8386</v>
      </c>
      <c r="I3806" s="21"/>
      <c r="J3806" s="21" t="s">
        <v>5102</v>
      </c>
      <c r="K3806" s="21">
        <v>8.0</v>
      </c>
      <c r="L3806" s="21" t="s">
        <v>196</v>
      </c>
      <c r="M3806" s="21" t="s">
        <v>5103</v>
      </c>
      <c r="N3806" s="21" t="s">
        <v>8387</v>
      </c>
      <c r="O3806" s="21"/>
      <c r="P3806" s="21"/>
      <c r="Q3806" s="21"/>
      <c r="R3806" s="21" t="s">
        <v>8414</v>
      </c>
      <c r="S3806" s="21" t="s">
        <v>8415</v>
      </c>
      <c r="T3806" s="21" t="s">
        <v>8422</v>
      </c>
      <c r="U3806" s="23"/>
      <c r="V3806" s="23"/>
      <c r="W3806" s="15">
        <f t="shared" si="2"/>
        <v>45635</v>
      </c>
      <c r="X3806" s="24">
        <v>3805.0</v>
      </c>
      <c r="Y3806" s="17" t="str">
        <f t="shared" si="5296"/>
        <v>=COUNTIFS(C$3:C3806,C3806)</v>
      </c>
      <c r="Z3806" s="25" t="str">
        <f t="shared" si="5297"/>
        <v>#NAME?</v>
      </c>
      <c r="AA3806" s="25" t="str">
        <f t="shared" si="5298"/>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99"/>
        <v>1</v>
      </c>
      <c r="B3807" s="10">
        <f t="shared" si="4299"/>
        <v>1</v>
      </c>
      <c r="C3807" s="12" t="s">
        <v>8423</v>
      </c>
      <c r="D3807" s="21" t="s">
        <v>183</v>
      </c>
      <c r="E3807" s="21" t="s">
        <v>8424</v>
      </c>
      <c r="F3807" s="21"/>
      <c r="G3807" s="21"/>
      <c r="H3807" s="21" t="s">
        <v>8425</v>
      </c>
      <c r="I3807" s="21" t="s">
        <v>8426</v>
      </c>
      <c r="J3807" s="21" t="s">
        <v>4699</v>
      </c>
      <c r="K3807" s="21">
        <v>2.0</v>
      </c>
      <c r="L3807" s="21" t="s">
        <v>3045</v>
      </c>
      <c r="M3807" s="21"/>
      <c r="N3807" s="21" t="s">
        <v>8393</v>
      </c>
      <c r="O3807" s="21"/>
      <c r="P3807" s="21"/>
      <c r="Q3807" s="21"/>
      <c r="R3807" s="21" t="s">
        <v>8414</v>
      </c>
      <c r="S3807" s="21" t="s">
        <v>8415</v>
      </c>
      <c r="T3807" s="21" t="s">
        <v>8427</v>
      </c>
      <c r="U3807" s="23"/>
      <c r="V3807" s="23"/>
      <c r="W3807" s="15">
        <f t="shared" si="2"/>
        <v>45635</v>
      </c>
      <c r="X3807" s="24">
        <v>3806.0</v>
      </c>
      <c r="Y3807" s="17" t="str">
        <f t="shared" si="5296"/>
        <v>=COUNTIFS(C$3:C3807,C3807)</v>
      </c>
      <c r="Z3807" s="25" t="str">
        <f t="shared" si="5297"/>
        <v>#NAME?</v>
      </c>
      <c r="AA3807" s="25" t="str">
        <f t="shared" si="5298"/>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99"/>
        <v>1</v>
      </c>
      <c r="B3808" s="10">
        <f t="shared" si="4299"/>
        <v>1</v>
      </c>
      <c r="C3808" s="12" t="s">
        <v>8428</v>
      </c>
      <c r="D3808" s="21" t="s">
        <v>47</v>
      </c>
      <c r="E3808" s="21" t="s">
        <v>8429</v>
      </c>
      <c r="F3808" s="21"/>
      <c r="G3808" s="21"/>
      <c r="H3808" s="21" t="s">
        <v>8430</v>
      </c>
      <c r="I3808" s="21" t="s">
        <v>8431</v>
      </c>
      <c r="J3808" s="21" t="s">
        <v>8399</v>
      </c>
      <c r="K3808" s="21">
        <v>1.0</v>
      </c>
      <c r="L3808" s="21" t="s">
        <v>35</v>
      </c>
      <c r="M3808" s="21"/>
      <c r="N3808" s="21" t="s">
        <v>8400</v>
      </c>
      <c r="O3808" s="21"/>
      <c r="P3808" s="21"/>
      <c r="Q3808" s="21"/>
      <c r="R3808" s="21" t="s">
        <v>8414</v>
      </c>
      <c r="S3808" s="21" t="s">
        <v>8415</v>
      </c>
      <c r="T3808" s="21" t="s">
        <v>8432</v>
      </c>
      <c r="U3808" s="23"/>
      <c r="V3808" s="23"/>
      <c r="W3808" s="15">
        <f t="shared" si="2"/>
        <v>45635</v>
      </c>
      <c r="X3808" s="24">
        <v>3807.0</v>
      </c>
      <c r="Y3808" s="17" t="str">
        <f t="shared" si="5296"/>
        <v>=COUNTIFS(C$3:C3808,C3808)</v>
      </c>
      <c r="Z3808" s="25" t="str">
        <f t="shared" si="5297"/>
        <v>#NAME?</v>
      </c>
      <c r="AA3808" s="25" t="str">
        <f t="shared" si="5298"/>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99"/>
        <v>123</v>
      </c>
      <c r="B3809" s="10">
        <f t="shared" si="4299"/>
        <v>220</v>
      </c>
      <c r="C3809" s="12" t="s">
        <v>1131</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8414</v>
      </c>
      <c r="S3809" s="21" t="s">
        <v>8415</v>
      </c>
      <c r="T3809" s="21" t="s">
        <v>8416</v>
      </c>
      <c r="U3809" s="23"/>
      <c r="V3809" s="23"/>
      <c r="W3809" s="15">
        <f t="shared" si="2"/>
        <v>45635</v>
      </c>
      <c r="X3809" s="24">
        <v>3808.0</v>
      </c>
      <c r="Y3809" s="17" t="str">
        <f t="shared" si="5296"/>
        <v>=COUNTIFS(C$3:C3809,C3809)</v>
      </c>
      <c r="Z3809" s="25" t="str">
        <f t="shared" si="5297"/>
        <v>#NAME?</v>
      </c>
      <c r="AA3809" s="25" t="str">
        <f t="shared" si="5298"/>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99"/>
        <v>1</v>
      </c>
      <c r="B3810" s="10">
        <f t="shared" si="4299"/>
        <v>1</v>
      </c>
      <c r="C3810" s="12" t="s">
        <v>8433</v>
      </c>
      <c r="D3810" s="21" t="s">
        <v>47</v>
      </c>
      <c r="E3810" s="21" t="s">
        <v>8434</v>
      </c>
      <c r="F3810" s="21"/>
      <c r="G3810" s="21"/>
      <c r="H3810" s="21" t="s">
        <v>8435</v>
      </c>
      <c r="I3810" s="21" t="s">
        <v>8436</v>
      </c>
      <c r="J3810" s="21" t="s">
        <v>5414</v>
      </c>
      <c r="K3810" s="21">
        <v>2.0</v>
      </c>
      <c r="L3810" s="21" t="s">
        <v>3045</v>
      </c>
      <c r="M3810" s="21"/>
      <c r="N3810" s="21" t="s">
        <v>8406</v>
      </c>
      <c r="O3810" s="21"/>
      <c r="P3810" s="21"/>
      <c r="Q3810" s="21"/>
      <c r="R3810" s="21" t="s">
        <v>8414</v>
      </c>
      <c r="S3810" s="21" t="s">
        <v>8415</v>
      </c>
      <c r="T3810" s="21" t="s">
        <v>8437</v>
      </c>
      <c r="U3810" s="23"/>
      <c r="V3810" s="23"/>
      <c r="W3810" s="15">
        <f t="shared" si="2"/>
        <v>45635</v>
      </c>
      <c r="X3810" s="24">
        <v>3809.0</v>
      </c>
      <c r="Y3810" s="17" t="str">
        <f t="shared" si="5296"/>
        <v>=COUNTIFS(C$3:C3810,C3810)</v>
      </c>
      <c r="Z3810" s="25" t="str">
        <f t="shared" si="5297"/>
        <v>#NAME?</v>
      </c>
      <c r="AA3810" s="25" t="str">
        <f t="shared" si="5298"/>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99"/>
        <v>124</v>
      </c>
      <c r="B3811" s="10">
        <f t="shared" si="4299"/>
        <v>220</v>
      </c>
      <c r="C3811" s="12" t="s">
        <v>1131</v>
      </c>
      <c r="D3811" s="21" t="str">
        <f t="shared" ref="D3811:D3813" si="5312">VLOOKUP($C3811,$C$1:$P$7320,2,0)</f>
        <v>ind</v>
      </c>
      <c r="E3811" s="21" t="str">
        <f t="shared" ref="E3811:E3813" si="5313">VLOOKUP($C3811,$C$1:$P$7320,3,0)</f>
        <v>conj</v>
      </c>
      <c r="F3811" s="21" t="str">
        <f t="shared" ref="F3811:F3813" si="5314">VLOOKUP($C3811,$C$1:$P$7320,4,0)</f>
        <v/>
      </c>
      <c r="G3811" s="21"/>
      <c r="H3811" s="21" t="str">
        <f t="shared" ref="H3811:H3813" si="5315">VLOOKUP($C3811,$C$1:$P$7320,6,0)</f>
        <v>or, either or</v>
      </c>
      <c r="I3811" s="21" t="str">
        <f t="shared" ref="I3811:I3813" si="5316">VLOOKUP($C3811,$C$1:$P$7320,7,0)</f>
        <v/>
      </c>
      <c r="J3811" s="21" t="str">
        <f t="shared" ref="J3811:J3813" si="5317">VLOOKUP($C3811,$C$1:$P$7320,8,0)</f>
        <v/>
      </c>
      <c r="K3811" s="21" t="str">
        <f t="shared" ref="K3811:K3813" si="5318">VLOOKUP($C3811,$C$1:$P$7320,9,0)</f>
        <v/>
      </c>
      <c r="L3811" s="21" t="str">
        <f t="shared" ref="L3811:L3813" si="5319">VLOOKUP($C3811,$C$1:$P$7320,10,0)</f>
        <v/>
      </c>
      <c r="M3811" s="21" t="str">
        <f t="shared" ref="M3811:M3813" si="5320">VLOOKUP($C3811,$C$1:$P$7320,11,0)</f>
        <v/>
      </c>
      <c r="N3811" s="21" t="str">
        <f t="shared" ref="N3811:N3813" si="5321">VLOOKUP($C3811,$C$1:$P$7320,12,0)</f>
        <v/>
      </c>
      <c r="O3811" s="21" t="str">
        <f t="shared" ref="O3811:O3813" si="5322">VLOOKUP($C3811,$C$1:$P$7320,13,0)</f>
        <v/>
      </c>
      <c r="P3811" s="21" t="str">
        <f t="shared" ref="P3811:P3813" si="5323">VLOOKUP($C3811,$C$1:$P$7320,14,0)</f>
        <v/>
      </c>
      <c r="Q3811" s="21"/>
      <c r="R3811" s="21" t="s">
        <v>8414</v>
      </c>
      <c r="S3811" s="21" t="s">
        <v>8415</v>
      </c>
      <c r="T3811" s="21" t="s">
        <v>8416</v>
      </c>
      <c r="U3811" s="23"/>
      <c r="V3811" s="23"/>
      <c r="W3811" s="15">
        <f t="shared" si="2"/>
        <v>45635</v>
      </c>
      <c r="X3811" s="24">
        <v>3810.0</v>
      </c>
      <c r="Y3811" s="17" t="str">
        <f t="shared" si="5296"/>
        <v>=COUNTIFS(C$3:C3811,C3811)</v>
      </c>
      <c r="Z3811" s="25" t="str">
        <f t="shared" si="5297"/>
        <v>#NAME?</v>
      </c>
      <c r="AA3811" s="25" t="str">
        <f t="shared" si="5298"/>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99"/>
        <v>3</v>
      </c>
      <c r="B3812" s="10">
        <f t="shared" si="4299"/>
        <v>3</v>
      </c>
      <c r="C3812" s="12" t="s">
        <v>5092</v>
      </c>
      <c r="D3812" s="21" t="str">
        <f t="shared" si="5312"/>
        <v>inf</v>
      </c>
      <c r="E3812" s="21" t="str">
        <f t="shared" si="5313"/>
        <v>inf of abhiharati</v>
      </c>
      <c r="F3812" s="21" t="str">
        <f t="shared" si="5314"/>
        <v/>
      </c>
      <c r="G3812" s="21"/>
      <c r="H3812" s="21" t="str">
        <f t="shared" si="5315"/>
        <v>to take away</v>
      </c>
      <c r="I3812" s="21" t="str">
        <f t="shared" si="5316"/>
        <v/>
      </c>
      <c r="J3812" s="21" t="str">
        <f t="shared" si="5317"/>
        <v>√har (carry)</v>
      </c>
      <c r="K3812" s="21">
        <f t="shared" si="5318"/>
        <v>1</v>
      </c>
      <c r="L3812" s="21" t="str">
        <f t="shared" si="5319"/>
        <v>a</v>
      </c>
      <c r="M3812" s="21" t="str">
        <f t="shared" si="5320"/>
        <v/>
      </c>
      <c r="N3812" s="21" t="str">
        <f t="shared" si="5321"/>
        <v>abhi + √har + tuṃ</v>
      </c>
      <c r="O3812" s="21" t="str">
        <f t="shared" si="5322"/>
        <v/>
      </c>
      <c r="P3812" s="21" t="str">
        <f t="shared" si="5323"/>
        <v/>
      </c>
      <c r="Q3812" s="21"/>
      <c r="R3812" s="21" t="s">
        <v>8414</v>
      </c>
      <c r="S3812" s="21" t="s">
        <v>8415</v>
      </c>
      <c r="T3812" s="21" t="s">
        <v>8416</v>
      </c>
      <c r="U3812" s="23"/>
      <c r="V3812" s="23"/>
      <c r="W3812" s="15">
        <f t="shared" si="2"/>
        <v>45635</v>
      </c>
      <c r="X3812" s="24">
        <v>3811.0</v>
      </c>
      <c r="Y3812" s="17" t="str">
        <f t="shared" si="5296"/>
        <v>=COUNTIFS(C$3:C3812,C3812)</v>
      </c>
      <c r="Z3812" s="25" t="str">
        <f t="shared" si="5297"/>
        <v>#NAME?</v>
      </c>
      <c r="AA3812" s="25" t="str">
        <f t="shared" si="5298"/>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299"/>
        <v>3</v>
      </c>
      <c r="B3813" s="10">
        <f t="shared" si="4299"/>
        <v>3</v>
      </c>
      <c r="C3813" s="12" t="s">
        <v>5099</v>
      </c>
      <c r="D3813" s="21" t="str">
        <f t="shared" si="5312"/>
        <v>verb</v>
      </c>
      <c r="E3813" s="21" t="str">
        <f t="shared" si="5313"/>
        <v>opt 3rd sg of pavāreti</v>
      </c>
      <c r="F3813" s="21" t="str">
        <f t="shared" si="5314"/>
        <v/>
      </c>
      <c r="G3813" s="21"/>
      <c r="H3813" s="21" t="str">
        <f t="shared" si="5315"/>
        <v>he would invite</v>
      </c>
      <c r="I3813" s="21" t="str">
        <f t="shared" si="5316"/>
        <v/>
      </c>
      <c r="J3813" s="21" t="str">
        <f t="shared" si="5317"/>
        <v>√var (wish, choose)</v>
      </c>
      <c r="K3813" s="21">
        <f t="shared" si="5318"/>
        <v>8</v>
      </c>
      <c r="L3813" s="21" t="str">
        <f t="shared" si="5319"/>
        <v>*e</v>
      </c>
      <c r="M3813" s="21" t="str">
        <f t="shared" si="5320"/>
        <v>√var + *e &gt; vāre</v>
      </c>
      <c r="N3813" s="21" t="str">
        <f t="shared" si="5321"/>
        <v>pa + vāre + ti</v>
      </c>
      <c r="O3813" s="21" t="str">
        <f t="shared" si="5322"/>
        <v/>
      </c>
      <c r="P3813" s="21" t="str">
        <f t="shared" si="5323"/>
        <v/>
      </c>
      <c r="Q3813" s="21"/>
      <c r="R3813" s="21" t="s">
        <v>8414</v>
      </c>
      <c r="S3813" s="21" t="s">
        <v>8415</v>
      </c>
      <c r="T3813" s="21" t="s">
        <v>8416</v>
      </c>
      <c r="U3813" s="23"/>
      <c r="V3813" s="23"/>
      <c r="W3813" s="15">
        <f t="shared" si="2"/>
        <v>45635</v>
      </c>
      <c r="X3813" s="24">
        <v>3812.0</v>
      </c>
      <c r="Y3813" s="17" t="str">
        <f t="shared" si="5296"/>
        <v>=COUNTIFS(C$3:C3813,C3813)</v>
      </c>
      <c r="Z3813" s="25" t="str">
        <f t="shared" si="5297"/>
        <v>#NAME?</v>
      </c>
      <c r="AA3813" s="25" t="str">
        <f t="shared" si="5298"/>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299"/>
        <v>0</v>
      </c>
      <c r="C3814" s="130"/>
      <c r="D3814" s="130"/>
      <c r="E3814" s="130"/>
      <c r="F3814" s="130"/>
      <c r="G3814" s="130"/>
      <c r="H3814" s="130"/>
      <c r="I3814" s="130"/>
      <c r="J3814" s="130"/>
      <c r="K3814" s="130"/>
      <c r="L3814" s="130"/>
      <c r="M3814" s="130"/>
      <c r="N3814" s="130"/>
      <c r="O3814" s="130"/>
      <c r="P3814" s="130"/>
      <c r="Q3814" s="130"/>
      <c r="R3814" s="130" t="s">
        <v>8414</v>
      </c>
      <c r="S3814" s="130" t="s">
        <v>8415</v>
      </c>
      <c r="T3814" s="130" t="s">
        <v>8416</v>
      </c>
      <c r="U3814" s="147" t="s">
        <v>4651</v>
      </c>
      <c r="V3814" s="36"/>
      <c r="W3814" s="15">
        <f t="shared" si="2"/>
        <v>45635</v>
      </c>
      <c r="X3814" s="24">
        <v>3813.0</v>
      </c>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299"/>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2"/>
        <v>45635</v>
      </c>
      <c r="X3815" s="24">
        <v>3814.0</v>
      </c>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24">COUNTIFS(C$3:C3816,C3816)</f>
        <v>1</v>
      </c>
      <c r="B3816" s="10">
        <f t="shared" si="4299"/>
        <v>1</v>
      </c>
      <c r="C3816" s="12" t="s">
        <v>8438</v>
      </c>
      <c r="D3816" s="21" t="s">
        <v>29</v>
      </c>
      <c r="E3816" s="21" t="s">
        <v>1463</v>
      </c>
      <c r="F3816" s="21"/>
      <c r="G3816" s="21"/>
      <c r="H3816" s="21" t="s">
        <v>8439</v>
      </c>
      <c r="I3816" s="21"/>
      <c r="J3816" s="21"/>
      <c r="K3816" s="21"/>
      <c r="L3816" s="21"/>
      <c r="M3816" s="21"/>
      <c r="N3816" s="21"/>
      <c r="O3816" s="21"/>
      <c r="P3816" s="21"/>
      <c r="Q3816" s="21"/>
      <c r="R3816" s="21" t="s">
        <v>8414</v>
      </c>
      <c r="S3816" s="21" t="s">
        <v>8415</v>
      </c>
      <c r="T3816" s="22" t="s">
        <v>8440</v>
      </c>
      <c r="U3816" s="23"/>
      <c r="V3816" s="23"/>
      <c r="W3816" s="15">
        <f t="shared" si="2"/>
        <v>45635</v>
      </c>
      <c r="X3816" s="24">
        <v>3815.0</v>
      </c>
      <c r="Y3816" s="17" t="str">
        <f t="shared" ref="Y3816:Y3827" si="5325">formulatext(A3816)</f>
        <v>=COUNTIFS(C$3:C3816,C3816)</v>
      </c>
      <c r="Z3816" s="25" t="str">
        <f t="shared" ref="Z3816:Z3827" si="5326">org.libreoffice.regex(Y3816,"(\= COUNTIFS\(C\$\d{1,3}:)(C\d{1,3})(,)(C\d{1,3})(\))","$2")</f>
        <v>#NAME?</v>
      </c>
      <c r="AA3816" s="25" t="str">
        <f t="shared" ref="AA3816:AA3827" si="5327">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24"/>
        <v>95</v>
      </c>
      <c r="B3817" s="10">
        <f t="shared" si="4299"/>
        <v>147</v>
      </c>
      <c r="C3817" s="12" t="s">
        <v>560</v>
      </c>
      <c r="D3817" s="21" t="str">
        <f>VLOOKUP($C3817,$C$1:$P$7320,2,0)</f>
        <v>noun</v>
      </c>
      <c r="E3817" s="21" t="s">
        <v>3635</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8414</v>
      </c>
      <c r="S3817" s="21" t="s">
        <v>8415</v>
      </c>
      <c r="T3817" s="21" t="s">
        <v>8441</v>
      </c>
      <c r="U3817" s="77"/>
      <c r="V3817" s="23"/>
      <c r="W3817" s="15">
        <f t="shared" si="2"/>
        <v>45635</v>
      </c>
      <c r="X3817" s="24">
        <v>3816.0</v>
      </c>
      <c r="Y3817" s="17" t="str">
        <f t="shared" si="5325"/>
        <v>=COUNTIFS(C$3:C3817,C3817)</v>
      </c>
      <c r="Z3817" s="25" t="str">
        <f t="shared" si="5326"/>
        <v>#NAME?</v>
      </c>
      <c r="AA3817" s="25" t="str">
        <f t="shared" si="5327"/>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24"/>
        <v>1</v>
      </c>
      <c r="B3818" s="10">
        <f t="shared" si="4299"/>
        <v>1</v>
      </c>
      <c r="C3818" s="12" t="s">
        <v>8442</v>
      </c>
      <c r="D3818" s="21" t="s">
        <v>84</v>
      </c>
      <c r="E3818" s="21" t="s">
        <v>8443</v>
      </c>
      <c r="F3818" s="21"/>
      <c r="G3818" s="21"/>
      <c r="H3818" s="21" t="s">
        <v>8444</v>
      </c>
      <c r="I3818" s="21" t="s">
        <v>8445</v>
      </c>
      <c r="J3818" s="21" t="s">
        <v>8399</v>
      </c>
      <c r="K3818" s="21">
        <v>1.0</v>
      </c>
      <c r="L3818" s="21" t="s">
        <v>35</v>
      </c>
      <c r="M3818" s="21" t="s">
        <v>8411</v>
      </c>
      <c r="N3818" s="21" t="s">
        <v>8412</v>
      </c>
      <c r="O3818" s="21"/>
      <c r="P3818" s="21"/>
      <c r="Q3818" s="21"/>
      <c r="R3818" s="21" t="s">
        <v>8414</v>
      </c>
      <c r="S3818" s="21" t="s">
        <v>8415</v>
      </c>
      <c r="T3818" s="21" t="s">
        <v>8446</v>
      </c>
      <c r="U3818" s="23"/>
      <c r="V3818" s="23"/>
      <c r="W3818" s="15">
        <f t="shared" si="2"/>
        <v>45635</v>
      </c>
      <c r="X3818" s="24">
        <v>3817.0</v>
      </c>
      <c r="Y3818" s="17" t="str">
        <f t="shared" si="5325"/>
        <v>=COUNTIFS(C$3:C3818,C3818)</v>
      </c>
      <c r="Z3818" s="25" t="str">
        <f t="shared" si="5326"/>
        <v>#NAME?</v>
      </c>
      <c r="AA3818" s="25" t="str">
        <f t="shared" si="5327"/>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24"/>
        <v>125</v>
      </c>
      <c r="B3819" s="10">
        <f t="shared" si="4299"/>
        <v>220</v>
      </c>
      <c r="C3819" s="12" t="s">
        <v>1131</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8414</v>
      </c>
      <c r="S3819" s="21" t="s">
        <v>8415</v>
      </c>
      <c r="T3819" s="21" t="s">
        <v>8441</v>
      </c>
      <c r="U3819" s="23"/>
      <c r="V3819" s="23"/>
      <c r="W3819" s="15">
        <f t="shared" si="2"/>
        <v>45635</v>
      </c>
      <c r="X3819" s="24">
        <v>3818.0</v>
      </c>
      <c r="Y3819" s="17" t="str">
        <f t="shared" si="5325"/>
        <v>=COUNTIFS(C$3:C3819,C3819)</v>
      </c>
      <c r="Z3819" s="25" t="str">
        <f t="shared" si="5326"/>
        <v>#NAME?</v>
      </c>
      <c r="AA3819" s="25" t="str">
        <f t="shared" si="5327"/>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24"/>
        <v>1</v>
      </c>
      <c r="B3820" s="10">
        <f t="shared" si="4299"/>
        <v>1</v>
      </c>
      <c r="C3820" s="12" t="s">
        <v>8447</v>
      </c>
      <c r="D3820" s="21" t="s">
        <v>84</v>
      </c>
      <c r="E3820" s="21" t="s">
        <v>8448</v>
      </c>
      <c r="F3820" s="21"/>
      <c r="G3820" s="21"/>
      <c r="H3820" s="21" t="s">
        <v>8444</v>
      </c>
      <c r="I3820" s="21" t="s">
        <v>8449</v>
      </c>
      <c r="J3820" s="21" t="s">
        <v>5414</v>
      </c>
      <c r="K3820" s="21">
        <v>2.0</v>
      </c>
      <c r="L3820" s="21" t="s">
        <v>3045</v>
      </c>
      <c r="M3820" s="21" t="s">
        <v>6525</v>
      </c>
      <c r="N3820" s="21" t="s">
        <v>8087</v>
      </c>
      <c r="O3820" s="21"/>
      <c r="P3820" s="21"/>
      <c r="Q3820" s="21"/>
      <c r="R3820" s="21" t="s">
        <v>8414</v>
      </c>
      <c r="S3820" s="21" t="s">
        <v>8415</v>
      </c>
      <c r="T3820" s="21" t="s">
        <v>8450</v>
      </c>
      <c r="U3820" s="23"/>
      <c r="V3820" s="23"/>
      <c r="W3820" s="15">
        <f t="shared" si="2"/>
        <v>45635</v>
      </c>
      <c r="X3820" s="24">
        <v>3819.0</v>
      </c>
      <c r="Y3820" s="17" t="str">
        <f t="shared" si="5325"/>
        <v>=COUNTIFS(C$3:C3820,C3820)</v>
      </c>
      <c r="Z3820" s="25" t="str">
        <f t="shared" si="5326"/>
        <v>#NAME?</v>
      </c>
      <c r="AA3820" s="25" t="str">
        <f t="shared" si="5327"/>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24"/>
        <v>1</v>
      </c>
      <c r="B3821" s="10">
        <f t="shared" si="4299"/>
        <v>1</v>
      </c>
      <c r="C3821" s="12" t="s">
        <v>8451</v>
      </c>
      <c r="D3821" s="21" t="s">
        <v>118</v>
      </c>
      <c r="E3821" s="21" t="s">
        <v>29</v>
      </c>
      <c r="F3821" s="21"/>
      <c r="G3821" s="21"/>
      <c r="H3821" s="21" t="s">
        <v>8452</v>
      </c>
      <c r="I3821" s="21"/>
      <c r="J3821" s="21"/>
      <c r="K3821" s="21"/>
      <c r="L3821" s="21"/>
      <c r="M3821" s="21"/>
      <c r="N3821" s="21" t="s">
        <v>8453</v>
      </c>
      <c r="O3821" s="21"/>
      <c r="P3821" s="21"/>
      <c r="Q3821" s="21"/>
      <c r="R3821" s="21" t="s">
        <v>8414</v>
      </c>
      <c r="S3821" s="21" t="s">
        <v>8415</v>
      </c>
      <c r="T3821" s="21" t="s">
        <v>8454</v>
      </c>
      <c r="U3821" s="23"/>
      <c r="V3821" s="23"/>
      <c r="W3821" s="15">
        <f t="shared" si="2"/>
        <v>45635</v>
      </c>
      <c r="X3821" s="24">
        <v>3820.0</v>
      </c>
      <c r="Y3821" s="17" t="str">
        <f t="shared" si="5325"/>
        <v>=COUNTIFS(C$3:C3821,C3821)</v>
      </c>
      <c r="Z3821" s="25" t="str">
        <f t="shared" si="5326"/>
        <v>#NAME?</v>
      </c>
      <c r="AA3821" s="25" t="str">
        <f t="shared" si="5327"/>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24"/>
        <v>6</v>
      </c>
      <c r="B3822" s="10">
        <f t="shared" si="4299"/>
        <v>14</v>
      </c>
      <c r="C3822" s="12" t="s">
        <v>4210</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8414</v>
      </c>
      <c r="S3822" s="21" t="s">
        <v>8415</v>
      </c>
      <c r="T3822" s="21" t="s">
        <v>8441</v>
      </c>
      <c r="U3822" s="23"/>
      <c r="V3822" s="23"/>
      <c r="W3822" s="15">
        <f t="shared" si="2"/>
        <v>45635</v>
      </c>
      <c r="X3822" s="24">
        <v>3821.0</v>
      </c>
      <c r="Y3822" s="17" t="str">
        <f t="shared" si="5325"/>
        <v>=COUNTIFS(C$3:C3822,C3822)</v>
      </c>
      <c r="Z3822" s="25" t="str">
        <f t="shared" si="5326"/>
        <v>#NAME?</v>
      </c>
      <c r="AA3822" s="25" t="str">
        <f t="shared" si="5327"/>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24"/>
        <v>1</v>
      </c>
      <c r="B3823" s="10">
        <f t="shared" si="4299"/>
        <v>1</v>
      </c>
      <c r="C3823" s="12" t="s">
        <v>8455</v>
      </c>
      <c r="D3823" s="21" t="s">
        <v>250</v>
      </c>
      <c r="E3823" s="21" t="s">
        <v>8456</v>
      </c>
      <c r="F3823" s="21"/>
      <c r="G3823" s="21"/>
      <c r="H3823" s="21" t="s">
        <v>8457</v>
      </c>
      <c r="I3823" s="21"/>
      <c r="J3823" s="21"/>
      <c r="K3823" s="21"/>
      <c r="L3823" s="21"/>
      <c r="M3823" s="21"/>
      <c r="N3823" s="21" t="s">
        <v>8458</v>
      </c>
      <c r="O3823" s="21" t="s">
        <v>178</v>
      </c>
      <c r="P3823" s="21" t="s">
        <v>8459</v>
      </c>
      <c r="Q3823" s="21"/>
      <c r="R3823" s="21" t="s">
        <v>8414</v>
      </c>
      <c r="S3823" s="21" t="s">
        <v>8415</v>
      </c>
      <c r="T3823" s="21" t="s">
        <v>8460</v>
      </c>
      <c r="U3823" s="23"/>
      <c r="V3823" s="23"/>
      <c r="W3823" s="15">
        <f t="shared" si="2"/>
        <v>45635</v>
      </c>
      <c r="X3823" s="24">
        <v>3822.0</v>
      </c>
      <c r="Y3823" s="17" t="str">
        <f t="shared" si="5325"/>
        <v>=COUNTIFS(C$3:C3823,C3823)</v>
      </c>
      <c r="Z3823" s="25" t="str">
        <f t="shared" si="5326"/>
        <v>#NAME?</v>
      </c>
      <c r="AA3823" s="25" t="str">
        <f t="shared" si="5327"/>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24"/>
        <v>1</v>
      </c>
      <c r="B3824" s="10">
        <f t="shared" si="4299"/>
        <v>1</v>
      </c>
      <c r="C3824" s="12" t="s">
        <v>8461</v>
      </c>
      <c r="D3824" s="21" t="s">
        <v>47</v>
      </c>
      <c r="E3824" s="21" t="s">
        <v>8462</v>
      </c>
      <c r="F3824" s="21"/>
      <c r="G3824" s="21"/>
      <c r="H3824" s="21" t="s">
        <v>8463</v>
      </c>
      <c r="I3824" s="21" t="s">
        <v>8464</v>
      </c>
      <c r="J3824" s="21" t="s">
        <v>528</v>
      </c>
      <c r="K3824" s="21">
        <v>1.0</v>
      </c>
      <c r="L3824" s="21" t="s">
        <v>196</v>
      </c>
      <c r="M3824" s="21" t="s">
        <v>8465</v>
      </c>
      <c r="N3824" s="21" t="s">
        <v>8466</v>
      </c>
      <c r="O3824" s="21"/>
      <c r="P3824" s="21"/>
      <c r="Q3824" s="21"/>
      <c r="R3824" s="21" t="s">
        <v>8414</v>
      </c>
      <c r="S3824" s="21" t="s">
        <v>8415</v>
      </c>
      <c r="T3824" s="21" t="s">
        <v>8467</v>
      </c>
      <c r="U3824" s="23"/>
      <c r="V3824" s="23"/>
      <c r="W3824" s="15">
        <f t="shared" si="2"/>
        <v>45635</v>
      </c>
      <c r="X3824" s="24">
        <v>3823.0</v>
      </c>
      <c r="Y3824" s="17" t="str">
        <f t="shared" si="5325"/>
        <v>=COUNTIFS(C$3:C3824,C3824)</v>
      </c>
      <c r="Z3824" s="25" t="str">
        <f t="shared" si="5326"/>
        <v>#NAME?</v>
      </c>
      <c r="AA3824" s="25" t="str">
        <f t="shared" si="5327"/>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24"/>
        <v>2</v>
      </c>
      <c r="B3825" s="10">
        <f t="shared" si="4299"/>
        <v>3</v>
      </c>
      <c r="C3825" s="12" t="s">
        <v>1740</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8414</v>
      </c>
      <c r="S3825" s="21" t="s">
        <v>8415</v>
      </c>
      <c r="T3825" s="21" t="s">
        <v>8441</v>
      </c>
      <c r="U3825" s="23"/>
      <c r="V3825" s="23"/>
      <c r="W3825" s="15">
        <f t="shared" si="2"/>
        <v>45635</v>
      </c>
      <c r="X3825" s="24">
        <v>3824.0</v>
      </c>
      <c r="Y3825" s="17" t="str">
        <f t="shared" si="5325"/>
        <v>=COUNTIFS(C$3:C3825,C3825)</v>
      </c>
      <c r="Z3825" s="25" t="str">
        <f t="shared" si="5326"/>
        <v>#NAME?</v>
      </c>
      <c r="AA3825" s="25" t="str">
        <f t="shared" si="5327"/>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24"/>
        <v>1</v>
      </c>
      <c r="B3826" s="10">
        <f t="shared" si="4299"/>
        <v>1</v>
      </c>
      <c r="C3826" s="12" t="s">
        <v>8468</v>
      </c>
      <c r="D3826" s="21" t="s">
        <v>183</v>
      </c>
      <c r="E3826" s="21" t="s">
        <v>8469</v>
      </c>
      <c r="F3826" s="21"/>
      <c r="G3826" s="21"/>
      <c r="H3826" s="21" t="s">
        <v>8470</v>
      </c>
      <c r="I3826" s="21" t="s">
        <v>8471</v>
      </c>
      <c r="J3826" s="21" t="s">
        <v>5414</v>
      </c>
      <c r="K3826" s="21">
        <v>2.0</v>
      </c>
      <c r="L3826" s="21" t="s">
        <v>3045</v>
      </c>
      <c r="M3826" s="21"/>
      <c r="N3826" s="21" t="s">
        <v>8472</v>
      </c>
      <c r="O3826" s="21"/>
      <c r="P3826" s="21"/>
      <c r="Q3826" s="21"/>
      <c r="R3826" s="21" t="s">
        <v>8414</v>
      </c>
      <c r="S3826" s="21" t="s">
        <v>8415</v>
      </c>
      <c r="T3826" s="21" t="s">
        <v>8473</v>
      </c>
      <c r="U3826" s="23"/>
      <c r="V3826" s="23"/>
      <c r="W3826" s="15">
        <f t="shared" si="2"/>
        <v>45635</v>
      </c>
      <c r="X3826" s="24">
        <v>3825.0</v>
      </c>
      <c r="Y3826" s="17" t="str">
        <f t="shared" si="5325"/>
        <v>=COUNTIFS(C$3:C3826,C3826)</v>
      </c>
      <c r="Z3826" s="25" t="str">
        <f t="shared" si="5326"/>
        <v>#NAME?</v>
      </c>
      <c r="AA3826" s="25" t="str">
        <f t="shared" si="5327"/>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24"/>
        <v>66</v>
      </c>
      <c r="B3827" s="10">
        <f t="shared" si="4299"/>
        <v>122</v>
      </c>
      <c r="C3827" s="12" t="s">
        <v>4724</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8414</v>
      </c>
      <c r="S3827" s="21" t="s">
        <v>8415</v>
      </c>
      <c r="T3827" s="21" t="s">
        <v>8441</v>
      </c>
      <c r="U3827" s="23"/>
      <c r="V3827" s="23"/>
      <c r="W3827" s="15">
        <f t="shared" si="2"/>
        <v>45635</v>
      </c>
      <c r="X3827" s="24">
        <v>3826.0</v>
      </c>
      <c r="Y3827" s="17" t="str">
        <f t="shared" si="5325"/>
        <v>=COUNTIFS(C$3:C3827,C3827)</v>
      </c>
      <c r="Z3827" s="25" t="str">
        <f t="shared" si="5326"/>
        <v>#NAME?</v>
      </c>
      <c r="AA3827" s="25" t="str">
        <f t="shared" si="5327"/>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299"/>
        <v>0</v>
      </c>
      <c r="C3828" s="130"/>
      <c r="D3828" s="130"/>
      <c r="E3828" s="130"/>
      <c r="F3828" s="130"/>
      <c r="G3828" s="130"/>
      <c r="H3828" s="130"/>
      <c r="I3828" s="130"/>
      <c r="J3828" s="130"/>
      <c r="K3828" s="130"/>
      <c r="L3828" s="130"/>
      <c r="M3828" s="130"/>
      <c r="N3828" s="130"/>
      <c r="O3828" s="130"/>
      <c r="P3828" s="130"/>
      <c r="Q3828" s="130"/>
      <c r="R3828" s="130"/>
      <c r="S3828" s="130"/>
      <c r="T3828" s="130"/>
      <c r="U3828" s="36"/>
      <c r="V3828" s="36"/>
      <c r="W3828" s="15">
        <f t="shared" si="2"/>
        <v>45635</v>
      </c>
      <c r="X3828" s="24">
        <v>3827.0</v>
      </c>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299"/>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2"/>
        <v>45635</v>
      </c>
      <c r="X3829" s="24">
        <v>3828.0</v>
      </c>
      <c r="Y3829" s="17" t="str">
        <f t="shared" ref="Y3829:Y3843" si="5328">formulatext(A3829)</f>
        <v>#N/A</v>
      </c>
      <c r="Z3829" s="25" t="str">
        <f t="shared" ref="Z3829:Z3843" si="5329">org.libreoffice.regex(Y3829,"(\= COUNTIFS\(C\$\d{1,3}:)(C\d{1,3})(,)(C\d{1,3})(\))","$2")</f>
        <v>#NAME?</v>
      </c>
      <c r="AA3829" s="25" t="str">
        <f t="shared" ref="AA3829:AA3843" si="5330">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299"/>
        <v>1</v>
      </c>
      <c r="C3830" s="12" t="s">
        <v>8474</v>
      </c>
      <c r="D3830" s="21"/>
      <c r="E3830" s="21"/>
      <c r="F3830" s="21"/>
      <c r="G3830" s="21"/>
      <c r="H3830" s="21"/>
      <c r="I3830" s="21"/>
      <c r="J3830" s="21"/>
      <c r="K3830" s="21"/>
      <c r="L3830" s="21"/>
      <c r="M3830" s="21"/>
      <c r="N3830" s="21"/>
      <c r="O3830" s="21"/>
      <c r="P3830" s="21"/>
      <c r="Q3830" s="21"/>
      <c r="R3830" s="21"/>
      <c r="S3830" s="21"/>
      <c r="T3830" s="21"/>
      <c r="U3830" s="23"/>
      <c r="V3830" s="23"/>
      <c r="W3830" s="15">
        <f t="shared" si="2"/>
        <v>45635</v>
      </c>
      <c r="X3830" s="24">
        <v>3829.0</v>
      </c>
      <c r="Y3830" s="17" t="str">
        <f t="shared" si="5328"/>
        <v>#N/A</v>
      </c>
      <c r="Z3830" s="25" t="str">
        <f t="shared" si="5329"/>
        <v>#NAME?</v>
      </c>
      <c r="AA3830" s="25" t="str">
        <f t="shared" si="5330"/>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31">COUNTIFS(C$3:C3831,C3831)</f>
        <v>53</v>
      </c>
      <c r="B3831" s="10">
        <f t="shared" si="4299"/>
        <v>99</v>
      </c>
      <c r="C3831" s="12" t="s">
        <v>555</v>
      </c>
      <c r="D3831" s="21" t="str">
        <f t="shared" ref="D3831:D3833" si="5332">VLOOKUP($C3831,$C$1:$P$7320,2,0)</f>
        <v>pron</v>
      </c>
      <c r="E3831" s="21" t="str">
        <f t="shared" ref="E3831:E3832" si="5333">VLOOKUP($C3831,$C$1:$P$7320,3,0)</f>
        <v>masc nom sg of ya</v>
      </c>
      <c r="F3831" s="21" t="str">
        <f t="shared" ref="F3831:F3833" si="5334">VLOOKUP($C3831,$C$1:$P$7320,4,0)</f>
        <v/>
      </c>
      <c r="G3831" s="21"/>
      <c r="H3831" s="21" t="str">
        <f t="shared" ref="H3831:H3833" si="5335">VLOOKUP($C3831,$C$1:$P$7320,6,0)</f>
        <v>whichever, whoever</v>
      </c>
      <c r="I3831" s="21" t="str">
        <f t="shared" ref="I3831:I3833" si="5336">VLOOKUP($C3831,$C$1:$P$7320,7,0)</f>
        <v/>
      </c>
      <c r="J3831" s="21" t="str">
        <f t="shared" ref="J3831:J3833" si="5337">VLOOKUP($C3831,$C$1:$P$7320,8,0)</f>
        <v/>
      </c>
      <c r="K3831" s="21" t="str">
        <f t="shared" ref="K3831:K3833" si="5338">VLOOKUP($C3831,$C$1:$P$7320,9,0)</f>
        <v/>
      </c>
      <c r="L3831" s="21" t="str">
        <f t="shared" ref="L3831:L3833" si="5339">VLOOKUP($C3831,$C$1:$P$7320,10,0)</f>
        <v/>
      </c>
      <c r="M3831" s="21" t="str">
        <f t="shared" ref="M3831:M3833" si="5340">VLOOKUP($C3831,$C$1:$P$7320,11,0)</f>
        <v/>
      </c>
      <c r="N3831" s="21" t="str">
        <f t="shared" ref="N3831:N3833" si="5341">VLOOKUP($C3831,$C$1:$P$7320,12,0)</f>
        <v/>
      </c>
      <c r="O3831" s="21" t="str">
        <f t="shared" ref="O3831:O3833" si="5342">VLOOKUP($C3831,$C$1:$P$7320,13,0)</f>
        <v/>
      </c>
      <c r="P3831" s="21" t="str">
        <f t="shared" ref="P3831:P3833" si="5343">VLOOKUP($C3831,$C$1:$P$7320,14,0)</f>
        <v/>
      </c>
      <c r="Q3831" s="21"/>
      <c r="R3831" s="21" t="s">
        <v>8474</v>
      </c>
      <c r="S3831" s="21" t="s">
        <v>8475</v>
      </c>
      <c r="T3831" s="21" t="s">
        <v>8476</v>
      </c>
      <c r="U3831" s="77"/>
      <c r="V3831" s="23"/>
      <c r="W3831" s="15">
        <f t="shared" si="2"/>
        <v>45635</v>
      </c>
      <c r="X3831" s="24">
        <v>3830.0</v>
      </c>
      <c r="Y3831" s="17" t="str">
        <f t="shared" si="5328"/>
        <v>=COUNTIFS(C$3:C3831,C3831)</v>
      </c>
      <c r="Z3831" s="25" t="str">
        <f t="shared" si="5329"/>
        <v>#NAME?</v>
      </c>
      <c r="AA3831" s="25" t="str">
        <f t="shared" si="5330"/>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31"/>
        <v>64</v>
      </c>
      <c r="B3832" s="10">
        <f t="shared" si="4299"/>
        <v>124</v>
      </c>
      <c r="C3832" s="12" t="s">
        <v>466</v>
      </c>
      <c r="D3832" s="21" t="str">
        <f t="shared" si="5332"/>
        <v>ind</v>
      </c>
      <c r="E3832" s="21" t="str">
        <f t="shared" si="5333"/>
        <v/>
      </c>
      <c r="F3832" s="21" t="str">
        <f t="shared" si="5334"/>
        <v/>
      </c>
      <c r="G3832" s="21"/>
      <c r="H3832" s="21" t="str">
        <f t="shared" si="5335"/>
        <v>then, now, so, but</v>
      </c>
      <c r="I3832" s="21" t="str">
        <f t="shared" si="5336"/>
        <v/>
      </c>
      <c r="J3832" s="21" t="str">
        <f t="shared" si="5337"/>
        <v/>
      </c>
      <c r="K3832" s="21" t="str">
        <f t="shared" si="5338"/>
        <v/>
      </c>
      <c r="L3832" s="21" t="str">
        <f t="shared" si="5339"/>
        <v/>
      </c>
      <c r="M3832" s="21" t="str">
        <f t="shared" si="5340"/>
        <v/>
      </c>
      <c r="N3832" s="21" t="str">
        <f t="shared" si="5341"/>
        <v/>
      </c>
      <c r="O3832" s="21" t="str">
        <f t="shared" si="5342"/>
        <v/>
      </c>
      <c r="P3832" s="21" t="str">
        <f t="shared" si="5343"/>
        <v/>
      </c>
      <c r="Q3832" s="21"/>
      <c r="R3832" s="21" t="s">
        <v>8474</v>
      </c>
      <c r="S3832" s="21" t="s">
        <v>8475</v>
      </c>
      <c r="T3832" s="21" t="s">
        <v>8476</v>
      </c>
      <c r="U3832" s="23"/>
      <c r="V3832" s="23"/>
      <c r="W3832" s="15">
        <f t="shared" si="2"/>
        <v>45635</v>
      </c>
      <c r="X3832" s="24">
        <v>3831.0</v>
      </c>
      <c r="Y3832" s="17" t="str">
        <f t="shared" si="5328"/>
        <v>=COUNTIFS(C$3:C3832,C3832)</v>
      </c>
      <c r="Z3832" s="25" t="str">
        <f t="shared" si="5329"/>
        <v>#NAME?</v>
      </c>
      <c r="AA3832" s="25" t="str">
        <f t="shared" si="5330"/>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1"/>
        <v>96</v>
      </c>
      <c r="B3833" s="10">
        <f t="shared" si="4299"/>
        <v>147</v>
      </c>
      <c r="C3833" s="12" t="s">
        <v>560</v>
      </c>
      <c r="D3833" s="21" t="str">
        <f t="shared" si="5332"/>
        <v>noun</v>
      </c>
      <c r="E3833" s="21" t="s">
        <v>3635</v>
      </c>
      <c r="F3833" s="21" t="str">
        <f t="shared" si="5334"/>
        <v/>
      </c>
      <c r="G3833" s="21"/>
      <c r="H3833" s="21" t="str">
        <f t="shared" si="5335"/>
        <v>monk, monastic</v>
      </c>
      <c r="I3833" s="21" t="str">
        <f t="shared" si="5336"/>
        <v>beggar, mendicant</v>
      </c>
      <c r="J3833" s="21" t="str">
        <f t="shared" si="5337"/>
        <v>√bhikkh (beg)</v>
      </c>
      <c r="K3833" s="21">
        <f t="shared" si="5338"/>
        <v>1</v>
      </c>
      <c r="L3833" s="21" t="str">
        <f t="shared" si="5339"/>
        <v>a</v>
      </c>
      <c r="M3833" s="21" t="str">
        <f t="shared" si="5340"/>
        <v/>
      </c>
      <c r="N3833" s="21" t="str">
        <f t="shared" si="5341"/>
        <v>√bhikkh + u</v>
      </c>
      <c r="O3833" s="21" t="str">
        <f t="shared" si="5342"/>
        <v/>
      </c>
      <c r="P3833" s="21" t="str">
        <f t="shared" si="5343"/>
        <v/>
      </c>
      <c r="Q3833" s="21"/>
      <c r="R3833" s="21" t="s">
        <v>8474</v>
      </c>
      <c r="S3833" s="21" t="s">
        <v>8475</v>
      </c>
      <c r="T3833" s="21" t="s">
        <v>8476</v>
      </c>
      <c r="U3833" s="23"/>
      <c r="V3833" s="23"/>
      <c r="W3833" s="15">
        <f t="shared" si="2"/>
        <v>45635</v>
      </c>
      <c r="X3833" s="24">
        <v>3832.0</v>
      </c>
      <c r="Y3833" s="17" t="str">
        <f t="shared" si="5328"/>
        <v>=COUNTIFS(C$3:C3833,C3833)</v>
      </c>
      <c r="Z3833" s="25" t="str">
        <f t="shared" si="5329"/>
        <v>#NAME?</v>
      </c>
      <c r="AA3833" s="25" t="str">
        <f t="shared" si="5330"/>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1"/>
        <v>1</v>
      </c>
      <c r="B3834" s="10">
        <f t="shared" si="4299"/>
        <v>2</v>
      </c>
      <c r="C3834" s="12" t="s">
        <v>8477</v>
      </c>
      <c r="D3834" s="21" t="s">
        <v>29</v>
      </c>
      <c r="E3834" s="21" t="s">
        <v>8478</v>
      </c>
      <c r="F3834" s="21"/>
      <c r="G3834" s="21"/>
      <c r="H3834" s="21" t="s">
        <v>8479</v>
      </c>
      <c r="I3834" s="21" t="s">
        <v>8480</v>
      </c>
      <c r="J3834" s="21" t="s">
        <v>195</v>
      </c>
      <c r="K3834" s="21">
        <v>8.0</v>
      </c>
      <c r="L3834" s="21" t="s">
        <v>196</v>
      </c>
      <c r="M3834" s="21"/>
      <c r="N3834" s="21" t="s">
        <v>8481</v>
      </c>
      <c r="O3834" s="21"/>
      <c r="P3834" s="21"/>
      <c r="Q3834" s="21"/>
      <c r="R3834" s="21" t="s">
        <v>8474</v>
      </c>
      <c r="S3834" s="21" t="s">
        <v>8475</v>
      </c>
      <c r="T3834" s="21" t="s">
        <v>8482</v>
      </c>
      <c r="U3834" s="23"/>
      <c r="V3834" s="23"/>
      <c r="W3834" s="15">
        <f t="shared" si="2"/>
        <v>45635</v>
      </c>
      <c r="X3834" s="24">
        <v>3833.0</v>
      </c>
      <c r="Y3834" s="17" t="str">
        <f t="shared" si="5328"/>
        <v>=COUNTIFS(C$3:C3834,C3834)</v>
      </c>
      <c r="Z3834" s="25" t="str">
        <f t="shared" si="5329"/>
        <v>#NAME?</v>
      </c>
      <c r="AA3834" s="25" t="str">
        <f t="shared" si="5330"/>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1"/>
        <v>2</v>
      </c>
      <c r="B3835" s="10">
        <f t="shared" si="4299"/>
        <v>7</v>
      </c>
      <c r="C3835" s="12" t="s">
        <v>8395</v>
      </c>
      <c r="D3835" s="21" t="str">
        <f t="shared" ref="D3835:D3843" si="5344">VLOOKUP($C3835,$C$1:$P$7320,2,0)</f>
        <v>noun</v>
      </c>
      <c r="E3835" s="21" t="str">
        <f t="shared" ref="E3835:E3843" si="5345">VLOOKUP($C3835,$C$1:$P$7320,3,0)</f>
        <v>nt acc sg of khādaniya</v>
      </c>
      <c r="F3835" s="21" t="str">
        <f t="shared" ref="F3835:F3843" si="5346">VLOOKUP($C3835,$C$1:$P$7320,4,0)</f>
        <v/>
      </c>
      <c r="G3835" s="21"/>
      <c r="H3835" s="21" t="str">
        <f t="shared" ref="H3835:H3843" si="5347">VLOOKUP($C3835,$C$1:$P$7320,6,0)</f>
        <v>edible food; not staple food</v>
      </c>
      <c r="I3835" s="21" t="str">
        <f t="shared" ref="I3835:I3843" si="5348">VLOOKUP($C3835,$C$1:$P$7320,7,0)</f>
        <v>to be chewed</v>
      </c>
      <c r="J3835" s="21" t="str">
        <f t="shared" ref="J3835:J3843" si="5349">VLOOKUP($C3835,$C$1:$P$7320,8,0)</f>
        <v>√khād (chew)</v>
      </c>
      <c r="K3835" s="21">
        <f t="shared" ref="K3835:K3843" si="5350">VLOOKUP($C3835,$C$1:$P$7320,9,0)</f>
        <v>1</v>
      </c>
      <c r="L3835" s="21" t="str">
        <f t="shared" ref="L3835:L3843" si="5351">VLOOKUP($C3835,$C$1:$P$7320,10,0)</f>
        <v>a</v>
      </c>
      <c r="M3835" s="21" t="str">
        <f t="shared" ref="M3835:M3843" si="5352">VLOOKUP($C3835,$C$1:$P$7320,11,0)</f>
        <v/>
      </c>
      <c r="N3835" s="21" t="str">
        <f t="shared" ref="N3835:N3843" si="5353">VLOOKUP($C3835,$C$1:$P$7320,12,0)</f>
        <v>√khād + anīya</v>
      </c>
      <c r="O3835" s="21" t="str">
        <f t="shared" ref="O3835:O3843" si="5354">VLOOKUP($C3835,$C$1:$P$7320,13,0)</f>
        <v/>
      </c>
      <c r="P3835" s="21" t="str">
        <f t="shared" ref="P3835:P3843" si="5355">VLOOKUP($C3835,$C$1:$P$7320,14,0)</f>
        <v/>
      </c>
      <c r="Q3835" s="21"/>
      <c r="R3835" s="21" t="s">
        <v>8474</v>
      </c>
      <c r="S3835" s="21" t="s">
        <v>8475</v>
      </c>
      <c r="T3835" s="21" t="s">
        <v>8476</v>
      </c>
      <c r="U3835" s="23"/>
      <c r="V3835" s="23"/>
      <c r="W3835" s="15">
        <f t="shared" si="2"/>
        <v>45635</v>
      </c>
      <c r="X3835" s="24">
        <v>3834.0</v>
      </c>
      <c r="Y3835" s="17" t="str">
        <f t="shared" si="5328"/>
        <v>=COUNTIFS(C$3:C3835,C3835)</v>
      </c>
      <c r="Z3835" s="25" t="str">
        <f t="shared" si="5329"/>
        <v>#NAME?</v>
      </c>
      <c r="AA3835" s="25" t="str">
        <f t="shared" si="5330"/>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1"/>
        <v>126</v>
      </c>
      <c r="B3836" s="10">
        <f t="shared" si="4299"/>
        <v>220</v>
      </c>
      <c r="C3836" s="12" t="s">
        <v>1131</v>
      </c>
      <c r="D3836" s="21" t="str">
        <f t="shared" si="5344"/>
        <v>ind</v>
      </c>
      <c r="E3836" s="21" t="str">
        <f t="shared" si="5345"/>
        <v>conj</v>
      </c>
      <c r="F3836" s="21" t="str">
        <f t="shared" si="5346"/>
        <v/>
      </c>
      <c r="G3836" s="21"/>
      <c r="H3836" s="21" t="str">
        <f t="shared" si="5347"/>
        <v>or, either or</v>
      </c>
      <c r="I3836" s="21" t="str">
        <f t="shared" si="5348"/>
        <v/>
      </c>
      <c r="J3836" s="21" t="str">
        <f t="shared" si="5349"/>
        <v/>
      </c>
      <c r="K3836" s="21" t="str">
        <f t="shared" si="5350"/>
        <v/>
      </c>
      <c r="L3836" s="21" t="str">
        <f t="shared" si="5351"/>
        <v/>
      </c>
      <c r="M3836" s="21" t="str">
        <f t="shared" si="5352"/>
        <v/>
      </c>
      <c r="N3836" s="21" t="str">
        <f t="shared" si="5353"/>
        <v/>
      </c>
      <c r="O3836" s="21" t="str">
        <f t="shared" si="5354"/>
        <v/>
      </c>
      <c r="P3836" s="21" t="str">
        <f t="shared" si="5355"/>
        <v/>
      </c>
      <c r="Q3836" s="21"/>
      <c r="R3836" s="21" t="s">
        <v>8474</v>
      </c>
      <c r="S3836" s="21" t="s">
        <v>8475</v>
      </c>
      <c r="T3836" s="21" t="s">
        <v>8476</v>
      </c>
      <c r="U3836" s="23"/>
      <c r="V3836" s="23"/>
      <c r="W3836" s="15">
        <f t="shared" si="2"/>
        <v>45635</v>
      </c>
      <c r="X3836" s="24">
        <v>3835.0</v>
      </c>
      <c r="Y3836" s="17" t="str">
        <f t="shared" si="5328"/>
        <v>=COUNTIFS(C$3:C3836,C3836)</v>
      </c>
      <c r="Z3836" s="25" t="str">
        <f t="shared" si="5329"/>
        <v>#NAME?</v>
      </c>
      <c r="AA3836" s="25" t="str">
        <f t="shared" si="5330"/>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1"/>
        <v>2</v>
      </c>
      <c r="B3837" s="10">
        <f t="shared" si="4299"/>
        <v>7</v>
      </c>
      <c r="C3837" s="12" t="s">
        <v>8402</v>
      </c>
      <c r="D3837" s="21" t="str">
        <f t="shared" si="5344"/>
        <v>noun</v>
      </c>
      <c r="E3837" s="21" t="str">
        <f t="shared" si="5345"/>
        <v>nt acc sg of bhojanīya</v>
      </c>
      <c r="F3837" s="21" t="str">
        <f t="shared" si="5346"/>
        <v/>
      </c>
      <c r="G3837" s="21"/>
      <c r="H3837" s="21" t="str">
        <f t="shared" si="5347"/>
        <v>staple food</v>
      </c>
      <c r="I3837" s="21" t="str">
        <f t="shared" si="5348"/>
        <v>to be enjoyed</v>
      </c>
      <c r="J3837" s="21" t="str">
        <f t="shared" si="5349"/>
        <v>√bhuj (eat, enjoy)</v>
      </c>
      <c r="K3837" s="21">
        <f t="shared" si="5350"/>
        <v>2</v>
      </c>
      <c r="L3837" s="21" t="str">
        <f t="shared" si="5351"/>
        <v>ṃa</v>
      </c>
      <c r="M3837" s="21" t="str">
        <f t="shared" si="5352"/>
        <v/>
      </c>
      <c r="N3837" s="21" t="str">
        <f t="shared" si="5353"/>
        <v>√bhuj + *anīya</v>
      </c>
      <c r="O3837" s="21" t="str">
        <f t="shared" si="5354"/>
        <v/>
      </c>
      <c r="P3837" s="21" t="str">
        <f t="shared" si="5355"/>
        <v/>
      </c>
      <c r="Q3837" s="21"/>
      <c r="R3837" s="21" t="s">
        <v>8474</v>
      </c>
      <c r="S3837" s="21" t="s">
        <v>8475</v>
      </c>
      <c r="T3837" s="21" t="s">
        <v>8476</v>
      </c>
      <c r="U3837" s="23"/>
      <c r="V3837" s="23"/>
      <c r="W3837" s="15">
        <f t="shared" si="2"/>
        <v>45635</v>
      </c>
      <c r="X3837" s="24">
        <v>3836.0</v>
      </c>
      <c r="Y3837" s="17" t="str">
        <f t="shared" si="5328"/>
        <v>=COUNTIFS(C$3:C3837,C3837)</v>
      </c>
      <c r="Z3837" s="25" t="str">
        <f t="shared" si="5329"/>
        <v>#NAME?</v>
      </c>
      <c r="AA3837" s="25" t="str">
        <f t="shared" si="5330"/>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1"/>
        <v>127</v>
      </c>
      <c r="B3838" s="10">
        <f t="shared" si="4299"/>
        <v>220</v>
      </c>
      <c r="C3838" s="12" t="s">
        <v>1131</v>
      </c>
      <c r="D3838" s="21" t="str">
        <f t="shared" si="5344"/>
        <v>ind</v>
      </c>
      <c r="E3838" s="21" t="str">
        <f t="shared" si="5345"/>
        <v>conj</v>
      </c>
      <c r="F3838" s="21" t="str">
        <f t="shared" si="5346"/>
        <v/>
      </c>
      <c r="G3838" s="21"/>
      <c r="H3838" s="21" t="str">
        <f t="shared" si="5347"/>
        <v>or, either or</v>
      </c>
      <c r="I3838" s="21" t="str">
        <f t="shared" si="5348"/>
        <v/>
      </c>
      <c r="J3838" s="21" t="str">
        <f t="shared" si="5349"/>
        <v/>
      </c>
      <c r="K3838" s="21" t="str">
        <f t="shared" si="5350"/>
        <v/>
      </c>
      <c r="L3838" s="21" t="str">
        <f t="shared" si="5351"/>
        <v/>
      </c>
      <c r="M3838" s="21" t="str">
        <f t="shared" si="5352"/>
        <v/>
      </c>
      <c r="N3838" s="21" t="str">
        <f t="shared" si="5353"/>
        <v/>
      </c>
      <c r="O3838" s="21" t="str">
        <f t="shared" si="5354"/>
        <v/>
      </c>
      <c r="P3838" s="21" t="str">
        <f t="shared" si="5355"/>
        <v/>
      </c>
      <c r="Q3838" s="21"/>
      <c r="R3838" s="21" t="s">
        <v>8474</v>
      </c>
      <c r="S3838" s="21" t="s">
        <v>8475</v>
      </c>
      <c r="T3838" s="21" t="s">
        <v>8476</v>
      </c>
      <c r="U3838" s="23"/>
      <c r="V3838" s="23"/>
      <c r="W3838" s="15">
        <f t="shared" si="2"/>
        <v>45635</v>
      </c>
      <c r="X3838" s="24">
        <v>3837.0</v>
      </c>
      <c r="Y3838" s="17" t="str">
        <f t="shared" si="5328"/>
        <v>=COUNTIFS(C$3:C3838,C3838)</v>
      </c>
      <c r="Z3838" s="25" t="str">
        <f t="shared" si="5329"/>
        <v>#NAME?</v>
      </c>
      <c r="AA3838" s="25" t="str">
        <f t="shared" si="5330"/>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1"/>
        <v>2</v>
      </c>
      <c r="B3839" s="10">
        <f t="shared" si="4299"/>
        <v>6</v>
      </c>
      <c r="C3839" s="12" t="s">
        <v>8408</v>
      </c>
      <c r="D3839" s="21" t="str">
        <f t="shared" si="5344"/>
        <v>verb</v>
      </c>
      <c r="E3839" s="21" t="str">
        <f t="shared" si="5345"/>
        <v>opt 3rd sg of khādati</v>
      </c>
      <c r="F3839" s="21" t="str">
        <f t="shared" si="5346"/>
        <v/>
      </c>
      <c r="G3839" s="21"/>
      <c r="H3839" s="21" t="str">
        <f t="shared" si="5347"/>
        <v>he would eat</v>
      </c>
      <c r="I3839" s="21" t="str">
        <f t="shared" si="5348"/>
        <v>chew</v>
      </c>
      <c r="J3839" s="21" t="str">
        <f t="shared" si="5349"/>
        <v>√khād (chew)</v>
      </c>
      <c r="K3839" s="21">
        <f t="shared" si="5350"/>
        <v>1</v>
      </c>
      <c r="L3839" s="21" t="str">
        <f t="shared" si="5351"/>
        <v>a</v>
      </c>
      <c r="M3839" s="21" t="str">
        <f t="shared" si="5352"/>
        <v>√khād + a &gt; khāda</v>
      </c>
      <c r="N3839" s="21" t="str">
        <f t="shared" si="5353"/>
        <v>khāda + ti</v>
      </c>
      <c r="O3839" s="21" t="str">
        <f t="shared" si="5354"/>
        <v/>
      </c>
      <c r="P3839" s="21" t="str">
        <f t="shared" si="5355"/>
        <v/>
      </c>
      <c r="Q3839" s="21"/>
      <c r="R3839" s="21" t="s">
        <v>8474</v>
      </c>
      <c r="S3839" s="21" t="s">
        <v>8475</v>
      </c>
      <c r="T3839" s="21" t="s">
        <v>8476</v>
      </c>
      <c r="U3839" s="23"/>
      <c r="V3839" s="23"/>
      <c r="W3839" s="15">
        <f t="shared" si="2"/>
        <v>45635</v>
      </c>
      <c r="X3839" s="24">
        <v>3838.0</v>
      </c>
      <c r="Y3839" s="17" t="str">
        <f t="shared" si="5328"/>
        <v>=COUNTIFS(C$3:C3839,C3839)</v>
      </c>
      <c r="Z3839" s="25" t="str">
        <f t="shared" si="5329"/>
        <v>#NAME?</v>
      </c>
      <c r="AA3839" s="25" t="str">
        <f t="shared" si="5330"/>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1"/>
        <v>128</v>
      </c>
      <c r="B3840" s="10">
        <f t="shared" si="4299"/>
        <v>220</v>
      </c>
      <c r="C3840" s="12" t="s">
        <v>1131</v>
      </c>
      <c r="D3840" s="21" t="str">
        <f t="shared" si="5344"/>
        <v>ind</v>
      </c>
      <c r="E3840" s="21" t="str">
        <f t="shared" si="5345"/>
        <v>conj</v>
      </c>
      <c r="F3840" s="21" t="str">
        <f t="shared" si="5346"/>
        <v/>
      </c>
      <c r="G3840" s="21"/>
      <c r="H3840" s="21" t="str">
        <f t="shared" si="5347"/>
        <v>or, either or</v>
      </c>
      <c r="I3840" s="21" t="str">
        <f t="shared" si="5348"/>
        <v/>
      </c>
      <c r="J3840" s="21" t="str">
        <f t="shared" si="5349"/>
        <v/>
      </c>
      <c r="K3840" s="21" t="str">
        <f t="shared" si="5350"/>
        <v/>
      </c>
      <c r="L3840" s="21" t="str">
        <f t="shared" si="5351"/>
        <v/>
      </c>
      <c r="M3840" s="21" t="str">
        <f t="shared" si="5352"/>
        <v/>
      </c>
      <c r="N3840" s="21" t="str">
        <f t="shared" si="5353"/>
        <v/>
      </c>
      <c r="O3840" s="21" t="str">
        <f t="shared" si="5354"/>
        <v/>
      </c>
      <c r="P3840" s="21" t="str">
        <f t="shared" si="5355"/>
        <v/>
      </c>
      <c r="Q3840" s="21"/>
      <c r="R3840" s="21" t="s">
        <v>8474</v>
      </c>
      <c r="S3840" s="21" t="s">
        <v>8475</v>
      </c>
      <c r="T3840" s="21" t="s">
        <v>8476</v>
      </c>
      <c r="U3840" s="23"/>
      <c r="V3840" s="23"/>
      <c r="W3840" s="15">
        <f t="shared" si="2"/>
        <v>45635</v>
      </c>
      <c r="X3840" s="24">
        <v>3839.0</v>
      </c>
      <c r="Y3840" s="17" t="str">
        <f t="shared" si="5328"/>
        <v>=COUNTIFS(C$3:C3840,C3840)</v>
      </c>
      <c r="Z3840" s="25" t="str">
        <f t="shared" si="5329"/>
        <v>#NAME?</v>
      </c>
      <c r="AA3840" s="25" t="str">
        <f t="shared" si="5330"/>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1"/>
        <v>4</v>
      </c>
      <c r="B3841" s="10">
        <f t="shared" si="4299"/>
        <v>9</v>
      </c>
      <c r="C3841" s="12" t="s">
        <v>8084</v>
      </c>
      <c r="D3841" s="21" t="str">
        <f t="shared" si="5344"/>
        <v>verb</v>
      </c>
      <c r="E3841" s="21" t="str">
        <f t="shared" si="5345"/>
        <v>opt 3rd sg of bhuñjati</v>
      </c>
      <c r="F3841" s="21" t="str">
        <f t="shared" si="5346"/>
        <v/>
      </c>
      <c r="G3841" s="21"/>
      <c r="H3841" s="21" t="str">
        <f t="shared" si="5347"/>
        <v>he would eat</v>
      </c>
      <c r="I3841" s="21" t="str">
        <f t="shared" si="5348"/>
        <v/>
      </c>
      <c r="J3841" s="21" t="str">
        <f t="shared" si="5349"/>
        <v>√bhuj (eat, enjoy)</v>
      </c>
      <c r="K3841" s="21">
        <f t="shared" si="5350"/>
        <v>2</v>
      </c>
      <c r="L3841" s="21" t="str">
        <f t="shared" si="5351"/>
        <v>ṃa</v>
      </c>
      <c r="M3841" s="21" t="str">
        <f t="shared" si="5352"/>
        <v>√bhuj + ṃa &gt; bhuñja</v>
      </c>
      <c r="N3841" s="21" t="str">
        <f t="shared" si="5353"/>
        <v>bhuñja + ti</v>
      </c>
      <c r="O3841" s="21" t="str">
        <f t="shared" si="5354"/>
        <v/>
      </c>
      <c r="P3841" s="21" t="str">
        <f t="shared" si="5355"/>
        <v/>
      </c>
      <c r="Q3841" s="21"/>
      <c r="R3841" s="21" t="s">
        <v>8474</v>
      </c>
      <c r="S3841" s="21" t="s">
        <v>8475</v>
      </c>
      <c r="T3841" s="21" t="s">
        <v>8476</v>
      </c>
      <c r="U3841" s="23"/>
      <c r="V3841" s="23"/>
      <c r="W3841" s="15">
        <f t="shared" si="2"/>
        <v>45635</v>
      </c>
      <c r="X3841" s="24">
        <v>3840.0</v>
      </c>
      <c r="Y3841" s="17" t="str">
        <f t="shared" si="5328"/>
        <v>=COUNTIFS(C$3:C3841,C3841)</v>
      </c>
      <c r="Z3841" s="25" t="str">
        <f t="shared" si="5329"/>
        <v>#NAME?</v>
      </c>
      <c r="AA3841" s="25" t="str">
        <f t="shared" si="5330"/>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1"/>
        <v>129</v>
      </c>
      <c r="B3842" s="10">
        <f t="shared" si="4299"/>
        <v>220</v>
      </c>
      <c r="C3842" s="12" t="s">
        <v>1131</v>
      </c>
      <c r="D3842" s="21" t="str">
        <f t="shared" si="5344"/>
        <v>ind</v>
      </c>
      <c r="E3842" s="21" t="str">
        <f t="shared" si="5345"/>
        <v>conj</v>
      </c>
      <c r="F3842" s="21" t="str">
        <f t="shared" si="5346"/>
        <v/>
      </c>
      <c r="G3842" s="21"/>
      <c r="H3842" s="21" t="str">
        <f t="shared" si="5347"/>
        <v>or, either or</v>
      </c>
      <c r="I3842" s="21" t="str">
        <f t="shared" si="5348"/>
        <v/>
      </c>
      <c r="J3842" s="21" t="str">
        <f t="shared" si="5349"/>
        <v/>
      </c>
      <c r="K3842" s="21" t="str">
        <f t="shared" si="5350"/>
        <v/>
      </c>
      <c r="L3842" s="21" t="str">
        <f t="shared" si="5351"/>
        <v/>
      </c>
      <c r="M3842" s="21" t="str">
        <f t="shared" si="5352"/>
        <v/>
      </c>
      <c r="N3842" s="21" t="str">
        <f t="shared" si="5353"/>
        <v/>
      </c>
      <c r="O3842" s="21" t="str">
        <f t="shared" si="5354"/>
        <v/>
      </c>
      <c r="P3842" s="21" t="str">
        <f t="shared" si="5355"/>
        <v/>
      </c>
      <c r="Q3842" s="21"/>
      <c r="R3842" s="21" t="s">
        <v>8474</v>
      </c>
      <c r="S3842" s="21" t="s">
        <v>8475</v>
      </c>
      <c r="T3842" s="21" t="s">
        <v>8476</v>
      </c>
      <c r="U3842" s="23"/>
      <c r="V3842" s="23"/>
      <c r="W3842" s="15">
        <f t="shared" si="2"/>
        <v>45635</v>
      </c>
      <c r="X3842" s="24">
        <v>3841.0</v>
      </c>
      <c r="Y3842" s="17" t="str">
        <f t="shared" si="5328"/>
        <v>=COUNTIFS(C$3:C3842,C3842)</v>
      </c>
      <c r="Z3842" s="25" t="str">
        <f t="shared" si="5329"/>
        <v>#NAME?</v>
      </c>
      <c r="AA3842" s="25" t="str">
        <f t="shared" si="5330"/>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1"/>
        <v>67</v>
      </c>
      <c r="B3843" s="10">
        <f t="shared" si="4299"/>
        <v>122</v>
      </c>
      <c r="C3843" s="12" t="s">
        <v>4724</v>
      </c>
      <c r="D3843" s="21" t="str">
        <f t="shared" si="5344"/>
        <v>adj</v>
      </c>
      <c r="E3843" s="21" t="str">
        <f t="shared" si="5345"/>
        <v>nt nom sg of pācittiya</v>
      </c>
      <c r="F3843" s="21" t="str">
        <f t="shared" si="5346"/>
        <v>+loc</v>
      </c>
      <c r="G3843" s="21"/>
      <c r="H3843" s="21" t="str">
        <f t="shared" si="5347"/>
        <v>requiring confession</v>
      </c>
      <c r="I3843" s="21" t="str">
        <f t="shared" si="5348"/>
        <v/>
      </c>
      <c r="J3843" s="21" t="str">
        <f t="shared" si="5349"/>
        <v/>
      </c>
      <c r="K3843" s="21" t="str">
        <f t="shared" si="5350"/>
        <v/>
      </c>
      <c r="L3843" s="21" t="str">
        <f t="shared" si="5351"/>
        <v/>
      </c>
      <c r="M3843" s="21" t="str">
        <f t="shared" si="5352"/>
        <v/>
      </c>
      <c r="N3843" s="21" t="str">
        <f t="shared" si="5353"/>
        <v/>
      </c>
      <c r="O3843" s="21" t="str">
        <f t="shared" si="5354"/>
        <v/>
      </c>
      <c r="P3843" s="21" t="str">
        <f t="shared" si="5355"/>
        <v/>
      </c>
      <c r="Q3843" s="21"/>
      <c r="R3843" s="21" t="s">
        <v>8474</v>
      </c>
      <c r="S3843" s="21" t="s">
        <v>8475</v>
      </c>
      <c r="T3843" s="21" t="s">
        <v>8476</v>
      </c>
      <c r="U3843" s="23"/>
      <c r="V3843" s="23"/>
      <c r="W3843" s="15">
        <f t="shared" si="2"/>
        <v>45635</v>
      </c>
      <c r="X3843" s="24">
        <v>3842.0</v>
      </c>
      <c r="Y3843" s="17" t="str">
        <f t="shared" si="5328"/>
        <v>=COUNTIFS(C$3:C3843,C3843)</v>
      </c>
      <c r="Z3843" s="25" t="str">
        <f t="shared" si="5329"/>
        <v>#NAME?</v>
      </c>
      <c r="AA3843" s="25" t="str">
        <f t="shared" si="5330"/>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299"/>
        <v>0</v>
      </c>
      <c r="C3844" s="130"/>
      <c r="D3844" s="130"/>
      <c r="E3844" s="130"/>
      <c r="F3844" s="130"/>
      <c r="G3844" s="130"/>
      <c r="H3844" s="130"/>
      <c r="I3844" s="130"/>
      <c r="J3844" s="130"/>
      <c r="K3844" s="130"/>
      <c r="L3844" s="130"/>
      <c r="M3844" s="130"/>
      <c r="N3844" s="130"/>
      <c r="O3844" s="130"/>
      <c r="P3844" s="130"/>
      <c r="Q3844" s="130"/>
      <c r="R3844" s="130"/>
      <c r="S3844" s="130"/>
      <c r="T3844" s="130"/>
      <c r="U3844" s="36"/>
      <c r="V3844" s="36"/>
      <c r="W3844" s="15">
        <f t="shared" si="2"/>
        <v>45635</v>
      </c>
      <c r="X3844" s="24">
        <v>3843.0</v>
      </c>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299"/>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2"/>
        <v>45635</v>
      </c>
      <c r="X3845" s="24">
        <v>3844.0</v>
      </c>
      <c r="Y3845" s="17" t="str">
        <f t="shared" ref="Y3845:Y3859" si="5356">formulatext(A3845)</f>
        <v>#N/A</v>
      </c>
      <c r="Z3845" s="25" t="str">
        <f t="shared" ref="Z3845:Z3859" si="5357">org.libreoffice.regex(Y3845,"(\= COUNTIFS\(C\$\d{1,3}:)(C\d{1,3})(,)(C\d{1,3})(\))","$2")</f>
        <v>#NAME?</v>
      </c>
      <c r="AA3845" s="25" t="str">
        <f t="shared" ref="AA3845:AA3859" si="5358">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299"/>
        <v>1</v>
      </c>
      <c r="C3846" s="12" t="s">
        <v>8483</v>
      </c>
      <c r="D3846" s="21"/>
      <c r="E3846" s="21"/>
      <c r="F3846" s="21"/>
      <c r="G3846" s="21"/>
      <c r="H3846" s="21"/>
      <c r="I3846" s="21"/>
      <c r="J3846" s="21"/>
      <c r="K3846" s="21"/>
      <c r="L3846" s="21"/>
      <c r="M3846" s="21"/>
      <c r="N3846" s="21"/>
      <c r="O3846" s="21"/>
      <c r="P3846" s="21"/>
      <c r="Q3846" s="21"/>
      <c r="R3846" s="21"/>
      <c r="S3846" s="21"/>
      <c r="T3846" s="21"/>
      <c r="U3846" s="23"/>
      <c r="V3846" s="23"/>
      <c r="W3846" s="15">
        <f t="shared" si="2"/>
        <v>45635</v>
      </c>
      <c r="X3846" s="24">
        <v>3845.0</v>
      </c>
      <c r="Y3846" s="17" t="str">
        <f t="shared" si="5356"/>
        <v>#N/A</v>
      </c>
      <c r="Z3846" s="25" t="str">
        <f t="shared" si="5357"/>
        <v>#NAME?</v>
      </c>
      <c r="AA3846" s="25" t="str">
        <f t="shared" si="5358"/>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59">COUNTIFS(C$3:C3847,C3847)</f>
        <v>54</v>
      </c>
      <c r="B3847" s="10">
        <f t="shared" si="4299"/>
        <v>99</v>
      </c>
      <c r="C3847" s="12" t="s">
        <v>555</v>
      </c>
      <c r="D3847" s="21" t="str">
        <f t="shared" ref="D3847:D3859" si="5360">VLOOKUP($C3847,$C$1:$P$7320,2,0)</f>
        <v>pron</v>
      </c>
      <c r="E3847" s="21" t="str">
        <f t="shared" ref="E3847:E3848" si="5361">VLOOKUP($C3847,$C$1:$P$7320,3,0)</f>
        <v>masc nom sg of ya</v>
      </c>
      <c r="F3847" s="21" t="str">
        <f t="shared" ref="F3847:F3859" si="5362">VLOOKUP($C3847,$C$1:$P$7320,4,0)</f>
        <v/>
      </c>
      <c r="G3847" s="21"/>
      <c r="H3847" s="21" t="str">
        <f t="shared" ref="H3847:H3859" si="5363">VLOOKUP($C3847,$C$1:$P$7320,6,0)</f>
        <v>whichever, whoever</v>
      </c>
      <c r="I3847" s="21" t="str">
        <f t="shared" ref="I3847:I3859" si="5364">VLOOKUP($C3847,$C$1:$P$7320,7,0)</f>
        <v/>
      </c>
      <c r="J3847" s="21" t="str">
        <f t="shared" ref="J3847:J3859" si="5365">VLOOKUP($C3847,$C$1:$P$7320,8,0)</f>
        <v/>
      </c>
      <c r="K3847" s="21" t="str">
        <f t="shared" ref="K3847:K3859" si="5366">VLOOKUP($C3847,$C$1:$P$7320,9,0)</f>
        <v/>
      </c>
      <c r="L3847" s="21" t="str">
        <f t="shared" ref="L3847:L3859" si="5367">VLOOKUP($C3847,$C$1:$P$7320,10,0)</f>
        <v/>
      </c>
      <c r="M3847" s="21" t="str">
        <f t="shared" ref="M3847:M3859" si="5368">VLOOKUP($C3847,$C$1:$P$7320,11,0)</f>
        <v/>
      </c>
      <c r="N3847" s="21" t="str">
        <f t="shared" ref="N3847:N3859" si="5369">VLOOKUP($C3847,$C$1:$P$7320,12,0)</f>
        <v/>
      </c>
      <c r="O3847" s="21" t="str">
        <f t="shared" ref="O3847:O3859" si="5370">VLOOKUP($C3847,$C$1:$P$7320,13,0)</f>
        <v/>
      </c>
      <c r="P3847" s="21" t="str">
        <f t="shared" ref="P3847:P3859" si="5371">VLOOKUP($C3847,$C$1:$P$7320,14,0)</f>
        <v/>
      </c>
      <c r="Q3847" s="21"/>
      <c r="R3847" s="21" t="s">
        <v>8483</v>
      </c>
      <c r="S3847" s="27" t="s">
        <v>8484</v>
      </c>
      <c r="T3847" s="21" t="s">
        <v>8485</v>
      </c>
      <c r="U3847" s="77"/>
      <c r="V3847" s="23"/>
      <c r="W3847" s="15">
        <f t="shared" si="2"/>
        <v>45635</v>
      </c>
      <c r="X3847" s="24">
        <v>3846.0</v>
      </c>
      <c r="Y3847" s="17" t="str">
        <f t="shared" si="5356"/>
        <v>=COUNTIFS(C$3:C3847,C3847)</v>
      </c>
      <c r="Z3847" s="25" t="str">
        <f t="shared" si="5357"/>
        <v>#NAME?</v>
      </c>
      <c r="AA3847" s="25" t="str">
        <f t="shared" si="5358"/>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59"/>
        <v>65</v>
      </c>
      <c r="B3848" s="10">
        <f t="shared" si="4299"/>
        <v>124</v>
      </c>
      <c r="C3848" s="12" t="s">
        <v>466</v>
      </c>
      <c r="D3848" s="21" t="str">
        <f t="shared" si="5360"/>
        <v>ind</v>
      </c>
      <c r="E3848" s="21" t="str">
        <f t="shared" si="5361"/>
        <v/>
      </c>
      <c r="F3848" s="21" t="str">
        <f t="shared" si="5362"/>
        <v/>
      </c>
      <c r="G3848" s="21"/>
      <c r="H3848" s="21" t="str">
        <f t="shared" si="5363"/>
        <v>then, now, so, but</v>
      </c>
      <c r="I3848" s="21" t="str">
        <f t="shared" si="5364"/>
        <v/>
      </c>
      <c r="J3848" s="21" t="str">
        <f t="shared" si="5365"/>
        <v/>
      </c>
      <c r="K3848" s="21" t="str">
        <f t="shared" si="5366"/>
        <v/>
      </c>
      <c r="L3848" s="21" t="str">
        <f t="shared" si="5367"/>
        <v/>
      </c>
      <c r="M3848" s="21" t="str">
        <f t="shared" si="5368"/>
        <v/>
      </c>
      <c r="N3848" s="21" t="str">
        <f t="shared" si="5369"/>
        <v/>
      </c>
      <c r="O3848" s="21" t="str">
        <f t="shared" si="5370"/>
        <v/>
      </c>
      <c r="P3848" s="21" t="str">
        <f t="shared" si="5371"/>
        <v/>
      </c>
      <c r="Q3848" s="21"/>
      <c r="R3848" s="21" t="s">
        <v>8483</v>
      </c>
      <c r="S3848" s="27" t="s">
        <v>8484</v>
      </c>
      <c r="T3848" s="21" t="s">
        <v>8485</v>
      </c>
      <c r="U3848" s="23"/>
      <c r="V3848" s="23"/>
      <c r="W3848" s="15">
        <f t="shared" si="2"/>
        <v>45635</v>
      </c>
      <c r="X3848" s="24">
        <v>3847.0</v>
      </c>
      <c r="Y3848" s="17" t="str">
        <f t="shared" si="5356"/>
        <v>=COUNTIFS(C$3:C3848,C3848)</v>
      </c>
      <c r="Z3848" s="25" t="str">
        <f t="shared" si="5357"/>
        <v>#NAME?</v>
      </c>
      <c r="AA3848" s="25" t="str">
        <f t="shared" si="5358"/>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59"/>
        <v>97</v>
      </c>
      <c r="B3849" s="10">
        <f t="shared" si="4299"/>
        <v>147</v>
      </c>
      <c r="C3849" s="12" t="s">
        <v>560</v>
      </c>
      <c r="D3849" s="21" t="str">
        <f t="shared" si="5360"/>
        <v>noun</v>
      </c>
      <c r="E3849" s="21" t="s">
        <v>3635</v>
      </c>
      <c r="F3849" s="21" t="str">
        <f t="shared" si="5362"/>
        <v/>
      </c>
      <c r="G3849" s="21"/>
      <c r="H3849" s="21" t="str">
        <f t="shared" si="5363"/>
        <v>monk, monastic</v>
      </c>
      <c r="I3849" s="21" t="str">
        <f t="shared" si="5364"/>
        <v>beggar, mendicant</v>
      </c>
      <c r="J3849" s="21" t="str">
        <f t="shared" si="5365"/>
        <v>√bhikkh (beg)</v>
      </c>
      <c r="K3849" s="21">
        <f t="shared" si="5366"/>
        <v>1</v>
      </c>
      <c r="L3849" s="21" t="str">
        <f t="shared" si="5367"/>
        <v>a</v>
      </c>
      <c r="M3849" s="21" t="str">
        <f t="shared" si="5368"/>
        <v/>
      </c>
      <c r="N3849" s="21" t="str">
        <f t="shared" si="5369"/>
        <v>√bhikkh + u</v>
      </c>
      <c r="O3849" s="21" t="str">
        <f t="shared" si="5370"/>
        <v/>
      </c>
      <c r="P3849" s="21" t="str">
        <f t="shared" si="5371"/>
        <v/>
      </c>
      <c r="Q3849" s="21"/>
      <c r="R3849" s="21" t="s">
        <v>8483</v>
      </c>
      <c r="S3849" s="27" t="s">
        <v>8484</v>
      </c>
      <c r="T3849" s="21" t="s">
        <v>8485</v>
      </c>
      <c r="U3849" s="23"/>
      <c r="V3849" s="23"/>
      <c r="W3849" s="15">
        <f t="shared" si="2"/>
        <v>45635</v>
      </c>
      <c r="X3849" s="24">
        <v>3848.0</v>
      </c>
      <c r="Y3849" s="17" t="str">
        <f t="shared" si="5356"/>
        <v>=COUNTIFS(C$3:C3849,C3849)</v>
      </c>
      <c r="Z3849" s="25" t="str">
        <f t="shared" si="5357"/>
        <v>#NAME?</v>
      </c>
      <c r="AA3849" s="25" t="str">
        <f t="shared" si="5358"/>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59"/>
        <v>2</v>
      </c>
      <c r="B3850" s="10">
        <f t="shared" si="4299"/>
        <v>2</v>
      </c>
      <c r="C3850" s="12" t="s">
        <v>6505</v>
      </c>
      <c r="D3850" s="21" t="str">
        <f t="shared" si="5360"/>
        <v>ind</v>
      </c>
      <c r="E3850" s="21" t="str">
        <f t="shared" ref="E3850:E3859" si="5372">VLOOKUP($C3850,$C$1:$P$7320,3,0)</f>
        <v>adv, acc sg of sannidhikāraka</v>
      </c>
      <c r="F3850" s="21" t="str">
        <f t="shared" si="5362"/>
        <v/>
      </c>
      <c r="G3850" s="21"/>
      <c r="H3850" s="21" t="str">
        <f t="shared" si="5363"/>
        <v>storing up, making a store</v>
      </c>
      <c r="I3850" s="21" t="str">
        <f t="shared" si="5364"/>
        <v/>
      </c>
      <c r="J3850" s="21" t="str">
        <f t="shared" si="5365"/>
        <v/>
      </c>
      <c r="K3850" s="21" t="str">
        <f t="shared" si="5366"/>
        <v/>
      </c>
      <c r="L3850" s="21" t="str">
        <f t="shared" si="5367"/>
        <v/>
      </c>
      <c r="M3850" s="21" t="str">
        <f t="shared" si="5368"/>
        <v/>
      </c>
      <c r="N3850" s="21" t="str">
        <f t="shared" si="5369"/>
        <v>sannidhi + kāraka + aṃ</v>
      </c>
      <c r="O3850" s="21" t="str">
        <f t="shared" si="5370"/>
        <v/>
      </c>
      <c r="P3850" s="21" t="str">
        <f t="shared" si="5371"/>
        <v/>
      </c>
      <c r="Q3850" s="21"/>
      <c r="R3850" s="21" t="s">
        <v>8483</v>
      </c>
      <c r="S3850" s="27" t="s">
        <v>8484</v>
      </c>
      <c r="T3850" s="21" t="s">
        <v>8485</v>
      </c>
      <c r="U3850" s="23"/>
      <c r="V3850" s="23"/>
      <c r="W3850" s="15">
        <f t="shared" si="2"/>
        <v>45635</v>
      </c>
      <c r="X3850" s="24">
        <v>3849.0</v>
      </c>
      <c r="Y3850" s="17" t="str">
        <f t="shared" si="5356"/>
        <v>=COUNTIFS(C$3:C3850,C3850)</v>
      </c>
      <c r="Z3850" s="25" t="str">
        <f t="shared" si="5357"/>
        <v>#NAME?</v>
      </c>
      <c r="AA3850" s="25" t="str">
        <f t="shared" si="5358"/>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59"/>
        <v>3</v>
      </c>
      <c r="B3851" s="10">
        <f t="shared" si="4299"/>
        <v>7</v>
      </c>
      <c r="C3851" s="12" t="s">
        <v>8395</v>
      </c>
      <c r="D3851" s="21" t="str">
        <f t="shared" si="5360"/>
        <v>noun</v>
      </c>
      <c r="E3851" s="21" t="str">
        <f t="shared" si="5372"/>
        <v>nt acc sg of khādaniya</v>
      </c>
      <c r="F3851" s="21" t="str">
        <f t="shared" si="5362"/>
        <v/>
      </c>
      <c r="G3851" s="21"/>
      <c r="H3851" s="21" t="str">
        <f t="shared" si="5363"/>
        <v>edible food; not staple food</v>
      </c>
      <c r="I3851" s="21" t="str">
        <f t="shared" si="5364"/>
        <v>to be chewed</v>
      </c>
      <c r="J3851" s="21" t="str">
        <f t="shared" si="5365"/>
        <v>√khād (chew)</v>
      </c>
      <c r="K3851" s="21">
        <f t="shared" si="5366"/>
        <v>1</v>
      </c>
      <c r="L3851" s="21" t="str">
        <f t="shared" si="5367"/>
        <v>a</v>
      </c>
      <c r="M3851" s="21" t="str">
        <f t="shared" si="5368"/>
        <v/>
      </c>
      <c r="N3851" s="21" t="str">
        <f t="shared" si="5369"/>
        <v>√khād + anīya</v>
      </c>
      <c r="O3851" s="21" t="str">
        <f t="shared" si="5370"/>
        <v/>
      </c>
      <c r="P3851" s="21" t="str">
        <f t="shared" si="5371"/>
        <v/>
      </c>
      <c r="Q3851" s="21"/>
      <c r="R3851" s="21" t="s">
        <v>8483</v>
      </c>
      <c r="S3851" s="27" t="s">
        <v>8484</v>
      </c>
      <c r="T3851" s="21" t="s">
        <v>8485</v>
      </c>
      <c r="U3851" s="23"/>
      <c r="V3851" s="23"/>
      <c r="W3851" s="15">
        <f t="shared" si="2"/>
        <v>45635</v>
      </c>
      <c r="X3851" s="24">
        <v>3850.0</v>
      </c>
      <c r="Y3851" s="17" t="str">
        <f t="shared" si="5356"/>
        <v>=COUNTIFS(C$3:C3851,C3851)</v>
      </c>
      <c r="Z3851" s="25" t="str">
        <f t="shared" si="5357"/>
        <v>#NAME?</v>
      </c>
      <c r="AA3851" s="25" t="str">
        <f t="shared" si="5358"/>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59"/>
        <v>130</v>
      </c>
      <c r="B3852" s="10">
        <f t="shared" si="4299"/>
        <v>220</v>
      </c>
      <c r="C3852" s="12" t="s">
        <v>1131</v>
      </c>
      <c r="D3852" s="21" t="str">
        <f t="shared" si="5360"/>
        <v>ind</v>
      </c>
      <c r="E3852" s="21" t="str">
        <f t="shared" si="5372"/>
        <v>conj</v>
      </c>
      <c r="F3852" s="21" t="str">
        <f t="shared" si="5362"/>
        <v/>
      </c>
      <c r="G3852" s="21"/>
      <c r="H3852" s="21" t="str">
        <f t="shared" si="5363"/>
        <v>or, either or</v>
      </c>
      <c r="I3852" s="21" t="str">
        <f t="shared" si="5364"/>
        <v/>
      </c>
      <c r="J3852" s="21" t="str">
        <f t="shared" si="5365"/>
        <v/>
      </c>
      <c r="K3852" s="21" t="str">
        <f t="shared" si="5366"/>
        <v/>
      </c>
      <c r="L3852" s="21" t="str">
        <f t="shared" si="5367"/>
        <v/>
      </c>
      <c r="M3852" s="21" t="str">
        <f t="shared" si="5368"/>
        <v/>
      </c>
      <c r="N3852" s="21" t="str">
        <f t="shared" si="5369"/>
        <v/>
      </c>
      <c r="O3852" s="21" t="str">
        <f t="shared" si="5370"/>
        <v/>
      </c>
      <c r="P3852" s="21" t="str">
        <f t="shared" si="5371"/>
        <v/>
      </c>
      <c r="Q3852" s="21"/>
      <c r="R3852" s="21" t="s">
        <v>8483</v>
      </c>
      <c r="S3852" s="27" t="s">
        <v>8484</v>
      </c>
      <c r="T3852" s="21" t="s">
        <v>8485</v>
      </c>
      <c r="U3852" s="23"/>
      <c r="V3852" s="23"/>
      <c r="W3852" s="15">
        <f t="shared" si="2"/>
        <v>45635</v>
      </c>
      <c r="X3852" s="24">
        <v>3851.0</v>
      </c>
      <c r="Y3852" s="17" t="str">
        <f t="shared" si="5356"/>
        <v>=COUNTIFS(C$3:C3852,C3852)</v>
      </c>
      <c r="Z3852" s="25" t="str">
        <f t="shared" si="5357"/>
        <v>#NAME?</v>
      </c>
      <c r="AA3852" s="25" t="str">
        <f t="shared" si="5358"/>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59"/>
        <v>3</v>
      </c>
      <c r="B3853" s="10">
        <f t="shared" si="4299"/>
        <v>7</v>
      </c>
      <c r="C3853" s="12" t="s">
        <v>8402</v>
      </c>
      <c r="D3853" s="21" t="str">
        <f t="shared" si="5360"/>
        <v>noun</v>
      </c>
      <c r="E3853" s="21" t="str">
        <f t="shared" si="5372"/>
        <v>nt acc sg of bhojanīya</v>
      </c>
      <c r="F3853" s="21" t="str">
        <f t="shared" si="5362"/>
        <v/>
      </c>
      <c r="G3853" s="21"/>
      <c r="H3853" s="21" t="str">
        <f t="shared" si="5363"/>
        <v>staple food</v>
      </c>
      <c r="I3853" s="21" t="str">
        <f t="shared" si="5364"/>
        <v>to be enjoyed</v>
      </c>
      <c r="J3853" s="21" t="str">
        <f t="shared" si="5365"/>
        <v>√bhuj (eat, enjoy)</v>
      </c>
      <c r="K3853" s="21">
        <f t="shared" si="5366"/>
        <v>2</v>
      </c>
      <c r="L3853" s="21" t="str">
        <f t="shared" si="5367"/>
        <v>ṃa</v>
      </c>
      <c r="M3853" s="21" t="str">
        <f t="shared" si="5368"/>
        <v/>
      </c>
      <c r="N3853" s="21" t="str">
        <f t="shared" si="5369"/>
        <v>√bhuj + *anīya</v>
      </c>
      <c r="O3853" s="21" t="str">
        <f t="shared" si="5370"/>
        <v/>
      </c>
      <c r="P3853" s="21" t="str">
        <f t="shared" si="5371"/>
        <v/>
      </c>
      <c r="Q3853" s="21"/>
      <c r="R3853" s="21" t="s">
        <v>8483</v>
      </c>
      <c r="S3853" s="27" t="s">
        <v>8484</v>
      </c>
      <c r="T3853" s="21" t="s">
        <v>8485</v>
      </c>
      <c r="U3853" s="23"/>
      <c r="V3853" s="23"/>
      <c r="W3853" s="15">
        <f t="shared" si="2"/>
        <v>45635</v>
      </c>
      <c r="X3853" s="24">
        <v>3852.0</v>
      </c>
      <c r="Y3853" s="17" t="str">
        <f t="shared" si="5356"/>
        <v>=COUNTIFS(C$3:C3853,C3853)</v>
      </c>
      <c r="Z3853" s="25" t="str">
        <f t="shared" si="5357"/>
        <v>#NAME?</v>
      </c>
      <c r="AA3853" s="25" t="str">
        <f t="shared" si="5358"/>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59"/>
        <v>131</v>
      </c>
      <c r="B3854" s="10">
        <f t="shared" si="4299"/>
        <v>220</v>
      </c>
      <c r="C3854" s="12" t="s">
        <v>1131</v>
      </c>
      <c r="D3854" s="21" t="str">
        <f t="shared" si="5360"/>
        <v>ind</v>
      </c>
      <c r="E3854" s="21" t="str">
        <f t="shared" si="5372"/>
        <v>conj</v>
      </c>
      <c r="F3854" s="21" t="str">
        <f t="shared" si="5362"/>
        <v/>
      </c>
      <c r="G3854" s="21"/>
      <c r="H3854" s="21" t="str">
        <f t="shared" si="5363"/>
        <v>or, either or</v>
      </c>
      <c r="I3854" s="21" t="str">
        <f t="shared" si="5364"/>
        <v/>
      </c>
      <c r="J3854" s="21" t="str">
        <f t="shared" si="5365"/>
        <v/>
      </c>
      <c r="K3854" s="21" t="str">
        <f t="shared" si="5366"/>
        <v/>
      </c>
      <c r="L3854" s="21" t="str">
        <f t="shared" si="5367"/>
        <v/>
      </c>
      <c r="M3854" s="21" t="str">
        <f t="shared" si="5368"/>
        <v/>
      </c>
      <c r="N3854" s="21" t="str">
        <f t="shared" si="5369"/>
        <v/>
      </c>
      <c r="O3854" s="21" t="str">
        <f t="shared" si="5370"/>
        <v/>
      </c>
      <c r="P3854" s="21" t="str">
        <f t="shared" si="5371"/>
        <v/>
      </c>
      <c r="Q3854" s="21"/>
      <c r="R3854" s="21" t="s">
        <v>8483</v>
      </c>
      <c r="S3854" s="27" t="s">
        <v>8484</v>
      </c>
      <c r="T3854" s="21" t="s">
        <v>8485</v>
      </c>
      <c r="U3854" s="23"/>
      <c r="V3854" s="23"/>
      <c r="W3854" s="15">
        <f t="shared" si="2"/>
        <v>45635</v>
      </c>
      <c r="X3854" s="24">
        <v>3853.0</v>
      </c>
      <c r="Y3854" s="17" t="str">
        <f t="shared" si="5356"/>
        <v>=COUNTIFS(C$3:C3854,C3854)</v>
      </c>
      <c r="Z3854" s="25" t="str">
        <f t="shared" si="5357"/>
        <v>#NAME?</v>
      </c>
      <c r="AA3854" s="25" t="str">
        <f t="shared" si="5358"/>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59"/>
        <v>3</v>
      </c>
      <c r="B3855" s="10">
        <f t="shared" si="4299"/>
        <v>6</v>
      </c>
      <c r="C3855" s="12" t="s">
        <v>8408</v>
      </c>
      <c r="D3855" s="21" t="str">
        <f t="shared" si="5360"/>
        <v>verb</v>
      </c>
      <c r="E3855" s="21" t="str">
        <f t="shared" si="5372"/>
        <v>opt 3rd sg of khādati</v>
      </c>
      <c r="F3855" s="21" t="str">
        <f t="shared" si="5362"/>
        <v/>
      </c>
      <c r="G3855" s="21"/>
      <c r="H3855" s="21" t="str">
        <f t="shared" si="5363"/>
        <v>he would eat</v>
      </c>
      <c r="I3855" s="21" t="str">
        <f t="shared" si="5364"/>
        <v>chew</v>
      </c>
      <c r="J3855" s="21" t="str">
        <f t="shared" si="5365"/>
        <v>√khād (chew)</v>
      </c>
      <c r="K3855" s="21">
        <f t="shared" si="5366"/>
        <v>1</v>
      </c>
      <c r="L3855" s="21" t="str">
        <f t="shared" si="5367"/>
        <v>a</v>
      </c>
      <c r="M3855" s="21" t="str">
        <f t="shared" si="5368"/>
        <v>√khād + a &gt; khāda</v>
      </c>
      <c r="N3855" s="21" t="str">
        <f t="shared" si="5369"/>
        <v>khāda + ti</v>
      </c>
      <c r="O3855" s="21" t="str">
        <f t="shared" si="5370"/>
        <v/>
      </c>
      <c r="P3855" s="21" t="str">
        <f t="shared" si="5371"/>
        <v/>
      </c>
      <c r="Q3855" s="21"/>
      <c r="R3855" s="21" t="s">
        <v>8483</v>
      </c>
      <c r="S3855" s="27" t="s">
        <v>8484</v>
      </c>
      <c r="T3855" s="21" t="s">
        <v>8485</v>
      </c>
      <c r="U3855" s="23"/>
      <c r="V3855" s="23"/>
      <c r="W3855" s="15">
        <f t="shared" si="2"/>
        <v>45635</v>
      </c>
      <c r="X3855" s="24">
        <v>3854.0</v>
      </c>
      <c r="Y3855" s="17" t="str">
        <f t="shared" si="5356"/>
        <v>=COUNTIFS(C$3:C3855,C3855)</v>
      </c>
      <c r="Z3855" s="25" t="str">
        <f t="shared" si="5357"/>
        <v>#NAME?</v>
      </c>
      <c r="AA3855" s="25" t="str">
        <f t="shared" si="5358"/>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59"/>
        <v>132</v>
      </c>
      <c r="B3856" s="10">
        <f t="shared" si="4299"/>
        <v>220</v>
      </c>
      <c r="C3856" s="12" t="s">
        <v>1131</v>
      </c>
      <c r="D3856" s="21" t="str">
        <f t="shared" si="5360"/>
        <v>ind</v>
      </c>
      <c r="E3856" s="21" t="str">
        <f t="shared" si="5372"/>
        <v>conj</v>
      </c>
      <c r="F3856" s="21" t="str">
        <f t="shared" si="5362"/>
        <v/>
      </c>
      <c r="G3856" s="21"/>
      <c r="H3856" s="21" t="str">
        <f t="shared" si="5363"/>
        <v>or, either or</v>
      </c>
      <c r="I3856" s="21" t="str">
        <f t="shared" si="5364"/>
        <v/>
      </c>
      <c r="J3856" s="21" t="str">
        <f t="shared" si="5365"/>
        <v/>
      </c>
      <c r="K3856" s="21" t="str">
        <f t="shared" si="5366"/>
        <v/>
      </c>
      <c r="L3856" s="21" t="str">
        <f t="shared" si="5367"/>
        <v/>
      </c>
      <c r="M3856" s="21" t="str">
        <f t="shared" si="5368"/>
        <v/>
      </c>
      <c r="N3856" s="21" t="str">
        <f t="shared" si="5369"/>
        <v/>
      </c>
      <c r="O3856" s="21" t="str">
        <f t="shared" si="5370"/>
        <v/>
      </c>
      <c r="P3856" s="21" t="str">
        <f t="shared" si="5371"/>
        <v/>
      </c>
      <c r="Q3856" s="21"/>
      <c r="R3856" s="21" t="s">
        <v>8483</v>
      </c>
      <c r="S3856" s="27" t="s">
        <v>8484</v>
      </c>
      <c r="T3856" s="21" t="s">
        <v>8485</v>
      </c>
      <c r="U3856" s="23"/>
      <c r="V3856" s="23"/>
      <c r="W3856" s="15">
        <f t="shared" si="2"/>
        <v>45635</v>
      </c>
      <c r="X3856" s="24">
        <v>3855.0</v>
      </c>
      <c r="Y3856" s="17" t="str">
        <f t="shared" si="5356"/>
        <v>=COUNTIFS(C$3:C3856,C3856)</v>
      </c>
      <c r="Z3856" s="25" t="str">
        <f t="shared" si="5357"/>
        <v>#NAME?</v>
      </c>
      <c r="AA3856" s="25" t="str">
        <f t="shared" si="5358"/>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59"/>
        <v>5</v>
      </c>
      <c r="B3857" s="10">
        <f t="shared" si="4299"/>
        <v>9</v>
      </c>
      <c r="C3857" s="12" t="s">
        <v>8084</v>
      </c>
      <c r="D3857" s="21" t="str">
        <f t="shared" si="5360"/>
        <v>verb</v>
      </c>
      <c r="E3857" s="21" t="str">
        <f t="shared" si="5372"/>
        <v>opt 3rd sg of bhuñjati</v>
      </c>
      <c r="F3857" s="21" t="str">
        <f t="shared" si="5362"/>
        <v/>
      </c>
      <c r="G3857" s="21"/>
      <c r="H3857" s="21" t="str">
        <f t="shared" si="5363"/>
        <v>he would eat</v>
      </c>
      <c r="I3857" s="21" t="str">
        <f t="shared" si="5364"/>
        <v/>
      </c>
      <c r="J3857" s="21" t="str">
        <f t="shared" si="5365"/>
        <v>√bhuj (eat, enjoy)</v>
      </c>
      <c r="K3857" s="21">
        <f t="shared" si="5366"/>
        <v>2</v>
      </c>
      <c r="L3857" s="21" t="str">
        <f t="shared" si="5367"/>
        <v>ṃa</v>
      </c>
      <c r="M3857" s="21" t="str">
        <f t="shared" si="5368"/>
        <v>√bhuj + ṃa &gt; bhuñja</v>
      </c>
      <c r="N3857" s="21" t="str">
        <f t="shared" si="5369"/>
        <v>bhuñja + ti</v>
      </c>
      <c r="O3857" s="21" t="str">
        <f t="shared" si="5370"/>
        <v/>
      </c>
      <c r="P3857" s="21" t="str">
        <f t="shared" si="5371"/>
        <v/>
      </c>
      <c r="Q3857" s="21"/>
      <c r="R3857" s="21" t="s">
        <v>8483</v>
      </c>
      <c r="S3857" s="27" t="s">
        <v>8484</v>
      </c>
      <c r="T3857" s="21" t="s">
        <v>8485</v>
      </c>
      <c r="U3857" s="23"/>
      <c r="V3857" s="23"/>
      <c r="W3857" s="15">
        <f t="shared" si="2"/>
        <v>45635</v>
      </c>
      <c r="X3857" s="24">
        <v>3856.0</v>
      </c>
      <c r="Y3857" s="17" t="str">
        <f t="shared" si="5356"/>
        <v>=COUNTIFS(C$3:C3857,C3857)</v>
      </c>
      <c r="Z3857" s="25" t="str">
        <f t="shared" si="5357"/>
        <v>#NAME?</v>
      </c>
      <c r="AA3857" s="25" t="str">
        <f t="shared" si="5358"/>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59"/>
        <v>133</v>
      </c>
      <c r="B3858" s="10">
        <f t="shared" si="4299"/>
        <v>220</v>
      </c>
      <c r="C3858" s="12" t="s">
        <v>1131</v>
      </c>
      <c r="D3858" s="21" t="str">
        <f t="shared" si="5360"/>
        <v>ind</v>
      </c>
      <c r="E3858" s="21" t="str">
        <f t="shared" si="5372"/>
        <v>conj</v>
      </c>
      <c r="F3858" s="21" t="str">
        <f t="shared" si="5362"/>
        <v/>
      </c>
      <c r="G3858" s="21"/>
      <c r="H3858" s="21" t="str">
        <f t="shared" si="5363"/>
        <v>or, either or</v>
      </c>
      <c r="I3858" s="21" t="str">
        <f t="shared" si="5364"/>
        <v/>
      </c>
      <c r="J3858" s="21" t="str">
        <f t="shared" si="5365"/>
        <v/>
      </c>
      <c r="K3858" s="21" t="str">
        <f t="shared" si="5366"/>
        <v/>
      </c>
      <c r="L3858" s="21" t="str">
        <f t="shared" si="5367"/>
        <v/>
      </c>
      <c r="M3858" s="21" t="str">
        <f t="shared" si="5368"/>
        <v/>
      </c>
      <c r="N3858" s="21" t="str">
        <f t="shared" si="5369"/>
        <v/>
      </c>
      <c r="O3858" s="21" t="str">
        <f t="shared" si="5370"/>
        <v/>
      </c>
      <c r="P3858" s="21" t="str">
        <f t="shared" si="5371"/>
        <v/>
      </c>
      <c r="Q3858" s="21"/>
      <c r="R3858" s="21" t="s">
        <v>8483</v>
      </c>
      <c r="S3858" s="27" t="s">
        <v>8484</v>
      </c>
      <c r="T3858" s="21" t="s">
        <v>8485</v>
      </c>
      <c r="U3858" s="23"/>
      <c r="V3858" s="23"/>
      <c r="W3858" s="15">
        <f t="shared" si="2"/>
        <v>45635</v>
      </c>
      <c r="X3858" s="24">
        <v>3857.0</v>
      </c>
      <c r="Y3858" s="17" t="str">
        <f t="shared" si="5356"/>
        <v>=COUNTIFS(C$3:C3858,C3858)</v>
      </c>
      <c r="Z3858" s="25" t="str">
        <f t="shared" si="5357"/>
        <v>#NAME?</v>
      </c>
      <c r="AA3858" s="25" t="str">
        <f t="shared" si="5358"/>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59"/>
        <v>68</v>
      </c>
      <c r="B3859" s="10">
        <f t="shared" si="4299"/>
        <v>122</v>
      </c>
      <c r="C3859" s="12" t="s">
        <v>4724</v>
      </c>
      <c r="D3859" s="21" t="str">
        <f t="shared" si="5360"/>
        <v>adj</v>
      </c>
      <c r="E3859" s="21" t="str">
        <f t="shared" si="5372"/>
        <v>nt nom sg of pācittiya</v>
      </c>
      <c r="F3859" s="21" t="str">
        <f t="shared" si="5362"/>
        <v>+loc</v>
      </c>
      <c r="G3859" s="21"/>
      <c r="H3859" s="21" t="str">
        <f t="shared" si="5363"/>
        <v>requiring confession</v>
      </c>
      <c r="I3859" s="21" t="str">
        <f t="shared" si="5364"/>
        <v/>
      </c>
      <c r="J3859" s="21" t="str">
        <f t="shared" si="5365"/>
        <v/>
      </c>
      <c r="K3859" s="21" t="str">
        <f t="shared" si="5366"/>
        <v/>
      </c>
      <c r="L3859" s="21" t="str">
        <f t="shared" si="5367"/>
        <v/>
      </c>
      <c r="M3859" s="21" t="str">
        <f t="shared" si="5368"/>
        <v/>
      </c>
      <c r="N3859" s="21" t="str">
        <f t="shared" si="5369"/>
        <v/>
      </c>
      <c r="O3859" s="21" t="str">
        <f t="shared" si="5370"/>
        <v/>
      </c>
      <c r="P3859" s="21" t="str">
        <f t="shared" si="5371"/>
        <v/>
      </c>
      <c r="Q3859" s="21"/>
      <c r="R3859" s="21" t="s">
        <v>8483</v>
      </c>
      <c r="S3859" s="27" t="s">
        <v>8484</v>
      </c>
      <c r="T3859" s="21" t="s">
        <v>8485</v>
      </c>
      <c r="U3859" s="23"/>
      <c r="V3859" s="23"/>
      <c r="W3859" s="15">
        <f t="shared" si="2"/>
        <v>45635</v>
      </c>
      <c r="X3859" s="24">
        <v>3858.0</v>
      </c>
      <c r="Y3859" s="17" t="str">
        <f t="shared" si="5356"/>
        <v>=COUNTIFS(C$3:C3859,C3859)</v>
      </c>
      <c r="Z3859" s="25" t="str">
        <f t="shared" si="5357"/>
        <v>#NAME?</v>
      </c>
      <c r="AA3859" s="25" t="str">
        <f t="shared" si="5358"/>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299"/>
        <v>0</v>
      </c>
      <c r="C3860" s="130"/>
      <c r="D3860" s="130"/>
      <c r="E3860" s="130"/>
      <c r="F3860" s="130"/>
      <c r="G3860" s="130"/>
      <c r="H3860" s="130"/>
      <c r="I3860" s="130"/>
      <c r="J3860" s="130"/>
      <c r="K3860" s="130"/>
      <c r="L3860" s="130"/>
      <c r="M3860" s="130"/>
      <c r="N3860" s="130"/>
      <c r="O3860" s="130"/>
      <c r="P3860" s="130"/>
      <c r="Q3860" s="130"/>
      <c r="R3860" s="130"/>
      <c r="S3860" s="130"/>
      <c r="T3860" s="130"/>
      <c r="U3860" s="36"/>
      <c r="V3860" s="36"/>
      <c r="W3860" s="15">
        <f t="shared" si="2"/>
        <v>45635</v>
      </c>
      <c r="X3860" s="24">
        <v>3859.0</v>
      </c>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299"/>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2"/>
        <v>45635</v>
      </c>
      <c r="X3861" s="24">
        <v>3860.0</v>
      </c>
      <c r="Y3861" s="17" t="str">
        <f t="shared" ref="Y3861:Y3879" si="5373">formulatext(A3861)</f>
        <v>#N/A</v>
      </c>
      <c r="Z3861" s="25" t="str">
        <f t="shared" ref="Z3861:Z3879" si="5374">org.libreoffice.regex(Y3861,"(\= COUNTIFS\(C\$\d{1,3}:)(C\d{1,3})(,)(C\d{1,3})(\))","$2")</f>
        <v>#NAME?</v>
      </c>
      <c r="AA3861" s="25" t="str">
        <f t="shared" ref="AA3861:AA3879" si="5375">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299"/>
        <v>1</v>
      </c>
      <c r="C3862" s="12" t="s">
        <v>8486</v>
      </c>
      <c r="D3862" s="21"/>
      <c r="E3862" s="21"/>
      <c r="F3862" s="21"/>
      <c r="G3862" s="21"/>
      <c r="H3862" s="21"/>
      <c r="I3862" s="21"/>
      <c r="J3862" s="21"/>
      <c r="K3862" s="21"/>
      <c r="L3862" s="21"/>
      <c r="M3862" s="21"/>
      <c r="N3862" s="21"/>
      <c r="O3862" s="21"/>
      <c r="P3862" s="21"/>
      <c r="Q3862" s="21"/>
      <c r="R3862" s="21"/>
      <c r="S3862" s="21"/>
      <c r="T3862" s="21"/>
      <c r="U3862" s="23"/>
      <c r="V3862" s="23"/>
      <c r="W3862" s="15">
        <f t="shared" si="2"/>
        <v>45635</v>
      </c>
      <c r="X3862" s="24">
        <v>3861.0</v>
      </c>
      <c r="Y3862" s="17" t="str">
        <f t="shared" si="5373"/>
        <v>#N/A</v>
      </c>
      <c r="Z3862" s="25" t="str">
        <f t="shared" si="5374"/>
        <v>#NAME?</v>
      </c>
      <c r="AA3862" s="25" t="str">
        <f t="shared" si="5375"/>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76">COUNTIFS(C$3:C3863,C3863)</f>
        <v>3</v>
      </c>
      <c r="B3863" s="10">
        <f t="shared" si="4299"/>
        <v>5</v>
      </c>
      <c r="C3863" s="12" t="s">
        <v>6428</v>
      </c>
      <c r="D3863" s="21" t="str">
        <f t="shared" ref="D3863:D3866" si="5377">VLOOKUP($C3863,$C$1:$P$7320,2,0)</f>
        <v>pron</v>
      </c>
      <c r="E3863" s="21" t="str">
        <f t="shared" ref="E3863:E3866" si="5378">VLOOKUP($C3863,$C$1:$P$7320,3,0)</f>
        <v>nt nom pl of ya</v>
      </c>
      <c r="F3863" s="21" t="str">
        <f t="shared" ref="F3863:F3866" si="5379">VLOOKUP($C3863,$C$1:$P$7320,4,0)</f>
        <v/>
      </c>
      <c r="G3863" s="21"/>
      <c r="H3863" s="21" t="str">
        <f t="shared" ref="H3863:H3866" si="5380">VLOOKUP($C3863,$C$1:$P$7320,6,0)</f>
        <v>whichever</v>
      </c>
      <c r="I3863" s="21" t="str">
        <f t="shared" ref="I3863:I3866" si="5381">VLOOKUP($C3863,$C$1:$P$7320,7,0)</f>
        <v/>
      </c>
      <c r="J3863" s="21" t="str">
        <f t="shared" ref="J3863:J3866" si="5382">VLOOKUP($C3863,$C$1:$P$7320,8,0)</f>
        <v/>
      </c>
      <c r="K3863" s="21" t="str">
        <f t="shared" ref="K3863:K3866" si="5383">VLOOKUP($C3863,$C$1:$P$7320,9,0)</f>
        <v/>
      </c>
      <c r="L3863" s="21" t="str">
        <f t="shared" ref="L3863:L3866" si="5384">VLOOKUP($C3863,$C$1:$P$7320,10,0)</f>
        <v/>
      </c>
      <c r="M3863" s="21" t="str">
        <f t="shared" ref="M3863:M3866" si="5385">VLOOKUP($C3863,$C$1:$P$7320,11,0)</f>
        <v/>
      </c>
      <c r="N3863" s="21" t="str">
        <f t="shared" ref="N3863:N3866" si="5386">VLOOKUP($C3863,$C$1:$P$7320,12,0)</f>
        <v/>
      </c>
      <c r="O3863" s="21" t="str">
        <f t="shared" ref="O3863:O3866" si="5387">VLOOKUP($C3863,$C$1:$P$7320,13,0)</f>
        <v/>
      </c>
      <c r="P3863" s="21" t="str">
        <f t="shared" ref="P3863:P3866" si="5388">VLOOKUP($C3863,$C$1:$P$7320,14,0)</f>
        <v/>
      </c>
      <c r="Q3863" s="21"/>
      <c r="R3863" s="21" t="s">
        <v>8486</v>
      </c>
      <c r="S3863" s="21" t="s">
        <v>8487</v>
      </c>
      <c r="T3863" s="21" t="s">
        <v>8488</v>
      </c>
      <c r="U3863" s="77"/>
      <c r="V3863" s="23"/>
      <c r="W3863" s="15">
        <f t="shared" si="2"/>
        <v>45635</v>
      </c>
      <c r="X3863" s="24">
        <v>3862.0</v>
      </c>
      <c r="Y3863" s="17" t="str">
        <f t="shared" si="5373"/>
        <v>=COUNTIFS(C$3:C3863,C3863)</v>
      </c>
      <c r="Z3863" s="25" t="str">
        <f t="shared" si="5374"/>
        <v>#NAME?</v>
      </c>
      <c r="AA3863" s="25" t="str">
        <f t="shared" si="5375"/>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76"/>
        <v>31</v>
      </c>
      <c r="B3864" s="10">
        <f t="shared" si="4299"/>
        <v>42</v>
      </c>
      <c r="C3864" s="12" t="s">
        <v>423</v>
      </c>
      <c r="D3864" s="21" t="str">
        <f t="shared" si="5377"/>
        <v>ind</v>
      </c>
      <c r="E3864" s="21" t="str">
        <f t="shared" si="5378"/>
        <v>emph</v>
      </c>
      <c r="F3864" s="21" t="str">
        <f t="shared" si="5379"/>
        <v/>
      </c>
      <c r="G3864" s="21"/>
      <c r="H3864" s="21" t="str">
        <f t="shared" si="5380"/>
        <v>truly, indeed, then</v>
      </c>
      <c r="I3864" s="21" t="str">
        <f t="shared" si="5381"/>
        <v/>
      </c>
      <c r="J3864" s="21" t="str">
        <f t="shared" si="5382"/>
        <v/>
      </c>
      <c r="K3864" s="21" t="str">
        <f t="shared" si="5383"/>
        <v/>
      </c>
      <c r="L3864" s="21" t="str">
        <f t="shared" si="5384"/>
        <v/>
      </c>
      <c r="M3864" s="21" t="str">
        <f t="shared" si="5385"/>
        <v/>
      </c>
      <c r="N3864" s="21" t="str">
        <f t="shared" si="5386"/>
        <v/>
      </c>
      <c r="O3864" s="21" t="str">
        <f t="shared" si="5387"/>
        <v/>
      </c>
      <c r="P3864" s="21" t="str">
        <f t="shared" si="5388"/>
        <v/>
      </c>
      <c r="Q3864" s="21"/>
      <c r="R3864" s="21" t="s">
        <v>8486</v>
      </c>
      <c r="S3864" s="21" t="s">
        <v>8487</v>
      </c>
      <c r="T3864" s="21" t="s">
        <v>8488</v>
      </c>
      <c r="U3864" s="23"/>
      <c r="V3864" s="23"/>
      <c r="W3864" s="15">
        <f t="shared" si="2"/>
        <v>45635</v>
      </c>
      <c r="X3864" s="24">
        <v>3863.0</v>
      </c>
      <c r="Y3864" s="17" t="str">
        <f t="shared" si="5373"/>
        <v>=COUNTIFS(C$3:C3864,C3864)</v>
      </c>
      <c r="Z3864" s="25" t="str">
        <f t="shared" si="5374"/>
        <v>#NAME?</v>
      </c>
      <c r="AA3864" s="25" t="str">
        <f t="shared" si="5375"/>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76"/>
        <v>66</v>
      </c>
      <c r="B3865" s="10">
        <f t="shared" si="4299"/>
        <v>124</v>
      </c>
      <c r="C3865" s="12" t="s">
        <v>466</v>
      </c>
      <c r="D3865" s="21" t="str">
        <f t="shared" si="5377"/>
        <v>ind</v>
      </c>
      <c r="E3865" s="21" t="str">
        <f t="shared" si="5378"/>
        <v/>
      </c>
      <c r="F3865" s="21" t="str">
        <f t="shared" si="5379"/>
        <v/>
      </c>
      <c r="G3865" s="21"/>
      <c r="H3865" s="21" t="str">
        <f t="shared" si="5380"/>
        <v>then, now, so, but</v>
      </c>
      <c r="I3865" s="21" t="str">
        <f t="shared" si="5381"/>
        <v/>
      </c>
      <c r="J3865" s="21" t="str">
        <f t="shared" si="5382"/>
        <v/>
      </c>
      <c r="K3865" s="21" t="str">
        <f t="shared" si="5383"/>
        <v/>
      </c>
      <c r="L3865" s="21" t="str">
        <f t="shared" si="5384"/>
        <v/>
      </c>
      <c r="M3865" s="21" t="str">
        <f t="shared" si="5385"/>
        <v/>
      </c>
      <c r="N3865" s="21" t="str">
        <f t="shared" si="5386"/>
        <v/>
      </c>
      <c r="O3865" s="21" t="str">
        <f t="shared" si="5387"/>
        <v/>
      </c>
      <c r="P3865" s="21" t="str">
        <f t="shared" si="5388"/>
        <v/>
      </c>
      <c r="Q3865" s="21"/>
      <c r="R3865" s="21" t="s">
        <v>8486</v>
      </c>
      <c r="S3865" s="21" t="s">
        <v>8487</v>
      </c>
      <c r="T3865" s="21" t="s">
        <v>8488</v>
      </c>
      <c r="U3865" s="23"/>
      <c r="V3865" s="23"/>
      <c r="W3865" s="15">
        <f t="shared" si="2"/>
        <v>45635</v>
      </c>
      <c r="X3865" s="24">
        <v>3864.0</v>
      </c>
      <c r="Y3865" s="17" t="str">
        <f t="shared" si="5373"/>
        <v>=COUNTIFS(C$3:C3865,C3865)</v>
      </c>
      <c r="Z3865" s="25" t="str">
        <f t="shared" si="5374"/>
        <v>#NAME?</v>
      </c>
      <c r="AA3865" s="25" t="str">
        <f t="shared" si="5375"/>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89">COUNTIFS(C$3:C3867,C3866)</f>
        <v>4</v>
      </c>
      <c r="B3866" s="10">
        <f t="shared" si="4299"/>
        <v>6</v>
      </c>
      <c r="C3866" s="12" t="s">
        <v>6434</v>
      </c>
      <c r="D3866" s="21" t="str">
        <f t="shared" si="5377"/>
        <v>pron</v>
      </c>
      <c r="E3866" s="21" t="str">
        <f t="shared" si="5378"/>
        <v>nt nom pl of ta</v>
      </c>
      <c r="F3866" s="21" t="str">
        <f t="shared" si="5379"/>
        <v/>
      </c>
      <c r="G3866" s="21"/>
      <c r="H3866" s="21" t="str">
        <f t="shared" si="5380"/>
        <v>those</v>
      </c>
      <c r="I3866" s="21" t="str">
        <f t="shared" si="5381"/>
        <v/>
      </c>
      <c r="J3866" s="21" t="str">
        <f t="shared" si="5382"/>
        <v/>
      </c>
      <c r="K3866" s="21" t="str">
        <f t="shared" si="5383"/>
        <v/>
      </c>
      <c r="L3866" s="21" t="str">
        <f t="shared" si="5384"/>
        <v/>
      </c>
      <c r="M3866" s="21" t="str">
        <f t="shared" si="5385"/>
        <v/>
      </c>
      <c r="N3866" s="21" t="str">
        <f t="shared" si="5386"/>
        <v/>
      </c>
      <c r="O3866" s="21" t="str">
        <f t="shared" si="5387"/>
        <v/>
      </c>
      <c r="P3866" s="21" t="str">
        <f t="shared" si="5388"/>
        <v/>
      </c>
      <c r="Q3866" s="21"/>
      <c r="R3866" s="21" t="s">
        <v>8486</v>
      </c>
      <c r="S3866" s="21" t="s">
        <v>8487</v>
      </c>
      <c r="T3866" s="21" t="s">
        <v>8488</v>
      </c>
      <c r="U3866" s="23"/>
      <c r="V3866" s="23"/>
      <c r="W3866" s="15">
        <f t="shared" si="2"/>
        <v>45635</v>
      </c>
      <c r="X3866" s="24">
        <v>3865.0</v>
      </c>
      <c r="Y3866" s="17" t="str">
        <f t="shared" si="5373"/>
        <v>=COUNTIFS(C$3:C3867,C3866)</v>
      </c>
      <c r="Z3866" s="25" t="str">
        <f t="shared" si="5374"/>
        <v>#NAME?</v>
      </c>
      <c r="AA3866" s="25" t="str">
        <f t="shared" si="5375"/>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89"/>
        <v>1</v>
      </c>
      <c r="B3867" s="10">
        <f t="shared" si="4299"/>
        <v>2</v>
      </c>
      <c r="C3867" s="12" t="s">
        <v>8489</v>
      </c>
      <c r="D3867" s="21" t="s">
        <v>47</v>
      </c>
      <c r="E3867" s="21" t="s">
        <v>8490</v>
      </c>
      <c r="F3867" s="21"/>
      <c r="G3867" s="21"/>
      <c r="H3867" s="21" t="s">
        <v>8491</v>
      </c>
      <c r="I3867" s="21" t="s">
        <v>8492</v>
      </c>
      <c r="J3867" s="21"/>
      <c r="K3867" s="21"/>
      <c r="L3867" s="21"/>
      <c r="M3867" s="21"/>
      <c r="N3867" s="21" t="s">
        <v>8493</v>
      </c>
      <c r="O3867" s="21" t="s">
        <v>65</v>
      </c>
      <c r="P3867" s="21" t="s">
        <v>8493</v>
      </c>
      <c r="Q3867" s="21"/>
      <c r="R3867" s="21" t="s">
        <v>8486</v>
      </c>
      <c r="S3867" s="21" t="s">
        <v>8487</v>
      </c>
      <c r="T3867" s="21" t="s">
        <v>8494</v>
      </c>
      <c r="U3867" s="23"/>
      <c r="V3867" s="23"/>
      <c r="W3867" s="15">
        <f t="shared" si="2"/>
        <v>45635</v>
      </c>
      <c r="X3867" s="24">
        <v>3866.0</v>
      </c>
      <c r="Y3867" s="17" t="str">
        <f t="shared" si="5373"/>
        <v>=COUNTIFS(C$3:C3868,C3867)</v>
      </c>
      <c r="Z3867" s="25" t="str">
        <f t="shared" si="5374"/>
        <v>#NAME?</v>
      </c>
      <c r="AA3867" s="25" t="str">
        <f t="shared" si="5375"/>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89"/>
        <v>1</v>
      </c>
      <c r="B3868" s="10">
        <f t="shared" si="4299"/>
        <v>1</v>
      </c>
      <c r="C3868" s="12" t="s">
        <v>8495</v>
      </c>
      <c r="D3868" s="21" t="s">
        <v>250</v>
      </c>
      <c r="E3868" s="21"/>
      <c r="F3868" s="21"/>
      <c r="G3868" s="21"/>
      <c r="H3868" s="21" t="s">
        <v>8496</v>
      </c>
      <c r="I3868" s="21"/>
      <c r="J3868" s="21" t="s">
        <v>1627</v>
      </c>
      <c r="K3868" s="21">
        <v>1.0</v>
      </c>
      <c r="L3868" s="21" t="s">
        <v>35</v>
      </c>
      <c r="M3868" s="21"/>
      <c r="N3868" s="21" t="s">
        <v>8497</v>
      </c>
      <c r="O3868" s="21"/>
      <c r="P3868" s="21"/>
      <c r="Q3868" s="21"/>
      <c r="R3868" s="21" t="s">
        <v>8486</v>
      </c>
      <c r="S3868" s="21" t="s">
        <v>8487</v>
      </c>
      <c r="T3868" s="21" t="s">
        <v>8498</v>
      </c>
      <c r="U3868" s="23"/>
      <c r="V3868" s="23"/>
      <c r="W3868" s="15">
        <f t="shared" si="2"/>
        <v>45635</v>
      </c>
      <c r="X3868" s="24">
        <v>3867.0</v>
      </c>
      <c r="Y3868" s="17" t="str">
        <f t="shared" si="5373"/>
        <v>=COUNTIFS(C$3:C3869,C3868)</v>
      </c>
      <c r="Z3868" s="25" t="str">
        <f t="shared" si="5374"/>
        <v>#NAME?</v>
      </c>
      <c r="AA3868" s="25" t="str">
        <f t="shared" si="5375"/>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89"/>
        <v>1</v>
      </c>
      <c r="B3869" s="10">
        <f t="shared" si="4299"/>
        <v>1</v>
      </c>
      <c r="C3869" s="12" t="s">
        <v>8499</v>
      </c>
      <c r="D3869" s="21" t="s">
        <v>47</v>
      </c>
      <c r="E3869" s="21" t="s">
        <v>8500</v>
      </c>
      <c r="F3869" s="21"/>
      <c r="G3869" s="21"/>
      <c r="H3869" s="21" t="s">
        <v>8501</v>
      </c>
      <c r="I3869" s="21" t="s">
        <v>8502</v>
      </c>
      <c r="J3869" s="21" t="s">
        <v>5414</v>
      </c>
      <c r="K3869" s="21">
        <v>2.0</v>
      </c>
      <c r="L3869" s="21" t="s">
        <v>3045</v>
      </c>
      <c r="M3869" s="21"/>
      <c r="N3869" s="21" t="s">
        <v>8503</v>
      </c>
      <c r="O3869" s="21"/>
      <c r="P3869" s="21"/>
      <c r="Q3869" s="21"/>
      <c r="R3869" s="21" t="s">
        <v>8486</v>
      </c>
      <c r="S3869" s="21" t="s">
        <v>8487</v>
      </c>
      <c r="T3869" s="21" t="s">
        <v>8504</v>
      </c>
      <c r="U3869" s="23"/>
      <c r="V3869" s="23"/>
      <c r="W3869" s="15">
        <f t="shared" si="2"/>
        <v>45635</v>
      </c>
      <c r="X3869" s="24">
        <v>3868.0</v>
      </c>
      <c r="Y3869" s="17" t="str">
        <f t="shared" si="5373"/>
        <v>=COUNTIFS(C$3:C3870,C3869)</v>
      </c>
      <c r="Z3869" s="25" t="str">
        <f t="shared" si="5374"/>
        <v>#NAME?</v>
      </c>
      <c r="AA3869" s="25" t="str">
        <f t="shared" si="5375"/>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90">COUNTIFS(C$3:C3870,C3870)</f>
        <v>2</v>
      </c>
      <c r="B3870" s="10">
        <f t="shared" si="4299"/>
        <v>2</v>
      </c>
      <c r="C3870" s="12" t="s">
        <v>6455</v>
      </c>
      <c r="D3870" s="21" t="str">
        <f t="shared" ref="D3870:D3875" si="5391">VLOOKUP($C3870,$C$1:$P$7320,2,0)</f>
        <v>ind</v>
      </c>
      <c r="E3870" s="21" t="str">
        <f t="shared" ref="E3870:E3875" si="5392">VLOOKUP($C3870,$C$1:$P$7320,3,0)</f>
        <v>ind, adv</v>
      </c>
      <c r="F3870" s="21" t="str">
        <f t="shared" ref="F3870:F3875" si="5393">VLOOKUP($C3870,$C$1:$P$7320,4,0)</f>
        <v/>
      </c>
      <c r="G3870" s="21"/>
      <c r="H3870" s="21" t="str">
        <f t="shared" ref="H3870:H3875" si="5394">VLOOKUP($C3870,$C$1:$P$7320,6,0)</f>
        <v>as follows, such as, namely, i.e.</v>
      </c>
      <c r="I3870" s="21" t="str">
        <f t="shared" ref="I3870:I3875" si="5395">VLOOKUP($C3870,$C$1:$P$7320,7,0)</f>
        <v/>
      </c>
      <c r="J3870" s="21" t="str">
        <f t="shared" ref="J3870:J3875" si="5396">VLOOKUP($C3870,$C$1:$P$7320,8,0)</f>
        <v/>
      </c>
      <c r="K3870" s="21" t="str">
        <f t="shared" ref="K3870:K3875" si="5397">VLOOKUP($C3870,$C$1:$P$7320,9,0)</f>
        <v/>
      </c>
      <c r="L3870" s="21" t="str">
        <f t="shared" ref="L3870:L3875" si="5398">VLOOKUP($C3870,$C$1:$P$7320,10,0)</f>
        <v/>
      </c>
      <c r="M3870" s="21" t="str">
        <f t="shared" ref="M3870:M3875" si="5399">VLOOKUP($C3870,$C$1:$P$7320,11,0)</f>
        <v/>
      </c>
      <c r="N3870" s="21" t="str">
        <f t="shared" ref="N3870:N3875" si="5400">VLOOKUP($C3870,$C$1:$P$7320,12,0)</f>
        <v>se + yathā + idaṃ</v>
      </c>
      <c r="O3870" s="21" t="str">
        <f t="shared" ref="O3870:O3875" si="5401">VLOOKUP($C3870,$C$1:$P$7320,13,0)</f>
        <v/>
      </c>
      <c r="P3870" s="21" t="str">
        <f t="shared" ref="P3870:P3875" si="5402">VLOOKUP($C3870,$C$1:$P$7320,14,0)</f>
        <v/>
      </c>
      <c r="Q3870" s="21" t="s">
        <v>6458</v>
      </c>
      <c r="R3870" s="21" t="s">
        <v>8486</v>
      </c>
      <c r="S3870" s="21" t="s">
        <v>8487</v>
      </c>
      <c r="T3870" s="21" t="s">
        <v>8488</v>
      </c>
      <c r="U3870" s="23"/>
      <c r="V3870" s="23"/>
      <c r="W3870" s="15">
        <f t="shared" si="2"/>
        <v>45635</v>
      </c>
      <c r="X3870" s="24">
        <v>3869.0</v>
      </c>
      <c r="Y3870" s="17" t="str">
        <f t="shared" si="5373"/>
        <v>=COUNTIFS(C$3:C3870,C3870)</v>
      </c>
      <c r="Z3870" s="25" t="str">
        <f t="shared" si="5374"/>
        <v>#NAME?</v>
      </c>
      <c r="AA3870" s="25" t="str">
        <f t="shared" si="5375"/>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90"/>
        <v>2</v>
      </c>
      <c r="B3871" s="10">
        <f t="shared" si="4299"/>
        <v>2</v>
      </c>
      <c r="C3871" s="12" t="s">
        <v>6460</v>
      </c>
      <c r="D3871" s="21" t="str">
        <f t="shared" si="5391"/>
        <v>noun</v>
      </c>
      <c r="E3871" s="21" t="str">
        <f t="shared" si="5392"/>
        <v>nt nom sg</v>
      </c>
      <c r="F3871" s="21" t="str">
        <f t="shared" si="5393"/>
        <v/>
      </c>
      <c r="G3871" s="21"/>
      <c r="H3871" s="21" t="str">
        <f t="shared" si="5394"/>
        <v>ghee</v>
      </c>
      <c r="I3871" s="21" t="str">
        <f t="shared" si="5395"/>
        <v/>
      </c>
      <c r="J3871" s="21" t="str">
        <f t="shared" si="5396"/>
        <v/>
      </c>
      <c r="K3871" s="21" t="str">
        <f t="shared" si="5397"/>
        <v/>
      </c>
      <c r="L3871" s="21" t="str">
        <f t="shared" si="5398"/>
        <v/>
      </c>
      <c r="M3871" s="21" t="str">
        <f t="shared" si="5399"/>
        <v/>
      </c>
      <c r="N3871" s="21" t="str">
        <f t="shared" si="5400"/>
        <v/>
      </c>
      <c r="O3871" s="21" t="str">
        <f t="shared" si="5401"/>
        <v/>
      </c>
      <c r="P3871" s="21" t="str">
        <f t="shared" si="5402"/>
        <v/>
      </c>
      <c r="Q3871" s="21"/>
      <c r="R3871" s="21" t="s">
        <v>8486</v>
      </c>
      <c r="S3871" s="21" t="s">
        <v>8487</v>
      </c>
      <c r="T3871" s="21" t="s">
        <v>8488</v>
      </c>
      <c r="U3871" s="23"/>
      <c r="V3871" s="23"/>
      <c r="W3871" s="15">
        <f t="shared" si="2"/>
        <v>45635</v>
      </c>
      <c r="X3871" s="24">
        <v>3870.0</v>
      </c>
      <c r="Y3871" s="17" t="str">
        <f t="shared" si="5373"/>
        <v>=COUNTIFS(C$3:C3871,C3871)</v>
      </c>
      <c r="Z3871" s="25" t="str">
        <f t="shared" si="5374"/>
        <v>#NAME?</v>
      </c>
      <c r="AA3871" s="25" t="str">
        <f t="shared" si="5375"/>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0"/>
        <v>2</v>
      </c>
      <c r="B3872" s="10">
        <f t="shared" si="4299"/>
        <v>2</v>
      </c>
      <c r="C3872" s="12" t="s">
        <v>6463</v>
      </c>
      <c r="D3872" s="21" t="str">
        <f t="shared" si="5391"/>
        <v>noun</v>
      </c>
      <c r="E3872" s="21" t="str">
        <f t="shared" si="5392"/>
        <v>nt nom sg, comp</v>
      </c>
      <c r="F3872" s="21" t="str">
        <f t="shared" si="5393"/>
        <v/>
      </c>
      <c r="G3872" s="21"/>
      <c r="H3872" s="21" t="str">
        <f t="shared" si="5394"/>
        <v>fresh butter</v>
      </c>
      <c r="I3872" s="21" t="str">
        <f t="shared" si="5395"/>
        <v>new drawn</v>
      </c>
      <c r="J3872" s="21" t="str">
        <f t="shared" si="5396"/>
        <v/>
      </c>
      <c r="K3872" s="21" t="str">
        <f t="shared" si="5397"/>
        <v/>
      </c>
      <c r="L3872" s="21" t="str">
        <f t="shared" si="5398"/>
        <v/>
      </c>
      <c r="M3872" s="21" t="str">
        <f t="shared" si="5399"/>
        <v/>
      </c>
      <c r="N3872" s="21" t="str">
        <f t="shared" si="5400"/>
        <v>nava + nīta</v>
      </c>
      <c r="O3872" s="21" t="str">
        <f t="shared" si="5401"/>
        <v>kammadhāraya</v>
      </c>
      <c r="P3872" s="21" t="str">
        <f t="shared" si="5402"/>
        <v>nava + nīta</v>
      </c>
      <c r="Q3872" s="21"/>
      <c r="R3872" s="21" t="s">
        <v>8486</v>
      </c>
      <c r="S3872" s="21" t="s">
        <v>8487</v>
      </c>
      <c r="T3872" s="21" t="s">
        <v>8488</v>
      </c>
      <c r="U3872" s="23"/>
      <c r="V3872" s="23"/>
      <c r="W3872" s="15">
        <f t="shared" si="2"/>
        <v>45635</v>
      </c>
      <c r="X3872" s="24">
        <v>3871.0</v>
      </c>
      <c r="Y3872" s="17" t="str">
        <f t="shared" si="5373"/>
        <v>=COUNTIFS(C$3:C3872,C3872)</v>
      </c>
      <c r="Z3872" s="25" t="str">
        <f t="shared" si="5374"/>
        <v>#NAME?</v>
      </c>
      <c r="AA3872" s="25" t="str">
        <f t="shared" si="5375"/>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0"/>
        <v>2</v>
      </c>
      <c r="B3873" s="10">
        <f t="shared" si="4299"/>
        <v>2</v>
      </c>
      <c r="C3873" s="12" t="s">
        <v>6477</v>
      </c>
      <c r="D3873" s="21" t="str">
        <f t="shared" si="5391"/>
        <v>noun</v>
      </c>
      <c r="E3873" s="21" t="str">
        <f t="shared" si="5392"/>
        <v>nt nom sg of tela</v>
      </c>
      <c r="F3873" s="21" t="str">
        <f t="shared" si="5393"/>
        <v/>
      </c>
      <c r="G3873" s="21"/>
      <c r="H3873" s="21" t="str">
        <f t="shared" si="5394"/>
        <v>oil</v>
      </c>
      <c r="I3873" s="21" t="str">
        <f t="shared" si="5395"/>
        <v>(sesame) oil</v>
      </c>
      <c r="J3873" s="21" t="str">
        <f t="shared" si="5396"/>
        <v/>
      </c>
      <c r="K3873" s="21" t="str">
        <f t="shared" si="5397"/>
        <v/>
      </c>
      <c r="L3873" s="21" t="str">
        <f t="shared" si="5398"/>
        <v/>
      </c>
      <c r="M3873" s="21" t="str">
        <f t="shared" si="5399"/>
        <v/>
      </c>
      <c r="N3873" s="21" t="str">
        <f t="shared" si="5400"/>
        <v>tila + *a</v>
      </c>
      <c r="O3873" s="21" t="str">
        <f t="shared" si="5401"/>
        <v/>
      </c>
      <c r="P3873" s="21" t="str">
        <f t="shared" si="5402"/>
        <v/>
      </c>
      <c r="Q3873" s="21"/>
      <c r="R3873" s="21" t="s">
        <v>8486</v>
      </c>
      <c r="S3873" s="21" t="s">
        <v>8487</v>
      </c>
      <c r="T3873" s="21" t="s">
        <v>8488</v>
      </c>
      <c r="U3873" s="23"/>
      <c r="V3873" s="23"/>
      <c r="W3873" s="15">
        <f t="shared" si="2"/>
        <v>45635</v>
      </c>
      <c r="X3873" s="24">
        <v>3872.0</v>
      </c>
      <c r="Y3873" s="17" t="str">
        <f t="shared" si="5373"/>
        <v>=COUNTIFS(C$3:C3873,C3873)</v>
      </c>
      <c r="Z3873" s="25" t="str">
        <f t="shared" si="5374"/>
        <v>#NAME?</v>
      </c>
      <c r="AA3873" s="25" t="str">
        <f t="shared" si="5375"/>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0"/>
        <v>2</v>
      </c>
      <c r="B3874" s="10">
        <f t="shared" si="4299"/>
        <v>2</v>
      </c>
      <c r="C3874" s="12" t="s">
        <v>6483</v>
      </c>
      <c r="D3874" s="21" t="str">
        <f t="shared" si="5391"/>
        <v>noun</v>
      </c>
      <c r="E3874" s="21" t="str">
        <f t="shared" si="5392"/>
        <v>nt nom sg of madhu</v>
      </c>
      <c r="F3874" s="21" t="str">
        <f t="shared" si="5393"/>
        <v/>
      </c>
      <c r="G3874" s="21"/>
      <c r="H3874" s="21" t="str">
        <f t="shared" si="5394"/>
        <v>honey</v>
      </c>
      <c r="I3874" s="21" t="str">
        <f t="shared" si="5395"/>
        <v>sweet</v>
      </c>
      <c r="J3874" s="21" t="str">
        <f t="shared" si="5396"/>
        <v/>
      </c>
      <c r="K3874" s="21" t="str">
        <f t="shared" si="5397"/>
        <v/>
      </c>
      <c r="L3874" s="21" t="str">
        <f t="shared" si="5398"/>
        <v/>
      </c>
      <c r="M3874" s="21" t="str">
        <f t="shared" si="5399"/>
        <v/>
      </c>
      <c r="N3874" s="21" t="str">
        <f t="shared" si="5400"/>
        <v/>
      </c>
      <c r="O3874" s="21" t="str">
        <f t="shared" si="5401"/>
        <v/>
      </c>
      <c r="P3874" s="21" t="str">
        <f t="shared" si="5402"/>
        <v/>
      </c>
      <c r="Q3874" s="21"/>
      <c r="R3874" s="21" t="s">
        <v>8486</v>
      </c>
      <c r="S3874" s="21" t="s">
        <v>8487</v>
      </c>
      <c r="T3874" s="21" t="s">
        <v>8488</v>
      </c>
      <c r="U3874" s="23"/>
      <c r="V3874" s="23"/>
      <c r="W3874" s="15">
        <f t="shared" si="2"/>
        <v>45635</v>
      </c>
      <c r="X3874" s="24">
        <v>3873.0</v>
      </c>
      <c r="Y3874" s="17" t="str">
        <f t="shared" si="5373"/>
        <v>=COUNTIFS(C$3:C3874,C3874)</v>
      </c>
      <c r="Z3874" s="25" t="str">
        <f t="shared" si="5374"/>
        <v>#NAME?</v>
      </c>
      <c r="AA3874" s="25" t="str">
        <f t="shared" si="5375"/>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0"/>
        <v>2</v>
      </c>
      <c r="B3875" s="10">
        <f t="shared" si="4299"/>
        <v>2</v>
      </c>
      <c r="C3875" s="12" t="s">
        <v>6488</v>
      </c>
      <c r="D3875" s="21" t="str">
        <f t="shared" si="5391"/>
        <v>noun</v>
      </c>
      <c r="E3875" s="21" t="str">
        <f t="shared" si="5392"/>
        <v>nt nom sg of phāṇita</v>
      </c>
      <c r="F3875" s="21" t="str">
        <f t="shared" si="5393"/>
        <v/>
      </c>
      <c r="G3875" s="21"/>
      <c r="H3875" s="21" t="str">
        <f t="shared" si="5394"/>
        <v>sugar syrup, jaggery</v>
      </c>
      <c r="I3875" s="21" t="str">
        <f t="shared" si="5395"/>
        <v>extracted</v>
      </c>
      <c r="J3875" s="21" t="str">
        <f t="shared" si="5396"/>
        <v>√phaṇ (extract)</v>
      </c>
      <c r="K3875" s="21">
        <f t="shared" si="5397"/>
        <v>1</v>
      </c>
      <c r="L3875" s="21" t="str">
        <f t="shared" si="5398"/>
        <v>a</v>
      </c>
      <c r="M3875" s="21" t="str">
        <f t="shared" si="5399"/>
        <v/>
      </c>
      <c r="N3875" s="21" t="str">
        <f t="shared" si="5400"/>
        <v>√phaṇ + *ita</v>
      </c>
      <c r="O3875" s="21" t="str">
        <f t="shared" si="5401"/>
        <v/>
      </c>
      <c r="P3875" s="21" t="str">
        <f t="shared" si="5402"/>
        <v/>
      </c>
      <c r="Q3875" s="21"/>
      <c r="R3875" s="21" t="s">
        <v>8486</v>
      </c>
      <c r="S3875" s="21" t="s">
        <v>8487</v>
      </c>
      <c r="T3875" s="21" t="s">
        <v>8488</v>
      </c>
      <c r="U3875" s="23"/>
      <c r="V3875" s="23"/>
      <c r="W3875" s="15">
        <f t="shared" si="2"/>
        <v>45635</v>
      </c>
      <c r="X3875" s="24">
        <v>3874.0</v>
      </c>
      <c r="Y3875" s="17" t="str">
        <f t="shared" si="5373"/>
        <v>=COUNTIFS(C$3:C3875,C3875)</v>
      </c>
      <c r="Z3875" s="25" t="str">
        <f t="shared" si="5374"/>
        <v>#NAME?</v>
      </c>
      <c r="AA3875" s="25" t="str">
        <f t="shared" si="5375"/>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0"/>
        <v>1</v>
      </c>
      <c r="B3876" s="10">
        <f t="shared" si="4299"/>
        <v>1</v>
      </c>
      <c r="C3876" s="12" t="s">
        <v>8505</v>
      </c>
      <c r="D3876" s="21" t="s">
        <v>47</v>
      </c>
      <c r="E3876" s="21" t="s">
        <v>8506</v>
      </c>
      <c r="F3876" s="21"/>
      <c r="G3876" s="21"/>
      <c r="H3876" s="21" t="s">
        <v>8507</v>
      </c>
      <c r="I3876" s="21"/>
      <c r="J3876" s="21"/>
      <c r="K3876" s="21"/>
      <c r="L3876" s="21"/>
      <c r="M3876" s="21"/>
      <c r="N3876" s="21"/>
      <c r="O3876" s="21"/>
      <c r="P3876" s="21"/>
      <c r="Q3876" s="21"/>
      <c r="R3876" s="21" t="s">
        <v>8486</v>
      </c>
      <c r="S3876" s="21" t="s">
        <v>8487</v>
      </c>
      <c r="T3876" s="21" t="s">
        <v>8508</v>
      </c>
      <c r="U3876" s="23"/>
      <c r="V3876" s="23"/>
      <c r="W3876" s="15">
        <f t="shared" si="2"/>
        <v>45635</v>
      </c>
      <c r="X3876" s="24">
        <v>3875.0</v>
      </c>
      <c r="Y3876" s="17" t="str">
        <f t="shared" si="5373"/>
        <v>=COUNTIFS(C$3:C3876,C3876)</v>
      </c>
      <c r="Z3876" s="25" t="str">
        <f t="shared" si="5374"/>
        <v>#NAME?</v>
      </c>
      <c r="AA3876" s="25" t="str">
        <f t="shared" si="5375"/>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0"/>
        <v>1</v>
      </c>
      <c r="B3877" s="10">
        <f t="shared" si="4299"/>
        <v>1</v>
      </c>
      <c r="C3877" s="12" t="s">
        <v>8509</v>
      </c>
      <c r="D3877" s="21" t="s">
        <v>47</v>
      </c>
      <c r="E3877" s="21" t="s">
        <v>8510</v>
      </c>
      <c r="F3877" s="21"/>
      <c r="G3877" s="21"/>
      <c r="H3877" s="21" t="s">
        <v>7895</v>
      </c>
      <c r="I3877" s="21"/>
      <c r="J3877" s="21"/>
      <c r="K3877" s="21"/>
      <c r="L3877" s="21"/>
      <c r="M3877" s="21"/>
      <c r="N3877" s="21"/>
      <c r="O3877" s="21"/>
      <c r="P3877" s="21"/>
      <c r="Q3877" s="21"/>
      <c r="R3877" s="21" t="s">
        <v>8486</v>
      </c>
      <c r="S3877" s="21" t="s">
        <v>8487</v>
      </c>
      <c r="T3877" s="21" t="s">
        <v>8511</v>
      </c>
      <c r="U3877" s="23"/>
      <c r="V3877" s="23"/>
      <c r="W3877" s="15">
        <f t="shared" si="2"/>
        <v>45635</v>
      </c>
      <c r="X3877" s="24">
        <v>3876.0</v>
      </c>
      <c r="Y3877" s="17" t="str">
        <f t="shared" si="5373"/>
        <v>=COUNTIFS(C$3:C3877,C3877)</v>
      </c>
      <c r="Z3877" s="25" t="str">
        <f t="shared" si="5374"/>
        <v>#NAME?</v>
      </c>
      <c r="AA3877" s="25" t="str">
        <f t="shared" si="5375"/>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0"/>
        <v>1</v>
      </c>
      <c r="B3878" s="10">
        <f t="shared" si="4299"/>
        <v>1</v>
      </c>
      <c r="C3878" s="12" t="s">
        <v>8512</v>
      </c>
      <c r="D3878" s="21" t="s">
        <v>47</v>
      </c>
      <c r="E3878" s="21" t="s">
        <v>8513</v>
      </c>
      <c r="F3878" s="21"/>
      <c r="G3878" s="21"/>
      <c r="H3878" s="21" t="s">
        <v>8514</v>
      </c>
      <c r="I3878" s="21"/>
      <c r="J3878" s="21"/>
      <c r="K3878" s="21"/>
      <c r="L3878" s="21"/>
      <c r="M3878" s="21"/>
      <c r="N3878" s="21"/>
      <c r="O3878" s="21"/>
      <c r="P3878" s="21"/>
      <c r="Q3878" s="21"/>
      <c r="R3878" s="21" t="s">
        <v>8486</v>
      </c>
      <c r="S3878" s="21" t="s">
        <v>8487</v>
      </c>
      <c r="T3878" s="21" t="s">
        <v>8515</v>
      </c>
      <c r="U3878" s="23"/>
      <c r="V3878" s="23"/>
      <c r="W3878" s="15">
        <f t="shared" si="2"/>
        <v>45635</v>
      </c>
      <c r="X3878" s="24">
        <v>3877.0</v>
      </c>
      <c r="Y3878" s="17" t="str">
        <f t="shared" si="5373"/>
        <v>=COUNTIFS(C$3:C3878,C3878)</v>
      </c>
      <c r="Z3878" s="25" t="str">
        <f t="shared" si="5374"/>
        <v>#NAME?</v>
      </c>
      <c r="AA3878" s="25" t="str">
        <f t="shared" si="5375"/>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299"/>
        <v>1</v>
      </c>
      <c r="C3879" s="12" t="s">
        <v>8516</v>
      </c>
      <c r="D3879" s="21" t="s">
        <v>47</v>
      </c>
      <c r="E3879" s="21" t="s">
        <v>8517</v>
      </c>
      <c r="F3879" s="21"/>
      <c r="G3879" s="21"/>
      <c r="H3879" s="21" t="s">
        <v>8518</v>
      </c>
      <c r="I3879" s="21"/>
      <c r="J3879" s="21" t="s">
        <v>8519</v>
      </c>
      <c r="K3879" s="21">
        <v>1.0</v>
      </c>
      <c r="L3879" s="21" t="s">
        <v>35</v>
      </c>
      <c r="M3879" s="21"/>
      <c r="N3879" s="73" t="s">
        <v>8520</v>
      </c>
      <c r="O3879" s="21"/>
      <c r="P3879" s="21"/>
      <c r="Q3879" s="21"/>
      <c r="R3879" s="21" t="s">
        <v>8486</v>
      </c>
      <c r="S3879" s="21" t="s">
        <v>8487</v>
      </c>
      <c r="T3879" s="21" t="s">
        <v>8521</v>
      </c>
      <c r="U3879" s="23"/>
      <c r="V3879" s="23"/>
      <c r="W3879" s="15">
        <f t="shared" si="2"/>
        <v>45635</v>
      </c>
      <c r="X3879" s="24">
        <v>3878.0</v>
      </c>
      <c r="Y3879" s="17" t="str">
        <f t="shared" si="5373"/>
        <v>=COUNTIFS(C$3:C3880,C3879)</v>
      </c>
      <c r="Z3879" s="25" t="str">
        <f t="shared" si="5374"/>
        <v>#NAME?</v>
      </c>
      <c r="AA3879" s="25" t="str">
        <f t="shared" si="5375"/>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299"/>
        <v>0</v>
      </c>
      <c r="C3880" s="130"/>
      <c r="D3880" s="130"/>
      <c r="E3880" s="130"/>
      <c r="F3880" s="130"/>
      <c r="G3880" s="130"/>
      <c r="H3880" s="130"/>
      <c r="I3880" s="130"/>
      <c r="J3880" s="130"/>
      <c r="K3880" s="130"/>
      <c r="L3880" s="130"/>
      <c r="M3880" s="130"/>
      <c r="N3880" s="130"/>
      <c r="O3880" s="130"/>
      <c r="P3880" s="130"/>
      <c r="Q3880" s="130"/>
      <c r="R3880" s="130"/>
      <c r="S3880" s="130"/>
      <c r="T3880" s="130"/>
      <c r="U3880" s="36"/>
      <c r="V3880" s="36"/>
      <c r="W3880" s="15">
        <f t="shared" si="2"/>
        <v>45635</v>
      </c>
      <c r="X3880" s="24">
        <v>3879.0</v>
      </c>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299"/>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2"/>
        <v>45635</v>
      </c>
      <c r="X3881" s="24">
        <v>3880.0</v>
      </c>
      <c r="Y3881" s="17" t="str">
        <f t="shared" ref="Y3881:Y3894" si="5403">formulatext(A3881)</f>
        <v>#N/A</v>
      </c>
      <c r="Z3881" s="25" t="str">
        <f t="shared" ref="Z3881:Z3894" si="5404">org.libreoffice.regex(Y3881,"(\= COUNTIFS\(C\$\d{1,3}:)(C\d{1,3})(,)(C\d{1,3})(\))","$2")</f>
        <v>#NAME?</v>
      </c>
      <c r="AA3881" s="25" t="str">
        <f t="shared" ref="AA3881:AA3894" si="5405">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406">COUNTIFS(C$3:C3882,C3882)</f>
        <v>55</v>
      </c>
      <c r="B3882" s="10">
        <f t="shared" si="4299"/>
        <v>99</v>
      </c>
      <c r="C3882" s="12" t="s">
        <v>555</v>
      </c>
      <c r="D3882" s="21" t="str">
        <f t="shared" ref="D3882:D3884" si="5407">VLOOKUP($C3882,$C$1:$P$7320,2,0)</f>
        <v>pron</v>
      </c>
      <c r="E3882" s="21" t="str">
        <f t="shared" ref="E3882:E3883" si="5408">VLOOKUP($C3882,$C$1:$P$7320,3,0)</f>
        <v>masc nom sg of ya</v>
      </c>
      <c r="F3882" s="21" t="str">
        <f t="shared" ref="F3882:F3884" si="5409">VLOOKUP($C3882,$C$1:$P$7320,4,0)</f>
        <v/>
      </c>
      <c r="G3882" s="21"/>
      <c r="H3882" s="21" t="str">
        <f t="shared" ref="H3882:H3884" si="5410">VLOOKUP($C3882,$C$1:$P$7320,6,0)</f>
        <v>whichever, whoever</v>
      </c>
      <c r="I3882" s="21" t="str">
        <f t="shared" ref="I3882:I3884" si="5411">VLOOKUP($C3882,$C$1:$P$7320,7,0)</f>
        <v/>
      </c>
      <c r="J3882" s="21" t="str">
        <f t="shared" ref="J3882:J3884" si="5412">VLOOKUP($C3882,$C$1:$P$7320,8,0)</f>
        <v/>
      </c>
      <c r="K3882" s="21" t="str">
        <f t="shared" ref="K3882:K3884" si="5413">VLOOKUP($C3882,$C$1:$P$7320,9,0)</f>
        <v/>
      </c>
      <c r="L3882" s="21" t="str">
        <f t="shared" ref="L3882:L3884" si="5414">VLOOKUP($C3882,$C$1:$P$7320,10,0)</f>
        <v/>
      </c>
      <c r="M3882" s="21" t="str">
        <f t="shared" ref="M3882:M3884" si="5415">VLOOKUP($C3882,$C$1:$P$7320,11,0)</f>
        <v/>
      </c>
      <c r="N3882" s="21" t="str">
        <f t="shared" ref="N3882:N3884" si="5416">VLOOKUP($C3882,$C$1:$P$7320,12,0)</f>
        <v/>
      </c>
      <c r="O3882" s="21" t="str">
        <f t="shared" ref="O3882:O3884" si="5417">VLOOKUP($C3882,$C$1:$P$7320,13,0)</f>
        <v/>
      </c>
      <c r="P3882" s="21" t="str">
        <f t="shared" ref="P3882:P3884" si="5418">VLOOKUP($C3882,$C$1:$P$7320,14,0)</f>
        <v/>
      </c>
      <c r="Q3882" s="21"/>
      <c r="R3882" s="21" t="s">
        <v>8486</v>
      </c>
      <c r="S3882" s="21" t="s">
        <v>8487</v>
      </c>
      <c r="T3882" s="21" t="s">
        <v>8522</v>
      </c>
      <c r="U3882" s="23"/>
      <c r="V3882" s="23"/>
      <c r="W3882" s="15">
        <f t="shared" si="2"/>
        <v>45635</v>
      </c>
      <c r="X3882" s="24">
        <v>3881.0</v>
      </c>
      <c r="Y3882" s="17" t="str">
        <f t="shared" si="5403"/>
        <v>=COUNTIFS(C$3:C3882,C3882)</v>
      </c>
      <c r="Z3882" s="25" t="str">
        <f t="shared" si="5404"/>
        <v>#NAME?</v>
      </c>
      <c r="AA3882" s="25" t="str">
        <f t="shared" si="5405"/>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406"/>
        <v>67</v>
      </c>
      <c r="B3883" s="10">
        <f t="shared" si="4299"/>
        <v>124</v>
      </c>
      <c r="C3883" s="12" t="s">
        <v>466</v>
      </c>
      <c r="D3883" s="21" t="str">
        <f t="shared" si="5407"/>
        <v>ind</v>
      </c>
      <c r="E3883" s="21" t="str">
        <f t="shared" si="5408"/>
        <v/>
      </c>
      <c r="F3883" s="21" t="str">
        <f t="shared" si="5409"/>
        <v/>
      </c>
      <c r="G3883" s="21"/>
      <c r="H3883" s="21" t="str">
        <f t="shared" si="5410"/>
        <v>then, now, so, but</v>
      </c>
      <c r="I3883" s="21" t="str">
        <f t="shared" si="5411"/>
        <v/>
      </c>
      <c r="J3883" s="21" t="str">
        <f t="shared" si="5412"/>
        <v/>
      </c>
      <c r="K3883" s="21" t="str">
        <f t="shared" si="5413"/>
        <v/>
      </c>
      <c r="L3883" s="21" t="str">
        <f t="shared" si="5414"/>
        <v/>
      </c>
      <c r="M3883" s="21" t="str">
        <f t="shared" si="5415"/>
        <v/>
      </c>
      <c r="N3883" s="21" t="str">
        <f t="shared" si="5416"/>
        <v/>
      </c>
      <c r="O3883" s="21" t="str">
        <f t="shared" si="5417"/>
        <v/>
      </c>
      <c r="P3883" s="21" t="str">
        <f t="shared" si="5418"/>
        <v/>
      </c>
      <c r="Q3883" s="21"/>
      <c r="R3883" s="21" t="s">
        <v>8486</v>
      </c>
      <c r="S3883" s="21" t="s">
        <v>8487</v>
      </c>
      <c r="T3883" s="21" t="s">
        <v>8522</v>
      </c>
      <c r="U3883" s="77"/>
      <c r="V3883" s="23"/>
      <c r="W3883" s="15">
        <f t="shared" si="2"/>
        <v>45635</v>
      </c>
      <c r="X3883" s="24">
        <v>3882.0</v>
      </c>
      <c r="Y3883" s="17" t="str">
        <f t="shared" si="5403"/>
        <v>=COUNTIFS(C$3:C3883,C3883)</v>
      </c>
      <c r="Z3883" s="25" t="str">
        <f t="shared" si="5404"/>
        <v>#NAME?</v>
      </c>
      <c r="AA3883" s="25" t="str">
        <f t="shared" si="5405"/>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06"/>
        <v>98</v>
      </c>
      <c r="B3884" s="10">
        <f t="shared" si="4299"/>
        <v>147</v>
      </c>
      <c r="C3884" s="12" t="s">
        <v>560</v>
      </c>
      <c r="D3884" s="21" t="str">
        <f t="shared" si="5407"/>
        <v>noun</v>
      </c>
      <c r="E3884" s="21" t="s">
        <v>3635</v>
      </c>
      <c r="F3884" s="21" t="str">
        <f t="shared" si="5409"/>
        <v/>
      </c>
      <c r="G3884" s="21"/>
      <c r="H3884" s="21" t="str">
        <f t="shared" si="5410"/>
        <v>monk, monastic</v>
      </c>
      <c r="I3884" s="21" t="str">
        <f t="shared" si="5411"/>
        <v>beggar, mendicant</v>
      </c>
      <c r="J3884" s="21" t="str">
        <f t="shared" si="5412"/>
        <v>√bhikkh (beg)</v>
      </c>
      <c r="K3884" s="21">
        <f t="shared" si="5413"/>
        <v>1</v>
      </c>
      <c r="L3884" s="21" t="str">
        <f t="shared" si="5414"/>
        <v>a</v>
      </c>
      <c r="M3884" s="21" t="str">
        <f t="shared" si="5415"/>
        <v/>
      </c>
      <c r="N3884" s="21" t="str">
        <f t="shared" si="5416"/>
        <v>√bhikkh + u</v>
      </c>
      <c r="O3884" s="21" t="str">
        <f t="shared" si="5417"/>
        <v/>
      </c>
      <c r="P3884" s="21" t="str">
        <f t="shared" si="5418"/>
        <v/>
      </c>
      <c r="Q3884" s="21"/>
      <c r="R3884" s="21" t="s">
        <v>8486</v>
      </c>
      <c r="S3884" s="21" t="s">
        <v>8487</v>
      </c>
      <c r="T3884" s="21" t="s">
        <v>8522</v>
      </c>
      <c r="U3884" s="23"/>
      <c r="V3884" s="23"/>
      <c r="W3884" s="15">
        <f t="shared" si="2"/>
        <v>45635</v>
      </c>
      <c r="X3884" s="24">
        <v>3883.0</v>
      </c>
      <c r="Y3884" s="17" t="str">
        <f t="shared" si="5403"/>
        <v>=COUNTIFS(C$3:C3884,C3884)</v>
      </c>
      <c r="Z3884" s="25" t="str">
        <f t="shared" si="5404"/>
        <v>#NAME?</v>
      </c>
      <c r="AA3884" s="25" t="str">
        <f t="shared" si="5405"/>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06"/>
        <v>1</v>
      </c>
      <c r="B3885" s="10">
        <f t="shared" si="4299"/>
        <v>1</v>
      </c>
      <c r="C3885" s="12" t="s">
        <v>8523</v>
      </c>
      <c r="D3885" s="21" t="s">
        <v>250</v>
      </c>
      <c r="E3885" s="21" t="s">
        <v>8524</v>
      </c>
      <c r="F3885" s="21"/>
      <c r="G3885" s="21"/>
      <c r="H3885" s="21" t="s">
        <v>8525</v>
      </c>
      <c r="I3885" s="21" t="s">
        <v>8526</v>
      </c>
      <c r="J3885" s="21"/>
      <c r="K3885" s="21"/>
      <c r="L3885" s="21"/>
      <c r="M3885" s="21"/>
      <c r="N3885" s="21" t="s">
        <v>5275</v>
      </c>
      <c r="O3885" s="21" t="s">
        <v>65</v>
      </c>
      <c r="P3885" s="21" t="s">
        <v>5275</v>
      </c>
      <c r="Q3885" s="21"/>
      <c r="R3885" s="21" t="s">
        <v>8486</v>
      </c>
      <c r="S3885" s="21" t="s">
        <v>8487</v>
      </c>
      <c r="T3885" s="21" t="s">
        <v>8527</v>
      </c>
      <c r="U3885" s="23"/>
      <c r="V3885" s="23"/>
      <c r="W3885" s="15">
        <f t="shared" si="2"/>
        <v>45635</v>
      </c>
      <c r="X3885" s="24">
        <v>3884.0</v>
      </c>
      <c r="Y3885" s="17" t="str">
        <f t="shared" si="5403"/>
        <v>=COUNTIFS(C$3:C3885,C3885)</v>
      </c>
      <c r="Z3885" s="25" t="str">
        <f t="shared" si="5404"/>
        <v>#NAME?</v>
      </c>
      <c r="AA3885" s="25" t="str">
        <f t="shared" si="5405"/>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06"/>
        <v>17</v>
      </c>
      <c r="B3886" s="10">
        <f t="shared" si="4299"/>
        <v>21</v>
      </c>
      <c r="C3886" s="12" t="s">
        <v>302</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8486</v>
      </c>
      <c r="S3886" s="21" t="s">
        <v>8487</v>
      </c>
      <c r="T3886" s="21" t="s">
        <v>8522</v>
      </c>
      <c r="U3886" s="23"/>
      <c r="V3886" s="23"/>
      <c r="W3886" s="15">
        <f t="shared" si="2"/>
        <v>45635</v>
      </c>
      <c r="X3886" s="24">
        <v>3885.0</v>
      </c>
      <c r="Y3886" s="17" t="str">
        <f t="shared" si="5403"/>
        <v>=COUNTIFS(C$3:C3886,C3886)</v>
      </c>
      <c r="Z3886" s="25" t="str">
        <f t="shared" si="5404"/>
        <v>#NAME?</v>
      </c>
      <c r="AA3886" s="25" t="str">
        <f t="shared" si="5405"/>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06"/>
        <v>1</v>
      </c>
      <c r="B3887" s="10">
        <f t="shared" si="4299"/>
        <v>1</v>
      </c>
      <c r="C3887" s="12" t="s">
        <v>8528</v>
      </c>
      <c r="D3887" s="21" t="s">
        <v>47</v>
      </c>
      <c r="E3887" s="21" t="s">
        <v>8529</v>
      </c>
      <c r="F3887" s="21"/>
      <c r="G3887" s="21"/>
      <c r="H3887" s="21" t="s">
        <v>8530</v>
      </c>
      <c r="I3887" s="21" t="s">
        <v>8531</v>
      </c>
      <c r="J3887" s="21" t="s">
        <v>521</v>
      </c>
      <c r="K3887" s="21">
        <v>8.0</v>
      </c>
      <c r="L3887" s="21" t="s">
        <v>196</v>
      </c>
      <c r="M3887" s="21"/>
      <c r="N3887" s="21" t="s">
        <v>522</v>
      </c>
      <c r="O3887" s="21"/>
      <c r="P3887" s="21"/>
      <c r="Q3887" s="21"/>
      <c r="R3887" s="21" t="s">
        <v>8486</v>
      </c>
      <c r="S3887" s="21" t="s">
        <v>8487</v>
      </c>
      <c r="T3887" s="21" t="s">
        <v>8532</v>
      </c>
      <c r="U3887" s="23"/>
      <c r="V3887" s="23"/>
      <c r="W3887" s="15">
        <f t="shared" si="2"/>
        <v>45635</v>
      </c>
      <c r="X3887" s="24">
        <v>3886.0</v>
      </c>
      <c r="Y3887" s="17" t="str">
        <f t="shared" si="5403"/>
        <v>=COUNTIFS(C$3:C3887,C3887)</v>
      </c>
      <c r="Z3887" s="25" t="str">
        <f t="shared" si="5404"/>
        <v>#NAME?</v>
      </c>
      <c r="AA3887" s="25" t="str">
        <f t="shared" si="5405"/>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06"/>
        <v>2</v>
      </c>
      <c r="B3888" s="10">
        <f t="shared" si="4299"/>
        <v>2</v>
      </c>
      <c r="C3888" s="12" t="s">
        <v>8489</v>
      </c>
      <c r="D3888" s="21" t="str">
        <f>VLOOKUP($C3888,$C$1:$P$7320,2,0)</f>
        <v>noun</v>
      </c>
      <c r="E3888" s="21" t="str">
        <f>VLOOKUP($C3888,$C$1:$P$7320,3,0)</f>
        <v>nt nom pl of paṇītabhojana, comp</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8486</v>
      </c>
      <c r="S3888" s="21" t="s">
        <v>8487</v>
      </c>
      <c r="T3888" s="21" t="s">
        <v>8522</v>
      </c>
      <c r="U3888" s="23"/>
      <c r="V3888" s="23"/>
      <c r="W3888" s="15">
        <f t="shared" si="2"/>
        <v>45635</v>
      </c>
      <c r="X3888" s="24">
        <v>3887.0</v>
      </c>
      <c r="Y3888" s="17" t="str">
        <f t="shared" si="5403"/>
        <v>=COUNTIFS(C$3:C3888,C3888)</v>
      </c>
      <c r="Z3888" s="25" t="str">
        <f t="shared" si="5404"/>
        <v>#NAME?</v>
      </c>
      <c r="AA3888" s="25" t="str">
        <f t="shared" si="5405"/>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06"/>
        <v>1</v>
      </c>
      <c r="B3889" s="10">
        <f t="shared" si="4299"/>
        <v>8</v>
      </c>
      <c r="C3889" s="12" t="s">
        <v>8533</v>
      </c>
      <c r="D3889" s="21" t="s">
        <v>250</v>
      </c>
      <c r="E3889" s="21" t="s">
        <v>8534</v>
      </c>
      <c r="F3889" s="21"/>
      <c r="G3889" s="21"/>
      <c r="H3889" s="21" t="s">
        <v>8535</v>
      </c>
      <c r="I3889" s="21" t="s">
        <v>8129</v>
      </c>
      <c r="J3889" s="21" t="s">
        <v>6441</v>
      </c>
      <c r="K3889" s="21">
        <v>3.0</v>
      </c>
      <c r="L3889" s="21" t="s">
        <v>76</v>
      </c>
      <c r="M3889" s="21"/>
      <c r="N3889" s="21" t="s">
        <v>8536</v>
      </c>
      <c r="O3889" s="21"/>
      <c r="P3889" s="21"/>
      <c r="Q3889" s="21"/>
      <c r="R3889" s="21" t="s">
        <v>8486</v>
      </c>
      <c r="S3889" s="21" t="s">
        <v>8487</v>
      </c>
      <c r="T3889" s="21" t="s">
        <v>8537</v>
      </c>
      <c r="U3889" s="23"/>
      <c r="V3889" s="23"/>
      <c r="W3889" s="15">
        <f t="shared" si="2"/>
        <v>45635</v>
      </c>
      <c r="X3889" s="24">
        <v>3888.0</v>
      </c>
      <c r="Y3889" s="17" t="str">
        <f t="shared" si="5403"/>
        <v>=COUNTIFS(C$3:C3889,C3889)</v>
      </c>
      <c r="Z3889" s="25" t="str">
        <f t="shared" si="5404"/>
        <v>#NAME?</v>
      </c>
      <c r="AA3889" s="25" t="str">
        <f t="shared" si="5405"/>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06"/>
        <v>2</v>
      </c>
      <c r="B3890" s="10">
        <f t="shared" si="4299"/>
        <v>3</v>
      </c>
      <c r="C3890" s="12" t="s">
        <v>7072</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8486</v>
      </c>
      <c r="S3890" s="21" t="s">
        <v>8487</v>
      </c>
      <c r="T3890" s="21" t="s">
        <v>8522</v>
      </c>
      <c r="U3890" s="23"/>
      <c r="V3890" s="23"/>
      <c r="W3890" s="15">
        <f t="shared" si="2"/>
        <v>45635</v>
      </c>
      <c r="X3890" s="24">
        <v>3889.0</v>
      </c>
      <c r="Y3890" s="17" t="str">
        <f t="shared" si="5403"/>
        <v>=COUNTIFS(C$3:C3890,C3890)</v>
      </c>
      <c r="Z3890" s="25" t="str">
        <f t="shared" si="5404"/>
        <v>#NAME?</v>
      </c>
      <c r="AA3890" s="25" t="str">
        <f t="shared" si="5405"/>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06"/>
        <v>1</v>
      </c>
      <c r="B3891" s="10">
        <f t="shared" si="4299"/>
        <v>2</v>
      </c>
      <c r="C3891" s="12" t="s">
        <v>8538</v>
      </c>
      <c r="D3891" s="21" t="s">
        <v>47</v>
      </c>
      <c r="E3891" s="21" t="s">
        <v>8539</v>
      </c>
      <c r="F3891" s="21" t="s">
        <v>1841</v>
      </c>
      <c r="G3891" s="21"/>
      <c r="H3891" s="21" t="s">
        <v>8540</v>
      </c>
      <c r="I3891" s="21"/>
      <c r="J3891" s="21" t="s">
        <v>1138</v>
      </c>
      <c r="K3891" s="21">
        <v>1.0</v>
      </c>
      <c r="L3891" s="21" t="s">
        <v>35</v>
      </c>
      <c r="M3891" s="21"/>
      <c r="N3891" s="21" t="s">
        <v>5662</v>
      </c>
      <c r="O3891" s="21"/>
      <c r="P3891" s="21"/>
      <c r="Q3891" s="21"/>
      <c r="R3891" s="21" t="s">
        <v>8486</v>
      </c>
      <c r="S3891" s="21" t="s">
        <v>8487</v>
      </c>
      <c r="T3891" s="21" t="s">
        <v>8541</v>
      </c>
      <c r="U3891" s="23"/>
      <c r="V3891" s="23"/>
      <c r="W3891" s="15">
        <f t="shared" si="2"/>
        <v>45635</v>
      </c>
      <c r="X3891" s="24">
        <v>3890.0</v>
      </c>
      <c r="Y3891" s="17" t="str">
        <f t="shared" si="5403"/>
        <v>=COUNTIFS(C$3:C3891,C3891)</v>
      </c>
      <c r="Z3891" s="25" t="str">
        <f t="shared" si="5404"/>
        <v>#NAME?</v>
      </c>
      <c r="AA3891" s="25" t="str">
        <f t="shared" si="5405"/>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06"/>
        <v>2</v>
      </c>
      <c r="B3892" s="10">
        <f t="shared" si="4299"/>
        <v>3</v>
      </c>
      <c r="C3892" s="12" t="s">
        <v>6655</v>
      </c>
      <c r="D3892" s="21" t="str">
        <f t="shared" ref="D3892:D3894" si="5419">VLOOKUP($C3892,$C$1:$P$7320,2,0)</f>
        <v>verb</v>
      </c>
      <c r="E3892" s="21" t="str">
        <f t="shared" ref="E3892:E3894" si="5420">VLOOKUP($C3892,$C$1:$P$7320,3,0)</f>
        <v>abs of viññāpeti</v>
      </c>
      <c r="F3892" s="21" t="str">
        <f t="shared" ref="F3892:F3894" si="5421">VLOOKUP($C3892,$C$1:$P$7320,4,0)</f>
        <v>+acc</v>
      </c>
      <c r="G3892" s="21"/>
      <c r="H3892" s="21" t="str">
        <f t="shared" ref="H3892:H3894" si="5422">VLOOKUP($C3892,$C$1:$P$7320,6,0)</f>
        <v>having requested</v>
      </c>
      <c r="I3892" s="21" t="str">
        <f t="shared" ref="I3892:I3894" si="5423">VLOOKUP($C3892,$C$1:$P$7320,7,0)</f>
        <v/>
      </c>
      <c r="J3892" s="21" t="str">
        <f t="shared" ref="J3892:J3894" si="5424">VLOOKUP($C3892,$C$1:$P$7320,8,0)</f>
        <v>√ñā (know)</v>
      </c>
      <c r="K3892" s="21">
        <f t="shared" ref="K3892:K3894" si="5425">VLOOKUP($C3892,$C$1:$P$7320,9,0)</f>
        <v>5</v>
      </c>
      <c r="L3892" s="21" t="str">
        <f t="shared" ref="L3892:L3894" si="5426">VLOOKUP($C3892,$C$1:$P$7320,10,0)</f>
        <v>*āpe</v>
      </c>
      <c r="M3892" s="21" t="str">
        <f t="shared" ref="M3892:M3894" si="5427">VLOOKUP($C3892,$C$1:$P$7320,11,0)</f>
        <v>√ñā + āpe &gt; ñāpe</v>
      </c>
      <c r="N3892" s="21" t="str">
        <f t="shared" ref="N3892:N3894" si="5428">VLOOKUP($C3892,$C$1:$P$7320,12,0)</f>
        <v>vi + ñāpe + tvā</v>
      </c>
      <c r="O3892" s="21" t="str">
        <f t="shared" ref="O3892:O3894" si="5429">VLOOKUP($C3892,$C$1:$P$7320,13,0)</f>
        <v/>
      </c>
      <c r="P3892" s="21" t="str">
        <f t="shared" ref="P3892:P3894" si="5430">VLOOKUP($C3892,$C$1:$P$7320,14,0)</f>
        <v/>
      </c>
      <c r="Q3892" s="21"/>
      <c r="R3892" s="21" t="s">
        <v>8486</v>
      </c>
      <c r="S3892" s="21" t="s">
        <v>8487</v>
      </c>
      <c r="T3892" s="21" t="s">
        <v>8522</v>
      </c>
      <c r="U3892" s="23"/>
      <c r="V3892" s="23"/>
      <c r="W3892" s="15">
        <f t="shared" si="2"/>
        <v>45635</v>
      </c>
      <c r="X3892" s="24">
        <v>3891.0</v>
      </c>
      <c r="Y3892" s="17" t="str">
        <f t="shared" si="5403"/>
        <v>=COUNTIFS(C$3:C3892,C3892)</v>
      </c>
      <c r="Z3892" s="25" t="str">
        <f t="shared" si="5404"/>
        <v>#NAME?</v>
      </c>
      <c r="AA3892" s="25" t="str">
        <f t="shared" si="5405"/>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06"/>
        <v>6</v>
      </c>
      <c r="B3893" s="10">
        <f t="shared" si="4299"/>
        <v>9</v>
      </c>
      <c r="C3893" s="12" t="s">
        <v>8084</v>
      </c>
      <c r="D3893" s="21" t="str">
        <f t="shared" si="5419"/>
        <v>verb</v>
      </c>
      <c r="E3893" s="21" t="str">
        <f t="shared" si="5420"/>
        <v>opt 3rd sg of bhuñjati</v>
      </c>
      <c r="F3893" s="21" t="str">
        <f t="shared" si="5421"/>
        <v/>
      </c>
      <c r="G3893" s="21"/>
      <c r="H3893" s="21" t="str">
        <f t="shared" si="5422"/>
        <v>he would eat</v>
      </c>
      <c r="I3893" s="21" t="str">
        <f t="shared" si="5423"/>
        <v/>
      </c>
      <c r="J3893" s="21" t="str">
        <f t="shared" si="5424"/>
        <v>√bhuj (eat, enjoy)</v>
      </c>
      <c r="K3893" s="21">
        <f t="shared" si="5425"/>
        <v>2</v>
      </c>
      <c r="L3893" s="21" t="str">
        <f t="shared" si="5426"/>
        <v>ṃa</v>
      </c>
      <c r="M3893" s="21" t="str">
        <f t="shared" si="5427"/>
        <v>√bhuj + ṃa &gt; bhuñja</v>
      </c>
      <c r="N3893" s="21" t="str">
        <f t="shared" si="5428"/>
        <v>bhuñja + ti</v>
      </c>
      <c r="O3893" s="21" t="str">
        <f t="shared" si="5429"/>
        <v/>
      </c>
      <c r="P3893" s="21" t="str">
        <f t="shared" si="5430"/>
        <v/>
      </c>
      <c r="Q3893" s="21"/>
      <c r="R3893" s="21" t="s">
        <v>8486</v>
      </c>
      <c r="S3893" s="21" t="s">
        <v>8487</v>
      </c>
      <c r="T3893" s="21" t="s">
        <v>8522</v>
      </c>
      <c r="U3893" s="23"/>
      <c r="V3893" s="23"/>
      <c r="W3893" s="15">
        <f t="shared" si="2"/>
        <v>45635</v>
      </c>
      <c r="X3893" s="24">
        <v>3892.0</v>
      </c>
      <c r="Y3893" s="17" t="str">
        <f t="shared" si="5403"/>
        <v>=COUNTIFS(C$3:C3893,C3893)</v>
      </c>
      <c r="Z3893" s="25" t="str">
        <f t="shared" si="5404"/>
        <v>#NAME?</v>
      </c>
      <c r="AA3893" s="25" t="str">
        <f t="shared" si="5405"/>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06"/>
        <v>69</v>
      </c>
      <c r="B3894" s="10">
        <f t="shared" si="4299"/>
        <v>122</v>
      </c>
      <c r="C3894" s="12" t="s">
        <v>4724</v>
      </c>
      <c r="D3894" s="21" t="str">
        <f t="shared" si="5419"/>
        <v>adj</v>
      </c>
      <c r="E3894" s="21" t="str">
        <f t="shared" si="5420"/>
        <v>nt nom sg of pācittiya</v>
      </c>
      <c r="F3894" s="21" t="str">
        <f t="shared" si="5421"/>
        <v>+loc</v>
      </c>
      <c r="G3894" s="21"/>
      <c r="H3894" s="21" t="str">
        <f t="shared" si="5422"/>
        <v>requiring confession</v>
      </c>
      <c r="I3894" s="21" t="str">
        <f t="shared" si="5423"/>
        <v/>
      </c>
      <c r="J3894" s="21" t="str">
        <f t="shared" si="5424"/>
        <v/>
      </c>
      <c r="K3894" s="21" t="str">
        <f t="shared" si="5425"/>
        <v/>
      </c>
      <c r="L3894" s="21" t="str">
        <f t="shared" si="5426"/>
        <v/>
      </c>
      <c r="M3894" s="21" t="str">
        <f t="shared" si="5427"/>
        <v/>
      </c>
      <c r="N3894" s="21" t="str">
        <f t="shared" si="5428"/>
        <v/>
      </c>
      <c r="O3894" s="21" t="str">
        <f t="shared" si="5429"/>
        <v/>
      </c>
      <c r="P3894" s="21" t="str">
        <f t="shared" si="5430"/>
        <v/>
      </c>
      <c r="Q3894" s="21"/>
      <c r="R3894" s="21" t="s">
        <v>8486</v>
      </c>
      <c r="S3894" s="21" t="s">
        <v>8487</v>
      </c>
      <c r="T3894" s="21" t="s">
        <v>8522</v>
      </c>
      <c r="U3894" s="23"/>
      <c r="V3894" s="23"/>
      <c r="W3894" s="15">
        <f t="shared" si="2"/>
        <v>45635</v>
      </c>
      <c r="X3894" s="24">
        <v>3893.0</v>
      </c>
      <c r="Y3894" s="17" t="str">
        <f t="shared" si="5403"/>
        <v>=COUNTIFS(C$3:C3894,C3894)</v>
      </c>
      <c r="Z3894" s="25" t="str">
        <f t="shared" si="5404"/>
        <v>#NAME?</v>
      </c>
      <c r="AA3894" s="25" t="str">
        <f t="shared" si="5405"/>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299"/>
        <v>0</v>
      </c>
      <c r="C3895" s="130"/>
      <c r="D3895" s="130"/>
      <c r="E3895" s="130"/>
      <c r="F3895" s="130"/>
      <c r="G3895" s="130"/>
      <c r="H3895" s="130"/>
      <c r="I3895" s="130"/>
      <c r="J3895" s="130"/>
      <c r="K3895" s="130"/>
      <c r="L3895" s="130"/>
      <c r="M3895" s="130"/>
      <c r="N3895" s="130"/>
      <c r="O3895" s="130"/>
      <c r="P3895" s="130"/>
      <c r="Q3895" s="130"/>
      <c r="R3895" s="130"/>
      <c r="S3895" s="130"/>
      <c r="T3895" s="130"/>
      <c r="U3895" s="36"/>
      <c r="V3895" s="36"/>
      <c r="W3895" s="15">
        <f t="shared" si="2"/>
        <v>45635</v>
      </c>
      <c r="X3895" s="24">
        <v>3894.0</v>
      </c>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299"/>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2"/>
        <v>45635</v>
      </c>
      <c r="X3896" s="24">
        <v>3895.0</v>
      </c>
      <c r="Y3896" s="17" t="str">
        <f t="shared" ref="Y3896:Y3913" si="5431">formulatext(A3896)</f>
        <v>#N/A</v>
      </c>
      <c r="Z3896" s="25" t="str">
        <f t="shared" ref="Z3896:Z3913" si="5432">org.libreoffice.regex(Y3896,"(\= COUNTIFS\(C\$\d{1,3}:)(C\d{1,3})(,)(C\d{1,3})(\))","$2")</f>
        <v>#NAME?</v>
      </c>
      <c r="AA3896" s="25" t="str">
        <f t="shared" ref="AA3896:AA3913" si="5433">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299"/>
        <v>1</v>
      </c>
      <c r="C3897" s="12" t="s">
        <v>8542</v>
      </c>
      <c r="D3897" s="21"/>
      <c r="E3897" s="21"/>
      <c r="F3897" s="21"/>
      <c r="G3897" s="21"/>
      <c r="H3897" s="21"/>
      <c r="I3897" s="21"/>
      <c r="J3897" s="21"/>
      <c r="K3897" s="21"/>
      <c r="L3897" s="21"/>
      <c r="M3897" s="21"/>
      <c r="N3897" s="21"/>
      <c r="O3897" s="21"/>
      <c r="P3897" s="21"/>
      <c r="Q3897" s="21"/>
      <c r="R3897" s="21"/>
      <c r="S3897" s="21"/>
      <c r="T3897" s="21"/>
      <c r="U3897" s="23"/>
      <c r="V3897" s="23"/>
      <c r="W3897" s="15">
        <f t="shared" si="2"/>
        <v>45635</v>
      </c>
      <c r="X3897" s="24">
        <v>3896.0</v>
      </c>
      <c r="Y3897" s="17" t="str">
        <f t="shared" si="5431"/>
        <v>#N/A</v>
      </c>
      <c r="Z3897" s="25" t="str">
        <f t="shared" si="5432"/>
        <v>#NAME?</v>
      </c>
      <c r="AA3897" s="25" t="str">
        <f t="shared" si="5433"/>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34">COUNTIFS(C$3:C3898,C3898)</f>
        <v>56</v>
      </c>
      <c r="B3898" s="10">
        <f t="shared" si="4299"/>
        <v>99</v>
      </c>
      <c r="C3898" s="12" t="s">
        <v>555</v>
      </c>
      <c r="D3898" s="21" t="str">
        <f t="shared" ref="D3898:D3901" si="5435">VLOOKUP($C3898,$C$1:$P$7320,2,0)</f>
        <v>pron</v>
      </c>
      <c r="E3898" s="21" t="str">
        <f t="shared" ref="E3898:E3899" si="5436">VLOOKUP($C3898,$C$1:$P$7320,3,0)</f>
        <v>masc nom sg of ya</v>
      </c>
      <c r="F3898" s="21" t="str">
        <f t="shared" ref="F3898:F3901" si="5437">VLOOKUP($C3898,$C$1:$P$7320,4,0)</f>
        <v/>
      </c>
      <c r="G3898" s="21"/>
      <c r="H3898" s="21" t="str">
        <f t="shared" ref="H3898:H3901" si="5438">VLOOKUP($C3898,$C$1:$P$7320,6,0)</f>
        <v>whichever, whoever</v>
      </c>
      <c r="I3898" s="21" t="str">
        <f t="shared" ref="I3898:I3901" si="5439">VLOOKUP($C3898,$C$1:$P$7320,7,0)</f>
        <v/>
      </c>
      <c r="J3898" s="21" t="str">
        <f t="shared" ref="J3898:J3901" si="5440">VLOOKUP($C3898,$C$1:$P$7320,8,0)</f>
        <v/>
      </c>
      <c r="K3898" s="21" t="str">
        <f t="shared" ref="K3898:K3901" si="5441">VLOOKUP($C3898,$C$1:$P$7320,9,0)</f>
        <v/>
      </c>
      <c r="L3898" s="21" t="str">
        <f t="shared" ref="L3898:L3901" si="5442">VLOOKUP($C3898,$C$1:$P$7320,10,0)</f>
        <v/>
      </c>
      <c r="M3898" s="21" t="str">
        <f t="shared" ref="M3898:M3901" si="5443">VLOOKUP($C3898,$C$1:$P$7320,11,0)</f>
        <v/>
      </c>
      <c r="N3898" s="21" t="str">
        <f t="shared" ref="N3898:N3901" si="5444">VLOOKUP($C3898,$C$1:$P$7320,12,0)</f>
        <v/>
      </c>
      <c r="O3898" s="21" t="str">
        <f t="shared" ref="O3898:O3901" si="5445">VLOOKUP($C3898,$C$1:$P$7320,13,0)</f>
        <v/>
      </c>
      <c r="P3898" s="21" t="str">
        <f t="shared" ref="P3898:P3901" si="5446">VLOOKUP($C3898,$C$1:$P$7320,14,0)</f>
        <v/>
      </c>
      <c r="Q3898" s="21"/>
      <c r="R3898" s="21" t="s">
        <v>8542</v>
      </c>
      <c r="S3898" s="21" t="s">
        <v>8543</v>
      </c>
      <c r="T3898" s="21" t="s">
        <v>8544</v>
      </c>
      <c r="U3898" s="77"/>
      <c r="V3898" s="23"/>
      <c r="W3898" s="15">
        <f t="shared" si="2"/>
        <v>45635</v>
      </c>
      <c r="X3898" s="24">
        <v>3897.0</v>
      </c>
      <c r="Y3898" s="17" t="str">
        <f t="shared" si="5431"/>
        <v>=COUNTIFS(C$3:C3898,C3898)</v>
      </c>
      <c r="Z3898" s="25" t="str">
        <f t="shared" si="5432"/>
        <v>#NAME?</v>
      </c>
      <c r="AA3898" s="25" t="str">
        <f t="shared" si="5433"/>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34"/>
        <v>68</v>
      </c>
      <c r="B3899" s="10">
        <f t="shared" si="4299"/>
        <v>124</v>
      </c>
      <c r="C3899" s="12" t="s">
        <v>466</v>
      </c>
      <c r="D3899" s="21" t="str">
        <f t="shared" si="5435"/>
        <v>ind</v>
      </c>
      <c r="E3899" s="21" t="str">
        <f t="shared" si="5436"/>
        <v/>
      </c>
      <c r="F3899" s="21" t="str">
        <f t="shared" si="5437"/>
        <v/>
      </c>
      <c r="G3899" s="21"/>
      <c r="H3899" s="21" t="str">
        <f t="shared" si="5438"/>
        <v>then, now, so, but</v>
      </c>
      <c r="I3899" s="21" t="str">
        <f t="shared" si="5439"/>
        <v/>
      </c>
      <c r="J3899" s="21" t="str">
        <f t="shared" si="5440"/>
        <v/>
      </c>
      <c r="K3899" s="21" t="str">
        <f t="shared" si="5441"/>
        <v/>
      </c>
      <c r="L3899" s="21" t="str">
        <f t="shared" si="5442"/>
        <v/>
      </c>
      <c r="M3899" s="21" t="str">
        <f t="shared" si="5443"/>
        <v/>
      </c>
      <c r="N3899" s="21" t="str">
        <f t="shared" si="5444"/>
        <v/>
      </c>
      <c r="O3899" s="21" t="str">
        <f t="shared" si="5445"/>
        <v/>
      </c>
      <c r="P3899" s="21" t="str">
        <f t="shared" si="5446"/>
        <v/>
      </c>
      <c r="Q3899" s="21"/>
      <c r="R3899" s="21" t="s">
        <v>8542</v>
      </c>
      <c r="S3899" s="21" t="s">
        <v>8543</v>
      </c>
      <c r="T3899" s="21" t="s">
        <v>8544</v>
      </c>
      <c r="U3899" s="23"/>
      <c r="V3899" s="23"/>
      <c r="W3899" s="15">
        <f t="shared" si="2"/>
        <v>45635</v>
      </c>
      <c r="X3899" s="24">
        <v>3898.0</v>
      </c>
      <c r="Y3899" s="17" t="str">
        <f t="shared" si="5431"/>
        <v>=COUNTIFS(C$3:C3899,C3899)</v>
      </c>
      <c r="Z3899" s="25" t="str">
        <f t="shared" si="5432"/>
        <v>#NAME?</v>
      </c>
      <c r="AA3899" s="25" t="str">
        <f t="shared" si="5433"/>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34"/>
        <v>99</v>
      </c>
      <c r="B3900" s="10">
        <f t="shared" si="4299"/>
        <v>147</v>
      </c>
      <c r="C3900" s="12" t="s">
        <v>560</v>
      </c>
      <c r="D3900" s="21" t="str">
        <f t="shared" si="5435"/>
        <v>noun</v>
      </c>
      <c r="E3900" s="21" t="s">
        <v>3635</v>
      </c>
      <c r="F3900" s="21" t="str">
        <f t="shared" si="5437"/>
        <v/>
      </c>
      <c r="G3900" s="21"/>
      <c r="H3900" s="21" t="str">
        <f t="shared" si="5438"/>
        <v>monk, monastic</v>
      </c>
      <c r="I3900" s="21" t="str">
        <f t="shared" si="5439"/>
        <v>beggar, mendicant</v>
      </c>
      <c r="J3900" s="21" t="str">
        <f t="shared" si="5440"/>
        <v>√bhikkh (beg)</v>
      </c>
      <c r="K3900" s="21">
        <f t="shared" si="5441"/>
        <v>1</v>
      </c>
      <c r="L3900" s="21" t="str">
        <f t="shared" si="5442"/>
        <v>a</v>
      </c>
      <c r="M3900" s="21" t="str">
        <f t="shared" si="5443"/>
        <v/>
      </c>
      <c r="N3900" s="21" t="str">
        <f t="shared" si="5444"/>
        <v>√bhikkh + u</v>
      </c>
      <c r="O3900" s="21" t="str">
        <f t="shared" si="5445"/>
        <v/>
      </c>
      <c r="P3900" s="21" t="str">
        <f t="shared" si="5446"/>
        <v/>
      </c>
      <c r="Q3900" s="21"/>
      <c r="R3900" s="21" t="s">
        <v>8542</v>
      </c>
      <c r="S3900" s="21" t="s">
        <v>8543</v>
      </c>
      <c r="T3900" s="21" t="s">
        <v>8544</v>
      </c>
      <c r="U3900" s="23"/>
      <c r="V3900" s="23"/>
      <c r="W3900" s="15">
        <f t="shared" si="2"/>
        <v>45635</v>
      </c>
      <c r="X3900" s="24">
        <v>3899.0</v>
      </c>
      <c r="Y3900" s="17" t="str">
        <f t="shared" si="5431"/>
        <v>=COUNTIFS(C$3:C3900,C3900)</v>
      </c>
      <c r="Z3900" s="25" t="str">
        <f t="shared" si="5432"/>
        <v>#NAME?</v>
      </c>
      <c r="AA3900" s="25" t="str">
        <f t="shared" si="5433"/>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34"/>
        <v>3</v>
      </c>
      <c r="B3901" s="10">
        <f t="shared" si="4299"/>
        <v>3</v>
      </c>
      <c r="C3901" s="12" t="s">
        <v>1142</v>
      </c>
      <c r="D3901" s="21" t="str">
        <f t="shared" si="5435"/>
        <v>noun</v>
      </c>
      <c r="E3901" s="21" t="str">
        <f>VLOOKUP($C3901,$C$1:$P$7320,3,0)</f>
        <v>nt acc sg of adinna, pp of na + dadāti, neg</v>
      </c>
      <c r="F3901" s="21" t="str">
        <f t="shared" si="5437"/>
        <v/>
      </c>
      <c r="G3901" s="21"/>
      <c r="H3901" s="21" t="str">
        <f t="shared" si="5438"/>
        <v>something not given</v>
      </c>
      <c r="I3901" s="21" t="str">
        <f t="shared" si="5439"/>
        <v/>
      </c>
      <c r="J3901" s="21" t="str">
        <f t="shared" si="5440"/>
        <v>√dā (give)</v>
      </c>
      <c r="K3901" s="21">
        <f t="shared" si="5441"/>
        <v>1</v>
      </c>
      <c r="L3901" s="21" t="str">
        <f t="shared" si="5442"/>
        <v>a</v>
      </c>
      <c r="M3901" s="21" t="str">
        <f t="shared" si="5443"/>
        <v/>
      </c>
      <c r="N3901" s="21" t="str">
        <f t="shared" si="5444"/>
        <v>na + √dā + na</v>
      </c>
      <c r="O3901" s="21" t="str">
        <f t="shared" si="5445"/>
        <v/>
      </c>
      <c r="P3901" s="21" t="str">
        <f t="shared" si="5446"/>
        <v/>
      </c>
      <c r="Q3901" s="21"/>
      <c r="R3901" s="21" t="s">
        <v>8542</v>
      </c>
      <c r="S3901" s="21" t="s">
        <v>8543</v>
      </c>
      <c r="T3901" s="21" t="s">
        <v>8544</v>
      </c>
      <c r="U3901" s="23"/>
      <c r="V3901" s="23"/>
      <c r="W3901" s="15">
        <f t="shared" si="2"/>
        <v>45635</v>
      </c>
      <c r="X3901" s="24">
        <v>3900.0</v>
      </c>
      <c r="Y3901" s="17" t="str">
        <f t="shared" si="5431"/>
        <v>=COUNTIFS(C$3:C3901,C3901)</v>
      </c>
      <c r="Z3901" s="25" t="str">
        <f t="shared" si="5432"/>
        <v>#NAME?</v>
      </c>
      <c r="AA3901" s="25" t="str">
        <f t="shared" si="5433"/>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34"/>
        <v>1</v>
      </c>
      <c r="B3902" s="10">
        <f t="shared" si="4299"/>
        <v>2</v>
      </c>
      <c r="C3902" s="12" t="s">
        <v>8545</v>
      </c>
      <c r="D3902" s="21" t="s">
        <v>47</v>
      </c>
      <c r="E3902" s="21" t="s">
        <v>8546</v>
      </c>
      <c r="F3902" s="21"/>
      <c r="G3902" s="21"/>
      <c r="H3902" s="21" t="s">
        <v>8547</v>
      </c>
      <c r="I3902" s="21" t="s">
        <v>8548</v>
      </c>
      <c r="J3902" s="21"/>
      <c r="K3902" s="21"/>
      <c r="L3902" s="21"/>
      <c r="M3902" s="21"/>
      <c r="N3902" s="21" t="s">
        <v>8549</v>
      </c>
      <c r="O3902" s="21" t="s">
        <v>916</v>
      </c>
      <c r="P3902" s="21" t="s">
        <v>8550</v>
      </c>
      <c r="Q3902" s="21"/>
      <c r="R3902" s="21" t="s">
        <v>8542</v>
      </c>
      <c r="S3902" s="21" t="s">
        <v>8543</v>
      </c>
      <c r="T3902" s="21" t="s">
        <v>8551</v>
      </c>
      <c r="U3902" s="23"/>
      <c r="V3902" s="23"/>
      <c r="W3902" s="15">
        <f t="shared" si="2"/>
        <v>45635</v>
      </c>
      <c r="X3902" s="24">
        <v>3901.0</v>
      </c>
      <c r="Y3902" s="17" t="str">
        <f t="shared" si="5431"/>
        <v>=COUNTIFS(C$3:C3902,C3902)</v>
      </c>
      <c r="Z3902" s="25" t="str">
        <f t="shared" si="5432"/>
        <v>#NAME?</v>
      </c>
      <c r="AA3902" s="25" t="str">
        <f t="shared" si="5433"/>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34"/>
        <v>1</v>
      </c>
      <c r="B3903" s="10">
        <f t="shared" si="4299"/>
        <v>1</v>
      </c>
      <c r="C3903" s="12" t="s">
        <v>8552</v>
      </c>
      <c r="D3903" s="21" t="s">
        <v>47</v>
      </c>
      <c r="E3903" s="21" t="s">
        <v>921</v>
      </c>
      <c r="F3903" s="21"/>
      <c r="G3903" s="21"/>
      <c r="H3903" s="21" t="s">
        <v>8553</v>
      </c>
      <c r="I3903" s="21"/>
      <c r="J3903" s="21"/>
      <c r="K3903" s="21"/>
      <c r="L3903" s="21"/>
      <c r="M3903" s="21"/>
      <c r="N3903" s="21"/>
      <c r="O3903" s="21"/>
      <c r="P3903" s="21"/>
      <c r="Q3903" s="21"/>
      <c r="R3903" s="21" t="s">
        <v>8542</v>
      </c>
      <c r="S3903" s="21" t="s">
        <v>8543</v>
      </c>
      <c r="T3903" s="21" t="s">
        <v>8554</v>
      </c>
      <c r="U3903" s="23"/>
      <c r="V3903" s="23"/>
      <c r="W3903" s="15">
        <f t="shared" si="2"/>
        <v>45635</v>
      </c>
      <c r="X3903" s="24">
        <v>3902.0</v>
      </c>
      <c r="Y3903" s="17" t="str">
        <f t="shared" si="5431"/>
        <v>=COUNTIFS(C$3:C3903,C3903)</v>
      </c>
      <c r="Z3903" s="25" t="str">
        <f t="shared" si="5432"/>
        <v>#NAME?</v>
      </c>
      <c r="AA3903" s="25" t="str">
        <f t="shared" si="5433"/>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34"/>
        <v>1</v>
      </c>
      <c r="B3904" s="10">
        <f t="shared" si="4299"/>
        <v>1</v>
      </c>
      <c r="C3904" s="12" t="s">
        <v>8555</v>
      </c>
      <c r="D3904" s="21" t="s">
        <v>47</v>
      </c>
      <c r="E3904" s="21" t="s">
        <v>8556</v>
      </c>
      <c r="F3904" s="21"/>
      <c r="G3904" s="21"/>
      <c r="H3904" s="21" t="s">
        <v>8557</v>
      </c>
      <c r="I3904" s="21"/>
      <c r="J3904" s="21" t="s">
        <v>8558</v>
      </c>
      <c r="K3904" s="21">
        <v>1.0</v>
      </c>
      <c r="L3904" s="21" t="s">
        <v>35</v>
      </c>
      <c r="M3904" s="21"/>
      <c r="N3904" s="21" t="s">
        <v>8559</v>
      </c>
      <c r="O3904" s="21"/>
      <c r="P3904" s="21"/>
      <c r="Q3904" s="21"/>
      <c r="R3904" s="21" t="s">
        <v>8542</v>
      </c>
      <c r="S3904" s="21" t="s">
        <v>8543</v>
      </c>
      <c r="T3904" s="21" t="s">
        <v>8560</v>
      </c>
      <c r="U3904" s="23"/>
      <c r="V3904" s="23"/>
      <c r="W3904" s="15">
        <f t="shared" si="2"/>
        <v>45635</v>
      </c>
      <c r="X3904" s="24">
        <v>3903.0</v>
      </c>
      <c r="Y3904" s="17" t="str">
        <f t="shared" si="5431"/>
        <v>=COUNTIFS(C$3:C3904,C3904)</v>
      </c>
      <c r="Z3904" s="25" t="str">
        <f t="shared" si="5432"/>
        <v>#NAME?</v>
      </c>
      <c r="AA3904" s="25" t="str">
        <f t="shared" si="5433"/>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34"/>
        <v>1</v>
      </c>
      <c r="B3905" s="10">
        <f t="shared" si="4299"/>
        <v>1</v>
      </c>
      <c r="C3905" s="12" t="s">
        <v>8561</v>
      </c>
      <c r="D3905" s="21" t="s">
        <v>47</v>
      </c>
      <c r="E3905" s="21" t="s">
        <v>8562</v>
      </c>
      <c r="F3905" s="21"/>
      <c r="G3905" s="21"/>
      <c r="H3905" s="21" t="s">
        <v>8145</v>
      </c>
      <c r="I3905" s="21" t="s">
        <v>8563</v>
      </c>
      <c r="J3905" s="21" t="s">
        <v>1400</v>
      </c>
      <c r="K3905" s="21">
        <v>1.0</v>
      </c>
      <c r="L3905" s="21" t="s">
        <v>35</v>
      </c>
      <c r="M3905" s="21"/>
      <c r="N3905" s="21" t="s">
        <v>8564</v>
      </c>
      <c r="O3905" s="21"/>
      <c r="P3905" s="21"/>
      <c r="Q3905" s="21"/>
      <c r="R3905" s="21" t="s">
        <v>8542</v>
      </c>
      <c r="S3905" s="21" t="s">
        <v>8543</v>
      </c>
      <c r="T3905" s="21" t="s">
        <v>8565</v>
      </c>
      <c r="U3905" s="23"/>
      <c r="V3905" s="23"/>
      <c r="W3905" s="15">
        <f t="shared" si="2"/>
        <v>45635</v>
      </c>
      <c r="X3905" s="24">
        <v>3904.0</v>
      </c>
      <c r="Y3905" s="17" t="str">
        <f t="shared" si="5431"/>
        <v>=COUNTIFS(C$3:C3905,C3905)</v>
      </c>
      <c r="Z3905" s="25" t="str">
        <f t="shared" si="5432"/>
        <v>#NAME?</v>
      </c>
      <c r="AA3905" s="25" t="str">
        <f t="shared" si="5433"/>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34"/>
        <v>1</v>
      </c>
      <c r="B3906" s="10">
        <f t="shared" si="4299"/>
        <v>1</v>
      </c>
      <c r="C3906" s="12" t="s">
        <v>8566</v>
      </c>
      <c r="D3906" s="21" t="s">
        <v>84</v>
      </c>
      <c r="E3906" s="21" t="s">
        <v>8567</v>
      </c>
      <c r="F3906" s="21"/>
      <c r="G3906" s="21"/>
      <c r="H3906" s="21" t="s">
        <v>8086</v>
      </c>
      <c r="I3906" s="27" t="s">
        <v>8568</v>
      </c>
      <c r="J3906" s="21" t="s">
        <v>1400</v>
      </c>
      <c r="K3906" s="21">
        <v>1.0</v>
      </c>
      <c r="L3906" s="21" t="s">
        <v>35</v>
      </c>
      <c r="M3906" s="21" t="s">
        <v>3207</v>
      </c>
      <c r="N3906" s="21" t="s">
        <v>8569</v>
      </c>
      <c r="O3906" s="21"/>
      <c r="P3906" s="21"/>
      <c r="Q3906" s="21"/>
      <c r="R3906" s="21" t="s">
        <v>8542</v>
      </c>
      <c r="S3906" s="21" t="s">
        <v>8543</v>
      </c>
      <c r="T3906" s="21" t="s">
        <v>8570</v>
      </c>
      <c r="U3906" s="23"/>
      <c r="V3906" s="23"/>
      <c r="W3906" s="15">
        <f t="shared" si="2"/>
        <v>45635</v>
      </c>
      <c r="X3906" s="24">
        <v>3905.0</v>
      </c>
      <c r="Y3906" s="17" t="str">
        <f t="shared" si="5431"/>
        <v>=COUNTIFS(C$3:C3906,C3906)</v>
      </c>
      <c r="Z3906" s="25" t="str">
        <f t="shared" si="5432"/>
        <v>#NAME?</v>
      </c>
      <c r="AA3906" s="25" t="str">
        <f t="shared" si="5433"/>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34"/>
        <v>17</v>
      </c>
      <c r="B3907" s="10">
        <f t="shared" si="4299"/>
        <v>26</v>
      </c>
      <c r="C3907" s="12" t="s">
        <v>1806</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8542</v>
      </c>
      <c r="S3907" s="21" t="s">
        <v>8543</v>
      </c>
      <c r="T3907" s="21" t="s">
        <v>8544</v>
      </c>
      <c r="U3907" s="23"/>
      <c r="V3907" s="23"/>
      <c r="W3907" s="15">
        <f t="shared" si="2"/>
        <v>45635</v>
      </c>
      <c r="X3907" s="24">
        <v>3906.0</v>
      </c>
      <c r="Y3907" s="17" t="str">
        <f t="shared" si="5431"/>
        <v>=COUNTIFS(C$3:C3907,C3907)</v>
      </c>
      <c r="Z3907" s="25" t="str">
        <f t="shared" si="5432"/>
        <v>#NAME?</v>
      </c>
      <c r="AA3907" s="25" t="str">
        <f t="shared" si="5433"/>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34"/>
        <v>1</v>
      </c>
      <c r="B3908" s="10">
        <f t="shared" si="4299"/>
        <v>1</v>
      </c>
      <c r="C3908" s="12" t="s">
        <v>8571</v>
      </c>
      <c r="D3908" s="21" t="s">
        <v>47</v>
      </c>
      <c r="E3908" s="21" t="s">
        <v>8572</v>
      </c>
      <c r="F3908" s="21"/>
      <c r="G3908" s="21"/>
      <c r="H3908" s="21" t="s">
        <v>8573</v>
      </c>
      <c r="I3908" s="21"/>
      <c r="J3908" s="21"/>
      <c r="K3908" s="21"/>
      <c r="L3908" s="21"/>
      <c r="M3908" s="21"/>
      <c r="N3908" s="21" t="s">
        <v>8574</v>
      </c>
      <c r="O3908" s="21" t="s">
        <v>137</v>
      </c>
      <c r="P3908" s="21" t="s">
        <v>8575</v>
      </c>
      <c r="Q3908" s="21" t="s">
        <v>8576</v>
      </c>
      <c r="R3908" s="21" t="s">
        <v>8542</v>
      </c>
      <c r="S3908" s="21" t="s">
        <v>8543</v>
      </c>
      <c r="T3908" s="21" t="s">
        <v>8577</v>
      </c>
      <c r="U3908" s="23"/>
      <c r="V3908" s="23"/>
      <c r="W3908" s="15">
        <f t="shared" si="2"/>
        <v>45635</v>
      </c>
      <c r="X3908" s="24">
        <v>3907.0</v>
      </c>
      <c r="Y3908" s="17" t="str">
        <f t="shared" si="5431"/>
        <v>=COUNTIFS(C$3:C3908,C3908)</v>
      </c>
      <c r="Z3908" s="25" t="str">
        <f t="shared" si="5432"/>
        <v>#NAME?</v>
      </c>
      <c r="AA3908" s="25" t="str">
        <f t="shared" si="5433"/>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34"/>
        <v>1</v>
      </c>
      <c r="B3909" s="10">
        <f t="shared" si="4299"/>
        <v>1</v>
      </c>
      <c r="C3909" s="12" t="s">
        <v>8578</v>
      </c>
      <c r="D3909" s="21" t="s">
        <v>47</v>
      </c>
      <c r="E3909" s="21" t="s">
        <v>921</v>
      </c>
      <c r="F3909" s="21"/>
      <c r="G3909" s="21"/>
      <c r="H3909" s="21" t="s">
        <v>7769</v>
      </c>
      <c r="I3909" s="21" t="s">
        <v>8579</v>
      </c>
      <c r="J3909" s="21" t="s">
        <v>7770</v>
      </c>
      <c r="K3909" s="21">
        <v>2.0</v>
      </c>
      <c r="L3909" s="21" t="s">
        <v>3045</v>
      </c>
      <c r="M3909" s="21"/>
      <c r="N3909" s="21" t="s">
        <v>7771</v>
      </c>
      <c r="O3909" s="21"/>
      <c r="P3909" s="21"/>
      <c r="Q3909" s="21"/>
      <c r="R3909" s="21" t="s">
        <v>8542</v>
      </c>
      <c r="S3909" s="21" t="s">
        <v>8543</v>
      </c>
      <c r="T3909" s="21" t="s">
        <v>8580</v>
      </c>
      <c r="U3909" s="23"/>
      <c r="V3909" s="23"/>
      <c r="W3909" s="15">
        <f t="shared" si="2"/>
        <v>45635</v>
      </c>
      <c r="X3909" s="24">
        <v>3908.0</v>
      </c>
      <c r="Y3909" s="17" t="str">
        <f t="shared" si="5431"/>
        <v>=COUNTIFS(C$3:C3909,C3909)</v>
      </c>
      <c r="Z3909" s="25" t="str">
        <f t="shared" si="5432"/>
        <v>#NAME?</v>
      </c>
      <c r="AA3909" s="25" t="str">
        <f t="shared" si="5433"/>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34"/>
        <v>1</v>
      </c>
      <c r="B3910" s="10">
        <f t="shared" si="4299"/>
        <v>1</v>
      </c>
      <c r="C3910" s="12" t="s">
        <v>8581</v>
      </c>
      <c r="D3910" s="21" t="s">
        <v>47</v>
      </c>
      <c r="E3910" s="21" t="s">
        <v>8582</v>
      </c>
      <c r="F3910" s="21"/>
      <c r="G3910" s="21"/>
      <c r="H3910" s="21" t="s">
        <v>8583</v>
      </c>
      <c r="I3910" s="21"/>
      <c r="J3910" s="21"/>
      <c r="K3910" s="21"/>
      <c r="L3910" s="21"/>
      <c r="M3910" s="21"/>
      <c r="N3910" s="21" t="s">
        <v>8584</v>
      </c>
      <c r="O3910" s="21" t="s">
        <v>2250</v>
      </c>
      <c r="P3910" s="21" t="s">
        <v>8585</v>
      </c>
      <c r="Q3910" s="21"/>
      <c r="R3910" s="21" t="s">
        <v>8542</v>
      </c>
      <c r="S3910" s="21" t="s">
        <v>8543</v>
      </c>
      <c r="T3910" s="21" t="s">
        <v>8586</v>
      </c>
      <c r="U3910" s="23"/>
      <c r="V3910" s="23"/>
      <c r="W3910" s="15">
        <f t="shared" si="2"/>
        <v>45635</v>
      </c>
      <c r="X3910" s="24">
        <v>3909.0</v>
      </c>
      <c r="Y3910" s="17" t="str">
        <f t="shared" si="5431"/>
        <v>=COUNTIFS(C$3:C3910,C3910)</v>
      </c>
      <c r="Z3910" s="25" t="str">
        <f t="shared" si="5432"/>
        <v>#NAME?</v>
      </c>
      <c r="AA3910" s="25" t="str">
        <f t="shared" si="5433"/>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34"/>
        <v>1</v>
      </c>
      <c r="B3911" s="10">
        <f t="shared" si="4299"/>
        <v>1</v>
      </c>
      <c r="C3911" s="12" t="s">
        <v>8587</v>
      </c>
      <c r="D3911" s="21" t="s">
        <v>47</v>
      </c>
      <c r="E3911" s="21" t="s">
        <v>612</v>
      </c>
      <c r="F3911" s="21"/>
      <c r="G3911" s="21"/>
      <c r="H3911" s="21" t="s">
        <v>8588</v>
      </c>
      <c r="I3911" s="21"/>
      <c r="J3911" s="21"/>
      <c r="K3911" s="21"/>
      <c r="L3911" s="21"/>
      <c r="M3911" s="21"/>
      <c r="N3911" s="21"/>
      <c r="O3911" s="21"/>
      <c r="P3911" s="21"/>
      <c r="Q3911" s="21"/>
      <c r="R3911" s="21" t="s">
        <v>8542</v>
      </c>
      <c r="S3911" s="21" t="s">
        <v>8543</v>
      </c>
      <c r="T3911" s="21" t="s">
        <v>8589</v>
      </c>
      <c r="U3911" s="23"/>
      <c r="V3911" s="23"/>
      <c r="W3911" s="15">
        <f t="shared" si="2"/>
        <v>45635</v>
      </c>
      <c r="X3911" s="24">
        <v>3910.0</v>
      </c>
      <c r="Y3911" s="17" t="str">
        <f t="shared" si="5431"/>
        <v>=COUNTIFS(C$3:C3911,C3911)</v>
      </c>
      <c r="Z3911" s="25" t="str">
        <f t="shared" si="5432"/>
        <v>#NAME?</v>
      </c>
      <c r="AA3911" s="25" t="str">
        <f t="shared" si="5433"/>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34"/>
        <v>1</v>
      </c>
      <c r="B3912" s="10">
        <f t="shared" si="4299"/>
        <v>1</v>
      </c>
      <c r="C3912" s="12" t="s">
        <v>8590</v>
      </c>
      <c r="D3912" s="21" t="s">
        <v>47</v>
      </c>
      <c r="E3912" s="21" t="s">
        <v>8591</v>
      </c>
      <c r="F3912" s="21"/>
      <c r="G3912" s="21"/>
      <c r="H3912" s="21" t="s">
        <v>8592</v>
      </c>
      <c r="I3912" s="21" t="s">
        <v>8593</v>
      </c>
      <c r="J3912" s="21" t="s">
        <v>34</v>
      </c>
      <c r="K3912" s="21">
        <v>1.0</v>
      </c>
      <c r="L3912" s="21" t="s">
        <v>35</v>
      </c>
      <c r="M3912" s="21"/>
      <c r="N3912" s="21" t="s">
        <v>8594</v>
      </c>
      <c r="O3912" s="21"/>
      <c r="P3912" s="21"/>
      <c r="Q3912" s="21" t="s">
        <v>8595</v>
      </c>
      <c r="R3912" s="21" t="s">
        <v>8542</v>
      </c>
      <c r="S3912" s="21" t="s">
        <v>8543</v>
      </c>
      <c r="T3912" s="21" t="s">
        <v>8596</v>
      </c>
      <c r="U3912" s="23"/>
      <c r="V3912" s="23"/>
      <c r="W3912" s="15">
        <f t="shared" si="2"/>
        <v>45635</v>
      </c>
      <c r="X3912" s="24">
        <v>3911.0</v>
      </c>
      <c r="Y3912" s="17" t="str">
        <f t="shared" si="5431"/>
        <v>=COUNTIFS(C$3:C3912,C3912)</v>
      </c>
      <c r="Z3912" s="25" t="str">
        <f t="shared" si="5432"/>
        <v>#NAME?</v>
      </c>
      <c r="AA3912" s="25" t="str">
        <f t="shared" si="5433"/>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34"/>
        <v>70</v>
      </c>
      <c r="B3913" s="10">
        <f t="shared" si="4299"/>
        <v>122</v>
      </c>
      <c r="C3913" s="12" t="s">
        <v>4724</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8542</v>
      </c>
      <c r="S3913" s="21" t="s">
        <v>8543</v>
      </c>
      <c r="T3913" s="21" t="s">
        <v>8544</v>
      </c>
      <c r="U3913" s="23"/>
      <c r="V3913" s="23"/>
      <c r="W3913" s="15">
        <f t="shared" si="2"/>
        <v>45635</v>
      </c>
      <c r="X3913" s="24">
        <v>3912.0</v>
      </c>
      <c r="Y3913" s="17" t="str">
        <f t="shared" si="5431"/>
        <v>=COUNTIFS(C$3:C3913,C3913)</v>
      </c>
      <c r="Z3913" s="25" t="str">
        <f t="shared" si="5432"/>
        <v>#NAME?</v>
      </c>
      <c r="AA3913" s="25" t="str">
        <f t="shared" si="5433"/>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2"/>
      <c r="B3914" s="10">
        <f t="shared" si="4299"/>
        <v>0</v>
      </c>
      <c r="C3914" s="113"/>
      <c r="D3914" s="114"/>
      <c r="E3914" s="114"/>
      <c r="F3914" s="114"/>
      <c r="G3914" s="114"/>
      <c r="H3914" s="114"/>
      <c r="I3914" s="114"/>
      <c r="J3914" s="114"/>
      <c r="K3914" s="114"/>
      <c r="L3914" s="114"/>
      <c r="M3914" s="114"/>
      <c r="N3914" s="114"/>
      <c r="O3914" s="114"/>
      <c r="P3914" s="114"/>
      <c r="Q3914" s="114"/>
      <c r="R3914" s="114"/>
      <c r="S3914" s="114"/>
      <c r="T3914" s="114"/>
      <c r="U3914" s="112"/>
      <c r="V3914" s="112"/>
      <c r="W3914" s="15">
        <f t="shared" si="2"/>
        <v>45635</v>
      </c>
      <c r="X3914" s="24">
        <v>3913.0</v>
      </c>
      <c r="Y3914" s="112"/>
      <c r="Z3914" s="112"/>
      <c r="AA3914" s="112"/>
      <c r="AB3914" s="112"/>
      <c r="AC3914" s="112"/>
      <c r="AD3914" s="112"/>
      <c r="AE3914" s="112"/>
      <c r="AF3914" s="112"/>
      <c r="AG3914" s="112"/>
      <c r="AH3914" s="112"/>
      <c r="AI3914" s="112"/>
      <c r="AJ3914" s="112"/>
      <c r="AK3914" s="112"/>
      <c r="AL3914" s="115"/>
      <c r="AM3914" s="115"/>
      <c r="AN3914" s="115"/>
      <c r="AO3914" s="115"/>
      <c r="AP3914" s="115"/>
      <c r="AQ3914" s="115"/>
      <c r="AR3914" s="115"/>
      <c r="AS3914" s="115"/>
      <c r="AT3914" s="115"/>
      <c r="AU3914" s="115"/>
    </row>
    <row r="3915" ht="15.75" customHeight="1">
      <c r="A3915" s="116"/>
      <c r="B3915" s="10">
        <f t="shared" si="4299"/>
        <v>1</v>
      </c>
      <c r="C3915" s="117" t="s">
        <v>8597</v>
      </c>
      <c r="D3915" s="118"/>
      <c r="E3915" s="118"/>
      <c r="F3915" s="118"/>
      <c r="G3915" s="118"/>
      <c r="H3915" s="118"/>
      <c r="I3915" s="118"/>
      <c r="J3915" s="118"/>
      <c r="K3915" s="118"/>
      <c r="L3915" s="118"/>
      <c r="M3915" s="118"/>
      <c r="N3915" s="118"/>
      <c r="O3915" s="118"/>
      <c r="P3915" s="118"/>
      <c r="Q3915" s="124"/>
      <c r="R3915" s="118"/>
      <c r="S3915" s="118"/>
      <c r="T3915" s="120"/>
      <c r="U3915" s="121"/>
      <c r="V3915" s="121"/>
      <c r="W3915" s="15">
        <f t="shared" si="2"/>
        <v>45635</v>
      </c>
      <c r="X3915" s="24">
        <v>3914.0</v>
      </c>
      <c r="Y3915" s="121"/>
      <c r="Z3915" s="121"/>
      <c r="AA3915" s="121"/>
      <c r="AB3915" s="121"/>
      <c r="AC3915" s="121"/>
      <c r="AD3915" s="121"/>
      <c r="AE3915" s="121"/>
      <c r="AF3915" s="121"/>
      <c r="AG3915" s="121"/>
      <c r="AH3915" s="121"/>
      <c r="AI3915" s="121"/>
      <c r="AJ3915" s="121"/>
      <c r="AK3915" s="121"/>
      <c r="AL3915" s="122"/>
      <c r="AM3915" s="122"/>
      <c r="AN3915" s="122"/>
      <c r="AO3915" s="122"/>
      <c r="AP3915" s="122"/>
      <c r="AQ3915" s="122"/>
      <c r="AR3915" s="122"/>
      <c r="AS3915" s="122"/>
      <c r="AT3915" s="122"/>
      <c r="AU3915" s="122"/>
    </row>
    <row r="3916" ht="15.75" customHeight="1">
      <c r="A3916" s="123">
        <f t="shared" ref="A3916:A3919" si="5447">COUNTIFS(C$3:C3916,C3916)</f>
        <v>1</v>
      </c>
      <c r="B3916" s="10">
        <f t="shared" si="4299"/>
        <v>1</v>
      </c>
      <c r="C3916" s="117" t="s">
        <v>8598</v>
      </c>
      <c r="D3916" s="124" t="s">
        <v>47</v>
      </c>
      <c r="E3916" s="119" t="s">
        <v>8599</v>
      </c>
      <c r="F3916" s="124"/>
      <c r="G3916" s="124"/>
      <c r="H3916" s="119" t="s">
        <v>8600</v>
      </c>
      <c r="I3916" s="124"/>
      <c r="J3916" s="124"/>
      <c r="K3916" s="124"/>
      <c r="L3916" s="124"/>
      <c r="M3916" s="124"/>
      <c r="N3916" s="119" t="s">
        <v>8601</v>
      </c>
      <c r="O3916" s="124" t="s">
        <v>65</v>
      </c>
      <c r="P3916" s="119" t="s">
        <v>8601</v>
      </c>
      <c r="Q3916" s="124"/>
      <c r="R3916" s="124" t="s">
        <v>8542</v>
      </c>
      <c r="S3916" s="124" t="s">
        <v>8543</v>
      </c>
      <c r="T3916" s="119" t="s">
        <v>8602</v>
      </c>
      <c r="U3916" s="126"/>
      <c r="V3916" s="126"/>
      <c r="W3916" s="15">
        <f t="shared" si="2"/>
        <v>45635</v>
      </c>
      <c r="X3916" s="24">
        <v>3915.0</v>
      </c>
      <c r="Y3916" s="121" t="str">
        <f>formulatext(A3916)</f>
        <v>=COUNTIFS(C$3:C3916,C3916)</v>
      </c>
      <c r="Z3916" s="127" t="str">
        <f>org.libreoffice.regex(Y3916,"(\= COUNTIFS\(C\$\d{1,3}:)(C\d{1,3})(,)(C\d{1,3})(\))","$2")</f>
        <v>#NAME?</v>
      </c>
      <c r="AA3916" s="127" t="str">
        <f>org.libreoffice.regex(Y3916,"(\= COUNTIFS\(C\$\d{1,3}:)(C\d{1,3})(,)(C\d{1,3})(\))","$4")</f>
        <v>#NAME?</v>
      </c>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si="5447"/>
        <v>1</v>
      </c>
      <c r="B3917" s="10">
        <f t="shared" si="4299"/>
        <v>1</v>
      </c>
      <c r="C3917" s="117" t="s">
        <v>8603</v>
      </c>
      <c r="D3917" s="143" t="s">
        <v>47</v>
      </c>
      <c r="E3917" s="146" t="s">
        <v>921</v>
      </c>
      <c r="F3917" s="143"/>
      <c r="G3917" s="143"/>
      <c r="H3917" s="146" t="s">
        <v>8604</v>
      </c>
      <c r="I3917" s="143"/>
      <c r="J3917" s="143" t="s">
        <v>5414</v>
      </c>
      <c r="K3917" s="143">
        <v>2.0</v>
      </c>
      <c r="L3917" s="143" t="s">
        <v>3045</v>
      </c>
      <c r="M3917" s="143"/>
      <c r="N3917" s="143" t="s">
        <v>8172</v>
      </c>
      <c r="O3917" s="143"/>
      <c r="P3917" s="124"/>
      <c r="Q3917" s="124"/>
      <c r="R3917" s="124" t="s">
        <v>8542</v>
      </c>
      <c r="S3917" s="124" t="s">
        <v>8543</v>
      </c>
      <c r="T3917" s="119" t="s">
        <v>8605</v>
      </c>
      <c r="U3917" s="126"/>
      <c r="V3917" s="126"/>
      <c r="W3917" s="15">
        <f t="shared" si="2"/>
        <v>45635</v>
      </c>
      <c r="X3917" s="24">
        <v>3916.0</v>
      </c>
      <c r="Y3917" s="121"/>
      <c r="Z3917" s="127"/>
      <c r="AA3917" s="127"/>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47"/>
        <v>7</v>
      </c>
      <c r="B3918" s="10">
        <f t="shared" si="4299"/>
        <v>19</v>
      </c>
      <c r="C3918" s="128" t="s">
        <v>5844</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4"/>
      <c r="P3918" s="124"/>
      <c r="Q3918" s="124"/>
      <c r="R3918" s="124" t="s">
        <v>8542</v>
      </c>
      <c r="S3918" s="124" t="s">
        <v>8543</v>
      </c>
      <c r="T3918" s="134" t="s">
        <v>8597</v>
      </c>
      <c r="U3918" s="126"/>
      <c r="V3918" s="126"/>
      <c r="W3918" s="15">
        <f t="shared" si="2"/>
        <v>45635</v>
      </c>
      <c r="X3918" s="24">
        <v>3917.0</v>
      </c>
      <c r="Y3918" s="121" t="str">
        <f t="shared" ref="Y3918:Y3919" si="5448">formulatext(A3918)</f>
        <v>=COUNTIFS(C$3:C3918,C3918)</v>
      </c>
      <c r="Z3918" s="127" t="str">
        <f t="shared" ref="Z3918:Z3919" si="5449">org.libreoffice.regex(Y3918,"(\= COUNTIFS\(C\$\d{1,3}:)(C\d{1,3})(,)(C\d{1,3})(\))","$2")</f>
        <v>#NAME?</v>
      </c>
      <c r="AA3918" s="127" t="str">
        <f t="shared" ref="AA3918:AA3919" si="5450">org.libreoffice.regex(Y3918,"(\= COUNTIFS\(C\$\d{1,3}:)(C\d{1,3})(,)(C\d{1,3})(\))","$4")</f>
        <v>#NAME?</v>
      </c>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47"/>
        <v>1</v>
      </c>
      <c r="B3919" s="10">
        <f t="shared" si="4299"/>
        <v>2</v>
      </c>
      <c r="C3919" s="117" t="s">
        <v>8606</v>
      </c>
      <c r="D3919" s="119" t="s">
        <v>7090</v>
      </c>
      <c r="E3919" s="119" t="s">
        <v>8607</v>
      </c>
      <c r="F3919" s="124"/>
      <c r="G3919" s="124"/>
      <c r="H3919" s="119" t="s">
        <v>8608</v>
      </c>
      <c r="I3919" s="124"/>
      <c r="J3919" s="124"/>
      <c r="K3919" s="124"/>
      <c r="L3919" s="124"/>
      <c r="M3919" s="124"/>
      <c r="N3919" s="119" t="s">
        <v>5955</v>
      </c>
      <c r="O3919" s="124"/>
      <c r="P3919" s="124"/>
      <c r="Q3919" s="124"/>
      <c r="R3919" s="124" t="s">
        <v>8542</v>
      </c>
      <c r="S3919" s="124" t="s">
        <v>8543</v>
      </c>
      <c r="T3919" s="129" t="s">
        <v>8609</v>
      </c>
      <c r="U3919" s="126"/>
      <c r="V3919" s="126"/>
      <c r="W3919" s="15">
        <f t="shared" si="2"/>
        <v>45635</v>
      </c>
      <c r="X3919" s="24">
        <v>3918.0</v>
      </c>
      <c r="Y3919" s="121" t="str">
        <f t="shared" si="5448"/>
        <v>=COUNTIFS(C$3:C3919,C3919)</v>
      </c>
      <c r="Z3919" s="127" t="str">
        <f t="shared" si="5449"/>
        <v>#NAME?</v>
      </c>
      <c r="AA3919" s="127" t="str">
        <f t="shared" si="5450"/>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36"/>
      <c r="B3920" s="10">
        <f t="shared" si="4299"/>
        <v>0</v>
      </c>
      <c r="C3920" s="130"/>
      <c r="D3920" s="130"/>
      <c r="E3920" s="130"/>
      <c r="F3920" s="130"/>
      <c r="G3920" s="130"/>
      <c r="H3920" s="130"/>
      <c r="I3920" s="130"/>
      <c r="J3920" s="130"/>
      <c r="K3920" s="130"/>
      <c r="L3920" s="130"/>
      <c r="M3920" s="130"/>
      <c r="N3920" s="130"/>
      <c r="O3920" s="130"/>
      <c r="P3920" s="130"/>
      <c r="Q3920" s="130"/>
      <c r="R3920" s="130"/>
      <c r="S3920" s="130"/>
      <c r="T3920" s="130"/>
      <c r="U3920" s="36"/>
      <c r="V3920" s="36"/>
      <c r="W3920" s="15">
        <f t="shared" si="2"/>
        <v>45635</v>
      </c>
      <c r="X3920" s="24">
        <v>3919.0</v>
      </c>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299"/>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2"/>
        <v>45635</v>
      </c>
      <c r="X3921" s="24">
        <v>3920.0</v>
      </c>
      <c r="Y3921" s="17" t="str">
        <f t="shared" ref="Y3921:Y3938" si="5451">formulatext(A3921)</f>
        <v>#N/A</v>
      </c>
      <c r="Z3921" s="25" t="str">
        <f t="shared" ref="Z3921:Z3938" si="5452">org.libreoffice.regex(Y3921,"(\= COUNTIFS\(C\$\d{1,3}:)(C\d{1,3})(,)(C\d{1,3})(\))","$2")</f>
        <v>#NAME?</v>
      </c>
      <c r="AA3921" s="25" t="str">
        <f t="shared" ref="AA3921:AA3938" si="5453">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299"/>
        <v>1</v>
      </c>
      <c r="C3922" s="12" t="s">
        <v>8610</v>
      </c>
      <c r="D3922" s="21"/>
      <c r="E3922" s="21"/>
      <c r="F3922" s="21"/>
      <c r="G3922" s="21"/>
      <c r="H3922" s="21"/>
      <c r="I3922" s="21"/>
      <c r="J3922" s="21"/>
      <c r="K3922" s="21"/>
      <c r="L3922" s="21"/>
      <c r="M3922" s="21"/>
      <c r="N3922" s="21"/>
      <c r="O3922" s="21"/>
      <c r="P3922" s="21"/>
      <c r="Q3922" s="21"/>
      <c r="R3922" s="21"/>
      <c r="S3922" s="21"/>
      <c r="T3922" s="21"/>
      <c r="U3922" s="23"/>
      <c r="V3922" s="23"/>
      <c r="W3922" s="15">
        <f t="shared" si="2"/>
        <v>45635</v>
      </c>
      <c r="X3922" s="24">
        <v>3921.0</v>
      </c>
      <c r="Y3922" s="17" t="str">
        <f t="shared" si="5451"/>
        <v>#N/A</v>
      </c>
      <c r="Z3922" s="25" t="str">
        <f t="shared" si="5452"/>
        <v>#NAME?</v>
      </c>
      <c r="AA3922" s="25" t="str">
        <f t="shared" si="5453"/>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54">COUNTIFS(C$3:C3923,C3923)</f>
        <v>57</v>
      </c>
      <c r="B3923" s="10">
        <f t="shared" si="4299"/>
        <v>99</v>
      </c>
      <c r="C3923" s="12" t="s">
        <v>555</v>
      </c>
      <c r="D3923" s="21" t="str">
        <f t="shared" ref="D3923:D3925" si="5455">VLOOKUP($C3923,$C$1:$P$7320,2,0)</f>
        <v>pron</v>
      </c>
      <c r="E3923" s="21" t="str">
        <f t="shared" ref="E3923:E3924" si="5456">VLOOKUP($C3923,$C$1:$P$7320,3,0)</f>
        <v>masc nom sg of ya</v>
      </c>
      <c r="F3923" s="21" t="str">
        <f t="shared" ref="F3923:F3925" si="5457">VLOOKUP($C3923,$C$1:$P$7320,4,0)</f>
        <v/>
      </c>
      <c r="G3923" s="21"/>
      <c r="H3923" s="21" t="str">
        <f t="shared" ref="H3923:H3925" si="5458">VLOOKUP($C3923,$C$1:$P$7320,6,0)</f>
        <v>whichever, whoever</v>
      </c>
      <c r="I3923" s="21" t="str">
        <f t="shared" ref="I3923:I3925" si="5459">VLOOKUP($C3923,$C$1:$P$7320,7,0)</f>
        <v/>
      </c>
      <c r="J3923" s="21" t="str">
        <f t="shared" ref="J3923:J3925" si="5460">VLOOKUP($C3923,$C$1:$P$7320,8,0)</f>
        <v/>
      </c>
      <c r="K3923" s="21" t="str">
        <f t="shared" ref="K3923:K3925" si="5461">VLOOKUP($C3923,$C$1:$P$7320,9,0)</f>
        <v/>
      </c>
      <c r="L3923" s="21" t="str">
        <f t="shared" ref="L3923:L3925" si="5462">VLOOKUP($C3923,$C$1:$P$7320,10,0)</f>
        <v/>
      </c>
      <c r="M3923" s="21" t="str">
        <f t="shared" ref="M3923:M3925" si="5463">VLOOKUP($C3923,$C$1:$P$7320,11,0)</f>
        <v/>
      </c>
      <c r="N3923" s="21" t="str">
        <f t="shared" ref="N3923:N3925" si="5464">VLOOKUP($C3923,$C$1:$P$7320,12,0)</f>
        <v/>
      </c>
      <c r="O3923" s="21" t="str">
        <f t="shared" ref="O3923:O3925" si="5465">VLOOKUP($C3923,$C$1:$P$7320,13,0)</f>
        <v/>
      </c>
      <c r="P3923" s="21" t="str">
        <f t="shared" ref="P3923:P3925" si="5466">VLOOKUP($C3923,$C$1:$P$7320,14,0)</f>
        <v/>
      </c>
      <c r="Q3923" s="21"/>
      <c r="R3923" s="21" t="s">
        <v>8610</v>
      </c>
      <c r="S3923" s="21" t="s">
        <v>8611</v>
      </c>
      <c r="T3923" s="21" t="s">
        <v>8612</v>
      </c>
      <c r="U3923" s="77"/>
      <c r="V3923" s="23"/>
      <c r="W3923" s="15">
        <f t="shared" si="2"/>
        <v>45635</v>
      </c>
      <c r="X3923" s="24">
        <v>3922.0</v>
      </c>
      <c r="Y3923" s="17" t="str">
        <f t="shared" si="5451"/>
        <v>=COUNTIFS(C$3:C3923,C3923)</v>
      </c>
      <c r="Z3923" s="25" t="str">
        <f t="shared" si="5452"/>
        <v>#NAME?</v>
      </c>
      <c r="AA3923" s="25" t="str">
        <f t="shared" si="5453"/>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54"/>
        <v>69</v>
      </c>
      <c r="B3924" s="10">
        <f t="shared" si="4299"/>
        <v>124</v>
      </c>
      <c r="C3924" s="12" t="s">
        <v>466</v>
      </c>
      <c r="D3924" s="21" t="str">
        <f t="shared" si="5455"/>
        <v>ind</v>
      </c>
      <c r="E3924" s="21" t="str">
        <f t="shared" si="5456"/>
        <v/>
      </c>
      <c r="F3924" s="21" t="str">
        <f t="shared" si="5457"/>
        <v/>
      </c>
      <c r="G3924" s="21"/>
      <c r="H3924" s="21" t="str">
        <f t="shared" si="5458"/>
        <v>then, now, so, but</v>
      </c>
      <c r="I3924" s="21" t="str">
        <f t="shared" si="5459"/>
        <v/>
      </c>
      <c r="J3924" s="21" t="str">
        <f t="shared" si="5460"/>
        <v/>
      </c>
      <c r="K3924" s="21" t="str">
        <f t="shared" si="5461"/>
        <v/>
      </c>
      <c r="L3924" s="21" t="str">
        <f t="shared" si="5462"/>
        <v/>
      </c>
      <c r="M3924" s="21" t="str">
        <f t="shared" si="5463"/>
        <v/>
      </c>
      <c r="N3924" s="21" t="str">
        <f t="shared" si="5464"/>
        <v/>
      </c>
      <c r="O3924" s="21" t="str">
        <f t="shared" si="5465"/>
        <v/>
      </c>
      <c r="P3924" s="21" t="str">
        <f t="shared" si="5466"/>
        <v/>
      </c>
      <c r="Q3924" s="21"/>
      <c r="R3924" s="21" t="s">
        <v>8610</v>
      </c>
      <c r="S3924" s="21" t="s">
        <v>8611</v>
      </c>
      <c r="T3924" s="21" t="s">
        <v>8612</v>
      </c>
      <c r="U3924" s="23"/>
      <c r="V3924" s="23"/>
      <c r="W3924" s="15">
        <f t="shared" si="2"/>
        <v>45635</v>
      </c>
      <c r="X3924" s="24">
        <v>3923.0</v>
      </c>
      <c r="Y3924" s="17" t="str">
        <f t="shared" si="5451"/>
        <v>=COUNTIFS(C$3:C3924,C3924)</v>
      </c>
      <c r="Z3924" s="25" t="str">
        <f t="shared" si="5452"/>
        <v>#NAME?</v>
      </c>
      <c r="AA3924" s="25" t="str">
        <f t="shared" si="5453"/>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54"/>
        <v>100</v>
      </c>
      <c r="B3925" s="10">
        <f t="shared" si="4299"/>
        <v>147</v>
      </c>
      <c r="C3925" s="12" t="s">
        <v>560</v>
      </c>
      <c r="D3925" s="21" t="str">
        <f t="shared" si="5455"/>
        <v>noun</v>
      </c>
      <c r="E3925" s="21" t="s">
        <v>3635</v>
      </c>
      <c r="F3925" s="21" t="str">
        <f t="shared" si="5457"/>
        <v/>
      </c>
      <c r="G3925" s="21"/>
      <c r="H3925" s="21" t="str">
        <f t="shared" si="5458"/>
        <v>monk, monastic</v>
      </c>
      <c r="I3925" s="21" t="str">
        <f t="shared" si="5459"/>
        <v>beggar, mendicant</v>
      </c>
      <c r="J3925" s="21" t="str">
        <f t="shared" si="5460"/>
        <v>√bhikkh (beg)</v>
      </c>
      <c r="K3925" s="21">
        <f t="shared" si="5461"/>
        <v>1</v>
      </c>
      <c r="L3925" s="21" t="str">
        <f t="shared" si="5462"/>
        <v>a</v>
      </c>
      <c r="M3925" s="21" t="str">
        <f t="shared" si="5463"/>
        <v/>
      </c>
      <c r="N3925" s="21" t="str">
        <f t="shared" si="5464"/>
        <v>√bhikkh + u</v>
      </c>
      <c r="O3925" s="21" t="str">
        <f t="shared" si="5465"/>
        <v/>
      </c>
      <c r="P3925" s="21" t="str">
        <f t="shared" si="5466"/>
        <v/>
      </c>
      <c r="Q3925" s="21"/>
      <c r="R3925" s="21" t="s">
        <v>8610</v>
      </c>
      <c r="S3925" s="21" t="s">
        <v>8611</v>
      </c>
      <c r="T3925" s="21" t="s">
        <v>8612</v>
      </c>
      <c r="U3925" s="23"/>
      <c r="V3925" s="23"/>
      <c r="W3925" s="15">
        <f t="shared" si="2"/>
        <v>45635</v>
      </c>
      <c r="X3925" s="24">
        <v>3924.0</v>
      </c>
      <c r="Y3925" s="17" t="str">
        <f t="shared" si="5451"/>
        <v>=COUNTIFS(C$3:C3925,C3925)</v>
      </c>
      <c r="Z3925" s="25" t="str">
        <f t="shared" si="5452"/>
        <v>#NAME?</v>
      </c>
      <c r="AA3925" s="25" t="str">
        <f t="shared" si="5453"/>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54"/>
        <v>1</v>
      </c>
      <c r="B3926" s="10">
        <f t="shared" si="4299"/>
        <v>1</v>
      </c>
      <c r="C3926" s="12" t="s">
        <v>8613</v>
      </c>
      <c r="D3926" s="21" t="s">
        <v>47</v>
      </c>
      <c r="E3926" s="21" t="s">
        <v>8614</v>
      </c>
      <c r="F3926" s="21"/>
      <c r="G3926" s="21"/>
      <c r="H3926" s="21" t="s">
        <v>8615</v>
      </c>
      <c r="I3926" s="21" t="s">
        <v>8616</v>
      </c>
      <c r="J3926" s="21" t="s">
        <v>8617</v>
      </c>
      <c r="K3926" s="21">
        <v>1.0</v>
      </c>
      <c r="L3926" s="21" t="s">
        <v>35</v>
      </c>
      <c r="M3926" s="21"/>
      <c r="N3926" s="21" t="s">
        <v>8618</v>
      </c>
      <c r="O3926" s="21"/>
      <c r="P3926" s="21"/>
      <c r="Q3926" s="21"/>
      <c r="R3926" s="21" t="s">
        <v>8610</v>
      </c>
      <c r="S3926" s="21" t="s">
        <v>8611</v>
      </c>
      <c r="T3926" s="21" t="s">
        <v>8619</v>
      </c>
      <c r="U3926" s="23"/>
      <c r="V3926" s="23"/>
      <c r="W3926" s="15">
        <f t="shared" si="2"/>
        <v>45635</v>
      </c>
      <c r="X3926" s="24">
        <v>3925.0</v>
      </c>
      <c r="Y3926" s="17" t="str">
        <f t="shared" si="5451"/>
        <v>=COUNTIFS(C$3:C3926,C3926)</v>
      </c>
      <c r="Z3926" s="25" t="str">
        <f t="shared" si="5452"/>
        <v>#NAME?</v>
      </c>
      <c r="AA3926" s="25" t="str">
        <f t="shared" si="5453"/>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54"/>
        <v>134</v>
      </c>
      <c r="B3927" s="10">
        <f t="shared" si="4299"/>
        <v>220</v>
      </c>
      <c r="C3927" s="12" t="s">
        <v>1131</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8610</v>
      </c>
      <c r="S3927" s="21" t="s">
        <v>8611</v>
      </c>
      <c r="T3927" s="21" t="s">
        <v>8612</v>
      </c>
      <c r="U3927" s="23"/>
      <c r="V3927" s="23"/>
      <c r="W3927" s="15">
        <f t="shared" si="2"/>
        <v>45635</v>
      </c>
      <c r="X3927" s="24">
        <v>3926.0</v>
      </c>
      <c r="Y3927" s="17" t="str">
        <f t="shared" si="5451"/>
        <v>=COUNTIFS(C$3:C3927,C3927)</v>
      </c>
      <c r="Z3927" s="25" t="str">
        <f t="shared" si="5452"/>
        <v>#NAME?</v>
      </c>
      <c r="AA3927" s="25" t="str">
        <f t="shared" si="5453"/>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54"/>
        <v>1</v>
      </c>
      <c r="B3928" s="10">
        <f t="shared" si="4299"/>
        <v>1</v>
      </c>
      <c r="C3928" s="12" t="s">
        <v>8620</v>
      </c>
      <c r="D3928" s="21" t="s">
        <v>47</v>
      </c>
      <c r="E3928" s="21" t="s">
        <v>8621</v>
      </c>
      <c r="F3928" s="21"/>
      <c r="G3928" s="21"/>
      <c r="H3928" s="21" t="s">
        <v>8622</v>
      </c>
      <c r="I3928" s="21" t="s">
        <v>8623</v>
      </c>
      <c r="J3928" s="21" t="s">
        <v>1250</v>
      </c>
      <c r="K3928" s="21">
        <v>1.0</v>
      </c>
      <c r="L3928" s="21" t="s">
        <v>35</v>
      </c>
      <c r="M3928" s="21"/>
      <c r="N3928" s="21" t="s">
        <v>8624</v>
      </c>
      <c r="O3928" s="21"/>
      <c r="P3928" s="21"/>
      <c r="Q3928" s="21"/>
      <c r="R3928" s="21" t="s">
        <v>8610</v>
      </c>
      <c r="S3928" s="21" t="s">
        <v>8611</v>
      </c>
      <c r="T3928" s="21" t="s">
        <v>8625</v>
      </c>
      <c r="U3928" s="23"/>
      <c r="V3928" s="23"/>
      <c r="W3928" s="15">
        <f t="shared" si="2"/>
        <v>45635</v>
      </c>
      <c r="X3928" s="24">
        <v>3927.0</v>
      </c>
      <c r="Y3928" s="17" t="str">
        <f t="shared" si="5451"/>
        <v>=COUNTIFS(C$3:C3928,C3928)</v>
      </c>
      <c r="Z3928" s="25" t="str">
        <f t="shared" si="5452"/>
        <v>#NAME?</v>
      </c>
      <c r="AA3928" s="25" t="str">
        <f t="shared" si="5453"/>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54"/>
        <v>135</v>
      </c>
      <c r="B3929" s="10">
        <f t="shared" si="4299"/>
        <v>220</v>
      </c>
      <c r="C3929" s="12" t="s">
        <v>1131</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8610</v>
      </c>
      <c r="S3929" s="21" t="s">
        <v>8611</v>
      </c>
      <c r="T3929" s="21" t="s">
        <v>8612</v>
      </c>
      <c r="U3929" s="23"/>
      <c r="V3929" s="23"/>
      <c r="W3929" s="15">
        <f t="shared" si="2"/>
        <v>45635</v>
      </c>
      <c r="X3929" s="24">
        <v>3928.0</v>
      </c>
      <c r="Y3929" s="17" t="str">
        <f t="shared" si="5451"/>
        <v>=COUNTIFS(C$3:C3929,C3929)</v>
      </c>
      <c r="Z3929" s="25" t="str">
        <f t="shared" si="5452"/>
        <v>#NAME?</v>
      </c>
      <c r="AA3929" s="25" t="str">
        <f t="shared" si="5453"/>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54"/>
        <v>1</v>
      </c>
      <c r="B3930" s="10">
        <f t="shared" si="4299"/>
        <v>1</v>
      </c>
      <c r="C3930" s="12" t="s">
        <v>8626</v>
      </c>
      <c r="D3930" s="21" t="s">
        <v>47</v>
      </c>
      <c r="E3930" s="21" t="s">
        <v>8627</v>
      </c>
      <c r="F3930" s="21"/>
      <c r="G3930" s="21"/>
      <c r="H3930" s="21" t="s">
        <v>8628</v>
      </c>
      <c r="I3930" s="21" t="s">
        <v>8623</v>
      </c>
      <c r="J3930" s="21" t="s">
        <v>1250</v>
      </c>
      <c r="K3930" s="21">
        <v>1.0</v>
      </c>
      <c r="L3930" s="21" t="s">
        <v>35</v>
      </c>
      <c r="M3930" s="21"/>
      <c r="N3930" s="21" t="s">
        <v>8629</v>
      </c>
      <c r="O3930" s="21"/>
      <c r="P3930" s="21"/>
      <c r="Q3930" s="21"/>
      <c r="R3930" s="21" t="s">
        <v>8610</v>
      </c>
      <c r="S3930" s="21" t="s">
        <v>8611</v>
      </c>
      <c r="T3930" s="21" t="s">
        <v>8630</v>
      </c>
      <c r="U3930" s="23"/>
      <c r="V3930" s="23"/>
      <c r="W3930" s="15">
        <f t="shared" si="2"/>
        <v>45635</v>
      </c>
      <c r="X3930" s="24">
        <v>3929.0</v>
      </c>
      <c r="Y3930" s="17" t="str">
        <f t="shared" si="5451"/>
        <v>=COUNTIFS(C$3:C3930,C3930)</v>
      </c>
      <c r="Z3930" s="25" t="str">
        <f t="shared" si="5452"/>
        <v>#NAME?</v>
      </c>
      <c r="AA3930" s="25" t="str">
        <f t="shared" si="5453"/>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54"/>
        <v>136</v>
      </c>
      <c r="B3931" s="10">
        <f t="shared" si="4299"/>
        <v>220</v>
      </c>
      <c r="C3931" s="12" t="s">
        <v>1131</v>
      </c>
      <c r="D3931" s="21" t="str">
        <f t="shared" ref="D3931:D3938" si="5467">VLOOKUP($C3931,$C$1:$P$7320,2,0)</f>
        <v>ind</v>
      </c>
      <c r="E3931" s="21" t="str">
        <f t="shared" ref="E3931:E3938" si="5468">VLOOKUP($C3931,$C$1:$P$7320,3,0)</f>
        <v>conj</v>
      </c>
      <c r="F3931" s="21" t="str">
        <f t="shared" ref="F3931:F3938" si="5469">VLOOKUP($C3931,$C$1:$P$7320,4,0)</f>
        <v/>
      </c>
      <c r="G3931" s="21"/>
      <c r="H3931" s="21" t="str">
        <f t="shared" ref="H3931:H3938" si="5470">VLOOKUP($C3931,$C$1:$P$7320,6,0)</f>
        <v>or, either or</v>
      </c>
      <c r="I3931" s="21" t="str">
        <f t="shared" ref="I3931:I3938" si="5471">VLOOKUP($C3931,$C$1:$P$7320,7,0)</f>
        <v/>
      </c>
      <c r="J3931" s="21" t="str">
        <f t="shared" ref="J3931:J3938" si="5472">VLOOKUP($C3931,$C$1:$P$7320,8,0)</f>
        <v/>
      </c>
      <c r="K3931" s="21" t="str">
        <f t="shared" ref="K3931:K3938" si="5473">VLOOKUP($C3931,$C$1:$P$7320,9,0)</f>
        <v/>
      </c>
      <c r="L3931" s="21" t="str">
        <f t="shared" ref="L3931:L3938" si="5474">VLOOKUP($C3931,$C$1:$P$7320,10,0)</f>
        <v/>
      </c>
      <c r="M3931" s="21" t="str">
        <f t="shared" ref="M3931:M3938" si="5475">VLOOKUP($C3931,$C$1:$P$7320,11,0)</f>
        <v/>
      </c>
      <c r="N3931" s="21" t="str">
        <f t="shared" ref="N3931:N3938" si="5476">VLOOKUP($C3931,$C$1:$P$7320,12,0)</f>
        <v/>
      </c>
      <c r="O3931" s="21" t="str">
        <f t="shared" ref="O3931:O3938" si="5477">VLOOKUP($C3931,$C$1:$P$7320,13,0)</f>
        <v/>
      </c>
      <c r="P3931" s="21" t="str">
        <f t="shared" ref="P3931:P3938" si="5478">VLOOKUP($C3931,$C$1:$P$7320,14,0)</f>
        <v/>
      </c>
      <c r="Q3931" s="21"/>
      <c r="R3931" s="21" t="s">
        <v>8610</v>
      </c>
      <c r="S3931" s="21" t="s">
        <v>8611</v>
      </c>
      <c r="T3931" s="21" t="s">
        <v>8612</v>
      </c>
      <c r="U3931" s="23"/>
      <c r="V3931" s="23"/>
      <c r="W3931" s="15">
        <f t="shared" si="2"/>
        <v>45635</v>
      </c>
      <c r="X3931" s="24">
        <v>3930.0</v>
      </c>
      <c r="Y3931" s="17" t="str">
        <f t="shared" si="5451"/>
        <v>=COUNTIFS(C$3:C3931,C3931)</v>
      </c>
      <c r="Z3931" s="25" t="str">
        <f t="shared" si="5452"/>
        <v>#NAME?</v>
      </c>
      <c r="AA3931" s="25" t="str">
        <f t="shared" si="5453"/>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54"/>
        <v>2</v>
      </c>
      <c r="B3932" s="10">
        <f t="shared" si="4299"/>
        <v>5</v>
      </c>
      <c r="C3932" s="12" t="s">
        <v>6146</v>
      </c>
      <c r="D3932" s="21" t="str">
        <f t="shared" si="5467"/>
        <v>ind</v>
      </c>
      <c r="E3932" s="21" t="str">
        <f t="shared" si="5468"/>
        <v>adv, instr sg of sahattha</v>
      </c>
      <c r="F3932" s="21" t="str">
        <f t="shared" si="5469"/>
        <v/>
      </c>
      <c r="G3932" s="21"/>
      <c r="H3932" s="21" t="str">
        <f t="shared" si="5470"/>
        <v>by one's own hand, personally</v>
      </c>
      <c r="I3932" s="21" t="str">
        <f t="shared" si="5471"/>
        <v>with own hand</v>
      </c>
      <c r="J3932" s="21" t="str">
        <f t="shared" si="5472"/>
        <v/>
      </c>
      <c r="K3932" s="21" t="str">
        <f t="shared" si="5473"/>
        <v/>
      </c>
      <c r="L3932" s="21" t="str">
        <f t="shared" si="5474"/>
        <v/>
      </c>
      <c r="M3932" s="21" t="str">
        <f t="shared" si="5475"/>
        <v/>
      </c>
      <c r="N3932" s="21" t="str">
        <f t="shared" si="5476"/>
        <v/>
      </c>
      <c r="O3932" s="21" t="str">
        <f t="shared" si="5477"/>
        <v/>
      </c>
      <c r="P3932" s="21" t="str">
        <f t="shared" si="5478"/>
        <v/>
      </c>
      <c r="Q3932" s="21"/>
      <c r="R3932" s="21" t="s">
        <v>8610</v>
      </c>
      <c r="S3932" s="21" t="s">
        <v>8611</v>
      </c>
      <c r="T3932" s="21" t="s">
        <v>8612</v>
      </c>
      <c r="U3932" s="23"/>
      <c r="V3932" s="23"/>
      <c r="W3932" s="15">
        <f t="shared" si="2"/>
        <v>45635</v>
      </c>
      <c r="X3932" s="24">
        <v>3931.0</v>
      </c>
      <c r="Y3932" s="17" t="str">
        <f t="shared" si="5451"/>
        <v>=COUNTIFS(C$3:C3932,C3932)</v>
      </c>
      <c r="Z3932" s="25" t="str">
        <f t="shared" si="5452"/>
        <v>#NAME?</v>
      </c>
      <c r="AA3932" s="25" t="str">
        <f t="shared" si="5453"/>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54"/>
        <v>4</v>
      </c>
      <c r="B3933" s="10">
        <f t="shared" si="4299"/>
        <v>7</v>
      </c>
      <c r="C3933" s="12" t="s">
        <v>8395</v>
      </c>
      <c r="D3933" s="21" t="str">
        <f t="shared" si="5467"/>
        <v>noun</v>
      </c>
      <c r="E3933" s="21" t="str">
        <f t="shared" si="5468"/>
        <v>nt acc sg of khādaniya</v>
      </c>
      <c r="F3933" s="21" t="str">
        <f t="shared" si="5469"/>
        <v/>
      </c>
      <c r="G3933" s="21"/>
      <c r="H3933" s="21" t="str">
        <f t="shared" si="5470"/>
        <v>edible food; not staple food</v>
      </c>
      <c r="I3933" s="21" t="str">
        <f t="shared" si="5471"/>
        <v>to be chewed</v>
      </c>
      <c r="J3933" s="21" t="str">
        <f t="shared" si="5472"/>
        <v>√khād (chew)</v>
      </c>
      <c r="K3933" s="21">
        <f t="shared" si="5473"/>
        <v>1</v>
      </c>
      <c r="L3933" s="21" t="str">
        <f t="shared" si="5474"/>
        <v>a</v>
      </c>
      <c r="M3933" s="21" t="str">
        <f t="shared" si="5475"/>
        <v/>
      </c>
      <c r="N3933" s="21" t="str">
        <f t="shared" si="5476"/>
        <v>√khād + anīya</v>
      </c>
      <c r="O3933" s="21" t="str">
        <f t="shared" si="5477"/>
        <v/>
      </c>
      <c r="P3933" s="21" t="str">
        <f t="shared" si="5478"/>
        <v/>
      </c>
      <c r="Q3933" s="21"/>
      <c r="R3933" s="21" t="s">
        <v>8610</v>
      </c>
      <c r="S3933" s="21" t="s">
        <v>8611</v>
      </c>
      <c r="T3933" s="21" t="s">
        <v>8612</v>
      </c>
      <c r="U3933" s="23"/>
      <c r="V3933" s="23"/>
      <c r="W3933" s="15">
        <f t="shared" si="2"/>
        <v>45635</v>
      </c>
      <c r="X3933" s="24">
        <v>3932.0</v>
      </c>
      <c r="Y3933" s="17" t="str">
        <f t="shared" si="5451"/>
        <v>=COUNTIFS(C$3:C3933,C3933)</v>
      </c>
      <c r="Z3933" s="25" t="str">
        <f t="shared" si="5452"/>
        <v>#NAME?</v>
      </c>
      <c r="AA3933" s="25" t="str">
        <f t="shared" si="5453"/>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54"/>
        <v>137</v>
      </c>
      <c r="B3934" s="10">
        <f t="shared" si="4299"/>
        <v>220</v>
      </c>
      <c r="C3934" s="12" t="s">
        <v>1131</v>
      </c>
      <c r="D3934" s="21" t="str">
        <f t="shared" si="5467"/>
        <v>ind</v>
      </c>
      <c r="E3934" s="21" t="str">
        <f t="shared" si="5468"/>
        <v>conj</v>
      </c>
      <c r="F3934" s="21" t="str">
        <f t="shared" si="5469"/>
        <v/>
      </c>
      <c r="G3934" s="21"/>
      <c r="H3934" s="21" t="str">
        <f t="shared" si="5470"/>
        <v>or, either or</v>
      </c>
      <c r="I3934" s="21" t="str">
        <f t="shared" si="5471"/>
        <v/>
      </c>
      <c r="J3934" s="21" t="str">
        <f t="shared" si="5472"/>
        <v/>
      </c>
      <c r="K3934" s="21" t="str">
        <f t="shared" si="5473"/>
        <v/>
      </c>
      <c r="L3934" s="21" t="str">
        <f t="shared" si="5474"/>
        <v/>
      </c>
      <c r="M3934" s="21" t="str">
        <f t="shared" si="5475"/>
        <v/>
      </c>
      <c r="N3934" s="21" t="str">
        <f t="shared" si="5476"/>
        <v/>
      </c>
      <c r="O3934" s="21" t="str">
        <f t="shared" si="5477"/>
        <v/>
      </c>
      <c r="P3934" s="21" t="str">
        <f t="shared" si="5478"/>
        <v/>
      </c>
      <c r="Q3934" s="21"/>
      <c r="R3934" s="21" t="s">
        <v>8610</v>
      </c>
      <c r="S3934" s="21" t="s">
        <v>8611</v>
      </c>
      <c r="T3934" s="21" t="s">
        <v>8612</v>
      </c>
      <c r="U3934" s="23"/>
      <c r="V3934" s="23"/>
      <c r="W3934" s="15">
        <f t="shared" si="2"/>
        <v>45635</v>
      </c>
      <c r="X3934" s="24">
        <v>3933.0</v>
      </c>
      <c r="Y3934" s="17" t="str">
        <f t="shared" si="5451"/>
        <v>=COUNTIFS(C$3:C3934,C3934)</v>
      </c>
      <c r="Z3934" s="25" t="str">
        <f t="shared" si="5452"/>
        <v>#NAME?</v>
      </c>
      <c r="AA3934" s="25" t="str">
        <f t="shared" si="5453"/>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54"/>
        <v>4</v>
      </c>
      <c r="B3935" s="10">
        <f t="shared" si="4299"/>
        <v>7</v>
      </c>
      <c r="C3935" s="12" t="s">
        <v>8402</v>
      </c>
      <c r="D3935" s="21" t="str">
        <f t="shared" si="5467"/>
        <v>noun</v>
      </c>
      <c r="E3935" s="21" t="str">
        <f t="shared" si="5468"/>
        <v>nt acc sg of bhojanīya</v>
      </c>
      <c r="F3935" s="21" t="str">
        <f t="shared" si="5469"/>
        <v/>
      </c>
      <c r="G3935" s="21"/>
      <c r="H3935" s="21" t="str">
        <f t="shared" si="5470"/>
        <v>staple food</v>
      </c>
      <c r="I3935" s="21" t="str">
        <f t="shared" si="5471"/>
        <v>to be enjoyed</v>
      </c>
      <c r="J3935" s="21" t="str">
        <f t="shared" si="5472"/>
        <v>√bhuj (eat, enjoy)</v>
      </c>
      <c r="K3935" s="21">
        <f t="shared" si="5473"/>
        <v>2</v>
      </c>
      <c r="L3935" s="21" t="str">
        <f t="shared" si="5474"/>
        <v>ṃa</v>
      </c>
      <c r="M3935" s="21" t="str">
        <f t="shared" si="5475"/>
        <v/>
      </c>
      <c r="N3935" s="21" t="str">
        <f t="shared" si="5476"/>
        <v>√bhuj + *anīya</v>
      </c>
      <c r="O3935" s="21" t="str">
        <f t="shared" si="5477"/>
        <v/>
      </c>
      <c r="P3935" s="21" t="str">
        <f t="shared" si="5478"/>
        <v/>
      </c>
      <c r="Q3935" s="21"/>
      <c r="R3935" s="21" t="s">
        <v>8610</v>
      </c>
      <c r="S3935" s="21" t="s">
        <v>8611</v>
      </c>
      <c r="T3935" s="21" t="s">
        <v>8612</v>
      </c>
      <c r="U3935" s="23"/>
      <c r="V3935" s="23"/>
      <c r="W3935" s="15">
        <f t="shared" si="2"/>
        <v>45635</v>
      </c>
      <c r="X3935" s="24">
        <v>3934.0</v>
      </c>
      <c r="Y3935" s="17" t="str">
        <f t="shared" si="5451"/>
        <v>=COUNTIFS(C$3:C3935,C3935)</v>
      </c>
      <c r="Z3935" s="25" t="str">
        <f t="shared" si="5452"/>
        <v>#NAME?</v>
      </c>
      <c r="AA3935" s="25" t="str">
        <f t="shared" si="5453"/>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54"/>
        <v>138</v>
      </c>
      <c r="B3936" s="10">
        <f t="shared" si="4299"/>
        <v>220</v>
      </c>
      <c r="C3936" s="12" t="s">
        <v>1131</v>
      </c>
      <c r="D3936" s="21" t="str">
        <f t="shared" si="5467"/>
        <v>ind</v>
      </c>
      <c r="E3936" s="21" t="str">
        <f t="shared" si="5468"/>
        <v>conj</v>
      </c>
      <c r="F3936" s="21" t="str">
        <f t="shared" si="5469"/>
        <v/>
      </c>
      <c r="G3936" s="21"/>
      <c r="H3936" s="21" t="str">
        <f t="shared" si="5470"/>
        <v>or, either or</v>
      </c>
      <c r="I3936" s="21" t="str">
        <f t="shared" si="5471"/>
        <v/>
      </c>
      <c r="J3936" s="21" t="str">
        <f t="shared" si="5472"/>
        <v/>
      </c>
      <c r="K3936" s="21" t="str">
        <f t="shared" si="5473"/>
        <v/>
      </c>
      <c r="L3936" s="21" t="str">
        <f t="shared" si="5474"/>
        <v/>
      </c>
      <c r="M3936" s="21" t="str">
        <f t="shared" si="5475"/>
        <v/>
      </c>
      <c r="N3936" s="21" t="str">
        <f t="shared" si="5476"/>
        <v/>
      </c>
      <c r="O3936" s="21" t="str">
        <f t="shared" si="5477"/>
        <v/>
      </c>
      <c r="P3936" s="21" t="str">
        <f t="shared" si="5478"/>
        <v/>
      </c>
      <c r="Q3936" s="21"/>
      <c r="R3936" s="21" t="s">
        <v>8610</v>
      </c>
      <c r="S3936" s="21" t="s">
        <v>8611</v>
      </c>
      <c r="T3936" s="21" t="s">
        <v>8612</v>
      </c>
      <c r="U3936" s="23"/>
      <c r="V3936" s="23"/>
      <c r="W3936" s="15">
        <f t="shared" si="2"/>
        <v>45635</v>
      </c>
      <c r="X3936" s="24">
        <v>3935.0</v>
      </c>
      <c r="Y3936" s="17" t="str">
        <f t="shared" si="5451"/>
        <v>=COUNTIFS(C$3:C3936,C3936)</v>
      </c>
      <c r="Z3936" s="25" t="str">
        <f t="shared" si="5452"/>
        <v>#NAME?</v>
      </c>
      <c r="AA3936" s="25" t="str">
        <f t="shared" si="5453"/>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54"/>
        <v>2</v>
      </c>
      <c r="B3937" s="10">
        <f t="shared" si="4299"/>
        <v>3</v>
      </c>
      <c r="C3937" s="12" t="s">
        <v>7920</v>
      </c>
      <c r="D3937" s="21" t="str">
        <f t="shared" si="5467"/>
        <v>verb</v>
      </c>
      <c r="E3937" s="21" t="str">
        <f t="shared" si="5468"/>
        <v>opt 3rd sg of dadāti</v>
      </c>
      <c r="F3937" s="21" t="str">
        <f t="shared" si="5469"/>
        <v/>
      </c>
      <c r="G3937" s="21"/>
      <c r="H3937" s="21" t="str">
        <f t="shared" si="5470"/>
        <v>he would give</v>
      </c>
      <c r="I3937" s="21" t="str">
        <f t="shared" si="5471"/>
        <v/>
      </c>
      <c r="J3937" s="21" t="str">
        <f t="shared" si="5472"/>
        <v>√dā (give)</v>
      </c>
      <c r="K3937" s="21">
        <f t="shared" si="5473"/>
        <v>1</v>
      </c>
      <c r="L3937" s="21" t="str">
        <f t="shared" si="5474"/>
        <v>a</v>
      </c>
      <c r="M3937" s="21" t="str">
        <f t="shared" si="5475"/>
        <v>√dā + dā + a &gt; dadā</v>
      </c>
      <c r="N3937" s="21" t="str">
        <f t="shared" si="5476"/>
        <v>dadā + ti</v>
      </c>
      <c r="O3937" s="21" t="str">
        <f t="shared" si="5477"/>
        <v/>
      </c>
      <c r="P3937" s="21" t="str">
        <f t="shared" si="5478"/>
        <v/>
      </c>
      <c r="Q3937" s="21"/>
      <c r="R3937" s="21" t="s">
        <v>8610</v>
      </c>
      <c r="S3937" s="21" t="s">
        <v>8611</v>
      </c>
      <c r="T3937" s="21" t="s">
        <v>8612</v>
      </c>
      <c r="U3937" s="23"/>
      <c r="V3937" s="23"/>
      <c r="W3937" s="15">
        <f t="shared" si="2"/>
        <v>45635</v>
      </c>
      <c r="X3937" s="24">
        <v>3936.0</v>
      </c>
      <c r="Y3937" s="17" t="str">
        <f t="shared" si="5451"/>
        <v>=COUNTIFS(C$3:C3937,C3937)</v>
      </c>
      <c r="Z3937" s="25" t="str">
        <f t="shared" si="5452"/>
        <v>#NAME?</v>
      </c>
      <c r="AA3937" s="25" t="str">
        <f t="shared" si="5453"/>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54"/>
        <v>71</v>
      </c>
      <c r="B3938" s="10">
        <f t="shared" si="4299"/>
        <v>122</v>
      </c>
      <c r="C3938" s="12" t="s">
        <v>4724</v>
      </c>
      <c r="D3938" s="21" t="str">
        <f t="shared" si="5467"/>
        <v>adj</v>
      </c>
      <c r="E3938" s="21" t="str">
        <f t="shared" si="5468"/>
        <v>nt nom sg of pācittiya</v>
      </c>
      <c r="F3938" s="21" t="str">
        <f t="shared" si="5469"/>
        <v>+loc</v>
      </c>
      <c r="G3938" s="21"/>
      <c r="H3938" s="21" t="str">
        <f t="shared" si="5470"/>
        <v>requiring confession</v>
      </c>
      <c r="I3938" s="21" t="str">
        <f t="shared" si="5471"/>
        <v/>
      </c>
      <c r="J3938" s="21" t="str">
        <f t="shared" si="5472"/>
        <v/>
      </c>
      <c r="K3938" s="21" t="str">
        <f t="shared" si="5473"/>
        <v/>
      </c>
      <c r="L3938" s="21" t="str">
        <f t="shared" si="5474"/>
        <v/>
      </c>
      <c r="M3938" s="21" t="str">
        <f t="shared" si="5475"/>
        <v/>
      </c>
      <c r="N3938" s="21" t="str">
        <f t="shared" si="5476"/>
        <v/>
      </c>
      <c r="O3938" s="21" t="str">
        <f t="shared" si="5477"/>
        <v/>
      </c>
      <c r="P3938" s="21" t="str">
        <f t="shared" si="5478"/>
        <v/>
      </c>
      <c r="Q3938" s="21"/>
      <c r="R3938" s="21" t="s">
        <v>8610</v>
      </c>
      <c r="S3938" s="21" t="s">
        <v>8611</v>
      </c>
      <c r="T3938" s="21" t="s">
        <v>8612</v>
      </c>
      <c r="U3938" s="23"/>
      <c r="V3938" s="23"/>
      <c r="W3938" s="15">
        <f t="shared" si="2"/>
        <v>45635</v>
      </c>
      <c r="X3938" s="24">
        <v>3937.0</v>
      </c>
      <c r="Y3938" s="17" t="str">
        <f t="shared" si="5451"/>
        <v>=COUNTIFS(C$3:C3938,C3938)</v>
      </c>
      <c r="Z3938" s="25" t="str">
        <f t="shared" si="5452"/>
        <v>#NAME?</v>
      </c>
      <c r="AA3938" s="25" t="str">
        <f t="shared" si="5453"/>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299"/>
        <v>0</v>
      </c>
      <c r="C3939" s="130"/>
      <c r="D3939" s="130"/>
      <c r="E3939" s="130"/>
      <c r="F3939" s="130"/>
      <c r="G3939" s="130"/>
      <c r="H3939" s="130"/>
      <c r="I3939" s="130"/>
      <c r="J3939" s="130"/>
      <c r="K3939" s="130"/>
      <c r="L3939" s="130"/>
      <c r="M3939" s="130"/>
      <c r="N3939" s="130"/>
      <c r="O3939" s="130"/>
      <c r="P3939" s="130"/>
      <c r="Q3939" s="130"/>
      <c r="R3939" s="130"/>
      <c r="S3939" s="130"/>
      <c r="T3939" s="130"/>
      <c r="U3939" s="36"/>
      <c r="V3939" s="36"/>
      <c r="W3939" s="15">
        <f t="shared" si="2"/>
        <v>45635</v>
      </c>
      <c r="X3939" s="24">
        <v>3938.0</v>
      </c>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299"/>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2"/>
        <v>45635</v>
      </c>
      <c r="X3940" s="24">
        <v>3939.0</v>
      </c>
      <c r="Y3940" s="17" t="str">
        <f t="shared" ref="Y3940:Y3987" si="5479">formulatext(A3940)</f>
        <v>#N/A</v>
      </c>
      <c r="Z3940" s="25" t="str">
        <f t="shared" ref="Z3940:Z3987" si="5480">org.libreoffice.regex(Y3940,"(\= COUNTIFS\(C\$\d{1,3}:)(C\d{1,3})(,)(C\d{1,3})(\))","$2")</f>
        <v>#NAME?</v>
      </c>
      <c r="AA3940" s="25" t="str">
        <f t="shared" ref="AA3940:AA3987" si="5481">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299"/>
        <v>1</v>
      </c>
      <c r="C3941" s="12" t="s">
        <v>8631</v>
      </c>
      <c r="D3941" s="21"/>
      <c r="E3941" s="21"/>
      <c r="F3941" s="21"/>
      <c r="G3941" s="21"/>
      <c r="H3941" s="21"/>
      <c r="I3941" s="21"/>
      <c r="J3941" s="21"/>
      <c r="K3941" s="21"/>
      <c r="L3941" s="21"/>
      <c r="M3941" s="21"/>
      <c r="N3941" s="21"/>
      <c r="O3941" s="21"/>
      <c r="P3941" s="21"/>
      <c r="Q3941" s="21"/>
      <c r="R3941" s="21"/>
      <c r="S3941" s="21"/>
      <c r="T3941" s="21"/>
      <c r="U3941" s="23"/>
      <c r="V3941" s="23"/>
      <c r="W3941" s="15">
        <f t="shared" si="2"/>
        <v>45635</v>
      </c>
      <c r="X3941" s="24">
        <v>3940.0</v>
      </c>
      <c r="Y3941" s="17" t="str">
        <f t="shared" si="5479"/>
        <v>#N/A</v>
      </c>
      <c r="Z3941" s="25" t="str">
        <f t="shared" si="5480"/>
        <v>#NAME?</v>
      </c>
      <c r="AA3941" s="25" t="str">
        <f t="shared" si="5481"/>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82">COUNTIFS(C$3:C3942,C3942)</f>
        <v>58</v>
      </c>
      <c r="B3942" s="10">
        <f t="shared" si="4299"/>
        <v>99</v>
      </c>
      <c r="C3942" s="12" t="s">
        <v>555</v>
      </c>
      <c r="D3942" s="21" t="str">
        <f t="shared" ref="D3942:D3947" si="5483">VLOOKUP($C3942,$C$1:$P$7320,2,0)</f>
        <v>pron</v>
      </c>
      <c r="E3942" s="21" t="str">
        <f t="shared" ref="E3942:E3943" si="5484">VLOOKUP($C3942,$C$1:$P$7320,3,0)</f>
        <v>masc nom sg of ya</v>
      </c>
      <c r="F3942" s="21" t="str">
        <f t="shared" ref="F3942:F3947" si="5485">VLOOKUP($C3942,$C$1:$P$7320,4,0)</f>
        <v/>
      </c>
      <c r="G3942" s="21"/>
      <c r="H3942" s="21" t="str">
        <f t="shared" ref="H3942:H3947" si="5486">VLOOKUP($C3942,$C$1:$P$7320,6,0)</f>
        <v>whichever, whoever</v>
      </c>
      <c r="I3942" s="21" t="str">
        <f t="shared" ref="I3942:I3947" si="5487">VLOOKUP($C3942,$C$1:$P$7320,7,0)</f>
        <v/>
      </c>
      <c r="J3942" s="21" t="str">
        <f t="shared" ref="J3942:J3947" si="5488">VLOOKUP($C3942,$C$1:$P$7320,8,0)</f>
        <v/>
      </c>
      <c r="K3942" s="21" t="str">
        <f t="shared" ref="K3942:K3947" si="5489">VLOOKUP($C3942,$C$1:$P$7320,9,0)</f>
        <v/>
      </c>
      <c r="L3942" s="21" t="str">
        <f t="shared" ref="L3942:L3947" si="5490">VLOOKUP($C3942,$C$1:$P$7320,10,0)</f>
        <v/>
      </c>
      <c r="M3942" s="21" t="str">
        <f t="shared" ref="M3942:M3947" si="5491">VLOOKUP($C3942,$C$1:$P$7320,11,0)</f>
        <v/>
      </c>
      <c r="N3942" s="21" t="str">
        <f t="shared" ref="N3942:N3947" si="5492">VLOOKUP($C3942,$C$1:$P$7320,12,0)</f>
        <v/>
      </c>
      <c r="O3942" s="21" t="str">
        <f t="shared" ref="O3942:O3947" si="5493">VLOOKUP($C3942,$C$1:$P$7320,13,0)</f>
        <v/>
      </c>
      <c r="P3942" s="21" t="str">
        <f t="shared" ref="P3942:P3947" si="5494">VLOOKUP($C3942,$C$1:$P$7320,14,0)</f>
        <v/>
      </c>
      <c r="Q3942" s="21"/>
      <c r="R3942" s="21" t="s">
        <v>8631</v>
      </c>
      <c r="S3942" s="21" t="s">
        <v>8632</v>
      </c>
      <c r="T3942" s="21" t="s">
        <v>8633</v>
      </c>
      <c r="U3942" s="77"/>
      <c r="V3942" s="23"/>
      <c r="W3942" s="15">
        <f t="shared" si="2"/>
        <v>45635</v>
      </c>
      <c r="X3942" s="24">
        <v>3941.0</v>
      </c>
      <c r="Y3942" s="17" t="str">
        <f t="shared" si="5479"/>
        <v>=COUNTIFS(C$3:C3942,C3942)</v>
      </c>
      <c r="Z3942" s="25" t="str">
        <f t="shared" si="5480"/>
        <v>#NAME?</v>
      </c>
      <c r="AA3942" s="25" t="str">
        <f t="shared" si="5481"/>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82"/>
        <v>70</v>
      </c>
      <c r="B3943" s="10">
        <f t="shared" si="4299"/>
        <v>124</v>
      </c>
      <c r="C3943" s="12" t="s">
        <v>466</v>
      </c>
      <c r="D3943" s="21" t="str">
        <f t="shared" si="5483"/>
        <v>ind</v>
      </c>
      <c r="E3943" s="21" t="str">
        <f t="shared" si="5484"/>
        <v/>
      </c>
      <c r="F3943" s="21" t="str">
        <f t="shared" si="5485"/>
        <v/>
      </c>
      <c r="G3943" s="21"/>
      <c r="H3943" s="21" t="str">
        <f t="shared" si="5486"/>
        <v>then, now, so, but</v>
      </c>
      <c r="I3943" s="21" t="str">
        <f t="shared" si="5487"/>
        <v/>
      </c>
      <c r="J3943" s="21" t="str">
        <f t="shared" si="5488"/>
        <v/>
      </c>
      <c r="K3943" s="21" t="str">
        <f t="shared" si="5489"/>
        <v/>
      </c>
      <c r="L3943" s="21" t="str">
        <f t="shared" si="5490"/>
        <v/>
      </c>
      <c r="M3943" s="21" t="str">
        <f t="shared" si="5491"/>
        <v/>
      </c>
      <c r="N3943" s="21" t="str">
        <f t="shared" si="5492"/>
        <v/>
      </c>
      <c r="O3943" s="21" t="str">
        <f t="shared" si="5493"/>
        <v/>
      </c>
      <c r="P3943" s="21" t="str">
        <f t="shared" si="5494"/>
        <v/>
      </c>
      <c r="Q3943" s="21"/>
      <c r="R3943" s="21" t="s">
        <v>8631</v>
      </c>
      <c r="S3943" s="21" t="s">
        <v>8632</v>
      </c>
      <c r="T3943" s="21" t="s">
        <v>8633</v>
      </c>
      <c r="U3943" s="23"/>
      <c r="V3943" s="23"/>
      <c r="W3943" s="15">
        <f t="shared" si="2"/>
        <v>45635</v>
      </c>
      <c r="X3943" s="24">
        <v>3942.0</v>
      </c>
      <c r="Y3943" s="17" t="str">
        <f t="shared" si="5479"/>
        <v>=COUNTIFS(C$3:C3943,C3943)</v>
      </c>
      <c r="Z3943" s="25" t="str">
        <f t="shared" si="5480"/>
        <v>#NAME?</v>
      </c>
      <c r="AA3943" s="25" t="str">
        <f t="shared" si="5481"/>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2"/>
        <v>101</v>
      </c>
      <c r="B3944" s="10">
        <f t="shared" si="4299"/>
        <v>147</v>
      </c>
      <c r="C3944" s="12" t="s">
        <v>560</v>
      </c>
      <c r="D3944" s="21" t="str">
        <f t="shared" si="5483"/>
        <v>noun</v>
      </c>
      <c r="E3944" s="21" t="s">
        <v>3635</v>
      </c>
      <c r="F3944" s="21" t="str">
        <f t="shared" si="5485"/>
        <v/>
      </c>
      <c r="G3944" s="21"/>
      <c r="H3944" s="21" t="str">
        <f t="shared" si="5486"/>
        <v>monk, monastic</v>
      </c>
      <c r="I3944" s="21" t="str">
        <f t="shared" si="5487"/>
        <v>beggar, mendicant</v>
      </c>
      <c r="J3944" s="21" t="str">
        <f t="shared" si="5488"/>
        <v>√bhikkh (beg)</v>
      </c>
      <c r="K3944" s="21">
        <f t="shared" si="5489"/>
        <v>1</v>
      </c>
      <c r="L3944" s="21" t="str">
        <f t="shared" si="5490"/>
        <v>a</v>
      </c>
      <c r="M3944" s="21" t="str">
        <f t="shared" si="5491"/>
        <v/>
      </c>
      <c r="N3944" s="21" t="str">
        <f t="shared" si="5492"/>
        <v>√bhikkh + u</v>
      </c>
      <c r="O3944" s="21" t="str">
        <f t="shared" si="5493"/>
        <v/>
      </c>
      <c r="P3944" s="21" t="str">
        <f t="shared" si="5494"/>
        <v/>
      </c>
      <c r="Q3944" s="21"/>
      <c r="R3944" s="21" t="s">
        <v>8631</v>
      </c>
      <c r="S3944" s="21" t="s">
        <v>8632</v>
      </c>
      <c r="T3944" s="21" t="s">
        <v>8633</v>
      </c>
      <c r="U3944" s="23"/>
      <c r="V3944" s="23"/>
      <c r="W3944" s="15">
        <f t="shared" si="2"/>
        <v>45635</v>
      </c>
      <c r="X3944" s="24">
        <v>3943.0</v>
      </c>
      <c r="Y3944" s="17" t="str">
        <f t="shared" si="5479"/>
        <v>=COUNTIFS(C$3:C3944,C3944)</v>
      </c>
      <c r="Z3944" s="25" t="str">
        <f t="shared" si="5480"/>
        <v>#NAME?</v>
      </c>
      <c r="AA3944" s="25" t="str">
        <f t="shared" si="5481"/>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2"/>
        <v>20</v>
      </c>
      <c r="B3945" s="10">
        <f t="shared" si="4299"/>
        <v>26</v>
      </c>
      <c r="C3945" s="12" t="s">
        <v>2777</v>
      </c>
      <c r="D3945" s="21" t="str">
        <f t="shared" si="5483"/>
        <v>noun</v>
      </c>
      <c r="E3945" s="21" t="str">
        <f t="shared" ref="E3945:E3947" si="5495">VLOOKUP($C3945,$C$1:$P$7320,3,0)</f>
        <v>masc acc sg, from bhikkhati</v>
      </c>
      <c r="F3945" s="21" t="str">
        <f t="shared" si="5485"/>
        <v/>
      </c>
      <c r="G3945" s="21"/>
      <c r="H3945" s="21" t="str">
        <f t="shared" si="5486"/>
        <v>monk, monastic</v>
      </c>
      <c r="I3945" s="21" t="str">
        <f t="shared" si="5487"/>
        <v>beggar, mendicant</v>
      </c>
      <c r="J3945" s="21" t="str">
        <f t="shared" si="5488"/>
        <v>√bhikkh (beg)</v>
      </c>
      <c r="K3945" s="21">
        <f t="shared" si="5489"/>
        <v>1</v>
      </c>
      <c r="L3945" s="21" t="str">
        <f t="shared" si="5490"/>
        <v>a</v>
      </c>
      <c r="M3945" s="21" t="str">
        <f t="shared" si="5491"/>
        <v/>
      </c>
      <c r="N3945" s="21" t="str">
        <f t="shared" si="5492"/>
        <v>√bhikkh + u</v>
      </c>
      <c r="O3945" s="21" t="str">
        <f t="shared" si="5493"/>
        <v/>
      </c>
      <c r="P3945" s="21" t="str">
        <f t="shared" si="5494"/>
        <v/>
      </c>
      <c r="Q3945" s="21"/>
      <c r="R3945" s="21" t="s">
        <v>8631</v>
      </c>
      <c r="S3945" s="21" t="s">
        <v>8632</v>
      </c>
      <c r="T3945" s="21" t="s">
        <v>8633</v>
      </c>
      <c r="U3945" s="23"/>
      <c r="V3945" s="23"/>
      <c r="W3945" s="15">
        <f t="shared" si="2"/>
        <v>45635</v>
      </c>
      <c r="X3945" s="24">
        <v>3944.0</v>
      </c>
      <c r="Y3945" s="17" t="str">
        <f t="shared" si="5479"/>
        <v>=COUNTIFS(C$3:C3945,C3945)</v>
      </c>
      <c r="Z3945" s="25" t="str">
        <f t="shared" si="5480"/>
        <v>#NAME?</v>
      </c>
      <c r="AA3945" s="25" t="str">
        <f t="shared" si="5481"/>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2"/>
        <v>11</v>
      </c>
      <c r="B3946" s="10">
        <f t="shared" si="4299"/>
        <v>20</v>
      </c>
      <c r="C3946" s="12" t="s">
        <v>1746</v>
      </c>
      <c r="D3946" s="21" t="str">
        <f t="shared" si="5483"/>
        <v>ind</v>
      </c>
      <c r="E3946" s="21" t="str">
        <f t="shared" si="5495"/>
        <v>ind, adv</v>
      </c>
      <c r="F3946" s="21" t="str">
        <f t="shared" si="5485"/>
        <v/>
      </c>
      <c r="G3946" s="21"/>
      <c r="H3946" s="21" t="str">
        <f t="shared" si="5486"/>
        <v>thus, like this</v>
      </c>
      <c r="I3946" s="21" t="str">
        <f t="shared" si="5487"/>
        <v/>
      </c>
      <c r="J3946" s="21" t="str">
        <f t="shared" si="5488"/>
        <v/>
      </c>
      <c r="K3946" s="21" t="str">
        <f t="shared" si="5489"/>
        <v/>
      </c>
      <c r="L3946" s="21" t="str">
        <f t="shared" si="5490"/>
        <v/>
      </c>
      <c r="M3946" s="21" t="str">
        <f t="shared" si="5491"/>
        <v/>
      </c>
      <c r="N3946" s="21" t="str">
        <f t="shared" si="5492"/>
        <v/>
      </c>
      <c r="O3946" s="21" t="str">
        <f t="shared" si="5493"/>
        <v/>
      </c>
      <c r="P3946" s="21" t="str">
        <f t="shared" si="5494"/>
        <v/>
      </c>
      <c r="Q3946" s="21"/>
      <c r="R3946" s="21" t="s">
        <v>8631</v>
      </c>
      <c r="S3946" s="21" t="s">
        <v>8632</v>
      </c>
      <c r="T3946" s="21" t="s">
        <v>8633</v>
      </c>
      <c r="U3946" s="23"/>
      <c r="V3946" s="23"/>
      <c r="W3946" s="15">
        <f t="shared" si="2"/>
        <v>45635</v>
      </c>
      <c r="X3946" s="24">
        <v>3945.0</v>
      </c>
      <c r="Y3946" s="17" t="str">
        <f t="shared" si="5479"/>
        <v>=COUNTIFS(C$3:C3946,C3946)</v>
      </c>
      <c r="Z3946" s="25" t="str">
        <f t="shared" si="5480"/>
        <v>#NAME?</v>
      </c>
      <c r="AA3946" s="25" t="str">
        <f t="shared" si="5481"/>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2"/>
        <v>11</v>
      </c>
      <c r="B3947" s="10">
        <f t="shared" si="4299"/>
        <v>18</v>
      </c>
      <c r="C3947" s="12" t="s">
        <v>1749</v>
      </c>
      <c r="D3947" s="21" t="str">
        <f t="shared" si="5483"/>
        <v>verb</v>
      </c>
      <c r="E3947" s="21" t="str">
        <f t="shared" si="5495"/>
        <v>opt 3rd sg of vadati</v>
      </c>
      <c r="F3947" s="21" t="str">
        <f t="shared" si="5485"/>
        <v/>
      </c>
      <c r="G3947" s="21"/>
      <c r="H3947" s="21" t="str">
        <f t="shared" si="5486"/>
        <v>he would say, speak, tell</v>
      </c>
      <c r="I3947" s="21" t="str">
        <f t="shared" si="5487"/>
        <v/>
      </c>
      <c r="J3947" s="21" t="str">
        <f t="shared" si="5488"/>
        <v>√vad (speak)</v>
      </c>
      <c r="K3947" s="21">
        <f t="shared" si="5489"/>
        <v>1</v>
      </c>
      <c r="L3947" s="21" t="str">
        <f t="shared" si="5490"/>
        <v>a</v>
      </c>
      <c r="M3947" s="21" t="str">
        <f t="shared" si="5491"/>
        <v>√vad + a &gt; vada</v>
      </c>
      <c r="N3947" s="21" t="str">
        <f t="shared" si="5492"/>
        <v>vada + eyya</v>
      </c>
      <c r="O3947" s="21" t="str">
        <f t="shared" si="5493"/>
        <v/>
      </c>
      <c r="P3947" s="21" t="str">
        <f t="shared" si="5494"/>
        <v/>
      </c>
      <c r="Q3947" s="21"/>
      <c r="R3947" s="21" t="s">
        <v>8631</v>
      </c>
      <c r="S3947" s="21" t="s">
        <v>8632</v>
      </c>
      <c r="T3947" s="21" t="s">
        <v>8633</v>
      </c>
      <c r="U3947" s="23"/>
      <c r="V3947" s="23"/>
      <c r="W3947" s="15">
        <f t="shared" si="2"/>
        <v>45635</v>
      </c>
      <c r="X3947" s="24">
        <v>3946.0</v>
      </c>
      <c r="Y3947" s="17" t="str">
        <f t="shared" si="5479"/>
        <v>=COUNTIFS(C$3:C3947,C3947)</v>
      </c>
      <c r="Z3947" s="25" t="str">
        <f t="shared" si="5480"/>
        <v>#NAME?</v>
      </c>
      <c r="AA3947" s="25" t="str">
        <f t="shared" si="5481"/>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2"/>
        <v>1</v>
      </c>
      <c r="B3948" s="10">
        <f t="shared" si="4299"/>
        <v>1</v>
      </c>
      <c r="C3948" s="12" t="s">
        <v>8634</v>
      </c>
      <c r="D3948" s="21" t="s">
        <v>118</v>
      </c>
      <c r="E3948" s="21" t="s">
        <v>8635</v>
      </c>
      <c r="F3948" s="21"/>
      <c r="G3948" s="21"/>
      <c r="H3948" s="21" t="s">
        <v>8636</v>
      </c>
      <c r="I3948" s="21"/>
      <c r="J3948" s="21"/>
      <c r="K3948" s="21"/>
      <c r="L3948" s="21"/>
      <c r="M3948" s="21"/>
      <c r="N3948" s="21" t="s">
        <v>8637</v>
      </c>
      <c r="O3948" s="21"/>
      <c r="P3948" s="21"/>
      <c r="Q3948" s="21"/>
      <c r="R3948" s="21" t="s">
        <v>8631</v>
      </c>
      <c r="S3948" s="21" t="s">
        <v>8632</v>
      </c>
      <c r="T3948" s="21" t="s">
        <v>8638</v>
      </c>
      <c r="U3948" s="23"/>
      <c r="V3948" s="23"/>
      <c r="W3948" s="15">
        <f t="shared" si="2"/>
        <v>45635</v>
      </c>
      <c r="X3948" s="24">
        <v>3947.0</v>
      </c>
      <c r="Y3948" s="17" t="str">
        <f t="shared" si="5479"/>
        <v>=COUNTIFS(C$3:C3948,C3948)</v>
      </c>
      <c r="Z3948" s="25" t="str">
        <f t="shared" si="5480"/>
        <v>#NAME?</v>
      </c>
      <c r="AA3948" s="25" t="str">
        <f t="shared" si="5481"/>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2"/>
        <v>1</v>
      </c>
      <c r="B3949" s="10">
        <f t="shared" si="4299"/>
        <v>1</v>
      </c>
      <c r="C3949" s="12" t="s">
        <v>8639</v>
      </c>
      <c r="D3949" s="21" t="s">
        <v>84</v>
      </c>
      <c r="E3949" s="21" t="s">
        <v>8640</v>
      </c>
      <c r="F3949" s="21"/>
      <c r="G3949" s="21"/>
      <c r="H3949" s="21" t="s">
        <v>8641</v>
      </c>
      <c r="I3949" s="21" t="s">
        <v>8642</v>
      </c>
      <c r="J3949" s="21" t="s">
        <v>1563</v>
      </c>
      <c r="K3949" s="21">
        <v>1.0</v>
      </c>
      <c r="L3949" s="21" t="s">
        <v>35</v>
      </c>
      <c r="M3949" s="21" t="s">
        <v>3156</v>
      </c>
      <c r="N3949" s="21" t="s">
        <v>8643</v>
      </c>
      <c r="O3949" s="21"/>
      <c r="P3949" s="21"/>
      <c r="Q3949" s="21"/>
      <c r="R3949" s="21" t="s">
        <v>8631</v>
      </c>
      <c r="S3949" s="21" t="s">
        <v>8632</v>
      </c>
      <c r="T3949" s="21" t="s">
        <v>8644</v>
      </c>
      <c r="U3949" s="23"/>
      <c r="V3949" s="23"/>
      <c r="W3949" s="15">
        <f t="shared" si="2"/>
        <v>45635</v>
      </c>
      <c r="X3949" s="24">
        <v>3948.0</v>
      </c>
      <c r="Y3949" s="17" t="str">
        <f t="shared" si="5479"/>
        <v>=COUNTIFS(C$3:C3949,C3949)</v>
      </c>
      <c r="Z3949" s="25" t="str">
        <f t="shared" si="5480"/>
        <v>#NAME?</v>
      </c>
      <c r="AA3949" s="25" t="str">
        <f t="shared" si="5481"/>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2"/>
        <v>1</v>
      </c>
      <c r="B3950" s="10">
        <f t="shared" si="4299"/>
        <v>2</v>
      </c>
      <c r="C3950" s="12" t="s">
        <v>8645</v>
      </c>
      <c r="D3950" s="21" t="s">
        <v>47</v>
      </c>
      <c r="E3950" s="21" t="s">
        <v>8646</v>
      </c>
      <c r="F3950" s="21"/>
      <c r="G3950" s="21"/>
      <c r="H3950" s="21" t="s">
        <v>105</v>
      </c>
      <c r="I3950" s="21" t="s">
        <v>8647</v>
      </c>
      <c r="J3950" s="21"/>
      <c r="K3950" s="21"/>
      <c r="L3950" s="21"/>
      <c r="M3950" s="21"/>
      <c r="N3950" s="21"/>
      <c r="O3950" s="21"/>
      <c r="P3950" s="21"/>
      <c r="Q3950" s="21"/>
      <c r="R3950" s="21" t="s">
        <v>8631</v>
      </c>
      <c r="S3950" s="21" t="s">
        <v>8632</v>
      </c>
      <c r="T3950" s="21" t="s">
        <v>8648</v>
      </c>
      <c r="U3950" s="23"/>
      <c r="V3950" s="23"/>
      <c r="W3950" s="15">
        <f t="shared" si="2"/>
        <v>45635</v>
      </c>
      <c r="X3950" s="24">
        <v>3949.0</v>
      </c>
      <c r="Y3950" s="17" t="str">
        <f t="shared" si="5479"/>
        <v>=COUNTIFS(C$3:C3950,C3950)</v>
      </c>
      <c r="Z3950" s="25" t="str">
        <f t="shared" si="5480"/>
        <v>#NAME?</v>
      </c>
      <c r="AA3950" s="25" t="str">
        <f t="shared" si="5481"/>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2"/>
        <v>2</v>
      </c>
      <c r="B3951" s="10">
        <f t="shared" si="4299"/>
        <v>3</v>
      </c>
      <c r="C3951" s="12" t="s">
        <v>3936</v>
      </c>
      <c r="D3951" s="21" t="str">
        <f t="shared" ref="D3951:D3954" si="5496">VLOOKUP($C3951,$C$1:$P$7320,2,0)</f>
        <v>noun</v>
      </c>
      <c r="E3951" s="21" t="str">
        <f t="shared" ref="E3951:E3954" si="5497">VLOOKUP($C3951,$C$1:$P$7320,3,0)</f>
        <v>masc acc sg of gāma</v>
      </c>
      <c r="F3951" s="21" t="str">
        <f t="shared" ref="F3951:F3954" si="5498">VLOOKUP($C3951,$C$1:$P$7320,4,0)</f>
        <v/>
      </c>
      <c r="G3951" s="21"/>
      <c r="H3951" s="21" t="str">
        <f t="shared" ref="H3951:H3954" si="5499">VLOOKUP($C3951,$C$1:$P$7320,6,0)</f>
        <v>village</v>
      </c>
      <c r="I3951" s="21" t="str">
        <f t="shared" ref="I3951:I3954" si="5500">VLOOKUP($C3951,$C$1:$P$7320,7,0)</f>
        <v>collection</v>
      </c>
      <c r="J3951" s="21" t="str">
        <f t="shared" ref="J3951:J3954" si="5501">VLOOKUP($C3951,$C$1:$P$7320,8,0)</f>
        <v/>
      </c>
      <c r="K3951" s="21" t="str">
        <f t="shared" ref="K3951:K3954" si="5502">VLOOKUP($C3951,$C$1:$P$7320,9,0)</f>
        <v/>
      </c>
      <c r="L3951" s="21" t="str">
        <f t="shared" ref="L3951:L3954" si="5503">VLOOKUP($C3951,$C$1:$P$7320,10,0)</f>
        <v/>
      </c>
      <c r="M3951" s="21" t="str">
        <f t="shared" ref="M3951:M3954" si="5504">VLOOKUP($C3951,$C$1:$P$7320,11,0)</f>
        <v/>
      </c>
      <c r="N3951" s="21" t="str">
        <f t="shared" ref="N3951:N3954" si="5505">VLOOKUP($C3951,$C$1:$P$7320,12,0)</f>
        <v/>
      </c>
      <c r="O3951" s="21" t="str">
        <f t="shared" ref="O3951:O3954" si="5506">VLOOKUP($C3951,$C$1:$P$7320,13,0)</f>
        <v/>
      </c>
      <c r="P3951" s="21" t="str">
        <f t="shared" ref="P3951:P3954" si="5507">VLOOKUP($C3951,$C$1:$P$7320,14,0)</f>
        <v/>
      </c>
      <c r="Q3951" s="21"/>
      <c r="R3951" s="21" t="s">
        <v>8631</v>
      </c>
      <c r="S3951" s="21" t="s">
        <v>8632</v>
      </c>
      <c r="T3951" s="21" t="s">
        <v>8633</v>
      </c>
      <c r="U3951" s="23"/>
      <c r="V3951" s="23"/>
      <c r="W3951" s="15">
        <f t="shared" si="2"/>
        <v>45635</v>
      </c>
      <c r="X3951" s="24">
        <v>3950.0</v>
      </c>
      <c r="Y3951" s="17" t="str">
        <f t="shared" si="5479"/>
        <v>=COUNTIFS(C$3:C3951,C3951)</v>
      </c>
      <c r="Z3951" s="25" t="str">
        <f t="shared" si="5480"/>
        <v>#NAME?</v>
      </c>
      <c r="AA3951" s="25" t="str">
        <f t="shared" si="5481"/>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2"/>
        <v>139</v>
      </c>
      <c r="B3952" s="10">
        <f t="shared" si="4299"/>
        <v>220</v>
      </c>
      <c r="C3952" s="12" t="s">
        <v>1131</v>
      </c>
      <c r="D3952" s="21" t="str">
        <f t="shared" si="5496"/>
        <v>ind</v>
      </c>
      <c r="E3952" s="21" t="str">
        <f t="shared" si="5497"/>
        <v>conj</v>
      </c>
      <c r="F3952" s="21" t="str">
        <f t="shared" si="5498"/>
        <v/>
      </c>
      <c r="G3952" s="21"/>
      <c r="H3952" s="21" t="str">
        <f t="shared" si="5499"/>
        <v>or, either or</v>
      </c>
      <c r="I3952" s="21" t="str">
        <f t="shared" si="5500"/>
        <v/>
      </c>
      <c r="J3952" s="21" t="str">
        <f t="shared" si="5501"/>
        <v/>
      </c>
      <c r="K3952" s="21" t="str">
        <f t="shared" si="5502"/>
        <v/>
      </c>
      <c r="L3952" s="21" t="str">
        <f t="shared" si="5503"/>
        <v/>
      </c>
      <c r="M3952" s="21" t="str">
        <f t="shared" si="5504"/>
        <v/>
      </c>
      <c r="N3952" s="21" t="str">
        <f t="shared" si="5505"/>
        <v/>
      </c>
      <c r="O3952" s="21" t="str">
        <f t="shared" si="5506"/>
        <v/>
      </c>
      <c r="P3952" s="21" t="str">
        <f t="shared" si="5507"/>
        <v/>
      </c>
      <c r="Q3952" s="21"/>
      <c r="R3952" s="21" t="s">
        <v>8631</v>
      </c>
      <c r="S3952" s="21" t="s">
        <v>8632</v>
      </c>
      <c r="T3952" s="21" t="s">
        <v>8633</v>
      </c>
      <c r="U3952" s="23"/>
      <c r="V3952" s="23"/>
      <c r="W3952" s="15">
        <f t="shared" si="2"/>
        <v>45635</v>
      </c>
      <c r="X3952" s="24">
        <v>3951.0</v>
      </c>
      <c r="Y3952" s="17" t="str">
        <f t="shared" si="5479"/>
        <v>=COUNTIFS(C$3:C3952,C3952)</v>
      </c>
      <c r="Z3952" s="25" t="str">
        <f t="shared" si="5480"/>
        <v>#NAME?</v>
      </c>
      <c r="AA3952" s="25" t="str">
        <f t="shared" si="5481"/>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2"/>
        <v>2</v>
      </c>
      <c r="B3953" s="10">
        <f t="shared" si="4299"/>
        <v>2</v>
      </c>
      <c r="C3953" s="12" t="s">
        <v>3940</v>
      </c>
      <c r="D3953" s="21" t="str">
        <f t="shared" si="5496"/>
        <v>noun</v>
      </c>
      <c r="E3953" s="21" t="str">
        <f t="shared" si="5497"/>
        <v>masc acc sg of nigama</v>
      </c>
      <c r="F3953" s="21" t="str">
        <f t="shared" si="5498"/>
        <v/>
      </c>
      <c r="G3953" s="21"/>
      <c r="H3953" s="21" t="str">
        <f t="shared" si="5499"/>
        <v>town</v>
      </c>
      <c r="I3953" s="21" t="str">
        <f t="shared" si="5500"/>
        <v>going down</v>
      </c>
      <c r="J3953" s="21" t="str">
        <f t="shared" si="5501"/>
        <v>√gam (go)</v>
      </c>
      <c r="K3953" s="21">
        <f t="shared" si="5502"/>
        <v>1</v>
      </c>
      <c r="L3953" s="21" t="str">
        <f t="shared" si="5503"/>
        <v>a</v>
      </c>
      <c r="M3953" s="21" t="str">
        <f t="shared" si="5504"/>
        <v/>
      </c>
      <c r="N3953" s="21" t="str">
        <f t="shared" si="5505"/>
        <v>ni + √gam + a</v>
      </c>
      <c r="O3953" s="21" t="str">
        <f t="shared" si="5506"/>
        <v/>
      </c>
      <c r="P3953" s="21" t="str">
        <f t="shared" si="5507"/>
        <v/>
      </c>
      <c r="Q3953" s="21"/>
      <c r="R3953" s="21" t="s">
        <v>8631</v>
      </c>
      <c r="S3953" s="21" t="s">
        <v>8632</v>
      </c>
      <c r="T3953" s="21" t="s">
        <v>8633</v>
      </c>
      <c r="U3953" s="23"/>
      <c r="V3953" s="23"/>
      <c r="W3953" s="15">
        <f t="shared" si="2"/>
        <v>45635</v>
      </c>
      <c r="X3953" s="24">
        <v>3952.0</v>
      </c>
      <c r="Y3953" s="17" t="str">
        <f t="shared" si="5479"/>
        <v>=COUNTIFS(C$3:C3953,C3953)</v>
      </c>
      <c r="Z3953" s="25" t="str">
        <f t="shared" si="5480"/>
        <v>#NAME?</v>
      </c>
      <c r="AA3953" s="25" t="str">
        <f t="shared" si="5481"/>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2"/>
        <v>140</v>
      </c>
      <c r="B3954" s="10">
        <f t="shared" si="4299"/>
        <v>220</v>
      </c>
      <c r="C3954" s="12" t="s">
        <v>1131</v>
      </c>
      <c r="D3954" s="21" t="str">
        <f t="shared" si="5496"/>
        <v>ind</v>
      </c>
      <c r="E3954" s="21" t="str">
        <f t="shared" si="5497"/>
        <v>conj</v>
      </c>
      <c r="F3954" s="21" t="str">
        <f t="shared" si="5498"/>
        <v/>
      </c>
      <c r="G3954" s="21"/>
      <c r="H3954" s="21" t="str">
        <f t="shared" si="5499"/>
        <v>or, either or</v>
      </c>
      <c r="I3954" s="21" t="str">
        <f t="shared" si="5500"/>
        <v/>
      </c>
      <c r="J3954" s="21" t="str">
        <f t="shared" si="5501"/>
        <v/>
      </c>
      <c r="K3954" s="21" t="str">
        <f t="shared" si="5502"/>
        <v/>
      </c>
      <c r="L3954" s="21" t="str">
        <f t="shared" si="5503"/>
        <v/>
      </c>
      <c r="M3954" s="21" t="str">
        <f t="shared" si="5504"/>
        <v/>
      </c>
      <c r="N3954" s="21" t="str">
        <f t="shared" si="5505"/>
        <v/>
      </c>
      <c r="O3954" s="21" t="str">
        <f t="shared" si="5506"/>
        <v/>
      </c>
      <c r="P3954" s="21" t="str">
        <f t="shared" si="5507"/>
        <v/>
      </c>
      <c r="Q3954" s="21"/>
      <c r="R3954" s="21" t="s">
        <v>8631</v>
      </c>
      <c r="S3954" s="21" t="s">
        <v>8632</v>
      </c>
      <c r="T3954" s="21" t="s">
        <v>8633</v>
      </c>
      <c r="U3954" s="23"/>
      <c r="V3954" s="23"/>
      <c r="W3954" s="15">
        <f t="shared" si="2"/>
        <v>45635</v>
      </c>
      <c r="X3954" s="24">
        <v>3953.0</v>
      </c>
      <c r="Y3954" s="17" t="str">
        <f t="shared" si="5479"/>
        <v>=COUNTIFS(C$3:C3954,C3954)</v>
      </c>
      <c r="Z3954" s="25" t="str">
        <f t="shared" si="5480"/>
        <v>#NAME?</v>
      </c>
      <c r="AA3954" s="25" t="str">
        <f t="shared" si="5481"/>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2"/>
        <v>1</v>
      </c>
      <c r="B3955" s="10">
        <f t="shared" si="4299"/>
        <v>1</v>
      </c>
      <c r="C3955" s="12" t="s">
        <v>8649</v>
      </c>
      <c r="D3955" s="21" t="s">
        <v>47</v>
      </c>
      <c r="E3955" s="21" t="s">
        <v>8650</v>
      </c>
      <c r="F3955" s="21"/>
      <c r="G3955" s="21"/>
      <c r="H3955" s="21" t="s">
        <v>8651</v>
      </c>
      <c r="I3955" s="21" t="s">
        <v>8652</v>
      </c>
      <c r="J3955" s="21" t="s">
        <v>8147</v>
      </c>
      <c r="K3955" s="21">
        <v>8.0</v>
      </c>
      <c r="L3955" s="21" t="s">
        <v>2259</v>
      </c>
      <c r="M3955" s="21"/>
      <c r="N3955" s="21" t="s">
        <v>8653</v>
      </c>
      <c r="O3955" s="21"/>
      <c r="P3955" s="21"/>
      <c r="Q3955" s="21"/>
      <c r="R3955" s="21" t="s">
        <v>8631</v>
      </c>
      <c r="S3955" s="21" t="s">
        <v>8632</v>
      </c>
      <c r="T3955" s="21" t="s">
        <v>8654</v>
      </c>
      <c r="U3955" s="23"/>
      <c r="V3955" s="23"/>
      <c r="W3955" s="15">
        <f t="shared" si="2"/>
        <v>45635</v>
      </c>
      <c r="X3955" s="24">
        <v>3954.0</v>
      </c>
      <c r="Y3955" s="17" t="str">
        <f t="shared" si="5479"/>
        <v>=COUNTIFS(C$3:C3955,C3955)</v>
      </c>
      <c r="Z3955" s="25" t="str">
        <f t="shared" si="5480"/>
        <v>#NAME?</v>
      </c>
      <c r="AA3955" s="25" t="str">
        <f t="shared" si="5481"/>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2"/>
        <v>1</v>
      </c>
      <c r="B3956" s="10">
        <f t="shared" si="4299"/>
        <v>1</v>
      </c>
      <c r="C3956" s="12" t="s">
        <v>8655</v>
      </c>
      <c r="D3956" s="21" t="s">
        <v>118</v>
      </c>
      <c r="E3956" s="27" t="s">
        <v>5216</v>
      </c>
      <c r="F3956" s="21"/>
      <c r="G3956" s="21"/>
      <c r="H3956" s="21"/>
      <c r="I3956" s="21"/>
      <c r="J3956" s="21"/>
      <c r="K3956" s="21"/>
      <c r="L3956" s="21"/>
      <c r="M3956" s="21"/>
      <c r="N3956" s="21" t="s">
        <v>8656</v>
      </c>
      <c r="O3956" s="21"/>
      <c r="P3956" s="21"/>
      <c r="Q3956" s="21"/>
      <c r="R3956" s="21" t="s">
        <v>8631</v>
      </c>
      <c r="S3956" s="21" t="s">
        <v>8632</v>
      </c>
      <c r="T3956" s="21" t="s">
        <v>8657</v>
      </c>
      <c r="U3956" s="23"/>
      <c r="V3956" s="23"/>
      <c r="W3956" s="15">
        <f t="shared" si="2"/>
        <v>45635</v>
      </c>
      <c r="X3956" s="24">
        <v>3955.0</v>
      </c>
      <c r="Y3956" s="17" t="str">
        <f t="shared" si="5479"/>
        <v>=COUNTIFS(C$3:C3956,C3956)</v>
      </c>
      <c r="Z3956" s="25" t="str">
        <f t="shared" si="5480"/>
        <v>#NAME?</v>
      </c>
      <c r="AA3956" s="25" t="str">
        <f t="shared" si="5481"/>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2"/>
        <v>1</v>
      </c>
      <c r="B3957" s="10">
        <f t="shared" si="4299"/>
        <v>1</v>
      </c>
      <c r="C3957" s="12" t="s">
        <v>8658</v>
      </c>
      <c r="D3957" s="21" t="s">
        <v>84</v>
      </c>
      <c r="E3957" s="21" t="s">
        <v>8659</v>
      </c>
      <c r="F3957" s="21"/>
      <c r="G3957" s="21"/>
      <c r="H3957" s="21" t="s">
        <v>8660</v>
      </c>
      <c r="I3957" s="21" t="s">
        <v>8661</v>
      </c>
      <c r="J3957" s="21" t="s">
        <v>8662</v>
      </c>
      <c r="K3957" s="21">
        <v>1.0</v>
      </c>
      <c r="L3957" s="21" t="s">
        <v>35</v>
      </c>
      <c r="M3957" s="21" t="s">
        <v>8663</v>
      </c>
      <c r="N3957" s="21" t="s">
        <v>8664</v>
      </c>
      <c r="O3957" s="21"/>
      <c r="P3957" s="21"/>
      <c r="Q3957" s="21"/>
      <c r="R3957" s="21" t="s">
        <v>8631</v>
      </c>
      <c r="S3957" s="21" t="s">
        <v>8632</v>
      </c>
      <c r="T3957" s="21" t="s">
        <v>8665</v>
      </c>
      <c r="U3957" s="23"/>
      <c r="V3957" s="23"/>
      <c r="W3957" s="15">
        <f t="shared" si="2"/>
        <v>45635</v>
      </c>
      <c r="X3957" s="24">
        <v>3956.0</v>
      </c>
      <c r="Y3957" s="17" t="str">
        <f t="shared" si="5479"/>
        <v>=COUNTIFS(C$3:C3957,C3957)</v>
      </c>
      <c r="Z3957" s="25" t="str">
        <f t="shared" si="5480"/>
        <v>#NAME?</v>
      </c>
      <c r="AA3957" s="25" t="str">
        <f t="shared" si="5481"/>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2"/>
        <v>33</v>
      </c>
      <c r="B3958" s="10">
        <f t="shared" si="4299"/>
        <v>63</v>
      </c>
      <c r="C3958" s="12" t="s">
        <v>449</v>
      </c>
      <c r="D3958" s="21" t="str">
        <f t="shared" ref="D3958:D3959" si="5508">VLOOKUP($C3958,$C$1:$P$7320,2,0)</f>
        <v>ind</v>
      </c>
      <c r="E3958" s="21" t="str">
        <f t="shared" ref="E3958:E3959" si="5509">VLOOKUP($C3958,$C$1:$P$7320,3,0)</f>
        <v/>
      </c>
      <c r="F3958" s="21" t="str">
        <f t="shared" ref="F3958:F3959" si="5510">VLOOKUP($C3958,$C$1:$P$7320,4,0)</f>
        <v/>
      </c>
      <c r="G3958" s="21"/>
      <c r="H3958" s="21" t="str">
        <f t="shared" ref="H3958:H3959" si="5511">VLOOKUP($C3958,$C$1:$P$7320,6,0)</f>
        <v>“”</v>
      </c>
      <c r="I3958" s="21" t="str">
        <f t="shared" ref="I3958:I3959" si="5512">VLOOKUP($C3958,$C$1:$P$7320,7,0)</f>
        <v>thus</v>
      </c>
      <c r="J3958" s="21" t="str">
        <f t="shared" ref="J3958:J3959" si="5513">VLOOKUP($C3958,$C$1:$P$7320,8,0)</f>
        <v/>
      </c>
      <c r="K3958" s="21" t="str">
        <f t="shared" ref="K3958:K3959" si="5514">VLOOKUP($C3958,$C$1:$P$7320,9,0)</f>
        <v/>
      </c>
      <c r="L3958" s="21" t="str">
        <f t="shared" ref="L3958:L3959" si="5515">VLOOKUP($C3958,$C$1:$P$7320,10,0)</f>
        <v/>
      </c>
      <c r="M3958" s="21" t="str">
        <f t="shared" ref="M3958:M3959" si="5516">VLOOKUP($C3958,$C$1:$P$7320,11,0)</f>
        <v/>
      </c>
      <c r="N3958" s="21" t="str">
        <f t="shared" ref="N3958:N3959" si="5517">VLOOKUP($C3958,$C$1:$P$7320,12,0)</f>
        <v/>
      </c>
      <c r="O3958" s="21" t="str">
        <f t="shared" ref="O3958:O3959" si="5518">VLOOKUP($C3958,$C$1:$P$7320,13,0)</f>
        <v/>
      </c>
      <c r="P3958" s="21" t="str">
        <f t="shared" ref="P3958:P3959" si="5519">VLOOKUP($C3958,$C$1:$P$7320,14,0)</f>
        <v/>
      </c>
      <c r="Q3958" s="21"/>
      <c r="R3958" s="21" t="s">
        <v>8631</v>
      </c>
      <c r="S3958" s="21" t="s">
        <v>8632</v>
      </c>
      <c r="T3958" s="21" t="s">
        <v>8633</v>
      </c>
      <c r="U3958" s="23"/>
      <c r="V3958" s="23"/>
      <c r="W3958" s="15">
        <f t="shared" si="2"/>
        <v>45635</v>
      </c>
      <c r="X3958" s="24">
        <v>3957.0</v>
      </c>
      <c r="Y3958" s="17" t="str">
        <f t="shared" si="5479"/>
        <v>=COUNTIFS(C$3:C3958,C3958)</v>
      </c>
      <c r="Z3958" s="25" t="str">
        <f t="shared" si="5480"/>
        <v>#NAME?</v>
      </c>
      <c r="AA3958" s="25" t="str">
        <f t="shared" si="5481"/>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2"/>
        <v>11</v>
      </c>
      <c r="B3959" s="10">
        <f t="shared" si="4299"/>
        <v>17</v>
      </c>
      <c r="C3959" s="12" t="s">
        <v>41</v>
      </c>
      <c r="D3959" s="21" t="str">
        <f t="shared" si="5508"/>
        <v>pron</v>
      </c>
      <c r="E3959" s="21" t="str">
        <f t="shared" si="5509"/>
        <v>masc dat sg of ta</v>
      </c>
      <c r="F3959" s="21" t="str">
        <f t="shared" si="5510"/>
        <v/>
      </c>
      <c r="G3959" s="21"/>
      <c r="H3959" s="21" t="str">
        <f t="shared" si="5511"/>
        <v>to him</v>
      </c>
      <c r="I3959" s="21" t="str">
        <f t="shared" si="5512"/>
        <v/>
      </c>
      <c r="J3959" s="21" t="str">
        <f t="shared" si="5513"/>
        <v/>
      </c>
      <c r="K3959" s="21" t="str">
        <f t="shared" si="5514"/>
        <v/>
      </c>
      <c r="L3959" s="21" t="str">
        <f t="shared" si="5515"/>
        <v/>
      </c>
      <c r="M3959" s="21" t="str">
        <f t="shared" si="5516"/>
        <v/>
      </c>
      <c r="N3959" s="21" t="str">
        <f t="shared" si="5517"/>
        <v/>
      </c>
      <c r="O3959" s="21" t="str">
        <f t="shared" si="5518"/>
        <v/>
      </c>
      <c r="P3959" s="21" t="str">
        <f t="shared" si="5519"/>
        <v/>
      </c>
      <c r="Q3959" s="21"/>
      <c r="R3959" s="21" t="s">
        <v>8631</v>
      </c>
      <c r="S3959" s="21" t="s">
        <v>8632</v>
      </c>
      <c r="T3959" s="21" t="s">
        <v>8666</v>
      </c>
      <c r="U3959" s="23"/>
      <c r="V3959" s="23"/>
      <c r="W3959" s="15">
        <f t="shared" si="2"/>
        <v>45635</v>
      </c>
      <c r="X3959" s="24">
        <v>3958.0</v>
      </c>
      <c r="Y3959" s="17" t="str">
        <f t="shared" si="5479"/>
        <v>=COUNTIFS(C$3:C3959,C3959)</v>
      </c>
      <c r="Z3959" s="25" t="str">
        <f t="shared" si="5480"/>
        <v>#NAME?</v>
      </c>
      <c r="AA3959" s="25" t="str">
        <f t="shared" si="5481"/>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2"/>
        <v>1</v>
      </c>
      <c r="B3960" s="10">
        <f t="shared" si="4299"/>
        <v>1</v>
      </c>
      <c r="C3960" s="12" t="s">
        <v>8667</v>
      </c>
      <c r="D3960" s="21" t="s">
        <v>84</v>
      </c>
      <c r="E3960" s="21" t="s">
        <v>8668</v>
      </c>
      <c r="F3960" s="21"/>
      <c r="G3960" s="21"/>
      <c r="H3960" s="21" t="s">
        <v>8669</v>
      </c>
      <c r="I3960" s="21" t="s">
        <v>8670</v>
      </c>
      <c r="J3960" s="21" t="s">
        <v>1145</v>
      </c>
      <c r="K3960" s="21">
        <v>1.0</v>
      </c>
      <c r="L3960" s="21" t="s">
        <v>1456</v>
      </c>
      <c r="M3960" s="21" t="s">
        <v>8671</v>
      </c>
      <c r="N3960" s="21" t="s">
        <v>8672</v>
      </c>
      <c r="O3960" s="21"/>
      <c r="P3960" s="21"/>
      <c r="Q3960" s="21"/>
      <c r="R3960" s="21" t="s">
        <v>8631</v>
      </c>
      <c r="S3960" s="21" t="s">
        <v>8632</v>
      </c>
      <c r="T3960" s="21" t="s">
        <v>8673</v>
      </c>
      <c r="U3960" s="23"/>
      <c r="V3960" s="23"/>
      <c r="W3960" s="15">
        <f t="shared" si="2"/>
        <v>45635</v>
      </c>
      <c r="X3960" s="24">
        <v>3959.0</v>
      </c>
      <c r="Y3960" s="17" t="str">
        <f t="shared" si="5479"/>
        <v>=COUNTIFS(C$3:C3960,C3960)</v>
      </c>
      <c r="Z3960" s="25" t="str">
        <f t="shared" si="5480"/>
        <v>#NAME?</v>
      </c>
      <c r="AA3960" s="25" t="str">
        <f t="shared" si="5481"/>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2"/>
        <v>141</v>
      </c>
      <c r="B3961" s="10">
        <f t="shared" si="4299"/>
        <v>220</v>
      </c>
      <c r="C3961" s="12" t="s">
        <v>1131</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8631</v>
      </c>
      <c r="S3961" s="21" t="s">
        <v>8632</v>
      </c>
      <c r="T3961" s="21" t="s">
        <v>8666</v>
      </c>
      <c r="U3961" s="23"/>
      <c r="V3961" s="23"/>
      <c r="W3961" s="15">
        <f t="shared" si="2"/>
        <v>45635</v>
      </c>
      <c r="X3961" s="24">
        <v>3960.0</v>
      </c>
      <c r="Y3961" s="17" t="str">
        <f t="shared" si="5479"/>
        <v>=COUNTIFS(C$3:C3961,C3961)</v>
      </c>
      <c r="Z3961" s="25" t="str">
        <f t="shared" si="5480"/>
        <v>#NAME?</v>
      </c>
      <c r="AA3961" s="25" t="str">
        <f t="shared" si="5481"/>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2"/>
        <v>1</v>
      </c>
      <c r="B3962" s="10">
        <f t="shared" si="4299"/>
        <v>1</v>
      </c>
      <c r="C3962" s="12" t="s">
        <v>8674</v>
      </c>
      <c r="D3962" s="21" t="s">
        <v>84</v>
      </c>
      <c r="E3962" s="21" t="s">
        <v>8675</v>
      </c>
      <c r="F3962" s="21"/>
      <c r="G3962" s="21"/>
      <c r="H3962" s="21" t="s">
        <v>8676</v>
      </c>
      <c r="I3962" s="21" t="s">
        <v>8677</v>
      </c>
      <c r="J3962" s="21" t="s">
        <v>1145</v>
      </c>
      <c r="K3962" s="21">
        <v>1.0</v>
      </c>
      <c r="L3962" s="21" t="s">
        <v>1456</v>
      </c>
      <c r="M3962" s="21" t="s">
        <v>8671</v>
      </c>
      <c r="N3962" s="21" t="s">
        <v>8678</v>
      </c>
      <c r="O3962" s="21"/>
      <c r="P3962" s="21"/>
      <c r="Q3962" s="21"/>
      <c r="R3962" s="21" t="s">
        <v>8631</v>
      </c>
      <c r="S3962" s="21" t="s">
        <v>8632</v>
      </c>
      <c r="T3962" s="21" t="s">
        <v>8679</v>
      </c>
      <c r="U3962" s="23"/>
      <c r="V3962" s="23"/>
      <c r="W3962" s="15">
        <f t="shared" si="2"/>
        <v>45635</v>
      </c>
      <c r="X3962" s="24">
        <v>3961.0</v>
      </c>
      <c r="Y3962" s="17" t="str">
        <f t="shared" si="5479"/>
        <v>=COUNTIFS(C$3:C3962,C3962)</v>
      </c>
      <c r="Z3962" s="25" t="str">
        <f t="shared" si="5480"/>
        <v>#NAME?</v>
      </c>
      <c r="AA3962" s="25" t="str">
        <f t="shared" si="5481"/>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2"/>
        <v>142</v>
      </c>
      <c r="B3963" s="10">
        <f t="shared" si="4299"/>
        <v>220</v>
      </c>
      <c r="C3963" s="12" t="s">
        <v>1131</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8631</v>
      </c>
      <c r="S3963" s="21" t="s">
        <v>8632</v>
      </c>
      <c r="T3963" s="21" t="s">
        <v>8666</v>
      </c>
      <c r="U3963" s="23"/>
      <c r="V3963" s="23"/>
      <c r="W3963" s="15">
        <f t="shared" si="2"/>
        <v>45635</v>
      </c>
      <c r="X3963" s="24">
        <v>3962.0</v>
      </c>
      <c r="Y3963" s="17" t="str">
        <f t="shared" si="5479"/>
        <v>=COUNTIFS(C$3:C3963,C3963)</v>
      </c>
      <c r="Z3963" s="25" t="str">
        <f t="shared" si="5480"/>
        <v>#NAME?</v>
      </c>
      <c r="AA3963" s="25" t="str">
        <f t="shared" si="5481"/>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2"/>
        <v>1</v>
      </c>
      <c r="B3964" s="10">
        <f t="shared" si="4299"/>
        <v>1</v>
      </c>
      <c r="C3964" s="12" t="s">
        <v>8680</v>
      </c>
      <c r="D3964" s="21" t="s">
        <v>84</v>
      </c>
      <c r="E3964" s="21" t="s">
        <v>8681</v>
      </c>
      <c r="F3964" s="21" t="s">
        <v>185</v>
      </c>
      <c r="G3964" s="21"/>
      <c r="H3964" s="21" t="s">
        <v>8682</v>
      </c>
      <c r="I3964" s="21" t="s">
        <v>8683</v>
      </c>
      <c r="J3964" s="21" t="s">
        <v>5807</v>
      </c>
      <c r="K3964" s="21">
        <v>2.0</v>
      </c>
      <c r="L3964" s="21" t="s">
        <v>196</v>
      </c>
      <c r="M3964" s="21" t="s">
        <v>6143</v>
      </c>
      <c r="N3964" s="21" t="s">
        <v>8684</v>
      </c>
      <c r="O3964" s="21"/>
      <c r="P3964" s="21"/>
      <c r="Q3964" s="21"/>
      <c r="R3964" s="21" t="s">
        <v>8631</v>
      </c>
      <c r="S3964" s="21" t="s">
        <v>8632</v>
      </c>
      <c r="T3964" s="21" t="s">
        <v>8685</v>
      </c>
      <c r="U3964" s="23"/>
      <c r="V3964" s="23"/>
      <c r="W3964" s="15">
        <f t="shared" si="2"/>
        <v>45635</v>
      </c>
      <c r="X3964" s="24">
        <v>3963.0</v>
      </c>
      <c r="Y3964" s="17" t="str">
        <f t="shared" si="5479"/>
        <v>=COUNTIFS(C$3:C3964,C3964)</v>
      </c>
      <c r="Z3964" s="25" t="str">
        <f t="shared" si="5480"/>
        <v>#NAME?</v>
      </c>
      <c r="AA3964" s="25" t="str">
        <f t="shared" si="5481"/>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2"/>
        <v>1</v>
      </c>
      <c r="B3965" s="10">
        <f t="shared" si="4299"/>
        <v>1</v>
      </c>
      <c r="C3965" s="12" t="s">
        <v>8686</v>
      </c>
      <c r="D3965" s="21" t="s">
        <v>118</v>
      </c>
      <c r="E3965" s="21" t="s">
        <v>8635</v>
      </c>
      <c r="F3965" s="21"/>
      <c r="G3965" s="21"/>
      <c r="H3965" s="21" t="s">
        <v>8687</v>
      </c>
      <c r="I3965" s="21"/>
      <c r="J3965" s="21"/>
      <c r="K3965" s="21"/>
      <c r="L3965" s="21"/>
      <c r="M3965" s="21"/>
      <c r="N3965" s="21" t="s">
        <v>8688</v>
      </c>
      <c r="O3965" s="21"/>
      <c r="P3965" s="21"/>
      <c r="Q3965" s="21"/>
      <c r="R3965" s="21" t="s">
        <v>8631</v>
      </c>
      <c r="S3965" s="21" t="s">
        <v>8632</v>
      </c>
      <c r="T3965" s="21" t="s">
        <v>8689</v>
      </c>
      <c r="U3965" s="23"/>
      <c r="V3965" s="23"/>
      <c r="W3965" s="15">
        <f t="shared" si="2"/>
        <v>45635</v>
      </c>
      <c r="X3965" s="24">
        <v>3964.0</v>
      </c>
      <c r="Y3965" s="17" t="str">
        <f t="shared" si="5479"/>
        <v>=COUNTIFS(C$3:C3965,C3965)</v>
      </c>
      <c r="Z3965" s="25" t="str">
        <f t="shared" si="5480"/>
        <v>#NAME?</v>
      </c>
      <c r="AA3965" s="25" t="str">
        <f t="shared" si="5481"/>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2"/>
        <v>1</v>
      </c>
      <c r="B3966" s="10">
        <f t="shared" si="4299"/>
        <v>1</v>
      </c>
      <c r="C3966" s="12" t="s">
        <v>8690</v>
      </c>
      <c r="D3966" s="21" t="s">
        <v>84</v>
      </c>
      <c r="E3966" s="21" t="s">
        <v>8691</v>
      </c>
      <c r="F3966" s="21"/>
      <c r="G3966" s="21"/>
      <c r="H3966" s="21" t="s">
        <v>8692</v>
      </c>
      <c r="I3966" s="21"/>
      <c r="J3966" s="21" t="s">
        <v>975</v>
      </c>
      <c r="K3966" s="21">
        <v>1.0</v>
      </c>
      <c r="L3966" s="21" t="s">
        <v>35</v>
      </c>
      <c r="M3966" s="21" t="s">
        <v>976</v>
      </c>
      <c r="N3966" s="21" t="s">
        <v>8693</v>
      </c>
      <c r="O3966" s="21"/>
      <c r="P3966" s="21"/>
      <c r="Q3966" s="21"/>
      <c r="R3966" s="21" t="s">
        <v>8631</v>
      </c>
      <c r="S3966" s="21" t="s">
        <v>8632</v>
      </c>
      <c r="T3966" s="21" t="s">
        <v>8694</v>
      </c>
      <c r="U3966" s="23"/>
      <c r="V3966" s="23"/>
      <c r="W3966" s="15">
        <f t="shared" si="2"/>
        <v>45635</v>
      </c>
      <c r="X3966" s="24">
        <v>3965.0</v>
      </c>
      <c r="Y3966" s="17" t="str">
        <f t="shared" si="5479"/>
        <v>=COUNTIFS(C$3:C3966,C3966)</v>
      </c>
      <c r="Z3966" s="25" t="str">
        <f t="shared" si="5480"/>
        <v>#NAME?</v>
      </c>
      <c r="AA3966" s="25" t="str">
        <f t="shared" si="5481"/>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2"/>
        <v>2</v>
      </c>
      <c r="B3967" s="10">
        <f t="shared" si="4299"/>
        <v>2</v>
      </c>
      <c r="C3967" s="12" t="s">
        <v>8645</v>
      </c>
      <c r="D3967" s="21" t="str">
        <f t="shared" ref="D3967:D3969" si="5520">VLOOKUP($C3967,$C$1:$P$7320,2,0)</f>
        <v>noun</v>
      </c>
      <c r="E3967" s="21" t="str">
        <f t="shared" ref="E3967:E3969" si="5521">VLOOKUP($C3967,$C$1:$P$7320,3,0)</f>
        <v>voc of āyasmant</v>
      </c>
      <c r="F3967" s="21" t="str">
        <f t="shared" ref="F3967:F3969" si="5522">VLOOKUP($C3967,$C$1:$P$7320,4,0)</f>
        <v/>
      </c>
      <c r="G3967" s="21"/>
      <c r="H3967" s="21" t="str">
        <f t="shared" ref="H3967:H3969" si="5523">VLOOKUP($C3967,$C$1:$P$7320,6,0)</f>
        <v>friend(s), brother(s)</v>
      </c>
      <c r="I3967" s="21" t="str">
        <f t="shared" ref="I3967:I3969" si="5524">VLOOKUP($C3967,$C$1:$P$7320,7,0)</f>
        <v>long liver</v>
      </c>
      <c r="J3967" s="21" t="str">
        <f t="shared" ref="J3967:J3969" si="5525">VLOOKUP($C3967,$C$1:$P$7320,8,0)</f>
        <v/>
      </c>
      <c r="K3967" s="21" t="str">
        <f t="shared" ref="K3967:K3969" si="5526">VLOOKUP($C3967,$C$1:$P$7320,9,0)</f>
        <v/>
      </c>
      <c r="L3967" s="21" t="str">
        <f t="shared" ref="L3967:L3969" si="5527">VLOOKUP($C3967,$C$1:$P$7320,10,0)</f>
        <v/>
      </c>
      <c r="M3967" s="21" t="str">
        <f t="shared" ref="M3967:M3969" si="5528">VLOOKUP($C3967,$C$1:$P$7320,11,0)</f>
        <v/>
      </c>
      <c r="N3967" s="21" t="str">
        <f t="shared" ref="N3967:N3969" si="5529">VLOOKUP($C3967,$C$1:$P$7320,12,0)</f>
        <v/>
      </c>
      <c r="O3967" s="21" t="str">
        <f t="shared" ref="O3967:O3969" si="5530">VLOOKUP($C3967,$C$1:$P$7320,13,0)</f>
        <v/>
      </c>
      <c r="P3967" s="21" t="str">
        <f t="shared" ref="P3967:P3969" si="5531">VLOOKUP($C3967,$C$1:$P$7320,14,0)</f>
        <v/>
      </c>
      <c r="Q3967" s="21"/>
      <c r="R3967" s="21" t="s">
        <v>8631</v>
      </c>
      <c r="S3967" s="21" t="s">
        <v>8632</v>
      </c>
      <c r="T3967" s="21" t="s">
        <v>8666</v>
      </c>
      <c r="U3967" s="23"/>
      <c r="V3967" s="23"/>
      <c r="W3967" s="15">
        <f t="shared" si="2"/>
        <v>45635</v>
      </c>
      <c r="X3967" s="24">
        <v>3966.0</v>
      </c>
      <c r="Y3967" s="17" t="str">
        <f t="shared" si="5479"/>
        <v>=COUNTIFS(C$3:C3967,C3967)</v>
      </c>
      <c r="Z3967" s="25" t="str">
        <f t="shared" si="5480"/>
        <v>#NAME?</v>
      </c>
      <c r="AA3967" s="25" t="str">
        <f t="shared" si="5481"/>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2"/>
        <v>15</v>
      </c>
      <c r="B3968" s="10">
        <f t="shared" si="4299"/>
        <v>80</v>
      </c>
      <c r="C3968" s="12" t="s">
        <v>1856</v>
      </c>
      <c r="D3968" s="21" t="str">
        <f t="shared" si="5520"/>
        <v>ind</v>
      </c>
      <c r="E3968" s="21" t="str">
        <f t="shared" si="5521"/>
        <v>neg</v>
      </c>
      <c r="F3968" s="21" t="str">
        <f t="shared" si="5522"/>
        <v/>
      </c>
      <c r="G3968" s="21"/>
      <c r="H3968" s="21" t="str">
        <f t="shared" si="5523"/>
        <v>not</v>
      </c>
      <c r="I3968" s="21" t="str">
        <f t="shared" si="5524"/>
        <v/>
      </c>
      <c r="J3968" s="21" t="str">
        <f t="shared" si="5525"/>
        <v/>
      </c>
      <c r="K3968" s="21" t="str">
        <f t="shared" si="5526"/>
        <v/>
      </c>
      <c r="L3968" s="21" t="str">
        <f t="shared" si="5527"/>
        <v/>
      </c>
      <c r="M3968" s="21" t="str">
        <f t="shared" si="5528"/>
        <v/>
      </c>
      <c r="N3968" s="21" t="str">
        <f t="shared" si="5529"/>
        <v/>
      </c>
      <c r="O3968" s="21" t="str">
        <f t="shared" si="5530"/>
        <v/>
      </c>
      <c r="P3968" s="21" t="str">
        <f t="shared" si="5531"/>
        <v/>
      </c>
      <c r="Q3968" s="21"/>
      <c r="R3968" s="21" t="s">
        <v>8631</v>
      </c>
      <c r="S3968" s="21" t="s">
        <v>8632</v>
      </c>
      <c r="T3968" s="21" t="s">
        <v>8666</v>
      </c>
      <c r="U3968" s="23"/>
      <c r="V3968" s="23"/>
      <c r="W3968" s="15">
        <f t="shared" si="2"/>
        <v>45635</v>
      </c>
      <c r="X3968" s="24">
        <v>3967.0</v>
      </c>
      <c r="Y3968" s="17" t="str">
        <f t="shared" si="5479"/>
        <v>=COUNTIFS(C$3:C3968,C3968)</v>
      </c>
      <c r="Z3968" s="25" t="str">
        <f t="shared" si="5480"/>
        <v>#NAME?</v>
      </c>
      <c r="AA3968" s="25" t="str">
        <f t="shared" si="5481"/>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2"/>
        <v>3</v>
      </c>
      <c r="B3969" s="10">
        <f t="shared" si="4299"/>
        <v>4</v>
      </c>
      <c r="C3969" s="12" t="s">
        <v>92</v>
      </c>
      <c r="D3969" s="21" t="str">
        <f t="shared" si="5520"/>
        <v>pron</v>
      </c>
      <c r="E3969" s="21" t="str">
        <f t="shared" si="5521"/>
        <v>1st dat sg of ahaṃ</v>
      </c>
      <c r="F3969" s="21" t="str">
        <f t="shared" si="5522"/>
        <v/>
      </c>
      <c r="G3969" s="21"/>
      <c r="H3969" s="21" t="str">
        <f t="shared" si="5523"/>
        <v>to me</v>
      </c>
      <c r="I3969" s="21" t="str">
        <f t="shared" si="5524"/>
        <v/>
      </c>
      <c r="J3969" s="21" t="str">
        <f t="shared" si="5525"/>
        <v/>
      </c>
      <c r="K3969" s="21" t="str">
        <f t="shared" si="5526"/>
        <v/>
      </c>
      <c r="L3969" s="21" t="str">
        <f t="shared" si="5527"/>
        <v/>
      </c>
      <c r="M3969" s="21" t="str">
        <f t="shared" si="5528"/>
        <v/>
      </c>
      <c r="N3969" s="21" t="str">
        <f t="shared" si="5529"/>
        <v/>
      </c>
      <c r="O3969" s="21" t="str">
        <f t="shared" si="5530"/>
        <v/>
      </c>
      <c r="P3969" s="21" t="str">
        <f t="shared" si="5531"/>
        <v/>
      </c>
      <c r="Q3969" s="21"/>
      <c r="R3969" s="21" t="s">
        <v>8631</v>
      </c>
      <c r="S3969" s="21" t="s">
        <v>8632</v>
      </c>
      <c r="T3969" s="21" t="s">
        <v>8666</v>
      </c>
      <c r="U3969" s="23"/>
      <c r="V3969" s="23"/>
      <c r="W3969" s="15">
        <f t="shared" si="2"/>
        <v>45635</v>
      </c>
      <c r="X3969" s="24">
        <v>3968.0</v>
      </c>
      <c r="Y3969" s="17" t="str">
        <f t="shared" si="5479"/>
        <v>=COUNTIFS(C$3:C3969,C3969)</v>
      </c>
      <c r="Z3969" s="25" t="str">
        <f t="shared" si="5480"/>
        <v>#NAME?</v>
      </c>
      <c r="AA3969" s="25" t="str">
        <f t="shared" si="5481"/>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2"/>
        <v>1</v>
      </c>
      <c r="B3970" s="10">
        <f t="shared" si="4299"/>
        <v>1</v>
      </c>
      <c r="C3970" s="12" t="s">
        <v>8695</v>
      </c>
      <c r="D3970" s="21" t="s">
        <v>42</v>
      </c>
      <c r="E3970" s="21" t="s">
        <v>8696</v>
      </c>
      <c r="F3970" s="21"/>
      <c r="G3970" s="21"/>
      <c r="H3970" s="21" t="s">
        <v>8697</v>
      </c>
      <c r="I3970" s="21"/>
      <c r="J3970" s="21"/>
      <c r="K3970" s="21"/>
      <c r="L3970" s="21"/>
      <c r="M3970" s="21"/>
      <c r="N3970" s="21"/>
      <c r="O3970" s="21"/>
      <c r="P3970" s="21"/>
      <c r="Q3970" s="21"/>
      <c r="R3970" s="21" t="s">
        <v>8631</v>
      </c>
      <c r="S3970" s="21" t="s">
        <v>8632</v>
      </c>
      <c r="T3970" s="21" t="s">
        <v>8698</v>
      </c>
      <c r="U3970" s="23"/>
      <c r="V3970" s="23"/>
      <c r="W3970" s="15">
        <f t="shared" si="2"/>
        <v>45635</v>
      </c>
      <c r="X3970" s="24">
        <v>3969.0</v>
      </c>
      <c r="Y3970" s="17" t="str">
        <f t="shared" si="5479"/>
        <v>=COUNTIFS(C$3:C3970,C3970)</v>
      </c>
      <c r="Z3970" s="25" t="str">
        <f t="shared" si="5480"/>
        <v>#NAME?</v>
      </c>
      <c r="AA3970" s="25" t="str">
        <f t="shared" si="5481"/>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2"/>
        <v>9</v>
      </c>
      <c r="B3971" s="10">
        <f t="shared" si="4299"/>
        <v>15</v>
      </c>
      <c r="C3971" s="12" t="s">
        <v>1869</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8631</v>
      </c>
      <c r="S3971" s="21" t="s">
        <v>8632</v>
      </c>
      <c r="T3971" s="21" t="s">
        <v>8666</v>
      </c>
      <c r="U3971" s="23"/>
      <c r="V3971" s="23"/>
      <c r="W3971" s="15">
        <f t="shared" si="2"/>
        <v>45635</v>
      </c>
      <c r="X3971" s="24">
        <v>3970.0</v>
      </c>
      <c r="Y3971" s="17" t="str">
        <f t="shared" si="5479"/>
        <v>=COUNTIFS(C$3:C3971,C3971)</v>
      </c>
      <c r="Z3971" s="25" t="str">
        <f t="shared" si="5480"/>
        <v>#NAME?</v>
      </c>
      <c r="AA3971" s="25" t="str">
        <f t="shared" si="5481"/>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2"/>
        <v>1</v>
      </c>
      <c r="B3972" s="10">
        <f t="shared" si="4299"/>
        <v>2</v>
      </c>
      <c r="C3972" s="12" t="s">
        <v>8699</v>
      </c>
      <c r="D3972" s="21" t="s">
        <v>47</v>
      </c>
      <c r="E3972" s="21" t="s">
        <v>8700</v>
      </c>
      <c r="F3972" s="21"/>
      <c r="G3972" s="21"/>
      <c r="H3972" s="21" t="s">
        <v>8701</v>
      </c>
      <c r="I3972" s="21"/>
      <c r="J3972" s="21" t="s">
        <v>8702</v>
      </c>
      <c r="K3972" s="21">
        <v>8.0</v>
      </c>
      <c r="L3972" s="21" t="s">
        <v>196</v>
      </c>
      <c r="M3972" s="21"/>
      <c r="N3972" s="21" t="s">
        <v>8703</v>
      </c>
      <c r="O3972" s="21"/>
      <c r="P3972" s="21"/>
      <c r="Q3972" s="21"/>
      <c r="R3972" s="21" t="s">
        <v>8631</v>
      </c>
      <c r="S3972" s="21" t="s">
        <v>8632</v>
      </c>
      <c r="T3972" s="21" t="s">
        <v>8704</v>
      </c>
      <c r="U3972" s="23"/>
      <c r="V3972" s="23"/>
      <c r="W3972" s="15">
        <f t="shared" si="2"/>
        <v>45635</v>
      </c>
      <c r="X3972" s="24">
        <v>3971.0</v>
      </c>
      <c r="Y3972" s="17" t="str">
        <f t="shared" si="5479"/>
        <v>=COUNTIFS(C$3:C3972,C3972)</v>
      </c>
      <c r="Z3972" s="25" t="str">
        <f t="shared" si="5480"/>
        <v>#NAME?</v>
      </c>
      <c r="AA3972" s="25" t="str">
        <f t="shared" si="5481"/>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2"/>
        <v>143</v>
      </c>
      <c r="B3973" s="10">
        <f t="shared" si="4299"/>
        <v>220</v>
      </c>
      <c r="C3973" s="12" t="s">
        <v>1131</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8631</v>
      </c>
      <c r="S3973" s="21" t="s">
        <v>8632</v>
      </c>
      <c r="T3973" s="21" t="s">
        <v>8666</v>
      </c>
      <c r="U3973" s="23"/>
      <c r="V3973" s="23"/>
      <c r="W3973" s="15">
        <f t="shared" si="2"/>
        <v>45635</v>
      </c>
      <c r="X3973" s="24">
        <v>3972.0</v>
      </c>
      <c r="Y3973" s="17" t="str">
        <f t="shared" si="5479"/>
        <v>=COUNTIFS(C$3:C3973,C3973)</v>
      </c>
      <c r="Z3973" s="25" t="str">
        <f t="shared" si="5480"/>
        <v>#NAME?</v>
      </c>
      <c r="AA3973" s="25" t="str">
        <f t="shared" si="5481"/>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2"/>
        <v>1</v>
      </c>
      <c r="B3974" s="10">
        <f t="shared" si="4299"/>
        <v>2</v>
      </c>
      <c r="C3974" s="12" t="s">
        <v>8705</v>
      </c>
      <c r="D3974" s="21" t="s">
        <v>47</v>
      </c>
      <c r="E3974" s="21" t="s">
        <v>8706</v>
      </c>
      <c r="F3974" s="21"/>
      <c r="G3974" s="21"/>
      <c r="H3974" s="21" t="s">
        <v>6043</v>
      </c>
      <c r="I3974" s="21"/>
      <c r="J3974" s="21" t="s">
        <v>528</v>
      </c>
      <c r="K3974" s="21">
        <v>1.0</v>
      </c>
      <c r="L3974" s="21" t="s">
        <v>35</v>
      </c>
      <c r="M3974" s="21"/>
      <c r="N3974" s="21" t="s">
        <v>4478</v>
      </c>
      <c r="O3974" s="21"/>
      <c r="P3974" s="21"/>
      <c r="Q3974" s="21"/>
      <c r="R3974" s="21" t="s">
        <v>8631</v>
      </c>
      <c r="S3974" s="21" t="s">
        <v>8632</v>
      </c>
      <c r="T3974" s="21" t="s">
        <v>8707</v>
      </c>
      <c r="U3974" s="23"/>
      <c r="V3974" s="23"/>
      <c r="W3974" s="15">
        <f t="shared" si="2"/>
        <v>45635</v>
      </c>
      <c r="X3974" s="24">
        <v>3973.0</v>
      </c>
      <c r="Y3974" s="17" t="str">
        <f t="shared" si="5479"/>
        <v>=COUNTIFS(C$3:C3974,C3974)</v>
      </c>
      <c r="Z3974" s="25" t="str">
        <f t="shared" si="5480"/>
        <v>#NAME?</v>
      </c>
      <c r="AA3974" s="25" t="str">
        <f t="shared" si="5481"/>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2"/>
        <v>144</v>
      </c>
      <c r="B3975" s="10">
        <f t="shared" si="4299"/>
        <v>220</v>
      </c>
      <c r="C3975" s="12" t="s">
        <v>1131</v>
      </c>
      <c r="D3975" s="21" t="str">
        <f t="shared" ref="D3975:D3977" si="5532">VLOOKUP($C3975,$C$1:$P$7320,2,0)</f>
        <v>ind</v>
      </c>
      <c r="E3975" s="21" t="str">
        <f t="shared" ref="E3975:E3977" si="5533">VLOOKUP($C3975,$C$1:$P$7320,3,0)</f>
        <v>conj</v>
      </c>
      <c r="F3975" s="21" t="str">
        <f t="shared" ref="F3975:F3977" si="5534">VLOOKUP($C3975,$C$1:$P$7320,4,0)</f>
        <v/>
      </c>
      <c r="G3975" s="21"/>
      <c r="H3975" s="21" t="str">
        <f t="shared" ref="H3975:H3977" si="5535">VLOOKUP($C3975,$C$1:$P$7320,6,0)</f>
        <v>or, either or</v>
      </c>
      <c r="I3975" s="21" t="str">
        <f t="shared" ref="I3975:I3977" si="5536">VLOOKUP($C3975,$C$1:$P$7320,7,0)</f>
        <v/>
      </c>
      <c r="J3975" s="21" t="str">
        <f t="shared" ref="J3975:J3977" si="5537">VLOOKUP($C3975,$C$1:$P$7320,8,0)</f>
        <v/>
      </c>
      <c r="K3975" s="21">
        <v>1.0</v>
      </c>
      <c r="L3975" s="21" t="str">
        <f t="shared" ref="L3975:L3977" si="5538">VLOOKUP($C3975,$C$1:$P$7320,10,0)</f>
        <v/>
      </c>
      <c r="M3975" s="21" t="str">
        <f t="shared" ref="M3975:M3977" si="5539">VLOOKUP($C3975,$C$1:$P$7320,11,0)</f>
        <v/>
      </c>
      <c r="N3975" s="21" t="str">
        <f t="shared" ref="N3975:N3977" si="5540">VLOOKUP($C3975,$C$1:$P$7320,12,0)</f>
        <v/>
      </c>
      <c r="O3975" s="21" t="str">
        <f t="shared" ref="O3975:O3977" si="5541">VLOOKUP($C3975,$C$1:$P$7320,13,0)</f>
        <v/>
      </c>
      <c r="P3975" s="21" t="str">
        <f t="shared" ref="P3975:P3977" si="5542">VLOOKUP($C3975,$C$1:$P$7320,14,0)</f>
        <v/>
      </c>
      <c r="Q3975" s="21"/>
      <c r="R3975" s="21" t="s">
        <v>8631</v>
      </c>
      <c r="S3975" s="21" t="s">
        <v>8632</v>
      </c>
      <c r="T3975" s="21" t="s">
        <v>8666</v>
      </c>
      <c r="U3975" s="23"/>
      <c r="V3975" s="23"/>
      <c r="W3975" s="15">
        <f t="shared" si="2"/>
        <v>45635</v>
      </c>
      <c r="X3975" s="24">
        <v>3974.0</v>
      </c>
      <c r="Y3975" s="17" t="str">
        <f t="shared" si="5479"/>
        <v>=COUNTIFS(C$3:C3975,C3975)</v>
      </c>
      <c r="Z3975" s="25" t="str">
        <f t="shared" si="5480"/>
        <v>#NAME?</v>
      </c>
      <c r="AA3975" s="25" t="str">
        <f t="shared" si="5481"/>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2"/>
        <v>4</v>
      </c>
      <c r="B3976" s="10">
        <f t="shared" si="4299"/>
        <v>5</v>
      </c>
      <c r="C3976" s="12" t="s">
        <v>772</v>
      </c>
      <c r="D3976" s="21" t="str">
        <f t="shared" si="5532"/>
        <v>noun</v>
      </c>
      <c r="E3976" s="21" t="str">
        <f t="shared" si="5533"/>
        <v>masc nom sg, from phusati</v>
      </c>
      <c r="F3976" s="21" t="str">
        <f t="shared" si="5534"/>
        <v/>
      </c>
      <c r="G3976" s="21"/>
      <c r="H3976" s="21" t="str">
        <f t="shared" si="5535"/>
        <v>ease, comfort</v>
      </c>
      <c r="I3976" s="21" t="str">
        <f t="shared" si="5536"/>
        <v>touch, contact</v>
      </c>
      <c r="J3976" s="21" t="str">
        <f t="shared" si="5537"/>
        <v>√phus (touch)</v>
      </c>
      <c r="K3976" s="21">
        <f t="shared" ref="K3976:K3977" si="5543">VLOOKUP($C3976,$C$1:$P$7320,9,0)</f>
        <v>1</v>
      </c>
      <c r="L3976" s="21" t="str">
        <f t="shared" si="5538"/>
        <v>a</v>
      </c>
      <c r="M3976" s="21" t="str">
        <f t="shared" si="5539"/>
        <v/>
      </c>
      <c r="N3976" s="21" t="str">
        <f t="shared" si="5540"/>
        <v>√phus &gt; phās + *u</v>
      </c>
      <c r="O3976" s="21" t="str">
        <f t="shared" si="5541"/>
        <v/>
      </c>
      <c r="P3976" s="21" t="str">
        <f t="shared" si="5542"/>
        <v/>
      </c>
      <c r="Q3976" s="21"/>
      <c r="R3976" s="21" t="s">
        <v>8631</v>
      </c>
      <c r="S3976" s="21" t="s">
        <v>8632</v>
      </c>
      <c r="T3976" s="21" t="s">
        <v>8666</v>
      </c>
      <c r="U3976" s="23"/>
      <c r="V3976" s="23"/>
      <c r="W3976" s="15">
        <f t="shared" si="2"/>
        <v>45635</v>
      </c>
      <c r="X3976" s="24">
        <v>3975.0</v>
      </c>
      <c r="Y3976" s="17" t="str">
        <f t="shared" si="5479"/>
        <v>=COUNTIFS(C$3:C3976,C3976)</v>
      </c>
      <c r="Z3976" s="25" t="str">
        <f t="shared" si="5480"/>
        <v>#NAME?</v>
      </c>
      <c r="AA3976" s="25" t="str">
        <f t="shared" si="5481"/>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2"/>
        <v>19</v>
      </c>
      <c r="B3977" s="10">
        <f t="shared" si="4299"/>
        <v>20</v>
      </c>
      <c r="C3977" s="12" t="s">
        <v>493</v>
      </c>
      <c r="D3977" s="21" t="str">
        <f t="shared" si="5532"/>
        <v>verb</v>
      </c>
      <c r="E3977" s="21" t="str">
        <f t="shared" si="5533"/>
        <v>pr 3rd sg</v>
      </c>
      <c r="F3977" s="21" t="str">
        <f t="shared" si="5534"/>
        <v>+nom</v>
      </c>
      <c r="G3977" s="21"/>
      <c r="H3977" s="21" t="str">
        <f t="shared" si="5535"/>
        <v>there is</v>
      </c>
      <c r="I3977" s="21" t="str">
        <f t="shared" si="5536"/>
        <v>it is</v>
      </c>
      <c r="J3977" s="21" t="str">
        <f t="shared" si="5537"/>
        <v>√hū (be)</v>
      </c>
      <c r="K3977" s="21">
        <f t="shared" si="5543"/>
        <v>1</v>
      </c>
      <c r="L3977" s="21" t="str">
        <f t="shared" si="5538"/>
        <v>a</v>
      </c>
      <c r="M3977" s="21" t="str">
        <f t="shared" si="5539"/>
        <v>√hū + a &gt; ho</v>
      </c>
      <c r="N3977" s="21" t="str">
        <f t="shared" si="5540"/>
        <v>ho + ti</v>
      </c>
      <c r="O3977" s="21" t="str">
        <f t="shared" si="5541"/>
        <v/>
      </c>
      <c r="P3977" s="21" t="str">
        <f t="shared" si="5542"/>
        <v/>
      </c>
      <c r="Q3977" s="21"/>
      <c r="R3977" s="21" t="s">
        <v>8631</v>
      </c>
      <c r="S3977" s="21" t="s">
        <v>8632</v>
      </c>
      <c r="T3977" s="21" t="s">
        <v>8666</v>
      </c>
      <c r="U3977" s="23"/>
      <c r="V3977" s="23"/>
      <c r="W3977" s="15">
        <f t="shared" si="2"/>
        <v>45635</v>
      </c>
      <c r="X3977" s="24">
        <v>3976.0</v>
      </c>
      <c r="Y3977" s="17" t="str">
        <f t="shared" si="5479"/>
        <v>=COUNTIFS(C$3:C3977,C3977)</v>
      </c>
      <c r="Z3977" s="25" t="str">
        <f t="shared" si="5480"/>
        <v>#NAME?</v>
      </c>
      <c r="AA3977" s="25" t="str">
        <f t="shared" si="5481"/>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2"/>
        <v>1</v>
      </c>
      <c r="B3978" s="10">
        <f t="shared" si="4299"/>
        <v>1</v>
      </c>
      <c r="C3978" s="12" t="s">
        <v>8708</v>
      </c>
      <c r="D3978" s="21" t="s">
        <v>250</v>
      </c>
      <c r="E3978" s="21" t="s">
        <v>8709</v>
      </c>
      <c r="F3978" s="21"/>
      <c r="G3978" s="21"/>
      <c r="H3978" s="21" t="s">
        <v>8710</v>
      </c>
      <c r="I3978" s="21"/>
      <c r="J3978" s="21"/>
      <c r="K3978" s="21"/>
      <c r="L3978" s="21"/>
      <c r="M3978" s="21"/>
      <c r="N3978" s="21" t="s">
        <v>8711</v>
      </c>
      <c r="O3978" s="21"/>
      <c r="P3978" s="21"/>
      <c r="Q3978" s="21"/>
      <c r="R3978" s="21" t="s">
        <v>8631</v>
      </c>
      <c r="S3978" s="21" t="s">
        <v>8632</v>
      </c>
      <c r="T3978" s="21" t="s">
        <v>8712</v>
      </c>
      <c r="U3978" s="23"/>
      <c r="V3978" s="23"/>
      <c r="W3978" s="15">
        <f t="shared" si="2"/>
        <v>45635</v>
      </c>
      <c r="X3978" s="24">
        <v>3977.0</v>
      </c>
      <c r="Y3978" s="17" t="str">
        <f t="shared" si="5479"/>
        <v>=COUNTIFS(C$3:C3978,C3978)</v>
      </c>
      <c r="Z3978" s="25" t="str">
        <f t="shared" si="5480"/>
        <v>#NAME?</v>
      </c>
      <c r="AA3978" s="25" t="str">
        <f t="shared" si="5481"/>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2"/>
        <v>4</v>
      </c>
      <c r="B3979" s="10">
        <f t="shared" si="4299"/>
        <v>4</v>
      </c>
      <c r="C3979" s="12" t="s">
        <v>92</v>
      </c>
      <c r="D3979" s="21" t="str">
        <f t="shared" ref="D3979:D3984" si="5544">VLOOKUP($C3979,$C$1:$P$7320,2,0)</f>
        <v>pron</v>
      </c>
      <c r="E3979" s="21" t="str">
        <f t="shared" ref="E3979:E3984" si="5545">VLOOKUP($C3979,$C$1:$P$7320,3,0)</f>
        <v>1st dat sg of ahaṃ</v>
      </c>
      <c r="F3979" s="21" t="str">
        <f t="shared" ref="F3979:F3984" si="5546">VLOOKUP($C3979,$C$1:$P$7320,4,0)</f>
        <v/>
      </c>
      <c r="G3979" s="21"/>
      <c r="H3979" s="21" t="str">
        <f t="shared" ref="H3979:H3984" si="5547">VLOOKUP($C3979,$C$1:$P$7320,6,0)</f>
        <v>to me</v>
      </c>
      <c r="I3979" s="21" t="str">
        <f t="shared" ref="I3979:I3984" si="5548">VLOOKUP($C3979,$C$1:$P$7320,7,0)</f>
        <v/>
      </c>
      <c r="J3979" s="21" t="str">
        <f t="shared" ref="J3979:J3984" si="5549">VLOOKUP($C3979,$C$1:$P$7320,8,0)</f>
        <v/>
      </c>
      <c r="K3979" s="21" t="str">
        <f t="shared" ref="K3979:K3984" si="5550">VLOOKUP($C3979,$C$1:$P$7320,9,0)</f>
        <v/>
      </c>
      <c r="L3979" s="21" t="str">
        <f t="shared" ref="L3979:L3984" si="5551">VLOOKUP($C3979,$C$1:$P$7320,10,0)</f>
        <v/>
      </c>
      <c r="M3979" s="21" t="str">
        <f t="shared" ref="M3979:M3984" si="5552">VLOOKUP($C3979,$C$1:$P$7320,11,0)</f>
        <v/>
      </c>
      <c r="N3979" s="21" t="str">
        <f t="shared" ref="N3979:N3984" si="5553">VLOOKUP($C3979,$C$1:$P$7320,12,0)</f>
        <v/>
      </c>
      <c r="O3979" s="21" t="str">
        <f t="shared" ref="O3979:O3984" si="5554">VLOOKUP($C3979,$C$1:$P$7320,13,0)</f>
        <v/>
      </c>
      <c r="P3979" s="21" t="str">
        <f t="shared" ref="P3979:P3984" si="5555">VLOOKUP($C3979,$C$1:$P$7320,14,0)</f>
        <v/>
      </c>
      <c r="Q3979" s="21"/>
      <c r="R3979" s="21" t="s">
        <v>8631</v>
      </c>
      <c r="S3979" s="21" t="s">
        <v>8632</v>
      </c>
      <c r="T3979" s="21" t="s">
        <v>8666</v>
      </c>
      <c r="U3979" s="23"/>
      <c r="V3979" s="23"/>
      <c r="W3979" s="15">
        <f t="shared" si="2"/>
        <v>45635</v>
      </c>
      <c r="X3979" s="24">
        <v>3978.0</v>
      </c>
      <c r="Y3979" s="17" t="str">
        <f t="shared" si="5479"/>
        <v>=COUNTIFS(C$3:C3979,C3979)</v>
      </c>
      <c r="Z3979" s="25" t="str">
        <f t="shared" si="5480"/>
        <v>#NAME?</v>
      </c>
      <c r="AA3979" s="25" t="str">
        <f t="shared" si="5481"/>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2"/>
        <v>2</v>
      </c>
      <c r="B3980" s="10">
        <f t="shared" si="4299"/>
        <v>2</v>
      </c>
      <c r="C3980" s="12" t="s">
        <v>8699</v>
      </c>
      <c r="D3980" s="21" t="str">
        <f t="shared" si="5544"/>
        <v>noun</v>
      </c>
      <c r="E3980" s="21" t="str">
        <f t="shared" si="5545"/>
        <v>fem nom sg of kathā</v>
      </c>
      <c r="F3980" s="21" t="str">
        <f t="shared" si="5546"/>
        <v/>
      </c>
      <c r="G3980" s="21"/>
      <c r="H3980" s="21" t="str">
        <f t="shared" si="5547"/>
        <v>talking, speaking</v>
      </c>
      <c r="I3980" s="21" t="str">
        <f t="shared" si="5548"/>
        <v/>
      </c>
      <c r="J3980" s="21" t="str">
        <f t="shared" si="5549"/>
        <v>√kath (speak)</v>
      </c>
      <c r="K3980" s="21">
        <f t="shared" si="5550"/>
        <v>8</v>
      </c>
      <c r="L3980" s="21" t="str">
        <f t="shared" si="5551"/>
        <v>*e</v>
      </c>
      <c r="M3980" s="21" t="str">
        <f t="shared" si="5552"/>
        <v/>
      </c>
      <c r="N3980" s="21" t="str">
        <f t="shared" si="5553"/>
        <v>√kath + ā</v>
      </c>
      <c r="O3980" s="21" t="str">
        <f t="shared" si="5554"/>
        <v/>
      </c>
      <c r="P3980" s="21" t="str">
        <f t="shared" si="5555"/>
        <v/>
      </c>
      <c r="Q3980" s="21"/>
      <c r="R3980" s="21" t="s">
        <v>8631</v>
      </c>
      <c r="S3980" s="21" t="s">
        <v>8632</v>
      </c>
      <c r="T3980" s="21" t="s">
        <v>8666</v>
      </c>
      <c r="U3980" s="77"/>
      <c r="V3980" s="23"/>
      <c r="W3980" s="15">
        <f t="shared" si="2"/>
        <v>45635</v>
      </c>
      <c r="X3980" s="24">
        <v>3979.0</v>
      </c>
      <c r="Y3980" s="17" t="str">
        <f t="shared" si="5479"/>
        <v>=COUNTIFS(C$3:C3980,C3980)</v>
      </c>
      <c r="Z3980" s="25" t="str">
        <f t="shared" si="5480"/>
        <v>#NAME?</v>
      </c>
      <c r="AA3980" s="25" t="str">
        <f t="shared" si="5481"/>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2"/>
        <v>145</v>
      </c>
      <c r="B3981" s="10">
        <f t="shared" si="4299"/>
        <v>220</v>
      </c>
      <c r="C3981" s="12" t="s">
        <v>1131</v>
      </c>
      <c r="D3981" s="21" t="str">
        <f t="shared" si="5544"/>
        <v>ind</v>
      </c>
      <c r="E3981" s="21" t="str">
        <f t="shared" si="5545"/>
        <v>conj</v>
      </c>
      <c r="F3981" s="21" t="str">
        <f t="shared" si="5546"/>
        <v/>
      </c>
      <c r="G3981" s="21"/>
      <c r="H3981" s="21" t="str">
        <f t="shared" si="5547"/>
        <v>or, either or</v>
      </c>
      <c r="I3981" s="21" t="str">
        <f t="shared" si="5548"/>
        <v/>
      </c>
      <c r="J3981" s="21" t="str">
        <f t="shared" si="5549"/>
        <v/>
      </c>
      <c r="K3981" s="21" t="str">
        <f t="shared" si="5550"/>
        <v/>
      </c>
      <c r="L3981" s="21" t="str">
        <f t="shared" si="5551"/>
        <v/>
      </c>
      <c r="M3981" s="21" t="str">
        <f t="shared" si="5552"/>
        <v/>
      </c>
      <c r="N3981" s="21" t="str">
        <f t="shared" si="5553"/>
        <v/>
      </c>
      <c r="O3981" s="21" t="str">
        <f t="shared" si="5554"/>
        <v/>
      </c>
      <c r="P3981" s="21" t="str">
        <f t="shared" si="5555"/>
        <v/>
      </c>
      <c r="Q3981" s="21"/>
      <c r="R3981" s="21" t="s">
        <v>8631</v>
      </c>
      <c r="S3981" s="21" t="s">
        <v>8632</v>
      </c>
      <c r="T3981" s="21" t="s">
        <v>8666</v>
      </c>
      <c r="U3981" s="23"/>
      <c r="V3981" s="23"/>
      <c r="W3981" s="15">
        <f t="shared" si="2"/>
        <v>45635</v>
      </c>
      <c r="X3981" s="24">
        <v>3980.0</v>
      </c>
      <c r="Y3981" s="17" t="str">
        <f t="shared" si="5479"/>
        <v>=COUNTIFS(C$3:C3981,C3981)</v>
      </c>
      <c r="Z3981" s="25" t="str">
        <f t="shared" si="5480"/>
        <v>#NAME?</v>
      </c>
      <c r="AA3981" s="25" t="str">
        <f t="shared" si="5481"/>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2"/>
        <v>2</v>
      </c>
      <c r="B3982" s="10">
        <f t="shared" si="4299"/>
        <v>2</v>
      </c>
      <c r="C3982" s="12" t="s">
        <v>8705</v>
      </c>
      <c r="D3982" s="21" t="str">
        <f t="shared" si="5544"/>
        <v>noun</v>
      </c>
      <c r="E3982" s="21" t="str">
        <f t="shared" si="5545"/>
        <v>fem nom sg of nisajjā</v>
      </c>
      <c r="F3982" s="21" t="str">
        <f t="shared" si="5546"/>
        <v/>
      </c>
      <c r="G3982" s="21"/>
      <c r="H3982" s="21" t="str">
        <f t="shared" si="5547"/>
        <v>sitting</v>
      </c>
      <c r="I3982" s="21" t="str">
        <f t="shared" si="5548"/>
        <v/>
      </c>
      <c r="J3982" s="21" t="str">
        <f t="shared" si="5549"/>
        <v>√sad (sink, sit, settle)</v>
      </c>
      <c r="K3982" s="21">
        <f t="shared" si="5550"/>
        <v>1</v>
      </c>
      <c r="L3982" s="21" t="str">
        <f t="shared" si="5551"/>
        <v>a</v>
      </c>
      <c r="M3982" s="21" t="str">
        <f t="shared" si="5552"/>
        <v/>
      </c>
      <c r="N3982" s="21" t="str">
        <f t="shared" si="5553"/>
        <v>ni + √sad + ya + ā</v>
      </c>
      <c r="O3982" s="21" t="str">
        <f t="shared" si="5554"/>
        <v/>
      </c>
      <c r="P3982" s="21" t="str">
        <f t="shared" si="5555"/>
        <v/>
      </c>
      <c r="Q3982" s="21"/>
      <c r="R3982" s="21" t="s">
        <v>8631</v>
      </c>
      <c r="S3982" s="21" t="s">
        <v>8632</v>
      </c>
      <c r="T3982" s="21" t="s">
        <v>8666</v>
      </c>
      <c r="U3982" s="23"/>
      <c r="V3982" s="23"/>
      <c r="W3982" s="15">
        <f t="shared" si="2"/>
        <v>45635</v>
      </c>
      <c r="X3982" s="24">
        <v>3981.0</v>
      </c>
      <c r="Y3982" s="17" t="str">
        <f t="shared" si="5479"/>
        <v>=COUNTIFS(C$3:C3982,C3982)</v>
      </c>
      <c r="Z3982" s="25" t="str">
        <f t="shared" si="5480"/>
        <v>#NAME?</v>
      </c>
      <c r="AA3982" s="25" t="str">
        <f t="shared" si="5481"/>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2"/>
        <v>146</v>
      </c>
      <c r="B3983" s="10">
        <f t="shared" si="4299"/>
        <v>220</v>
      </c>
      <c r="C3983" s="12" t="s">
        <v>1131</v>
      </c>
      <c r="D3983" s="21" t="str">
        <f t="shared" si="5544"/>
        <v>ind</v>
      </c>
      <c r="E3983" s="21" t="str">
        <f t="shared" si="5545"/>
        <v>conj</v>
      </c>
      <c r="F3983" s="21" t="str">
        <f t="shared" si="5546"/>
        <v/>
      </c>
      <c r="G3983" s="21"/>
      <c r="H3983" s="21" t="str">
        <f t="shared" si="5547"/>
        <v>or, either or</v>
      </c>
      <c r="I3983" s="21" t="str">
        <f t="shared" si="5548"/>
        <v/>
      </c>
      <c r="J3983" s="21" t="str">
        <f t="shared" si="5549"/>
        <v/>
      </c>
      <c r="K3983" s="21" t="str">
        <f t="shared" si="5550"/>
        <v/>
      </c>
      <c r="L3983" s="21" t="str">
        <f t="shared" si="5551"/>
        <v/>
      </c>
      <c r="M3983" s="21" t="str">
        <f t="shared" si="5552"/>
        <v/>
      </c>
      <c r="N3983" s="21" t="str">
        <f t="shared" si="5553"/>
        <v/>
      </c>
      <c r="O3983" s="21" t="str">
        <f t="shared" si="5554"/>
        <v/>
      </c>
      <c r="P3983" s="21" t="str">
        <f t="shared" si="5555"/>
        <v/>
      </c>
      <c r="Q3983" s="21"/>
      <c r="R3983" s="21" t="s">
        <v>8631</v>
      </c>
      <c r="S3983" s="21" t="s">
        <v>8632</v>
      </c>
      <c r="T3983" s="21" t="s">
        <v>8666</v>
      </c>
      <c r="U3983" s="23"/>
      <c r="V3983" s="23"/>
      <c r="W3983" s="15">
        <f t="shared" si="2"/>
        <v>45635</v>
      </c>
      <c r="X3983" s="24">
        <v>3982.0</v>
      </c>
      <c r="Y3983" s="17" t="str">
        <f t="shared" si="5479"/>
        <v>=COUNTIFS(C$3:C3983,C3983)</v>
      </c>
      <c r="Z3983" s="25" t="str">
        <f t="shared" si="5480"/>
        <v>#NAME?</v>
      </c>
      <c r="AA3983" s="25" t="str">
        <f t="shared" si="5481"/>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2"/>
        <v>5</v>
      </c>
      <c r="B3984" s="10">
        <f t="shared" si="4299"/>
        <v>5</v>
      </c>
      <c r="C3984" s="12" t="s">
        <v>772</v>
      </c>
      <c r="D3984" s="21" t="str">
        <f t="shared" si="5544"/>
        <v>noun</v>
      </c>
      <c r="E3984" s="21" t="str">
        <f t="shared" si="5545"/>
        <v>masc nom sg, from phusati</v>
      </c>
      <c r="F3984" s="21" t="str">
        <f t="shared" si="5546"/>
        <v/>
      </c>
      <c r="G3984" s="21"/>
      <c r="H3984" s="21" t="str">
        <f t="shared" si="5547"/>
        <v>ease, comfort</v>
      </c>
      <c r="I3984" s="21" t="str">
        <f t="shared" si="5548"/>
        <v>touch, contact</v>
      </c>
      <c r="J3984" s="21" t="str">
        <f t="shared" si="5549"/>
        <v>√phus (touch)</v>
      </c>
      <c r="K3984" s="21">
        <f t="shared" si="5550"/>
        <v>1</v>
      </c>
      <c r="L3984" s="21" t="str">
        <f t="shared" si="5551"/>
        <v>a</v>
      </c>
      <c r="M3984" s="21" t="str">
        <f t="shared" si="5552"/>
        <v/>
      </c>
      <c r="N3984" s="21" t="str">
        <f t="shared" si="5553"/>
        <v>√phus &gt; phās + *u</v>
      </c>
      <c r="O3984" s="21" t="str">
        <f t="shared" si="5554"/>
        <v/>
      </c>
      <c r="P3984" s="21" t="str">
        <f t="shared" si="5555"/>
        <v/>
      </c>
      <c r="Q3984" s="21"/>
      <c r="R3984" s="21" t="s">
        <v>8631</v>
      </c>
      <c r="S3984" s="21" t="s">
        <v>8632</v>
      </c>
      <c r="T3984" s="21" t="s">
        <v>8666</v>
      </c>
      <c r="U3984" s="23"/>
      <c r="V3984" s="23"/>
      <c r="W3984" s="15">
        <f t="shared" si="2"/>
        <v>45635</v>
      </c>
      <c r="X3984" s="24">
        <v>3983.0</v>
      </c>
      <c r="Y3984" s="17" t="str">
        <f t="shared" si="5479"/>
        <v>=COUNTIFS(C$3:C3984,C3984)</v>
      </c>
      <c r="Z3984" s="25" t="str">
        <f t="shared" si="5480"/>
        <v>#NAME?</v>
      </c>
      <c r="AA3984" s="25" t="str">
        <f t="shared" si="5481"/>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2"/>
        <v>1</v>
      </c>
      <c r="B3985" s="10">
        <f t="shared" si="4299"/>
        <v>1</v>
      </c>
      <c r="C3985" s="12" t="s">
        <v>8713</v>
      </c>
      <c r="D3985" s="21" t="s">
        <v>118</v>
      </c>
      <c r="E3985" s="21" t="s">
        <v>897</v>
      </c>
      <c r="F3985" s="21"/>
      <c r="G3985" s="21"/>
      <c r="H3985" s="21"/>
      <c r="I3985" s="21"/>
      <c r="J3985" s="21"/>
      <c r="K3985" s="21"/>
      <c r="L3985" s="21"/>
      <c r="M3985" s="21"/>
      <c r="N3985" s="21" t="s">
        <v>8714</v>
      </c>
      <c r="O3985" s="21"/>
      <c r="P3985" s="21"/>
      <c r="Q3985" s="21"/>
      <c r="R3985" s="21" t="s">
        <v>8631</v>
      </c>
      <c r="S3985" s="21" t="s">
        <v>8632</v>
      </c>
      <c r="T3985" s="21" t="s">
        <v>8715</v>
      </c>
      <c r="U3985" s="23"/>
      <c r="V3985" s="23"/>
      <c r="W3985" s="15">
        <f t="shared" si="2"/>
        <v>45635</v>
      </c>
      <c r="X3985" s="24">
        <v>3984.0</v>
      </c>
      <c r="Y3985" s="17" t="str">
        <f t="shared" si="5479"/>
        <v>=COUNTIFS(C$3:C3985,C3985)</v>
      </c>
      <c r="Z3985" s="25" t="str">
        <f t="shared" si="5480"/>
        <v>#NAME?</v>
      </c>
      <c r="AA3985" s="25" t="str">
        <f t="shared" si="5481"/>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2"/>
        <v>1</v>
      </c>
      <c r="B3986" s="10">
        <f t="shared" si="4299"/>
        <v>1</v>
      </c>
      <c r="C3986" s="12" t="s">
        <v>8716</v>
      </c>
      <c r="D3986" s="21" t="s">
        <v>84</v>
      </c>
      <c r="E3986" s="21" t="s">
        <v>8717</v>
      </c>
      <c r="F3986" s="21" t="s">
        <v>351</v>
      </c>
      <c r="G3986" s="21"/>
      <c r="H3986" s="21" t="s">
        <v>495</v>
      </c>
      <c r="I3986" s="21" t="s">
        <v>496</v>
      </c>
      <c r="J3986" s="21" t="s">
        <v>497</v>
      </c>
      <c r="K3986" s="21">
        <v>1.0</v>
      </c>
      <c r="L3986" s="21" t="s">
        <v>35</v>
      </c>
      <c r="M3986" s="21" t="s">
        <v>498</v>
      </c>
      <c r="N3986" s="21" t="s">
        <v>499</v>
      </c>
      <c r="O3986" s="21"/>
      <c r="P3986" s="21"/>
      <c r="Q3986" s="21"/>
      <c r="R3986" s="21" t="s">
        <v>8631</v>
      </c>
      <c r="S3986" s="21" t="s">
        <v>8632</v>
      </c>
      <c r="T3986" s="21" t="s">
        <v>8718</v>
      </c>
      <c r="U3986" s="23"/>
      <c r="V3986" s="23"/>
      <c r="W3986" s="15">
        <f t="shared" si="2"/>
        <v>45635</v>
      </c>
      <c r="X3986" s="24">
        <v>3985.0</v>
      </c>
      <c r="Y3986" s="17" t="str">
        <f t="shared" si="5479"/>
        <v>=COUNTIFS(C$3:C3986,C3986)</v>
      </c>
      <c r="Z3986" s="25" t="str">
        <f t="shared" si="5480"/>
        <v>#NAME?</v>
      </c>
      <c r="AA3986" s="25" t="str">
        <f t="shared" si="5481"/>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2"/>
        <v>34</v>
      </c>
      <c r="B3987" s="10">
        <f t="shared" si="4299"/>
        <v>63</v>
      </c>
      <c r="C3987" s="12" t="s">
        <v>449</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8631</v>
      </c>
      <c r="S3987" s="21" t="s">
        <v>8632</v>
      </c>
      <c r="T3987" s="21" t="s">
        <v>8666</v>
      </c>
      <c r="U3987" s="23"/>
      <c r="V3987" s="23"/>
      <c r="W3987" s="15">
        <f t="shared" si="2"/>
        <v>45635</v>
      </c>
      <c r="X3987" s="24">
        <v>3986.0</v>
      </c>
      <c r="Y3987" s="17" t="str">
        <f t="shared" si="5479"/>
        <v>=COUNTIFS(C$3:C3987,C3987)</v>
      </c>
      <c r="Z3987" s="25" t="str">
        <f t="shared" si="5480"/>
        <v>#NAME?</v>
      </c>
      <c r="AA3987" s="25" t="str">
        <f t="shared" si="5481"/>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2"/>
        <v>45635</v>
      </c>
      <c r="X3988" s="24">
        <v>3987.0</v>
      </c>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56">COUNTIFS(C$3:C3989,C3989)</f>
        <v>2</v>
      </c>
      <c r="B3989" s="10">
        <f t="shared" ref="B3989:B5429" si="5557">COUNTIF($C$1:$C$7275,C3989)</f>
        <v>4</v>
      </c>
      <c r="C3989" s="12" t="s">
        <v>7543</v>
      </c>
      <c r="D3989" s="21" t="str">
        <f t="shared" ref="D3989:D3993" si="5558">VLOOKUP($C3989,$C$1:$P$7320,2,0)</f>
        <v>comp</v>
      </c>
      <c r="E3989" s="21" t="str">
        <f t="shared" ref="E3989:E3993" si="5559">VLOOKUP($C3989,$C$1:$P$7320,3,0)</f>
        <v>pron + ind</v>
      </c>
      <c r="F3989" s="21" t="str">
        <f t="shared" ref="F3989:F3993" si="5560">VLOOKUP($C3989,$C$1:$P$7320,4,0)</f>
        <v/>
      </c>
      <c r="G3989" s="21"/>
      <c r="H3989" s="21" t="str">
        <f t="shared" ref="H3989:H3993" si="5561">VLOOKUP($C3989,$C$1:$P$7320,6,0)</f>
        <v>just this, only this</v>
      </c>
      <c r="I3989" s="21" t="str">
        <f t="shared" ref="I3989:I3993" si="5562">VLOOKUP($C3989,$C$1:$P$7320,7,0)</f>
        <v/>
      </c>
      <c r="J3989" s="21" t="str">
        <f t="shared" ref="J3989:J3993" si="5563">VLOOKUP($C3989,$C$1:$P$7320,8,0)</f>
        <v/>
      </c>
      <c r="K3989" s="21" t="str">
        <f t="shared" ref="K3989:K3993" si="5564">VLOOKUP($C3989,$C$1:$P$7320,9,0)</f>
        <v/>
      </c>
      <c r="L3989" s="21" t="str">
        <f t="shared" ref="L3989:L3993" si="5565">VLOOKUP($C3989,$C$1:$P$7320,10,0)</f>
        <v/>
      </c>
      <c r="M3989" s="21" t="str">
        <f t="shared" ref="M3989:M3993" si="5566">VLOOKUP($C3989,$C$1:$P$7320,11,0)</f>
        <v/>
      </c>
      <c r="N3989" s="21" t="str">
        <f t="shared" ref="N3989:N3993" si="5567">VLOOKUP($C3989,$C$1:$P$7320,12,0)</f>
        <v/>
      </c>
      <c r="O3989" s="21" t="str">
        <f t="shared" ref="O3989:O3993" si="5568">VLOOKUP($C3989,$C$1:$P$7320,13,0)</f>
        <v/>
      </c>
      <c r="P3989" s="21" t="str">
        <f t="shared" ref="P3989:P3993" si="5569">VLOOKUP($C3989,$C$1:$P$7320,14,0)</f>
        <v/>
      </c>
      <c r="Q3989" s="21"/>
      <c r="R3989" s="21" t="s">
        <v>8631</v>
      </c>
      <c r="S3989" s="21" t="s">
        <v>8632</v>
      </c>
      <c r="T3989" s="27" t="s">
        <v>8719</v>
      </c>
      <c r="U3989" s="77"/>
      <c r="V3989" s="23"/>
      <c r="W3989" s="15">
        <f t="shared" si="2"/>
        <v>45635</v>
      </c>
      <c r="X3989" s="24">
        <v>3988.0</v>
      </c>
      <c r="Y3989" s="17" t="str">
        <f t="shared" ref="Y3989:Y3993" si="5570">formulatext(A3989)</f>
        <v>=COUNTIFS(C$3:C3989,C3989)</v>
      </c>
      <c r="Z3989" s="25" t="str">
        <f t="shared" ref="Z3989:Z3993" si="5571">org.libreoffice.regex(Y3989,"(\= COUNTIFS\(C\$\d{1,3}:)(C\d{1,3})(,)(C\d{1,3})(\))","$2")</f>
        <v>#NAME?</v>
      </c>
      <c r="AA3989" s="25" t="str">
        <f t="shared" ref="AA3989:AA3993" si="5572">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56"/>
        <v>2</v>
      </c>
      <c r="B3990" s="10">
        <f t="shared" si="5557"/>
        <v>4</v>
      </c>
      <c r="C3990" s="12" t="s">
        <v>7546</v>
      </c>
      <c r="D3990" s="21" t="str">
        <f t="shared" si="5558"/>
        <v>noun</v>
      </c>
      <c r="E3990" s="21" t="str">
        <f t="shared" si="5559"/>
        <v>masc acc sg of paccaya</v>
      </c>
      <c r="F3990" s="21" t="str">
        <f t="shared" si="5560"/>
        <v/>
      </c>
      <c r="G3990" s="21"/>
      <c r="H3990" s="21" t="str">
        <f t="shared" si="5561"/>
        <v>cause, reason</v>
      </c>
      <c r="I3990" s="21" t="str">
        <f t="shared" si="5562"/>
        <v/>
      </c>
      <c r="J3990" s="21" t="str">
        <f t="shared" si="5563"/>
        <v>√i (come, go)</v>
      </c>
      <c r="K3990" s="21">
        <f t="shared" si="5564"/>
        <v>1</v>
      </c>
      <c r="L3990" s="21" t="str">
        <f t="shared" si="5565"/>
        <v>a</v>
      </c>
      <c r="M3990" s="21" t="str">
        <f t="shared" si="5566"/>
        <v/>
      </c>
      <c r="N3990" s="21" t="str">
        <f t="shared" si="5567"/>
        <v>pati + √i + *a</v>
      </c>
      <c r="O3990" s="21" t="str">
        <f t="shared" si="5568"/>
        <v/>
      </c>
      <c r="P3990" s="21" t="str">
        <f t="shared" si="5569"/>
        <v/>
      </c>
      <c r="Q3990" s="21"/>
      <c r="R3990" s="21" t="s">
        <v>8631</v>
      </c>
      <c r="S3990" s="21" t="s">
        <v>8632</v>
      </c>
      <c r="T3990" s="27" t="s">
        <v>8719</v>
      </c>
      <c r="U3990" s="23"/>
      <c r="V3990" s="23"/>
      <c r="W3990" s="15">
        <f t="shared" si="2"/>
        <v>45635</v>
      </c>
      <c r="X3990" s="24">
        <v>3989.0</v>
      </c>
      <c r="Y3990" s="17" t="str">
        <f t="shared" si="5570"/>
        <v>=COUNTIFS(C$3:C3990,C3990)</v>
      </c>
      <c r="Z3990" s="25" t="str">
        <f t="shared" si="5571"/>
        <v>#NAME?</v>
      </c>
      <c r="AA3990" s="25" t="str">
        <f t="shared" si="5572"/>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56"/>
        <v>2</v>
      </c>
      <c r="B3991" s="10">
        <f t="shared" si="5557"/>
        <v>4</v>
      </c>
      <c r="C3991" s="12" t="s">
        <v>7550</v>
      </c>
      <c r="D3991" s="21" t="str">
        <f t="shared" si="5558"/>
        <v>abs</v>
      </c>
      <c r="E3991" s="21" t="str">
        <f t="shared" si="5559"/>
        <v>abs of karoti</v>
      </c>
      <c r="F3991" s="21" t="str">
        <f t="shared" si="5560"/>
        <v/>
      </c>
      <c r="G3991" s="21"/>
      <c r="H3991" s="21" t="str">
        <f t="shared" si="5561"/>
        <v>having made</v>
      </c>
      <c r="I3991" s="21" t="str">
        <f t="shared" si="5562"/>
        <v/>
      </c>
      <c r="J3991" s="21" t="str">
        <f t="shared" si="5563"/>
        <v>√kar (do, make)</v>
      </c>
      <c r="K3991" s="21">
        <f t="shared" si="5564"/>
        <v>7</v>
      </c>
      <c r="L3991" s="21" t="str">
        <f t="shared" si="5565"/>
        <v>o</v>
      </c>
      <c r="M3991" s="21" t="str">
        <f t="shared" si="5566"/>
        <v/>
      </c>
      <c r="N3991" s="21" t="str">
        <f t="shared" si="5567"/>
        <v>√kar + itvā</v>
      </c>
      <c r="O3991" s="21" t="str">
        <f t="shared" si="5568"/>
        <v/>
      </c>
      <c r="P3991" s="21" t="str">
        <f t="shared" si="5569"/>
        <v/>
      </c>
      <c r="Q3991" s="21"/>
      <c r="R3991" s="21" t="s">
        <v>8631</v>
      </c>
      <c r="S3991" s="21" t="s">
        <v>8632</v>
      </c>
      <c r="T3991" s="27" t="s">
        <v>8719</v>
      </c>
      <c r="U3991" s="23"/>
      <c r="V3991" s="23"/>
      <c r="W3991" s="15">
        <f t="shared" si="2"/>
        <v>45635</v>
      </c>
      <c r="X3991" s="24">
        <v>3990.0</v>
      </c>
      <c r="Y3991" s="17" t="str">
        <f t="shared" si="5570"/>
        <v>=COUNTIFS(C$3:C3991,C3991)</v>
      </c>
      <c r="Z3991" s="25" t="str">
        <f t="shared" si="5571"/>
        <v>#NAME?</v>
      </c>
      <c r="AA3991" s="25" t="str">
        <f t="shared" si="5572"/>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56"/>
        <v>2</v>
      </c>
      <c r="B3992" s="10">
        <f t="shared" si="5557"/>
        <v>4</v>
      </c>
      <c r="C3992" s="12" t="s">
        <v>7553</v>
      </c>
      <c r="D3992" s="21" t="str">
        <f t="shared" si="5558"/>
        <v>pron</v>
      </c>
      <c r="E3992" s="21" t="str">
        <f t="shared" si="5559"/>
        <v>masc acc sg of anaññā</v>
      </c>
      <c r="F3992" s="21" t="str">
        <f t="shared" si="5560"/>
        <v/>
      </c>
      <c r="G3992" s="21"/>
      <c r="H3992" s="21" t="str">
        <f t="shared" si="5561"/>
        <v>not another</v>
      </c>
      <c r="I3992" s="21" t="str">
        <f t="shared" si="5562"/>
        <v/>
      </c>
      <c r="J3992" s="21" t="str">
        <f t="shared" si="5563"/>
        <v/>
      </c>
      <c r="K3992" s="21" t="str">
        <f t="shared" si="5564"/>
        <v/>
      </c>
      <c r="L3992" s="21" t="str">
        <f t="shared" si="5565"/>
        <v/>
      </c>
      <c r="M3992" s="21" t="str">
        <f t="shared" si="5566"/>
        <v/>
      </c>
      <c r="N3992" s="21" t="str">
        <f t="shared" si="5567"/>
        <v>na + añña</v>
      </c>
      <c r="O3992" s="21" t="str">
        <f t="shared" si="5568"/>
        <v/>
      </c>
      <c r="P3992" s="21" t="str">
        <f t="shared" si="5569"/>
        <v/>
      </c>
      <c r="Q3992" s="21"/>
      <c r="R3992" s="21" t="s">
        <v>8631</v>
      </c>
      <c r="S3992" s="21" t="s">
        <v>8632</v>
      </c>
      <c r="T3992" s="27" t="s">
        <v>8719</v>
      </c>
      <c r="U3992" s="23"/>
      <c r="V3992" s="23"/>
      <c r="W3992" s="15">
        <f t="shared" si="2"/>
        <v>45635</v>
      </c>
      <c r="X3992" s="24">
        <v>3991.0</v>
      </c>
      <c r="Y3992" s="17" t="str">
        <f t="shared" si="5570"/>
        <v>=COUNTIFS(C$3:C3992,C3992)</v>
      </c>
      <c r="Z3992" s="25" t="str">
        <f t="shared" si="5571"/>
        <v>#NAME?</v>
      </c>
      <c r="AA3992" s="25" t="str">
        <f t="shared" si="5572"/>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56"/>
        <v>72</v>
      </c>
      <c r="B3993" s="10">
        <f t="shared" si="5557"/>
        <v>122</v>
      </c>
      <c r="C3993" s="12" t="s">
        <v>4724</v>
      </c>
      <c r="D3993" s="21" t="str">
        <f t="shared" si="5558"/>
        <v>adj</v>
      </c>
      <c r="E3993" s="21" t="str">
        <f t="shared" si="5559"/>
        <v>nt nom sg of pācittiya</v>
      </c>
      <c r="F3993" s="21" t="str">
        <f t="shared" si="5560"/>
        <v>+loc</v>
      </c>
      <c r="G3993" s="21"/>
      <c r="H3993" s="21" t="str">
        <f t="shared" si="5561"/>
        <v>requiring confession</v>
      </c>
      <c r="I3993" s="21" t="str">
        <f t="shared" si="5562"/>
        <v/>
      </c>
      <c r="J3993" s="21" t="str">
        <f t="shared" si="5563"/>
        <v/>
      </c>
      <c r="K3993" s="21" t="str">
        <f t="shared" si="5564"/>
        <v/>
      </c>
      <c r="L3993" s="21" t="str">
        <f t="shared" si="5565"/>
        <v/>
      </c>
      <c r="M3993" s="21" t="str">
        <f t="shared" si="5566"/>
        <v/>
      </c>
      <c r="N3993" s="21" t="str">
        <f t="shared" si="5567"/>
        <v/>
      </c>
      <c r="O3993" s="21" t="str">
        <f t="shared" si="5568"/>
        <v/>
      </c>
      <c r="P3993" s="21" t="str">
        <f t="shared" si="5569"/>
        <v/>
      </c>
      <c r="Q3993" s="21"/>
      <c r="R3993" s="21" t="s">
        <v>8631</v>
      </c>
      <c r="S3993" s="21" t="s">
        <v>8632</v>
      </c>
      <c r="T3993" s="27" t="s">
        <v>8719</v>
      </c>
      <c r="U3993" s="23"/>
      <c r="V3993" s="23"/>
      <c r="W3993" s="15">
        <f t="shared" si="2"/>
        <v>45635</v>
      </c>
      <c r="X3993" s="24">
        <v>3992.0</v>
      </c>
      <c r="Y3993" s="17" t="str">
        <f t="shared" si="5570"/>
        <v>=COUNTIFS(C$3:C3993,C3993)</v>
      </c>
      <c r="Z3993" s="25" t="str">
        <f t="shared" si="5571"/>
        <v>#NAME?</v>
      </c>
      <c r="AA3993" s="25" t="str">
        <f t="shared" si="5572"/>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57"/>
        <v>0</v>
      </c>
      <c r="C3994" s="130"/>
      <c r="D3994" s="130"/>
      <c r="E3994" s="130"/>
      <c r="F3994" s="130"/>
      <c r="G3994" s="130"/>
      <c r="H3994" s="130"/>
      <c r="I3994" s="130"/>
      <c r="J3994" s="130"/>
      <c r="K3994" s="130"/>
      <c r="L3994" s="130"/>
      <c r="M3994" s="130"/>
      <c r="N3994" s="130"/>
      <c r="O3994" s="130"/>
      <c r="P3994" s="130"/>
      <c r="Q3994" s="130"/>
      <c r="R3994" s="130"/>
      <c r="S3994" s="130"/>
      <c r="T3994" s="130"/>
      <c r="U3994" s="36"/>
      <c r="V3994" s="36"/>
      <c r="W3994" s="15">
        <f t="shared" si="2"/>
        <v>45635</v>
      </c>
      <c r="X3994" s="24">
        <v>3993.0</v>
      </c>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57"/>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2"/>
        <v>45635</v>
      </c>
      <c r="X3995" s="24">
        <v>3994.0</v>
      </c>
      <c r="Y3995" s="17" t="str">
        <f t="shared" ref="Y3995:Y4006" si="5573">formulatext(A3995)</f>
        <v>#N/A</v>
      </c>
      <c r="Z3995" s="25" t="str">
        <f t="shared" ref="Z3995:Z4006" si="5574">org.libreoffice.regex(Y3995,"(\= COUNTIFS\(C\$\d{1,3}:)(C\d{1,3})(,)(C\d{1,3})(\))","$2")</f>
        <v>#NAME?</v>
      </c>
      <c r="AA3995" s="25" t="str">
        <f t="shared" ref="AA3995:AA4006" si="5575">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57"/>
        <v>1</v>
      </c>
      <c r="C3996" s="12" t="s">
        <v>8720</v>
      </c>
      <c r="D3996" s="21"/>
      <c r="E3996" s="21"/>
      <c r="F3996" s="21"/>
      <c r="G3996" s="21"/>
      <c r="H3996" s="21"/>
      <c r="I3996" s="21"/>
      <c r="J3996" s="21"/>
      <c r="K3996" s="21"/>
      <c r="L3996" s="21"/>
      <c r="M3996" s="21"/>
      <c r="N3996" s="21"/>
      <c r="O3996" s="21"/>
      <c r="P3996" s="21"/>
      <c r="Q3996" s="21"/>
      <c r="R3996" s="21"/>
      <c r="S3996" s="21"/>
      <c r="T3996" s="21"/>
      <c r="U3996" s="23"/>
      <c r="V3996" s="23"/>
      <c r="W3996" s="15">
        <f t="shared" si="2"/>
        <v>45635</v>
      </c>
      <c r="X3996" s="24">
        <v>3995.0</v>
      </c>
      <c r="Y3996" s="17" t="str">
        <f t="shared" si="5573"/>
        <v>#N/A</v>
      </c>
      <c r="Z3996" s="25" t="str">
        <f t="shared" si="5574"/>
        <v>#NAME?</v>
      </c>
      <c r="AA3996" s="25" t="str">
        <f t="shared" si="5575"/>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76">COUNTIFS(C$3:C3997,C3997)</f>
        <v>59</v>
      </c>
      <c r="B3997" s="10">
        <f t="shared" si="5557"/>
        <v>99</v>
      </c>
      <c r="C3997" s="12" t="s">
        <v>555</v>
      </c>
      <c r="D3997" s="21" t="str">
        <f t="shared" ref="D3997:D3999" si="5577">VLOOKUP($C3997,$C$1:$P$7320,2,0)</f>
        <v>pron</v>
      </c>
      <c r="E3997" s="21" t="str">
        <f t="shared" ref="E3997:E3998" si="5578">VLOOKUP($C3997,$C$1:$P$7320,3,0)</f>
        <v>masc nom sg of ya</v>
      </c>
      <c r="F3997" s="21" t="str">
        <f t="shared" ref="F3997:F3999" si="5579">VLOOKUP($C3997,$C$1:$P$7320,4,0)</f>
        <v/>
      </c>
      <c r="G3997" s="21"/>
      <c r="H3997" s="21" t="str">
        <f t="shared" ref="H3997:H3999" si="5580">VLOOKUP($C3997,$C$1:$P$7320,6,0)</f>
        <v>whichever, whoever</v>
      </c>
      <c r="I3997" s="21" t="str">
        <f t="shared" ref="I3997:I3999" si="5581">VLOOKUP($C3997,$C$1:$P$7320,7,0)</f>
        <v/>
      </c>
      <c r="J3997" s="21" t="str">
        <f t="shared" ref="J3997:J3999" si="5582">VLOOKUP($C3997,$C$1:$P$7320,8,0)</f>
        <v/>
      </c>
      <c r="K3997" s="21" t="str">
        <f t="shared" ref="K3997:K3999" si="5583">VLOOKUP($C3997,$C$1:$P$7320,9,0)</f>
        <v/>
      </c>
      <c r="L3997" s="21" t="str">
        <f t="shared" ref="L3997:L3999" si="5584">VLOOKUP($C3997,$C$1:$P$7320,10,0)</f>
        <v/>
      </c>
      <c r="M3997" s="21" t="str">
        <f t="shared" ref="M3997:M3999" si="5585">VLOOKUP($C3997,$C$1:$P$7320,11,0)</f>
        <v/>
      </c>
      <c r="N3997" s="21" t="str">
        <f t="shared" ref="N3997:N3999" si="5586">VLOOKUP($C3997,$C$1:$P$7320,12,0)</f>
        <v/>
      </c>
      <c r="O3997" s="21" t="str">
        <f t="shared" ref="O3997:O3999" si="5587">VLOOKUP($C3997,$C$1:$P$7320,13,0)</f>
        <v/>
      </c>
      <c r="P3997" s="21" t="str">
        <f t="shared" ref="P3997:P3999" si="5588">VLOOKUP($C3997,$C$1:$P$7320,14,0)</f>
        <v/>
      </c>
      <c r="Q3997" s="21"/>
      <c r="R3997" s="21" t="s">
        <v>8720</v>
      </c>
      <c r="S3997" s="21" t="s">
        <v>8721</v>
      </c>
      <c r="T3997" s="21" t="s">
        <v>8722</v>
      </c>
      <c r="U3997" s="77"/>
      <c r="V3997" s="23"/>
      <c r="W3997" s="15">
        <f t="shared" si="2"/>
        <v>45635</v>
      </c>
      <c r="X3997" s="24">
        <v>3996.0</v>
      </c>
      <c r="Y3997" s="17" t="str">
        <f t="shared" si="5573"/>
        <v>=COUNTIFS(C$3:C3997,C3997)</v>
      </c>
      <c r="Z3997" s="25" t="str">
        <f t="shared" si="5574"/>
        <v>#NAME?</v>
      </c>
      <c r="AA3997" s="25" t="str">
        <f t="shared" si="5575"/>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76"/>
        <v>71</v>
      </c>
      <c r="B3998" s="10">
        <f t="shared" si="5557"/>
        <v>124</v>
      </c>
      <c r="C3998" s="12" t="s">
        <v>466</v>
      </c>
      <c r="D3998" s="21" t="str">
        <f t="shared" si="5577"/>
        <v>ind</v>
      </c>
      <c r="E3998" s="21" t="str">
        <f t="shared" si="5578"/>
        <v/>
      </c>
      <c r="F3998" s="21" t="str">
        <f t="shared" si="5579"/>
        <v/>
      </c>
      <c r="G3998" s="21"/>
      <c r="H3998" s="21" t="str">
        <f t="shared" si="5580"/>
        <v>then, now, so, but</v>
      </c>
      <c r="I3998" s="21" t="str">
        <f t="shared" si="5581"/>
        <v/>
      </c>
      <c r="J3998" s="21" t="str">
        <f t="shared" si="5582"/>
        <v/>
      </c>
      <c r="K3998" s="21" t="str">
        <f t="shared" si="5583"/>
        <v/>
      </c>
      <c r="L3998" s="21" t="str">
        <f t="shared" si="5584"/>
        <v/>
      </c>
      <c r="M3998" s="21" t="str">
        <f t="shared" si="5585"/>
        <v/>
      </c>
      <c r="N3998" s="21" t="str">
        <f t="shared" si="5586"/>
        <v/>
      </c>
      <c r="O3998" s="21" t="str">
        <f t="shared" si="5587"/>
        <v/>
      </c>
      <c r="P3998" s="21" t="str">
        <f t="shared" si="5588"/>
        <v/>
      </c>
      <c r="Q3998" s="21"/>
      <c r="R3998" s="21" t="s">
        <v>8720</v>
      </c>
      <c r="S3998" s="21" t="s">
        <v>8721</v>
      </c>
      <c r="T3998" s="21" t="s">
        <v>8722</v>
      </c>
      <c r="U3998" s="23"/>
      <c r="V3998" s="23"/>
      <c r="W3998" s="15">
        <f t="shared" si="2"/>
        <v>45635</v>
      </c>
      <c r="X3998" s="24">
        <v>3997.0</v>
      </c>
      <c r="Y3998" s="17" t="str">
        <f t="shared" si="5573"/>
        <v>=COUNTIFS(C$3:C3998,C3998)</v>
      </c>
      <c r="Z3998" s="25" t="str">
        <f t="shared" si="5574"/>
        <v>#NAME?</v>
      </c>
      <c r="AA3998" s="25" t="str">
        <f t="shared" si="5575"/>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76"/>
        <v>102</v>
      </c>
      <c r="B3999" s="10">
        <f t="shared" si="5557"/>
        <v>147</v>
      </c>
      <c r="C3999" s="12" t="s">
        <v>560</v>
      </c>
      <c r="D3999" s="21" t="str">
        <f t="shared" si="5577"/>
        <v>noun</v>
      </c>
      <c r="E3999" s="21" t="s">
        <v>3635</v>
      </c>
      <c r="F3999" s="21" t="str">
        <f t="shared" si="5579"/>
        <v/>
      </c>
      <c r="G3999" s="21"/>
      <c r="H3999" s="21" t="str">
        <f t="shared" si="5580"/>
        <v>monk, monastic</v>
      </c>
      <c r="I3999" s="21" t="str">
        <f t="shared" si="5581"/>
        <v>beggar, mendicant</v>
      </c>
      <c r="J3999" s="21" t="str">
        <f t="shared" si="5582"/>
        <v>√bhikkh (beg)</v>
      </c>
      <c r="K3999" s="21">
        <f t="shared" si="5583"/>
        <v>1</v>
      </c>
      <c r="L3999" s="21" t="str">
        <f t="shared" si="5584"/>
        <v>a</v>
      </c>
      <c r="M3999" s="21" t="str">
        <f t="shared" si="5585"/>
        <v/>
      </c>
      <c r="N3999" s="21" t="str">
        <f t="shared" si="5586"/>
        <v>√bhikkh + u</v>
      </c>
      <c r="O3999" s="21" t="str">
        <f t="shared" si="5587"/>
        <v/>
      </c>
      <c r="P3999" s="21" t="str">
        <f t="shared" si="5588"/>
        <v/>
      </c>
      <c r="Q3999" s="21"/>
      <c r="R3999" s="21" t="s">
        <v>8720</v>
      </c>
      <c r="S3999" s="21" t="s">
        <v>8721</v>
      </c>
      <c r="T3999" s="21" t="s">
        <v>8722</v>
      </c>
      <c r="U3999" s="23"/>
      <c r="V3999" s="23"/>
      <c r="W3999" s="15">
        <f t="shared" si="2"/>
        <v>45635</v>
      </c>
      <c r="X3999" s="24">
        <v>3998.0</v>
      </c>
      <c r="Y3999" s="17" t="str">
        <f t="shared" si="5573"/>
        <v>=COUNTIFS(C$3:C3999,C3999)</v>
      </c>
      <c r="Z3999" s="25" t="str">
        <f t="shared" si="5574"/>
        <v>#NAME?</v>
      </c>
      <c r="AA3999" s="25" t="str">
        <f t="shared" si="5575"/>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89">COUNTIFS(C$3:C4001,C4000)</f>
        <v>1</v>
      </c>
      <c r="B4000" s="10">
        <f t="shared" si="5557"/>
        <v>1</v>
      </c>
      <c r="C4000" s="12" t="s">
        <v>8723</v>
      </c>
      <c r="D4000" s="21" t="s">
        <v>250</v>
      </c>
      <c r="E4000" s="21" t="s">
        <v>8724</v>
      </c>
      <c r="F4000" s="21"/>
      <c r="G4000" s="21"/>
      <c r="H4000" s="21" t="s">
        <v>8725</v>
      </c>
      <c r="I4000" s="21" t="s">
        <v>8726</v>
      </c>
      <c r="J4000" s="21" t="s">
        <v>5414</v>
      </c>
      <c r="K4000" s="21">
        <v>2.0</v>
      </c>
      <c r="L4000" s="21" t="s">
        <v>3045</v>
      </c>
      <c r="M4000" s="21"/>
      <c r="N4000" s="21" t="s">
        <v>8727</v>
      </c>
      <c r="O4000" s="21"/>
      <c r="P4000" s="21"/>
      <c r="Q4000" s="21"/>
      <c r="R4000" s="21" t="s">
        <v>8720</v>
      </c>
      <c r="S4000" s="21" t="s">
        <v>8721</v>
      </c>
      <c r="T4000" s="21" t="s">
        <v>8728</v>
      </c>
      <c r="U4000" s="23"/>
      <c r="V4000" s="23"/>
      <c r="W4000" s="15">
        <f t="shared" si="2"/>
        <v>45635</v>
      </c>
      <c r="X4000" s="24">
        <v>3999.0</v>
      </c>
      <c r="Y4000" s="17" t="str">
        <f t="shared" si="5573"/>
        <v>=COUNTIFS(C$3:C4001,C4000)</v>
      </c>
      <c r="Z4000" s="25" t="str">
        <f t="shared" si="5574"/>
        <v>#NAME?</v>
      </c>
      <c r="AA4000" s="25" t="str">
        <f t="shared" si="5575"/>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89"/>
        <v>1</v>
      </c>
      <c r="B4001" s="10">
        <f t="shared" si="5557"/>
        <v>1</v>
      </c>
      <c r="C4001" s="12" t="s">
        <v>8729</v>
      </c>
      <c r="D4001" s="21" t="s">
        <v>250</v>
      </c>
      <c r="E4001" s="21" t="s">
        <v>8730</v>
      </c>
      <c r="F4001" s="21"/>
      <c r="G4001" s="21"/>
      <c r="H4001" s="21" t="s">
        <v>8731</v>
      </c>
      <c r="I4001" s="21"/>
      <c r="J4001" s="21"/>
      <c r="K4001" s="21"/>
      <c r="L4001" s="21"/>
      <c r="M4001" s="21"/>
      <c r="N4001" s="21" t="s">
        <v>8732</v>
      </c>
      <c r="O4001" s="21" t="s">
        <v>65</v>
      </c>
      <c r="P4001" s="21" t="s">
        <v>8733</v>
      </c>
      <c r="Q4001" s="21"/>
      <c r="R4001" s="21" t="s">
        <v>8720</v>
      </c>
      <c r="S4001" s="21" t="s">
        <v>8721</v>
      </c>
      <c r="T4001" s="21" t="s">
        <v>8734</v>
      </c>
      <c r="U4001" s="23"/>
      <c r="V4001" s="23"/>
      <c r="W4001" s="15">
        <f t="shared" si="2"/>
        <v>45635</v>
      </c>
      <c r="X4001" s="24">
        <v>4000.0</v>
      </c>
      <c r="Y4001" s="17" t="str">
        <f t="shared" si="5573"/>
        <v>=COUNTIFS(C$3:C4002,C4001)</v>
      </c>
      <c r="Z4001" s="25" t="str">
        <f t="shared" si="5574"/>
        <v>#NAME?</v>
      </c>
      <c r="AA4001" s="25" t="str">
        <f t="shared" si="5575"/>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90">COUNTIFS(C$3:C4002,C4002)</f>
        <v>1</v>
      </c>
      <c r="B4002" s="10">
        <f t="shared" si="5557"/>
        <v>1</v>
      </c>
      <c r="C4002" s="12" t="s">
        <v>8735</v>
      </c>
      <c r="D4002" s="21" t="s">
        <v>47</v>
      </c>
      <c r="E4002" s="21" t="s">
        <v>8736</v>
      </c>
      <c r="F4002" s="21"/>
      <c r="G4002" s="21"/>
      <c r="H4002" s="21" t="s">
        <v>8737</v>
      </c>
      <c r="I4002" s="21"/>
      <c r="J4002" s="21" t="s">
        <v>3965</v>
      </c>
      <c r="K4002" s="21">
        <v>1.0</v>
      </c>
      <c r="L4002" s="21" t="s">
        <v>35</v>
      </c>
      <c r="M4002" s="21"/>
      <c r="N4002" s="21" t="s">
        <v>3966</v>
      </c>
      <c r="O4002" s="21"/>
      <c r="P4002" s="21"/>
      <c r="Q4002" s="21"/>
      <c r="R4002" s="21" t="s">
        <v>8720</v>
      </c>
      <c r="S4002" s="21" t="s">
        <v>8721</v>
      </c>
      <c r="T4002" s="21" t="s">
        <v>8738</v>
      </c>
      <c r="U4002" s="23"/>
      <c r="V4002" s="23"/>
      <c r="W4002" s="15">
        <f t="shared" si="2"/>
        <v>45635</v>
      </c>
      <c r="X4002" s="24">
        <v>4001.0</v>
      </c>
      <c r="Y4002" s="17" t="str">
        <f t="shared" si="5573"/>
        <v>=COUNTIFS(C$3:C4002,C4002)</v>
      </c>
      <c r="Z4002" s="25" t="str">
        <f t="shared" si="5574"/>
        <v>#NAME?</v>
      </c>
      <c r="AA4002" s="25" t="str">
        <f t="shared" si="5575"/>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90"/>
        <v>2</v>
      </c>
      <c r="B4003" s="10">
        <f t="shared" si="5557"/>
        <v>2</v>
      </c>
      <c r="C4003" s="12" t="s">
        <v>7518</v>
      </c>
      <c r="D4003" s="21" t="str">
        <f t="shared" ref="D4003:D4006" si="5591">VLOOKUP($C4003,$C$1:$P$7320,2,0)</f>
        <v>ger</v>
      </c>
      <c r="E4003" s="21" t="str">
        <f t="shared" ref="E4003:E4006" si="5592">VLOOKUP($C4003,$C$1:$P$7320,3,0)</f>
        <v>ger of anupakkhandati</v>
      </c>
      <c r="F4003" s="21" t="str">
        <f t="shared" ref="F4003:F4006" si="5593">VLOOKUP($C4003,$C$1:$P$7320,4,0)</f>
        <v/>
      </c>
      <c r="G4003" s="21"/>
      <c r="H4003" s="21" t="str">
        <f t="shared" ref="H4003:H4006" si="5594">VLOOKUP($C4003,$C$1:$P$7320,6,0)</f>
        <v>encroaching, invading</v>
      </c>
      <c r="I4003" s="21" t="str">
        <f t="shared" ref="I4003:I4006" si="5595">VLOOKUP($C4003,$C$1:$P$7320,7,0)</f>
        <v/>
      </c>
      <c r="J4003" s="21" t="str">
        <f t="shared" ref="J4003:J4006" si="5596">VLOOKUP($C4003,$C$1:$P$7320,8,0)</f>
        <v>√khand (jump)</v>
      </c>
      <c r="K4003" s="21">
        <f t="shared" ref="K4003:K4006" si="5597">VLOOKUP($C4003,$C$1:$P$7320,9,0)</f>
        <v>1</v>
      </c>
      <c r="L4003" s="21" t="str">
        <f t="shared" ref="L4003:L4006" si="5598">VLOOKUP($C4003,$C$1:$P$7320,10,0)</f>
        <v>a</v>
      </c>
      <c r="M4003" s="21" t="str">
        <f t="shared" ref="M4003:M4006" si="5599">VLOOKUP($C4003,$C$1:$P$7320,11,0)</f>
        <v/>
      </c>
      <c r="N4003" s="21" t="str">
        <f t="shared" ref="N4003:N4006" si="5600">VLOOKUP($C4003,$C$1:$P$7320,12,0)</f>
        <v>anu + pa + √khand + ya</v>
      </c>
      <c r="O4003" s="21" t="str">
        <f t="shared" ref="O4003:O4006" si="5601">VLOOKUP($C4003,$C$1:$P$7320,13,0)</f>
        <v/>
      </c>
      <c r="P4003" s="21" t="str">
        <f t="shared" ref="P4003:P4006" si="5602">VLOOKUP($C4003,$C$1:$P$7320,14,0)</f>
        <v/>
      </c>
      <c r="Q4003" s="21" t="s">
        <v>7523</v>
      </c>
      <c r="R4003" s="21" t="s">
        <v>8720</v>
      </c>
      <c r="S4003" s="21" t="s">
        <v>8721</v>
      </c>
      <c r="T4003" s="21" t="s">
        <v>8722</v>
      </c>
      <c r="U4003" s="23"/>
      <c r="V4003" s="23"/>
      <c r="W4003" s="15">
        <f t="shared" si="2"/>
        <v>45635</v>
      </c>
      <c r="X4003" s="24">
        <v>4002.0</v>
      </c>
      <c r="Y4003" s="17" t="str">
        <f t="shared" si="5573"/>
        <v>=COUNTIFS(C$3:C4003,C4003)</v>
      </c>
      <c r="Z4003" s="25" t="str">
        <f t="shared" si="5574"/>
        <v>#NAME?</v>
      </c>
      <c r="AA4003" s="25" t="str">
        <f t="shared" si="5575"/>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0"/>
        <v>6</v>
      </c>
      <c r="B4004" s="10">
        <f t="shared" si="5557"/>
        <v>8</v>
      </c>
      <c r="C4004" s="12" t="s">
        <v>4474</v>
      </c>
      <c r="D4004" s="21" t="str">
        <f t="shared" si="5591"/>
        <v>noun</v>
      </c>
      <c r="E4004" s="21" t="str">
        <f t="shared" si="5592"/>
        <v>fem acc sg of nisajjā</v>
      </c>
      <c r="F4004" s="21" t="str">
        <f t="shared" si="5593"/>
        <v/>
      </c>
      <c r="G4004" s="21"/>
      <c r="H4004" s="21" t="str">
        <f t="shared" si="5594"/>
        <v>sitting place, seat</v>
      </c>
      <c r="I4004" s="21" t="str">
        <f t="shared" si="5595"/>
        <v>seating</v>
      </c>
      <c r="J4004" s="21" t="str">
        <f t="shared" si="5596"/>
        <v>√sad (sink, sit, settle)</v>
      </c>
      <c r="K4004" s="21">
        <f t="shared" si="5597"/>
        <v>1</v>
      </c>
      <c r="L4004" s="21" t="str">
        <f t="shared" si="5598"/>
        <v>a</v>
      </c>
      <c r="M4004" s="21" t="str">
        <f t="shared" si="5599"/>
        <v/>
      </c>
      <c r="N4004" s="21" t="str">
        <f t="shared" si="5600"/>
        <v>ni + √sad + ya + ā</v>
      </c>
      <c r="O4004" s="21" t="str">
        <f t="shared" si="5601"/>
        <v/>
      </c>
      <c r="P4004" s="21" t="str">
        <f t="shared" si="5602"/>
        <v/>
      </c>
      <c r="Q4004" s="21"/>
      <c r="R4004" s="21" t="s">
        <v>8720</v>
      </c>
      <c r="S4004" s="21" t="s">
        <v>8721</v>
      </c>
      <c r="T4004" s="21" t="s">
        <v>8722</v>
      </c>
      <c r="U4004" s="23"/>
      <c r="V4004" s="23"/>
      <c r="W4004" s="15">
        <f t="shared" si="2"/>
        <v>45635</v>
      </c>
      <c r="X4004" s="24">
        <v>4003.0</v>
      </c>
      <c r="Y4004" s="17" t="str">
        <f t="shared" si="5573"/>
        <v>=COUNTIFS(C$3:C4004,C4004)</v>
      </c>
      <c r="Z4004" s="25" t="str">
        <f t="shared" si="5574"/>
        <v>#NAME?</v>
      </c>
      <c r="AA4004" s="25" t="str">
        <f t="shared" si="5575"/>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0"/>
        <v>7</v>
      </c>
      <c r="B4005" s="10">
        <f t="shared" si="5557"/>
        <v>11</v>
      </c>
      <c r="C4005" s="12" t="s">
        <v>4480</v>
      </c>
      <c r="D4005" s="21" t="str">
        <f t="shared" si="5591"/>
        <v>verb</v>
      </c>
      <c r="E4005" s="21" t="str">
        <f t="shared" si="5592"/>
        <v>opt 3rd sg of kappeti</v>
      </c>
      <c r="F4005" s="21" t="str">
        <f t="shared" si="5593"/>
        <v/>
      </c>
      <c r="G4005" s="21"/>
      <c r="H4005" s="21" t="str">
        <f t="shared" si="5594"/>
        <v>should prepare, arrange</v>
      </c>
      <c r="I4005" s="21" t="str">
        <f t="shared" si="5595"/>
        <v>makes suitable</v>
      </c>
      <c r="J4005" s="21" t="str">
        <f t="shared" si="5596"/>
        <v>√kapp (be fit, be suitable)</v>
      </c>
      <c r="K4005" s="21">
        <f t="shared" si="5597"/>
        <v>1</v>
      </c>
      <c r="L4005" s="21" t="str">
        <f t="shared" si="5598"/>
        <v>*e</v>
      </c>
      <c r="M4005" s="21" t="str">
        <f t="shared" si="5599"/>
        <v>√kapp + *e &gt; kappe (caus)</v>
      </c>
      <c r="N4005" s="21" t="str">
        <f t="shared" si="5600"/>
        <v>kappe + ti</v>
      </c>
      <c r="O4005" s="21" t="str">
        <f t="shared" si="5601"/>
        <v/>
      </c>
      <c r="P4005" s="21" t="str">
        <f t="shared" si="5602"/>
        <v/>
      </c>
      <c r="Q4005" s="21"/>
      <c r="R4005" s="21" t="s">
        <v>8720</v>
      </c>
      <c r="S4005" s="21" t="s">
        <v>8721</v>
      </c>
      <c r="T4005" s="21" t="s">
        <v>8722</v>
      </c>
      <c r="U4005" s="23"/>
      <c r="V4005" s="23"/>
      <c r="W4005" s="15">
        <f t="shared" si="2"/>
        <v>45635</v>
      </c>
      <c r="X4005" s="24">
        <v>4004.0</v>
      </c>
      <c r="Y4005" s="17" t="str">
        <f t="shared" si="5573"/>
        <v>=COUNTIFS(C$3:C4005,C4005)</v>
      </c>
      <c r="Z4005" s="25" t="str">
        <f t="shared" si="5574"/>
        <v>#NAME?</v>
      </c>
      <c r="AA4005" s="25" t="str">
        <f t="shared" si="5575"/>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0"/>
        <v>73</v>
      </c>
      <c r="B4006" s="10">
        <f t="shared" si="5557"/>
        <v>122</v>
      </c>
      <c r="C4006" s="12" t="s">
        <v>4724</v>
      </c>
      <c r="D4006" s="21" t="str">
        <f t="shared" si="5591"/>
        <v>adj</v>
      </c>
      <c r="E4006" s="21" t="str">
        <f t="shared" si="5592"/>
        <v>nt nom sg of pācittiya</v>
      </c>
      <c r="F4006" s="21" t="str">
        <f t="shared" si="5593"/>
        <v>+loc</v>
      </c>
      <c r="G4006" s="21"/>
      <c r="H4006" s="21" t="str">
        <f t="shared" si="5594"/>
        <v>requiring confession</v>
      </c>
      <c r="I4006" s="21" t="str">
        <f t="shared" si="5595"/>
        <v/>
      </c>
      <c r="J4006" s="21" t="str">
        <f t="shared" si="5596"/>
        <v/>
      </c>
      <c r="K4006" s="21" t="str">
        <f t="shared" si="5597"/>
        <v/>
      </c>
      <c r="L4006" s="21" t="str">
        <f t="shared" si="5598"/>
        <v/>
      </c>
      <c r="M4006" s="21" t="str">
        <f t="shared" si="5599"/>
        <v/>
      </c>
      <c r="N4006" s="21" t="str">
        <f t="shared" si="5600"/>
        <v/>
      </c>
      <c r="O4006" s="21" t="str">
        <f t="shared" si="5601"/>
        <v/>
      </c>
      <c r="P4006" s="21" t="str">
        <f t="shared" si="5602"/>
        <v/>
      </c>
      <c r="Q4006" s="21"/>
      <c r="R4006" s="21" t="s">
        <v>8720</v>
      </c>
      <c r="S4006" s="21" t="s">
        <v>8721</v>
      </c>
      <c r="T4006" s="21" t="s">
        <v>8722</v>
      </c>
      <c r="U4006" s="23"/>
      <c r="V4006" s="23"/>
      <c r="W4006" s="15">
        <f t="shared" si="2"/>
        <v>45635</v>
      </c>
      <c r="X4006" s="24">
        <v>4005.0</v>
      </c>
      <c r="Y4006" s="17" t="str">
        <f t="shared" si="5573"/>
        <v>=COUNTIFS(C$3:C4006,C4006)</v>
      </c>
      <c r="Z4006" s="25" t="str">
        <f t="shared" si="5574"/>
        <v>#NAME?</v>
      </c>
      <c r="AA4006" s="25" t="str">
        <f t="shared" si="5575"/>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57"/>
        <v>0</v>
      </c>
      <c r="C4007" s="130"/>
      <c r="D4007" s="130"/>
      <c r="E4007" s="130"/>
      <c r="F4007" s="130"/>
      <c r="G4007" s="130"/>
      <c r="H4007" s="130"/>
      <c r="I4007" s="130"/>
      <c r="J4007" s="130"/>
      <c r="K4007" s="130"/>
      <c r="L4007" s="130"/>
      <c r="M4007" s="130"/>
      <c r="N4007" s="130"/>
      <c r="O4007" s="130"/>
      <c r="P4007" s="130"/>
      <c r="Q4007" s="130"/>
      <c r="R4007" s="130"/>
      <c r="S4007" s="130"/>
      <c r="T4007" s="130"/>
      <c r="U4007" s="36"/>
      <c r="V4007" s="36"/>
      <c r="W4007" s="15">
        <f t="shared" si="2"/>
        <v>45635</v>
      </c>
      <c r="X4007" s="24">
        <v>4006.0</v>
      </c>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57"/>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2"/>
        <v>45635</v>
      </c>
      <c r="X4008" s="24">
        <v>4007.0</v>
      </c>
      <c r="Y4008" s="17" t="str">
        <f t="shared" ref="Y4008:Y4020" si="5603">formulatext(A4008)</f>
        <v>#N/A</v>
      </c>
      <c r="Z4008" s="25" t="str">
        <f t="shared" ref="Z4008:Z4020" si="5604">org.libreoffice.regex(Y4008,"(\= COUNTIFS\(C\$\d{1,3}:)(C\d{1,3})(,)(C\d{1,3})(\))","$2")</f>
        <v>#NAME?</v>
      </c>
      <c r="AA4008" s="25" t="str">
        <f t="shared" ref="AA4008:AA4020" si="5605">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57"/>
        <v>1</v>
      </c>
      <c r="C4009" s="12" t="s">
        <v>8739</v>
      </c>
      <c r="D4009" s="21"/>
      <c r="E4009" s="21"/>
      <c r="F4009" s="21"/>
      <c r="G4009" s="21"/>
      <c r="H4009" s="21"/>
      <c r="I4009" s="21"/>
      <c r="J4009" s="21"/>
      <c r="K4009" s="21"/>
      <c r="L4009" s="21"/>
      <c r="M4009" s="21"/>
      <c r="N4009" s="21"/>
      <c r="O4009" s="21"/>
      <c r="P4009" s="21"/>
      <c r="Q4009" s="21"/>
      <c r="R4009" s="21"/>
      <c r="S4009" s="21"/>
      <c r="T4009" s="21"/>
      <c r="U4009" s="23"/>
      <c r="V4009" s="23"/>
      <c r="W4009" s="15">
        <f t="shared" si="2"/>
        <v>45635</v>
      </c>
      <c r="X4009" s="24">
        <v>4008.0</v>
      </c>
      <c r="Y4009" s="17" t="str">
        <f t="shared" si="5603"/>
        <v>#N/A</v>
      </c>
      <c r="Z4009" s="25" t="str">
        <f t="shared" si="5604"/>
        <v>#NAME?</v>
      </c>
      <c r="AA4009" s="25" t="str">
        <f t="shared" si="5605"/>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606">COUNTIFS(C$3:C4010,C4010)</f>
        <v>60</v>
      </c>
      <c r="B4010" s="10">
        <f t="shared" si="5557"/>
        <v>99</v>
      </c>
      <c r="C4010" s="12" t="s">
        <v>555</v>
      </c>
      <c r="D4010" s="21" t="str">
        <f t="shared" ref="D4010:D4020" si="5607">VLOOKUP($C4010,$C$1:$P$7320,2,0)</f>
        <v>pron</v>
      </c>
      <c r="E4010" s="21" t="str">
        <f t="shared" ref="E4010:E4011" si="5608">VLOOKUP($C4010,$C$1:$P$7320,3,0)</f>
        <v>masc nom sg of ya</v>
      </c>
      <c r="F4010" s="21" t="str">
        <f t="shared" ref="F4010:F4020" si="5609">VLOOKUP($C4010,$C$1:$P$7320,4,0)</f>
        <v/>
      </c>
      <c r="G4010" s="21"/>
      <c r="H4010" s="21" t="str">
        <f t="shared" ref="H4010:H4020" si="5610">VLOOKUP($C4010,$C$1:$P$7320,6,0)</f>
        <v>whichever, whoever</v>
      </c>
      <c r="I4010" s="21" t="str">
        <f t="shared" ref="I4010:I4020" si="5611">VLOOKUP($C4010,$C$1:$P$7320,7,0)</f>
        <v/>
      </c>
      <c r="J4010" s="21" t="str">
        <f t="shared" ref="J4010:J4020" si="5612">VLOOKUP($C4010,$C$1:$P$7320,8,0)</f>
        <v/>
      </c>
      <c r="K4010" s="21" t="str">
        <f t="shared" ref="K4010:K4020" si="5613">VLOOKUP($C4010,$C$1:$P$7320,9,0)</f>
        <v/>
      </c>
      <c r="L4010" s="21" t="str">
        <f t="shared" ref="L4010:L4020" si="5614">VLOOKUP($C4010,$C$1:$P$7320,10,0)</f>
        <v/>
      </c>
      <c r="M4010" s="21" t="str">
        <f t="shared" ref="M4010:M4020" si="5615">VLOOKUP($C4010,$C$1:$P$7320,11,0)</f>
        <v/>
      </c>
      <c r="N4010" s="21" t="str">
        <f t="shared" ref="N4010:N4020" si="5616">VLOOKUP($C4010,$C$1:$P$7320,12,0)</f>
        <v/>
      </c>
      <c r="O4010" s="21" t="str">
        <f t="shared" ref="O4010:O4020" si="5617">VLOOKUP($C4010,$C$1:$P$7320,13,0)</f>
        <v/>
      </c>
      <c r="P4010" s="21" t="str">
        <f t="shared" ref="P4010:P4020" si="5618">VLOOKUP($C4010,$C$1:$P$7320,14,0)</f>
        <v/>
      </c>
      <c r="Q4010" s="21"/>
      <c r="R4010" s="27" t="s">
        <v>8739</v>
      </c>
      <c r="S4010" s="27" t="s">
        <v>8740</v>
      </c>
      <c r="T4010" s="21" t="s">
        <v>8741</v>
      </c>
      <c r="U4010" s="77"/>
      <c r="V4010" s="23"/>
      <c r="W4010" s="15">
        <f t="shared" si="2"/>
        <v>45635</v>
      </c>
      <c r="X4010" s="24">
        <v>4009.0</v>
      </c>
      <c r="Y4010" s="17" t="str">
        <f t="shared" si="5603"/>
        <v>=COUNTIFS(C$3:C4010,C4010)</v>
      </c>
      <c r="Z4010" s="25" t="str">
        <f t="shared" si="5604"/>
        <v>#NAME?</v>
      </c>
      <c r="AA4010" s="25" t="str">
        <f t="shared" si="5605"/>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606"/>
        <v>72</v>
      </c>
      <c r="B4011" s="10">
        <f t="shared" si="5557"/>
        <v>124</v>
      </c>
      <c r="C4011" s="12" t="s">
        <v>466</v>
      </c>
      <c r="D4011" s="21" t="str">
        <f t="shared" si="5607"/>
        <v>ind</v>
      </c>
      <c r="E4011" s="21" t="str">
        <f t="shared" si="5608"/>
        <v/>
      </c>
      <c r="F4011" s="21" t="str">
        <f t="shared" si="5609"/>
        <v/>
      </c>
      <c r="G4011" s="21"/>
      <c r="H4011" s="21" t="str">
        <f t="shared" si="5610"/>
        <v>then, now, so, but</v>
      </c>
      <c r="I4011" s="21" t="str">
        <f t="shared" si="5611"/>
        <v/>
      </c>
      <c r="J4011" s="21" t="str">
        <f t="shared" si="5612"/>
        <v/>
      </c>
      <c r="K4011" s="21" t="str">
        <f t="shared" si="5613"/>
        <v/>
      </c>
      <c r="L4011" s="21" t="str">
        <f t="shared" si="5614"/>
        <v/>
      </c>
      <c r="M4011" s="21" t="str">
        <f t="shared" si="5615"/>
        <v/>
      </c>
      <c r="N4011" s="21" t="str">
        <f t="shared" si="5616"/>
        <v/>
      </c>
      <c r="O4011" s="21" t="str">
        <f t="shared" si="5617"/>
        <v/>
      </c>
      <c r="P4011" s="21" t="str">
        <f t="shared" si="5618"/>
        <v/>
      </c>
      <c r="Q4011" s="21"/>
      <c r="R4011" s="136" t="s">
        <v>8739</v>
      </c>
      <c r="S4011" s="136" t="s">
        <v>8740</v>
      </c>
      <c r="T4011" s="21" t="s">
        <v>8741</v>
      </c>
      <c r="U4011" s="23"/>
      <c r="V4011" s="23"/>
      <c r="W4011" s="15">
        <f t="shared" si="2"/>
        <v>45635</v>
      </c>
      <c r="X4011" s="24">
        <v>4010.0</v>
      </c>
      <c r="Y4011" s="17" t="str">
        <f t="shared" si="5603"/>
        <v>=COUNTIFS(C$3:C4011,C4011)</v>
      </c>
      <c r="Z4011" s="25" t="str">
        <f t="shared" si="5604"/>
        <v>#NAME?</v>
      </c>
      <c r="AA4011" s="25" t="str">
        <f t="shared" si="5605"/>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06"/>
        <v>103</v>
      </c>
      <c r="B4012" s="10">
        <f t="shared" si="5557"/>
        <v>147</v>
      </c>
      <c r="C4012" s="12" t="s">
        <v>560</v>
      </c>
      <c r="D4012" s="21" t="str">
        <f t="shared" si="5607"/>
        <v>noun</v>
      </c>
      <c r="E4012" s="21" t="s">
        <v>3635</v>
      </c>
      <c r="F4012" s="21" t="str">
        <f t="shared" si="5609"/>
        <v/>
      </c>
      <c r="G4012" s="21"/>
      <c r="H4012" s="21" t="str">
        <f t="shared" si="5610"/>
        <v>monk, monastic</v>
      </c>
      <c r="I4012" s="21" t="str">
        <f t="shared" si="5611"/>
        <v>beggar, mendicant</v>
      </c>
      <c r="J4012" s="21" t="str">
        <f t="shared" si="5612"/>
        <v>√bhikkh (beg)</v>
      </c>
      <c r="K4012" s="21">
        <f t="shared" si="5613"/>
        <v>1</v>
      </c>
      <c r="L4012" s="21" t="str">
        <f t="shared" si="5614"/>
        <v>a</v>
      </c>
      <c r="M4012" s="21" t="str">
        <f t="shared" si="5615"/>
        <v/>
      </c>
      <c r="N4012" s="21" t="str">
        <f t="shared" si="5616"/>
        <v>√bhikkh + u</v>
      </c>
      <c r="O4012" s="21" t="str">
        <f t="shared" si="5617"/>
        <v/>
      </c>
      <c r="P4012" s="21" t="str">
        <f t="shared" si="5618"/>
        <v/>
      </c>
      <c r="Q4012" s="21"/>
      <c r="R4012" s="136" t="s">
        <v>8739</v>
      </c>
      <c r="S4012" s="136" t="s">
        <v>8740</v>
      </c>
      <c r="T4012" s="21" t="s">
        <v>8741</v>
      </c>
      <c r="U4012" s="23"/>
      <c r="V4012" s="23"/>
      <c r="W4012" s="15">
        <f t="shared" si="2"/>
        <v>45635</v>
      </c>
      <c r="X4012" s="24">
        <v>4011.0</v>
      </c>
      <c r="Y4012" s="17" t="str">
        <f t="shared" si="5603"/>
        <v>=COUNTIFS(C$3:C4012,C4012)</v>
      </c>
      <c r="Z4012" s="25" t="str">
        <f t="shared" si="5604"/>
        <v>#NAME?</v>
      </c>
      <c r="AA4012" s="25" t="str">
        <f t="shared" si="5605"/>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06"/>
        <v>5</v>
      </c>
      <c r="B4013" s="10">
        <f t="shared" si="5557"/>
        <v>7</v>
      </c>
      <c r="C4013" s="12" t="s">
        <v>2056</v>
      </c>
      <c r="D4013" s="21" t="str">
        <f t="shared" si="5607"/>
        <v>noun</v>
      </c>
      <c r="E4013" s="21" t="str">
        <f t="shared" ref="E4013:E4020" si="5619">VLOOKUP($C4013,$C$1:$P$7320,3,0)</f>
        <v>masc instr sg of mātugāma, comp</v>
      </c>
      <c r="F4013" s="21" t="str">
        <f t="shared" si="5609"/>
        <v/>
      </c>
      <c r="G4013" s="21"/>
      <c r="H4013" s="21" t="str">
        <f t="shared" si="5610"/>
        <v>with a woman</v>
      </c>
      <c r="I4013" s="21" t="str">
        <f t="shared" si="5611"/>
        <v>group of mothers</v>
      </c>
      <c r="J4013" s="21" t="str">
        <f t="shared" si="5612"/>
        <v/>
      </c>
      <c r="K4013" s="21" t="str">
        <f t="shared" si="5613"/>
        <v/>
      </c>
      <c r="L4013" s="21" t="str">
        <f t="shared" si="5614"/>
        <v/>
      </c>
      <c r="M4013" s="21" t="str">
        <f t="shared" si="5615"/>
        <v/>
      </c>
      <c r="N4013" s="21" t="str">
        <f t="shared" si="5616"/>
        <v>mātu + gāma</v>
      </c>
      <c r="O4013" s="21" t="str">
        <f t="shared" si="5617"/>
        <v>genitive tappurisa</v>
      </c>
      <c r="P4013" s="21" t="str">
        <f t="shared" si="5618"/>
        <v>mātūnaṃ + gāma</v>
      </c>
      <c r="Q4013" s="21"/>
      <c r="R4013" s="136" t="s">
        <v>8739</v>
      </c>
      <c r="S4013" s="136" t="s">
        <v>8740</v>
      </c>
      <c r="T4013" s="21" t="s">
        <v>8741</v>
      </c>
      <c r="U4013" s="23"/>
      <c r="V4013" s="23"/>
      <c r="W4013" s="15">
        <f t="shared" si="2"/>
        <v>45635</v>
      </c>
      <c r="X4013" s="24">
        <v>4012.0</v>
      </c>
      <c r="Y4013" s="17" t="str">
        <f t="shared" si="5603"/>
        <v>=COUNTIFS(C$3:C4013,C4013)</v>
      </c>
      <c r="Z4013" s="25" t="str">
        <f t="shared" si="5604"/>
        <v>#NAME?</v>
      </c>
      <c r="AA4013" s="25" t="str">
        <f t="shared" si="5605"/>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06"/>
        <v>10</v>
      </c>
      <c r="B4014" s="10">
        <f t="shared" si="5557"/>
        <v>15</v>
      </c>
      <c r="C4014" s="12" t="s">
        <v>1869</v>
      </c>
      <c r="D4014" s="21" t="str">
        <f t="shared" si="5607"/>
        <v>ind</v>
      </c>
      <c r="E4014" s="21" t="str">
        <f t="shared" si="5619"/>
        <v>prep</v>
      </c>
      <c r="F4014" s="21" t="str">
        <f t="shared" si="5609"/>
        <v>+instr</v>
      </c>
      <c r="G4014" s="21"/>
      <c r="H4014" s="21" t="str">
        <f t="shared" si="5610"/>
        <v>together with</v>
      </c>
      <c r="I4014" s="21" t="str">
        <f t="shared" si="5611"/>
        <v/>
      </c>
      <c r="J4014" s="21" t="str">
        <f t="shared" si="5612"/>
        <v/>
      </c>
      <c r="K4014" s="21" t="str">
        <f t="shared" si="5613"/>
        <v/>
      </c>
      <c r="L4014" s="21" t="str">
        <f t="shared" si="5614"/>
        <v/>
      </c>
      <c r="M4014" s="21" t="str">
        <f t="shared" si="5615"/>
        <v/>
      </c>
      <c r="N4014" s="21" t="str">
        <f t="shared" si="5616"/>
        <v/>
      </c>
      <c r="O4014" s="21" t="str">
        <f t="shared" si="5617"/>
        <v/>
      </c>
      <c r="P4014" s="21" t="str">
        <f t="shared" si="5618"/>
        <v/>
      </c>
      <c r="Q4014" s="21"/>
      <c r="R4014" s="136" t="s">
        <v>8739</v>
      </c>
      <c r="S4014" s="136" t="s">
        <v>8740</v>
      </c>
      <c r="T4014" s="21" t="s">
        <v>8741</v>
      </c>
      <c r="U4014" s="23"/>
      <c r="V4014" s="23"/>
      <c r="W4014" s="15">
        <f t="shared" si="2"/>
        <v>45635</v>
      </c>
      <c r="X4014" s="24">
        <v>4013.0</v>
      </c>
      <c r="Y4014" s="17" t="str">
        <f t="shared" si="5603"/>
        <v>=COUNTIFS(C$3:C4014,C4014)</v>
      </c>
      <c r="Z4014" s="25" t="str">
        <f t="shared" si="5604"/>
        <v>#NAME?</v>
      </c>
      <c r="AA4014" s="25" t="str">
        <f t="shared" si="5605"/>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06"/>
        <v>4</v>
      </c>
      <c r="B4015" s="10">
        <f t="shared" si="5557"/>
        <v>5</v>
      </c>
      <c r="C4015" s="12" t="s">
        <v>4440</v>
      </c>
      <c r="D4015" s="21" t="str">
        <f t="shared" si="5607"/>
        <v>ind</v>
      </c>
      <c r="E4015" s="21" t="str">
        <f t="shared" si="5619"/>
        <v>adv, masc nom sg of rahas</v>
      </c>
      <c r="F4015" s="21" t="str">
        <f t="shared" si="5609"/>
        <v/>
      </c>
      <c r="G4015" s="21"/>
      <c r="H4015" s="21" t="str">
        <f t="shared" si="5610"/>
        <v>secretly, privately</v>
      </c>
      <c r="I4015" s="21" t="str">
        <f t="shared" si="5611"/>
        <v/>
      </c>
      <c r="J4015" s="21" t="str">
        <f t="shared" si="5612"/>
        <v>√rah (leave)</v>
      </c>
      <c r="K4015" s="21">
        <f t="shared" si="5613"/>
        <v>1</v>
      </c>
      <c r="L4015" s="21" t="str">
        <f t="shared" si="5614"/>
        <v>a</v>
      </c>
      <c r="M4015" s="21" t="str">
        <f t="shared" si="5615"/>
        <v/>
      </c>
      <c r="N4015" s="21" t="str">
        <f t="shared" si="5616"/>
        <v>√rah + as</v>
      </c>
      <c r="O4015" s="21" t="str">
        <f t="shared" si="5617"/>
        <v/>
      </c>
      <c r="P4015" s="21" t="str">
        <f t="shared" si="5618"/>
        <v/>
      </c>
      <c r="Q4015" s="21"/>
      <c r="R4015" s="136" t="s">
        <v>8739</v>
      </c>
      <c r="S4015" s="136" t="s">
        <v>8740</v>
      </c>
      <c r="T4015" s="21" t="s">
        <v>8741</v>
      </c>
      <c r="U4015" s="23"/>
      <c r="V4015" s="23"/>
      <c r="W4015" s="15">
        <f t="shared" si="2"/>
        <v>45635</v>
      </c>
      <c r="X4015" s="24">
        <v>4014.0</v>
      </c>
      <c r="Y4015" s="17" t="str">
        <f t="shared" si="5603"/>
        <v>=COUNTIFS(C$3:C4015,C4015)</v>
      </c>
      <c r="Z4015" s="25" t="str">
        <f t="shared" si="5604"/>
        <v>#NAME?</v>
      </c>
      <c r="AA4015" s="25" t="str">
        <f t="shared" si="5605"/>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06"/>
        <v>2</v>
      </c>
      <c r="B4016" s="10">
        <f t="shared" si="5557"/>
        <v>2</v>
      </c>
      <c r="C4016" s="12" t="s">
        <v>4446</v>
      </c>
      <c r="D4016" s="21" t="str">
        <f t="shared" si="5607"/>
        <v>pp</v>
      </c>
      <c r="E4016" s="21" t="str">
        <f t="shared" si="5619"/>
        <v>nt loc sg of paṭicchanna</v>
      </c>
      <c r="F4016" s="21" t="str">
        <f t="shared" si="5609"/>
        <v/>
      </c>
      <c r="G4016" s="21"/>
      <c r="H4016" s="21" t="str">
        <f t="shared" si="5610"/>
        <v>on covered, concealed</v>
      </c>
      <c r="I4016" s="21" t="str">
        <f t="shared" si="5611"/>
        <v/>
      </c>
      <c r="J4016" s="21" t="str">
        <f t="shared" si="5612"/>
        <v>√chad (cover, conceal)</v>
      </c>
      <c r="K4016" s="21">
        <f t="shared" si="5613"/>
        <v>8</v>
      </c>
      <c r="L4016" s="21" t="str">
        <f t="shared" si="5614"/>
        <v>*e</v>
      </c>
      <c r="M4016" s="21" t="str">
        <f t="shared" si="5615"/>
        <v/>
      </c>
      <c r="N4016" s="21" t="str">
        <f t="shared" si="5616"/>
        <v>paṭi + √chad + na</v>
      </c>
      <c r="O4016" s="21" t="str">
        <f t="shared" si="5617"/>
        <v/>
      </c>
      <c r="P4016" s="21" t="str">
        <f t="shared" si="5618"/>
        <v/>
      </c>
      <c r="Q4016" s="21"/>
      <c r="R4016" s="136" t="s">
        <v>8739</v>
      </c>
      <c r="S4016" s="136" t="s">
        <v>8740</v>
      </c>
      <c r="T4016" s="21" t="s">
        <v>8741</v>
      </c>
      <c r="U4016" s="23"/>
      <c r="V4016" s="23"/>
      <c r="W4016" s="15">
        <f t="shared" si="2"/>
        <v>45635</v>
      </c>
      <c r="X4016" s="24">
        <v>4015.0</v>
      </c>
      <c r="Y4016" s="17" t="str">
        <f t="shared" si="5603"/>
        <v>=COUNTIFS(C$3:C4016,C4016)</v>
      </c>
      <c r="Z4016" s="25" t="str">
        <f t="shared" si="5604"/>
        <v>#NAME?</v>
      </c>
      <c r="AA4016" s="25" t="str">
        <f t="shared" si="5605"/>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06"/>
        <v>3</v>
      </c>
      <c r="B4017" s="10">
        <f t="shared" si="5557"/>
        <v>6</v>
      </c>
      <c r="C4017" s="12" t="s">
        <v>4451</v>
      </c>
      <c r="D4017" s="21" t="str">
        <f t="shared" si="5607"/>
        <v>noun</v>
      </c>
      <c r="E4017" s="21" t="str">
        <f t="shared" si="5619"/>
        <v>nt loc sg of āsana</v>
      </c>
      <c r="F4017" s="21" t="str">
        <f t="shared" si="5609"/>
        <v/>
      </c>
      <c r="G4017" s="21"/>
      <c r="H4017" s="21" t="str">
        <f t="shared" si="5610"/>
        <v>on a seat</v>
      </c>
      <c r="I4017" s="21" t="str">
        <f t="shared" si="5611"/>
        <v/>
      </c>
      <c r="J4017" s="21" t="str">
        <f t="shared" si="5612"/>
        <v>√ās (sit)</v>
      </c>
      <c r="K4017" s="21">
        <f t="shared" si="5613"/>
        <v>1</v>
      </c>
      <c r="L4017" s="21" t="str">
        <f t="shared" si="5614"/>
        <v>a</v>
      </c>
      <c r="M4017" s="21" t="str">
        <f t="shared" si="5615"/>
        <v/>
      </c>
      <c r="N4017" s="21" t="str">
        <f t="shared" si="5616"/>
        <v>√ās + ana</v>
      </c>
      <c r="O4017" s="21" t="str">
        <f t="shared" si="5617"/>
        <v/>
      </c>
      <c r="P4017" s="21" t="str">
        <f t="shared" si="5618"/>
        <v/>
      </c>
      <c r="Q4017" s="21"/>
      <c r="R4017" s="136" t="s">
        <v>8739</v>
      </c>
      <c r="S4017" s="136" t="s">
        <v>8740</v>
      </c>
      <c r="T4017" s="21" t="s">
        <v>8741</v>
      </c>
      <c r="U4017" s="23"/>
      <c r="V4017" s="23"/>
      <c r="W4017" s="15">
        <f t="shared" si="2"/>
        <v>45635</v>
      </c>
      <c r="X4017" s="24">
        <v>4016.0</v>
      </c>
      <c r="Y4017" s="17" t="str">
        <f t="shared" si="5603"/>
        <v>=COUNTIFS(C$3:C4017,C4017)</v>
      </c>
      <c r="Z4017" s="25" t="str">
        <f t="shared" si="5604"/>
        <v>#NAME?</v>
      </c>
      <c r="AA4017" s="25" t="str">
        <f t="shared" si="5605"/>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06"/>
        <v>7</v>
      </c>
      <c r="B4018" s="10">
        <f t="shared" si="5557"/>
        <v>8</v>
      </c>
      <c r="C4018" s="12" t="s">
        <v>4474</v>
      </c>
      <c r="D4018" s="21" t="str">
        <f t="shared" si="5607"/>
        <v>noun</v>
      </c>
      <c r="E4018" s="21" t="str">
        <f t="shared" si="5619"/>
        <v>fem acc sg of nisajjā</v>
      </c>
      <c r="F4018" s="21" t="str">
        <f t="shared" si="5609"/>
        <v/>
      </c>
      <c r="G4018" s="21"/>
      <c r="H4018" s="21" t="str">
        <f t="shared" si="5610"/>
        <v>sitting place, seat</v>
      </c>
      <c r="I4018" s="21" t="str">
        <f t="shared" si="5611"/>
        <v>seating</v>
      </c>
      <c r="J4018" s="21" t="str">
        <f t="shared" si="5612"/>
        <v>√sad (sink, sit, settle)</v>
      </c>
      <c r="K4018" s="21">
        <f t="shared" si="5613"/>
        <v>1</v>
      </c>
      <c r="L4018" s="21" t="str">
        <f t="shared" si="5614"/>
        <v>a</v>
      </c>
      <c r="M4018" s="21" t="str">
        <f t="shared" si="5615"/>
        <v/>
      </c>
      <c r="N4018" s="21" t="str">
        <f t="shared" si="5616"/>
        <v>ni + √sad + ya + ā</v>
      </c>
      <c r="O4018" s="21" t="str">
        <f t="shared" si="5617"/>
        <v/>
      </c>
      <c r="P4018" s="21" t="str">
        <f t="shared" si="5618"/>
        <v/>
      </c>
      <c r="Q4018" s="21"/>
      <c r="R4018" s="136" t="s">
        <v>8739</v>
      </c>
      <c r="S4018" s="136" t="s">
        <v>8740</v>
      </c>
      <c r="T4018" s="21" t="s">
        <v>8741</v>
      </c>
      <c r="U4018" s="23"/>
      <c r="V4018" s="23"/>
      <c r="W4018" s="15">
        <f t="shared" si="2"/>
        <v>45635</v>
      </c>
      <c r="X4018" s="24">
        <v>4017.0</v>
      </c>
      <c r="Y4018" s="17" t="str">
        <f t="shared" si="5603"/>
        <v>=COUNTIFS(C$3:C4018,C4018)</v>
      </c>
      <c r="Z4018" s="25" t="str">
        <f t="shared" si="5604"/>
        <v>#NAME?</v>
      </c>
      <c r="AA4018" s="25" t="str">
        <f t="shared" si="5605"/>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06"/>
        <v>8</v>
      </c>
      <c r="B4019" s="10">
        <f t="shared" si="5557"/>
        <v>11</v>
      </c>
      <c r="C4019" s="12" t="s">
        <v>4480</v>
      </c>
      <c r="D4019" s="21" t="str">
        <f t="shared" si="5607"/>
        <v>verb</v>
      </c>
      <c r="E4019" s="21" t="str">
        <f t="shared" si="5619"/>
        <v>opt 3rd sg of kappeti</v>
      </c>
      <c r="F4019" s="21" t="str">
        <f t="shared" si="5609"/>
        <v/>
      </c>
      <c r="G4019" s="21"/>
      <c r="H4019" s="21" t="str">
        <f t="shared" si="5610"/>
        <v>should prepare, arrange</v>
      </c>
      <c r="I4019" s="21" t="str">
        <f t="shared" si="5611"/>
        <v>makes suitable</v>
      </c>
      <c r="J4019" s="21" t="str">
        <f t="shared" si="5612"/>
        <v>√kapp (be fit, be suitable)</v>
      </c>
      <c r="K4019" s="21">
        <f t="shared" si="5613"/>
        <v>1</v>
      </c>
      <c r="L4019" s="21" t="str">
        <f t="shared" si="5614"/>
        <v>*e</v>
      </c>
      <c r="M4019" s="21" t="str">
        <f t="shared" si="5615"/>
        <v>√kapp + *e &gt; kappe (caus)</v>
      </c>
      <c r="N4019" s="21" t="str">
        <f t="shared" si="5616"/>
        <v>kappe + ti</v>
      </c>
      <c r="O4019" s="21" t="str">
        <f t="shared" si="5617"/>
        <v/>
      </c>
      <c r="P4019" s="21" t="str">
        <f t="shared" si="5618"/>
        <v/>
      </c>
      <c r="Q4019" s="21"/>
      <c r="R4019" s="136" t="s">
        <v>8739</v>
      </c>
      <c r="S4019" s="136" t="s">
        <v>8740</v>
      </c>
      <c r="T4019" s="21" t="s">
        <v>8741</v>
      </c>
      <c r="U4019" s="23"/>
      <c r="V4019" s="23"/>
      <c r="W4019" s="15">
        <f t="shared" si="2"/>
        <v>45635</v>
      </c>
      <c r="X4019" s="24">
        <v>4018.0</v>
      </c>
      <c r="Y4019" s="17" t="str">
        <f t="shared" si="5603"/>
        <v>=COUNTIFS(C$3:C4019,C4019)</v>
      </c>
      <c r="Z4019" s="25" t="str">
        <f t="shared" si="5604"/>
        <v>#NAME?</v>
      </c>
      <c r="AA4019" s="25" t="str">
        <f t="shared" si="5605"/>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06"/>
        <v>74</v>
      </c>
      <c r="B4020" s="10">
        <f t="shared" si="5557"/>
        <v>122</v>
      </c>
      <c r="C4020" s="12" t="s">
        <v>4724</v>
      </c>
      <c r="D4020" s="21" t="str">
        <f t="shared" si="5607"/>
        <v>adj</v>
      </c>
      <c r="E4020" s="21" t="str">
        <f t="shared" si="5619"/>
        <v>nt nom sg of pācittiya</v>
      </c>
      <c r="F4020" s="21" t="str">
        <f t="shared" si="5609"/>
        <v>+loc</v>
      </c>
      <c r="G4020" s="21"/>
      <c r="H4020" s="21" t="str">
        <f t="shared" si="5610"/>
        <v>requiring confession</v>
      </c>
      <c r="I4020" s="21" t="str">
        <f t="shared" si="5611"/>
        <v/>
      </c>
      <c r="J4020" s="21" t="str">
        <f t="shared" si="5612"/>
        <v/>
      </c>
      <c r="K4020" s="21" t="str">
        <f t="shared" si="5613"/>
        <v/>
      </c>
      <c r="L4020" s="21" t="str">
        <f t="shared" si="5614"/>
        <v/>
      </c>
      <c r="M4020" s="21" t="str">
        <f t="shared" si="5615"/>
        <v/>
      </c>
      <c r="N4020" s="21" t="str">
        <f t="shared" si="5616"/>
        <v/>
      </c>
      <c r="O4020" s="21" t="str">
        <f t="shared" si="5617"/>
        <v/>
      </c>
      <c r="P4020" s="21" t="str">
        <f t="shared" si="5618"/>
        <v/>
      </c>
      <c r="Q4020" s="21"/>
      <c r="R4020" s="136" t="s">
        <v>8739</v>
      </c>
      <c r="S4020" s="136" t="s">
        <v>8740</v>
      </c>
      <c r="T4020" s="21" t="s">
        <v>8741</v>
      </c>
      <c r="U4020" s="23"/>
      <c r="V4020" s="23"/>
      <c r="W4020" s="15">
        <f t="shared" si="2"/>
        <v>45635</v>
      </c>
      <c r="X4020" s="24">
        <v>4019.0</v>
      </c>
      <c r="Y4020" s="17" t="str">
        <f t="shared" si="5603"/>
        <v>=COUNTIFS(C$3:C4020,C4020)</v>
      </c>
      <c r="Z4020" s="25" t="str">
        <f t="shared" si="5604"/>
        <v>#NAME?</v>
      </c>
      <c r="AA4020" s="25" t="str">
        <f t="shared" si="5605"/>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57"/>
        <v>0</v>
      </c>
      <c r="C4021" s="130"/>
      <c r="D4021" s="130"/>
      <c r="E4021" s="130"/>
      <c r="F4021" s="130"/>
      <c r="G4021" s="130"/>
      <c r="H4021" s="130"/>
      <c r="I4021" s="130"/>
      <c r="J4021" s="130"/>
      <c r="K4021" s="130"/>
      <c r="L4021" s="130"/>
      <c r="M4021" s="130"/>
      <c r="N4021" s="130"/>
      <c r="O4021" s="130"/>
      <c r="P4021" s="130"/>
      <c r="Q4021" s="130"/>
      <c r="R4021" s="130"/>
      <c r="S4021" s="130"/>
      <c r="T4021" s="130"/>
      <c r="U4021" s="36"/>
      <c r="V4021" s="36"/>
      <c r="W4021" s="15">
        <f t="shared" si="2"/>
        <v>45635</v>
      </c>
      <c r="X4021" s="24">
        <v>4020.0</v>
      </c>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57"/>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2"/>
        <v>45635</v>
      </c>
      <c r="X4022" s="24">
        <v>4021.0</v>
      </c>
      <c r="Y4022" s="17" t="str">
        <f t="shared" ref="Y4022:Y4034" si="5620">formulatext(A4022)</f>
        <v>#N/A</v>
      </c>
      <c r="Z4022" s="25" t="str">
        <f t="shared" ref="Z4022:Z4034" si="5621">org.libreoffice.regex(Y4022,"(\= COUNTIFS\(C\$\d{1,3}:)(C\d{1,3})(,)(C\d{1,3})(\))","$2")</f>
        <v>#NAME?</v>
      </c>
      <c r="AA4022" s="25" t="str">
        <f t="shared" ref="AA4022:AA4034" si="5622">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57"/>
        <v>1</v>
      </c>
      <c r="C4023" s="12" t="s">
        <v>8742</v>
      </c>
      <c r="D4023" s="21"/>
      <c r="E4023" s="21"/>
      <c r="F4023" s="21"/>
      <c r="G4023" s="21"/>
      <c r="H4023" s="21"/>
      <c r="I4023" s="21"/>
      <c r="J4023" s="21"/>
      <c r="K4023" s="21"/>
      <c r="L4023" s="21"/>
      <c r="M4023" s="21"/>
      <c r="N4023" s="21"/>
      <c r="O4023" s="21"/>
      <c r="P4023" s="21"/>
      <c r="Q4023" s="21"/>
      <c r="R4023" s="21"/>
      <c r="S4023" s="21"/>
      <c r="T4023" s="21"/>
      <c r="U4023" s="23"/>
      <c r="V4023" s="23"/>
      <c r="W4023" s="15">
        <f t="shared" si="2"/>
        <v>45635</v>
      </c>
      <c r="X4023" s="24">
        <v>4022.0</v>
      </c>
      <c r="Y4023" s="17" t="str">
        <f t="shared" si="5620"/>
        <v>#N/A</v>
      </c>
      <c r="Z4023" s="25" t="str">
        <f t="shared" si="5621"/>
        <v>#NAME?</v>
      </c>
      <c r="AA4023" s="25" t="str">
        <f t="shared" si="5622"/>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23">COUNTIFS(C$3:C4024,C4024)</f>
        <v>61</v>
      </c>
      <c r="B4024" s="10">
        <f t="shared" si="5557"/>
        <v>99</v>
      </c>
      <c r="C4024" s="12" t="s">
        <v>555</v>
      </c>
      <c r="D4024" s="21" t="str">
        <f t="shared" ref="D4024:D4034" si="5624">VLOOKUP($C4024,$C$1:$P$7320,2,0)</f>
        <v>pron</v>
      </c>
      <c r="E4024" s="21" t="str">
        <f t="shared" ref="E4024:E4025" si="5625">VLOOKUP($C4024,$C$1:$P$7320,3,0)</f>
        <v>masc nom sg of ya</v>
      </c>
      <c r="F4024" s="21" t="str">
        <f t="shared" ref="F4024:F4034" si="5626">VLOOKUP($C4024,$C$1:$P$7320,4,0)</f>
        <v/>
      </c>
      <c r="G4024" s="21"/>
      <c r="H4024" s="21" t="str">
        <f t="shared" ref="H4024:H4034" si="5627">VLOOKUP($C4024,$C$1:$P$7320,6,0)</f>
        <v>whichever, whoever</v>
      </c>
      <c r="I4024" s="21" t="str">
        <f t="shared" ref="I4024:I4034" si="5628">VLOOKUP($C4024,$C$1:$P$7320,7,0)</f>
        <v/>
      </c>
      <c r="J4024" s="21" t="str">
        <f t="shared" ref="J4024:J4034" si="5629">VLOOKUP($C4024,$C$1:$P$7320,8,0)</f>
        <v/>
      </c>
      <c r="K4024" s="21" t="str">
        <f t="shared" ref="K4024:K4034" si="5630">VLOOKUP($C4024,$C$1:$P$7320,9,0)</f>
        <v/>
      </c>
      <c r="L4024" s="21" t="str">
        <f t="shared" ref="L4024:L4034" si="5631">VLOOKUP($C4024,$C$1:$P$7320,10,0)</f>
        <v/>
      </c>
      <c r="M4024" s="21" t="str">
        <f t="shared" ref="M4024:M4034" si="5632">VLOOKUP($C4024,$C$1:$P$7320,11,0)</f>
        <v/>
      </c>
      <c r="N4024" s="21" t="str">
        <f t="shared" ref="N4024:N4034" si="5633">VLOOKUP($C4024,$C$1:$P$7320,12,0)</f>
        <v/>
      </c>
      <c r="O4024" s="21" t="str">
        <f t="shared" ref="O4024:O4034" si="5634">VLOOKUP($C4024,$C$1:$P$7320,13,0)</f>
        <v/>
      </c>
      <c r="P4024" s="21" t="str">
        <f t="shared" ref="P4024:P4034" si="5635">VLOOKUP($C4024,$C$1:$P$7320,14,0)</f>
        <v/>
      </c>
      <c r="Q4024" s="21"/>
      <c r="R4024" s="21" t="s">
        <v>8742</v>
      </c>
      <c r="S4024" s="27" t="s">
        <v>8743</v>
      </c>
      <c r="T4024" s="21" t="s">
        <v>8744</v>
      </c>
      <c r="U4024" s="77"/>
      <c r="V4024" s="23"/>
      <c r="W4024" s="15">
        <f t="shared" si="2"/>
        <v>45635</v>
      </c>
      <c r="X4024" s="24">
        <v>4023.0</v>
      </c>
      <c r="Y4024" s="17" t="str">
        <f t="shared" si="5620"/>
        <v>=COUNTIFS(C$3:C4024,C4024)</v>
      </c>
      <c r="Z4024" s="25" t="str">
        <f t="shared" si="5621"/>
        <v>#NAME?</v>
      </c>
      <c r="AA4024" s="25" t="str">
        <f t="shared" si="5622"/>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23"/>
        <v>73</v>
      </c>
      <c r="B4025" s="10">
        <f t="shared" si="5557"/>
        <v>124</v>
      </c>
      <c r="C4025" s="12" t="s">
        <v>466</v>
      </c>
      <c r="D4025" s="21" t="str">
        <f t="shared" si="5624"/>
        <v>ind</v>
      </c>
      <c r="E4025" s="21" t="str">
        <f t="shared" si="5625"/>
        <v/>
      </c>
      <c r="F4025" s="21" t="str">
        <f t="shared" si="5626"/>
        <v/>
      </c>
      <c r="G4025" s="21"/>
      <c r="H4025" s="21" t="str">
        <f t="shared" si="5627"/>
        <v>then, now, so, but</v>
      </c>
      <c r="I4025" s="21" t="str">
        <f t="shared" si="5628"/>
        <v/>
      </c>
      <c r="J4025" s="21" t="str">
        <f t="shared" si="5629"/>
        <v/>
      </c>
      <c r="K4025" s="21" t="str">
        <f t="shared" si="5630"/>
        <v/>
      </c>
      <c r="L4025" s="21" t="str">
        <f t="shared" si="5631"/>
        <v/>
      </c>
      <c r="M4025" s="21" t="str">
        <f t="shared" si="5632"/>
        <v/>
      </c>
      <c r="N4025" s="21" t="str">
        <f t="shared" si="5633"/>
        <v/>
      </c>
      <c r="O4025" s="21" t="str">
        <f t="shared" si="5634"/>
        <v/>
      </c>
      <c r="P4025" s="21" t="str">
        <f t="shared" si="5635"/>
        <v/>
      </c>
      <c r="Q4025" s="21"/>
      <c r="R4025" s="21" t="s">
        <v>8742</v>
      </c>
      <c r="S4025" s="27" t="s">
        <v>8743</v>
      </c>
      <c r="T4025" s="21" t="s">
        <v>8744</v>
      </c>
      <c r="U4025" s="23"/>
      <c r="V4025" s="23"/>
      <c r="W4025" s="15">
        <f t="shared" si="2"/>
        <v>45635</v>
      </c>
      <c r="X4025" s="24">
        <v>4024.0</v>
      </c>
      <c r="Y4025" s="17" t="str">
        <f t="shared" si="5620"/>
        <v>=COUNTIFS(C$3:C4025,C4025)</v>
      </c>
      <c r="Z4025" s="25" t="str">
        <f t="shared" si="5621"/>
        <v>#NAME?</v>
      </c>
      <c r="AA4025" s="25" t="str">
        <f t="shared" si="5622"/>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3"/>
        <v>104</v>
      </c>
      <c r="B4026" s="10">
        <f t="shared" si="5557"/>
        <v>147</v>
      </c>
      <c r="C4026" s="12" t="s">
        <v>560</v>
      </c>
      <c r="D4026" s="21" t="str">
        <f t="shared" si="5624"/>
        <v>noun</v>
      </c>
      <c r="E4026" s="21" t="s">
        <v>3635</v>
      </c>
      <c r="F4026" s="21" t="str">
        <f t="shared" si="5626"/>
        <v/>
      </c>
      <c r="G4026" s="21"/>
      <c r="H4026" s="21" t="str">
        <f t="shared" si="5627"/>
        <v>monk, monastic</v>
      </c>
      <c r="I4026" s="21" t="str">
        <f t="shared" si="5628"/>
        <v>beggar, mendicant</v>
      </c>
      <c r="J4026" s="21" t="str">
        <f t="shared" si="5629"/>
        <v>√bhikkh (beg)</v>
      </c>
      <c r="K4026" s="21">
        <f t="shared" si="5630"/>
        <v>1</v>
      </c>
      <c r="L4026" s="21" t="str">
        <f t="shared" si="5631"/>
        <v>a</v>
      </c>
      <c r="M4026" s="21" t="str">
        <f t="shared" si="5632"/>
        <v/>
      </c>
      <c r="N4026" s="21" t="str">
        <f t="shared" si="5633"/>
        <v>√bhikkh + u</v>
      </c>
      <c r="O4026" s="21" t="str">
        <f t="shared" si="5634"/>
        <v/>
      </c>
      <c r="P4026" s="21" t="str">
        <f t="shared" si="5635"/>
        <v/>
      </c>
      <c r="Q4026" s="21"/>
      <c r="R4026" s="21" t="s">
        <v>8742</v>
      </c>
      <c r="S4026" s="27" t="s">
        <v>8743</v>
      </c>
      <c r="T4026" s="21" t="s">
        <v>8744</v>
      </c>
      <c r="U4026" s="23"/>
      <c r="V4026" s="23"/>
      <c r="W4026" s="15">
        <f t="shared" si="2"/>
        <v>45635</v>
      </c>
      <c r="X4026" s="24">
        <v>4025.0</v>
      </c>
      <c r="Y4026" s="17" t="str">
        <f t="shared" si="5620"/>
        <v>=COUNTIFS(C$3:C4026,C4026)</v>
      </c>
      <c r="Z4026" s="25" t="str">
        <f t="shared" si="5621"/>
        <v>#NAME?</v>
      </c>
      <c r="AA4026" s="25" t="str">
        <f t="shared" si="5622"/>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3"/>
        <v>6</v>
      </c>
      <c r="B4027" s="10">
        <f t="shared" si="5557"/>
        <v>7</v>
      </c>
      <c r="C4027" s="12" t="s">
        <v>2056</v>
      </c>
      <c r="D4027" s="21" t="str">
        <f t="shared" si="5624"/>
        <v>noun</v>
      </c>
      <c r="E4027" s="21" t="str">
        <f t="shared" ref="E4027:E4034" si="5636">VLOOKUP($C4027,$C$1:$P$7320,3,0)</f>
        <v>masc instr sg of mātugāma, comp</v>
      </c>
      <c r="F4027" s="21" t="str">
        <f t="shared" si="5626"/>
        <v/>
      </c>
      <c r="G4027" s="21"/>
      <c r="H4027" s="21" t="str">
        <f t="shared" si="5627"/>
        <v>with a woman</v>
      </c>
      <c r="I4027" s="21" t="str">
        <f t="shared" si="5628"/>
        <v>group of mothers</v>
      </c>
      <c r="J4027" s="21" t="str">
        <f t="shared" si="5629"/>
        <v/>
      </c>
      <c r="K4027" s="21" t="str">
        <f t="shared" si="5630"/>
        <v/>
      </c>
      <c r="L4027" s="21" t="str">
        <f t="shared" si="5631"/>
        <v/>
      </c>
      <c r="M4027" s="21" t="str">
        <f t="shared" si="5632"/>
        <v/>
      </c>
      <c r="N4027" s="21" t="str">
        <f t="shared" si="5633"/>
        <v>mātu + gāma</v>
      </c>
      <c r="O4027" s="21" t="str">
        <f t="shared" si="5634"/>
        <v>genitive tappurisa</v>
      </c>
      <c r="P4027" s="21" t="str">
        <f t="shared" si="5635"/>
        <v>mātūnaṃ + gāma</v>
      </c>
      <c r="Q4027" s="21"/>
      <c r="R4027" s="21" t="s">
        <v>8742</v>
      </c>
      <c r="S4027" s="27" t="s">
        <v>8743</v>
      </c>
      <c r="T4027" s="21" t="s">
        <v>8744</v>
      </c>
      <c r="U4027" s="23"/>
      <c r="V4027" s="23"/>
      <c r="W4027" s="15">
        <f t="shared" si="2"/>
        <v>45635</v>
      </c>
      <c r="X4027" s="24">
        <v>4026.0</v>
      </c>
      <c r="Y4027" s="17" t="str">
        <f t="shared" si="5620"/>
        <v>=COUNTIFS(C$3:C4027,C4027)</v>
      </c>
      <c r="Z4027" s="25" t="str">
        <f t="shared" si="5621"/>
        <v>#NAME?</v>
      </c>
      <c r="AA4027" s="25" t="str">
        <f t="shared" si="5622"/>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3"/>
        <v>11</v>
      </c>
      <c r="B4028" s="10">
        <f t="shared" si="5557"/>
        <v>15</v>
      </c>
      <c r="C4028" s="12" t="s">
        <v>1869</v>
      </c>
      <c r="D4028" s="21" t="str">
        <f t="shared" si="5624"/>
        <v>ind</v>
      </c>
      <c r="E4028" s="21" t="str">
        <f t="shared" si="5636"/>
        <v>prep</v>
      </c>
      <c r="F4028" s="21" t="str">
        <f t="shared" si="5626"/>
        <v>+instr</v>
      </c>
      <c r="G4028" s="21"/>
      <c r="H4028" s="21" t="str">
        <f t="shared" si="5627"/>
        <v>together with</v>
      </c>
      <c r="I4028" s="21" t="str">
        <f t="shared" si="5628"/>
        <v/>
      </c>
      <c r="J4028" s="21" t="str">
        <f t="shared" si="5629"/>
        <v/>
      </c>
      <c r="K4028" s="21" t="str">
        <f t="shared" si="5630"/>
        <v/>
      </c>
      <c r="L4028" s="21" t="str">
        <f t="shared" si="5631"/>
        <v/>
      </c>
      <c r="M4028" s="21" t="str">
        <f t="shared" si="5632"/>
        <v/>
      </c>
      <c r="N4028" s="21" t="str">
        <f t="shared" si="5633"/>
        <v/>
      </c>
      <c r="O4028" s="21" t="str">
        <f t="shared" si="5634"/>
        <v/>
      </c>
      <c r="P4028" s="21" t="str">
        <f t="shared" si="5635"/>
        <v/>
      </c>
      <c r="Q4028" s="21"/>
      <c r="R4028" s="21" t="s">
        <v>8742</v>
      </c>
      <c r="S4028" s="27" t="s">
        <v>8743</v>
      </c>
      <c r="T4028" s="21" t="s">
        <v>8744</v>
      </c>
      <c r="U4028" s="23"/>
      <c r="V4028" s="23"/>
      <c r="W4028" s="15">
        <f t="shared" si="2"/>
        <v>45635</v>
      </c>
      <c r="X4028" s="24">
        <v>4027.0</v>
      </c>
      <c r="Y4028" s="17" t="str">
        <f t="shared" si="5620"/>
        <v>=COUNTIFS(C$3:C4028,C4028)</v>
      </c>
      <c r="Z4028" s="25" t="str">
        <f t="shared" si="5621"/>
        <v>#NAME?</v>
      </c>
      <c r="AA4028" s="25" t="str">
        <f t="shared" si="5622"/>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3"/>
        <v>6</v>
      </c>
      <c r="B4029" s="10">
        <f t="shared" si="5557"/>
        <v>6</v>
      </c>
      <c r="C4029" s="12" t="s">
        <v>3344</v>
      </c>
      <c r="D4029" s="21" t="str">
        <f t="shared" si="5624"/>
        <v>card</v>
      </c>
      <c r="E4029" s="21" t="str">
        <f t="shared" si="5636"/>
        <v>masc nom sg of eka</v>
      </c>
      <c r="F4029" s="21" t="str">
        <f t="shared" si="5626"/>
        <v/>
      </c>
      <c r="G4029" s="21"/>
      <c r="H4029" s="21" t="str">
        <f t="shared" si="5627"/>
        <v>one</v>
      </c>
      <c r="I4029" s="21" t="str">
        <f t="shared" si="5628"/>
        <v/>
      </c>
      <c r="J4029" s="21" t="str">
        <f t="shared" si="5629"/>
        <v/>
      </c>
      <c r="K4029" s="21" t="str">
        <f t="shared" si="5630"/>
        <v/>
      </c>
      <c r="L4029" s="21" t="str">
        <f t="shared" si="5631"/>
        <v/>
      </c>
      <c r="M4029" s="21" t="str">
        <f t="shared" si="5632"/>
        <v/>
      </c>
      <c r="N4029" s="21" t="str">
        <f t="shared" si="5633"/>
        <v/>
      </c>
      <c r="O4029" s="21" t="str">
        <f t="shared" si="5634"/>
        <v/>
      </c>
      <c r="P4029" s="21" t="str">
        <f t="shared" si="5635"/>
        <v/>
      </c>
      <c r="Q4029" s="21"/>
      <c r="R4029" s="21" t="s">
        <v>8742</v>
      </c>
      <c r="S4029" s="27" t="s">
        <v>8743</v>
      </c>
      <c r="T4029" s="21" t="s">
        <v>8744</v>
      </c>
      <c r="U4029" s="23"/>
      <c r="V4029" s="23"/>
      <c r="W4029" s="15">
        <f t="shared" si="2"/>
        <v>45635</v>
      </c>
      <c r="X4029" s="24">
        <v>4028.0</v>
      </c>
      <c r="Y4029" s="17" t="str">
        <f t="shared" si="5620"/>
        <v>=COUNTIFS(C$3:C4029,C4029)</v>
      </c>
      <c r="Z4029" s="25" t="str">
        <f t="shared" si="5621"/>
        <v>#NAME?</v>
      </c>
      <c r="AA4029" s="25" t="str">
        <f t="shared" si="5622"/>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3"/>
        <v>4</v>
      </c>
      <c r="B4030" s="10">
        <f t="shared" si="5557"/>
        <v>4</v>
      </c>
      <c r="C4030" s="12" t="s">
        <v>4436</v>
      </c>
      <c r="D4030" s="21" t="str">
        <f t="shared" si="5624"/>
        <v>card</v>
      </c>
      <c r="E4030" s="21" t="str">
        <f t="shared" si="5636"/>
        <v>fem instr sg of eka</v>
      </c>
      <c r="F4030" s="21" t="str">
        <f t="shared" si="5626"/>
        <v/>
      </c>
      <c r="G4030" s="21"/>
      <c r="H4030" s="21" t="str">
        <f t="shared" si="5627"/>
        <v>with one woman</v>
      </c>
      <c r="I4030" s="21" t="str">
        <f t="shared" si="5628"/>
        <v>with one</v>
      </c>
      <c r="J4030" s="21" t="str">
        <f t="shared" si="5629"/>
        <v/>
      </c>
      <c r="K4030" s="21" t="str">
        <f t="shared" si="5630"/>
        <v/>
      </c>
      <c r="L4030" s="21" t="str">
        <f t="shared" si="5631"/>
        <v/>
      </c>
      <c r="M4030" s="21" t="str">
        <f t="shared" si="5632"/>
        <v/>
      </c>
      <c r="N4030" s="21" t="str">
        <f t="shared" si="5633"/>
        <v/>
      </c>
      <c r="O4030" s="21" t="str">
        <f t="shared" si="5634"/>
        <v/>
      </c>
      <c r="P4030" s="21" t="str">
        <f t="shared" si="5635"/>
        <v/>
      </c>
      <c r="Q4030" s="21"/>
      <c r="R4030" s="21" t="s">
        <v>8742</v>
      </c>
      <c r="S4030" s="27" t="s">
        <v>8743</v>
      </c>
      <c r="T4030" s="21" t="s">
        <v>8744</v>
      </c>
      <c r="U4030" s="23"/>
      <c r="V4030" s="23"/>
      <c r="W4030" s="15">
        <f t="shared" si="2"/>
        <v>45635</v>
      </c>
      <c r="X4030" s="24">
        <v>4029.0</v>
      </c>
      <c r="Y4030" s="17" t="str">
        <f t="shared" si="5620"/>
        <v>=COUNTIFS(C$3:C4030,C4030)</v>
      </c>
      <c r="Z4030" s="25" t="str">
        <f t="shared" si="5621"/>
        <v>#NAME?</v>
      </c>
      <c r="AA4030" s="25" t="str">
        <f t="shared" si="5622"/>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3"/>
        <v>5</v>
      </c>
      <c r="B4031" s="10">
        <f t="shared" si="5557"/>
        <v>5</v>
      </c>
      <c r="C4031" s="12" t="s">
        <v>4440</v>
      </c>
      <c r="D4031" s="21" t="str">
        <f t="shared" si="5624"/>
        <v>ind</v>
      </c>
      <c r="E4031" s="21" t="str">
        <f t="shared" si="5636"/>
        <v>adv, masc nom sg of rahas</v>
      </c>
      <c r="F4031" s="21" t="str">
        <f t="shared" si="5626"/>
        <v/>
      </c>
      <c r="G4031" s="21"/>
      <c r="H4031" s="21" t="str">
        <f t="shared" si="5627"/>
        <v>secretly, privately</v>
      </c>
      <c r="I4031" s="21" t="str">
        <f t="shared" si="5628"/>
        <v/>
      </c>
      <c r="J4031" s="21" t="str">
        <f t="shared" si="5629"/>
        <v>√rah (leave)</v>
      </c>
      <c r="K4031" s="21">
        <f t="shared" si="5630"/>
        <v>1</v>
      </c>
      <c r="L4031" s="21" t="str">
        <f t="shared" si="5631"/>
        <v>a</v>
      </c>
      <c r="M4031" s="21" t="str">
        <f t="shared" si="5632"/>
        <v/>
      </c>
      <c r="N4031" s="21" t="str">
        <f t="shared" si="5633"/>
        <v>√rah + as</v>
      </c>
      <c r="O4031" s="21" t="str">
        <f t="shared" si="5634"/>
        <v/>
      </c>
      <c r="P4031" s="21" t="str">
        <f t="shared" si="5635"/>
        <v/>
      </c>
      <c r="Q4031" s="21"/>
      <c r="R4031" s="21" t="s">
        <v>8742</v>
      </c>
      <c r="S4031" s="27" t="s">
        <v>8743</v>
      </c>
      <c r="T4031" s="21" t="s">
        <v>8744</v>
      </c>
      <c r="U4031" s="23"/>
      <c r="V4031" s="23"/>
      <c r="W4031" s="15">
        <f t="shared" si="2"/>
        <v>45635</v>
      </c>
      <c r="X4031" s="24">
        <v>4030.0</v>
      </c>
      <c r="Y4031" s="17" t="str">
        <f t="shared" si="5620"/>
        <v>=COUNTIFS(C$3:C4031,C4031)</v>
      </c>
      <c r="Z4031" s="25" t="str">
        <f t="shared" si="5621"/>
        <v>#NAME?</v>
      </c>
      <c r="AA4031" s="25" t="str">
        <f t="shared" si="5622"/>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3"/>
        <v>8</v>
      </c>
      <c r="B4032" s="10">
        <f t="shared" si="5557"/>
        <v>8</v>
      </c>
      <c r="C4032" s="12" t="s">
        <v>4474</v>
      </c>
      <c r="D4032" s="21" t="str">
        <f t="shared" si="5624"/>
        <v>noun</v>
      </c>
      <c r="E4032" s="21" t="str">
        <f t="shared" si="5636"/>
        <v>fem acc sg of nisajjā</v>
      </c>
      <c r="F4032" s="21" t="str">
        <f t="shared" si="5626"/>
        <v/>
      </c>
      <c r="G4032" s="21"/>
      <c r="H4032" s="21" t="str">
        <f t="shared" si="5627"/>
        <v>sitting place, seat</v>
      </c>
      <c r="I4032" s="21" t="str">
        <f t="shared" si="5628"/>
        <v>seating</v>
      </c>
      <c r="J4032" s="21" t="str">
        <f t="shared" si="5629"/>
        <v>√sad (sink, sit, settle)</v>
      </c>
      <c r="K4032" s="21">
        <f t="shared" si="5630"/>
        <v>1</v>
      </c>
      <c r="L4032" s="21" t="str">
        <f t="shared" si="5631"/>
        <v>a</v>
      </c>
      <c r="M4032" s="21" t="str">
        <f t="shared" si="5632"/>
        <v/>
      </c>
      <c r="N4032" s="21" t="str">
        <f t="shared" si="5633"/>
        <v>ni + √sad + ya + ā</v>
      </c>
      <c r="O4032" s="21" t="str">
        <f t="shared" si="5634"/>
        <v/>
      </c>
      <c r="P4032" s="21" t="str">
        <f t="shared" si="5635"/>
        <v/>
      </c>
      <c r="Q4032" s="21"/>
      <c r="R4032" s="21" t="s">
        <v>8742</v>
      </c>
      <c r="S4032" s="27" t="s">
        <v>8743</v>
      </c>
      <c r="T4032" s="21" t="s">
        <v>8744</v>
      </c>
      <c r="U4032" s="23"/>
      <c r="V4032" s="23"/>
      <c r="W4032" s="15">
        <f t="shared" si="2"/>
        <v>45635</v>
      </c>
      <c r="X4032" s="24">
        <v>4031.0</v>
      </c>
      <c r="Y4032" s="17" t="str">
        <f t="shared" si="5620"/>
        <v>=COUNTIFS(C$3:C4032,C4032)</v>
      </c>
      <c r="Z4032" s="25" t="str">
        <f t="shared" si="5621"/>
        <v>#NAME?</v>
      </c>
      <c r="AA4032" s="25" t="str">
        <f t="shared" si="5622"/>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3"/>
        <v>9</v>
      </c>
      <c r="B4033" s="10">
        <f t="shared" si="5557"/>
        <v>11</v>
      </c>
      <c r="C4033" s="12" t="s">
        <v>4480</v>
      </c>
      <c r="D4033" s="21" t="str">
        <f t="shared" si="5624"/>
        <v>verb</v>
      </c>
      <c r="E4033" s="21" t="str">
        <f t="shared" si="5636"/>
        <v>opt 3rd sg of kappeti</v>
      </c>
      <c r="F4033" s="21" t="str">
        <f t="shared" si="5626"/>
        <v/>
      </c>
      <c r="G4033" s="21"/>
      <c r="H4033" s="21" t="str">
        <f t="shared" si="5627"/>
        <v>should prepare, arrange</v>
      </c>
      <c r="I4033" s="21" t="str">
        <f t="shared" si="5628"/>
        <v>makes suitable</v>
      </c>
      <c r="J4033" s="21" t="str">
        <f t="shared" si="5629"/>
        <v>√kapp (be fit, be suitable)</v>
      </c>
      <c r="K4033" s="21">
        <f t="shared" si="5630"/>
        <v>1</v>
      </c>
      <c r="L4033" s="21" t="str">
        <f t="shared" si="5631"/>
        <v>*e</v>
      </c>
      <c r="M4033" s="21" t="str">
        <f t="shared" si="5632"/>
        <v>√kapp + *e &gt; kappe (caus)</v>
      </c>
      <c r="N4033" s="21" t="str">
        <f t="shared" si="5633"/>
        <v>kappe + ti</v>
      </c>
      <c r="O4033" s="21" t="str">
        <f t="shared" si="5634"/>
        <v/>
      </c>
      <c r="P4033" s="21" t="str">
        <f t="shared" si="5635"/>
        <v/>
      </c>
      <c r="Q4033" s="21"/>
      <c r="R4033" s="21" t="s">
        <v>8742</v>
      </c>
      <c r="S4033" s="27" t="s">
        <v>8743</v>
      </c>
      <c r="T4033" s="21" t="s">
        <v>8744</v>
      </c>
      <c r="U4033" s="23"/>
      <c r="V4033" s="23"/>
      <c r="W4033" s="15">
        <f t="shared" si="2"/>
        <v>45635</v>
      </c>
      <c r="X4033" s="24">
        <v>4032.0</v>
      </c>
      <c r="Y4033" s="17" t="str">
        <f t="shared" si="5620"/>
        <v>=COUNTIFS(C$3:C4033,C4033)</v>
      </c>
      <c r="Z4033" s="25" t="str">
        <f t="shared" si="5621"/>
        <v>#NAME?</v>
      </c>
      <c r="AA4033" s="25" t="str">
        <f t="shared" si="5622"/>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3"/>
        <v>75</v>
      </c>
      <c r="B4034" s="10">
        <f t="shared" si="5557"/>
        <v>122</v>
      </c>
      <c r="C4034" s="12" t="s">
        <v>4724</v>
      </c>
      <c r="D4034" s="21" t="str">
        <f t="shared" si="5624"/>
        <v>adj</v>
      </c>
      <c r="E4034" s="21" t="str">
        <f t="shared" si="5636"/>
        <v>nt nom sg of pācittiya</v>
      </c>
      <c r="F4034" s="21" t="str">
        <f t="shared" si="5626"/>
        <v>+loc</v>
      </c>
      <c r="G4034" s="21"/>
      <c r="H4034" s="21" t="str">
        <f t="shared" si="5627"/>
        <v>requiring confession</v>
      </c>
      <c r="I4034" s="21" t="str">
        <f t="shared" si="5628"/>
        <v/>
      </c>
      <c r="J4034" s="21" t="str">
        <f t="shared" si="5629"/>
        <v/>
      </c>
      <c r="K4034" s="21" t="str">
        <f t="shared" si="5630"/>
        <v/>
      </c>
      <c r="L4034" s="21" t="str">
        <f t="shared" si="5631"/>
        <v/>
      </c>
      <c r="M4034" s="21" t="str">
        <f t="shared" si="5632"/>
        <v/>
      </c>
      <c r="N4034" s="21" t="str">
        <f t="shared" si="5633"/>
        <v/>
      </c>
      <c r="O4034" s="21" t="str">
        <f t="shared" si="5634"/>
        <v/>
      </c>
      <c r="P4034" s="21" t="str">
        <f t="shared" si="5635"/>
        <v/>
      </c>
      <c r="Q4034" s="21"/>
      <c r="R4034" s="21" t="s">
        <v>8742</v>
      </c>
      <c r="S4034" s="27" t="s">
        <v>8743</v>
      </c>
      <c r="T4034" s="21" t="s">
        <v>8744</v>
      </c>
      <c r="U4034" s="23"/>
      <c r="V4034" s="23"/>
      <c r="W4034" s="15">
        <f t="shared" si="2"/>
        <v>45635</v>
      </c>
      <c r="X4034" s="24">
        <v>4033.0</v>
      </c>
      <c r="Y4034" s="17" t="str">
        <f t="shared" si="5620"/>
        <v>=COUNTIFS(C$3:C4034,C4034)</v>
      </c>
      <c r="Z4034" s="25" t="str">
        <f t="shared" si="5621"/>
        <v>#NAME?</v>
      </c>
      <c r="AA4034" s="25" t="str">
        <f t="shared" si="5622"/>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57"/>
        <v>0</v>
      </c>
      <c r="C4035" s="130"/>
      <c r="D4035" s="130"/>
      <c r="E4035" s="130"/>
      <c r="F4035" s="130"/>
      <c r="G4035" s="130"/>
      <c r="H4035" s="130"/>
      <c r="I4035" s="130"/>
      <c r="J4035" s="130"/>
      <c r="K4035" s="130"/>
      <c r="L4035" s="130"/>
      <c r="M4035" s="130"/>
      <c r="N4035" s="130"/>
      <c r="O4035" s="130"/>
      <c r="P4035" s="130"/>
      <c r="Q4035" s="130"/>
      <c r="R4035" s="130"/>
      <c r="S4035" s="130"/>
      <c r="T4035" s="130"/>
      <c r="U4035" s="36"/>
      <c r="V4035" s="36"/>
      <c r="W4035" s="15">
        <f t="shared" si="2"/>
        <v>45635</v>
      </c>
      <c r="X4035" s="24">
        <v>4034.0</v>
      </c>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57"/>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2"/>
        <v>45635</v>
      </c>
      <c r="X4036" s="24">
        <v>4035.0</v>
      </c>
      <c r="Y4036" s="17" t="str">
        <f t="shared" ref="Y4036:Y4056" si="5637">formulatext(A4036)</f>
        <v>#N/A</v>
      </c>
      <c r="Z4036" s="25" t="str">
        <f t="shared" ref="Z4036:Z4056" si="5638">org.libreoffice.regex(Y4036,"(\= COUNTIFS\(C\$\d{1,3}:)(C\d{1,3})(,)(C\d{1,3})(\))","$2")</f>
        <v>#NAME?</v>
      </c>
      <c r="AA4036" s="25" t="str">
        <f t="shared" ref="AA4036:AA4056" si="5639">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57"/>
        <v>1</v>
      </c>
      <c r="C4037" s="12" t="s">
        <v>8745</v>
      </c>
      <c r="D4037" s="21"/>
      <c r="E4037" s="21"/>
      <c r="F4037" s="21"/>
      <c r="G4037" s="21"/>
      <c r="H4037" s="21"/>
      <c r="I4037" s="21"/>
      <c r="J4037" s="21"/>
      <c r="K4037" s="21"/>
      <c r="L4037" s="21"/>
      <c r="M4037" s="21"/>
      <c r="N4037" s="21"/>
      <c r="O4037" s="21"/>
      <c r="P4037" s="21"/>
      <c r="Q4037" s="21"/>
      <c r="R4037" s="21"/>
      <c r="S4037" s="21"/>
      <c r="T4037" s="21"/>
      <c r="U4037" s="23"/>
      <c r="V4037" s="23"/>
      <c r="W4037" s="15">
        <f t="shared" si="2"/>
        <v>45635</v>
      </c>
      <c r="X4037" s="24">
        <v>4036.0</v>
      </c>
      <c r="Y4037" s="17" t="str">
        <f t="shared" si="5637"/>
        <v>#N/A</v>
      </c>
      <c r="Z4037" s="25" t="str">
        <f t="shared" si="5638"/>
        <v>#NAME?</v>
      </c>
      <c r="AA4037" s="25" t="str">
        <f t="shared" si="5639"/>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40">COUNTIFS(C$3:C4038,C4038)</f>
        <v>62</v>
      </c>
      <c r="B4038" s="10">
        <f t="shared" si="5557"/>
        <v>99</v>
      </c>
      <c r="C4038" s="12" t="s">
        <v>555</v>
      </c>
      <c r="D4038" s="21" t="str">
        <f t="shared" ref="D4038:D4040" si="5641">VLOOKUP($C4038,$C$1:$P$7320,2,0)</f>
        <v>pron</v>
      </c>
      <c r="E4038" s="21" t="str">
        <f t="shared" ref="E4038:E4039" si="5642">VLOOKUP($C4038,$C$1:$P$7320,3,0)</f>
        <v>masc nom sg of ya</v>
      </c>
      <c r="F4038" s="21" t="str">
        <f t="shared" ref="F4038:F4040" si="5643">VLOOKUP($C4038,$C$1:$P$7320,4,0)</f>
        <v/>
      </c>
      <c r="G4038" s="21"/>
      <c r="H4038" s="21" t="str">
        <f t="shared" ref="H4038:H4040" si="5644">VLOOKUP($C4038,$C$1:$P$7320,6,0)</f>
        <v>whichever, whoever</v>
      </c>
      <c r="I4038" s="21" t="str">
        <f t="shared" ref="I4038:I4040" si="5645">VLOOKUP($C4038,$C$1:$P$7320,7,0)</f>
        <v/>
      </c>
      <c r="J4038" s="21" t="str">
        <f t="shared" ref="J4038:J4040" si="5646">VLOOKUP($C4038,$C$1:$P$7320,8,0)</f>
        <v/>
      </c>
      <c r="K4038" s="21" t="str">
        <f t="shared" ref="K4038:K4040" si="5647">VLOOKUP($C4038,$C$1:$P$7320,9,0)</f>
        <v/>
      </c>
      <c r="L4038" s="21" t="str">
        <f t="shared" ref="L4038:L4040" si="5648">VLOOKUP($C4038,$C$1:$P$7320,10,0)</f>
        <v/>
      </c>
      <c r="M4038" s="21" t="str">
        <f t="shared" ref="M4038:M4040" si="5649">VLOOKUP($C4038,$C$1:$P$7320,11,0)</f>
        <v/>
      </c>
      <c r="N4038" s="21" t="str">
        <f t="shared" ref="N4038:N4040" si="5650">VLOOKUP($C4038,$C$1:$P$7320,12,0)</f>
        <v/>
      </c>
      <c r="O4038" s="21" t="str">
        <f t="shared" ref="O4038:O4040" si="5651">VLOOKUP($C4038,$C$1:$P$7320,13,0)</f>
        <v/>
      </c>
      <c r="P4038" s="21" t="str">
        <f t="shared" ref="P4038:P4040" si="5652">VLOOKUP($C4038,$C$1:$P$7320,14,0)</f>
        <v/>
      </c>
      <c r="Q4038" s="21"/>
      <c r="R4038" s="21" t="s">
        <v>8745</v>
      </c>
      <c r="S4038" s="21" t="s">
        <v>8746</v>
      </c>
      <c r="T4038" s="21" t="s">
        <v>8747</v>
      </c>
      <c r="U4038" s="77"/>
      <c r="V4038" s="23"/>
      <c r="W4038" s="15">
        <f t="shared" si="2"/>
        <v>45635</v>
      </c>
      <c r="X4038" s="24">
        <v>4037.0</v>
      </c>
      <c r="Y4038" s="17" t="str">
        <f t="shared" si="5637"/>
        <v>=COUNTIFS(C$3:C4038,C4038)</v>
      </c>
      <c r="Z4038" s="25" t="str">
        <f t="shared" si="5638"/>
        <v>#NAME?</v>
      </c>
      <c r="AA4038" s="25" t="str">
        <f t="shared" si="5639"/>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40"/>
        <v>74</v>
      </c>
      <c r="B4039" s="10">
        <f t="shared" si="5557"/>
        <v>124</v>
      </c>
      <c r="C4039" s="12" t="s">
        <v>466</v>
      </c>
      <c r="D4039" s="21" t="str">
        <f t="shared" si="5641"/>
        <v>ind</v>
      </c>
      <c r="E4039" s="21" t="str">
        <f t="shared" si="5642"/>
        <v/>
      </c>
      <c r="F4039" s="21" t="str">
        <f t="shared" si="5643"/>
        <v/>
      </c>
      <c r="G4039" s="21"/>
      <c r="H4039" s="21" t="str">
        <f t="shared" si="5644"/>
        <v>then, now, so, but</v>
      </c>
      <c r="I4039" s="21" t="str">
        <f t="shared" si="5645"/>
        <v/>
      </c>
      <c r="J4039" s="21" t="str">
        <f t="shared" si="5646"/>
        <v/>
      </c>
      <c r="K4039" s="21" t="str">
        <f t="shared" si="5647"/>
        <v/>
      </c>
      <c r="L4039" s="21" t="str">
        <f t="shared" si="5648"/>
        <v/>
      </c>
      <c r="M4039" s="21" t="str">
        <f t="shared" si="5649"/>
        <v/>
      </c>
      <c r="N4039" s="21" t="str">
        <f t="shared" si="5650"/>
        <v/>
      </c>
      <c r="O4039" s="21" t="str">
        <f t="shared" si="5651"/>
        <v/>
      </c>
      <c r="P4039" s="21" t="str">
        <f t="shared" si="5652"/>
        <v/>
      </c>
      <c r="Q4039" s="21"/>
      <c r="R4039" s="21" t="s">
        <v>8745</v>
      </c>
      <c r="S4039" s="21" t="s">
        <v>8746</v>
      </c>
      <c r="T4039" s="21" t="s">
        <v>8747</v>
      </c>
      <c r="U4039" s="23"/>
      <c r="V4039" s="23"/>
      <c r="W4039" s="15">
        <f t="shared" si="2"/>
        <v>45635</v>
      </c>
      <c r="X4039" s="24">
        <v>4038.0</v>
      </c>
      <c r="Y4039" s="17" t="str">
        <f t="shared" si="5637"/>
        <v>=COUNTIFS(C$3:C4039,C4039)</v>
      </c>
      <c r="Z4039" s="25" t="str">
        <f t="shared" si="5638"/>
        <v>#NAME?</v>
      </c>
      <c r="AA4039" s="25" t="str">
        <f t="shared" si="5639"/>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0"/>
        <v>105</v>
      </c>
      <c r="B4040" s="10">
        <f t="shared" si="5557"/>
        <v>147</v>
      </c>
      <c r="C4040" s="12" t="s">
        <v>560</v>
      </c>
      <c r="D4040" s="21" t="str">
        <f t="shared" si="5641"/>
        <v>noun</v>
      </c>
      <c r="E4040" s="21" t="s">
        <v>3635</v>
      </c>
      <c r="F4040" s="21" t="str">
        <f t="shared" si="5643"/>
        <v/>
      </c>
      <c r="G4040" s="21"/>
      <c r="H4040" s="21" t="str">
        <f t="shared" si="5644"/>
        <v>monk, monastic</v>
      </c>
      <c r="I4040" s="21" t="str">
        <f t="shared" si="5645"/>
        <v>beggar, mendicant</v>
      </c>
      <c r="J4040" s="21" t="str">
        <f t="shared" si="5646"/>
        <v>√bhikkh (beg)</v>
      </c>
      <c r="K4040" s="21">
        <f t="shared" si="5647"/>
        <v>1</v>
      </c>
      <c r="L4040" s="21" t="str">
        <f t="shared" si="5648"/>
        <v>a</v>
      </c>
      <c r="M4040" s="21" t="str">
        <f t="shared" si="5649"/>
        <v/>
      </c>
      <c r="N4040" s="21" t="str">
        <f t="shared" si="5650"/>
        <v>√bhikkh + u</v>
      </c>
      <c r="O4040" s="21" t="str">
        <f t="shared" si="5651"/>
        <v/>
      </c>
      <c r="P4040" s="21" t="str">
        <f t="shared" si="5652"/>
        <v/>
      </c>
      <c r="Q4040" s="21"/>
      <c r="R4040" s="21" t="s">
        <v>8745</v>
      </c>
      <c r="S4040" s="21" t="s">
        <v>8746</v>
      </c>
      <c r="T4040" s="21" t="s">
        <v>8747</v>
      </c>
      <c r="U4040" s="23"/>
      <c r="V4040" s="23"/>
      <c r="W4040" s="15">
        <f t="shared" si="2"/>
        <v>45635</v>
      </c>
      <c r="X4040" s="24">
        <v>4039.0</v>
      </c>
      <c r="Y4040" s="17" t="str">
        <f t="shared" si="5637"/>
        <v>=COUNTIFS(C$3:C4040,C4040)</v>
      </c>
      <c r="Z4040" s="25" t="str">
        <f t="shared" si="5638"/>
        <v>#NAME?</v>
      </c>
      <c r="AA4040" s="25" t="str">
        <f t="shared" si="5639"/>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0"/>
        <v>1</v>
      </c>
      <c r="B4041" s="10">
        <f t="shared" si="5557"/>
        <v>1</v>
      </c>
      <c r="C4041" s="12" t="s">
        <v>8748</v>
      </c>
      <c r="D4041" s="21" t="s">
        <v>183</v>
      </c>
      <c r="E4041" s="21" t="s">
        <v>8749</v>
      </c>
      <c r="F4041" s="21"/>
      <c r="G4041" s="21"/>
      <c r="H4041" s="21" t="s">
        <v>8386</v>
      </c>
      <c r="I4041" s="21"/>
      <c r="J4041" s="21" t="s">
        <v>8750</v>
      </c>
      <c r="K4041" s="21">
        <v>8.0</v>
      </c>
      <c r="L4041" s="21" t="s">
        <v>196</v>
      </c>
      <c r="M4041" s="21"/>
      <c r="N4041" s="21" t="s">
        <v>8751</v>
      </c>
      <c r="O4041" s="21"/>
      <c r="P4041" s="21"/>
      <c r="Q4041" s="21"/>
      <c r="R4041" s="21" t="s">
        <v>8745</v>
      </c>
      <c r="S4041" s="21" t="s">
        <v>8746</v>
      </c>
      <c r="T4041" s="21" t="s">
        <v>8752</v>
      </c>
      <c r="U4041" s="23"/>
      <c r="V4041" s="23"/>
      <c r="W4041" s="15">
        <f t="shared" si="2"/>
        <v>45635</v>
      </c>
      <c r="X4041" s="24">
        <v>4040.0</v>
      </c>
      <c r="Y4041" s="17" t="str">
        <f t="shared" si="5637"/>
        <v>=COUNTIFS(C$3:C4041,C4041)</v>
      </c>
      <c r="Z4041" s="25" t="str">
        <f t="shared" si="5638"/>
        <v>#NAME?</v>
      </c>
      <c r="AA4041" s="25" t="str">
        <f t="shared" si="5639"/>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0"/>
        <v>1</v>
      </c>
      <c r="B4042" s="10">
        <f t="shared" si="5557"/>
        <v>1</v>
      </c>
      <c r="C4042" s="12" t="s">
        <v>8753</v>
      </c>
      <c r="D4042" s="21" t="s">
        <v>250</v>
      </c>
      <c r="E4042" s="21" t="s">
        <v>8754</v>
      </c>
      <c r="F4042" s="21"/>
      <c r="G4042" s="21"/>
      <c r="H4042" s="21" t="s">
        <v>8755</v>
      </c>
      <c r="I4042" s="21" t="s">
        <v>8726</v>
      </c>
      <c r="J4042" s="21" t="s">
        <v>2296</v>
      </c>
      <c r="K4042" s="21">
        <v>1.0</v>
      </c>
      <c r="L4042" s="21" t="s">
        <v>35</v>
      </c>
      <c r="M4042" s="21"/>
      <c r="N4042" s="21" t="s">
        <v>8756</v>
      </c>
      <c r="O4042" s="21"/>
      <c r="P4042" s="21"/>
      <c r="Q4042" s="21"/>
      <c r="R4042" s="21" t="s">
        <v>8745</v>
      </c>
      <c r="S4042" s="21" t="s">
        <v>8746</v>
      </c>
      <c r="T4042" s="21" t="s">
        <v>8757</v>
      </c>
      <c r="U4042" s="23"/>
      <c r="V4042" s="23"/>
      <c r="W4042" s="15">
        <f t="shared" si="2"/>
        <v>45635</v>
      </c>
      <c r="X4042" s="24">
        <v>4041.0</v>
      </c>
      <c r="Y4042" s="17" t="str">
        <f t="shared" si="5637"/>
        <v>=COUNTIFS(C$3:C4042,C4042)</v>
      </c>
      <c r="Z4042" s="25" t="str">
        <f t="shared" si="5638"/>
        <v>#NAME?</v>
      </c>
      <c r="AA4042" s="25" t="str">
        <f t="shared" si="5639"/>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0"/>
        <v>1</v>
      </c>
      <c r="B4043" s="10">
        <f t="shared" si="5557"/>
        <v>1</v>
      </c>
      <c r="C4043" s="12" t="s">
        <v>8758</v>
      </c>
      <c r="D4043" s="21" t="s">
        <v>307</v>
      </c>
      <c r="E4043" s="21" t="s">
        <v>8759</v>
      </c>
      <c r="F4043" s="21"/>
      <c r="G4043" s="21"/>
      <c r="H4043" s="21" t="s">
        <v>8760</v>
      </c>
      <c r="I4043" s="21"/>
      <c r="J4043" s="21" t="s">
        <v>311</v>
      </c>
      <c r="K4043" s="21">
        <v>1.0</v>
      </c>
      <c r="L4043" s="21" t="s">
        <v>35</v>
      </c>
      <c r="M4043" s="21" t="s">
        <v>390</v>
      </c>
      <c r="N4043" s="21" t="s">
        <v>8761</v>
      </c>
      <c r="O4043" s="21"/>
      <c r="P4043" s="21"/>
      <c r="Q4043" s="21"/>
      <c r="R4043" s="21" t="s">
        <v>8745</v>
      </c>
      <c r="S4043" s="21" t="s">
        <v>8746</v>
      </c>
      <c r="T4043" s="21" t="s">
        <v>8762</v>
      </c>
      <c r="U4043" s="23"/>
      <c r="V4043" s="23"/>
      <c r="W4043" s="15">
        <f t="shared" si="2"/>
        <v>45635</v>
      </c>
      <c r="X4043" s="24">
        <v>4042.0</v>
      </c>
      <c r="Y4043" s="17" t="str">
        <f t="shared" si="5637"/>
        <v>=COUNTIFS(C$3:C4043,C4043)</v>
      </c>
      <c r="Z4043" s="25" t="str">
        <f t="shared" si="5638"/>
        <v>#NAME?</v>
      </c>
      <c r="AA4043" s="25" t="str">
        <f t="shared" si="5639"/>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0"/>
        <v>1</v>
      </c>
      <c r="B4044" s="10">
        <f t="shared" si="5557"/>
        <v>2</v>
      </c>
      <c r="C4044" s="12" t="s">
        <v>8763</v>
      </c>
      <c r="D4044" s="21" t="s">
        <v>307</v>
      </c>
      <c r="E4044" s="21" t="s">
        <v>8764</v>
      </c>
      <c r="F4044" s="21"/>
      <c r="G4044" s="21"/>
      <c r="H4044" s="21" t="s">
        <v>587</v>
      </c>
      <c r="I4044" s="21"/>
      <c r="J4044" s="21" t="s">
        <v>311</v>
      </c>
      <c r="K4044" s="21">
        <v>1.0</v>
      </c>
      <c r="L4044" s="21" t="s">
        <v>35</v>
      </c>
      <c r="M4044" s="21" t="s">
        <v>390</v>
      </c>
      <c r="N4044" s="21" t="s">
        <v>313</v>
      </c>
      <c r="O4044" s="21"/>
      <c r="P4044" s="21"/>
      <c r="Q4044" s="21"/>
      <c r="R4044" s="21" t="s">
        <v>8745</v>
      </c>
      <c r="S4044" s="21" t="s">
        <v>8746</v>
      </c>
      <c r="T4044" s="21" t="s">
        <v>8765</v>
      </c>
      <c r="U4044" s="23"/>
      <c r="V4044" s="23"/>
      <c r="W4044" s="15">
        <f t="shared" si="2"/>
        <v>45635</v>
      </c>
      <c r="X4044" s="24">
        <v>4043.0</v>
      </c>
      <c r="Y4044" s="17" t="str">
        <f t="shared" si="5637"/>
        <v>=COUNTIFS(C$3:C4044,C4044)</v>
      </c>
      <c r="Z4044" s="25" t="str">
        <f t="shared" si="5638"/>
        <v>#NAME?</v>
      </c>
      <c r="AA4044" s="25" t="str">
        <f t="shared" si="5639"/>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0"/>
        <v>21</v>
      </c>
      <c r="B4045" s="10">
        <f t="shared" si="5557"/>
        <v>26</v>
      </c>
      <c r="C4045" s="12" t="s">
        <v>2777</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8745</v>
      </c>
      <c r="S4045" s="21" t="s">
        <v>8746</v>
      </c>
      <c r="T4045" s="21" t="s">
        <v>8747</v>
      </c>
      <c r="U4045" s="23"/>
      <c r="V4045" s="23"/>
      <c r="W4045" s="15">
        <f t="shared" si="2"/>
        <v>45635</v>
      </c>
      <c r="X4045" s="24">
        <v>4044.0</v>
      </c>
      <c r="Y4045" s="17" t="str">
        <f t="shared" si="5637"/>
        <v>=COUNTIFS(C$3:C4045,C4045)</v>
      </c>
      <c r="Z4045" s="25" t="str">
        <f t="shared" si="5638"/>
        <v>#NAME?</v>
      </c>
      <c r="AA4045" s="25" t="str">
        <f t="shared" si="5639"/>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0"/>
        <v>1</v>
      </c>
      <c r="B4046" s="10">
        <f t="shared" si="5557"/>
        <v>2</v>
      </c>
      <c r="C4046" s="12" t="s">
        <v>8766</v>
      </c>
      <c r="D4046" s="21" t="s">
        <v>4818</v>
      </c>
      <c r="E4046" s="21" t="s">
        <v>8767</v>
      </c>
      <c r="F4046" s="21" t="s">
        <v>185</v>
      </c>
      <c r="G4046" s="21"/>
      <c r="H4046" s="21" t="s">
        <v>8768</v>
      </c>
      <c r="I4046" s="21"/>
      <c r="J4046" s="21" t="s">
        <v>8769</v>
      </c>
      <c r="K4046" s="21">
        <v>1.0</v>
      </c>
      <c r="L4046" s="21" t="s">
        <v>35</v>
      </c>
      <c r="M4046" s="21"/>
      <c r="N4046" s="21" t="s">
        <v>8770</v>
      </c>
      <c r="O4046" s="21"/>
      <c r="P4046" s="21"/>
      <c r="Q4046" s="21"/>
      <c r="R4046" s="21" t="s">
        <v>8745</v>
      </c>
      <c r="S4046" s="21" t="s">
        <v>8746</v>
      </c>
      <c r="T4046" s="21" t="s">
        <v>8771</v>
      </c>
      <c r="U4046" s="23"/>
      <c r="V4046" s="23"/>
      <c r="W4046" s="15">
        <f t="shared" si="2"/>
        <v>45635</v>
      </c>
      <c r="X4046" s="24">
        <v>4045.0</v>
      </c>
      <c r="Y4046" s="17" t="str">
        <f t="shared" si="5637"/>
        <v>=COUNTIFS(C$3:C4046,C4046)</v>
      </c>
      <c r="Z4046" s="25" t="str">
        <f t="shared" si="5638"/>
        <v>#NAME?</v>
      </c>
      <c r="AA4046" s="25" t="str">
        <f t="shared" si="5639"/>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0"/>
        <v>1</v>
      </c>
      <c r="B4047" s="10">
        <f t="shared" si="5557"/>
        <v>1</v>
      </c>
      <c r="C4047" s="12" t="s">
        <v>8772</v>
      </c>
      <c r="D4047" s="21" t="s">
        <v>29</v>
      </c>
      <c r="E4047" s="21" t="s">
        <v>8773</v>
      </c>
      <c r="F4047" s="21"/>
      <c r="G4047" s="21"/>
      <c r="H4047" s="21" t="s">
        <v>8774</v>
      </c>
      <c r="I4047" s="21"/>
      <c r="J4047" s="21"/>
      <c r="K4047" s="21"/>
      <c r="L4047" s="21"/>
      <c r="M4047" s="21"/>
      <c r="N4047" s="21" t="s">
        <v>8775</v>
      </c>
      <c r="O4047" s="21"/>
      <c r="P4047" s="21"/>
      <c r="Q4047" s="21"/>
      <c r="R4047" s="21" t="s">
        <v>8745</v>
      </c>
      <c r="S4047" s="21" t="s">
        <v>8746</v>
      </c>
      <c r="T4047" s="21" t="s">
        <v>8776</v>
      </c>
      <c r="U4047" s="23"/>
      <c r="V4047" s="23"/>
      <c r="W4047" s="15">
        <f t="shared" si="2"/>
        <v>45635</v>
      </c>
      <c r="X4047" s="24">
        <v>4046.0</v>
      </c>
      <c r="Y4047" s="17" t="str">
        <f t="shared" si="5637"/>
        <v>=COUNTIFS(C$3:C4047,C4047)</v>
      </c>
      <c r="Z4047" s="25" t="str">
        <f t="shared" si="5638"/>
        <v>#NAME?</v>
      </c>
      <c r="AA4047" s="25" t="str">
        <f t="shared" si="5639"/>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0"/>
        <v>147</v>
      </c>
      <c r="B4048" s="10">
        <f t="shared" si="5557"/>
        <v>220</v>
      </c>
      <c r="C4048" s="12" t="s">
        <v>1131</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8745</v>
      </c>
      <c r="S4048" s="21" t="s">
        <v>8746</v>
      </c>
      <c r="T4048" s="21" t="s">
        <v>8747</v>
      </c>
      <c r="U4048" s="23"/>
      <c r="V4048" s="23"/>
      <c r="W4048" s="15">
        <f t="shared" si="2"/>
        <v>45635</v>
      </c>
      <c r="X4048" s="24">
        <v>4047.0</v>
      </c>
      <c r="Y4048" s="17" t="str">
        <f t="shared" si="5637"/>
        <v>=COUNTIFS(C$3:C4048,C4048)</v>
      </c>
      <c r="Z4048" s="25" t="str">
        <f t="shared" si="5638"/>
        <v>#NAME?</v>
      </c>
      <c r="AA4048" s="25" t="str">
        <f t="shared" si="5639"/>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0"/>
        <v>1</v>
      </c>
      <c r="B4049" s="10">
        <f t="shared" si="5557"/>
        <v>1</v>
      </c>
      <c r="C4049" s="12" t="s">
        <v>8777</v>
      </c>
      <c r="D4049" s="21" t="s">
        <v>29</v>
      </c>
      <c r="E4049" s="21" t="s">
        <v>8778</v>
      </c>
      <c r="F4049" s="21"/>
      <c r="G4049" s="21"/>
      <c r="H4049" s="21" t="s">
        <v>8779</v>
      </c>
      <c r="I4049" s="21"/>
      <c r="J4049" s="21"/>
      <c r="K4049" s="21"/>
      <c r="L4049" s="21"/>
      <c r="M4049" s="21"/>
      <c r="N4049" s="21" t="s">
        <v>8780</v>
      </c>
      <c r="O4049" s="21"/>
      <c r="P4049" s="21"/>
      <c r="Q4049" s="21"/>
      <c r="R4049" s="21" t="s">
        <v>8745</v>
      </c>
      <c r="S4049" s="21" t="s">
        <v>8746</v>
      </c>
      <c r="T4049" s="21" t="s">
        <v>8781</v>
      </c>
      <c r="U4049" s="23"/>
      <c r="V4049" s="23"/>
      <c r="W4049" s="15">
        <f t="shared" si="2"/>
        <v>45635</v>
      </c>
      <c r="X4049" s="24">
        <v>4048.0</v>
      </c>
      <c r="Y4049" s="17" t="str">
        <f t="shared" si="5637"/>
        <v>=COUNTIFS(C$3:C4049,C4049)</v>
      </c>
      <c r="Z4049" s="25" t="str">
        <f t="shared" si="5638"/>
        <v>#NAME?</v>
      </c>
      <c r="AA4049" s="25" t="str">
        <f t="shared" si="5639"/>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0"/>
        <v>148</v>
      </c>
      <c r="B4050" s="10">
        <f t="shared" si="5557"/>
        <v>220</v>
      </c>
      <c r="C4050" s="12" t="s">
        <v>1131</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8745</v>
      </c>
      <c r="S4050" s="21" t="s">
        <v>8746</v>
      </c>
      <c r="T4050" s="21" t="s">
        <v>8747</v>
      </c>
      <c r="U4050" s="23"/>
      <c r="V4050" s="23"/>
      <c r="W4050" s="15">
        <f t="shared" si="2"/>
        <v>45635</v>
      </c>
      <c r="X4050" s="24">
        <v>4049.0</v>
      </c>
      <c r="Y4050" s="17" t="str">
        <f t="shared" si="5637"/>
        <v>=COUNTIFS(C$3:C4050,C4050)</v>
      </c>
      <c r="Z4050" s="25" t="str">
        <f t="shared" si="5638"/>
        <v>#NAME?</v>
      </c>
      <c r="AA4050" s="25" t="str">
        <f t="shared" si="5639"/>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0"/>
        <v>1</v>
      </c>
      <c r="B4051" s="10">
        <f t="shared" si="5557"/>
        <v>3</v>
      </c>
      <c r="C4051" s="12" t="s">
        <v>8782</v>
      </c>
      <c r="D4051" s="21" t="s">
        <v>47</v>
      </c>
      <c r="E4051" s="21" t="s">
        <v>8783</v>
      </c>
      <c r="F4051" s="21"/>
      <c r="G4051" s="21"/>
      <c r="H4051" s="21" t="s">
        <v>8784</v>
      </c>
      <c r="I4051" s="21"/>
      <c r="J4051" s="21" t="s">
        <v>3965</v>
      </c>
      <c r="K4051" s="21">
        <v>1.0</v>
      </c>
      <c r="L4051" s="21" t="s">
        <v>35</v>
      </c>
      <c r="M4051" s="21"/>
      <c r="N4051" s="21" t="s">
        <v>3966</v>
      </c>
      <c r="O4051" s="21"/>
      <c r="P4051" s="21"/>
      <c r="Q4051" s="21"/>
      <c r="R4051" s="21" t="s">
        <v>8745</v>
      </c>
      <c r="S4051" s="21" t="s">
        <v>8746</v>
      </c>
      <c r="T4051" s="21" t="s">
        <v>8785</v>
      </c>
      <c r="U4051" s="23"/>
      <c r="V4051" s="23"/>
      <c r="W4051" s="15">
        <f t="shared" si="2"/>
        <v>45635</v>
      </c>
      <c r="X4051" s="24">
        <v>4050.0</v>
      </c>
      <c r="Y4051" s="17" t="str">
        <f t="shared" si="5637"/>
        <v>=COUNTIFS(C$3:C4051,C4051)</v>
      </c>
      <c r="Z4051" s="25" t="str">
        <f t="shared" si="5638"/>
        <v>#NAME?</v>
      </c>
      <c r="AA4051" s="25" t="str">
        <f t="shared" si="5639"/>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0"/>
        <v>1</v>
      </c>
      <c r="B4052" s="10">
        <f t="shared" si="5557"/>
        <v>1</v>
      </c>
      <c r="C4052" s="12" t="s">
        <v>8786</v>
      </c>
      <c r="D4052" s="21" t="s">
        <v>47</v>
      </c>
      <c r="E4052" s="21" t="s">
        <v>8787</v>
      </c>
      <c r="F4052" s="21"/>
      <c r="G4052" s="21"/>
      <c r="H4052" s="21" t="s">
        <v>8788</v>
      </c>
      <c r="I4052" s="21" t="s">
        <v>8789</v>
      </c>
      <c r="J4052" s="21" t="s">
        <v>1673</v>
      </c>
      <c r="K4052" s="21">
        <v>1.0</v>
      </c>
      <c r="L4052" s="21" t="s">
        <v>35</v>
      </c>
      <c r="M4052" s="21"/>
      <c r="N4052" s="21" t="s">
        <v>8790</v>
      </c>
      <c r="O4052" s="21"/>
      <c r="P4052" s="21"/>
      <c r="Q4052" s="21"/>
      <c r="R4052" s="21" t="s">
        <v>8745</v>
      </c>
      <c r="S4052" s="21" t="s">
        <v>8746</v>
      </c>
      <c r="T4052" s="21" t="s">
        <v>8791</v>
      </c>
      <c r="U4052" s="23"/>
      <c r="V4052" s="23"/>
      <c r="W4052" s="15">
        <f t="shared" si="2"/>
        <v>45635</v>
      </c>
      <c r="X4052" s="24">
        <v>4051.0</v>
      </c>
      <c r="Y4052" s="17" t="str">
        <f t="shared" si="5637"/>
        <v>=COUNTIFS(C$3:C4052,C4052)</v>
      </c>
      <c r="Z4052" s="25" t="str">
        <f t="shared" si="5638"/>
        <v>#NAME?</v>
      </c>
      <c r="AA4052" s="25" t="str">
        <f t="shared" si="5639"/>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0"/>
        <v>4</v>
      </c>
      <c r="B4053" s="10">
        <f t="shared" si="5557"/>
        <v>6</v>
      </c>
      <c r="C4053" s="12" t="s">
        <v>5257</v>
      </c>
      <c r="D4053" s="21" t="str">
        <f t="shared" ref="D4053:D4056" si="5653">VLOOKUP($C4053,$C$1:$P$7320,2,0)</f>
        <v>verb</v>
      </c>
      <c r="E4053" s="21" t="str">
        <f t="shared" ref="E4053:E4056" si="5654">VLOOKUP($C4053,$C$1:$P$7320,3,0)</f>
        <v>opt 3rd sg of āpajjati</v>
      </c>
      <c r="F4053" s="21" t="str">
        <f t="shared" ref="F4053:F4056" si="5655">VLOOKUP($C4053,$C$1:$P$7320,4,0)</f>
        <v/>
      </c>
      <c r="G4053" s="21"/>
      <c r="H4053" s="21" t="str">
        <f t="shared" ref="H4053:H4056" si="5656">VLOOKUP($C4053,$C$1:$P$7320,6,0)</f>
        <v>would cause</v>
      </c>
      <c r="I4053" s="21" t="str">
        <f t="shared" ref="I4053:I4056" si="5657">VLOOKUP($C4053,$C$1:$P$7320,7,0)</f>
        <v/>
      </c>
      <c r="J4053" s="21" t="str">
        <f t="shared" ref="J4053:J4056" si="5658">VLOOKUP($C4053,$C$1:$P$7320,8,0)</f>
        <v>√pad (go, step)</v>
      </c>
      <c r="K4053" s="21">
        <f t="shared" ref="K4053:K4056" si="5659">VLOOKUP($C4053,$C$1:$P$7320,9,0)</f>
        <v>3</v>
      </c>
      <c r="L4053" s="21" t="str">
        <f t="shared" ref="L4053:L4056" si="5660">VLOOKUP($C4053,$C$1:$P$7320,10,0)</f>
        <v>ya</v>
      </c>
      <c r="M4053" s="21" t="str">
        <f t="shared" ref="M4053:M4056" si="5661">VLOOKUP($C4053,$C$1:$P$7320,11,0)</f>
        <v>√pad + ya &gt; pajja</v>
      </c>
      <c r="N4053" s="21" t="str">
        <f t="shared" ref="N4053:N4056" si="5662">VLOOKUP($C4053,$C$1:$P$7320,12,0)</f>
        <v>ā + pajja + ti</v>
      </c>
      <c r="O4053" s="21" t="str">
        <f t="shared" ref="O4053:O4056" si="5663">VLOOKUP($C4053,$C$1:$P$7320,13,0)</f>
        <v/>
      </c>
      <c r="P4053" s="21" t="str">
        <f t="shared" ref="P4053:P4056" si="5664">VLOOKUP($C4053,$C$1:$P$7320,14,0)</f>
        <v/>
      </c>
      <c r="Q4053" s="21"/>
      <c r="R4053" s="21" t="s">
        <v>8745</v>
      </c>
      <c r="S4053" s="21" t="s">
        <v>8746</v>
      </c>
      <c r="T4053" s="21" t="s">
        <v>8747</v>
      </c>
      <c r="U4053" s="23"/>
      <c r="V4053" s="23"/>
      <c r="W4053" s="15">
        <f t="shared" si="2"/>
        <v>45635</v>
      </c>
      <c r="X4053" s="24">
        <v>4052.0</v>
      </c>
      <c r="Y4053" s="17" t="str">
        <f t="shared" si="5637"/>
        <v>=COUNTIFS(C$3:C4053,C4053)</v>
      </c>
      <c r="Z4053" s="25" t="str">
        <f t="shared" si="5638"/>
        <v>#NAME?</v>
      </c>
      <c r="AA4053" s="25" t="str">
        <f t="shared" si="5639"/>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0"/>
        <v>18</v>
      </c>
      <c r="B4054" s="10">
        <f t="shared" si="5557"/>
        <v>26</v>
      </c>
      <c r="C4054" s="12" t="s">
        <v>1806</v>
      </c>
      <c r="D4054" s="21" t="str">
        <f t="shared" si="5653"/>
        <v>ind</v>
      </c>
      <c r="E4054" s="21" t="str">
        <f t="shared" si="5654"/>
        <v>ind, adv</v>
      </c>
      <c r="F4054" s="21" t="str">
        <f t="shared" si="5655"/>
        <v>+abl</v>
      </c>
      <c r="G4054" s="21"/>
      <c r="H4054" s="21" t="str">
        <f t="shared" si="5656"/>
        <v>apart (from), except (for)</v>
      </c>
      <c r="I4054" s="21" t="str">
        <f t="shared" si="5657"/>
        <v>other (than)</v>
      </c>
      <c r="J4054" s="21" t="str">
        <f t="shared" si="5658"/>
        <v/>
      </c>
      <c r="K4054" s="21" t="str">
        <f t="shared" si="5659"/>
        <v/>
      </c>
      <c r="L4054" s="21" t="str">
        <f t="shared" si="5660"/>
        <v/>
      </c>
      <c r="M4054" s="21" t="str">
        <f t="shared" si="5661"/>
        <v/>
      </c>
      <c r="N4054" s="21" t="str">
        <f t="shared" si="5662"/>
        <v>añña + tra</v>
      </c>
      <c r="O4054" s="21" t="str">
        <f t="shared" si="5663"/>
        <v/>
      </c>
      <c r="P4054" s="21" t="str">
        <f t="shared" si="5664"/>
        <v/>
      </c>
      <c r="Q4054" s="21"/>
      <c r="R4054" s="21" t="s">
        <v>8745</v>
      </c>
      <c r="S4054" s="21" t="s">
        <v>8746</v>
      </c>
      <c r="T4054" s="21" t="s">
        <v>8747</v>
      </c>
      <c r="U4054" s="23"/>
      <c r="V4054" s="23"/>
      <c r="W4054" s="15">
        <f t="shared" si="2"/>
        <v>45635</v>
      </c>
      <c r="X4054" s="24">
        <v>4053.0</v>
      </c>
      <c r="Y4054" s="17" t="str">
        <f t="shared" si="5637"/>
        <v>=COUNTIFS(C$3:C4054,C4054)</v>
      </c>
      <c r="Z4054" s="25" t="str">
        <f t="shared" si="5638"/>
        <v>#NAME?</v>
      </c>
      <c r="AA4054" s="25" t="str">
        <f t="shared" si="5639"/>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0"/>
        <v>6</v>
      </c>
      <c r="B4055" s="10">
        <f t="shared" si="5557"/>
        <v>7</v>
      </c>
      <c r="C4055" s="12" t="s">
        <v>5022</v>
      </c>
      <c r="D4055" s="21" t="str">
        <f t="shared" si="5653"/>
        <v>noun</v>
      </c>
      <c r="E4055" s="21" t="str">
        <f t="shared" si="5654"/>
        <v>masc abl sg of samaya</v>
      </c>
      <c r="F4055" s="21" t="str">
        <f t="shared" si="5655"/>
        <v/>
      </c>
      <c r="G4055" s="21"/>
      <c r="H4055" s="21" t="str">
        <f t="shared" si="5656"/>
        <v>from the right time, proper occasion</v>
      </c>
      <c r="I4055" s="21" t="str">
        <f t="shared" si="5657"/>
        <v>from come together</v>
      </c>
      <c r="J4055" s="21" t="str">
        <f t="shared" si="5658"/>
        <v>√i (come, go)</v>
      </c>
      <c r="K4055" s="21">
        <f t="shared" si="5659"/>
        <v>1</v>
      </c>
      <c r="L4055" s="21" t="str">
        <f t="shared" si="5660"/>
        <v>a</v>
      </c>
      <c r="M4055" s="21" t="str">
        <f t="shared" si="5661"/>
        <v/>
      </c>
      <c r="N4055" s="21" t="str">
        <f t="shared" si="5662"/>
        <v>saṃ + √i &gt; ay + *a</v>
      </c>
      <c r="O4055" s="21" t="str">
        <f t="shared" si="5663"/>
        <v/>
      </c>
      <c r="P4055" s="21" t="str">
        <f t="shared" si="5664"/>
        <v/>
      </c>
      <c r="Q4055" s="21"/>
      <c r="R4055" s="21" t="s">
        <v>8745</v>
      </c>
      <c r="S4055" s="21" t="s">
        <v>8746</v>
      </c>
      <c r="T4055" s="21" t="s">
        <v>8747</v>
      </c>
      <c r="U4055" s="23"/>
      <c r="V4055" s="23"/>
      <c r="W4055" s="15">
        <f t="shared" si="2"/>
        <v>45635</v>
      </c>
      <c r="X4055" s="24">
        <v>4054.0</v>
      </c>
      <c r="Y4055" s="17" t="str">
        <f t="shared" si="5637"/>
        <v>=COUNTIFS(C$3:C4055,C4055)</v>
      </c>
      <c r="Z4055" s="25" t="str">
        <f t="shared" si="5638"/>
        <v>#NAME?</v>
      </c>
      <c r="AA4055" s="25" t="str">
        <f t="shared" si="5639"/>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0"/>
        <v>76</v>
      </c>
      <c r="B4056" s="10">
        <f t="shared" si="5557"/>
        <v>122</v>
      </c>
      <c r="C4056" s="12" t="s">
        <v>4724</v>
      </c>
      <c r="D4056" s="21" t="str">
        <f t="shared" si="5653"/>
        <v>adj</v>
      </c>
      <c r="E4056" s="21" t="str">
        <f t="shared" si="5654"/>
        <v>nt nom sg of pācittiya</v>
      </c>
      <c r="F4056" s="21" t="str">
        <f t="shared" si="5655"/>
        <v>+loc</v>
      </c>
      <c r="G4056" s="21"/>
      <c r="H4056" s="21" t="str">
        <f t="shared" si="5656"/>
        <v>requiring confession</v>
      </c>
      <c r="I4056" s="21" t="str">
        <f t="shared" si="5657"/>
        <v/>
      </c>
      <c r="J4056" s="21" t="str">
        <f t="shared" si="5658"/>
        <v/>
      </c>
      <c r="K4056" s="21" t="str">
        <f t="shared" si="5659"/>
        <v/>
      </c>
      <c r="L4056" s="21" t="str">
        <f t="shared" si="5660"/>
        <v/>
      </c>
      <c r="M4056" s="21" t="str">
        <f t="shared" si="5661"/>
        <v/>
      </c>
      <c r="N4056" s="21" t="str">
        <f t="shared" si="5662"/>
        <v/>
      </c>
      <c r="O4056" s="21" t="str">
        <f t="shared" si="5663"/>
        <v/>
      </c>
      <c r="P4056" s="21" t="str">
        <f t="shared" si="5664"/>
        <v/>
      </c>
      <c r="Q4056" s="21"/>
      <c r="R4056" s="21" t="s">
        <v>8745</v>
      </c>
      <c r="S4056" s="21" t="s">
        <v>8746</v>
      </c>
      <c r="T4056" s="21" t="s">
        <v>8747</v>
      </c>
      <c r="U4056" s="23"/>
      <c r="V4056" s="23"/>
      <c r="W4056" s="15">
        <f t="shared" si="2"/>
        <v>45635</v>
      </c>
      <c r="X4056" s="24">
        <v>4055.0</v>
      </c>
      <c r="Y4056" s="17" t="str">
        <f t="shared" si="5637"/>
        <v>=COUNTIFS(C$3:C4056,C4056)</v>
      </c>
      <c r="Z4056" s="25" t="str">
        <f t="shared" si="5638"/>
        <v>#NAME?</v>
      </c>
      <c r="AA4056" s="25" t="str">
        <f t="shared" si="5639"/>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57"/>
        <v>0</v>
      </c>
      <c r="C4057" s="130"/>
      <c r="D4057" s="130"/>
      <c r="E4057" s="130"/>
      <c r="F4057" s="130"/>
      <c r="G4057" s="130"/>
      <c r="H4057" s="130"/>
      <c r="I4057" s="130"/>
      <c r="J4057" s="130"/>
      <c r="K4057" s="130"/>
      <c r="L4057" s="130"/>
      <c r="M4057" s="130"/>
      <c r="N4057" s="130"/>
      <c r="O4057" s="130"/>
      <c r="P4057" s="130"/>
      <c r="Q4057" s="130"/>
      <c r="R4057" s="130"/>
      <c r="S4057" s="130"/>
      <c r="T4057" s="130"/>
      <c r="U4057" s="36"/>
      <c r="V4057" s="36"/>
      <c r="W4057" s="15">
        <f t="shared" si="2"/>
        <v>45635</v>
      </c>
      <c r="X4057" s="24">
        <v>4056.0</v>
      </c>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57"/>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2"/>
        <v>45635</v>
      </c>
      <c r="X4058" s="24">
        <v>4057.0</v>
      </c>
      <c r="Y4058" s="17" t="str">
        <f t="shared" ref="Y4058:Y4065" si="5665">formulatext(A4058)</f>
        <v>#N/A</v>
      </c>
      <c r="Z4058" s="25" t="str">
        <f t="shared" ref="Z4058:Z4065" si="5666">org.libreoffice.regex(Y4058,"(\= COUNTIFS\(C\$\d{1,3}:)(C\d{1,3})(,)(C\d{1,3})(\))","$2")</f>
        <v>#NAME?</v>
      </c>
      <c r="AA4058" s="25" t="str">
        <f t="shared" ref="AA4058:AA4065" si="5667">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68">COUNTIFS(C$3:C4059,C4059)</f>
        <v>6</v>
      </c>
      <c r="B4059" s="10">
        <f t="shared" si="5557"/>
        <v>7</v>
      </c>
      <c r="C4059" s="12" t="s">
        <v>5027</v>
      </c>
      <c r="D4059" s="21" t="str">
        <f t="shared" ref="D4059:D4065" si="5669">VLOOKUP($C4059,$C$1:$P$7320,2,0)</f>
        <v>comp</v>
      </c>
      <c r="E4059" s="21" t="str">
        <f t="shared" ref="E4059:E4065" si="5670">VLOOKUP($C4059,$C$1:$P$7320,3,0)</f>
        <v>sandhi, adv + pron</v>
      </c>
      <c r="F4059" s="21" t="str">
        <f t="shared" ref="F4059:F4065" si="5671">VLOOKUP($C4059,$C$1:$P$7320,4,0)</f>
        <v/>
      </c>
      <c r="G4059" s="21"/>
      <c r="H4059" s="21" t="str">
        <f t="shared" ref="H4059:H4065" si="5672">VLOOKUP($C4059,$C$1:$P$7320,6,0)</f>
        <v>in this case this</v>
      </c>
      <c r="I4059" s="21" t="str">
        <f t="shared" ref="I4059:I4065" si="5673">VLOOKUP($C4059,$C$1:$P$7320,7,0)</f>
        <v>there this</v>
      </c>
      <c r="J4059" s="21" t="str">
        <f t="shared" ref="J4059:J4065" si="5674">VLOOKUP($C4059,$C$1:$P$7320,8,0)</f>
        <v/>
      </c>
      <c r="K4059" s="21" t="str">
        <f t="shared" ref="K4059:K4065" si="5675">VLOOKUP($C4059,$C$1:$P$7320,9,0)</f>
        <v/>
      </c>
      <c r="L4059" s="21" t="str">
        <f t="shared" ref="L4059:L4065" si="5676">VLOOKUP($C4059,$C$1:$P$7320,10,0)</f>
        <v/>
      </c>
      <c r="M4059" s="21" t="str">
        <f t="shared" ref="M4059:M4065" si="5677">VLOOKUP($C4059,$C$1:$P$7320,11,0)</f>
        <v/>
      </c>
      <c r="N4059" s="21" t="str">
        <f t="shared" ref="N4059:N4065" si="5678">VLOOKUP($C4059,$C$1:$P$7320,12,0)</f>
        <v>tattha + ayaṃ</v>
      </c>
      <c r="O4059" s="21" t="str">
        <f t="shared" ref="O4059:O4065" si="5679">VLOOKUP($C4059,$C$1:$P$7320,13,0)</f>
        <v/>
      </c>
      <c r="P4059" s="21" t="str">
        <f t="shared" ref="P4059:P4065" si="5680">VLOOKUP($C4059,$C$1:$P$7320,14,0)</f>
        <v/>
      </c>
      <c r="Q4059" s="21"/>
      <c r="R4059" s="21" t="s">
        <v>8745</v>
      </c>
      <c r="S4059" s="21" t="s">
        <v>8746</v>
      </c>
      <c r="T4059" s="21" t="s">
        <v>8792</v>
      </c>
      <c r="U4059" s="23"/>
      <c r="V4059" s="23"/>
      <c r="W4059" s="15">
        <f t="shared" si="2"/>
        <v>45635</v>
      </c>
      <c r="X4059" s="24">
        <v>4058.0</v>
      </c>
      <c r="Y4059" s="17" t="str">
        <f t="shared" si="5665"/>
        <v>=COUNTIFS(C$3:C4059,C4059)</v>
      </c>
      <c r="Z4059" s="25" t="str">
        <f t="shared" si="5666"/>
        <v>#NAME?</v>
      </c>
      <c r="AA4059" s="25" t="str">
        <f t="shared" si="5667"/>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68"/>
        <v>11</v>
      </c>
      <c r="B4060" s="10">
        <f t="shared" si="5557"/>
        <v>14</v>
      </c>
      <c r="C4060" s="12" t="s">
        <v>5032</v>
      </c>
      <c r="D4060" s="21" t="str">
        <f t="shared" si="5669"/>
        <v>noun</v>
      </c>
      <c r="E4060" s="21" t="str">
        <f t="shared" si="5670"/>
        <v>masc nom sg of samaya</v>
      </c>
      <c r="F4060" s="21" t="str">
        <f t="shared" si="5671"/>
        <v/>
      </c>
      <c r="G4060" s="21"/>
      <c r="H4060" s="21" t="str">
        <f t="shared" si="5672"/>
        <v>the right time, proper occasion</v>
      </c>
      <c r="I4060" s="21" t="str">
        <f t="shared" si="5673"/>
        <v>come together</v>
      </c>
      <c r="J4060" s="21" t="str">
        <f t="shared" si="5674"/>
        <v>√i (come, go)</v>
      </c>
      <c r="K4060" s="21">
        <f t="shared" si="5675"/>
        <v>1</v>
      </c>
      <c r="L4060" s="21" t="str">
        <f t="shared" si="5676"/>
        <v>a</v>
      </c>
      <c r="M4060" s="21" t="str">
        <f t="shared" si="5677"/>
        <v/>
      </c>
      <c r="N4060" s="21" t="str">
        <f t="shared" si="5678"/>
        <v>saṃ + √i &gt; ay + *a</v>
      </c>
      <c r="O4060" s="21" t="str">
        <f t="shared" si="5679"/>
        <v/>
      </c>
      <c r="P4060" s="21" t="str">
        <f t="shared" si="5680"/>
        <v/>
      </c>
      <c r="Q4060" s="21"/>
      <c r="R4060" s="21" t="s">
        <v>8745</v>
      </c>
      <c r="S4060" s="21" t="s">
        <v>8746</v>
      </c>
      <c r="T4060" s="21" t="s">
        <v>8792</v>
      </c>
      <c r="U4060" s="77"/>
      <c r="V4060" s="23"/>
      <c r="W4060" s="15">
        <f t="shared" si="2"/>
        <v>45635</v>
      </c>
      <c r="X4060" s="24">
        <v>4059.0</v>
      </c>
      <c r="Y4060" s="17" t="str">
        <f t="shared" si="5665"/>
        <v>=COUNTIFS(C$3:C4060,C4060)</v>
      </c>
      <c r="Z4060" s="25" t="str">
        <f t="shared" si="5666"/>
        <v>#NAME?</v>
      </c>
      <c r="AA4060" s="25" t="str">
        <f t="shared" si="5667"/>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68"/>
        <v>3</v>
      </c>
      <c r="B4061" s="10">
        <f t="shared" si="5557"/>
        <v>3</v>
      </c>
      <c r="C4061" s="12" t="s">
        <v>8187</v>
      </c>
      <c r="D4061" s="21" t="str">
        <f t="shared" si="5669"/>
        <v>noun</v>
      </c>
      <c r="E4061" s="21" t="str">
        <f t="shared" si="5670"/>
        <v>masc nom sg of cīvaradānasamaya, comp</v>
      </c>
      <c r="F4061" s="21" t="str">
        <f t="shared" si="5671"/>
        <v/>
      </c>
      <c r="G4061" s="21"/>
      <c r="H4061" s="21" t="str">
        <f t="shared" si="5672"/>
        <v>time offering robe (cloth)</v>
      </c>
      <c r="I4061" s="21" t="str">
        <f t="shared" si="5673"/>
        <v/>
      </c>
      <c r="J4061" s="21" t="str">
        <f t="shared" si="5674"/>
        <v/>
      </c>
      <c r="K4061" s="21" t="str">
        <f t="shared" si="5675"/>
        <v/>
      </c>
      <c r="L4061" s="21" t="str">
        <f t="shared" si="5676"/>
        <v/>
      </c>
      <c r="M4061" s="21" t="str">
        <f t="shared" si="5677"/>
        <v/>
      </c>
      <c r="N4061" s="21" t="str">
        <f t="shared" si="5678"/>
        <v>cīvara + dāna + samaya</v>
      </c>
      <c r="O4061" s="21" t="str">
        <f t="shared" si="5679"/>
        <v>genitive tappurisa</v>
      </c>
      <c r="P4061" s="21" t="str">
        <f t="shared" si="5680"/>
        <v>cīvaradānassa + samaya</v>
      </c>
      <c r="Q4061" s="21"/>
      <c r="R4061" s="21" t="s">
        <v>8745</v>
      </c>
      <c r="S4061" s="21" t="s">
        <v>8746</v>
      </c>
      <c r="T4061" s="21" t="s">
        <v>8792</v>
      </c>
      <c r="U4061" s="23"/>
      <c r="V4061" s="23"/>
      <c r="W4061" s="15">
        <f t="shared" si="2"/>
        <v>45635</v>
      </c>
      <c r="X4061" s="24">
        <v>4060.0</v>
      </c>
      <c r="Y4061" s="17" t="str">
        <f t="shared" si="5665"/>
        <v>=COUNTIFS(C$3:C4061,C4061)</v>
      </c>
      <c r="Z4061" s="25" t="str">
        <f t="shared" si="5666"/>
        <v>#NAME?</v>
      </c>
      <c r="AA4061" s="25" t="str">
        <f t="shared" si="5667"/>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68"/>
        <v>3</v>
      </c>
      <c r="B4062" s="10">
        <f t="shared" si="5557"/>
        <v>3</v>
      </c>
      <c r="C4062" s="12" t="s">
        <v>8203</v>
      </c>
      <c r="D4062" s="21" t="str">
        <f t="shared" si="5669"/>
        <v>noun</v>
      </c>
      <c r="E4062" s="21" t="str">
        <f t="shared" si="5670"/>
        <v>masc nom sg of cīvarakārasamaya, comp</v>
      </c>
      <c r="F4062" s="21" t="str">
        <f t="shared" si="5671"/>
        <v/>
      </c>
      <c r="G4062" s="21"/>
      <c r="H4062" s="21" t="str">
        <f t="shared" si="5672"/>
        <v>time of robe making</v>
      </c>
      <c r="I4062" s="21" t="str">
        <f t="shared" si="5673"/>
        <v/>
      </c>
      <c r="J4062" s="21" t="str">
        <f t="shared" si="5674"/>
        <v/>
      </c>
      <c r="K4062" s="21" t="str">
        <f t="shared" si="5675"/>
        <v/>
      </c>
      <c r="L4062" s="21" t="str">
        <f t="shared" si="5676"/>
        <v/>
      </c>
      <c r="M4062" s="21" t="str">
        <f t="shared" si="5677"/>
        <v/>
      </c>
      <c r="N4062" s="21" t="str">
        <f t="shared" si="5678"/>
        <v>cīvarakāra + samaya</v>
      </c>
      <c r="O4062" s="21" t="str">
        <f t="shared" si="5679"/>
        <v>genitive tappurisa</v>
      </c>
      <c r="P4062" s="21" t="str">
        <f t="shared" si="5680"/>
        <v>cīvarakārassa + samaya</v>
      </c>
      <c r="Q4062" s="21"/>
      <c r="R4062" s="21" t="s">
        <v>8745</v>
      </c>
      <c r="S4062" s="21" t="s">
        <v>8746</v>
      </c>
      <c r="T4062" s="21" t="s">
        <v>8792</v>
      </c>
      <c r="U4062" s="23"/>
      <c r="V4062" s="23"/>
      <c r="W4062" s="15">
        <f t="shared" si="2"/>
        <v>45635</v>
      </c>
      <c r="X4062" s="24">
        <v>4061.0</v>
      </c>
      <c r="Y4062" s="17" t="str">
        <f t="shared" si="5665"/>
        <v>=COUNTIFS(C$3:C4062,C4062)</v>
      </c>
      <c r="Z4062" s="25" t="str">
        <f t="shared" si="5666"/>
        <v>#NAME?</v>
      </c>
      <c r="AA4062" s="25" t="str">
        <f t="shared" si="5667"/>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68"/>
        <v>12</v>
      </c>
      <c r="B4063" s="10">
        <f t="shared" si="5557"/>
        <v>15</v>
      </c>
      <c r="C4063" s="12" t="s">
        <v>4399</v>
      </c>
      <c r="D4063" s="21" t="str">
        <f t="shared" si="5669"/>
        <v>pron</v>
      </c>
      <c r="E4063" s="21" t="str">
        <f t="shared" si="5670"/>
        <v>fem nom sg of ima</v>
      </c>
      <c r="F4063" s="21" t="str">
        <f t="shared" si="5671"/>
        <v/>
      </c>
      <c r="G4063" s="21"/>
      <c r="H4063" s="21" t="str">
        <f t="shared" si="5672"/>
        <v>this</v>
      </c>
      <c r="I4063" s="21" t="str">
        <f t="shared" si="5673"/>
        <v/>
      </c>
      <c r="J4063" s="21" t="str">
        <f t="shared" si="5674"/>
        <v/>
      </c>
      <c r="K4063" s="21" t="str">
        <f t="shared" si="5675"/>
        <v/>
      </c>
      <c r="L4063" s="21" t="str">
        <f t="shared" si="5676"/>
        <v/>
      </c>
      <c r="M4063" s="21" t="str">
        <f t="shared" si="5677"/>
        <v/>
      </c>
      <c r="N4063" s="21" t="str">
        <f t="shared" si="5678"/>
        <v/>
      </c>
      <c r="O4063" s="21" t="str">
        <f t="shared" si="5679"/>
        <v/>
      </c>
      <c r="P4063" s="21" t="str">
        <f t="shared" si="5680"/>
        <v/>
      </c>
      <c r="Q4063" s="21"/>
      <c r="R4063" s="21" t="s">
        <v>8745</v>
      </c>
      <c r="S4063" s="21" t="s">
        <v>8746</v>
      </c>
      <c r="T4063" s="21" t="s">
        <v>8792</v>
      </c>
      <c r="U4063" s="23"/>
      <c r="V4063" s="23"/>
      <c r="W4063" s="15">
        <f t="shared" si="2"/>
        <v>45635</v>
      </c>
      <c r="X4063" s="24">
        <v>4062.0</v>
      </c>
      <c r="Y4063" s="17" t="str">
        <f t="shared" si="5665"/>
        <v>=COUNTIFS(C$3:C4063,C4063)</v>
      </c>
      <c r="Z4063" s="25" t="str">
        <f t="shared" si="5666"/>
        <v>#NAME?</v>
      </c>
      <c r="AA4063" s="25" t="str">
        <f t="shared" si="5667"/>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68"/>
        <v>12</v>
      </c>
      <c r="B4064" s="10">
        <f t="shared" si="5557"/>
        <v>17</v>
      </c>
      <c r="C4064" s="12" t="s">
        <v>4353</v>
      </c>
      <c r="D4064" s="21" t="str">
        <f t="shared" si="5669"/>
        <v>ind</v>
      </c>
      <c r="E4064" s="21" t="str">
        <f t="shared" si="5670"/>
        <v>adv, from ta</v>
      </c>
      <c r="F4064" s="21" t="str">
        <f t="shared" si="5671"/>
        <v/>
      </c>
      <c r="G4064" s="21"/>
      <c r="H4064" s="21" t="str">
        <f t="shared" si="5672"/>
        <v>there</v>
      </c>
      <c r="I4064" s="21" t="str">
        <f t="shared" si="5673"/>
        <v/>
      </c>
      <c r="J4064" s="21" t="str">
        <f t="shared" si="5674"/>
        <v/>
      </c>
      <c r="K4064" s="21" t="str">
        <f t="shared" si="5675"/>
        <v/>
      </c>
      <c r="L4064" s="21" t="str">
        <f t="shared" si="5676"/>
        <v/>
      </c>
      <c r="M4064" s="21" t="str">
        <f t="shared" si="5677"/>
        <v/>
      </c>
      <c r="N4064" s="21" t="str">
        <f t="shared" si="5678"/>
        <v>ta + ttha</v>
      </c>
      <c r="O4064" s="21" t="str">
        <f t="shared" si="5679"/>
        <v/>
      </c>
      <c r="P4064" s="21" t="str">
        <f t="shared" si="5680"/>
        <v/>
      </c>
      <c r="Q4064" s="21"/>
      <c r="R4064" s="21" t="s">
        <v>8745</v>
      </c>
      <c r="S4064" s="21" t="s">
        <v>8746</v>
      </c>
      <c r="T4064" s="21" t="s">
        <v>8792</v>
      </c>
      <c r="U4064" s="23"/>
      <c r="V4064" s="23"/>
      <c r="W4064" s="15">
        <f t="shared" si="2"/>
        <v>45635</v>
      </c>
      <c r="X4064" s="24">
        <v>4063.0</v>
      </c>
      <c r="Y4064" s="17" t="str">
        <f t="shared" si="5665"/>
        <v>=COUNTIFS(C$3:C4064,C4064)</v>
      </c>
      <c r="Z4064" s="25" t="str">
        <f t="shared" si="5666"/>
        <v>#NAME?</v>
      </c>
      <c r="AA4064" s="25" t="str">
        <f t="shared" si="5667"/>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68"/>
        <v>12</v>
      </c>
      <c r="B4065" s="10">
        <f t="shared" si="5557"/>
        <v>14</v>
      </c>
      <c r="C4065" s="12" t="s">
        <v>5032</v>
      </c>
      <c r="D4065" s="21" t="str">
        <f t="shared" si="5669"/>
        <v>noun</v>
      </c>
      <c r="E4065" s="21" t="str">
        <f t="shared" si="5670"/>
        <v>masc nom sg of samaya</v>
      </c>
      <c r="F4065" s="21" t="str">
        <f t="shared" si="5671"/>
        <v/>
      </c>
      <c r="G4065" s="21"/>
      <c r="H4065" s="21" t="str">
        <f t="shared" si="5672"/>
        <v>the right time, proper occasion</v>
      </c>
      <c r="I4065" s="21" t="str">
        <f t="shared" si="5673"/>
        <v>come together</v>
      </c>
      <c r="J4065" s="21" t="str">
        <f t="shared" si="5674"/>
        <v>√i (come, go)</v>
      </c>
      <c r="K4065" s="21">
        <f t="shared" si="5675"/>
        <v>1</v>
      </c>
      <c r="L4065" s="21" t="str">
        <f t="shared" si="5676"/>
        <v>a</v>
      </c>
      <c r="M4065" s="21" t="str">
        <f t="shared" si="5677"/>
        <v/>
      </c>
      <c r="N4065" s="21" t="str">
        <f t="shared" si="5678"/>
        <v>saṃ + √i &gt; ay + *a</v>
      </c>
      <c r="O4065" s="21" t="str">
        <f t="shared" si="5679"/>
        <v/>
      </c>
      <c r="P4065" s="21" t="str">
        <f t="shared" si="5680"/>
        <v/>
      </c>
      <c r="Q4065" s="21"/>
      <c r="R4065" s="21" t="s">
        <v>8745</v>
      </c>
      <c r="S4065" s="21" t="s">
        <v>8746</v>
      </c>
      <c r="T4065" s="21" t="s">
        <v>8792</v>
      </c>
      <c r="U4065" s="23"/>
      <c r="V4065" s="23"/>
      <c r="W4065" s="15">
        <f t="shared" si="2"/>
        <v>45635</v>
      </c>
      <c r="X4065" s="24">
        <v>4064.0</v>
      </c>
      <c r="Y4065" s="17" t="str">
        <f t="shared" si="5665"/>
        <v>=COUNTIFS(C$3:C4065,C4065)</v>
      </c>
      <c r="Z4065" s="25" t="str">
        <f t="shared" si="5666"/>
        <v>#NAME?</v>
      </c>
      <c r="AA4065" s="25" t="str">
        <f t="shared" si="5667"/>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57"/>
        <v>0</v>
      </c>
      <c r="C4066" s="130"/>
      <c r="D4066" s="130"/>
      <c r="E4066" s="130"/>
      <c r="F4066" s="130"/>
      <c r="G4066" s="130"/>
      <c r="H4066" s="130"/>
      <c r="I4066" s="130"/>
      <c r="J4066" s="130"/>
      <c r="K4066" s="130"/>
      <c r="L4066" s="130"/>
      <c r="M4066" s="130"/>
      <c r="N4066" s="130"/>
      <c r="O4066" s="130"/>
      <c r="P4066" s="130"/>
      <c r="Q4066" s="130"/>
      <c r="R4066" s="130"/>
      <c r="S4066" s="130"/>
      <c r="T4066" s="130"/>
      <c r="U4066" s="36"/>
      <c r="V4066" s="36"/>
      <c r="W4066" s="15">
        <f t="shared" si="2"/>
        <v>45635</v>
      </c>
      <c r="X4066" s="24">
        <v>4065.0</v>
      </c>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57"/>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2"/>
        <v>45635</v>
      </c>
      <c r="X4067" s="24">
        <v>4066.0</v>
      </c>
      <c r="Y4067" s="17" t="str">
        <f t="shared" ref="Y4067:Y4091" si="5681">formulatext(A4067)</f>
        <v>#N/A</v>
      </c>
      <c r="Z4067" s="25" t="str">
        <f t="shared" ref="Z4067:Z4091" si="5682">org.libreoffice.regex(Y4067,"(\= COUNTIFS\(C\$\d{1,3}:)(C\d{1,3})(,)(C\d{1,3})(\))","$2")</f>
        <v>#NAME?</v>
      </c>
      <c r="AA4067" s="25" t="str">
        <f t="shared" ref="AA4067:AA4091" si="5683">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57"/>
        <v>1</v>
      </c>
      <c r="C4068" s="12" t="s">
        <v>8793</v>
      </c>
      <c r="D4068" s="21"/>
      <c r="E4068" s="21"/>
      <c r="F4068" s="21"/>
      <c r="G4068" s="21"/>
      <c r="H4068" s="21"/>
      <c r="I4068" s="21"/>
      <c r="J4068" s="21"/>
      <c r="K4068" s="21"/>
      <c r="L4068" s="21"/>
      <c r="M4068" s="21"/>
      <c r="N4068" s="21"/>
      <c r="O4068" s="21"/>
      <c r="P4068" s="21"/>
      <c r="Q4068" s="21"/>
      <c r="R4068" s="21"/>
      <c r="S4068" s="21"/>
      <c r="T4068" s="21"/>
      <c r="U4068" s="23"/>
      <c r="V4068" s="23"/>
      <c r="W4068" s="15">
        <f t="shared" si="2"/>
        <v>45635</v>
      </c>
      <c r="X4068" s="24">
        <v>4067.0</v>
      </c>
      <c r="Y4068" s="17" t="str">
        <f t="shared" si="5681"/>
        <v>#N/A</v>
      </c>
      <c r="Z4068" s="25" t="str">
        <f t="shared" si="5682"/>
        <v>#NAME?</v>
      </c>
      <c r="AA4068" s="25" t="str">
        <f t="shared" si="5683"/>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84">COUNTIFS(C$3:C4069,C4069)</f>
        <v>2</v>
      </c>
      <c r="B4069" s="10">
        <f t="shared" si="5557"/>
        <v>2</v>
      </c>
      <c r="C4069" s="12" t="s">
        <v>8126</v>
      </c>
      <c r="D4069" s="21" t="str">
        <f t="shared" ref="D4069:D4070" si="5685">VLOOKUP($C4069,$C$1:$P$7320,2,0)</f>
        <v>adj</v>
      </c>
      <c r="E4069" s="21" t="str">
        <f t="shared" ref="E4069:E4070" si="5686">VLOOKUP($C4069,$C$1:$P$7320,3,0)</f>
        <v>masc instr sg of agilāna</v>
      </c>
      <c r="F4069" s="21" t="str">
        <f t="shared" ref="F4069:F4070" si="5687">VLOOKUP($C4069,$C$1:$P$7320,4,0)</f>
        <v/>
      </c>
      <c r="G4069" s="21"/>
      <c r="H4069" s="21" t="str">
        <f t="shared" ref="H4069:H4070" si="5688">VLOOKUP($C4069,$C$1:$P$7320,6,0)</f>
        <v>by a healthy</v>
      </c>
      <c r="I4069" s="21" t="str">
        <f t="shared" ref="I4069:I4070" si="5689">VLOOKUP($C4069,$C$1:$P$7320,7,0)</f>
        <v>not sick</v>
      </c>
      <c r="J4069" s="21" t="str">
        <f t="shared" ref="J4069:J4070" si="5690">VLOOKUP($C4069,$C$1:$P$7320,8,0)</f>
        <v>√gilā (be sick, tired)</v>
      </c>
      <c r="K4069" s="21">
        <f t="shared" ref="K4069:K4070" si="5691">VLOOKUP($C4069,$C$1:$P$7320,9,0)</f>
        <v>3</v>
      </c>
      <c r="L4069" s="21" t="str">
        <f t="shared" ref="L4069:L4070" si="5692">VLOOKUP($C4069,$C$1:$P$7320,10,0)</f>
        <v>ya</v>
      </c>
      <c r="M4069" s="21" t="str">
        <f t="shared" ref="M4069:M4070" si="5693">VLOOKUP($C4069,$C$1:$P$7320,11,0)</f>
        <v/>
      </c>
      <c r="N4069" s="21" t="str">
        <f t="shared" ref="N4069:N4070" si="5694">VLOOKUP($C4069,$C$1:$P$7320,12,0)</f>
        <v>na + √gilā + ana</v>
      </c>
      <c r="O4069" s="21" t="str">
        <f t="shared" ref="O4069:O4070" si="5695">VLOOKUP($C4069,$C$1:$P$7320,13,0)</f>
        <v/>
      </c>
      <c r="P4069" s="21" t="str">
        <f t="shared" ref="P4069:P4070" si="5696">VLOOKUP($C4069,$C$1:$P$7320,14,0)</f>
        <v/>
      </c>
      <c r="Q4069" s="21"/>
      <c r="R4069" s="21" t="s">
        <v>8793</v>
      </c>
      <c r="S4069" s="21" t="s">
        <v>8794</v>
      </c>
      <c r="T4069" s="21" t="s">
        <v>8795</v>
      </c>
      <c r="U4069" s="77"/>
      <c r="V4069" s="23"/>
      <c r="W4069" s="15">
        <f t="shared" si="2"/>
        <v>45635</v>
      </c>
      <c r="X4069" s="24">
        <v>4068.0</v>
      </c>
      <c r="Y4069" s="17" t="str">
        <f t="shared" si="5681"/>
        <v>=COUNTIFS(C$3:C4069,C4069)</v>
      </c>
      <c r="Z4069" s="25" t="str">
        <f t="shared" si="5682"/>
        <v>#NAME?</v>
      </c>
      <c r="AA4069" s="25" t="str">
        <f t="shared" si="5683"/>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84"/>
        <v>26</v>
      </c>
      <c r="B4070" s="10">
        <f t="shared" si="5557"/>
        <v>39</v>
      </c>
      <c r="C4070" s="12" t="s">
        <v>704</v>
      </c>
      <c r="D4070" s="21" t="str">
        <f t="shared" si="5685"/>
        <v>noun</v>
      </c>
      <c r="E4070" s="21" t="str">
        <f t="shared" si="5686"/>
        <v>masc instr sg of bhikkhu, from bhikkhati</v>
      </c>
      <c r="F4070" s="21" t="str">
        <f t="shared" si="5687"/>
        <v/>
      </c>
      <c r="G4070" s="21"/>
      <c r="H4070" s="21" t="str">
        <f t="shared" si="5688"/>
        <v>by a monk, monastic</v>
      </c>
      <c r="I4070" s="21" t="str">
        <f t="shared" si="5689"/>
        <v>beggar, mendicant</v>
      </c>
      <c r="J4070" s="21" t="str">
        <f t="shared" si="5690"/>
        <v>√bhikkh (beg)</v>
      </c>
      <c r="K4070" s="21">
        <f t="shared" si="5691"/>
        <v>1</v>
      </c>
      <c r="L4070" s="21" t="str">
        <f t="shared" si="5692"/>
        <v>a</v>
      </c>
      <c r="M4070" s="21" t="str">
        <f t="shared" si="5693"/>
        <v/>
      </c>
      <c r="N4070" s="21" t="str">
        <f t="shared" si="5694"/>
        <v>√bhikkh + u</v>
      </c>
      <c r="O4070" s="21" t="str">
        <f t="shared" si="5695"/>
        <v/>
      </c>
      <c r="P4070" s="21" t="str">
        <f t="shared" si="5696"/>
        <v/>
      </c>
      <c r="Q4070" s="21"/>
      <c r="R4070" s="21" t="s">
        <v>8793</v>
      </c>
      <c r="S4070" s="21" t="s">
        <v>8794</v>
      </c>
      <c r="T4070" s="21" t="s">
        <v>8795</v>
      </c>
      <c r="U4070" s="23"/>
      <c r="V4070" s="23"/>
      <c r="W4070" s="15">
        <f t="shared" si="2"/>
        <v>45635</v>
      </c>
      <c r="X4070" s="24">
        <v>4069.0</v>
      </c>
      <c r="Y4070" s="17" t="str">
        <f t="shared" si="5681"/>
        <v>=COUNTIFS(C$3:C4070,C4070)</v>
      </c>
      <c r="Z4070" s="25" t="str">
        <f t="shared" si="5682"/>
        <v>#NAME?</v>
      </c>
      <c r="AA4070" s="25" t="str">
        <f t="shared" si="5683"/>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84"/>
        <v>1</v>
      </c>
      <c r="B4071" s="10">
        <f t="shared" si="5557"/>
        <v>1</v>
      </c>
      <c r="C4071" s="12" t="s">
        <v>8796</v>
      </c>
      <c r="D4071" s="21" t="s">
        <v>47</v>
      </c>
      <c r="E4071" s="21" t="s">
        <v>1988</v>
      </c>
      <c r="F4071" s="21"/>
      <c r="G4071" s="21"/>
      <c r="H4071" s="21" t="s">
        <v>8797</v>
      </c>
      <c r="I4071" s="21"/>
      <c r="J4071" s="21"/>
      <c r="K4071" s="21"/>
      <c r="L4071" s="21"/>
      <c r="M4071" s="21"/>
      <c r="N4071" s="21" t="s">
        <v>8798</v>
      </c>
      <c r="O4071" s="21" t="s">
        <v>2250</v>
      </c>
      <c r="P4071" s="21" t="s">
        <v>8799</v>
      </c>
      <c r="Q4071" s="21" t="s">
        <v>8800</v>
      </c>
      <c r="R4071" s="21" t="s">
        <v>8793</v>
      </c>
      <c r="S4071" s="21" t="s">
        <v>8794</v>
      </c>
      <c r="T4071" s="21" t="s">
        <v>8801</v>
      </c>
      <c r="U4071" s="23"/>
      <c r="V4071" s="23"/>
      <c r="W4071" s="15">
        <f t="shared" si="2"/>
        <v>45635</v>
      </c>
      <c r="X4071" s="24">
        <v>4070.0</v>
      </c>
      <c r="Y4071" s="17" t="str">
        <f t="shared" si="5681"/>
        <v>=COUNTIFS(C$3:C4071,C4071)</v>
      </c>
      <c r="Z4071" s="25" t="str">
        <f t="shared" si="5682"/>
        <v>#NAME?</v>
      </c>
      <c r="AA4071" s="25" t="str">
        <f t="shared" si="5683"/>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84"/>
        <v>1</v>
      </c>
      <c r="B4072" s="10">
        <f t="shared" si="5557"/>
        <v>1</v>
      </c>
      <c r="C4072" s="12" t="s">
        <v>8802</v>
      </c>
      <c r="D4072" s="21" t="s">
        <v>47</v>
      </c>
      <c r="E4072" s="21" t="s">
        <v>5328</v>
      </c>
      <c r="F4072" s="21"/>
      <c r="G4072" s="21"/>
      <c r="H4072" s="21" t="s">
        <v>8803</v>
      </c>
      <c r="I4072" s="21"/>
      <c r="J4072" s="21"/>
      <c r="K4072" s="21"/>
      <c r="L4072" s="21"/>
      <c r="M4072" s="21"/>
      <c r="N4072" s="21" t="s">
        <v>8804</v>
      </c>
      <c r="O4072" s="21" t="s">
        <v>3193</v>
      </c>
      <c r="P4072" s="21" t="s">
        <v>8805</v>
      </c>
      <c r="Q4072" s="21"/>
      <c r="R4072" s="21" t="s">
        <v>8793</v>
      </c>
      <c r="S4072" s="21" t="s">
        <v>8794</v>
      </c>
      <c r="T4072" s="21" t="s">
        <v>8806</v>
      </c>
      <c r="U4072" s="23"/>
      <c r="V4072" s="23"/>
      <c r="W4072" s="15">
        <f t="shared" si="2"/>
        <v>45635</v>
      </c>
      <c r="X4072" s="24">
        <v>4071.0</v>
      </c>
      <c r="Y4072" s="17" t="str">
        <f t="shared" si="5681"/>
        <v>=COUNTIFS(C$3:C4072,C4072)</v>
      </c>
      <c r="Z4072" s="25" t="str">
        <f t="shared" si="5682"/>
        <v>#NAME?</v>
      </c>
      <c r="AA4072" s="25" t="str">
        <f t="shared" si="5683"/>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84"/>
        <v>1</v>
      </c>
      <c r="B4073" s="10">
        <f t="shared" si="5557"/>
        <v>1</v>
      </c>
      <c r="C4073" s="12" t="s">
        <v>8807</v>
      </c>
      <c r="D4073" s="21" t="s">
        <v>141</v>
      </c>
      <c r="E4073" s="21"/>
      <c r="F4073" s="21"/>
      <c r="G4073" s="21"/>
      <c r="H4073" s="21" t="s">
        <v>159</v>
      </c>
      <c r="I4073" s="21"/>
      <c r="J4073" s="21"/>
      <c r="K4073" s="21"/>
      <c r="L4073" s="21"/>
      <c r="M4073" s="21"/>
      <c r="N4073" s="21"/>
      <c r="O4073" s="21"/>
      <c r="P4073" s="21"/>
      <c r="Q4073" s="21"/>
      <c r="R4073" s="21" t="s">
        <v>8793</v>
      </c>
      <c r="S4073" s="21" t="s">
        <v>8794</v>
      </c>
      <c r="T4073" s="21" t="s">
        <v>8808</v>
      </c>
      <c r="U4073" s="23"/>
      <c r="V4073" s="23"/>
      <c r="W4073" s="15">
        <f t="shared" si="2"/>
        <v>45635</v>
      </c>
      <c r="X4073" s="24">
        <v>4072.0</v>
      </c>
      <c r="Y4073" s="17" t="str">
        <f t="shared" si="5681"/>
        <v>=COUNTIFS(C$3:C4073,C4073)</v>
      </c>
      <c r="Z4073" s="25" t="str">
        <f t="shared" si="5682"/>
        <v>#NAME?</v>
      </c>
      <c r="AA4073" s="25" t="str">
        <f t="shared" si="5683"/>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84"/>
        <v>1</v>
      </c>
      <c r="B4074" s="10">
        <f t="shared" si="5557"/>
        <v>1</v>
      </c>
      <c r="C4074" s="12" t="s">
        <v>8809</v>
      </c>
      <c r="D4074" s="21" t="s">
        <v>47</v>
      </c>
      <c r="E4074" s="21" t="s">
        <v>921</v>
      </c>
      <c r="F4074" s="21"/>
      <c r="G4074" s="21"/>
      <c r="H4074" s="21" t="s">
        <v>8810</v>
      </c>
      <c r="I4074" s="21"/>
      <c r="J4074" s="21" t="s">
        <v>2524</v>
      </c>
      <c r="K4074" s="21">
        <v>5.0</v>
      </c>
      <c r="L4074" s="21" t="s">
        <v>622</v>
      </c>
      <c r="M4074" s="21"/>
      <c r="N4074" s="21" t="s">
        <v>4861</v>
      </c>
      <c r="O4074" s="21"/>
      <c r="P4074" s="21"/>
      <c r="Q4074" s="21"/>
      <c r="R4074" s="21" t="s">
        <v>8793</v>
      </c>
      <c r="S4074" s="21" t="s">
        <v>8794</v>
      </c>
      <c r="T4074" s="21" t="s">
        <v>8811</v>
      </c>
      <c r="U4074" s="23"/>
      <c r="V4074" s="23"/>
      <c r="W4074" s="15">
        <f t="shared" si="2"/>
        <v>45635</v>
      </c>
      <c r="X4074" s="24">
        <v>4073.0</v>
      </c>
      <c r="Y4074" s="17" t="str">
        <f t="shared" si="5681"/>
        <v>=COUNTIFS(C$3:C4074,C4074)</v>
      </c>
      <c r="Z4074" s="25" t="str">
        <f t="shared" si="5682"/>
        <v>#NAME?</v>
      </c>
      <c r="AA4074" s="25" t="str">
        <f t="shared" si="5683"/>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84"/>
        <v>1</v>
      </c>
      <c r="B4075" s="10">
        <f t="shared" si="5557"/>
        <v>1</v>
      </c>
      <c r="C4075" s="12" t="s">
        <v>8812</v>
      </c>
      <c r="D4075" s="21" t="s">
        <v>47</v>
      </c>
      <c r="E4075" s="21" t="s">
        <v>1988</v>
      </c>
      <c r="F4075" s="21"/>
      <c r="G4075" s="21"/>
      <c r="H4075" s="21" t="s">
        <v>8813</v>
      </c>
      <c r="I4075" s="21"/>
      <c r="J4075" s="21"/>
      <c r="K4075" s="21"/>
      <c r="L4075" s="21"/>
      <c r="M4075" s="21"/>
      <c r="N4075" s="21" t="s">
        <v>8814</v>
      </c>
      <c r="O4075" s="21" t="s">
        <v>2250</v>
      </c>
      <c r="P4075" s="21" t="s">
        <v>8815</v>
      </c>
      <c r="Q4075" s="21"/>
      <c r="R4075" s="21" t="s">
        <v>8793</v>
      </c>
      <c r="S4075" s="21" t="s">
        <v>8794</v>
      </c>
      <c r="T4075" s="21" t="s">
        <v>8816</v>
      </c>
      <c r="U4075" s="23"/>
      <c r="V4075" s="23"/>
      <c r="W4075" s="15">
        <f t="shared" si="2"/>
        <v>45635</v>
      </c>
      <c r="X4075" s="24">
        <v>4074.0</v>
      </c>
      <c r="Y4075" s="17" t="str">
        <f t="shared" si="5681"/>
        <v>=COUNTIFS(C$3:C4075,C4075)</v>
      </c>
      <c r="Z4075" s="25" t="str">
        <f t="shared" si="5682"/>
        <v>#NAME?</v>
      </c>
      <c r="AA4075" s="25" t="str">
        <f t="shared" si="5683"/>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84"/>
        <v>1</v>
      </c>
      <c r="B4076" s="10">
        <f t="shared" si="5557"/>
        <v>1</v>
      </c>
      <c r="C4076" s="12" t="s">
        <v>8817</v>
      </c>
      <c r="D4076" s="21" t="s">
        <v>47</v>
      </c>
      <c r="E4076" s="21" t="s">
        <v>612</v>
      </c>
      <c r="F4076" s="21"/>
      <c r="G4076" s="21"/>
      <c r="H4076" s="21" t="s">
        <v>8818</v>
      </c>
      <c r="I4076" s="21"/>
      <c r="J4076" s="21" t="s">
        <v>1563</v>
      </c>
      <c r="K4076" s="21">
        <v>1.0</v>
      </c>
      <c r="L4076" s="21" t="s">
        <v>35</v>
      </c>
      <c r="M4076" s="21"/>
      <c r="N4076" s="21" t="s">
        <v>8819</v>
      </c>
      <c r="O4076" s="21"/>
      <c r="P4076" s="21"/>
      <c r="Q4076" s="21"/>
      <c r="R4076" s="21" t="s">
        <v>8793</v>
      </c>
      <c r="S4076" s="21" t="s">
        <v>8794</v>
      </c>
      <c r="T4076" s="21" t="s">
        <v>8820</v>
      </c>
      <c r="U4076" s="23"/>
      <c r="V4076" s="23"/>
      <c r="W4076" s="15">
        <f t="shared" si="2"/>
        <v>45635</v>
      </c>
      <c r="X4076" s="24">
        <v>4075.0</v>
      </c>
      <c r="Y4076" s="17" t="str">
        <f t="shared" si="5681"/>
        <v>=COUNTIFS(C$3:C4076,C4076)</v>
      </c>
      <c r="Z4076" s="25" t="str">
        <f t="shared" si="5682"/>
        <v>#NAME?</v>
      </c>
      <c r="AA4076" s="25" t="str">
        <f t="shared" si="5683"/>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84"/>
        <v>1</v>
      </c>
      <c r="B4077" s="10">
        <f t="shared" si="5557"/>
        <v>1</v>
      </c>
      <c r="C4077" s="12" t="s">
        <v>8821</v>
      </c>
      <c r="D4077" s="21" t="s">
        <v>47</v>
      </c>
      <c r="E4077" s="21" t="s">
        <v>2521</v>
      </c>
      <c r="F4077" s="21"/>
      <c r="G4077" s="21"/>
      <c r="H4077" s="21" t="s">
        <v>8822</v>
      </c>
      <c r="I4077" s="21" t="s">
        <v>8823</v>
      </c>
      <c r="J4077" s="21" t="s">
        <v>5102</v>
      </c>
      <c r="K4077" s="21">
        <v>8.0</v>
      </c>
      <c r="L4077" s="21" t="s">
        <v>196</v>
      </c>
      <c r="M4077" s="21" t="s">
        <v>5103</v>
      </c>
      <c r="N4077" s="21" t="s">
        <v>8824</v>
      </c>
      <c r="O4077" s="21"/>
      <c r="P4077" s="21"/>
      <c r="Q4077" s="21"/>
      <c r="R4077" s="21" t="s">
        <v>8793</v>
      </c>
      <c r="S4077" s="21" t="s">
        <v>8794</v>
      </c>
      <c r="T4077" s="21" t="s">
        <v>8825</v>
      </c>
      <c r="U4077" s="23"/>
      <c r="V4077" s="23"/>
      <c r="W4077" s="15">
        <f t="shared" si="2"/>
        <v>45635</v>
      </c>
      <c r="X4077" s="24">
        <v>4076.0</v>
      </c>
      <c r="Y4077" s="17" t="str">
        <f t="shared" si="5681"/>
        <v>=COUNTIFS(C$3:C4077,C4077)</v>
      </c>
      <c r="Z4077" s="25" t="str">
        <f t="shared" si="5682"/>
        <v>#NAME?</v>
      </c>
      <c r="AA4077" s="25" t="str">
        <f t="shared" si="5683"/>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84"/>
        <v>1</v>
      </c>
      <c r="B4078" s="10">
        <f t="shared" si="5557"/>
        <v>1</v>
      </c>
      <c r="C4078" s="12" t="s">
        <v>8826</v>
      </c>
      <c r="D4078" s="21" t="s">
        <v>401</v>
      </c>
      <c r="E4078" s="21" t="s">
        <v>8827</v>
      </c>
      <c r="F4078" s="21"/>
      <c r="G4078" s="21"/>
      <c r="H4078" s="21" t="s">
        <v>8828</v>
      </c>
      <c r="I4078" s="21" t="s">
        <v>5126</v>
      </c>
      <c r="J4078" s="21" t="s">
        <v>5127</v>
      </c>
      <c r="K4078" s="27">
        <v>8.0</v>
      </c>
      <c r="L4078" s="21" t="s">
        <v>196</v>
      </c>
      <c r="M4078" s="21" t="s">
        <v>8829</v>
      </c>
      <c r="N4078" s="21" t="s">
        <v>8830</v>
      </c>
      <c r="O4078" s="21"/>
      <c r="P4078" s="21"/>
      <c r="Q4078" s="21"/>
      <c r="R4078" s="21" t="s">
        <v>8793</v>
      </c>
      <c r="S4078" s="21" t="s">
        <v>8794</v>
      </c>
      <c r="T4078" s="21" t="s">
        <v>8831</v>
      </c>
      <c r="U4078" s="23"/>
      <c r="V4078" s="23"/>
      <c r="W4078" s="15">
        <f t="shared" si="2"/>
        <v>45635</v>
      </c>
      <c r="X4078" s="24">
        <v>4077.0</v>
      </c>
      <c r="Y4078" s="17" t="str">
        <f t="shared" si="5681"/>
        <v>=COUNTIFS(C$3:C4078,C4078)</v>
      </c>
      <c r="Z4078" s="25" t="str">
        <f t="shared" si="5682"/>
        <v>#NAME?</v>
      </c>
      <c r="AA4078" s="25" t="str">
        <f t="shared" si="5683"/>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84"/>
        <v>19</v>
      </c>
      <c r="B4079" s="10">
        <f t="shared" si="5557"/>
        <v>26</v>
      </c>
      <c r="C4079" s="12" t="s">
        <v>1806</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8793</v>
      </c>
      <c r="S4079" s="21" t="s">
        <v>8794</v>
      </c>
      <c r="T4079" s="21" t="s">
        <v>8795</v>
      </c>
      <c r="U4079" s="23"/>
      <c r="V4079" s="23"/>
      <c r="W4079" s="15">
        <f t="shared" si="2"/>
        <v>45635</v>
      </c>
      <c r="X4079" s="24">
        <v>4078.0</v>
      </c>
      <c r="Y4079" s="17" t="str">
        <f t="shared" si="5681"/>
        <v>=COUNTIFS(C$3:C4079,C4079)</v>
      </c>
      <c r="Z4079" s="25" t="str">
        <f t="shared" si="5682"/>
        <v>#NAME?</v>
      </c>
      <c r="AA4079" s="25" t="str">
        <f t="shared" si="5683"/>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84"/>
        <v>1</v>
      </c>
      <c r="B4080" s="10">
        <f t="shared" si="5557"/>
        <v>1</v>
      </c>
      <c r="C4080" s="12" t="s">
        <v>8832</v>
      </c>
      <c r="D4080" s="21" t="s">
        <v>47</v>
      </c>
      <c r="E4080" s="21" t="s">
        <v>8833</v>
      </c>
      <c r="F4080" s="21"/>
      <c r="G4080" s="21"/>
      <c r="H4080" s="27" t="s">
        <v>8834</v>
      </c>
      <c r="I4080" s="21"/>
      <c r="J4080" s="21"/>
      <c r="K4080" s="21"/>
      <c r="L4080" s="21"/>
      <c r="M4080" s="21"/>
      <c r="N4080" s="21" t="s">
        <v>8835</v>
      </c>
      <c r="O4080" s="21" t="s">
        <v>65</v>
      </c>
      <c r="P4080" s="21" t="s">
        <v>8835</v>
      </c>
      <c r="Q4080" s="21"/>
      <c r="R4080" s="21" t="s">
        <v>8793</v>
      </c>
      <c r="S4080" s="21" t="s">
        <v>8794</v>
      </c>
      <c r="T4080" s="21" t="s">
        <v>8836</v>
      </c>
      <c r="U4080" s="23"/>
      <c r="V4080" s="23"/>
      <c r="W4080" s="15">
        <f t="shared" si="2"/>
        <v>45635</v>
      </c>
      <c r="X4080" s="24">
        <v>4079.0</v>
      </c>
      <c r="Y4080" s="17" t="str">
        <f t="shared" si="5681"/>
        <v>=COUNTIFS(C$3:C4080,C4080)</v>
      </c>
      <c r="Z4080" s="25" t="str">
        <f t="shared" si="5682"/>
        <v>#NAME?</v>
      </c>
      <c r="AA4080" s="25" t="str">
        <f t="shared" si="5683"/>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84"/>
        <v>1</v>
      </c>
      <c r="B4081" s="10">
        <f t="shared" si="5557"/>
        <v>2</v>
      </c>
      <c r="C4081" s="12" t="s">
        <v>8837</v>
      </c>
      <c r="D4081" s="21" t="s">
        <v>29</v>
      </c>
      <c r="E4081" s="21" t="s">
        <v>68</v>
      </c>
      <c r="F4081" s="21"/>
      <c r="G4081" s="21"/>
      <c r="H4081" s="21" t="s">
        <v>8838</v>
      </c>
      <c r="I4081" s="21"/>
      <c r="J4081" s="21"/>
      <c r="K4081" s="21"/>
      <c r="L4081" s="21"/>
      <c r="M4081" s="21"/>
      <c r="N4081" s="21"/>
      <c r="O4081" s="21"/>
      <c r="P4081" s="21"/>
      <c r="Q4081" s="21"/>
      <c r="R4081" s="21" t="s">
        <v>8793</v>
      </c>
      <c r="S4081" s="21" t="s">
        <v>8794</v>
      </c>
      <c r="T4081" s="21" t="s">
        <v>8839</v>
      </c>
      <c r="U4081" s="23"/>
      <c r="V4081" s="23"/>
      <c r="W4081" s="15">
        <f t="shared" si="2"/>
        <v>45635</v>
      </c>
      <c r="X4081" s="24">
        <v>4080.0</v>
      </c>
      <c r="Y4081" s="17" t="str">
        <f t="shared" si="5681"/>
        <v>=COUNTIFS(C$3:C4081,C4081)</v>
      </c>
      <c r="Z4081" s="25" t="str">
        <f t="shared" si="5682"/>
        <v>#NAME?</v>
      </c>
      <c r="AA4081" s="25" t="str">
        <f t="shared" si="5683"/>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84"/>
        <v>1</v>
      </c>
      <c r="B4082" s="10">
        <f t="shared" si="5557"/>
        <v>2</v>
      </c>
      <c r="C4082" s="12" t="s">
        <v>8840</v>
      </c>
      <c r="D4082" s="21" t="s">
        <v>47</v>
      </c>
      <c r="E4082" s="21" t="s">
        <v>8841</v>
      </c>
      <c r="F4082" s="21"/>
      <c r="G4082" s="21"/>
      <c r="H4082" s="27" t="s">
        <v>8842</v>
      </c>
      <c r="I4082" s="21" t="s">
        <v>8823</v>
      </c>
      <c r="J4082" s="21" t="s">
        <v>5102</v>
      </c>
      <c r="K4082" s="21">
        <v>8.0</v>
      </c>
      <c r="L4082" s="21" t="s">
        <v>196</v>
      </c>
      <c r="M4082" s="21" t="s">
        <v>5103</v>
      </c>
      <c r="N4082" s="21" t="s">
        <v>8824</v>
      </c>
      <c r="O4082" s="21"/>
      <c r="P4082" s="21"/>
      <c r="Q4082" s="21"/>
      <c r="R4082" s="21" t="s">
        <v>8793</v>
      </c>
      <c r="S4082" s="21" t="s">
        <v>8794</v>
      </c>
      <c r="T4082" s="21" t="s">
        <v>8843</v>
      </c>
      <c r="U4082" s="23"/>
      <c r="V4082" s="23"/>
      <c r="W4082" s="15">
        <f t="shared" si="2"/>
        <v>45635</v>
      </c>
      <c r="X4082" s="24">
        <v>4081.0</v>
      </c>
      <c r="Y4082" s="17" t="str">
        <f t="shared" si="5681"/>
        <v>=COUNTIFS(C$3:C4082,C4082)</v>
      </c>
      <c r="Z4082" s="25" t="str">
        <f t="shared" si="5682"/>
        <v>#NAME?</v>
      </c>
      <c r="AA4082" s="25" t="str">
        <f t="shared" si="5683"/>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84"/>
        <v>20</v>
      </c>
      <c r="B4083" s="10">
        <f t="shared" si="5557"/>
        <v>26</v>
      </c>
      <c r="C4083" s="12" t="s">
        <v>1806</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8793</v>
      </c>
      <c r="S4083" s="21" t="s">
        <v>8794</v>
      </c>
      <c r="T4083" s="21" t="s">
        <v>8795</v>
      </c>
      <c r="U4083" s="23"/>
      <c r="V4083" s="23"/>
      <c r="W4083" s="15">
        <f t="shared" si="2"/>
        <v>45635</v>
      </c>
      <c r="X4083" s="24">
        <v>4082.0</v>
      </c>
      <c r="Y4083" s="17" t="str">
        <f t="shared" si="5681"/>
        <v>=COUNTIFS(C$3:C4083,C4083)</v>
      </c>
      <c r="Z4083" s="25" t="str">
        <f t="shared" si="5682"/>
        <v>#NAME?</v>
      </c>
      <c r="AA4083" s="25" t="str">
        <f t="shared" si="5683"/>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84"/>
        <v>1</v>
      </c>
      <c r="B4084" s="10">
        <f t="shared" si="5557"/>
        <v>1</v>
      </c>
      <c r="C4084" s="12" t="s">
        <v>8844</v>
      </c>
      <c r="D4084" s="21" t="s">
        <v>47</v>
      </c>
      <c r="E4084" s="21" t="s">
        <v>8845</v>
      </c>
      <c r="F4084" s="21"/>
      <c r="G4084" s="21"/>
      <c r="H4084" s="27" t="s">
        <v>8846</v>
      </c>
      <c r="I4084" s="21"/>
      <c r="J4084" s="21"/>
      <c r="K4084" s="21"/>
      <c r="L4084" s="21"/>
      <c r="M4084" s="21"/>
      <c r="N4084" s="21" t="s">
        <v>8847</v>
      </c>
      <c r="O4084" s="21" t="s">
        <v>65</v>
      </c>
      <c r="P4084" s="21" t="s">
        <v>8847</v>
      </c>
      <c r="Q4084" s="21"/>
      <c r="R4084" s="21" t="s">
        <v>8793</v>
      </c>
      <c r="S4084" s="21" t="s">
        <v>8794</v>
      </c>
      <c r="T4084" s="21" t="s">
        <v>8848</v>
      </c>
      <c r="U4084" s="23"/>
      <c r="V4084" s="23"/>
      <c r="W4084" s="15">
        <f t="shared" si="2"/>
        <v>45635</v>
      </c>
      <c r="X4084" s="24">
        <v>4083.0</v>
      </c>
      <c r="Y4084" s="17" t="str">
        <f t="shared" si="5681"/>
        <v>=COUNTIFS(C$3:C4084,C4084)</v>
      </c>
      <c r="Z4084" s="25" t="str">
        <f t="shared" si="5682"/>
        <v>#NAME?</v>
      </c>
      <c r="AA4084" s="25" t="str">
        <f t="shared" si="5683"/>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84"/>
        <v>1</v>
      </c>
      <c r="B4085" s="10">
        <f t="shared" si="5557"/>
        <v>1</v>
      </c>
      <c r="C4085" s="12" t="s">
        <v>8849</v>
      </c>
      <c r="D4085" s="21" t="s">
        <v>250</v>
      </c>
      <c r="E4085" s="21"/>
      <c r="F4085" s="21"/>
      <c r="G4085" s="21"/>
      <c r="H4085" s="21" t="s">
        <v>8850</v>
      </c>
      <c r="I4085" s="21"/>
      <c r="J4085" s="21"/>
      <c r="K4085" s="21"/>
      <c r="L4085" s="21"/>
      <c r="M4085" s="21"/>
      <c r="N4085" s="21" t="s">
        <v>8851</v>
      </c>
      <c r="O4085" s="21"/>
      <c r="P4085" s="21"/>
      <c r="Q4085" s="21"/>
      <c r="R4085" s="21" t="s">
        <v>8793</v>
      </c>
      <c r="S4085" s="21" t="s">
        <v>8794</v>
      </c>
      <c r="T4085" s="21" t="s">
        <v>8852</v>
      </c>
      <c r="U4085" s="23"/>
      <c r="V4085" s="23"/>
      <c r="W4085" s="15">
        <f t="shared" si="2"/>
        <v>45635</v>
      </c>
      <c r="X4085" s="24">
        <v>4084.0</v>
      </c>
      <c r="Y4085" s="17" t="str">
        <f t="shared" si="5681"/>
        <v>=COUNTIFS(C$3:C4085,C4085)</v>
      </c>
      <c r="Z4085" s="25" t="str">
        <f t="shared" si="5682"/>
        <v>#NAME?</v>
      </c>
      <c r="AA4085" s="25" t="str">
        <f t="shared" si="5683"/>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84"/>
        <v>2</v>
      </c>
      <c r="B4086" s="10">
        <f t="shared" si="5557"/>
        <v>2</v>
      </c>
      <c r="C4086" s="12" t="s">
        <v>8840</v>
      </c>
      <c r="D4086" s="21" t="str">
        <f t="shared" ref="D4086:D4091" si="5697">VLOOKUP($C4086,$C$1:$P$7320,2,0)</f>
        <v>noun</v>
      </c>
      <c r="E4086" s="21" t="str">
        <f t="shared" ref="E4086:E4091" si="5698">VLOOKUP($C4086,$C$1:$P$7320,3,0)</f>
        <v>fem abl sg</v>
      </c>
      <c r="F4086" s="21" t="str">
        <f t="shared" ref="F4086:F4091" si="5699">VLOOKUP($C4086,$C$1:$P$7320,4,0)</f>
        <v/>
      </c>
      <c r="G4086" s="21"/>
      <c r="H4086" s="21" t="str">
        <f t="shared" ref="H4086:H4091" si="5700">VLOOKUP($C4086,$C$1:$P$7320,6,0)</f>
        <v>from an invitation; offer</v>
      </c>
      <c r="I4086" s="21" t="str">
        <f t="shared" ref="I4086:I4091" si="5701">VLOOKUP($C4086,$C$1:$P$7320,7,0)</f>
        <v>inviting</v>
      </c>
      <c r="J4086" s="21" t="str">
        <f t="shared" ref="J4086:J4091" si="5702">VLOOKUP($C4086,$C$1:$P$7320,8,0)</f>
        <v>√var (wish, choose)</v>
      </c>
      <c r="K4086" s="21">
        <f t="shared" ref="K4086:K4091" si="5703">VLOOKUP($C4086,$C$1:$P$7320,9,0)</f>
        <v>8</v>
      </c>
      <c r="L4086" s="21" t="str">
        <f t="shared" ref="L4086:L4091" si="5704">VLOOKUP($C4086,$C$1:$P$7320,10,0)</f>
        <v>*e</v>
      </c>
      <c r="M4086" s="21" t="str">
        <f t="shared" ref="M4086:M4091" si="5705">VLOOKUP($C4086,$C$1:$P$7320,11,0)</f>
        <v>√var + *e &gt; vāre</v>
      </c>
      <c r="N4086" s="21" t="str">
        <f t="shared" ref="N4086:N4091" si="5706">VLOOKUP($C4086,$C$1:$P$7320,12,0)</f>
        <v>pa + vāre + anā</v>
      </c>
      <c r="O4086" s="21"/>
      <c r="P4086" s="21"/>
      <c r="Q4086" s="21"/>
      <c r="R4086" s="21" t="s">
        <v>8793</v>
      </c>
      <c r="S4086" s="21" t="s">
        <v>8794</v>
      </c>
      <c r="T4086" s="21" t="s">
        <v>8795</v>
      </c>
      <c r="U4086" s="23"/>
      <c r="V4086" s="23"/>
      <c r="W4086" s="15">
        <f t="shared" si="2"/>
        <v>45635</v>
      </c>
      <c r="X4086" s="24">
        <v>4085.0</v>
      </c>
      <c r="Y4086" s="17" t="str">
        <f t="shared" si="5681"/>
        <v>=COUNTIFS(C$3:C4086,C4086)</v>
      </c>
      <c r="Z4086" s="25" t="str">
        <f t="shared" si="5682"/>
        <v>#NAME?</v>
      </c>
      <c r="AA4086" s="25" t="str">
        <f t="shared" si="5683"/>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84"/>
        <v>15</v>
      </c>
      <c r="B4087" s="10">
        <f t="shared" si="5557"/>
        <v>16</v>
      </c>
      <c r="C4087" s="12" t="s">
        <v>1696</v>
      </c>
      <c r="D4087" s="21" t="str">
        <f t="shared" si="5697"/>
        <v>ind</v>
      </c>
      <c r="E4087" s="21" t="str">
        <f t="shared" si="5698"/>
        <v>adv, abl sg of ta</v>
      </c>
      <c r="F4087" s="21" t="str">
        <f t="shared" si="5699"/>
        <v/>
      </c>
      <c r="G4087" s="21"/>
      <c r="H4087" s="21" t="str">
        <f t="shared" si="5700"/>
        <v>after, then</v>
      </c>
      <c r="I4087" s="21" t="str">
        <f t="shared" si="5701"/>
        <v>from that</v>
      </c>
      <c r="J4087" s="21" t="str">
        <f t="shared" si="5702"/>
        <v/>
      </c>
      <c r="K4087" s="21" t="str">
        <f t="shared" si="5703"/>
        <v/>
      </c>
      <c r="L4087" s="21" t="str">
        <f t="shared" si="5704"/>
        <v/>
      </c>
      <c r="M4087" s="21" t="str">
        <f t="shared" si="5705"/>
        <v/>
      </c>
      <c r="N4087" s="21" t="str">
        <f t="shared" si="5706"/>
        <v>ta + to</v>
      </c>
      <c r="O4087" s="21" t="str">
        <f t="shared" ref="O4087:O4091" si="5707">VLOOKUP($C4087,$C$1:$P$7320,13,0)</f>
        <v/>
      </c>
      <c r="P4087" s="21" t="str">
        <f t="shared" ref="P4087:P4091" si="5708">VLOOKUP($C4087,$C$1:$P$7320,14,0)</f>
        <v/>
      </c>
      <c r="Q4087" s="21"/>
      <c r="R4087" s="21" t="s">
        <v>8793</v>
      </c>
      <c r="S4087" s="21" t="s">
        <v>8794</v>
      </c>
      <c r="T4087" s="21" t="s">
        <v>8795</v>
      </c>
      <c r="U4087" s="23"/>
      <c r="V4087" s="23"/>
      <c r="W4087" s="15">
        <f t="shared" si="2"/>
        <v>45635</v>
      </c>
      <c r="X4087" s="24">
        <v>4086.0</v>
      </c>
      <c r="Y4087" s="17" t="str">
        <f t="shared" si="5681"/>
        <v>=COUNTIFS(C$3:C4087,C4087)</v>
      </c>
      <c r="Z4087" s="25" t="str">
        <f t="shared" si="5682"/>
        <v>#NAME?</v>
      </c>
      <c r="AA4087" s="25" t="str">
        <f t="shared" si="5683"/>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84"/>
        <v>31</v>
      </c>
      <c r="B4088" s="10">
        <f t="shared" si="5557"/>
        <v>38</v>
      </c>
      <c r="C4088" s="12" t="s">
        <v>2672</v>
      </c>
      <c r="D4088" s="21" t="str">
        <f t="shared" si="5697"/>
        <v>ind</v>
      </c>
      <c r="E4088" s="21" t="str">
        <f t="shared" si="5698"/>
        <v>cond</v>
      </c>
      <c r="F4088" s="21" t="str">
        <f t="shared" si="5699"/>
        <v/>
      </c>
      <c r="G4088" s="21"/>
      <c r="H4088" s="21" t="str">
        <f t="shared" si="5700"/>
        <v>if</v>
      </c>
      <c r="I4088" s="21" t="str">
        <f t="shared" si="5701"/>
        <v/>
      </c>
      <c r="J4088" s="21" t="str">
        <f t="shared" si="5702"/>
        <v/>
      </c>
      <c r="K4088" s="21" t="str">
        <f t="shared" si="5703"/>
        <v/>
      </c>
      <c r="L4088" s="21" t="str">
        <f t="shared" si="5704"/>
        <v/>
      </c>
      <c r="M4088" s="21" t="str">
        <f t="shared" si="5705"/>
        <v/>
      </c>
      <c r="N4088" s="21" t="str">
        <f t="shared" si="5706"/>
        <v/>
      </c>
      <c r="O4088" s="21" t="str">
        <f t="shared" si="5707"/>
        <v/>
      </c>
      <c r="P4088" s="21" t="str">
        <f t="shared" si="5708"/>
        <v/>
      </c>
      <c r="Q4088" s="21"/>
      <c r="R4088" s="21" t="s">
        <v>8793</v>
      </c>
      <c r="S4088" s="21" t="s">
        <v>8794</v>
      </c>
      <c r="T4088" s="21" t="s">
        <v>8795</v>
      </c>
      <c r="U4088" s="23"/>
      <c r="V4088" s="23"/>
      <c r="W4088" s="15">
        <f t="shared" si="2"/>
        <v>45635</v>
      </c>
      <c r="X4088" s="24">
        <v>4087.0</v>
      </c>
      <c r="Y4088" s="17" t="str">
        <f t="shared" si="5681"/>
        <v>=COUNTIFS(C$3:C4088,C4088)</v>
      </c>
      <c r="Z4088" s="25" t="str">
        <f t="shared" si="5682"/>
        <v>#NAME?</v>
      </c>
      <c r="AA4088" s="25" t="str">
        <f t="shared" si="5683"/>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84"/>
        <v>13</v>
      </c>
      <c r="B4089" s="10">
        <f t="shared" si="5557"/>
        <v>15</v>
      </c>
      <c r="C4089" s="12" t="s">
        <v>4265</v>
      </c>
      <c r="D4089" s="21" t="str">
        <f t="shared" si="5697"/>
        <v>ind</v>
      </c>
      <c r="E4089" s="21" t="str">
        <f t="shared" si="5698"/>
        <v>adv, acc sg of uttara</v>
      </c>
      <c r="F4089" s="21" t="str">
        <f t="shared" si="5699"/>
        <v/>
      </c>
      <c r="G4089" s="21"/>
      <c r="H4089" s="21" t="str">
        <f t="shared" si="5700"/>
        <v>more, moreover, furthermore</v>
      </c>
      <c r="I4089" s="21" t="str">
        <f t="shared" si="5701"/>
        <v>higher</v>
      </c>
      <c r="J4089" s="21" t="str">
        <f t="shared" si="5702"/>
        <v>√tar (cross)</v>
      </c>
      <c r="K4089" s="21">
        <f t="shared" si="5703"/>
        <v>1</v>
      </c>
      <c r="L4089" s="21" t="str">
        <f t="shared" si="5704"/>
        <v>a</v>
      </c>
      <c r="M4089" s="21" t="str">
        <f t="shared" si="5705"/>
        <v/>
      </c>
      <c r="N4089" s="21" t="str">
        <f t="shared" si="5706"/>
        <v>ud + √tar + a + i</v>
      </c>
      <c r="O4089" s="21" t="str">
        <f t="shared" si="5707"/>
        <v/>
      </c>
      <c r="P4089" s="21" t="str">
        <f t="shared" si="5708"/>
        <v/>
      </c>
      <c r="Q4089" s="21" t="s">
        <v>4269</v>
      </c>
      <c r="R4089" s="21" t="s">
        <v>8793</v>
      </c>
      <c r="S4089" s="21" t="s">
        <v>8794</v>
      </c>
      <c r="T4089" s="21" t="s">
        <v>8795</v>
      </c>
      <c r="U4089" s="23"/>
      <c r="V4089" s="23"/>
      <c r="W4089" s="15">
        <f t="shared" si="2"/>
        <v>45635</v>
      </c>
      <c r="X4089" s="24">
        <v>4088.0</v>
      </c>
      <c r="Y4089" s="17" t="str">
        <f t="shared" si="5681"/>
        <v>=COUNTIFS(C$3:C4089,C4089)</v>
      </c>
      <c r="Z4089" s="25" t="str">
        <f t="shared" si="5682"/>
        <v>#NAME?</v>
      </c>
      <c r="AA4089" s="25" t="str">
        <f t="shared" si="5683"/>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84"/>
        <v>3</v>
      </c>
      <c r="B4090" s="10">
        <f t="shared" si="5557"/>
        <v>3</v>
      </c>
      <c r="C4090" s="12" t="s">
        <v>5131</v>
      </c>
      <c r="D4090" s="21" t="str">
        <f t="shared" si="5697"/>
        <v>verb</v>
      </c>
      <c r="E4090" s="21" t="str">
        <f t="shared" si="5698"/>
        <v>opt 3rd sg of sādiyati</v>
      </c>
      <c r="F4090" s="21" t="str">
        <f t="shared" si="5699"/>
        <v/>
      </c>
      <c r="G4090" s="21"/>
      <c r="H4090" s="21" t="str">
        <f t="shared" si="5700"/>
        <v>he would accept</v>
      </c>
      <c r="I4090" s="21" t="str">
        <f t="shared" si="5701"/>
        <v>could to be tasted</v>
      </c>
      <c r="J4090" s="21" t="str">
        <f t="shared" si="5702"/>
        <v>√sād (taste, relish)</v>
      </c>
      <c r="K4090" s="21">
        <f t="shared" si="5703"/>
        <v>8</v>
      </c>
      <c r="L4090" s="21" t="str">
        <f t="shared" si="5704"/>
        <v>*e iya</v>
      </c>
      <c r="M4090" s="21" t="str">
        <f t="shared" si="5705"/>
        <v>√sād + e + iya &gt; sādiya (pass)</v>
      </c>
      <c r="N4090" s="21" t="str">
        <f t="shared" si="5706"/>
        <v>sādiya + ti</v>
      </c>
      <c r="O4090" s="21" t="str">
        <f t="shared" si="5707"/>
        <v/>
      </c>
      <c r="P4090" s="21" t="str">
        <f t="shared" si="5708"/>
        <v/>
      </c>
      <c r="Q4090" s="21"/>
      <c r="R4090" s="21" t="s">
        <v>8793</v>
      </c>
      <c r="S4090" s="21" t="s">
        <v>8794</v>
      </c>
      <c r="T4090" s="21" t="s">
        <v>8795</v>
      </c>
      <c r="U4090" s="23"/>
      <c r="V4090" s="23"/>
      <c r="W4090" s="15">
        <f t="shared" si="2"/>
        <v>45635</v>
      </c>
      <c r="X4090" s="24">
        <v>4089.0</v>
      </c>
      <c r="Y4090" s="17" t="str">
        <f t="shared" si="5681"/>
        <v>=COUNTIFS(C$3:C4090,C4090)</v>
      </c>
      <c r="Z4090" s="25" t="str">
        <f t="shared" si="5682"/>
        <v>#NAME?</v>
      </c>
      <c r="AA4090" s="25" t="str">
        <f t="shared" si="5683"/>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84"/>
        <v>77</v>
      </c>
      <c r="B4091" s="10">
        <f t="shared" si="5557"/>
        <v>122</v>
      </c>
      <c r="C4091" s="12" t="s">
        <v>4724</v>
      </c>
      <c r="D4091" s="21" t="str">
        <f t="shared" si="5697"/>
        <v>adj</v>
      </c>
      <c r="E4091" s="21" t="str">
        <f t="shared" si="5698"/>
        <v>nt nom sg of pācittiya</v>
      </c>
      <c r="F4091" s="21" t="str">
        <f t="shared" si="5699"/>
        <v>+loc</v>
      </c>
      <c r="G4091" s="21"/>
      <c r="H4091" s="21" t="str">
        <f t="shared" si="5700"/>
        <v>requiring confession</v>
      </c>
      <c r="I4091" s="21" t="str">
        <f t="shared" si="5701"/>
        <v/>
      </c>
      <c r="J4091" s="21" t="str">
        <f t="shared" si="5702"/>
        <v/>
      </c>
      <c r="K4091" s="21" t="str">
        <f t="shared" si="5703"/>
        <v/>
      </c>
      <c r="L4091" s="21" t="str">
        <f t="shared" si="5704"/>
        <v/>
      </c>
      <c r="M4091" s="21" t="str">
        <f t="shared" si="5705"/>
        <v/>
      </c>
      <c r="N4091" s="21" t="str">
        <f t="shared" si="5706"/>
        <v/>
      </c>
      <c r="O4091" s="21" t="str">
        <f t="shared" si="5707"/>
        <v/>
      </c>
      <c r="P4091" s="21" t="str">
        <f t="shared" si="5708"/>
        <v/>
      </c>
      <c r="Q4091" s="21"/>
      <c r="R4091" s="21" t="s">
        <v>8793</v>
      </c>
      <c r="S4091" s="21" t="s">
        <v>8794</v>
      </c>
      <c r="T4091" s="21" t="s">
        <v>8795</v>
      </c>
      <c r="U4091" s="23"/>
      <c r="V4091" s="23"/>
      <c r="W4091" s="15">
        <f t="shared" si="2"/>
        <v>45635</v>
      </c>
      <c r="X4091" s="24">
        <v>4090.0</v>
      </c>
      <c r="Y4091" s="17" t="str">
        <f t="shared" si="5681"/>
        <v>=COUNTIFS(C$3:C4091,C4091)</v>
      </c>
      <c r="Z4091" s="25" t="str">
        <f t="shared" si="5682"/>
        <v>#NAME?</v>
      </c>
      <c r="AA4091" s="25" t="str">
        <f t="shared" si="5683"/>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57"/>
        <v>0</v>
      </c>
      <c r="C4092" s="130"/>
      <c r="D4092" s="130"/>
      <c r="E4092" s="130"/>
      <c r="F4092" s="130"/>
      <c r="G4092" s="130"/>
      <c r="H4092" s="130"/>
      <c r="I4092" s="130"/>
      <c r="J4092" s="130"/>
      <c r="K4092" s="130"/>
      <c r="L4092" s="130"/>
      <c r="M4092" s="130"/>
      <c r="N4092" s="130"/>
      <c r="O4092" s="130"/>
      <c r="P4092" s="130"/>
      <c r="Q4092" s="130"/>
      <c r="R4092" s="130"/>
      <c r="S4092" s="130"/>
      <c r="T4092" s="130"/>
      <c r="U4092" s="36"/>
      <c r="V4092" s="36"/>
      <c r="W4092" s="15">
        <f t="shared" si="2"/>
        <v>45635</v>
      </c>
      <c r="X4092" s="24">
        <v>4091.0</v>
      </c>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57"/>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2"/>
        <v>45635</v>
      </c>
      <c r="X4093" s="24">
        <v>4092.0</v>
      </c>
      <c r="Y4093" s="17" t="str">
        <f t="shared" ref="Y4093:Y4108" si="5709">formulatext(A4093)</f>
        <v>#N/A</v>
      </c>
      <c r="Z4093" s="25" t="str">
        <f t="shared" ref="Z4093:Z4108" si="5710">org.libreoffice.regex(Y4093,"(\= COUNTIFS\(C\$\d{1,3}:)(C\d{1,3})(,)(C\d{1,3})(\))","$2")</f>
        <v>#NAME?</v>
      </c>
      <c r="AA4093" s="25" t="str">
        <f t="shared" ref="AA4093:AA4108" si="5711">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57"/>
        <v>1</v>
      </c>
      <c r="C4094" s="12" t="s">
        <v>8853</v>
      </c>
      <c r="D4094" s="21"/>
      <c r="E4094" s="21"/>
      <c r="F4094" s="21"/>
      <c r="G4094" s="21"/>
      <c r="H4094" s="21"/>
      <c r="I4094" s="21"/>
      <c r="J4094" s="21"/>
      <c r="K4094" s="21"/>
      <c r="L4094" s="21"/>
      <c r="M4094" s="21"/>
      <c r="N4094" s="21"/>
      <c r="O4094" s="21"/>
      <c r="P4094" s="21"/>
      <c r="Q4094" s="21"/>
      <c r="R4094" s="21"/>
      <c r="S4094" s="21"/>
      <c r="T4094" s="21"/>
      <c r="U4094" s="23"/>
      <c r="V4094" s="23"/>
      <c r="W4094" s="15">
        <f t="shared" si="2"/>
        <v>45635</v>
      </c>
      <c r="X4094" s="24">
        <v>4093.0</v>
      </c>
      <c r="Y4094" s="17" t="str">
        <f t="shared" si="5709"/>
        <v>#N/A</v>
      </c>
      <c r="Z4094" s="25" t="str">
        <f t="shared" si="5710"/>
        <v>#NAME?</v>
      </c>
      <c r="AA4094" s="25" t="str">
        <f t="shared" si="5711"/>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712">COUNTIFS(C$3:C4095,C4095)</f>
        <v>63</v>
      </c>
      <c r="B4095" s="10">
        <f t="shared" si="5557"/>
        <v>99</v>
      </c>
      <c r="C4095" s="12" t="s">
        <v>555</v>
      </c>
      <c r="D4095" s="21" t="str">
        <f t="shared" ref="D4095:D4097" si="5713">VLOOKUP($C4095,$C$1:$P$7320,2,0)</f>
        <v>pron</v>
      </c>
      <c r="E4095" s="21" t="str">
        <f t="shared" ref="E4095:E4096" si="5714">VLOOKUP($C4095,$C$1:$P$7320,3,0)</f>
        <v>masc nom sg of ya</v>
      </c>
      <c r="F4095" s="21" t="str">
        <f t="shared" ref="F4095:F4097" si="5715">VLOOKUP($C4095,$C$1:$P$7320,4,0)</f>
        <v/>
      </c>
      <c r="G4095" s="21"/>
      <c r="H4095" s="21" t="str">
        <f t="shared" ref="H4095:H4097" si="5716">VLOOKUP($C4095,$C$1:$P$7320,6,0)</f>
        <v>whichever, whoever</v>
      </c>
      <c r="I4095" s="21" t="str">
        <f t="shared" ref="I4095:I4097" si="5717">VLOOKUP($C4095,$C$1:$P$7320,7,0)</f>
        <v/>
      </c>
      <c r="J4095" s="21" t="str">
        <f t="shared" ref="J4095:J4097" si="5718">VLOOKUP($C4095,$C$1:$P$7320,8,0)</f>
        <v/>
      </c>
      <c r="K4095" s="21" t="str">
        <f t="shared" ref="K4095:K4097" si="5719">VLOOKUP($C4095,$C$1:$P$7320,9,0)</f>
        <v/>
      </c>
      <c r="L4095" s="21" t="str">
        <f t="shared" ref="L4095:L4097" si="5720">VLOOKUP($C4095,$C$1:$P$7320,10,0)</f>
        <v/>
      </c>
      <c r="M4095" s="21" t="str">
        <f t="shared" ref="M4095:M4097" si="5721">VLOOKUP($C4095,$C$1:$P$7320,11,0)</f>
        <v/>
      </c>
      <c r="N4095" s="21" t="str">
        <f t="shared" ref="N4095:N4097" si="5722">VLOOKUP($C4095,$C$1:$P$7320,12,0)</f>
        <v/>
      </c>
      <c r="O4095" s="21" t="str">
        <f t="shared" ref="O4095:O4097" si="5723">VLOOKUP($C4095,$C$1:$P$7320,13,0)</f>
        <v/>
      </c>
      <c r="P4095" s="21" t="str">
        <f t="shared" ref="P4095:P4097" si="5724">VLOOKUP($C4095,$C$1:$P$7320,14,0)</f>
        <v/>
      </c>
      <c r="Q4095" s="21"/>
      <c r="R4095" s="21" t="s">
        <v>8853</v>
      </c>
      <c r="S4095" s="21" t="s">
        <v>8854</v>
      </c>
      <c r="T4095" s="21" t="s">
        <v>8855</v>
      </c>
      <c r="U4095" s="77"/>
      <c r="V4095" s="23"/>
      <c r="W4095" s="15">
        <f t="shared" si="2"/>
        <v>45635</v>
      </c>
      <c r="X4095" s="24">
        <v>4094.0</v>
      </c>
      <c r="Y4095" s="17" t="str">
        <f t="shared" si="5709"/>
        <v>=COUNTIFS(C$3:C4095,C4095)</v>
      </c>
      <c r="Z4095" s="25" t="str">
        <f t="shared" si="5710"/>
        <v>#NAME?</v>
      </c>
      <c r="AA4095" s="25" t="str">
        <f t="shared" si="5711"/>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712"/>
        <v>75</v>
      </c>
      <c r="B4096" s="10">
        <f t="shared" si="5557"/>
        <v>124</v>
      </c>
      <c r="C4096" s="12" t="s">
        <v>466</v>
      </c>
      <c r="D4096" s="21" t="str">
        <f t="shared" si="5713"/>
        <v>ind</v>
      </c>
      <c r="E4096" s="21" t="str">
        <f t="shared" si="5714"/>
        <v/>
      </c>
      <c r="F4096" s="21" t="str">
        <f t="shared" si="5715"/>
        <v/>
      </c>
      <c r="G4096" s="21"/>
      <c r="H4096" s="21" t="str">
        <f t="shared" si="5716"/>
        <v>then, now, so, but</v>
      </c>
      <c r="I4096" s="21" t="str">
        <f t="shared" si="5717"/>
        <v/>
      </c>
      <c r="J4096" s="21" t="str">
        <f t="shared" si="5718"/>
        <v/>
      </c>
      <c r="K4096" s="21" t="str">
        <f t="shared" si="5719"/>
        <v/>
      </c>
      <c r="L4096" s="21" t="str">
        <f t="shared" si="5720"/>
        <v/>
      </c>
      <c r="M4096" s="21" t="str">
        <f t="shared" si="5721"/>
        <v/>
      </c>
      <c r="N4096" s="21" t="str">
        <f t="shared" si="5722"/>
        <v/>
      </c>
      <c r="O4096" s="21" t="str">
        <f t="shared" si="5723"/>
        <v/>
      </c>
      <c r="P4096" s="21" t="str">
        <f t="shared" si="5724"/>
        <v/>
      </c>
      <c r="Q4096" s="21"/>
      <c r="R4096" s="21" t="s">
        <v>8853</v>
      </c>
      <c r="S4096" s="21" t="s">
        <v>8854</v>
      </c>
      <c r="T4096" s="21" t="s">
        <v>8855</v>
      </c>
      <c r="U4096" s="23"/>
      <c r="V4096" s="23"/>
      <c r="W4096" s="15">
        <f t="shared" si="2"/>
        <v>45635</v>
      </c>
      <c r="X4096" s="24">
        <v>4095.0</v>
      </c>
      <c r="Y4096" s="17" t="str">
        <f t="shared" si="5709"/>
        <v>=COUNTIFS(C$3:C4096,C4096)</v>
      </c>
      <c r="Z4096" s="25" t="str">
        <f t="shared" si="5710"/>
        <v>#NAME?</v>
      </c>
      <c r="AA4096" s="25" t="str">
        <f t="shared" si="5711"/>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2"/>
        <v>106</v>
      </c>
      <c r="B4097" s="10">
        <f t="shared" si="5557"/>
        <v>147</v>
      </c>
      <c r="C4097" s="12" t="s">
        <v>560</v>
      </c>
      <c r="D4097" s="21" t="str">
        <f t="shared" si="5713"/>
        <v>noun</v>
      </c>
      <c r="E4097" s="21" t="s">
        <v>3635</v>
      </c>
      <c r="F4097" s="21" t="str">
        <f t="shared" si="5715"/>
        <v/>
      </c>
      <c r="G4097" s="21"/>
      <c r="H4097" s="21" t="str">
        <f t="shared" si="5716"/>
        <v>monk, monastic</v>
      </c>
      <c r="I4097" s="21" t="str">
        <f t="shared" si="5717"/>
        <v>beggar, mendicant</v>
      </c>
      <c r="J4097" s="21" t="str">
        <f t="shared" si="5718"/>
        <v>√bhikkh (beg)</v>
      </c>
      <c r="K4097" s="21">
        <f t="shared" si="5719"/>
        <v>1</v>
      </c>
      <c r="L4097" s="21" t="str">
        <f t="shared" si="5720"/>
        <v>a</v>
      </c>
      <c r="M4097" s="21" t="str">
        <f t="shared" si="5721"/>
        <v/>
      </c>
      <c r="N4097" s="21" t="str">
        <f t="shared" si="5722"/>
        <v>√bhikkh + u</v>
      </c>
      <c r="O4097" s="21" t="str">
        <f t="shared" si="5723"/>
        <v/>
      </c>
      <c r="P4097" s="21" t="str">
        <f t="shared" si="5724"/>
        <v/>
      </c>
      <c r="Q4097" s="21"/>
      <c r="R4097" s="21" t="s">
        <v>8853</v>
      </c>
      <c r="S4097" s="21" t="s">
        <v>8854</v>
      </c>
      <c r="T4097" s="21" t="s">
        <v>8855</v>
      </c>
      <c r="U4097" s="23"/>
      <c r="V4097" s="23"/>
      <c r="W4097" s="15">
        <f t="shared" si="2"/>
        <v>45635</v>
      </c>
      <c r="X4097" s="24">
        <v>4096.0</v>
      </c>
      <c r="Y4097" s="17" t="str">
        <f t="shared" si="5709"/>
        <v>=COUNTIFS(C$3:C4097,C4097)</v>
      </c>
      <c r="Z4097" s="25" t="str">
        <f t="shared" si="5710"/>
        <v>#NAME?</v>
      </c>
      <c r="AA4097" s="25" t="str">
        <f t="shared" si="5711"/>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2"/>
        <v>1</v>
      </c>
      <c r="B4098" s="10">
        <f t="shared" si="5557"/>
        <v>1</v>
      </c>
      <c r="C4098" s="12" t="s">
        <v>8856</v>
      </c>
      <c r="D4098" s="21" t="s">
        <v>183</v>
      </c>
      <c r="E4098" s="21" t="s">
        <v>8857</v>
      </c>
      <c r="F4098" s="21"/>
      <c r="G4098" s="21"/>
      <c r="H4098" s="21" t="s">
        <v>8858</v>
      </c>
      <c r="I4098" s="21" t="s">
        <v>8859</v>
      </c>
      <c r="J4098" s="21" t="s">
        <v>5807</v>
      </c>
      <c r="K4098" s="21">
        <v>2.0</v>
      </c>
      <c r="L4098" s="21" t="s">
        <v>3045</v>
      </c>
      <c r="M4098" s="21"/>
      <c r="N4098" s="21" t="s">
        <v>8860</v>
      </c>
      <c r="O4098" s="21"/>
      <c r="P4098" s="21"/>
      <c r="Q4098" s="21"/>
      <c r="R4098" s="21" t="s">
        <v>8853</v>
      </c>
      <c r="S4098" s="21" t="s">
        <v>8854</v>
      </c>
      <c r="T4098" s="21" t="s">
        <v>8861</v>
      </c>
      <c r="U4098" s="23"/>
      <c r="V4098" s="23"/>
      <c r="W4098" s="15">
        <f t="shared" si="2"/>
        <v>45635</v>
      </c>
      <c r="X4098" s="24">
        <v>4097.0</v>
      </c>
      <c r="Y4098" s="17" t="str">
        <f t="shared" si="5709"/>
        <v>=COUNTIFS(C$3:C4098,C4098)</v>
      </c>
      <c r="Z4098" s="25" t="str">
        <f t="shared" si="5710"/>
        <v>#NAME?</v>
      </c>
      <c r="AA4098" s="25" t="str">
        <f t="shared" si="5711"/>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2"/>
        <v>1</v>
      </c>
      <c r="B4099" s="10">
        <f t="shared" si="5557"/>
        <v>2</v>
      </c>
      <c r="C4099" s="12" t="s">
        <v>8862</v>
      </c>
      <c r="D4099" s="21" t="s">
        <v>47</v>
      </c>
      <c r="E4099" s="21" t="s">
        <v>8863</v>
      </c>
      <c r="F4099" s="21"/>
      <c r="G4099" s="21"/>
      <c r="H4099" s="21" t="s">
        <v>8864</v>
      </c>
      <c r="I4099" s="21"/>
      <c r="J4099" s="21"/>
      <c r="K4099" s="21"/>
      <c r="L4099" s="21"/>
      <c r="M4099" s="21"/>
      <c r="N4099" s="21"/>
      <c r="O4099" s="21"/>
      <c r="P4099" s="21"/>
      <c r="Q4099" s="21"/>
      <c r="R4099" s="21" t="s">
        <v>8853</v>
      </c>
      <c r="S4099" s="21" t="s">
        <v>8854</v>
      </c>
      <c r="T4099" s="21" t="s">
        <v>8865</v>
      </c>
      <c r="U4099" s="23"/>
      <c r="V4099" s="23"/>
      <c r="W4099" s="15">
        <f t="shared" si="2"/>
        <v>45635</v>
      </c>
      <c r="X4099" s="24">
        <v>4098.0</v>
      </c>
      <c r="Y4099" s="17" t="str">
        <f t="shared" si="5709"/>
        <v>=COUNTIFS(C$3:C4099,C4099)</v>
      </c>
      <c r="Z4099" s="25" t="str">
        <f t="shared" si="5710"/>
        <v>#NAME?</v>
      </c>
      <c r="AA4099" s="25" t="str">
        <f t="shared" si="5711"/>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2"/>
        <v>1</v>
      </c>
      <c r="B4100" s="10">
        <f t="shared" si="5557"/>
        <v>1</v>
      </c>
      <c r="C4100" s="12" t="s">
        <v>8866</v>
      </c>
      <c r="D4100" s="21" t="s">
        <v>47</v>
      </c>
      <c r="E4100" s="21" t="s">
        <v>8867</v>
      </c>
      <c r="F4100" s="21"/>
      <c r="G4100" s="21"/>
      <c r="H4100" s="21" t="s">
        <v>8868</v>
      </c>
      <c r="I4100" s="21" t="s">
        <v>8869</v>
      </c>
      <c r="J4100" s="21" t="s">
        <v>1665</v>
      </c>
      <c r="K4100" s="21">
        <v>1.0</v>
      </c>
      <c r="L4100" s="21" t="s">
        <v>35</v>
      </c>
      <c r="M4100" s="21" t="s">
        <v>1666</v>
      </c>
      <c r="N4100" s="21" t="s">
        <v>1667</v>
      </c>
      <c r="O4100" s="21"/>
      <c r="P4100" s="21"/>
      <c r="Q4100" s="21"/>
      <c r="R4100" s="21" t="s">
        <v>8853</v>
      </c>
      <c r="S4100" s="21" t="s">
        <v>8854</v>
      </c>
      <c r="T4100" s="21" t="s">
        <v>8870</v>
      </c>
      <c r="U4100" s="23"/>
      <c r="V4100" s="23"/>
      <c r="W4100" s="15">
        <f t="shared" si="2"/>
        <v>45635</v>
      </c>
      <c r="X4100" s="24">
        <v>4099.0</v>
      </c>
      <c r="Y4100" s="17" t="str">
        <f t="shared" si="5709"/>
        <v>=COUNTIFS(C$3:C4100,C4100)</v>
      </c>
      <c r="Z4100" s="25" t="str">
        <f t="shared" si="5710"/>
        <v>#NAME?</v>
      </c>
      <c r="AA4100" s="25" t="str">
        <f t="shared" si="5711"/>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2"/>
        <v>3</v>
      </c>
      <c r="B4101" s="10">
        <f t="shared" si="5557"/>
        <v>4</v>
      </c>
      <c r="C4101" s="12" t="s">
        <v>7481</v>
      </c>
      <c r="D4101" s="21" t="str">
        <f t="shared" ref="D4101:D4102" si="5725">VLOOKUP($C4101,$C$1:$P$7320,2,0)</f>
        <v>verb</v>
      </c>
      <c r="E4101" s="21" t="str">
        <f t="shared" ref="E4101:E4102" si="5726">VLOOKUP($C4101,$C$1:$P$7320,3,0)</f>
        <v>opt 3rd sg of gacchati</v>
      </c>
      <c r="F4101" s="21" t="str">
        <f t="shared" ref="F4101:F4102" si="5727">VLOOKUP($C4101,$C$1:$P$7320,4,0)</f>
        <v/>
      </c>
      <c r="G4101" s="21"/>
      <c r="H4101" s="21" t="str">
        <f t="shared" ref="H4101:H4102" si="5728">VLOOKUP($C4101,$C$1:$P$7320,6,0)</f>
        <v>he would go away</v>
      </c>
      <c r="I4101" s="21" t="str">
        <f t="shared" ref="I4101:I4102" si="5729">VLOOKUP($C4101,$C$1:$P$7320,7,0)</f>
        <v/>
      </c>
      <c r="J4101" s="21" t="str">
        <f t="shared" ref="J4101:J4102" si="5730">VLOOKUP($C4101,$C$1:$P$7320,8,0)</f>
        <v>√gam (go)</v>
      </c>
      <c r="K4101" s="21">
        <f t="shared" ref="K4101:K4102" si="5731">VLOOKUP($C4101,$C$1:$P$7320,9,0)</f>
        <v>1</v>
      </c>
      <c r="L4101" s="21" t="str">
        <f t="shared" ref="L4101:L4102" si="5732">VLOOKUP($C4101,$C$1:$P$7320,10,0)</f>
        <v>a</v>
      </c>
      <c r="M4101" s="21" t="str">
        <f t="shared" ref="M4101:M4102" si="5733">VLOOKUP($C4101,$C$1:$P$7320,11,0)</f>
        <v>√gam + a &gt; gaccha (irreg)</v>
      </c>
      <c r="N4101" s="21" t="str">
        <f t="shared" ref="N4101:N4102" si="5734">VLOOKUP($C4101,$C$1:$P$7320,12,0)</f>
        <v>gaccha + ti</v>
      </c>
      <c r="O4101" s="21" t="str">
        <f t="shared" ref="O4101:O4102" si="5735">VLOOKUP($C4101,$C$1:$P$7320,13,0)</f>
        <v/>
      </c>
      <c r="P4101" s="21" t="str">
        <f t="shared" ref="P4101:P4102" si="5736">VLOOKUP($C4101,$C$1:$P$7320,14,0)</f>
        <v/>
      </c>
      <c r="Q4101" s="21"/>
      <c r="R4101" s="21" t="s">
        <v>8853</v>
      </c>
      <c r="S4101" s="21" t="s">
        <v>8854</v>
      </c>
      <c r="T4101" s="21" t="s">
        <v>8855</v>
      </c>
      <c r="U4101" s="23"/>
      <c r="V4101" s="23"/>
      <c r="W4101" s="15">
        <f t="shared" si="2"/>
        <v>45635</v>
      </c>
      <c r="X4101" s="24">
        <v>4100.0</v>
      </c>
      <c r="Y4101" s="17" t="str">
        <f t="shared" si="5709"/>
        <v>=COUNTIFS(C$3:C4101,C4101)</v>
      </c>
      <c r="Z4101" s="25" t="str">
        <f t="shared" si="5710"/>
        <v>#NAME?</v>
      </c>
      <c r="AA4101" s="25" t="str">
        <f t="shared" si="5711"/>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2"/>
        <v>21</v>
      </c>
      <c r="B4102" s="10">
        <f t="shared" si="5557"/>
        <v>26</v>
      </c>
      <c r="C4102" s="12" t="s">
        <v>1806</v>
      </c>
      <c r="D4102" s="21" t="str">
        <f t="shared" si="5725"/>
        <v>ind</v>
      </c>
      <c r="E4102" s="21" t="str">
        <f t="shared" si="5726"/>
        <v>ind, adv</v>
      </c>
      <c r="F4102" s="21" t="str">
        <f t="shared" si="5727"/>
        <v>+abl</v>
      </c>
      <c r="G4102" s="21"/>
      <c r="H4102" s="21" t="str">
        <f t="shared" si="5728"/>
        <v>apart (from), except (for)</v>
      </c>
      <c r="I4102" s="21" t="str">
        <f t="shared" si="5729"/>
        <v>other (than)</v>
      </c>
      <c r="J4102" s="21" t="str">
        <f t="shared" si="5730"/>
        <v/>
      </c>
      <c r="K4102" s="21" t="str">
        <f t="shared" si="5731"/>
        <v/>
      </c>
      <c r="L4102" s="21" t="str">
        <f t="shared" si="5732"/>
        <v/>
      </c>
      <c r="M4102" s="21" t="str">
        <f t="shared" si="5733"/>
        <v/>
      </c>
      <c r="N4102" s="21" t="str">
        <f t="shared" si="5734"/>
        <v>añña + tra</v>
      </c>
      <c r="O4102" s="21" t="str">
        <f t="shared" si="5735"/>
        <v/>
      </c>
      <c r="P4102" s="21" t="str">
        <f t="shared" si="5736"/>
        <v/>
      </c>
      <c r="Q4102" s="21"/>
      <c r="R4102" s="21" t="s">
        <v>8853</v>
      </c>
      <c r="S4102" s="21" t="s">
        <v>8854</v>
      </c>
      <c r="T4102" s="21" t="s">
        <v>8855</v>
      </c>
      <c r="U4102" s="23"/>
      <c r="V4102" s="23"/>
      <c r="W4102" s="15">
        <f t="shared" si="2"/>
        <v>45635</v>
      </c>
      <c r="X4102" s="24">
        <v>4101.0</v>
      </c>
      <c r="Y4102" s="17" t="str">
        <f t="shared" si="5709"/>
        <v>=COUNTIFS(C$3:C4102,C4102)</v>
      </c>
      <c r="Z4102" s="25" t="str">
        <f t="shared" si="5710"/>
        <v>#NAME?</v>
      </c>
      <c r="AA4102" s="25" t="str">
        <f t="shared" si="5711"/>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2"/>
        <v>1</v>
      </c>
      <c r="B4103" s="10">
        <f t="shared" si="5557"/>
        <v>2</v>
      </c>
      <c r="C4103" s="12" t="s">
        <v>8871</v>
      </c>
      <c r="D4103" s="21" t="s">
        <v>47</v>
      </c>
      <c r="E4103" s="21" t="s">
        <v>8872</v>
      </c>
      <c r="F4103" s="21"/>
      <c r="G4103" s="21"/>
      <c r="H4103" s="21" t="s">
        <v>8873</v>
      </c>
      <c r="I4103" s="21" t="s">
        <v>8874</v>
      </c>
      <c r="J4103" s="21"/>
      <c r="K4103" s="21"/>
      <c r="L4103" s="21"/>
      <c r="M4103" s="21"/>
      <c r="N4103" s="21" t="s">
        <v>8875</v>
      </c>
      <c r="O4103" s="21" t="s">
        <v>65</v>
      </c>
      <c r="P4103" s="21" t="s">
        <v>8875</v>
      </c>
      <c r="Q4103" s="21" t="s">
        <v>8876</v>
      </c>
      <c r="R4103" s="21" t="s">
        <v>8853</v>
      </c>
      <c r="S4103" s="21" t="s">
        <v>8854</v>
      </c>
      <c r="T4103" s="21" t="s">
        <v>8877</v>
      </c>
      <c r="U4103" s="23"/>
      <c r="V4103" s="23"/>
      <c r="W4103" s="15">
        <f t="shared" si="2"/>
        <v>45635</v>
      </c>
      <c r="X4103" s="24">
        <v>4102.0</v>
      </c>
      <c r="Y4103" s="17" t="str">
        <f t="shared" si="5709"/>
        <v>=COUNTIFS(C$3:C4103,C4103)</v>
      </c>
      <c r="Z4103" s="25" t="str">
        <f t="shared" si="5710"/>
        <v>#NAME?</v>
      </c>
      <c r="AA4103" s="25" t="str">
        <f t="shared" si="5711"/>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2"/>
        <v>1</v>
      </c>
      <c r="B4104" s="10">
        <f t="shared" si="5557"/>
        <v>1</v>
      </c>
      <c r="C4104" s="12" t="s">
        <v>8878</v>
      </c>
      <c r="D4104" s="21" t="s">
        <v>250</v>
      </c>
      <c r="E4104" s="21" t="s">
        <v>5333</v>
      </c>
      <c r="F4104" s="21"/>
      <c r="G4104" s="21"/>
      <c r="H4104" s="21" t="s">
        <v>1641</v>
      </c>
      <c r="I4104" s="21" t="s">
        <v>8879</v>
      </c>
      <c r="J4104" s="21"/>
      <c r="K4104" s="21"/>
      <c r="L4104" s="21"/>
      <c r="M4104" s="21"/>
      <c r="N4104" s="21" t="s">
        <v>1308</v>
      </c>
      <c r="O4104" s="21" t="s">
        <v>65</v>
      </c>
      <c r="P4104" s="21" t="s">
        <v>1308</v>
      </c>
      <c r="Q4104" s="21"/>
      <c r="R4104" s="21" t="s">
        <v>8853</v>
      </c>
      <c r="S4104" s="21" t="s">
        <v>8854</v>
      </c>
      <c r="T4104" s="21" t="s">
        <v>8880</v>
      </c>
      <c r="U4104" s="23"/>
      <c r="V4104" s="23"/>
      <c r="W4104" s="15">
        <f t="shared" si="2"/>
        <v>45635</v>
      </c>
      <c r="X4104" s="24">
        <v>4103.0</v>
      </c>
      <c r="Y4104" s="17" t="str">
        <f t="shared" si="5709"/>
        <v>=COUNTIFS(C$3:C4104,C4104)</v>
      </c>
      <c r="Z4104" s="25" t="str">
        <f t="shared" si="5710"/>
        <v>#NAME?</v>
      </c>
      <c r="AA4104" s="25" t="str">
        <f t="shared" si="5711"/>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2"/>
        <v>1</v>
      </c>
      <c r="B4105" s="10">
        <f t="shared" si="5557"/>
        <v>1</v>
      </c>
      <c r="C4105" s="12" t="s">
        <v>8881</v>
      </c>
      <c r="D4105" s="21" t="s">
        <v>29</v>
      </c>
      <c r="E4105" s="21" t="s">
        <v>68</v>
      </c>
      <c r="F4105" s="21"/>
      <c r="G4105" s="21"/>
      <c r="H4105" s="21" t="s">
        <v>8882</v>
      </c>
      <c r="I4105" s="21"/>
      <c r="J4105" s="21"/>
      <c r="K4105" s="21"/>
      <c r="L4105" s="21"/>
      <c r="M4105" s="21"/>
      <c r="N4105" s="21" t="s">
        <v>1312</v>
      </c>
      <c r="O4105" s="21"/>
      <c r="P4105" s="21"/>
      <c r="Q4105" s="21"/>
      <c r="R4105" s="21" t="s">
        <v>8853</v>
      </c>
      <c r="S4105" s="21" t="s">
        <v>8854</v>
      </c>
      <c r="T4105" s="21" t="s">
        <v>8883</v>
      </c>
      <c r="U4105" s="23"/>
      <c r="V4105" s="23"/>
      <c r="W4105" s="15">
        <f t="shared" si="2"/>
        <v>45635</v>
      </c>
      <c r="X4105" s="24">
        <v>4104.0</v>
      </c>
      <c r="Y4105" s="17" t="str">
        <f t="shared" si="5709"/>
        <v>=COUNTIFS(C$3:C4105,C4105)</v>
      </c>
      <c r="Z4105" s="25" t="str">
        <f t="shared" si="5710"/>
        <v>#NAME?</v>
      </c>
      <c r="AA4105" s="25" t="str">
        <f t="shared" si="5711"/>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2"/>
        <v>2</v>
      </c>
      <c r="B4106" s="10">
        <f t="shared" si="5557"/>
        <v>2</v>
      </c>
      <c r="C4106" s="12" t="s">
        <v>6220</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8853</v>
      </c>
      <c r="S4106" s="21" t="s">
        <v>8854</v>
      </c>
      <c r="T4106" s="21" t="s">
        <v>8855</v>
      </c>
      <c r="U4106" s="23"/>
      <c r="V4106" s="23"/>
      <c r="W4106" s="15">
        <f t="shared" si="2"/>
        <v>45635</v>
      </c>
      <c r="X4106" s="24">
        <v>4105.0</v>
      </c>
      <c r="Y4106" s="17" t="str">
        <f t="shared" si="5709"/>
        <v>=COUNTIFS(C$3:C4106,C4106)</v>
      </c>
      <c r="Z4106" s="25" t="str">
        <f t="shared" si="5710"/>
        <v>#NAME?</v>
      </c>
      <c r="AA4106" s="25" t="str">
        <f t="shared" si="5711"/>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2"/>
        <v>1</v>
      </c>
      <c r="B4107" s="10">
        <f t="shared" si="5557"/>
        <v>1</v>
      </c>
      <c r="C4107" s="12" t="s">
        <v>8884</v>
      </c>
      <c r="D4107" s="21" t="s">
        <v>47</v>
      </c>
      <c r="E4107" s="21" t="s">
        <v>8885</v>
      </c>
      <c r="F4107" s="21"/>
      <c r="G4107" s="21"/>
      <c r="H4107" s="21" t="s">
        <v>8886</v>
      </c>
      <c r="I4107" s="21"/>
      <c r="J4107" s="21" t="s">
        <v>1563</v>
      </c>
      <c r="K4107" s="21">
        <v>1.0</v>
      </c>
      <c r="L4107" s="21" t="s">
        <v>35</v>
      </c>
      <c r="M4107" s="21"/>
      <c r="N4107" s="21" t="s">
        <v>7025</v>
      </c>
      <c r="O4107" s="21"/>
      <c r="P4107" s="21"/>
      <c r="Q4107" s="21"/>
      <c r="R4107" s="21" t="s">
        <v>8853</v>
      </c>
      <c r="S4107" s="21" t="s">
        <v>8854</v>
      </c>
      <c r="T4107" s="21" t="s">
        <v>8887</v>
      </c>
      <c r="U4107" s="23"/>
      <c r="V4107" s="23"/>
      <c r="W4107" s="15">
        <f t="shared" si="2"/>
        <v>45635</v>
      </c>
      <c r="X4107" s="24">
        <v>4106.0</v>
      </c>
      <c r="Y4107" s="17" t="str">
        <f t="shared" si="5709"/>
        <v>=COUNTIFS(C$3:C4107,C4107)</v>
      </c>
      <c r="Z4107" s="25" t="str">
        <f t="shared" si="5710"/>
        <v>#NAME?</v>
      </c>
      <c r="AA4107" s="25" t="str">
        <f t="shared" si="5711"/>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2"/>
        <v>78</v>
      </c>
      <c r="B4108" s="10">
        <f t="shared" si="5557"/>
        <v>122</v>
      </c>
      <c r="C4108" s="12" t="s">
        <v>4724</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8853</v>
      </c>
      <c r="S4108" s="21" t="s">
        <v>8854</v>
      </c>
      <c r="T4108" s="21" t="s">
        <v>8855</v>
      </c>
      <c r="U4108" s="23"/>
      <c r="V4108" s="23"/>
      <c r="W4108" s="15">
        <f t="shared" si="2"/>
        <v>45635</v>
      </c>
      <c r="X4108" s="24">
        <v>4107.0</v>
      </c>
      <c r="Y4108" s="17" t="str">
        <f t="shared" si="5709"/>
        <v>=COUNTIFS(C$3:C4108,C4108)</v>
      </c>
      <c r="Z4108" s="25" t="str">
        <f t="shared" si="5710"/>
        <v>#NAME?</v>
      </c>
      <c r="AA4108" s="25" t="str">
        <f t="shared" si="5711"/>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57"/>
        <v>0</v>
      </c>
      <c r="C4109" s="130"/>
      <c r="D4109" s="130"/>
      <c r="E4109" s="130"/>
      <c r="F4109" s="130"/>
      <c r="G4109" s="130"/>
      <c r="H4109" s="130"/>
      <c r="I4109" s="130"/>
      <c r="J4109" s="130"/>
      <c r="K4109" s="130"/>
      <c r="L4109" s="130"/>
      <c r="M4109" s="130"/>
      <c r="N4109" s="130"/>
      <c r="O4109" s="130"/>
      <c r="P4109" s="130"/>
      <c r="Q4109" s="130"/>
      <c r="R4109" s="130"/>
      <c r="S4109" s="130"/>
      <c r="T4109" s="130"/>
      <c r="U4109" s="36"/>
      <c r="V4109" s="36"/>
      <c r="W4109" s="15">
        <f t="shared" si="2"/>
        <v>45635</v>
      </c>
      <c r="X4109" s="24">
        <v>4108.0</v>
      </c>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57"/>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2"/>
        <v>45635</v>
      </c>
      <c r="X4110" s="24">
        <v>4109.0</v>
      </c>
      <c r="Y4110" s="17" t="str">
        <f t="shared" ref="Y4110:Y4126" si="5737">formulatext(A4110)</f>
        <v>#N/A</v>
      </c>
      <c r="Z4110" s="25" t="str">
        <f t="shared" ref="Z4110:Z4126" si="5738">org.libreoffice.regex(Y4110,"(\= COUNTIFS\(C\$\d{1,3}:)(C\d{1,3})(,)(C\d{1,3})(\))","$2")</f>
        <v>#NAME?</v>
      </c>
      <c r="AA4110" s="25" t="str">
        <f t="shared" ref="AA4110:AA4126" si="5739">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57"/>
        <v>1</v>
      </c>
      <c r="C4111" s="12" t="s">
        <v>8888</v>
      </c>
      <c r="D4111" s="21"/>
      <c r="E4111" s="21"/>
      <c r="F4111" s="21"/>
      <c r="G4111" s="21"/>
      <c r="H4111" s="21"/>
      <c r="I4111" s="21"/>
      <c r="J4111" s="21"/>
      <c r="K4111" s="21"/>
      <c r="L4111" s="21"/>
      <c r="M4111" s="21"/>
      <c r="N4111" s="21"/>
      <c r="O4111" s="21"/>
      <c r="P4111" s="21"/>
      <c r="Q4111" s="21"/>
      <c r="R4111" s="21"/>
      <c r="S4111" s="21"/>
      <c r="T4111" s="21"/>
      <c r="U4111" s="23"/>
      <c r="V4111" s="23"/>
      <c r="W4111" s="15">
        <f t="shared" si="2"/>
        <v>45635</v>
      </c>
      <c r="X4111" s="24">
        <v>4110.0</v>
      </c>
      <c r="Y4111" s="17" t="str">
        <f t="shared" si="5737"/>
        <v>#N/A</v>
      </c>
      <c r="Z4111" s="25" t="str">
        <f t="shared" si="5738"/>
        <v>#NAME?</v>
      </c>
      <c r="AA4111" s="25" t="str">
        <f t="shared" si="5739"/>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40">COUNTIFS(C$3:C4112,C4112)</f>
        <v>4</v>
      </c>
      <c r="B4112" s="10">
        <f t="shared" si="5557"/>
        <v>4</v>
      </c>
      <c r="C4112" s="12" t="s">
        <v>349</v>
      </c>
      <c r="D4112" s="21" t="str">
        <f t="shared" ref="D4112:D4120" si="5741">VLOOKUP($C4112,$C$1:$P$7320,2,0)</f>
        <v>verb</v>
      </c>
      <c r="E4112" s="21" t="str">
        <f t="shared" ref="E4112:E4120" si="5742">VLOOKUP($C4112,$C$1:$P$7320,3,0)</f>
        <v>opt 3rd sg of atthi</v>
      </c>
      <c r="F4112" s="21" t="str">
        <f t="shared" ref="F4112:F4120" si="5743">VLOOKUP($C4112,$C$1:$P$7320,4,0)</f>
        <v>+nom</v>
      </c>
      <c r="G4112" s="21"/>
      <c r="H4112" s="21" t="str">
        <f t="shared" ref="H4112:H4120" si="5744">VLOOKUP($C4112,$C$1:$P$7320,6,0)</f>
        <v>there could be</v>
      </c>
      <c r="I4112" s="21" t="str">
        <f t="shared" ref="I4112:I4120" si="5745">VLOOKUP($C4112,$C$1:$P$7320,7,0)</f>
        <v/>
      </c>
      <c r="J4112" s="21" t="str">
        <f t="shared" ref="J4112:J4120" si="5746">VLOOKUP($C4112,$C$1:$P$7320,8,0)</f>
        <v>√as (be)</v>
      </c>
      <c r="K4112" s="21">
        <f t="shared" ref="K4112:K4120" si="5747">VLOOKUP($C4112,$C$1:$P$7320,9,0)</f>
        <v>1</v>
      </c>
      <c r="L4112" s="21" t="str">
        <f t="shared" ref="L4112:L4120" si="5748">VLOOKUP($C4112,$C$1:$P$7320,10,0)</f>
        <v>a</v>
      </c>
      <c r="M4112" s="21" t="str">
        <f t="shared" ref="M4112:M4120" si="5749">VLOOKUP($C4112,$C$1:$P$7320,11,0)</f>
        <v>√as + a &gt; siya</v>
      </c>
      <c r="N4112" s="21" t="str">
        <f t="shared" ref="N4112:N4120" si="5750">VLOOKUP($C4112,$C$1:$P$7320,12,0)</f>
        <v>siya + a</v>
      </c>
      <c r="O4112" s="21" t="str">
        <f t="shared" ref="O4112:O4120" si="5751">VLOOKUP($C4112,$C$1:$P$7320,13,0)</f>
        <v/>
      </c>
      <c r="P4112" s="21" t="str">
        <f t="shared" ref="P4112:P4120" si="5752">VLOOKUP($C4112,$C$1:$P$7320,14,0)</f>
        <v/>
      </c>
      <c r="Q4112" s="21"/>
      <c r="R4112" s="21" t="s">
        <v>8888</v>
      </c>
      <c r="S4112" s="21" t="s">
        <v>8889</v>
      </c>
      <c r="T4112" s="21" t="s">
        <v>8890</v>
      </c>
      <c r="U4112" s="77"/>
      <c r="V4112" s="23"/>
      <c r="W4112" s="15">
        <f t="shared" si="2"/>
        <v>45635</v>
      </c>
      <c r="X4112" s="24">
        <v>4111.0</v>
      </c>
      <c r="Y4112" s="17" t="str">
        <f t="shared" si="5737"/>
        <v>=COUNTIFS(C$3:C4112,C4112)</v>
      </c>
      <c r="Z4112" s="25" t="str">
        <f t="shared" si="5738"/>
        <v>#NAME?</v>
      </c>
      <c r="AA4112" s="25" t="str">
        <f t="shared" si="5739"/>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40"/>
        <v>22</v>
      </c>
      <c r="B4113" s="10">
        <f t="shared" si="5557"/>
        <v>25</v>
      </c>
      <c r="C4113" s="12" t="s">
        <v>2894</v>
      </c>
      <c r="D4113" s="21" t="str">
        <f t="shared" si="5741"/>
        <v>ind</v>
      </c>
      <c r="E4113" s="21" t="str">
        <f t="shared" si="5742"/>
        <v>conj</v>
      </c>
      <c r="F4113" s="21" t="str">
        <f t="shared" si="5743"/>
        <v/>
      </c>
      <c r="G4113" s="21"/>
      <c r="H4113" s="21" t="str">
        <f t="shared" si="5744"/>
        <v>and</v>
      </c>
      <c r="I4113" s="21" t="str">
        <f t="shared" si="5745"/>
        <v/>
      </c>
      <c r="J4113" s="21" t="str">
        <f t="shared" si="5746"/>
        <v/>
      </c>
      <c r="K4113" s="21" t="str">
        <f t="shared" si="5747"/>
        <v/>
      </c>
      <c r="L4113" s="21" t="str">
        <f t="shared" si="5748"/>
        <v/>
      </c>
      <c r="M4113" s="21" t="str">
        <f t="shared" si="5749"/>
        <v/>
      </c>
      <c r="N4113" s="21" t="str">
        <f t="shared" si="5750"/>
        <v/>
      </c>
      <c r="O4113" s="21" t="str">
        <f t="shared" si="5751"/>
        <v/>
      </c>
      <c r="P4113" s="21" t="str">
        <f t="shared" si="5752"/>
        <v/>
      </c>
      <c r="Q4113" s="21"/>
      <c r="R4113" s="21" t="s">
        <v>8888</v>
      </c>
      <c r="S4113" s="21" t="s">
        <v>8889</v>
      </c>
      <c r="T4113" s="21" t="s">
        <v>8890</v>
      </c>
      <c r="U4113" s="23"/>
      <c r="V4113" s="23"/>
      <c r="W4113" s="15">
        <f t="shared" si="2"/>
        <v>45635</v>
      </c>
      <c r="X4113" s="24">
        <v>4112.0</v>
      </c>
      <c r="Y4113" s="17" t="str">
        <f t="shared" si="5737"/>
        <v>=COUNTIFS(C$3:C4113,C4113)</v>
      </c>
      <c r="Z4113" s="25" t="str">
        <f t="shared" si="5738"/>
        <v>#NAME?</v>
      </c>
      <c r="AA4113" s="25" t="str">
        <f t="shared" si="5739"/>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0"/>
        <v>12</v>
      </c>
      <c r="B4114" s="10">
        <f t="shared" si="5557"/>
        <v>17</v>
      </c>
      <c r="C4114" s="12" t="s">
        <v>41</v>
      </c>
      <c r="D4114" s="21" t="str">
        <f t="shared" si="5741"/>
        <v>pron</v>
      </c>
      <c r="E4114" s="21" t="str">
        <f t="shared" si="5742"/>
        <v>masc dat sg of ta</v>
      </c>
      <c r="F4114" s="21" t="str">
        <f t="shared" si="5743"/>
        <v/>
      </c>
      <c r="G4114" s="21"/>
      <c r="H4114" s="21" t="str">
        <f t="shared" si="5744"/>
        <v>to him</v>
      </c>
      <c r="I4114" s="21" t="str">
        <f t="shared" si="5745"/>
        <v/>
      </c>
      <c r="J4114" s="21" t="str">
        <f t="shared" si="5746"/>
        <v/>
      </c>
      <c r="K4114" s="21" t="str">
        <f t="shared" si="5747"/>
        <v/>
      </c>
      <c r="L4114" s="21" t="str">
        <f t="shared" si="5748"/>
        <v/>
      </c>
      <c r="M4114" s="21" t="str">
        <f t="shared" si="5749"/>
        <v/>
      </c>
      <c r="N4114" s="21" t="str">
        <f t="shared" si="5750"/>
        <v/>
      </c>
      <c r="O4114" s="21" t="str">
        <f t="shared" si="5751"/>
        <v/>
      </c>
      <c r="P4114" s="21" t="str">
        <f t="shared" si="5752"/>
        <v/>
      </c>
      <c r="Q4114" s="21"/>
      <c r="R4114" s="21" t="s">
        <v>8888</v>
      </c>
      <c r="S4114" s="21" t="s">
        <v>8889</v>
      </c>
      <c r="T4114" s="21" t="s">
        <v>8890</v>
      </c>
      <c r="U4114" s="23"/>
      <c r="V4114" s="23"/>
      <c r="W4114" s="15">
        <f t="shared" si="2"/>
        <v>45635</v>
      </c>
      <c r="X4114" s="24">
        <v>4113.0</v>
      </c>
      <c r="Y4114" s="17" t="str">
        <f t="shared" si="5737"/>
        <v>=COUNTIFS(C$3:C4114,C4114)</v>
      </c>
      <c r="Z4114" s="25" t="str">
        <f t="shared" si="5738"/>
        <v>#NAME?</v>
      </c>
      <c r="AA4114" s="25" t="str">
        <f t="shared" si="5739"/>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0"/>
        <v>7</v>
      </c>
      <c r="B4115" s="10">
        <f t="shared" si="5557"/>
        <v>9</v>
      </c>
      <c r="C4115" s="12" t="s">
        <v>4782</v>
      </c>
      <c r="D4115" s="21" t="str">
        <f t="shared" si="5741"/>
        <v>noun</v>
      </c>
      <c r="E4115" s="21" t="str">
        <f t="shared" si="5742"/>
        <v>masc dat sg of bhikkhu, from bhikkhati</v>
      </c>
      <c r="F4115" s="21" t="str">
        <f t="shared" si="5743"/>
        <v/>
      </c>
      <c r="G4115" s="21"/>
      <c r="H4115" s="21" t="str">
        <f t="shared" si="5744"/>
        <v>for a monk, monastic</v>
      </c>
      <c r="I4115" s="21" t="str">
        <f t="shared" si="5745"/>
        <v>beggar, mendicant</v>
      </c>
      <c r="J4115" s="21" t="str">
        <f t="shared" si="5746"/>
        <v>√bhikkh (beg)</v>
      </c>
      <c r="K4115" s="21">
        <f t="shared" si="5747"/>
        <v>1</v>
      </c>
      <c r="L4115" s="21" t="str">
        <f t="shared" si="5748"/>
        <v>a</v>
      </c>
      <c r="M4115" s="21" t="str">
        <f t="shared" si="5749"/>
        <v/>
      </c>
      <c r="N4115" s="21" t="str">
        <f t="shared" si="5750"/>
        <v>√bhikkh + u</v>
      </c>
      <c r="O4115" s="21" t="str">
        <f t="shared" si="5751"/>
        <v/>
      </c>
      <c r="P4115" s="21" t="str">
        <f t="shared" si="5752"/>
        <v/>
      </c>
      <c r="Q4115" s="21"/>
      <c r="R4115" s="21" t="s">
        <v>8888</v>
      </c>
      <c r="S4115" s="21" t="s">
        <v>8889</v>
      </c>
      <c r="T4115" s="21" t="s">
        <v>8890</v>
      </c>
      <c r="U4115" s="23"/>
      <c r="V4115" s="23"/>
      <c r="W4115" s="15">
        <f t="shared" si="2"/>
        <v>45635</v>
      </c>
      <c r="X4115" s="24">
        <v>4114.0</v>
      </c>
      <c r="Y4115" s="17" t="str">
        <f t="shared" si="5737"/>
        <v>=COUNTIFS(C$3:C4115,C4115)</v>
      </c>
      <c r="Z4115" s="25" t="str">
        <f t="shared" si="5738"/>
        <v>#NAME?</v>
      </c>
      <c r="AA4115" s="25" t="str">
        <f t="shared" si="5739"/>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0"/>
        <v>2</v>
      </c>
      <c r="B4116" s="10">
        <f t="shared" si="5557"/>
        <v>2</v>
      </c>
      <c r="C4116" s="12" t="s">
        <v>7015</v>
      </c>
      <c r="D4116" s="21" t="str">
        <f t="shared" si="5741"/>
        <v>comp</v>
      </c>
      <c r="E4116" s="21" t="str">
        <f t="shared" si="5742"/>
        <v>sandhi, pron + ind</v>
      </c>
      <c r="F4116" s="21" t="str">
        <f t="shared" si="5743"/>
        <v/>
      </c>
      <c r="G4116" s="21"/>
      <c r="H4116" s="21" t="str">
        <f t="shared" si="5744"/>
        <v>just any, any whatsoever</v>
      </c>
      <c r="I4116" s="21" t="str">
        <f t="shared" si="5745"/>
        <v/>
      </c>
      <c r="J4116" s="21" t="str">
        <f t="shared" si="5746"/>
        <v/>
      </c>
      <c r="K4116" s="21" t="str">
        <f t="shared" si="5747"/>
        <v/>
      </c>
      <c r="L4116" s="21" t="str">
        <f t="shared" si="5748"/>
        <v/>
      </c>
      <c r="M4116" s="21" t="str">
        <f t="shared" si="5749"/>
        <v/>
      </c>
      <c r="N4116" s="21" t="str">
        <f t="shared" si="5750"/>
        <v>koci + [d] + eva</v>
      </c>
      <c r="O4116" s="21" t="str">
        <f t="shared" si="5751"/>
        <v/>
      </c>
      <c r="P4116" s="21" t="str">
        <f t="shared" si="5752"/>
        <v/>
      </c>
      <c r="Q4116" s="21"/>
      <c r="R4116" s="21" t="s">
        <v>8888</v>
      </c>
      <c r="S4116" s="21" t="s">
        <v>8889</v>
      </c>
      <c r="T4116" s="21" t="s">
        <v>8890</v>
      </c>
      <c r="U4116" s="23"/>
      <c r="V4116" s="23"/>
      <c r="W4116" s="15">
        <f t="shared" si="2"/>
        <v>45635</v>
      </c>
      <c r="X4116" s="24">
        <v>4115.0</v>
      </c>
      <c r="Y4116" s="17" t="str">
        <f t="shared" si="5737"/>
        <v>=COUNTIFS(C$3:C4116,C4116)</v>
      </c>
      <c r="Z4116" s="25" t="str">
        <f t="shared" si="5738"/>
        <v>#NAME?</v>
      </c>
      <c r="AA4116" s="25" t="str">
        <f t="shared" si="5739"/>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0"/>
        <v>2</v>
      </c>
      <c r="B4117" s="10">
        <f t="shared" si="5557"/>
        <v>2</v>
      </c>
      <c r="C4117" s="12" t="s">
        <v>7019</v>
      </c>
      <c r="D4117" s="21" t="str">
        <f t="shared" si="5741"/>
        <v>pron</v>
      </c>
      <c r="E4117" s="21" t="str">
        <f t="shared" si="5742"/>
        <v>masc nom sg of kaci</v>
      </c>
      <c r="F4117" s="21" t="str">
        <f t="shared" si="5743"/>
        <v/>
      </c>
      <c r="G4117" s="21"/>
      <c r="H4117" s="21" t="str">
        <f t="shared" si="5744"/>
        <v>any</v>
      </c>
      <c r="I4117" s="21" t="str">
        <f t="shared" si="5745"/>
        <v/>
      </c>
      <c r="J4117" s="21" t="str">
        <f t="shared" si="5746"/>
        <v/>
      </c>
      <c r="K4117" s="21" t="str">
        <f t="shared" si="5747"/>
        <v/>
      </c>
      <c r="L4117" s="21" t="str">
        <f t="shared" si="5748"/>
        <v/>
      </c>
      <c r="M4117" s="21" t="str">
        <f t="shared" si="5749"/>
        <v/>
      </c>
      <c r="N4117" s="21" t="str">
        <f t="shared" si="5750"/>
        <v>ka + ci</v>
      </c>
      <c r="O4117" s="21" t="str">
        <f t="shared" si="5751"/>
        <v/>
      </c>
      <c r="P4117" s="21" t="str">
        <f t="shared" si="5752"/>
        <v/>
      </c>
      <c r="Q4117" s="21"/>
      <c r="R4117" s="21" t="s">
        <v>8888</v>
      </c>
      <c r="S4117" s="21" t="s">
        <v>8889</v>
      </c>
      <c r="T4117" s="21" t="s">
        <v>8890</v>
      </c>
      <c r="U4117" s="23"/>
      <c r="V4117" s="23"/>
      <c r="W4117" s="15">
        <f t="shared" si="2"/>
        <v>45635</v>
      </c>
      <c r="X4117" s="24">
        <v>4116.0</v>
      </c>
      <c r="Y4117" s="17" t="str">
        <f t="shared" si="5737"/>
        <v>=COUNTIFS(C$3:C4117,C4117)</v>
      </c>
      <c r="Z4117" s="25" t="str">
        <f t="shared" si="5738"/>
        <v>#NAME?</v>
      </c>
      <c r="AA4117" s="25" t="str">
        <f t="shared" si="5739"/>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0"/>
        <v>18</v>
      </c>
      <c r="B4118" s="10">
        <f t="shared" si="5557"/>
        <v>21</v>
      </c>
      <c r="C4118" s="12" t="s">
        <v>302</v>
      </c>
      <c r="D4118" s="21" t="str">
        <f t="shared" si="5741"/>
        <v>ind</v>
      </c>
      <c r="E4118" s="21" t="str">
        <f t="shared" si="5742"/>
        <v>emph</v>
      </c>
      <c r="F4118" s="21" t="str">
        <f t="shared" si="5743"/>
        <v/>
      </c>
      <c r="G4118" s="21"/>
      <c r="H4118" s="21" t="str">
        <f t="shared" si="5744"/>
        <v>just, only</v>
      </c>
      <c r="I4118" s="21" t="str">
        <f t="shared" si="5745"/>
        <v/>
      </c>
      <c r="J4118" s="21" t="str">
        <f t="shared" si="5746"/>
        <v/>
      </c>
      <c r="K4118" s="21" t="str">
        <f t="shared" si="5747"/>
        <v/>
      </c>
      <c r="L4118" s="21" t="str">
        <f t="shared" si="5748"/>
        <v/>
      </c>
      <c r="M4118" s="21" t="str">
        <f t="shared" si="5749"/>
        <v/>
      </c>
      <c r="N4118" s="21" t="str">
        <f t="shared" si="5750"/>
        <v/>
      </c>
      <c r="O4118" s="21" t="str">
        <f t="shared" si="5751"/>
        <v/>
      </c>
      <c r="P4118" s="21" t="str">
        <f t="shared" si="5752"/>
        <v/>
      </c>
      <c r="Q4118" s="21"/>
      <c r="R4118" s="21" t="s">
        <v>8888</v>
      </c>
      <c r="S4118" s="21" t="s">
        <v>8889</v>
      </c>
      <c r="T4118" s="21" t="s">
        <v>8890</v>
      </c>
      <c r="U4118" s="23"/>
      <c r="V4118" s="23"/>
      <c r="W4118" s="15">
        <f t="shared" si="2"/>
        <v>45635</v>
      </c>
      <c r="X4118" s="24">
        <v>4117.0</v>
      </c>
      <c r="Y4118" s="17" t="str">
        <f t="shared" si="5737"/>
        <v>=COUNTIFS(C$3:C4118,C4118)</v>
      </c>
      <c r="Z4118" s="25" t="str">
        <f t="shared" si="5738"/>
        <v>#NAME?</v>
      </c>
      <c r="AA4118" s="25" t="str">
        <f t="shared" si="5739"/>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0"/>
        <v>2</v>
      </c>
      <c r="B4119" s="10">
        <f t="shared" si="5557"/>
        <v>2</v>
      </c>
      <c r="C4119" s="12" t="s">
        <v>7022</v>
      </c>
      <c r="D4119" s="21" t="str">
        <f t="shared" si="5741"/>
        <v>noun</v>
      </c>
      <c r="E4119" s="21" t="str">
        <f t="shared" si="5742"/>
        <v>masc nom sg of paccaya</v>
      </c>
      <c r="F4119" s="21" t="str">
        <f t="shared" si="5743"/>
        <v/>
      </c>
      <c r="G4119" s="21"/>
      <c r="H4119" s="21" t="str">
        <f t="shared" si="5744"/>
        <v>reason, cause</v>
      </c>
      <c r="I4119" s="21" t="str">
        <f t="shared" si="5745"/>
        <v/>
      </c>
      <c r="J4119" s="21" t="str">
        <f t="shared" si="5746"/>
        <v>√i (come, go)</v>
      </c>
      <c r="K4119" s="21">
        <f t="shared" si="5747"/>
        <v>1</v>
      </c>
      <c r="L4119" s="21" t="str">
        <f t="shared" si="5748"/>
        <v>a</v>
      </c>
      <c r="M4119" s="21" t="str">
        <f t="shared" si="5749"/>
        <v/>
      </c>
      <c r="N4119" s="21" t="str">
        <f t="shared" si="5750"/>
        <v>pati + √i + *a</v>
      </c>
      <c r="O4119" s="21" t="str">
        <f t="shared" si="5751"/>
        <v/>
      </c>
      <c r="P4119" s="21" t="str">
        <f t="shared" si="5752"/>
        <v/>
      </c>
      <c r="Q4119" s="21"/>
      <c r="R4119" s="21" t="s">
        <v>8888</v>
      </c>
      <c r="S4119" s="21" t="s">
        <v>8889</v>
      </c>
      <c r="T4119" s="21" t="s">
        <v>8890</v>
      </c>
      <c r="U4119" s="23"/>
      <c r="V4119" s="23"/>
      <c r="W4119" s="15">
        <f t="shared" si="2"/>
        <v>45635</v>
      </c>
      <c r="X4119" s="24">
        <v>4118.0</v>
      </c>
      <c r="Y4119" s="17" t="str">
        <f t="shared" si="5737"/>
        <v>=COUNTIFS(C$3:C4119,C4119)</v>
      </c>
      <c r="Z4119" s="25" t="str">
        <f t="shared" si="5738"/>
        <v>#NAME?</v>
      </c>
      <c r="AA4119" s="25" t="str">
        <f t="shared" si="5739"/>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0"/>
        <v>2</v>
      </c>
      <c r="B4120" s="10">
        <f t="shared" si="5557"/>
        <v>2</v>
      </c>
      <c r="C4120" s="12" t="s">
        <v>8862</v>
      </c>
      <c r="D4120" s="21" t="str">
        <f t="shared" si="5741"/>
        <v>noun</v>
      </c>
      <c r="E4120" s="21" t="str">
        <f t="shared" si="5742"/>
        <v>fem acc sg of senā</v>
      </c>
      <c r="F4120" s="21" t="str">
        <f t="shared" si="5743"/>
        <v/>
      </c>
      <c r="G4120" s="21"/>
      <c r="H4120" s="21" t="str">
        <f t="shared" si="5744"/>
        <v>army</v>
      </c>
      <c r="I4120" s="21" t="str">
        <f t="shared" si="5745"/>
        <v/>
      </c>
      <c r="J4120" s="21" t="str">
        <f t="shared" si="5746"/>
        <v/>
      </c>
      <c r="K4120" s="21" t="str">
        <f t="shared" si="5747"/>
        <v/>
      </c>
      <c r="L4120" s="21" t="str">
        <f t="shared" si="5748"/>
        <v/>
      </c>
      <c r="M4120" s="21" t="str">
        <f t="shared" si="5749"/>
        <v/>
      </c>
      <c r="N4120" s="21" t="str">
        <f t="shared" si="5750"/>
        <v/>
      </c>
      <c r="O4120" s="21" t="str">
        <f t="shared" si="5751"/>
        <v/>
      </c>
      <c r="P4120" s="21" t="str">
        <f t="shared" si="5752"/>
        <v/>
      </c>
      <c r="Q4120" s="21"/>
      <c r="R4120" s="21" t="s">
        <v>8888</v>
      </c>
      <c r="S4120" s="21" t="s">
        <v>8889</v>
      </c>
      <c r="T4120" s="21" t="s">
        <v>8890</v>
      </c>
      <c r="U4120" s="23"/>
      <c r="V4120" s="23"/>
      <c r="W4120" s="15">
        <f t="shared" si="2"/>
        <v>45635</v>
      </c>
      <c r="X4120" s="24">
        <v>4119.0</v>
      </c>
      <c r="Y4120" s="17" t="str">
        <f t="shared" si="5737"/>
        <v>=COUNTIFS(C$3:C4120,C4120)</v>
      </c>
      <c r="Z4120" s="25" t="str">
        <f t="shared" si="5738"/>
        <v>#NAME?</v>
      </c>
      <c r="AA4120" s="25" t="str">
        <f t="shared" si="5739"/>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0"/>
        <v>1</v>
      </c>
      <c r="B4121" s="10">
        <f t="shared" si="5557"/>
        <v>1</v>
      </c>
      <c r="C4121" s="12" t="s">
        <v>8891</v>
      </c>
      <c r="D4121" s="21" t="s">
        <v>47</v>
      </c>
      <c r="E4121" s="21" t="s">
        <v>8892</v>
      </c>
      <c r="F4121" s="21"/>
      <c r="G4121" s="21"/>
      <c r="H4121" s="21" t="s">
        <v>8893</v>
      </c>
      <c r="I4121" s="21" t="s">
        <v>8894</v>
      </c>
      <c r="J4121" s="21" t="s">
        <v>975</v>
      </c>
      <c r="K4121" s="21">
        <v>1.0</v>
      </c>
      <c r="L4121" s="21" t="s">
        <v>35</v>
      </c>
      <c r="M4121" s="21"/>
      <c r="N4121" s="21" t="s">
        <v>8230</v>
      </c>
      <c r="O4121" s="21"/>
      <c r="P4121" s="21"/>
      <c r="Q4121" s="21"/>
      <c r="R4121" s="21" t="s">
        <v>8888</v>
      </c>
      <c r="S4121" s="21" t="s">
        <v>8889</v>
      </c>
      <c r="T4121" s="21" t="s">
        <v>8895</v>
      </c>
      <c r="U4121" s="23"/>
      <c r="V4121" s="23"/>
      <c r="W4121" s="15">
        <f t="shared" si="2"/>
        <v>45635</v>
      </c>
      <c r="X4121" s="24">
        <v>4120.0</v>
      </c>
      <c r="Y4121" s="17" t="str">
        <f t="shared" si="5737"/>
        <v>=COUNTIFS(C$3:C4121,C4121)</v>
      </c>
      <c r="Z4121" s="25" t="str">
        <f t="shared" si="5738"/>
        <v>#NAME?</v>
      </c>
      <c r="AA4121" s="25" t="str">
        <f t="shared" si="5739"/>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0"/>
        <v>2</v>
      </c>
      <c r="B4122" s="10">
        <f t="shared" si="5557"/>
        <v>4</v>
      </c>
      <c r="C4122" s="12" t="s">
        <v>7198</v>
      </c>
      <c r="D4122" s="21" t="str">
        <f t="shared" ref="D4122:D4124" si="5753">VLOOKUP($C4122,$C$1:$P$7320,2,0)</f>
        <v>ind</v>
      </c>
      <c r="E4122" s="21" t="str">
        <f t="shared" ref="E4122:E4123" si="5754">VLOOKUP($C4122,$C$1:$P$7320,3,0)</f>
        <v>adv, acc sg of dirattatiratta</v>
      </c>
      <c r="F4122" s="21" t="str">
        <f t="shared" ref="F4122:F4124" si="5755">VLOOKUP($C4122,$C$1:$P$7320,4,0)</f>
        <v/>
      </c>
      <c r="G4122" s="21"/>
      <c r="H4122" s="21" t="str">
        <f t="shared" ref="H4122:H4124" si="5756">VLOOKUP($C4122,$C$1:$P$7320,6,0)</f>
        <v>for two or three nights</v>
      </c>
      <c r="I4122" s="21" t="str">
        <f t="shared" ref="I4122:I4124" si="5757">VLOOKUP($C4122,$C$1:$P$7320,7,0)</f>
        <v/>
      </c>
      <c r="J4122" s="21" t="str">
        <f t="shared" ref="J4122:J4124" si="5758">VLOOKUP($C4122,$C$1:$P$7320,8,0)</f>
        <v/>
      </c>
      <c r="K4122" s="21" t="str">
        <f t="shared" ref="K4122:K4124" si="5759">VLOOKUP($C4122,$C$1:$P$7320,9,0)</f>
        <v/>
      </c>
      <c r="L4122" s="21" t="str">
        <f t="shared" ref="L4122:L4124" si="5760">VLOOKUP($C4122,$C$1:$P$7320,10,0)</f>
        <v/>
      </c>
      <c r="M4122" s="21" t="str">
        <f t="shared" ref="M4122:M4124" si="5761">VLOOKUP($C4122,$C$1:$P$7320,11,0)</f>
        <v/>
      </c>
      <c r="N4122" s="21" t="str">
        <f t="shared" ref="N4122:N4124" si="5762">VLOOKUP($C4122,$C$1:$P$7320,12,0)</f>
        <v>diratta + tiratta + aṃ</v>
      </c>
      <c r="O4122" s="21" t="str">
        <f t="shared" ref="O4122:O4124" si="5763">VLOOKUP($C4122,$C$1:$P$7320,13,0)</f>
        <v/>
      </c>
      <c r="P4122" s="21" t="str">
        <f t="shared" ref="P4122:P4124" si="5764">VLOOKUP($C4122,$C$1:$P$7320,14,0)</f>
        <v/>
      </c>
      <c r="Q4122" s="21" t="s">
        <v>8896</v>
      </c>
      <c r="R4122" s="21" t="s">
        <v>8888</v>
      </c>
      <c r="S4122" s="21" t="s">
        <v>8889</v>
      </c>
      <c r="T4122" s="21" t="s">
        <v>8890</v>
      </c>
      <c r="U4122" s="23"/>
      <c r="V4122" s="23"/>
      <c r="W4122" s="15">
        <f t="shared" si="2"/>
        <v>45635</v>
      </c>
      <c r="X4122" s="24">
        <v>4121.0</v>
      </c>
      <c r="Y4122" s="17" t="str">
        <f t="shared" si="5737"/>
        <v>=COUNTIFS(C$3:C4122,C4122)</v>
      </c>
      <c r="Z4122" s="25" t="str">
        <f t="shared" si="5738"/>
        <v>#NAME?</v>
      </c>
      <c r="AA4122" s="25" t="str">
        <f t="shared" si="5739"/>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0"/>
        <v>12</v>
      </c>
      <c r="B4123" s="10">
        <f t="shared" si="5557"/>
        <v>15</v>
      </c>
      <c r="C4123" s="12" t="s">
        <v>4015</v>
      </c>
      <c r="D4123" s="21" t="str">
        <f t="shared" si="5753"/>
        <v>pron</v>
      </c>
      <c r="E4123" s="21" t="str">
        <f t="shared" si="5754"/>
        <v>masc instr sg of ta</v>
      </c>
      <c r="F4123" s="21" t="str">
        <f t="shared" si="5755"/>
        <v/>
      </c>
      <c r="G4123" s="21"/>
      <c r="H4123" s="21" t="str">
        <f t="shared" si="5756"/>
        <v>by him</v>
      </c>
      <c r="I4123" s="21" t="str">
        <f t="shared" si="5757"/>
        <v/>
      </c>
      <c r="J4123" s="21" t="str">
        <f t="shared" si="5758"/>
        <v/>
      </c>
      <c r="K4123" s="21" t="str">
        <f t="shared" si="5759"/>
        <v/>
      </c>
      <c r="L4123" s="21" t="str">
        <f t="shared" si="5760"/>
        <v/>
      </c>
      <c r="M4123" s="21" t="str">
        <f t="shared" si="5761"/>
        <v/>
      </c>
      <c r="N4123" s="21" t="str">
        <f t="shared" si="5762"/>
        <v/>
      </c>
      <c r="O4123" s="21" t="str">
        <f t="shared" si="5763"/>
        <v/>
      </c>
      <c r="P4123" s="21" t="str">
        <f t="shared" si="5764"/>
        <v/>
      </c>
      <c r="Q4123" s="21"/>
      <c r="R4123" s="21" t="s">
        <v>8888</v>
      </c>
      <c r="S4123" s="21" t="s">
        <v>8889</v>
      </c>
      <c r="T4123" s="21" t="s">
        <v>8890</v>
      </c>
      <c r="U4123" s="23"/>
      <c r="V4123" s="23"/>
      <c r="W4123" s="15">
        <f t="shared" si="2"/>
        <v>45635</v>
      </c>
      <c r="X4123" s="24">
        <v>4122.0</v>
      </c>
      <c r="Y4123" s="17" t="str">
        <f t="shared" si="5737"/>
        <v>=COUNTIFS(C$3:C4123,C4123)</v>
      </c>
      <c r="Z4123" s="25" t="str">
        <f t="shared" si="5738"/>
        <v>#NAME?</v>
      </c>
      <c r="AA4123" s="25" t="str">
        <f t="shared" si="5739"/>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0"/>
        <v>27</v>
      </c>
      <c r="B4124" s="10">
        <f t="shared" si="5557"/>
        <v>39</v>
      </c>
      <c r="C4124" s="12" t="s">
        <v>704</v>
      </c>
      <c r="D4124" s="21" t="str">
        <f t="shared" si="5753"/>
        <v>noun</v>
      </c>
      <c r="E4124" s="21" t="s">
        <v>8897</v>
      </c>
      <c r="F4124" s="21" t="str">
        <f t="shared" si="5755"/>
        <v/>
      </c>
      <c r="G4124" s="21"/>
      <c r="H4124" s="21" t="str">
        <f t="shared" si="5756"/>
        <v>by a monk, monastic</v>
      </c>
      <c r="I4124" s="21" t="str">
        <f t="shared" si="5757"/>
        <v>beggar, mendicant</v>
      </c>
      <c r="J4124" s="21" t="str">
        <f t="shared" si="5758"/>
        <v>√bhikkh (beg)</v>
      </c>
      <c r="K4124" s="21">
        <f t="shared" si="5759"/>
        <v>1</v>
      </c>
      <c r="L4124" s="21" t="str">
        <f t="shared" si="5760"/>
        <v>a</v>
      </c>
      <c r="M4124" s="21" t="str">
        <f t="shared" si="5761"/>
        <v/>
      </c>
      <c r="N4124" s="21" t="str">
        <f t="shared" si="5762"/>
        <v>√bhikkh + u</v>
      </c>
      <c r="O4124" s="21" t="str">
        <f t="shared" si="5763"/>
        <v/>
      </c>
      <c r="P4124" s="21" t="str">
        <f t="shared" si="5764"/>
        <v/>
      </c>
      <c r="Q4124" s="21"/>
      <c r="R4124" s="21" t="s">
        <v>8888</v>
      </c>
      <c r="S4124" s="21" t="s">
        <v>8889</v>
      </c>
      <c r="T4124" s="21" t="s">
        <v>8890</v>
      </c>
      <c r="U4124" s="23"/>
      <c r="V4124" s="23"/>
      <c r="W4124" s="15">
        <f t="shared" si="2"/>
        <v>45635</v>
      </c>
      <c r="X4124" s="24">
        <v>4123.0</v>
      </c>
      <c r="Y4124" s="17" t="str">
        <f t="shared" si="5737"/>
        <v>=COUNTIFS(C$3:C4124,C4124)</v>
      </c>
      <c r="Z4124" s="25" t="str">
        <f t="shared" si="5738"/>
        <v>#NAME?</v>
      </c>
      <c r="AA4124" s="25" t="str">
        <f t="shared" si="5739"/>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0"/>
        <v>1</v>
      </c>
      <c r="B4125" s="10">
        <f t="shared" si="5557"/>
        <v>2</v>
      </c>
      <c r="C4125" s="12" t="s">
        <v>8898</v>
      </c>
      <c r="D4125" s="21" t="s">
        <v>47</v>
      </c>
      <c r="E4125" s="21" t="s">
        <v>8899</v>
      </c>
      <c r="F4125" s="21"/>
      <c r="G4125" s="21"/>
      <c r="H4125" s="21" t="s">
        <v>8900</v>
      </c>
      <c r="I4125" s="21"/>
      <c r="J4125" s="21"/>
      <c r="K4125" s="21"/>
      <c r="L4125" s="21"/>
      <c r="M4125" s="21"/>
      <c r="N4125" s="21"/>
      <c r="O4125" s="21"/>
      <c r="P4125" s="21"/>
      <c r="Q4125" s="21"/>
      <c r="R4125" s="21" t="s">
        <v>8888</v>
      </c>
      <c r="S4125" s="21" t="s">
        <v>8889</v>
      </c>
      <c r="T4125" s="21" t="s">
        <v>8901</v>
      </c>
      <c r="U4125" s="23"/>
      <c r="V4125" s="23"/>
      <c r="W4125" s="15">
        <f t="shared" si="2"/>
        <v>45635</v>
      </c>
      <c r="X4125" s="24">
        <v>4124.0</v>
      </c>
      <c r="Y4125" s="17" t="str">
        <f t="shared" si="5737"/>
        <v>=COUNTIFS(C$3:C4125,C4125)</v>
      </c>
      <c r="Z4125" s="25" t="str">
        <f t="shared" si="5738"/>
        <v>#NAME?</v>
      </c>
      <c r="AA4125" s="25" t="str">
        <f t="shared" si="5739"/>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0"/>
        <v>1</v>
      </c>
      <c r="B4126" s="10">
        <f t="shared" si="5557"/>
        <v>1</v>
      </c>
      <c r="C4126" s="12" t="s">
        <v>8902</v>
      </c>
      <c r="D4126" s="21" t="s">
        <v>401</v>
      </c>
      <c r="E4126" s="21" t="s">
        <v>8903</v>
      </c>
      <c r="F4126" s="21"/>
      <c r="G4126" s="21"/>
      <c r="H4126" s="21" t="s">
        <v>8904</v>
      </c>
      <c r="I4126" s="21"/>
      <c r="J4126" s="21" t="s">
        <v>130</v>
      </c>
      <c r="K4126" s="21">
        <v>1.0</v>
      </c>
      <c r="L4126" s="21" t="s">
        <v>35</v>
      </c>
      <c r="M4126" s="21"/>
      <c r="N4126" s="21" t="s">
        <v>8905</v>
      </c>
      <c r="O4126" s="21"/>
      <c r="P4126" s="21"/>
      <c r="Q4126" s="21"/>
      <c r="R4126" s="21" t="s">
        <v>8888</v>
      </c>
      <c r="S4126" s="21" t="s">
        <v>8889</v>
      </c>
      <c r="T4126" s="21" t="s">
        <v>8906</v>
      </c>
      <c r="U4126" s="23"/>
      <c r="V4126" s="23"/>
      <c r="W4126" s="15">
        <f t="shared" si="2"/>
        <v>45635</v>
      </c>
      <c r="X4126" s="24">
        <v>4125.0</v>
      </c>
      <c r="Y4126" s="17" t="str">
        <f t="shared" si="5737"/>
        <v>=COUNTIFS(C$3:C4126,C4126)</v>
      </c>
      <c r="Z4126" s="25" t="str">
        <f t="shared" si="5738"/>
        <v>#NAME?</v>
      </c>
      <c r="AA4126" s="25" t="str">
        <f t="shared" si="5739"/>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57"/>
        <v>0</v>
      </c>
      <c r="C4127" s="130"/>
      <c r="D4127" s="130"/>
      <c r="E4127" s="130"/>
      <c r="F4127" s="130"/>
      <c r="G4127" s="130"/>
      <c r="H4127" s="130"/>
      <c r="I4127" s="130"/>
      <c r="J4127" s="130"/>
      <c r="K4127" s="130"/>
      <c r="L4127" s="130"/>
      <c r="M4127" s="130"/>
      <c r="N4127" s="130"/>
      <c r="O4127" s="130"/>
      <c r="P4127" s="130"/>
      <c r="Q4127" s="130"/>
      <c r="R4127" s="130"/>
      <c r="S4127" s="130"/>
      <c r="T4127" s="130"/>
      <c r="U4127" s="36"/>
      <c r="V4127" s="36"/>
      <c r="W4127" s="15">
        <f t="shared" si="2"/>
        <v>45635</v>
      </c>
      <c r="X4127" s="24">
        <v>4126.0</v>
      </c>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57"/>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2"/>
        <v>45635</v>
      </c>
      <c r="X4128" s="24">
        <v>4127.0</v>
      </c>
      <c r="Y4128" s="17" t="str">
        <f t="shared" ref="Y4128:Y4133" si="5765">formulatext(A4128)</f>
        <v>#N/A</v>
      </c>
      <c r="Z4128" s="25" t="str">
        <f t="shared" ref="Z4128:Z4133" si="5766">org.libreoffice.regex(Y4128,"(\= COUNTIFS\(C\$\d{1,3}:)(C\d{1,3})(,)(C\d{1,3})(\))","$2")</f>
        <v>#NAME?</v>
      </c>
      <c r="AA4128" s="25" t="str">
        <f t="shared" ref="AA4128:AA4133" si="5767">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68">COUNTIFS(C$3:C4129,C4129)</f>
        <v>16</v>
      </c>
      <c r="B4129" s="10">
        <f t="shared" si="5557"/>
        <v>16</v>
      </c>
      <c r="C4129" s="12" t="s">
        <v>1696</v>
      </c>
      <c r="D4129" s="21" t="str">
        <f t="shared" ref="D4129:D4131" si="5769">VLOOKUP($C4129,$C$1:$P$7320,2,0)</f>
        <v>ind</v>
      </c>
      <c r="E4129" s="21" t="str">
        <f t="shared" ref="E4129:E4131" si="5770">VLOOKUP($C4129,$C$1:$P$7320,3,0)</f>
        <v>adv, abl sg of ta</v>
      </c>
      <c r="F4129" s="21" t="str">
        <f t="shared" ref="F4129:F4131" si="5771">VLOOKUP($C4129,$C$1:$P$7320,4,0)</f>
        <v/>
      </c>
      <c r="G4129" s="21"/>
      <c r="H4129" s="21" t="str">
        <f t="shared" ref="H4129:H4131" si="5772">VLOOKUP($C4129,$C$1:$P$7320,6,0)</f>
        <v>after, then</v>
      </c>
      <c r="I4129" s="21" t="str">
        <f t="shared" ref="I4129:I4131" si="5773">VLOOKUP($C4129,$C$1:$P$7320,7,0)</f>
        <v>from that</v>
      </c>
      <c r="J4129" s="21" t="str">
        <f t="shared" ref="J4129:J4131" si="5774">VLOOKUP($C4129,$C$1:$P$7320,8,0)</f>
        <v/>
      </c>
      <c r="K4129" s="21" t="str">
        <f t="shared" ref="K4129:K4131" si="5775">VLOOKUP($C4129,$C$1:$P$7320,9,0)</f>
        <v/>
      </c>
      <c r="L4129" s="21" t="str">
        <f t="shared" ref="L4129:L4131" si="5776">VLOOKUP($C4129,$C$1:$P$7320,10,0)</f>
        <v/>
      </c>
      <c r="M4129" s="21" t="str">
        <f t="shared" ref="M4129:M4131" si="5777">VLOOKUP($C4129,$C$1:$P$7320,11,0)</f>
        <v/>
      </c>
      <c r="N4129" s="21" t="str">
        <f t="shared" ref="N4129:N4131" si="5778">VLOOKUP($C4129,$C$1:$P$7320,12,0)</f>
        <v>ta + to</v>
      </c>
      <c r="O4129" s="21" t="str">
        <f t="shared" ref="O4129:O4131" si="5779">VLOOKUP($C4129,$C$1:$P$7320,13,0)</f>
        <v/>
      </c>
      <c r="P4129" s="21" t="str">
        <f t="shared" ref="P4129:P4131" si="5780">VLOOKUP($C4129,$C$1:$P$7320,14,0)</f>
        <v/>
      </c>
      <c r="Q4129" s="21"/>
      <c r="R4129" s="21" t="s">
        <v>8888</v>
      </c>
      <c r="S4129" s="21" t="s">
        <v>8889</v>
      </c>
      <c r="T4129" s="21" t="s">
        <v>8907</v>
      </c>
      <c r="U4129" s="23"/>
      <c r="V4129" s="23"/>
      <c r="W4129" s="15">
        <f t="shared" si="2"/>
        <v>45635</v>
      </c>
      <c r="X4129" s="24">
        <v>4128.0</v>
      </c>
      <c r="Y4129" s="17" t="str">
        <f t="shared" si="5765"/>
        <v>=COUNTIFS(C$3:C4129,C4129)</v>
      </c>
      <c r="Z4129" s="25" t="str">
        <f t="shared" si="5766"/>
        <v>#NAME?</v>
      </c>
      <c r="AA4129" s="25" t="str">
        <f t="shared" si="5767"/>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68"/>
        <v>32</v>
      </c>
      <c r="B4130" s="10">
        <f t="shared" si="5557"/>
        <v>38</v>
      </c>
      <c r="C4130" s="12" t="s">
        <v>2672</v>
      </c>
      <c r="D4130" s="21" t="str">
        <f t="shared" si="5769"/>
        <v>ind</v>
      </c>
      <c r="E4130" s="21" t="str">
        <f t="shared" si="5770"/>
        <v>cond</v>
      </c>
      <c r="F4130" s="21" t="str">
        <f t="shared" si="5771"/>
        <v/>
      </c>
      <c r="G4130" s="21"/>
      <c r="H4130" s="21" t="str">
        <f t="shared" si="5772"/>
        <v>if</v>
      </c>
      <c r="I4130" s="21" t="str">
        <f t="shared" si="5773"/>
        <v/>
      </c>
      <c r="J4130" s="21" t="str">
        <f t="shared" si="5774"/>
        <v/>
      </c>
      <c r="K4130" s="21" t="str">
        <f t="shared" si="5775"/>
        <v/>
      </c>
      <c r="L4130" s="21" t="str">
        <f t="shared" si="5776"/>
        <v/>
      </c>
      <c r="M4130" s="21" t="str">
        <f t="shared" si="5777"/>
        <v/>
      </c>
      <c r="N4130" s="21" t="str">
        <f t="shared" si="5778"/>
        <v/>
      </c>
      <c r="O4130" s="21" t="str">
        <f t="shared" si="5779"/>
        <v/>
      </c>
      <c r="P4130" s="21" t="str">
        <f t="shared" si="5780"/>
        <v/>
      </c>
      <c r="Q4130" s="21"/>
      <c r="R4130" s="21" t="s">
        <v>8888</v>
      </c>
      <c r="S4130" s="21" t="s">
        <v>8889</v>
      </c>
      <c r="T4130" s="21" t="s">
        <v>8907</v>
      </c>
      <c r="U4130" s="77"/>
      <c r="V4130" s="23"/>
      <c r="W4130" s="15">
        <f t="shared" si="2"/>
        <v>45635</v>
      </c>
      <c r="X4130" s="24">
        <v>4129.0</v>
      </c>
      <c r="Y4130" s="17" t="str">
        <f t="shared" si="5765"/>
        <v>=COUNTIFS(C$3:C4130,C4130)</v>
      </c>
      <c r="Z4130" s="25" t="str">
        <f t="shared" si="5766"/>
        <v>#NAME?</v>
      </c>
      <c r="AA4130" s="25" t="str">
        <f t="shared" si="5767"/>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68"/>
        <v>14</v>
      </c>
      <c r="B4131" s="10">
        <f t="shared" si="5557"/>
        <v>15</v>
      </c>
      <c r="C4131" s="12" t="s">
        <v>4265</v>
      </c>
      <c r="D4131" s="21" t="str">
        <f t="shared" si="5769"/>
        <v>ind</v>
      </c>
      <c r="E4131" s="21" t="str">
        <f t="shared" si="5770"/>
        <v>adv, acc sg of uttara</v>
      </c>
      <c r="F4131" s="21" t="str">
        <f t="shared" si="5771"/>
        <v/>
      </c>
      <c r="G4131" s="21"/>
      <c r="H4131" s="21" t="str">
        <f t="shared" si="5772"/>
        <v>more, moreover, furthermore</v>
      </c>
      <c r="I4131" s="21" t="str">
        <f t="shared" si="5773"/>
        <v>higher</v>
      </c>
      <c r="J4131" s="21" t="str">
        <f t="shared" si="5774"/>
        <v>√tar (cross)</v>
      </c>
      <c r="K4131" s="21">
        <f t="shared" si="5775"/>
        <v>1</v>
      </c>
      <c r="L4131" s="21" t="str">
        <f t="shared" si="5776"/>
        <v>a</v>
      </c>
      <c r="M4131" s="21" t="str">
        <f t="shared" si="5777"/>
        <v/>
      </c>
      <c r="N4131" s="21" t="str">
        <f t="shared" si="5778"/>
        <v>ud + √tar + a + i</v>
      </c>
      <c r="O4131" s="21" t="str">
        <f t="shared" si="5779"/>
        <v/>
      </c>
      <c r="P4131" s="21" t="str">
        <f t="shared" si="5780"/>
        <v/>
      </c>
      <c r="Q4131" s="21" t="s">
        <v>4269</v>
      </c>
      <c r="R4131" s="21" t="s">
        <v>8888</v>
      </c>
      <c r="S4131" s="21" t="s">
        <v>8889</v>
      </c>
      <c r="T4131" s="21" t="s">
        <v>8907</v>
      </c>
      <c r="U4131" s="23"/>
      <c r="V4131" s="23"/>
      <c r="W4131" s="15">
        <f t="shared" si="2"/>
        <v>45635</v>
      </c>
      <c r="X4131" s="24">
        <v>4130.0</v>
      </c>
      <c r="Y4131" s="17" t="str">
        <f t="shared" si="5765"/>
        <v>=COUNTIFS(C$3:C4131,C4131)</v>
      </c>
      <c r="Z4131" s="25" t="str">
        <f t="shared" si="5766"/>
        <v>#NAME?</v>
      </c>
      <c r="AA4131" s="25" t="str">
        <f t="shared" si="5767"/>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68"/>
        <v>1</v>
      </c>
      <c r="B4132" s="10">
        <f t="shared" si="5557"/>
        <v>1</v>
      </c>
      <c r="C4132" s="12" t="s">
        <v>8908</v>
      </c>
      <c r="D4132" s="21" t="s">
        <v>84</v>
      </c>
      <c r="E4132" s="21" t="s">
        <v>8909</v>
      </c>
      <c r="F4132" s="21"/>
      <c r="G4132" s="21"/>
      <c r="H4132" s="21" t="s">
        <v>8910</v>
      </c>
      <c r="I4132" s="21"/>
      <c r="J4132" s="21" t="s">
        <v>130</v>
      </c>
      <c r="K4132" s="21">
        <v>1.0</v>
      </c>
      <c r="L4132" s="21" t="s">
        <v>35</v>
      </c>
      <c r="M4132" s="21" t="s">
        <v>8911</v>
      </c>
      <c r="N4132" s="21" t="s">
        <v>8912</v>
      </c>
      <c r="O4132" s="21"/>
      <c r="P4132" s="21"/>
      <c r="Q4132" s="21"/>
      <c r="R4132" s="21" t="s">
        <v>8888</v>
      </c>
      <c r="S4132" s="21" t="s">
        <v>8889</v>
      </c>
      <c r="T4132" s="21" t="s">
        <v>8913</v>
      </c>
      <c r="U4132" s="23"/>
      <c r="V4132" s="23"/>
      <c r="W4132" s="15">
        <f t="shared" si="2"/>
        <v>45635</v>
      </c>
      <c r="X4132" s="24">
        <v>4131.0</v>
      </c>
      <c r="Y4132" s="17" t="str">
        <f t="shared" si="5765"/>
        <v>=COUNTIFS(C$3:C4132,C4132)</v>
      </c>
      <c r="Z4132" s="25" t="str">
        <f t="shared" si="5766"/>
        <v>#NAME?</v>
      </c>
      <c r="AA4132" s="25" t="str">
        <f t="shared" si="5767"/>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68"/>
        <v>79</v>
      </c>
      <c r="B4133" s="10">
        <f t="shared" si="5557"/>
        <v>122</v>
      </c>
      <c r="C4133" s="12" t="s">
        <v>4724</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8888</v>
      </c>
      <c r="S4133" s="21" t="s">
        <v>8889</v>
      </c>
      <c r="T4133" s="21" t="s">
        <v>8907</v>
      </c>
      <c r="U4133" s="23"/>
      <c r="V4133" s="23"/>
      <c r="W4133" s="15">
        <f t="shared" si="2"/>
        <v>45635</v>
      </c>
      <c r="X4133" s="24">
        <v>4132.0</v>
      </c>
      <c r="Y4133" s="17" t="str">
        <f t="shared" si="5765"/>
        <v>=COUNTIFS(C$3:C4133,C4133)</v>
      </c>
      <c r="Z4133" s="25" t="str">
        <f t="shared" si="5766"/>
        <v>#NAME?</v>
      </c>
      <c r="AA4133" s="25" t="str">
        <f t="shared" si="5767"/>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57"/>
        <v>0</v>
      </c>
      <c r="C4134" s="130"/>
      <c r="D4134" s="130"/>
      <c r="E4134" s="130"/>
      <c r="F4134" s="130"/>
      <c r="G4134" s="130"/>
      <c r="H4134" s="130"/>
      <c r="I4134" s="130"/>
      <c r="J4134" s="130"/>
      <c r="K4134" s="130"/>
      <c r="L4134" s="130"/>
      <c r="M4134" s="130"/>
      <c r="N4134" s="130"/>
      <c r="O4134" s="130"/>
      <c r="P4134" s="130"/>
      <c r="Q4134" s="130"/>
      <c r="R4134" s="130"/>
      <c r="S4134" s="130"/>
      <c r="T4134" s="130"/>
      <c r="U4134" s="36"/>
      <c r="V4134" s="36"/>
      <c r="W4134" s="15">
        <f t="shared" si="2"/>
        <v>45635</v>
      </c>
      <c r="X4134" s="24">
        <v>4133.0</v>
      </c>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57"/>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2"/>
        <v>45635</v>
      </c>
      <c r="X4135" s="24">
        <v>4134.0</v>
      </c>
      <c r="Y4135" s="17" t="str">
        <f t="shared" ref="Y4135:Y4155" si="5781">formulatext(A4135)</f>
        <v>#N/A</v>
      </c>
      <c r="Z4135" s="25" t="str">
        <f t="shared" ref="Z4135:Z4155" si="5782">org.libreoffice.regex(Y4135,"(\= COUNTIFS\(C\$\d{1,3}:)(C\d{1,3})(,)(C\d{1,3})(\))","$2")</f>
        <v>#NAME?</v>
      </c>
      <c r="AA4135" s="25" t="str">
        <f t="shared" ref="AA4135:AA4155" si="5783">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57"/>
        <v>1</v>
      </c>
      <c r="C4136" s="12" t="s">
        <v>8914</v>
      </c>
      <c r="D4136" s="21"/>
      <c r="E4136" s="21"/>
      <c r="F4136" s="21"/>
      <c r="G4136" s="21"/>
      <c r="H4136" s="21"/>
      <c r="I4136" s="21"/>
      <c r="J4136" s="21"/>
      <c r="K4136" s="21"/>
      <c r="L4136" s="21"/>
      <c r="M4136" s="21"/>
      <c r="N4136" s="21"/>
      <c r="O4136" s="21"/>
      <c r="P4136" s="21"/>
      <c r="Q4136" s="21"/>
      <c r="R4136" s="21"/>
      <c r="S4136" s="21"/>
      <c r="T4136" s="21"/>
      <c r="U4136" s="23"/>
      <c r="V4136" s="23"/>
      <c r="W4136" s="15">
        <f t="shared" si="2"/>
        <v>45635</v>
      </c>
      <c r="X4136" s="24">
        <v>4135.0</v>
      </c>
      <c r="Y4136" s="17" t="str">
        <f t="shared" si="5781"/>
        <v>#N/A</v>
      </c>
      <c r="Z4136" s="25" t="str">
        <f t="shared" si="5782"/>
        <v>#NAME?</v>
      </c>
      <c r="AA4136" s="25" t="str">
        <f t="shared" si="5783"/>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84">COUNTIFS(C$3:C4137,C4137)</f>
        <v>3</v>
      </c>
      <c r="B4137" s="10">
        <f t="shared" si="5557"/>
        <v>4</v>
      </c>
      <c r="C4137" s="12" t="s">
        <v>7198</v>
      </c>
      <c r="D4137" s="21" t="str">
        <f t="shared" ref="D4137:D4140" si="5785">VLOOKUP($C4137,$C$1:$P$7320,2,0)</f>
        <v>ind</v>
      </c>
      <c r="E4137" s="21" t="str">
        <f t="shared" ref="E4137:E4138" si="5786">VLOOKUP($C4137,$C$1:$P$7320,3,0)</f>
        <v>adv, acc sg of dirattatiratta</v>
      </c>
      <c r="F4137" s="21" t="str">
        <f t="shared" ref="F4137:F4140" si="5787">VLOOKUP($C4137,$C$1:$P$7320,4,0)</f>
        <v/>
      </c>
      <c r="G4137" s="21"/>
      <c r="H4137" s="21" t="str">
        <f t="shared" ref="H4137:H4140" si="5788">VLOOKUP($C4137,$C$1:$P$7320,6,0)</f>
        <v>for two or three nights</v>
      </c>
      <c r="I4137" s="21" t="str">
        <f t="shared" ref="I4137:I4140" si="5789">VLOOKUP($C4137,$C$1:$P$7320,7,0)</f>
        <v/>
      </c>
      <c r="J4137" s="21" t="str">
        <f t="shared" ref="J4137:J4140" si="5790">VLOOKUP($C4137,$C$1:$P$7320,8,0)</f>
        <v/>
      </c>
      <c r="K4137" s="21" t="str">
        <f t="shared" ref="K4137:K4140" si="5791">VLOOKUP($C4137,$C$1:$P$7320,9,0)</f>
        <v/>
      </c>
      <c r="L4137" s="21" t="str">
        <f t="shared" ref="L4137:L4140" si="5792">VLOOKUP($C4137,$C$1:$P$7320,10,0)</f>
        <v/>
      </c>
      <c r="M4137" s="21" t="str">
        <f t="shared" ref="M4137:M4140" si="5793">VLOOKUP($C4137,$C$1:$P$7320,11,0)</f>
        <v/>
      </c>
      <c r="N4137" s="21" t="str">
        <f t="shared" ref="N4137:N4140" si="5794">VLOOKUP($C4137,$C$1:$P$7320,12,0)</f>
        <v>diratta + tiratta + aṃ</v>
      </c>
      <c r="O4137" s="21" t="str">
        <f t="shared" ref="O4137:O4140" si="5795">VLOOKUP($C4137,$C$1:$P$7320,13,0)</f>
        <v/>
      </c>
      <c r="P4137" s="21" t="str">
        <f t="shared" ref="P4137:P4140" si="5796">VLOOKUP($C4137,$C$1:$P$7320,14,0)</f>
        <v/>
      </c>
      <c r="Q4137" s="21" t="s">
        <v>8915</v>
      </c>
      <c r="R4137" s="21" t="s">
        <v>8914</v>
      </c>
      <c r="S4137" s="21" t="s">
        <v>8916</v>
      </c>
      <c r="T4137" s="21" t="s">
        <v>8917</v>
      </c>
      <c r="U4137" s="77"/>
      <c r="V4137" s="23"/>
      <c r="W4137" s="15">
        <f t="shared" si="2"/>
        <v>45635</v>
      </c>
      <c r="X4137" s="24">
        <v>4136.0</v>
      </c>
      <c r="Y4137" s="17" t="str">
        <f t="shared" si="5781"/>
        <v>=COUNTIFS(C$3:C4137,C4137)</v>
      </c>
      <c r="Z4137" s="25" t="str">
        <f t="shared" si="5782"/>
        <v>#NAME?</v>
      </c>
      <c r="AA4137" s="25" t="str">
        <f t="shared" si="5783"/>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84"/>
        <v>33</v>
      </c>
      <c r="B4138" s="10">
        <f t="shared" si="5557"/>
        <v>38</v>
      </c>
      <c r="C4138" s="12" t="s">
        <v>2672</v>
      </c>
      <c r="D4138" s="21" t="str">
        <f t="shared" si="5785"/>
        <v>ind</v>
      </c>
      <c r="E4138" s="21" t="str">
        <f t="shared" si="5786"/>
        <v>cond</v>
      </c>
      <c r="F4138" s="21" t="str">
        <f t="shared" si="5787"/>
        <v/>
      </c>
      <c r="G4138" s="21"/>
      <c r="H4138" s="21" t="str">
        <f t="shared" si="5788"/>
        <v>if</v>
      </c>
      <c r="I4138" s="21" t="str">
        <f t="shared" si="5789"/>
        <v/>
      </c>
      <c r="J4138" s="21" t="str">
        <f t="shared" si="5790"/>
        <v/>
      </c>
      <c r="K4138" s="21" t="str">
        <f t="shared" si="5791"/>
        <v/>
      </c>
      <c r="L4138" s="21" t="str">
        <f t="shared" si="5792"/>
        <v/>
      </c>
      <c r="M4138" s="21" t="str">
        <f t="shared" si="5793"/>
        <v/>
      </c>
      <c r="N4138" s="21" t="str">
        <f t="shared" si="5794"/>
        <v/>
      </c>
      <c r="O4138" s="21" t="str">
        <f t="shared" si="5795"/>
        <v/>
      </c>
      <c r="P4138" s="21" t="str">
        <f t="shared" si="5796"/>
        <v/>
      </c>
      <c r="Q4138" s="21"/>
      <c r="R4138" s="21" t="s">
        <v>8914</v>
      </c>
      <c r="S4138" s="21" t="s">
        <v>8916</v>
      </c>
      <c r="T4138" s="21" t="s">
        <v>8917</v>
      </c>
      <c r="U4138" s="23"/>
      <c r="V4138" s="23"/>
      <c r="W4138" s="15">
        <f t="shared" si="2"/>
        <v>45635</v>
      </c>
      <c r="X4138" s="24">
        <v>4137.0</v>
      </c>
      <c r="Y4138" s="17" t="str">
        <f t="shared" si="5781"/>
        <v>=COUNTIFS(C$3:C4138,C4138)</v>
      </c>
      <c r="Z4138" s="25" t="str">
        <f t="shared" si="5782"/>
        <v>#NAME?</v>
      </c>
      <c r="AA4138" s="25" t="str">
        <f t="shared" si="5783"/>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84"/>
        <v>107</v>
      </c>
      <c r="B4139" s="10">
        <f t="shared" si="5557"/>
        <v>147</v>
      </c>
      <c r="C4139" s="12" t="s">
        <v>560</v>
      </c>
      <c r="D4139" s="21" t="str">
        <f t="shared" si="5785"/>
        <v>noun</v>
      </c>
      <c r="E4139" s="21" t="s">
        <v>3635</v>
      </c>
      <c r="F4139" s="21" t="str">
        <f t="shared" si="5787"/>
        <v/>
      </c>
      <c r="G4139" s="21"/>
      <c r="H4139" s="21" t="str">
        <f t="shared" si="5788"/>
        <v>monk, monastic</v>
      </c>
      <c r="I4139" s="21" t="str">
        <f t="shared" si="5789"/>
        <v>beggar, mendicant</v>
      </c>
      <c r="J4139" s="21" t="str">
        <f t="shared" si="5790"/>
        <v>√bhikkh (beg)</v>
      </c>
      <c r="K4139" s="21">
        <f t="shared" si="5791"/>
        <v>1</v>
      </c>
      <c r="L4139" s="21" t="str">
        <f t="shared" si="5792"/>
        <v>a</v>
      </c>
      <c r="M4139" s="21" t="str">
        <f t="shared" si="5793"/>
        <v/>
      </c>
      <c r="N4139" s="21" t="str">
        <f t="shared" si="5794"/>
        <v>√bhikkh + u</v>
      </c>
      <c r="O4139" s="21" t="str">
        <f t="shared" si="5795"/>
        <v/>
      </c>
      <c r="P4139" s="21" t="str">
        <f t="shared" si="5796"/>
        <v/>
      </c>
      <c r="Q4139" s="21"/>
      <c r="R4139" s="21" t="s">
        <v>8914</v>
      </c>
      <c r="S4139" s="21" t="s">
        <v>8916</v>
      </c>
      <c r="T4139" s="21" t="s">
        <v>8917</v>
      </c>
      <c r="U4139" s="23"/>
      <c r="V4139" s="23"/>
      <c r="W4139" s="15">
        <f t="shared" si="2"/>
        <v>45635</v>
      </c>
      <c r="X4139" s="24">
        <v>4138.0</v>
      </c>
      <c r="Y4139" s="17" t="str">
        <f t="shared" si="5781"/>
        <v>=COUNTIFS(C$3:C4139,C4139)</v>
      </c>
      <c r="Z4139" s="25" t="str">
        <f t="shared" si="5782"/>
        <v>#NAME?</v>
      </c>
      <c r="AA4139" s="25" t="str">
        <f t="shared" si="5783"/>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84"/>
        <v>2</v>
      </c>
      <c r="B4140" s="10">
        <f t="shared" si="5557"/>
        <v>2</v>
      </c>
      <c r="C4140" s="12" t="s">
        <v>8898</v>
      </c>
      <c r="D4140" s="21" t="str">
        <f t="shared" si="5785"/>
        <v>noun</v>
      </c>
      <c r="E4140" s="21" t="str">
        <f>VLOOKUP($C4140,$C$1:$P$7320,3,0)</f>
        <v>fem instr sg of senā</v>
      </c>
      <c r="F4140" s="21" t="str">
        <f t="shared" si="5787"/>
        <v/>
      </c>
      <c r="G4140" s="21"/>
      <c r="H4140" s="21" t="str">
        <f t="shared" si="5788"/>
        <v>with the army</v>
      </c>
      <c r="I4140" s="21" t="str">
        <f t="shared" si="5789"/>
        <v/>
      </c>
      <c r="J4140" s="21" t="str">
        <f t="shared" si="5790"/>
        <v/>
      </c>
      <c r="K4140" s="21" t="str">
        <f t="shared" si="5791"/>
        <v/>
      </c>
      <c r="L4140" s="21" t="str">
        <f t="shared" si="5792"/>
        <v/>
      </c>
      <c r="M4140" s="21" t="str">
        <f t="shared" si="5793"/>
        <v/>
      </c>
      <c r="N4140" s="21" t="str">
        <f t="shared" si="5794"/>
        <v/>
      </c>
      <c r="O4140" s="21" t="str">
        <f t="shared" si="5795"/>
        <v/>
      </c>
      <c r="P4140" s="21" t="str">
        <f t="shared" si="5796"/>
        <v/>
      </c>
      <c r="Q4140" s="21"/>
      <c r="R4140" s="21" t="s">
        <v>8914</v>
      </c>
      <c r="S4140" s="21" t="s">
        <v>8916</v>
      </c>
      <c r="T4140" s="21" t="s">
        <v>8917</v>
      </c>
      <c r="U4140" s="23"/>
      <c r="V4140" s="23"/>
      <c r="W4140" s="15">
        <f t="shared" si="2"/>
        <v>45635</v>
      </c>
      <c r="X4140" s="24">
        <v>4139.0</v>
      </c>
      <c r="Y4140" s="17" t="str">
        <f t="shared" si="5781"/>
        <v>=COUNTIFS(C$3:C4140,C4140)</v>
      </c>
      <c r="Z4140" s="25" t="str">
        <f t="shared" si="5782"/>
        <v>#NAME?</v>
      </c>
      <c r="AA4140" s="25" t="str">
        <f t="shared" si="5783"/>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84"/>
        <v>1</v>
      </c>
      <c r="B4141" s="10">
        <f t="shared" si="5557"/>
        <v>1</v>
      </c>
      <c r="C4141" s="12" t="s">
        <v>8918</v>
      </c>
      <c r="D4141" s="21" t="s">
        <v>307</v>
      </c>
      <c r="E4141" s="21" t="s">
        <v>8919</v>
      </c>
      <c r="F4141" s="21"/>
      <c r="G4141" s="21"/>
      <c r="H4141" s="21" t="s">
        <v>8920</v>
      </c>
      <c r="I4141" s="21"/>
      <c r="J4141" s="21" t="s">
        <v>130</v>
      </c>
      <c r="K4141" s="21">
        <v>1.0</v>
      </c>
      <c r="L4141" s="21" t="s">
        <v>35</v>
      </c>
      <c r="M4141" s="21" t="s">
        <v>8911</v>
      </c>
      <c r="N4141" s="21" t="s">
        <v>8921</v>
      </c>
      <c r="O4141" s="21"/>
      <c r="P4141" s="21"/>
      <c r="Q4141" s="21"/>
      <c r="R4141" s="21" t="s">
        <v>8914</v>
      </c>
      <c r="S4141" s="21" t="s">
        <v>8916</v>
      </c>
      <c r="T4141" s="21" t="s">
        <v>8922</v>
      </c>
      <c r="U4141" s="23"/>
      <c r="V4141" s="23"/>
      <c r="W4141" s="15">
        <f t="shared" si="2"/>
        <v>45635</v>
      </c>
      <c r="X4141" s="24">
        <v>4140.0</v>
      </c>
      <c r="Y4141" s="17" t="str">
        <f t="shared" si="5781"/>
        <v>=COUNTIFS(C$3:C4141,C4141)</v>
      </c>
      <c r="Z4141" s="25" t="str">
        <f t="shared" si="5782"/>
        <v>#NAME?</v>
      </c>
      <c r="AA4141" s="25" t="str">
        <f t="shared" si="5783"/>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84"/>
        <v>1</v>
      </c>
      <c r="B4142" s="10">
        <f t="shared" si="5557"/>
        <v>1</v>
      </c>
      <c r="C4142" s="12" t="s">
        <v>8923</v>
      </c>
      <c r="D4142" s="21" t="s">
        <v>47</v>
      </c>
      <c r="E4142" s="21" t="s">
        <v>8924</v>
      </c>
      <c r="F4142" s="21"/>
      <c r="G4142" s="21"/>
      <c r="H4142" s="21" t="s">
        <v>8925</v>
      </c>
      <c r="I4142" s="21"/>
      <c r="J4142" s="21" t="s">
        <v>8926</v>
      </c>
      <c r="K4142" s="21">
        <v>3.0</v>
      </c>
      <c r="L4142" s="21" t="s">
        <v>76</v>
      </c>
      <c r="M4142" s="21"/>
      <c r="N4142" s="21" t="s">
        <v>8927</v>
      </c>
      <c r="O4142" s="21"/>
      <c r="P4142" s="21"/>
      <c r="Q4142" s="21"/>
      <c r="R4142" s="21" t="s">
        <v>8914</v>
      </c>
      <c r="S4142" s="21" t="s">
        <v>8916</v>
      </c>
      <c r="T4142" s="21" t="s">
        <v>8928</v>
      </c>
      <c r="U4142" s="23"/>
      <c r="V4142" s="23"/>
      <c r="W4142" s="15">
        <f t="shared" si="2"/>
        <v>45635</v>
      </c>
      <c r="X4142" s="24">
        <v>4141.0</v>
      </c>
      <c r="Y4142" s="17" t="str">
        <f t="shared" si="5781"/>
        <v>=COUNTIFS(C$3:C4142,C4142)</v>
      </c>
      <c r="Z4142" s="25" t="str">
        <f t="shared" si="5782"/>
        <v>#NAME?</v>
      </c>
      <c r="AA4142" s="25" t="str">
        <f t="shared" si="5783"/>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84"/>
        <v>149</v>
      </c>
      <c r="B4143" s="10">
        <f t="shared" si="5557"/>
        <v>220</v>
      </c>
      <c r="C4143" s="12" t="s">
        <v>1131</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8914</v>
      </c>
      <c r="S4143" s="21" t="s">
        <v>8916</v>
      </c>
      <c r="T4143" s="21" t="s">
        <v>8917</v>
      </c>
      <c r="U4143" s="23"/>
      <c r="V4143" s="23"/>
      <c r="W4143" s="15">
        <f t="shared" si="2"/>
        <v>45635</v>
      </c>
      <c r="X4143" s="24">
        <v>4142.0</v>
      </c>
      <c r="Y4143" s="17" t="str">
        <f t="shared" si="5781"/>
        <v>=COUNTIFS(C$3:C4143,C4143)</v>
      </c>
      <c r="Z4143" s="25" t="str">
        <f t="shared" si="5782"/>
        <v>#NAME?</v>
      </c>
      <c r="AA4143" s="25" t="str">
        <f t="shared" si="5783"/>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84"/>
        <v>1</v>
      </c>
      <c r="B4144" s="10">
        <f t="shared" si="5557"/>
        <v>1</v>
      </c>
      <c r="C4144" s="12" t="s">
        <v>8929</v>
      </c>
      <c r="D4144" s="21" t="s">
        <v>47</v>
      </c>
      <c r="E4144" s="21" t="s">
        <v>8930</v>
      </c>
      <c r="F4144" s="21"/>
      <c r="G4144" s="21"/>
      <c r="H4144" s="21" t="s">
        <v>8931</v>
      </c>
      <c r="I4144" s="21" t="s">
        <v>8932</v>
      </c>
      <c r="J4144" s="21"/>
      <c r="K4144" s="21"/>
      <c r="L4144" s="21"/>
      <c r="M4144" s="21"/>
      <c r="N4144" s="21" t="s">
        <v>8933</v>
      </c>
      <c r="O4144" s="21" t="s">
        <v>65</v>
      </c>
      <c r="P4144" s="21" t="s">
        <v>8933</v>
      </c>
      <c r="Q4144" s="21"/>
      <c r="R4144" s="21" t="s">
        <v>8914</v>
      </c>
      <c r="S4144" s="21" t="s">
        <v>8916</v>
      </c>
      <c r="T4144" s="21" t="s">
        <v>8934</v>
      </c>
      <c r="U4144" s="23"/>
      <c r="V4144" s="23"/>
      <c r="W4144" s="15">
        <f t="shared" si="2"/>
        <v>45635</v>
      </c>
      <c r="X4144" s="24">
        <v>4143.0</v>
      </c>
      <c r="Y4144" s="17" t="str">
        <f t="shared" si="5781"/>
        <v>=COUNTIFS(C$3:C4144,C4144)</v>
      </c>
      <c r="Z4144" s="25" t="str">
        <f t="shared" si="5782"/>
        <v>#NAME?</v>
      </c>
      <c r="AA4144" s="25" t="str">
        <f t="shared" si="5783"/>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84"/>
        <v>150</v>
      </c>
      <c r="B4145" s="10">
        <f t="shared" si="5557"/>
        <v>220</v>
      </c>
      <c r="C4145" s="12" t="s">
        <v>1131</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8914</v>
      </c>
      <c r="S4145" s="21" t="s">
        <v>8916</v>
      </c>
      <c r="T4145" s="21" t="s">
        <v>8917</v>
      </c>
      <c r="U4145" s="23"/>
      <c r="V4145" s="23"/>
      <c r="W4145" s="15">
        <f t="shared" si="2"/>
        <v>45635</v>
      </c>
      <c r="X4145" s="24">
        <v>4144.0</v>
      </c>
      <c r="Y4145" s="17" t="str">
        <f t="shared" si="5781"/>
        <v>=COUNTIFS(C$3:C4145,C4145)</v>
      </c>
      <c r="Z4145" s="25" t="str">
        <f t="shared" si="5782"/>
        <v>#NAME?</v>
      </c>
      <c r="AA4145" s="25" t="str">
        <f t="shared" si="5783"/>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84"/>
        <v>1</v>
      </c>
      <c r="B4146" s="10">
        <f t="shared" si="5557"/>
        <v>1</v>
      </c>
      <c r="C4146" s="12" t="s">
        <v>8935</v>
      </c>
      <c r="D4146" s="21" t="s">
        <v>47</v>
      </c>
      <c r="E4146" s="21" t="s">
        <v>8936</v>
      </c>
      <c r="F4146" s="21"/>
      <c r="G4146" s="21"/>
      <c r="H4146" s="21" t="s">
        <v>8937</v>
      </c>
      <c r="I4146" s="21" t="s">
        <v>8938</v>
      </c>
      <c r="J4146" s="21"/>
      <c r="K4146" s="21"/>
      <c r="L4146" s="21"/>
      <c r="M4146" s="21"/>
      <c r="N4146" s="21" t="s">
        <v>8939</v>
      </c>
      <c r="O4146" s="21" t="s">
        <v>2250</v>
      </c>
      <c r="P4146" s="21" t="s">
        <v>8940</v>
      </c>
      <c r="Q4146" s="21"/>
      <c r="R4146" s="21" t="s">
        <v>8914</v>
      </c>
      <c r="S4146" s="21" t="s">
        <v>8916</v>
      </c>
      <c r="T4146" s="21" t="s">
        <v>8941</v>
      </c>
      <c r="U4146" s="23"/>
      <c r="V4146" s="23"/>
      <c r="W4146" s="15">
        <f t="shared" si="2"/>
        <v>45635</v>
      </c>
      <c r="X4146" s="24">
        <v>4145.0</v>
      </c>
      <c r="Y4146" s="17" t="str">
        <f t="shared" si="5781"/>
        <v>=COUNTIFS(C$3:C4146,C4146)</v>
      </c>
      <c r="Z4146" s="25" t="str">
        <f t="shared" si="5782"/>
        <v>#NAME?</v>
      </c>
      <c r="AA4146" s="25" t="str">
        <f t="shared" si="5783"/>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84"/>
        <v>1</v>
      </c>
      <c r="B4147" s="10">
        <f t="shared" si="5557"/>
        <v>1</v>
      </c>
      <c r="C4147" s="12" t="s">
        <v>8942</v>
      </c>
      <c r="D4147" s="21" t="s">
        <v>47</v>
      </c>
      <c r="E4147" s="21" t="s">
        <v>2064</v>
      </c>
      <c r="F4147" s="21"/>
      <c r="G4147" s="21"/>
      <c r="H4147" s="21" t="s">
        <v>8943</v>
      </c>
      <c r="I4147" s="21"/>
      <c r="J4147" s="21"/>
      <c r="K4147" s="21"/>
      <c r="L4147" s="21"/>
      <c r="M4147" s="21"/>
      <c r="N4147" s="21"/>
      <c r="O4147" s="21"/>
      <c r="P4147" s="21"/>
      <c r="Q4147" s="21"/>
      <c r="R4147" s="21" t="s">
        <v>8914</v>
      </c>
      <c r="S4147" s="21" t="s">
        <v>8916</v>
      </c>
      <c r="T4147" s="21" t="s">
        <v>8944</v>
      </c>
      <c r="U4147" s="23"/>
      <c r="V4147" s="23"/>
      <c r="W4147" s="15">
        <f t="shared" si="2"/>
        <v>45635</v>
      </c>
      <c r="X4147" s="24">
        <v>4146.0</v>
      </c>
      <c r="Y4147" s="17" t="str">
        <f t="shared" si="5781"/>
        <v>=COUNTIFS(C$3:C4147,C4147)</v>
      </c>
      <c r="Z4147" s="25" t="str">
        <f t="shared" si="5782"/>
        <v>#NAME?</v>
      </c>
      <c r="AA4147" s="25" t="str">
        <f t="shared" si="5783"/>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84"/>
        <v>1</v>
      </c>
      <c r="B4148" s="10">
        <f t="shared" si="5557"/>
        <v>1</v>
      </c>
      <c r="C4148" s="12" t="s">
        <v>8945</v>
      </c>
      <c r="D4148" s="21" t="s">
        <v>47</v>
      </c>
      <c r="E4148" s="21" t="s">
        <v>8946</v>
      </c>
      <c r="F4148" s="21"/>
      <c r="G4148" s="21"/>
      <c r="H4148" s="21" t="s">
        <v>8947</v>
      </c>
      <c r="I4148" s="21" t="s">
        <v>8948</v>
      </c>
      <c r="J4148" s="21" t="s">
        <v>8949</v>
      </c>
      <c r="K4148" s="21">
        <v>1.0</v>
      </c>
      <c r="L4148" s="21" t="s">
        <v>35</v>
      </c>
      <c r="M4148" s="21"/>
      <c r="N4148" s="21" t="s">
        <v>8950</v>
      </c>
      <c r="O4148" s="21"/>
      <c r="P4148" s="21"/>
      <c r="Q4148" s="21"/>
      <c r="R4148" s="21" t="s">
        <v>8914</v>
      </c>
      <c r="S4148" s="21" t="s">
        <v>8916</v>
      </c>
      <c r="T4148" s="21" t="s">
        <v>8951</v>
      </c>
      <c r="U4148" s="23"/>
      <c r="V4148" s="23"/>
      <c r="W4148" s="15">
        <f t="shared" si="2"/>
        <v>45635</v>
      </c>
      <c r="X4148" s="24">
        <v>4147.0</v>
      </c>
      <c r="Y4148" s="17" t="str">
        <f t="shared" si="5781"/>
        <v>=COUNTIFS(C$3:C4148,C4148)</v>
      </c>
      <c r="Z4148" s="25" t="str">
        <f t="shared" si="5782"/>
        <v>#NAME?</v>
      </c>
      <c r="AA4148" s="25" t="str">
        <f t="shared" si="5783"/>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84"/>
        <v>151</v>
      </c>
      <c r="B4149" s="10">
        <f t="shared" si="5557"/>
        <v>220</v>
      </c>
      <c r="C4149" s="12" t="s">
        <v>1131</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8914</v>
      </c>
      <c r="S4149" s="21" t="s">
        <v>8916</v>
      </c>
      <c r="T4149" s="21" t="s">
        <v>8917</v>
      </c>
      <c r="U4149" s="23"/>
      <c r="V4149" s="23"/>
      <c r="W4149" s="15">
        <f t="shared" si="2"/>
        <v>45635</v>
      </c>
      <c r="X4149" s="24">
        <v>4148.0</v>
      </c>
      <c r="Y4149" s="17" t="str">
        <f t="shared" si="5781"/>
        <v>=COUNTIFS(C$3:C4149,C4149)</v>
      </c>
      <c r="Z4149" s="25" t="str">
        <f t="shared" si="5782"/>
        <v>#NAME?</v>
      </c>
      <c r="AA4149" s="25" t="str">
        <f t="shared" si="5783"/>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84"/>
        <v>1</v>
      </c>
      <c r="B4150" s="10">
        <f t="shared" si="5557"/>
        <v>1</v>
      </c>
      <c r="C4150" s="12" t="s">
        <v>8952</v>
      </c>
      <c r="D4150" s="21" t="s">
        <v>47</v>
      </c>
      <c r="E4150" s="21" t="s">
        <v>8953</v>
      </c>
      <c r="F4150" s="21"/>
      <c r="G4150" s="21"/>
      <c r="H4150" s="21" t="s">
        <v>8954</v>
      </c>
      <c r="I4150" s="21"/>
      <c r="J4150" s="21"/>
      <c r="K4150" s="21"/>
      <c r="L4150" s="21"/>
      <c r="M4150" s="21"/>
      <c r="N4150" s="21" t="s">
        <v>8955</v>
      </c>
      <c r="O4150" s="21" t="s">
        <v>178</v>
      </c>
      <c r="P4150" s="21" t="s">
        <v>8955</v>
      </c>
      <c r="Q4150" s="21"/>
      <c r="R4150" s="21" t="s">
        <v>8914</v>
      </c>
      <c r="S4150" s="21" t="s">
        <v>8916</v>
      </c>
      <c r="T4150" s="21" t="s">
        <v>8956</v>
      </c>
      <c r="U4150" s="23"/>
      <c r="V4150" s="23"/>
      <c r="W4150" s="15">
        <f t="shared" si="2"/>
        <v>45635</v>
      </c>
      <c r="X4150" s="24">
        <v>4149.0</v>
      </c>
      <c r="Y4150" s="17" t="str">
        <f t="shared" si="5781"/>
        <v>=COUNTIFS(C$3:C4150,C4150)</v>
      </c>
      <c r="Z4150" s="25" t="str">
        <f t="shared" si="5782"/>
        <v>#NAME?</v>
      </c>
      <c r="AA4150" s="25" t="str">
        <f t="shared" si="5783"/>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84"/>
        <v>1</v>
      </c>
      <c r="B4151" s="10">
        <f t="shared" si="5557"/>
        <v>1</v>
      </c>
      <c r="C4151" s="12" t="s">
        <v>8957</v>
      </c>
      <c r="D4151" s="21" t="s">
        <v>47</v>
      </c>
      <c r="E4151" s="21" t="s">
        <v>921</v>
      </c>
      <c r="F4151" s="21"/>
      <c r="G4151" s="21"/>
      <c r="H4151" s="21" t="s">
        <v>8958</v>
      </c>
      <c r="I4151" s="21"/>
      <c r="J4151" s="21"/>
      <c r="K4151" s="21"/>
      <c r="L4151" s="21"/>
      <c r="M4151" s="21"/>
      <c r="N4151" s="21"/>
      <c r="O4151" s="21"/>
      <c r="P4151" s="21"/>
      <c r="Q4151" s="21"/>
      <c r="R4151" s="21" t="s">
        <v>8914</v>
      </c>
      <c r="S4151" s="21" t="s">
        <v>8916</v>
      </c>
      <c r="T4151" s="21" t="s">
        <v>8959</v>
      </c>
      <c r="U4151" s="23"/>
      <c r="V4151" s="23"/>
      <c r="W4151" s="15">
        <f t="shared" si="2"/>
        <v>45635</v>
      </c>
      <c r="X4151" s="24">
        <v>4150.0</v>
      </c>
      <c r="Y4151" s="17" t="str">
        <f t="shared" si="5781"/>
        <v>=COUNTIFS(C$3:C4151,C4151)</v>
      </c>
      <c r="Z4151" s="25" t="str">
        <f t="shared" si="5782"/>
        <v>#NAME?</v>
      </c>
      <c r="AA4151" s="25" t="str">
        <f t="shared" si="5783"/>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84"/>
        <v>1</v>
      </c>
      <c r="B4152" s="10">
        <f t="shared" si="5557"/>
        <v>1</v>
      </c>
      <c r="C4152" s="12" t="s">
        <v>8960</v>
      </c>
      <c r="D4152" s="21" t="s">
        <v>47</v>
      </c>
      <c r="E4152" s="21" t="s">
        <v>8961</v>
      </c>
      <c r="F4152" s="21"/>
      <c r="G4152" s="21"/>
      <c r="H4152" s="21" t="s">
        <v>8962</v>
      </c>
      <c r="I4152" s="21"/>
      <c r="J4152" s="21" t="s">
        <v>1665</v>
      </c>
      <c r="K4152" s="21">
        <v>1.0</v>
      </c>
      <c r="L4152" s="21" t="s">
        <v>35</v>
      </c>
      <c r="M4152" s="21" t="s">
        <v>8963</v>
      </c>
      <c r="N4152" s="21" t="s">
        <v>1667</v>
      </c>
      <c r="O4152" s="21"/>
      <c r="P4152" s="21"/>
      <c r="Q4152" s="21"/>
      <c r="R4152" s="21" t="s">
        <v>8914</v>
      </c>
      <c r="S4152" s="21" t="s">
        <v>8916</v>
      </c>
      <c r="T4152" s="21" t="s">
        <v>8964</v>
      </c>
      <c r="U4152" s="23"/>
      <c r="V4152" s="23"/>
      <c r="W4152" s="15">
        <f t="shared" si="2"/>
        <v>45635</v>
      </c>
      <c r="X4152" s="24">
        <v>4151.0</v>
      </c>
      <c r="Y4152" s="17" t="str">
        <f t="shared" si="5781"/>
        <v>=COUNTIFS(C$3:C4152,C4152)</v>
      </c>
      <c r="Z4152" s="25" t="str">
        <f t="shared" si="5782"/>
        <v>#NAME?</v>
      </c>
      <c r="AA4152" s="25" t="str">
        <f t="shared" si="5783"/>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84"/>
        <v>152</v>
      </c>
      <c r="B4153" s="10">
        <f t="shared" si="5557"/>
        <v>220</v>
      </c>
      <c r="C4153" s="12" t="s">
        <v>1131</v>
      </c>
      <c r="D4153" s="21" t="str">
        <f t="shared" ref="D4153:D4155" si="5797">VLOOKUP($C4153,$C$1:$P$7320,2,0)</f>
        <v>ind</v>
      </c>
      <c r="E4153" s="21" t="str">
        <f t="shared" ref="E4153:E4155" si="5798">VLOOKUP($C4153,$C$1:$P$7320,3,0)</f>
        <v>conj</v>
      </c>
      <c r="F4153" s="21" t="str">
        <f t="shared" ref="F4153:F4155" si="5799">VLOOKUP($C4153,$C$1:$P$7320,4,0)</f>
        <v/>
      </c>
      <c r="G4153" s="21"/>
      <c r="H4153" s="21" t="str">
        <f t="shared" ref="H4153:H4155" si="5800">VLOOKUP($C4153,$C$1:$P$7320,6,0)</f>
        <v>or, either or</v>
      </c>
      <c r="I4153" s="21" t="str">
        <f t="shared" ref="I4153:I4155" si="5801">VLOOKUP($C4153,$C$1:$P$7320,7,0)</f>
        <v/>
      </c>
      <c r="J4153" s="21" t="str">
        <f t="shared" ref="J4153:J4155" si="5802">VLOOKUP($C4153,$C$1:$P$7320,8,0)</f>
        <v/>
      </c>
      <c r="K4153" s="21" t="str">
        <f t="shared" ref="K4153:K4155" si="5803">VLOOKUP($C4153,$C$1:$P$7320,9,0)</f>
        <v/>
      </c>
      <c r="L4153" s="21" t="str">
        <f t="shared" ref="L4153:L4155" si="5804">VLOOKUP($C4153,$C$1:$P$7320,10,0)</f>
        <v/>
      </c>
      <c r="M4153" s="21" t="str">
        <f t="shared" ref="M4153:M4155" si="5805">VLOOKUP($C4153,$C$1:$P$7320,11,0)</f>
        <v/>
      </c>
      <c r="N4153" s="21" t="str">
        <f t="shared" ref="N4153:N4155" si="5806">VLOOKUP($C4153,$C$1:$P$7320,12,0)</f>
        <v/>
      </c>
      <c r="O4153" s="21" t="str">
        <f t="shared" ref="O4153:O4155" si="5807">VLOOKUP($C4153,$C$1:$P$7320,13,0)</f>
        <v/>
      </c>
      <c r="P4153" s="21" t="str">
        <f t="shared" ref="P4153:P4155" si="5808">VLOOKUP($C4153,$C$1:$P$7320,14,0)</f>
        <v/>
      </c>
      <c r="Q4153" s="21"/>
      <c r="R4153" s="21" t="s">
        <v>8914</v>
      </c>
      <c r="S4153" s="21" t="s">
        <v>8916</v>
      </c>
      <c r="T4153" s="21" t="s">
        <v>8917</v>
      </c>
      <c r="U4153" s="23"/>
      <c r="V4153" s="23"/>
      <c r="W4153" s="15">
        <f t="shared" si="2"/>
        <v>45635</v>
      </c>
      <c r="X4153" s="24">
        <v>4152.0</v>
      </c>
      <c r="Y4153" s="17" t="str">
        <f t="shared" si="5781"/>
        <v>=COUNTIFS(C$3:C4153,C4153)</v>
      </c>
      <c r="Z4153" s="25" t="str">
        <f t="shared" si="5782"/>
        <v>#NAME?</v>
      </c>
      <c r="AA4153" s="25" t="str">
        <f t="shared" si="5783"/>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84"/>
        <v>4</v>
      </c>
      <c r="B4154" s="10">
        <f t="shared" si="5557"/>
        <v>4</v>
      </c>
      <c r="C4154" s="12" t="s">
        <v>7481</v>
      </c>
      <c r="D4154" s="21" t="str">
        <f t="shared" si="5797"/>
        <v>verb</v>
      </c>
      <c r="E4154" s="21" t="str">
        <f t="shared" si="5798"/>
        <v>opt 3rd sg of gacchati</v>
      </c>
      <c r="F4154" s="21" t="str">
        <f t="shared" si="5799"/>
        <v/>
      </c>
      <c r="G4154" s="21"/>
      <c r="H4154" s="21" t="str">
        <f t="shared" si="5800"/>
        <v>he would go away</v>
      </c>
      <c r="I4154" s="21" t="str">
        <f t="shared" si="5801"/>
        <v/>
      </c>
      <c r="J4154" s="21" t="str">
        <f t="shared" si="5802"/>
        <v>√gam (go)</v>
      </c>
      <c r="K4154" s="21">
        <f t="shared" si="5803"/>
        <v>1</v>
      </c>
      <c r="L4154" s="21" t="str">
        <f t="shared" si="5804"/>
        <v>a</v>
      </c>
      <c r="M4154" s="21" t="str">
        <f t="shared" si="5805"/>
        <v>√gam + a &gt; gaccha (irreg)</v>
      </c>
      <c r="N4154" s="21" t="str">
        <f t="shared" si="5806"/>
        <v>gaccha + ti</v>
      </c>
      <c r="O4154" s="21" t="str">
        <f t="shared" si="5807"/>
        <v/>
      </c>
      <c r="P4154" s="21" t="str">
        <f t="shared" si="5808"/>
        <v/>
      </c>
      <c r="Q4154" s="21"/>
      <c r="R4154" s="21" t="s">
        <v>8914</v>
      </c>
      <c r="S4154" s="21" t="s">
        <v>8916</v>
      </c>
      <c r="T4154" s="21" t="s">
        <v>8917</v>
      </c>
      <c r="U4154" s="23"/>
      <c r="V4154" s="23"/>
      <c r="W4154" s="15">
        <f t="shared" si="2"/>
        <v>45635</v>
      </c>
      <c r="X4154" s="24">
        <v>4153.0</v>
      </c>
      <c r="Y4154" s="17" t="str">
        <f t="shared" si="5781"/>
        <v>=COUNTIFS(C$3:C4154,C4154)</v>
      </c>
      <c r="Z4154" s="25" t="str">
        <f t="shared" si="5782"/>
        <v>#NAME?</v>
      </c>
      <c r="AA4154" s="25" t="str">
        <f t="shared" si="5783"/>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84"/>
        <v>80</v>
      </c>
      <c r="B4155" s="10">
        <f t="shared" si="5557"/>
        <v>122</v>
      </c>
      <c r="C4155" s="12" t="s">
        <v>4724</v>
      </c>
      <c r="D4155" s="21" t="str">
        <f t="shared" si="5797"/>
        <v>adj</v>
      </c>
      <c r="E4155" s="21" t="str">
        <f t="shared" si="5798"/>
        <v>nt nom sg of pācittiya</v>
      </c>
      <c r="F4155" s="21" t="str">
        <f t="shared" si="5799"/>
        <v>+loc</v>
      </c>
      <c r="G4155" s="21"/>
      <c r="H4155" s="21" t="str">
        <f t="shared" si="5800"/>
        <v>requiring confession</v>
      </c>
      <c r="I4155" s="21" t="str">
        <f t="shared" si="5801"/>
        <v/>
      </c>
      <c r="J4155" s="21" t="str">
        <f t="shared" si="5802"/>
        <v/>
      </c>
      <c r="K4155" s="21" t="str">
        <f t="shared" si="5803"/>
        <v/>
      </c>
      <c r="L4155" s="21" t="str">
        <f t="shared" si="5804"/>
        <v/>
      </c>
      <c r="M4155" s="21" t="str">
        <f t="shared" si="5805"/>
        <v/>
      </c>
      <c r="N4155" s="21" t="str">
        <f t="shared" si="5806"/>
        <v/>
      </c>
      <c r="O4155" s="21" t="str">
        <f t="shared" si="5807"/>
        <v/>
      </c>
      <c r="P4155" s="21" t="str">
        <f t="shared" si="5808"/>
        <v/>
      </c>
      <c r="Q4155" s="21"/>
      <c r="R4155" s="21" t="s">
        <v>8914</v>
      </c>
      <c r="S4155" s="21" t="s">
        <v>8916</v>
      </c>
      <c r="T4155" s="21" t="s">
        <v>8917</v>
      </c>
      <c r="U4155" s="23"/>
      <c r="V4155" s="23"/>
      <c r="W4155" s="15">
        <f t="shared" si="2"/>
        <v>45635</v>
      </c>
      <c r="X4155" s="24">
        <v>4154.0</v>
      </c>
      <c r="Y4155" s="17" t="str">
        <f t="shared" si="5781"/>
        <v>=COUNTIFS(C$3:C4155,C4155)</v>
      </c>
      <c r="Z4155" s="25" t="str">
        <f t="shared" si="5782"/>
        <v>#NAME?</v>
      </c>
      <c r="AA4155" s="25" t="str">
        <f t="shared" si="5783"/>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2"/>
      <c r="B4156" s="10">
        <f t="shared" si="5557"/>
        <v>0</v>
      </c>
      <c r="C4156" s="113"/>
      <c r="D4156" s="114"/>
      <c r="E4156" s="114"/>
      <c r="F4156" s="114"/>
      <c r="G4156" s="114"/>
      <c r="H4156" s="114"/>
      <c r="I4156" s="114"/>
      <c r="J4156" s="114"/>
      <c r="K4156" s="114"/>
      <c r="L4156" s="114"/>
      <c r="M4156" s="114"/>
      <c r="N4156" s="114"/>
      <c r="O4156" s="114"/>
      <c r="P4156" s="114"/>
      <c r="Q4156" s="114"/>
      <c r="R4156" s="114"/>
      <c r="S4156" s="114"/>
      <c r="T4156" s="114"/>
      <c r="U4156" s="112"/>
      <c r="V4156" s="112"/>
      <c r="W4156" s="15">
        <f t="shared" si="2"/>
        <v>45635</v>
      </c>
      <c r="X4156" s="24">
        <v>4155.0</v>
      </c>
      <c r="Y4156" s="112"/>
      <c r="Z4156" s="112"/>
      <c r="AA4156" s="112"/>
      <c r="AB4156" s="112"/>
      <c r="AC4156" s="112"/>
      <c r="AD4156" s="112"/>
      <c r="AE4156" s="112"/>
      <c r="AF4156" s="112"/>
      <c r="AG4156" s="112"/>
      <c r="AH4156" s="112"/>
      <c r="AI4156" s="112"/>
      <c r="AJ4156" s="112"/>
      <c r="AK4156" s="112"/>
      <c r="AL4156" s="115"/>
      <c r="AM4156" s="115"/>
      <c r="AN4156" s="115"/>
      <c r="AO4156" s="115"/>
      <c r="AP4156" s="115"/>
      <c r="AQ4156" s="115"/>
      <c r="AR4156" s="115"/>
      <c r="AS4156" s="115"/>
      <c r="AT4156" s="115"/>
      <c r="AU4156" s="115"/>
    </row>
    <row r="4157" ht="15.75" customHeight="1">
      <c r="A4157" s="116"/>
      <c r="B4157" s="10">
        <f t="shared" si="5557"/>
        <v>1</v>
      </c>
      <c r="C4157" s="117" t="s">
        <v>8965</v>
      </c>
      <c r="D4157" s="118"/>
      <c r="E4157" s="118"/>
      <c r="F4157" s="118"/>
      <c r="G4157" s="118"/>
      <c r="H4157" s="118"/>
      <c r="I4157" s="118"/>
      <c r="J4157" s="118"/>
      <c r="K4157" s="118"/>
      <c r="L4157" s="118"/>
      <c r="M4157" s="118"/>
      <c r="N4157" s="118"/>
      <c r="O4157" s="118"/>
      <c r="P4157" s="118"/>
      <c r="Q4157" s="124"/>
      <c r="R4157" s="118"/>
      <c r="S4157" s="118"/>
      <c r="T4157" s="120"/>
      <c r="U4157" s="121"/>
      <c r="V4157" s="121"/>
      <c r="W4157" s="15">
        <f t="shared" si="2"/>
        <v>45635</v>
      </c>
      <c r="X4157" s="24">
        <v>4156.0</v>
      </c>
      <c r="Y4157" s="121"/>
      <c r="Z4157" s="121"/>
      <c r="AA4157" s="121"/>
      <c r="AB4157" s="121"/>
      <c r="AC4157" s="121"/>
      <c r="AD4157" s="121"/>
      <c r="AE4157" s="121"/>
      <c r="AF4157" s="121"/>
      <c r="AG4157" s="121"/>
      <c r="AH4157" s="121"/>
      <c r="AI4157" s="121"/>
      <c r="AJ4157" s="121"/>
      <c r="AK4157" s="121"/>
      <c r="AL4157" s="122"/>
      <c r="AM4157" s="122"/>
      <c r="AN4157" s="122"/>
      <c r="AO4157" s="122"/>
      <c r="AP4157" s="122"/>
      <c r="AQ4157" s="122"/>
      <c r="AR4157" s="122"/>
      <c r="AS4157" s="122"/>
      <c r="AT4157" s="122"/>
      <c r="AU4157" s="122"/>
    </row>
    <row r="4158" ht="15.75" customHeight="1">
      <c r="A4158" s="123">
        <f t="shared" ref="A4158:A4161" si="5809">COUNTIFS(C$3:C4158,C4158)</f>
        <v>1</v>
      </c>
      <c r="B4158" s="10">
        <f t="shared" si="5557"/>
        <v>1</v>
      </c>
      <c r="C4158" s="117" t="s">
        <v>8966</v>
      </c>
      <c r="D4158" s="124" t="s">
        <v>47</v>
      </c>
      <c r="E4158" s="119" t="s">
        <v>8967</v>
      </c>
      <c r="F4158" s="124"/>
      <c r="G4158" s="124"/>
      <c r="H4158" s="119" t="s">
        <v>8968</v>
      </c>
      <c r="I4158" s="124"/>
      <c r="J4158" s="124"/>
      <c r="K4158" s="124"/>
      <c r="L4158" s="124"/>
      <c r="M4158" s="124"/>
      <c r="N4158" s="119" t="s">
        <v>8969</v>
      </c>
      <c r="O4158" s="124" t="s">
        <v>65</v>
      </c>
      <c r="P4158" s="119" t="s">
        <v>8969</v>
      </c>
      <c r="Q4158" s="124"/>
      <c r="R4158" s="124" t="s">
        <v>8914</v>
      </c>
      <c r="S4158" s="124" t="s">
        <v>8916</v>
      </c>
      <c r="T4158" s="119" t="s">
        <v>8970</v>
      </c>
      <c r="U4158" s="126"/>
      <c r="V4158" s="126"/>
      <c r="W4158" s="15">
        <f t="shared" si="2"/>
        <v>45635</v>
      </c>
      <c r="X4158" s="24">
        <v>4157.0</v>
      </c>
      <c r="Y4158" s="121" t="str">
        <f>formulatext(A4158)</f>
        <v>=COUNTIFS(C$3:C4158,C4158)</v>
      </c>
      <c r="Z4158" s="127" t="str">
        <f>org.libreoffice.regex(Y4158,"(\= COUNTIFS\(C\$\d{1,3}:)(C\d{1,3})(,)(C\d{1,3})(\))","$2")</f>
        <v>#NAME?</v>
      </c>
      <c r="AA4158" s="127" t="str">
        <f>org.libreoffice.regex(Y4158,"(\= COUNTIFS\(C\$\d{1,3}:)(C\d{1,3})(,)(C\d{1,3})(\))","$4")</f>
        <v>#NAME?</v>
      </c>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si="5809"/>
        <v>1</v>
      </c>
      <c r="B4159" s="10">
        <f t="shared" si="5557"/>
        <v>1</v>
      </c>
      <c r="C4159" s="117" t="s">
        <v>8971</v>
      </c>
      <c r="D4159" s="143" t="s">
        <v>47</v>
      </c>
      <c r="E4159" s="146" t="s">
        <v>612</v>
      </c>
      <c r="F4159" s="143"/>
      <c r="G4159" s="143"/>
      <c r="H4159" s="146" t="s">
        <v>8972</v>
      </c>
      <c r="I4159" s="143" t="s">
        <v>8616</v>
      </c>
      <c r="J4159" s="143" t="s">
        <v>8617</v>
      </c>
      <c r="K4159" s="143">
        <v>1.0</v>
      </c>
      <c r="L4159" s="143" t="s">
        <v>35</v>
      </c>
      <c r="M4159" s="143"/>
      <c r="N4159" s="143" t="s">
        <v>8618</v>
      </c>
      <c r="O4159" s="143"/>
      <c r="P4159" s="124"/>
      <c r="Q4159" s="124"/>
      <c r="R4159" s="124" t="s">
        <v>8914</v>
      </c>
      <c r="S4159" s="124" t="s">
        <v>8916</v>
      </c>
      <c r="T4159" s="119" t="s">
        <v>8973</v>
      </c>
      <c r="U4159" s="126"/>
      <c r="V4159" s="126"/>
      <c r="W4159" s="15">
        <f t="shared" si="2"/>
        <v>45635</v>
      </c>
      <c r="X4159" s="24">
        <v>4158.0</v>
      </c>
      <c r="Y4159" s="121"/>
      <c r="Z4159" s="127"/>
      <c r="AA4159" s="127"/>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809"/>
        <v>8</v>
      </c>
      <c r="B4160" s="10">
        <f t="shared" si="5557"/>
        <v>19</v>
      </c>
      <c r="C4160" s="128" t="s">
        <v>5844</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4"/>
      <c r="P4160" s="124"/>
      <c r="Q4160" s="124"/>
      <c r="R4160" s="124" t="s">
        <v>8914</v>
      </c>
      <c r="S4160" s="124" t="s">
        <v>8916</v>
      </c>
      <c r="T4160" s="129" t="s">
        <v>8974</v>
      </c>
      <c r="U4160" s="126"/>
      <c r="V4160" s="126"/>
      <c r="W4160" s="15">
        <f t="shared" si="2"/>
        <v>45635</v>
      </c>
      <c r="X4160" s="24">
        <v>4159.0</v>
      </c>
      <c r="Y4160" s="121" t="str">
        <f t="shared" ref="Y4160:Y4161" si="5810">formulatext(A4160)</f>
        <v>=COUNTIFS(C$3:C4160,C4160)</v>
      </c>
      <c r="Z4160" s="127" t="str">
        <f t="shared" ref="Z4160:Z4161" si="5811">org.libreoffice.regex(Y4160,"(\= COUNTIFS\(C\$\d{1,3}:)(C\d{1,3})(,)(C\d{1,3})(\))","$2")</f>
        <v>#NAME?</v>
      </c>
      <c r="AA4160" s="127" t="str">
        <f t="shared" ref="AA4160:AA4161" si="5812">org.libreoffice.regex(Y4160,"(\= COUNTIFS\(C\$\d{1,3}:)(C\d{1,3})(,)(C\d{1,3})(\))","$4")</f>
        <v>#NAME?</v>
      </c>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809"/>
        <v>1</v>
      </c>
      <c r="B4161" s="10">
        <f t="shared" si="5557"/>
        <v>3</v>
      </c>
      <c r="C4161" s="117" t="s">
        <v>8975</v>
      </c>
      <c r="D4161" s="119" t="s">
        <v>7090</v>
      </c>
      <c r="E4161" s="119" t="s">
        <v>8976</v>
      </c>
      <c r="F4161" s="124"/>
      <c r="G4161" s="124"/>
      <c r="H4161" s="119" t="s">
        <v>8977</v>
      </c>
      <c r="I4161" s="124"/>
      <c r="J4161" s="124"/>
      <c r="K4161" s="124"/>
      <c r="L4161" s="124"/>
      <c r="M4161" s="124"/>
      <c r="N4161" s="119" t="s">
        <v>8978</v>
      </c>
      <c r="O4161" s="124"/>
      <c r="P4161" s="124"/>
      <c r="Q4161" s="124"/>
      <c r="R4161" s="124" t="s">
        <v>8914</v>
      </c>
      <c r="S4161" s="124" t="s">
        <v>8916</v>
      </c>
      <c r="T4161" s="129" t="s">
        <v>8979</v>
      </c>
      <c r="U4161" s="126"/>
      <c r="V4161" s="126"/>
      <c r="W4161" s="15">
        <f t="shared" si="2"/>
        <v>45635</v>
      </c>
      <c r="X4161" s="24">
        <v>4160.0</v>
      </c>
      <c r="Y4161" s="121" t="str">
        <f t="shared" si="5810"/>
        <v>=COUNTIFS(C$3:C4161,C4161)</v>
      </c>
      <c r="Z4161" s="127" t="str">
        <f t="shared" si="5811"/>
        <v>#NAME?</v>
      </c>
      <c r="AA4161" s="127" t="str">
        <f t="shared" si="5812"/>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36"/>
      <c r="B4162" s="10">
        <f t="shared" si="5557"/>
        <v>0</v>
      </c>
      <c r="C4162" s="130"/>
      <c r="D4162" s="130"/>
      <c r="E4162" s="130"/>
      <c r="F4162" s="130"/>
      <c r="G4162" s="130"/>
      <c r="H4162" s="130"/>
      <c r="I4162" s="130"/>
      <c r="J4162" s="130"/>
      <c r="K4162" s="130"/>
      <c r="L4162" s="130"/>
      <c r="M4162" s="130"/>
      <c r="N4162" s="130"/>
      <c r="O4162" s="130"/>
      <c r="P4162" s="130"/>
      <c r="Q4162" s="130"/>
      <c r="R4162" s="130"/>
      <c r="S4162" s="130"/>
      <c r="T4162" s="130"/>
      <c r="U4162" s="36"/>
      <c r="V4162" s="36"/>
      <c r="W4162" s="15">
        <f t="shared" si="2"/>
        <v>45635</v>
      </c>
      <c r="X4162" s="24">
        <v>4161.0</v>
      </c>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57"/>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2"/>
        <v>45635</v>
      </c>
      <c r="X4163" s="24">
        <v>4162.0</v>
      </c>
      <c r="Y4163" s="17" t="str">
        <f t="shared" ref="Y4163:Y4169" si="5813">formulatext(A4163)</f>
        <v>#N/A</v>
      </c>
      <c r="Z4163" s="25" t="str">
        <f t="shared" ref="Z4163:Z4169" si="5814">org.libreoffice.regex(Y4163,"(\= COUNTIFS\(C\$\d{1,3}:)(C\d{1,3})(,)(C\d{1,3})(\))","$2")</f>
        <v>#NAME?</v>
      </c>
      <c r="AA4163" s="25" t="str">
        <f t="shared" ref="AA4163:AA4169" si="5815">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57"/>
        <v>1</v>
      </c>
      <c r="C4164" s="12" t="s">
        <v>8980</v>
      </c>
      <c r="D4164" s="21"/>
      <c r="E4164" s="21"/>
      <c r="F4164" s="21"/>
      <c r="G4164" s="21"/>
      <c r="H4164" s="21"/>
      <c r="I4164" s="21"/>
      <c r="J4164" s="21"/>
      <c r="K4164" s="21"/>
      <c r="L4164" s="21"/>
      <c r="M4164" s="21"/>
      <c r="N4164" s="21"/>
      <c r="O4164" s="21"/>
      <c r="P4164" s="21"/>
      <c r="Q4164" s="21"/>
      <c r="R4164" s="21"/>
      <c r="S4164" s="21"/>
      <c r="T4164" s="21"/>
      <c r="U4164" s="23"/>
      <c r="V4164" s="23"/>
      <c r="W4164" s="15">
        <f t="shared" si="2"/>
        <v>45635</v>
      </c>
      <c r="X4164" s="24">
        <v>4163.0</v>
      </c>
      <c r="Y4164" s="17" t="str">
        <f t="shared" si="5813"/>
        <v>#N/A</v>
      </c>
      <c r="Z4164" s="25" t="str">
        <f t="shared" si="5814"/>
        <v>#NAME?</v>
      </c>
      <c r="AA4164" s="25" t="str">
        <f t="shared" si="5815"/>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816">COUNTIFS(C$3:C4165,C4165)</f>
        <v>1</v>
      </c>
      <c r="B4165" s="10">
        <f t="shared" si="5557"/>
        <v>1</v>
      </c>
      <c r="C4165" s="12" t="s">
        <v>8981</v>
      </c>
      <c r="D4165" s="21" t="s">
        <v>47</v>
      </c>
      <c r="E4165" s="21" t="s">
        <v>8982</v>
      </c>
      <c r="F4165" s="21"/>
      <c r="G4165" s="21"/>
      <c r="H4165" s="21" t="s">
        <v>8983</v>
      </c>
      <c r="I4165" s="27" t="s">
        <v>8984</v>
      </c>
      <c r="J4165" s="21"/>
      <c r="K4165" s="21"/>
      <c r="L4165" s="21"/>
      <c r="M4165" s="21"/>
      <c r="N4165" s="21" t="s">
        <v>8985</v>
      </c>
      <c r="O4165" s="21" t="s">
        <v>916</v>
      </c>
      <c r="P4165" s="21" t="s">
        <v>8986</v>
      </c>
      <c r="Q4165" s="21"/>
      <c r="R4165" s="21" t="s">
        <v>8980</v>
      </c>
      <c r="S4165" s="21" t="s">
        <v>8987</v>
      </c>
      <c r="T4165" s="22" t="s">
        <v>8988</v>
      </c>
      <c r="U4165" s="23"/>
      <c r="V4165" s="23"/>
      <c r="W4165" s="15">
        <f t="shared" si="2"/>
        <v>45635</v>
      </c>
      <c r="X4165" s="24">
        <v>4164.0</v>
      </c>
      <c r="Y4165" s="17" t="str">
        <f t="shared" si="5813"/>
        <v>=COUNTIFS(C$3:C4165,C4165)</v>
      </c>
      <c r="Z4165" s="25" t="str">
        <f t="shared" si="5814"/>
        <v>#NAME?</v>
      </c>
      <c r="AA4165" s="25" t="str">
        <f t="shared" si="5815"/>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816"/>
        <v>1</v>
      </c>
      <c r="B4166" s="10">
        <f t="shared" si="5557"/>
        <v>1</v>
      </c>
      <c r="C4166" s="12" t="s">
        <v>8989</v>
      </c>
      <c r="D4166" s="21" t="s">
        <v>47</v>
      </c>
      <c r="E4166" s="21" t="s">
        <v>2064</v>
      </c>
      <c r="F4166" s="21"/>
      <c r="G4166" s="21"/>
      <c r="H4166" s="21" t="s">
        <v>8990</v>
      </c>
      <c r="I4166" s="21" t="s">
        <v>8991</v>
      </c>
      <c r="J4166" s="21" t="s">
        <v>8992</v>
      </c>
      <c r="K4166" s="21">
        <v>1.0</v>
      </c>
      <c r="L4166" s="21" t="s">
        <v>35</v>
      </c>
      <c r="M4166" s="21"/>
      <c r="N4166" s="21" t="s">
        <v>8993</v>
      </c>
      <c r="O4166" s="21"/>
      <c r="P4166" s="21"/>
      <c r="Q4166" s="21"/>
      <c r="R4166" s="21" t="s">
        <v>8980</v>
      </c>
      <c r="S4166" s="21" t="s">
        <v>8987</v>
      </c>
      <c r="T4166" s="22" t="s">
        <v>8994</v>
      </c>
      <c r="U4166" s="23"/>
      <c r="V4166" s="23"/>
      <c r="W4166" s="15">
        <f t="shared" si="2"/>
        <v>45635</v>
      </c>
      <c r="X4166" s="24">
        <v>4165.0</v>
      </c>
      <c r="Y4166" s="17" t="str">
        <f t="shared" si="5813"/>
        <v>=COUNTIFS(C$3:C4166,C4166)</v>
      </c>
      <c r="Z4166" s="25" t="str">
        <f t="shared" si="5814"/>
        <v>#NAME?</v>
      </c>
      <c r="AA4166" s="25" t="str">
        <f t="shared" si="5815"/>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16"/>
        <v>1</v>
      </c>
      <c r="B4167" s="10">
        <f t="shared" si="5557"/>
        <v>1</v>
      </c>
      <c r="C4167" s="12" t="s">
        <v>8995</v>
      </c>
      <c r="D4167" s="21" t="s">
        <v>47</v>
      </c>
      <c r="E4167" s="21" t="s">
        <v>921</v>
      </c>
      <c r="F4167" s="21"/>
      <c r="G4167" s="21"/>
      <c r="H4167" s="21" t="s">
        <v>8996</v>
      </c>
      <c r="I4167" s="21"/>
      <c r="J4167" s="21"/>
      <c r="K4167" s="21"/>
      <c r="L4167" s="21"/>
      <c r="M4167" s="21"/>
      <c r="N4167" s="21"/>
      <c r="O4167" s="21"/>
      <c r="P4167" s="21"/>
      <c r="Q4167" s="21"/>
      <c r="R4167" s="21" t="s">
        <v>8980</v>
      </c>
      <c r="S4167" s="21" t="s">
        <v>8987</v>
      </c>
      <c r="T4167" s="21" t="s">
        <v>8997</v>
      </c>
      <c r="U4167" s="23"/>
      <c r="V4167" s="23"/>
      <c r="W4167" s="15">
        <f t="shared" si="2"/>
        <v>45635</v>
      </c>
      <c r="X4167" s="24">
        <v>4166.0</v>
      </c>
      <c r="Y4167" s="17" t="str">
        <f t="shared" si="5813"/>
        <v>=COUNTIFS(C$3:C4167,C4167)</v>
      </c>
      <c r="Z4167" s="25" t="str">
        <f t="shared" si="5814"/>
        <v>#NAME?</v>
      </c>
      <c r="AA4167" s="25" t="str">
        <f t="shared" si="5815"/>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16"/>
        <v>1</v>
      </c>
      <c r="B4168" s="10">
        <f t="shared" si="5557"/>
        <v>1</v>
      </c>
      <c r="C4168" s="12" t="s">
        <v>8998</v>
      </c>
      <c r="D4168" s="21" t="s">
        <v>47</v>
      </c>
      <c r="E4168" s="21" t="s">
        <v>8999</v>
      </c>
      <c r="F4168" s="21"/>
      <c r="G4168" s="21"/>
      <c r="H4168" s="21" t="s">
        <v>9000</v>
      </c>
      <c r="I4168" s="21"/>
      <c r="J4168" s="21" t="s">
        <v>6322</v>
      </c>
      <c r="K4168" s="21">
        <v>1.0</v>
      </c>
      <c r="L4168" s="21" t="s">
        <v>35</v>
      </c>
      <c r="M4168" s="21"/>
      <c r="N4168" s="21" t="s">
        <v>9001</v>
      </c>
      <c r="O4168" s="21"/>
      <c r="P4168" s="21"/>
      <c r="Q4168" s="21"/>
      <c r="R4168" s="21" t="s">
        <v>8980</v>
      </c>
      <c r="S4168" s="21" t="s">
        <v>8987</v>
      </c>
      <c r="T4168" s="21" t="s">
        <v>9002</v>
      </c>
      <c r="U4168" s="23"/>
      <c r="V4168" s="23"/>
      <c r="W4168" s="15">
        <f t="shared" si="2"/>
        <v>45635</v>
      </c>
      <c r="X4168" s="24">
        <v>4167.0</v>
      </c>
      <c r="Y4168" s="17" t="str">
        <f t="shared" si="5813"/>
        <v>=COUNTIFS(C$3:C4168,C4168)</v>
      </c>
      <c r="Z4168" s="25" t="str">
        <f t="shared" si="5814"/>
        <v>#NAME?</v>
      </c>
      <c r="AA4168" s="25" t="str">
        <f t="shared" si="5815"/>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16"/>
        <v>81</v>
      </c>
      <c r="B4169" s="10">
        <f t="shared" si="5557"/>
        <v>122</v>
      </c>
      <c r="C4169" s="12" t="s">
        <v>4724</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8980</v>
      </c>
      <c r="S4169" s="21" t="s">
        <v>8987</v>
      </c>
      <c r="T4169" s="21" t="s">
        <v>9003</v>
      </c>
      <c r="U4169" s="23"/>
      <c r="V4169" s="23"/>
      <c r="W4169" s="15">
        <f t="shared" si="2"/>
        <v>45635</v>
      </c>
      <c r="X4169" s="24">
        <v>4168.0</v>
      </c>
      <c r="Y4169" s="17" t="str">
        <f t="shared" si="5813"/>
        <v>=COUNTIFS(C$3:C4169,C4169)</v>
      </c>
      <c r="Z4169" s="25" t="str">
        <f t="shared" si="5814"/>
        <v>#NAME?</v>
      </c>
      <c r="AA4169" s="25" t="str">
        <f t="shared" si="5815"/>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57"/>
        <v>0</v>
      </c>
      <c r="C4170" s="130"/>
      <c r="D4170" s="130"/>
      <c r="E4170" s="130"/>
      <c r="F4170" s="130"/>
      <c r="G4170" s="130"/>
      <c r="H4170" s="130"/>
      <c r="I4170" s="130"/>
      <c r="J4170" s="130"/>
      <c r="K4170" s="130"/>
      <c r="L4170" s="130"/>
      <c r="M4170" s="130"/>
      <c r="N4170" s="130"/>
      <c r="O4170" s="130"/>
      <c r="P4170" s="130"/>
      <c r="Q4170" s="130"/>
      <c r="R4170" s="130"/>
      <c r="S4170" s="130"/>
      <c r="T4170" s="130"/>
      <c r="U4170" s="36"/>
      <c r="V4170" s="36"/>
      <c r="W4170" s="15">
        <f t="shared" si="2"/>
        <v>45635</v>
      </c>
      <c r="X4170" s="24">
        <v>4169.0</v>
      </c>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57"/>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2"/>
        <v>45635</v>
      </c>
      <c r="X4171" s="24">
        <v>4170.0</v>
      </c>
      <c r="Y4171" s="17" t="str">
        <f t="shared" ref="Y4171:Y4176" si="5817">formulatext(A4171)</f>
        <v>#N/A</v>
      </c>
      <c r="Z4171" s="25" t="str">
        <f t="shared" ref="Z4171:Z4176" si="5818">org.libreoffice.regex(Y4171,"(\= COUNTIFS\(C\$\d{1,3}:)(C\d{1,3})(,)(C\d{1,3})(\))","$2")</f>
        <v>#NAME?</v>
      </c>
      <c r="AA4171" s="25" t="str">
        <f t="shared" ref="AA4171:AA4176" si="5819">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57"/>
        <v>1</v>
      </c>
      <c r="C4172" s="12" t="s">
        <v>9004</v>
      </c>
      <c r="D4172" s="21"/>
      <c r="E4172" s="21"/>
      <c r="F4172" s="21"/>
      <c r="G4172" s="21"/>
      <c r="H4172" s="21"/>
      <c r="I4172" s="21"/>
      <c r="J4172" s="21"/>
      <c r="K4172" s="21"/>
      <c r="L4172" s="21"/>
      <c r="M4172" s="21"/>
      <c r="N4172" s="21"/>
      <c r="O4172" s="21"/>
      <c r="P4172" s="21"/>
      <c r="Q4172" s="21"/>
      <c r="R4172" s="21"/>
      <c r="S4172" s="21"/>
      <c r="T4172" s="21"/>
      <c r="U4172" s="23"/>
      <c r="V4172" s="23"/>
      <c r="W4172" s="15">
        <f t="shared" si="2"/>
        <v>45635</v>
      </c>
      <c r="X4172" s="24">
        <v>4171.0</v>
      </c>
      <c r="Y4172" s="17" t="str">
        <f t="shared" si="5817"/>
        <v>#N/A</v>
      </c>
      <c r="Z4172" s="25" t="str">
        <f t="shared" si="5818"/>
        <v>#NAME?</v>
      </c>
      <c r="AA4172" s="25" t="str">
        <f t="shared" si="5819"/>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820">COUNTIFS(C$3:C4173,C4173)</f>
        <v>1</v>
      </c>
      <c r="B4173" s="10">
        <f t="shared" si="5557"/>
        <v>1</v>
      </c>
      <c r="C4173" s="12" t="s">
        <v>9005</v>
      </c>
      <c r="D4173" s="21" t="s">
        <v>47</v>
      </c>
      <c r="E4173" s="21" t="s">
        <v>9006</v>
      </c>
      <c r="F4173" s="21"/>
      <c r="G4173" s="21"/>
      <c r="H4173" s="21" t="s">
        <v>9007</v>
      </c>
      <c r="I4173" s="21" t="s">
        <v>9008</v>
      </c>
      <c r="J4173" s="21"/>
      <c r="K4173" s="21"/>
      <c r="L4173" s="21"/>
      <c r="M4173" s="21"/>
      <c r="N4173" s="21" t="s">
        <v>9009</v>
      </c>
      <c r="O4173" s="21" t="s">
        <v>1153</v>
      </c>
      <c r="P4173" s="21" t="s">
        <v>9010</v>
      </c>
      <c r="Q4173" s="21"/>
      <c r="R4173" s="21" t="s">
        <v>9004</v>
      </c>
      <c r="S4173" s="21" t="s">
        <v>9011</v>
      </c>
      <c r="T4173" s="22" t="s">
        <v>9012</v>
      </c>
      <c r="U4173" s="23"/>
      <c r="V4173" s="23"/>
      <c r="W4173" s="15">
        <f t="shared" si="2"/>
        <v>45635</v>
      </c>
      <c r="X4173" s="24">
        <v>4172.0</v>
      </c>
      <c r="Y4173" s="17" t="str">
        <f t="shared" si="5817"/>
        <v>=COUNTIFS(C$3:C4173,C4173)</v>
      </c>
      <c r="Z4173" s="25" t="str">
        <f t="shared" si="5818"/>
        <v>#NAME?</v>
      </c>
      <c r="AA4173" s="25" t="str">
        <f t="shared" si="5819"/>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820"/>
        <v>1</v>
      </c>
      <c r="B4174" s="10">
        <f t="shared" si="5557"/>
        <v>1</v>
      </c>
      <c r="C4174" s="12" t="s">
        <v>9013</v>
      </c>
      <c r="D4174" s="21" t="s">
        <v>47</v>
      </c>
      <c r="E4174" s="21" t="s">
        <v>2064</v>
      </c>
      <c r="F4174" s="21"/>
      <c r="G4174" s="21"/>
      <c r="H4174" s="21" t="s">
        <v>9014</v>
      </c>
      <c r="I4174" s="21"/>
      <c r="J4174" s="21" t="s">
        <v>9015</v>
      </c>
      <c r="K4174" s="21">
        <v>1.0</v>
      </c>
      <c r="L4174" s="21" t="s">
        <v>35</v>
      </c>
      <c r="M4174" s="21"/>
      <c r="N4174" s="21" t="s">
        <v>9016</v>
      </c>
      <c r="O4174" s="21"/>
      <c r="P4174" s="21"/>
      <c r="Q4174" s="21"/>
      <c r="R4174" s="21" t="s">
        <v>9004</v>
      </c>
      <c r="S4174" s="21" t="s">
        <v>9011</v>
      </c>
      <c r="T4174" s="22" t="s">
        <v>9017</v>
      </c>
      <c r="U4174" s="23"/>
      <c r="V4174" s="23"/>
      <c r="W4174" s="15">
        <f t="shared" si="2"/>
        <v>45635</v>
      </c>
      <c r="X4174" s="24">
        <v>4173.0</v>
      </c>
      <c r="Y4174" s="17" t="str">
        <f t="shared" si="5817"/>
        <v>=COUNTIFS(C$3:C4174,C4174)</v>
      </c>
      <c r="Z4174" s="25" t="str">
        <f t="shared" si="5818"/>
        <v>#NAME?</v>
      </c>
      <c r="AA4174" s="25" t="str">
        <f t="shared" si="5819"/>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0"/>
        <v>1</v>
      </c>
      <c r="B4175" s="10">
        <f t="shared" si="5557"/>
        <v>1</v>
      </c>
      <c r="C4175" s="12" t="s">
        <v>9018</v>
      </c>
      <c r="D4175" s="21" t="s">
        <v>47</v>
      </c>
      <c r="E4175" s="21" t="s">
        <v>9019</v>
      </c>
      <c r="F4175" s="21"/>
      <c r="G4175" s="21"/>
      <c r="H4175" s="21" t="s">
        <v>9007</v>
      </c>
      <c r="I4175" s="21" t="s">
        <v>9020</v>
      </c>
      <c r="J4175" s="21" t="s">
        <v>9021</v>
      </c>
      <c r="K4175" s="21">
        <v>1.0</v>
      </c>
      <c r="L4175" s="21" t="s">
        <v>35</v>
      </c>
      <c r="M4175" s="21"/>
      <c r="N4175" s="21" t="s">
        <v>9022</v>
      </c>
      <c r="O4175" s="21"/>
      <c r="P4175" s="21"/>
      <c r="Q4175" s="21"/>
      <c r="R4175" s="21" t="s">
        <v>9004</v>
      </c>
      <c r="S4175" s="21" t="s">
        <v>9011</v>
      </c>
      <c r="T4175" s="21" t="s">
        <v>9023</v>
      </c>
      <c r="U4175" s="23"/>
      <c r="V4175" s="23"/>
      <c r="W4175" s="15">
        <f t="shared" si="2"/>
        <v>45635</v>
      </c>
      <c r="X4175" s="24">
        <v>4174.0</v>
      </c>
      <c r="Y4175" s="17" t="str">
        <f t="shared" si="5817"/>
        <v>=COUNTIFS(C$3:C4175,C4175)</v>
      </c>
      <c r="Z4175" s="25" t="str">
        <f t="shared" si="5818"/>
        <v>#NAME?</v>
      </c>
      <c r="AA4175" s="25" t="str">
        <f t="shared" si="5819"/>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0"/>
        <v>82</v>
      </c>
      <c r="B4176" s="10">
        <f t="shared" si="5557"/>
        <v>122</v>
      </c>
      <c r="C4176" s="12" t="s">
        <v>4724</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9004</v>
      </c>
      <c r="S4176" s="21" t="s">
        <v>9011</v>
      </c>
      <c r="T4176" s="21" t="s">
        <v>9024</v>
      </c>
      <c r="U4176" s="23"/>
      <c r="V4176" s="23"/>
      <c r="W4176" s="15">
        <f t="shared" si="2"/>
        <v>45635</v>
      </c>
      <c r="X4176" s="24">
        <v>4175.0</v>
      </c>
      <c r="Y4176" s="17" t="str">
        <f t="shared" si="5817"/>
        <v>=COUNTIFS(C$3:C4176,C4176)</v>
      </c>
      <c r="Z4176" s="25" t="str">
        <f t="shared" si="5818"/>
        <v>#NAME?</v>
      </c>
      <c r="AA4176" s="25" t="str">
        <f t="shared" si="5819"/>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57"/>
        <v>0</v>
      </c>
      <c r="C4177" s="130"/>
      <c r="D4177" s="130"/>
      <c r="E4177" s="130"/>
      <c r="F4177" s="130"/>
      <c r="G4177" s="130"/>
      <c r="H4177" s="130"/>
      <c r="I4177" s="130"/>
      <c r="J4177" s="130"/>
      <c r="K4177" s="130"/>
      <c r="L4177" s="130"/>
      <c r="M4177" s="130"/>
      <c r="N4177" s="130"/>
      <c r="O4177" s="130"/>
      <c r="P4177" s="130"/>
      <c r="Q4177" s="130"/>
      <c r="R4177" s="130"/>
      <c r="S4177" s="130"/>
      <c r="T4177" s="130"/>
      <c r="U4177" s="36"/>
      <c r="V4177" s="36"/>
      <c r="W4177" s="15">
        <f t="shared" si="2"/>
        <v>45635</v>
      </c>
      <c r="X4177" s="24">
        <v>4176.0</v>
      </c>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57"/>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2"/>
        <v>45635</v>
      </c>
      <c r="X4178" s="24">
        <v>4177.0</v>
      </c>
      <c r="Y4178" s="17" t="str">
        <f t="shared" ref="Y4178:Y4184" si="5821">formulatext(A4178)</f>
        <v>#N/A</v>
      </c>
      <c r="Z4178" s="25" t="str">
        <f t="shared" ref="Z4178:Z4184" si="5822">org.libreoffice.regex(Y4178,"(\= COUNTIFS\(C\$\d{1,3}:)(C\d{1,3})(,)(C\d{1,3})(\))","$2")</f>
        <v>#NAME?</v>
      </c>
      <c r="AA4178" s="25" t="str">
        <f t="shared" ref="AA4178:AA4184" si="5823">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57"/>
        <v>1</v>
      </c>
      <c r="C4179" s="12" t="s">
        <v>9025</v>
      </c>
      <c r="D4179" s="21"/>
      <c r="E4179" s="21"/>
      <c r="F4179" s="21"/>
      <c r="G4179" s="21"/>
      <c r="H4179" s="21"/>
      <c r="I4179" s="21"/>
      <c r="J4179" s="21"/>
      <c r="K4179" s="21"/>
      <c r="L4179" s="21"/>
      <c r="M4179" s="21"/>
      <c r="N4179" s="21"/>
      <c r="O4179" s="21"/>
      <c r="P4179" s="21"/>
      <c r="Q4179" s="21"/>
      <c r="R4179" s="21"/>
      <c r="S4179" s="21"/>
      <c r="T4179" s="21"/>
      <c r="U4179" s="23"/>
      <c r="V4179" s="23"/>
      <c r="W4179" s="15">
        <f t="shared" si="2"/>
        <v>45635</v>
      </c>
      <c r="X4179" s="24">
        <v>4178.0</v>
      </c>
      <c r="Y4179" s="17" t="str">
        <f t="shared" si="5821"/>
        <v>#N/A</v>
      </c>
      <c r="Z4179" s="25" t="str">
        <f t="shared" si="5822"/>
        <v>#NAME?</v>
      </c>
      <c r="AA4179" s="25" t="str">
        <f t="shared" si="5823"/>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24">COUNTIFS(C$3:C4180,C4180)</f>
        <v>1</v>
      </c>
      <c r="B4180" s="10">
        <f t="shared" si="5557"/>
        <v>2</v>
      </c>
      <c r="C4180" s="12" t="s">
        <v>9026</v>
      </c>
      <c r="D4180" s="21" t="s">
        <v>47</v>
      </c>
      <c r="E4180" s="21" t="s">
        <v>9027</v>
      </c>
      <c r="F4180" s="21"/>
      <c r="G4180" s="21"/>
      <c r="H4180" s="21" t="s">
        <v>9028</v>
      </c>
      <c r="I4180" s="21"/>
      <c r="J4180" s="21" t="s">
        <v>7770</v>
      </c>
      <c r="K4180" s="21">
        <v>2.0</v>
      </c>
      <c r="L4180" s="21" t="s">
        <v>3045</v>
      </c>
      <c r="M4180" s="21"/>
      <c r="N4180" s="21" t="s">
        <v>7771</v>
      </c>
      <c r="O4180" s="21"/>
      <c r="P4180" s="21"/>
      <c r="Q4180" s="21"/>
      <c r="R4180" s="21" t="s">
        <v>9025</v>
      </c>
      <c r="S4180" s="21" t="s">
        <v>9029</v>
      </c>
      <c r="T4180" s="22" t="s">
        <v>9030</v>
      </c>
      <c r="U4180" s="23"/>
      <c r="V4180" s="23"/>
      <c r="W4180" s="15">
        <f t="shared" si="2"/>
        <v>45635</v>
      </c>
      <c r="X4180" s="24">
        <v>4179.0</v>
      </c>
      <c r="Y4180" s="17" t="str">
        <f t="shared" si="5821"/>
        <v>=COUNTIFS(C$3:C4180,C4180)</v>
      </c>
      <c r="Z4180" s="25" t="str">
        <f t="shared" si="5822"/>
        <v>#NAME?</v>
      </c>
      <c r="AA4180" s="25" t="str">
        <f t="shared" si="5823"/>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24"/>
        <v>1</v>
      </c>
      <c r="B4181" s="10">
        <f t="shared" si="5557"/>
        <v>1</v>
      </c>
      <c r="C4181" s="12" t="s">
        <v>9031</v>
      </c>
      <c r="D4181" s="21" t="s">
        <v>47</v>
      </c>
      <c r="E4181" s="21" t="s">
        <v>9032</v>
      </c>
      <c r="F4181" s="21"/>
      <c r="G4181" s="21"/>
      <c r="H4181" s="21" t="s">
        <v>9033</v>
      </c>
      <c r="I4181" s="27" t="s">
        <v>9034</v>
      </c>
      <c r="J4181" s="21"/>
      <c r="K4181" s="21"/>
      <c r="L4181" s="21"/>
      <c r="M4181" s="21"/>
      <c r="N4181" s="21" t="s">
        <v>9035</v>
      </c>
      <c r="O4181" s="21" t="s">
        <v>65</v>
      </c>
      <c r="P4181" s="21" t="s">
        <v>9035</v>
      </c>
      <c r="Q4181" s="21" t="s">
        <v>9036</v>
      </c>
      <c r="R4181" s="21" t="s">
        <v>9025</v>
      </c>
      <c r="S4181" s="21" t="s">
        <v>9029</v>
      </c>
      <c r="T4181" s="21" t="s">
        <v>9037</v>
      </c>
      <c r="U4181" s="23"/>
      <c r="V4181" s="23"/>
      <c r="W4181" s="15">
        <f t="shared" si="2"/>
        <v>45635</v>
      </c>
      <c r="X4181" s="24">
        <v>4180.0</v>
      </c>
      <c r="Y4181" s="17" t="str">
        <f t="shared" si="5821"/>
        <v>=COUNTIFS(C$3:C4181,C4181)</v>
      </c>
      <c r="Z4181" s="25" t="str">
        <f t="shared" si="5822"/>
        <v>#NAME?</v>
      </c>
      <c r="AA4181" s="25" t="str">
        <f t="shared" si="5823"/>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24"/>
        <v>1</v>
      </c>
      <c r="B4182" s="10">
        <f t="shared" si="5557"/>
        <v>1</v>
      </c>
      <c r="C4182" s="12" t="s">
        <v>9038</v>
      </c>
      <c r="D4182" s="21" t="s">
        <v>47</v>
      </c>
      <c r="E4182" s="21" t="s">
        <v>921</v>
      </c>
      <c r="F4182" s="21"/>
      <c r="G4182" s="21"/>
      <c r="H4182" s="21" t="s">
        <v>9039</v>
      </c>
      <c r="I4182" s="21"/>
      <c r="J4182" s="21" t="s">
        <v>9040</v>
      </c>
      <c r="K4182" s="21">
        <v>1.0</v>
      </c>
      <c r="L4182" s="21" t="s">
        <v>35</v>
      </c>
      <c r="M4182" s="21"/>
      <c r="N4182" s="21" t="s">
        <v>9041</v>
      </c>
      <c r="O4182" s="21"/>
      <c r="P4182" s="21"/>
      <c r="Q4182" s="21" t="s">
        <v>9042</v>
      </c>
      <c r="R4182" s="21" t="s">
        <v>9025</v>
      </c>
      <c r="S4182" s="21" t="s">
        <v>9029</v>
      </c>
      <c r="T4182" s="21" t="s">
        <v>9043</v>
      </c>
      <c r="U4182" s="23"/>
      <c r="V4182" s="23"/>
      <c r="W4182" s="15">
        <f t="shared" si="2"/>
        <v>45635</v>
      </c>
      <c r="X4182" s="24">
        <v>4181.0</v>
      </c>
      <c r="Y4182" s="17" t="str">
        <f t="shared" si="5821"/>
        <v>=COUNTIFS(C$3:C4182,C4182)</v>
      </c>
      <c r="Z4182" s="25" t="str">
        <f t="shared" si="5822"/>
        <v>#NAME?</v>
      </c>
      <c r="AA4182" s="25" t="str">
        <f t="shared" si="5823"/>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24"/>
        <v>1</v>
      </c>
      <c r="B4183" s="10">
        <f t="shared" si="5557"/>
        <v>1</v>
      </c>
      <c r="C4183" s="12" t="s">
        <v>9044</v>
      </c>
      <c r="D4183" s="21" t="s">
        <v>47</v>
      </c>
      <c r="E4183" s="21" t="s">
        <v>9045</v>
      </c>
      <c r="F4183" s="21"/>
      <c r="G4183" s="21"/>
      <c r="H4183" s="21" t="s">
        <v>9046</v>
      </c>
      <c r="I4183" s="21"/>
      <c r="J4183" s="21" t="s">
        <v>7462</v>
      </c>
      <c r="K4183" s="21">
        <v>1.0</v>
      </c>
      <c r="L4183" s="21" t="s">
        <v>35</v>
      </c>
      <c r="M4183" s="21"/>
      <c r="N4183" s="21" t="s">
        <v>678</v>
      </c>
      <c r="O4183" s="21"/>
      <c r="P4183" s="21"/>
      <c r="Q4183" s="21"/>
      <c r="R4183" s="21" t="s">
        <v>9025</v>
      </c>
      <c r="S4183" s="21" t="s">
        <v>9029</v>
      </c>
      <c r="T4183" s="21" t="s">
        <v>9047</v>
      </c>
      <c r="U4183" s="23"/>
      <c r="V4183" s="23"/>
      <c r="W4183" s="15">
        <f t="shared" si="2"/>
        <v>45635</v>
      </c>
      <c r="X4183" s="24">
        <v>4182.0</v>
      </c>
      <c r="Y4183" s="17" t="str">
        <f t="shared" si="5821"/>
        <v>=COUNTIFS(C$3:C4183,C4183)</v>
      </c>
      <c r="Z4183" s="25" t="str">
        <f t="shared" si="5822"/>
        <v>#NAME?</v>
      </c>
      <c r="AA4183" s="25" t="str">
        <f t="shared" si="5823"/>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24"/>
        <v>83</v>
      </c>
      <c r="B4184" s="10">
        <f t="shared" si="5557"/>
        <v>122</v>
      </c>
      <c r="C4184" s="12" t="s">
        <v>4724</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9025</v>
      </c>
      <c r="S4184" s="21" t="s">
        <v>9029</v>
      </c>
      <c r="T4184" s="21" t="s">
        <v>9048</v>
      </c>
      <c r="U4184" s="23"/>
      <c r="V4184" s="23"/>
      <c r="W4184" s="15">
        <f t="shared" si="2"/>
        <v>45635</v>
      </c>
      <c r="X4184" s="24">
        <v>4183.0</v>
      </c>
      <c r="Y4184" s="17" t="str">
        <f t="shared" si="5821"/>
        <v>=COUNTIFS(C$3:C4184,C4184)</v>
      </c>
      <c r="Z4184" s="25" t="str">
        <f t="shared" si="5822"/>
        <v>#NAME?</v>
      </c>
      <c r="AA4184" s="25" t="str">
        <f t="shared" si="5823"/>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57"/>
        <v>0</v>
      </c>
      <c r="C4185" s="130"/>
      <c r="D4185" s="130"/>
      <c r="E4185" s="130"/>
      <c r="F4185" s="130"/>
      <c r="G4185" s="130"/>
      <c r="H4185" s="130"/>
      <c r="I4185" s="130"/>
      <c r="J4185" s="130"/>
      <c r="K4185" s="130"/>
      <c r="L4185" s="130"/>
      <c r="M4185" s="130"/>
      <c r="N4185" s="130"/>
      <c r="O4185" s="130"/>
      <c r="P4185" s="130"/>
      <c r="Q4185" s="130"/>
      <c r="R4185" s="130"/>
      <c r="S4185" s="130"/>
      <c r="T4185" s="130"/>
      <c r="U4185" s="36"/>
      <c r="V4185" s="36"/>
      <c r="W4185" s="15">
        <f t="shared" si="2"/>
        <v>45635</v>
      </c>
      <c r="X4185" s="24">
        <v>4184.0</v>
      </c>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57"/>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2"/>
        <v>45635</v>
      </c>
      <c r="X4186" s="24">
        <v>4185.0</v>
      </c>
      <c r="Y4186" s="17" t="str">
        <f t="shared" ref="Y4186:Y4189" si="5825">formulatext(A4186)</f>
        <v>#N/A</v>
      </c>
      <c r="Z4186" s="25" t="str">
        <f t="shared" ref="Z4186:Z4189" si="5826">org.libreoffice.regex(Y4186,"(\= COUNTIFS\(C\$\d{1,3}:)(C\d{1,3})(,)(C\d{1,3})(\))","$2")</f>
        <v>#NAME?</v>
      </c>
      <c r="AA4186" s="25" t="str">
        <f t="shared" ref="AA4186:AA4189" si="5827">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57"/>
        <v>1</v>
      </c>
      <c r="C4187" s="12" t="s">
        <v>9049</v>
      </c>
      <c r="D4187" s="21"/>
      <c r="E4187" s="21"/>
      <c r="F4187" s="21"/>
      <c r="G4187" s="21"/>
      <c r="H4187" s="21"/>
      <c r="I4187" s="21"/>
      <c r="J4187" s="21"/>
      <c r="K4187" s="21"/>
      <c r="L4187" s="21"/>
      <c r="M4187" s="21"/>
      <c r="N4187" s="21"/>
      <c r="O4187" s="21"/>
      <c r="P4187" s="21"/>
      <c r="Q4187" s="21"/>
      <c r="R4187" s="21"/>
      <c r="S4187" s="21"/>
      <c r="T4187" s="21"/>
      <c r="U4187" s="23"/>
      <c r="V4187" s="23"/>
      <c r="W4187" s="15">
        <f t="shared" si="2"/>
        <v>45635</v>
      </c>
      <c r="X4187" s="24">
        <v>4186.0</v>
      </c>
      <c r="Y4187" s="17" t="str">
        <f t="shared" si="5825"/>
        <v>#N/A</v>
      </c>
      <c r="Z4187" s="25" t="str">
        <f t="shared" si="5826"/>
        <v>#NAME?</v>
      </c>
      <c r="AA4187" s="25" t="str">
        <f t="shared" si="5827"/>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28">COUNTIFS(C$3:C4188,C4188)</f>
        <v>1</v>
      </c>
      <c r="B4188" s="10">
        <f t="shared" si="5557"/>
        <v>1</v>
      </c>
      <c r="C4188" s="12" t="s">
        <v>9050</v>
      </c>
      <c r="D4188" s="21" t="s">
        <v>47</v>
      </c>
      <c r="E4188" s="21" t="s">
        <v>9051</v>
      </c>
      <c r="F4188" s="21"/>
      <c r="G4188" s="21"/>
      <c r="H4188" s="21" t="s">
        <v>9052</v>
      </c>
      <c r="I4188" s="21"/>
      <c r="J4188" s="21" t="s">
        <v>9053</v>
      </c>
      <c r="K4188" s="21">
        <v>1.0</v>
      </c>
      <c r="L4188" s="21" t="s">
        <v>35</v>
      </c>
      <c r="M4188" s="21"/>
      <c r="N4188" s="21" t="s">
        <v>9054</v>
      </c>
      <c r="O4188" s="21"/>
      <c r="P4188" s="21"/>
      <c r="Q4188" s="21"/>
      <c r="R4188" s="21" t="s">
        <v>9049</v>
      </c>
      <c r="S4188" s="21" t="s">
        <v>9055</v>
      </c>
      <c r="T4188" s="22" t="s">
        <v>9056</v>
      </c>
      <c r="U4188" s="23"/>
      <c r="V4188" s="23"/>
      <c r="W4188" s="15">
        <f t="shared" si="2"/>
        <v>45635</v>
      </c>
      <c r="X4188" s="24">
        <v>4187.0</v>
      </c>
      <c r="Y4188" s="17" t="str">
        <f t="shared" si="5825"/>
        <v>=COUNTIFS(C$3:C4188,C4188)</v>
      </c>
      <c r="Z4188" s="25" t="str">
        <f t="shared" si="5826"/>
        <v>#NAME?</v>
      </c>
      <c r="AA4188" s="25" t="str">
        <f t="shared" si="5827"/>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28"/>
        <v>84</v>
      </c>
      <c r="B4189" s="10">
        <f t="shared" si="5557"/>
        <v>122</v>
      </c>
      <c r="C4189" s="12" t="s">
        <v>4724</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9049</v>
      </c>
      <c r="S4189" s="21" t="s">
        <v>9055</v>
      </c>
      <c r="T4189" s="21" t="s">
        <v>9057</v>
      </c>
      <c r="U4189" s="23"/>
      <c r="V4189" s="23"/>
      <c r="W4189" s="15">
        <f t="shared" si="2"/>
        <v>45635</v>
      </c>
      <c r="X4189" s="24">
        <v>4188.0</v>
      </c>
      <c r="Y4189" s="17" t="str">
        <f t="shared" si="5825"/>
        <v>=COUNTIFS(C$3:C4189,C4189)</v>
      </c>
      <c r="Z4189" s="25" t="str">
        <f t="shared" si="5826"/>
        <v>#NAME?</v>
      </c>
      <c r="AA4189" s="25" t="str">
        <f t="shared" si="5827"/>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57"/>
        <v>0</v>
      </c>
      <c r="C4190" s="130"/>
      <c r="D4190" s="130"/>
      <c r="E4190" s="130"/>
      <c r="F4190" s="130"/>
      <c r="G4190" s="130"/>
      <c r="H4190" s="130"/>
      <c r="I4190" s="130"/>
      <c r="J4190" s="130"/>
      <c r="K4190" s="130"/>
      <c r="L4190" s="130"/>
      <c r="M4190" s="130"/>
      <c r="N4190" s="130"/>
      <c r="O4190" s="130"/>
      <c r="P4190" s="130"/>
      <c r="Q4190" s="130"/>
      <c r="R4190" s="130"/>
      <c r="S4190" s="130"/>
      <c r="T4190" s="130"/>
      <c r="U4190" s="36"/>
      <c r="V4190" s="36"/>
      <c r="W4190" s="15">
        <f t="shared" si="2"/>
        <v>45635</v>
      </c>
      <c r="X4190" s="24">
        <v>4189.0</v>
      </c>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57"/>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2"/>
        <v>45635</v>
      </c>
      <c r="X4191" s="24">
        <v>4190.0</v>
      </c>
      <c r="Y4191" s="17" t="str">
        <f t="shared" ref="Y4191:Y4198" si="5829">formulatext(A4191)</f>
        <v>#N/A</v>
      </c>
      <c r="Z4191" s="25" t="str">
        <f t="shared" ref="Z4191:Z4198" si="5830">org.libreoffice.regex(Y4191,"(\= COUNTIFS\(C\$\d{1,3}:)(C\d{1,3})(,)(C\d{1,3})(\))","$2")</f>
        <v>#NAME?</v>
      </c>
      <c r="AA4191" s="25" t="str">
        <f t="shared" ref="AA4191:AA4198" si="5831">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57"/>
        <v>1</v>
      </c>
      <c r="C4192" s="12" t="s">
        <v>9058</v>
      </c>
      <c r="D4192" s="21"/>
      <c r="E4192" s="21"/>
      <c r="F4192" s="21"/>
      <c r="G4192" s="21"/>
      <c r="H4192" s="21"/>
      <c r="I4192" s="21"/>
      <c r="J4192" s="21"/>
      <c r="K4192" s="21"/>
      <c r="L4192" s="21"/>
      <c r="M4192" s="21"/>
      <c r="N4192" s="21"/>
      <c r="O4192" s="21"/>
      <c r="P4192" s="21"/>
      <c r="Q4192" s="21"/>
      <c r="R4192" s="21"/>
      <c r="S4192" s="21"/>
      <c r="T4192" s="21"/>
      <c r="U4192" s="23"/>
      <c r="V4192" s="23"/>
      <c r="W4192" s="15">
        <f t="shared" si="2"/>
        <v>45635</v>
      </c>
      <c r="X4192" s="24">
        <v>4191.0</v>
      </c>
      <c r="Y4192" s="17" t="str">
        <f t="shared" si="5829"/>
        <v>#N/A</v>
      </c>
      <c r="Z4192" s="25" t="str">
        <f t="shared" si="5830"/>
        <v>#NAME?</v>
      </c>
      <c r="AA4192" s="25" t="str">
        <f t="shared" si="5831"/>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32">COUNTIFS(C$3:C4193,C4193)</f>
        <v>64</v>
      </c>
      <c r="B4193" s="10">
        <f t="shared" si="5557"/>
        <v>99</v>
      </c>
      <c r="C4193" s="12" t="s">
        <v>555</v>
      </c>
      <c r="D4193" s="21" t="str">
        <f t="shared" ref="D4193:D4196" si="5833">VLOOKUP($C4193,$C$1:$P$7320,2,0)</f>
        <v>pron</v>
      </c>
      <c r="E4193" s="21" t="str">
        <f t="shared" ref="E4193:E4194" si="5834">VLOOKUP($C4193,$C$1:$P$7320,3,0)</f>
        <v>masc nom sg of ya</v>
      </c>
      <c r="F4193" s="21" t="str">
        <f t="shared" ref="F4193:F4196" si="5835">VLOOKUP($C4193,$C$1:$P$7320,4,0)</f>
        <v/>
      </c>
      <c r="G4193" s="21"/>
      <c r="H4193" s="21" t="str">
        <f t="shared" ref="H4193:H4196" si="5836">VLOOKUP($C4193,$C$1:$P$7320,6,0)</f>
        <v>whichever, whoever</v>
      </c>
      <c r="I4193" s="21" t="str">
        <f t="shared" ref="I4193:I4196" si="5837">VLOOKUP($C4193,$C$1:$P$7320,7,0)</f>
        <v/>
      </c>
      <c r="J4193" s="21" t="str">
        <f t="shared" ref="J4193:J4196" si="5838">VLOOKUP($C4193,$C$1:$P$7320,8,0)</f>
        <v/>
      </c>
      <c r="K4193" s="21" t="str">
        <f t="shared" ref="K4193:K4196" si="5839">VLOOKUP($C4193,$C$1:$P$7320,9,0)</f>
        <v/>
      </c>
      <c r="L4193" s="21" t="str">
        <f t="shared" ref="L4193:L4196" si="5840">VLOOKUP($C4193,$C$1:$P$7320,10,0)</f>
        <v/>
      </c>
      <c r="M4193" s="21" t="str">
        <f t="shared" ref="M4193:M4196" si="5841">VLOOKUP($C4193,$C$1:$P$7320,11,0)</f>
        <v/>
      </c>
      <c r="N4193" s="21" t="str">
        <f t="shared" ref="N4193:N4196" si="5842">VLOOKUP($C4193,$C$1:$P$7320,12,0)</f>
        <v/>
      </c>
      <c r="O4193" s="21" t="str">
        <f t="shared" ref="O4193:O4196" si="5843">VLOOKUP($C4193,$C$1:$P$7320,13,0)</f>
        <v/>
      </c>
      <c r="P4193" s="21" t="str">
        <f t="shared" ref="P4193:P4196" si="5844">VLOOKUP($C4193,$C$1:$P$7320,14,0)</f>
        <v/>
      </c>
      <c r="Q4193" s="21"/>
      <c r="R4193" s="21" t="s">
        <v>9058</v>
      </c>
      <c r="S4193" s="21" t="s">
        <v>9059</v>
      </c>
      <c r="T4193" s="21" t="s">
        <v>9060</v>
      </c>
      <c r="U4193" s="77"/>
      <c r="V4193" s="23"/>
      <c r="W4193" s="15">
        <f t="shared" si="2"/>
        <v>45635</v>
      </c>
      <c r="X4193" s="24">
        <v>4192.0</v>
      </c>
      <c r="Y4193" s="17" t="str">
        <f t="shared" si="5829"/>
        <v>=COUNTIFS(C$3:C4193,C4193)</v>
      </c>
      <c r="Z4193" s="25" t="str">
        <f t="shared" si="5830"/>
        <v>#NAME?</v>
      </c>
      <c r="AA4193" s="25" t="str">
        <f t="shared" si="5831"/>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32"/>
        <v>76</v>
      </c>
      <c r="B4194" s="10">
        <f t="shared" si="5557"/>
        <v>124</v>
      </c>
      <c r="C4194" s="12" t="s">
        <v>466</v>
      </c>
      <c r="D4194" s="21" t="str">
        <f t="shared" si="5833"/>
        <v>ind</v>
      </c>
      <c r="E4194" s="21" t="str">
        <f t="shared" si="5834"/>
        <v/>
      </c>
      <c r="F4194" s="21" t="str">
        <f t="shared" si="5835"/>
        <v/>
      </c>
      <c r="G4194" s="21"/>
      <c r="H4194" s="21" t="str">
        <f t="shared" si="5836"/>
        <v>then, now, so, but</v>
      </c>
      <c r="I4194" s="21" t="str">
        <f t="shared" si="5837"/>
        <v/>
      </c>
      <c r="J4194" s="21" t="str">
        <f t="shared" si="5838"/>
        <v/>
      </c>
      <c r="K4194" s="21" t="str">
        <f t="shared" si="5839"/>
        <v/>
      </c>
      <c r="L4194" s="21" t="str">
        <f t="shared" si="5840"/>
        <v/>
      </c>
      <c r="M4194" s="21" t="str">
        <f t="shared" si="5841"/>
        <v/>
      </c>
      <c r="N4194" s="21" t="str">
        <f t="shared" si="5842"/>
        <v/>
      </c>
      <c r="O4194" s="21" t="str">
        <f t="shared" si="5843"/>
        <v/>
      </c>
      <c r="P4194" s="21" t="str">
        <f t="shared" si="5844"/>
        <v/>
      </c>
      <c r="Q4194" s="21"/>
      <c r="R4194" s="21" t="s">
        <v>9058</v>
      </c>
      <c r="S4194" s="21" t="s">
        <v>9059</v>
      </c>
      <c r="T4194" s="21" t="s">
        <v>9060</v>
      </c>
      <c r="U4194" s="23"/>
      <c r="V4194" s="23"/>
      <c r="W4194" s="15">
        <f t="shared" si="2"/>
        <v>45635</v>
      </c>
      <c r="X4194" s="24">
        <v>4193.0</v>
      </c>
      <c r="Y4194" s="17" t="str">
        <f t="shared" si="5829"/>
        <v>=COUNTIFS(C$3:C4194,C4194)</v>
      </c>
      <c r="Z4194" s="25" t="str">
        <f t="shared" si="5830"/>
        <v>#NAME?</v>
      </c>
      <c r="AA4194" s="25" t="str">
        <f t="shared" si="5831"/>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2"/>
        <v>108</v>
      </c>
      <c r="B4195" s="10">
        <f t="shared" si="5557"/>
        <v>147</v>
      </c>
      <c r="C4195" s="12" t="s">
        <v>560</v>
      </c>
      <c r="D4195" s="21" t="str">
        <f t="shared" si="5833"/>
        <v>noun</v>
      </c>
      <c r="E4195" s="21" t="s">
        <v>3635</v>
      </c>
      <c r="F4195" s="21" t="str">
        <f t="shared" si="5835"/>
        <v/>
      </c>
      <c r="G4195" s="21"/>
      <c r="H4195" s="21" t="str">
        <f t="shared" si="5836"/>
        <v>monk, monastic</v>
      </c>
      <c r="I4195" s="21" t="str">
        <f t="shared" si="5837"/>
        <v>beggar, mendicant</v>
      </c>
      <c r="J4195" s="21" t="str">
        <f t="shared" si="5838"/>
        <v>√bhikkh (beg)</v>
      </c>
      <c r="K4195" s="21">
        <f t="shared" si="5839"/>
        <v>1</v>
      </c>
      <c r="L4195" s="21" t="str">
        <f t="shared" si="5840"/>
        <v>a</v>
      </c>
      <c r="M4195" s="21" t="str">
        <f t="shared" si="5841"/>
        <v/>
      </c>
      <c r="N4195" s="21" t="str">
        <f t="shared" si="5842"/>
        <v>√bhikkh + u</v>
      </c>
      <c r="O4195" s="21" t="str">
        <f t="shared" si="5843"/>
        <v/>
      </c>
      <c r="P4195" s="21" t="str">
        <f t="shared" si="5844"/>
        <v/>
      </c>
      <c r="Q4195" s="21"/>
      <c r="R4195" s="21" t="s">
        <v>9058</v>
      </c>
      <c r="S4195" s="21" t="s">
        <v>9059</v>
      </c>
      <c r="T4195" s="21" t="s">
        <v>9060</v>
      </c>
      <c r="U4195" s="23"/>
      <c r="V4195" s="23"/>
      <c r="W4195" s="15">
        <f t="shared" si="2"/>
        <v>45635</v>
      </c>
      <c r="X4195" s="24">
        <v>4194.0</v>
      </c>
      <c r="Y4195" s="17" t="str">
        <f t="shared" si="5829"/>
        <v>=COUNTIFS(C$3:C4195,C4195)</v>
      </c>
      <c r="Z4195" s="25" t="str">
        <f t="shared" si="5830"/>
        <v>#NAME?</v>
      </c>
      <c r="AA4195" s="25" t="str">
        <f t="shared" si="5831"/>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2"/>
        <v>22</v>
      </c>
      <c r="B4196" s="10">
        <f t="shared" si="5557"/>
        <v>26</v>
      </c>
      <c r="C4196" s="12" t="s">
        <v>2777</v>
      </c>
      <c r="D4196" s="21" t="str">
        <f t="shared" si="5833"/>
        <v>noun</v>
      </c>
      <c r="E4196" s="21" t="str">
        <f>VLOOKUP($C4196,$C$1:$P$7320,3,0)</f>
        <v>masc acc sg, from bhikkhati</v>
      </c>
      <c r="F4196" s="21" t="str">
        <f t="shared" si="5835"/>
        <v/>
      </c>
      <c r="G4196" s="21"/>
      <c r="H4196" s="21" t="str">
        <f t="shared" si="5836"/>
        <v>monk, monastic</v>
      </c>
      <c r="I4196" s="21" t="str">
        <f t="shared" si="5837"/>
        <v>beggar, mendicant</v>
      </c>
      <c r="J4196" s="21" t="str">
        <f t="shared" si="5838"/>
        <v>√bhikkh (beg)</v>
      </c>
      <c r="K4196" s="21">
        <f t="shared" si="5839"/>
        <v>1</v>
      </c>
      <c r="L4196" s="21" t="str">
        <f t="shared" si="5840"/>
        <v>a</v>
      </c>
      <c r="M4196" s="21" t="str">
        <f t="shared" si="5841"/>
        <v/>
      </c>
      <c r="N4196" s="21" t="str">
        <f t="shared" si="5842"/>
        <v>√bhikkh + u</v>
      </c>
      <c r="O4196" s="21" t="str">
        <f t="shared" si="5843"/>
        <v/>
      </c>
      <c r="P4196" s="21" t="str">
        <f t="shared" si="5844"/>
        <v/>
      </c>
      <c r="Q4196" s="21"/>
      <c r="R4196" s="21" t="s">
        <v>9058</v>
      </c>
      <c r="S4196" s="21" t="s">
        <v>9059</v>
      </c>
      <c r="T4196" s="21" t="s">
        <v>9060</v>
      </c>
      <c r="U4196" s="23"/>
      <c r="V4196" s="23"/>
      <c r="W4196" s="15">
        <f t="shared" si="2"/>
        <v>45635</v>
      </c>
      <c r="X4196" s="24">
        <v>4195.0</v>
      </c>
      <c r="Y4196" s="17" t="str">
        <f t="shared" si="5829"/>
        <v>=COUNTIFS(C$3:C4196,C4196)</v>
      </c>
      <c r="Z4196" s="25" t="str">
        <f t="shared" si="5830"/>
        <v>#NAME?</v>
      </c>
      <c r="AA4196" s="25" t="str">
        <f t="shared" si="5831"/>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2"/>
        <v>1</v>
      </c>
      <c r="B4197" s="10">
        <f t="shared" si="5557"/>
        <v>1</v>
      </c>
      <c r="C4197" s="12" t="s">
        <v>9061</v>
      </c>
      <c r="D4197" s="21" t="s">
        <v>84</v>
      </c>
      <c r="E4197" s="21" t="s">
        <v>9062</v>
      </c>
      <c r="F4197" s="21"/>
      <c r="G4197" s="21"/>
      <c r="H4197" s="21" t="s">
        <v>9063</v>
      </c>
      <c r="I4197" s="27" t="s">
        <v>9064</v>
      </c>
      <c r="J4197" s="21" t="s">
        <v>9065</v>
      </c>
      <c r="K4197" s="21">
        <v>2.0</v>
      </c>
      <c r="L4197" s="27" t="s">
        <v>7795</v>
      </c>
      <c r="M4197" s="21" t="s">
        <v>9066</v>
      </c>
      <c r="N4197" s="21" t="s">
        <v>9067</v>
      </c>
      <c r="O4197" s="21"/>
      <c r="P4197" s="21"/>
      <c r="Q4197" s="21"/>
      <c r="R4197" s="21" t="s">
        <v>9058</v>
      </c>
      <c r="S4197" s="21" t="s">
        <v>9059</v>
      </c>
      <c r="T4197" s="21" t="s">
        <v>9068</v>
      </c>
      <c r="U4197" s="23"/>
      <c r="V4197" s="23"/>
      <c r="W4197" s="15">
        <f t="shared" si="2"/>
        <v>45635</v>
      </c>
      <c r="X4197" s="24">
        <v>4196.0</v>
      </c>
      <c r="Y4197" s="17" t="str">
        <f t="shared" si="5829"/>
        <v>=COUNTIFS(C$3:C4197,C4197)</v>
      </c>
      <c r="Z4197" s="25" t="str">
        <f t="shared" si="5830"/>
        <v>#NAME?</v>
      </c>
      <c r="AA4197" s="25" t="str">
        <f t="shared" si="5831"/>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2"/>
        <v>85</v>
      </c>
      <c r="B4198" s="10">
        <f t="shared" si="5557"/>
        <v>122</v>
      </c>
      <c r="C4198" s="12" t="s">
        <v>4724</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9058</v>
      </c>
      <c r="S4198" s="21" t="s">
        <v>9059</v>
      </c>
      <c r="T4198" s="21" t="s">
        <v>9060</v>
      </c>
      <c r="U4198" s="23"/>
      <c r="V4198" s="23"/>
      <c r="W4198" s="15">
        <f t="shared" si="2"/>
        <v>45635</v>
      </c>
      <c r="X4198" s="24">
        <v>4197.0</v>
      </c>
      <c r="Y4198" s="17" t="str">
        <f t="shared" si="5829"/>
        <v>=COUNTIFS(C$3:C4198,C4198)</v>
      </c>
      <c r="Z4198" s="25" t="str">
        <f t="shared" si="5830"/>
        <v>#NAME?</v>
      </c>
      <c r="AA4198" s="25" t="str">
        <f t="shared" si="5831"/>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57"/>
        <v>0</v>
      </c>
      <c r="C4199" s="130"/>
      <c r="D4199" s="130"/>
      <c r="E4199" s="130"/>
      <c r="F4199" s="130"/>
      <c r="G4199" s="130"/>
      <c r="H4199" s="130"/>
      <c r="I4199" s="130"/>
      <c r="J4199" s="130"/>
      <c r="K4199" s="130"/>
      <c r="L4199" s="130"/>
      <c r="M4199" s="130"/>
      <c r="N4199" s="130"/>
      <c r="O4199" s="130"/>
      <c r="P4199" s="130"/>
      <c r="Q4199" s="130"/>
      <c r="R4199" s="130"/>
      <c r="S4199" s="130"/>
      <c r="T4199" s="130"/>
      <c r="U4199" s="36"/>
      <c r="V4199" s="36"/>
      <c r="W4199" s="15">
        <f t="shared" si="2"/>
        <v>45635</v>
      </c>
      <c r="X4199" s="24">
        <v>4198.0</v>
      </c>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57"/>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2"/>
        <v>45635</v>
      </c>
      <c r="X4200" s="24">
        <v>4199.0</v>
      </c>
      <c r="Y4200" s="17" t="str">
        <f t="shared" ref="Y4200:Y4216" si="5845">formulatext(A4200)</f>
        <v>#N/A</v>
      </c>
      <c r="Z4200" s="25" t="str">
        <f t="shared" ref="Z4200:Z4216" si="5846">org.libreoffice.regex(Y4200,"(\= COUNTIFS\(C\$\d{1,3}:)(C\d{1,3})(,)(C\d{1,3})(\))","$2")</f>
        <v>#NAME?</v>
      </c>
      <c r="AA4200" s="25" t="str">
        <f t="shared" ref="AA4200:AA4216" si="5847">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57"/>
        <v>1</v>
      </c>
      <c r="C4201" s="12" t="s">
        <v>9069</v>
      </c>
      <c r="D4201" s="21"/>
      <c r="E4201" s="21"/>
      <c r="F4201" s="21"/>
      <c r="G4201" s="21"/>
      <c r="H4201" s="21"/>
      <c r="I4201" s="21"/>
      <c r="J4201" s="21"/>
      <c r="K4201" s="21"/>
      <c r="L4201" s="21"/>
      <c r="M4201" s="21"/>
      <c r="N4201" s="21"/>
      <c r="O4201" s="21"/>
      <c r="P4201" s="21"/>
      <c r="Q4201" s="21"/>
      <c r="R4201" s="21"/>
      <c r="S4201" s="21"/>
      <c r="T4201" s="21"/>
      <c r="U4201" s="23"/>
      <c r="V4201" s="23"/>
      <c r="W4201" s="15">
        <f t="shared" si="2"/>
        <v>45635</v>
      </c>
      <c r="X4201" s="24">
        <v>4200.0</v>
      </c>
      <c r="Y4201" s="17" t="str">
        <f t="shared" si="5845"/>
        <v>#N/A</v>
      </c>
      <c r="Z4201" s="25" t="str">
        <f t="shared" si="5846"/>
        <v>#NAME?</v>
      </c>
      <c r="AA4201" s="25" t="str">
        <f t="shared" si="5847"/>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48">COUNTIFS(C$3:C4202,C4202)</f>
        <v>65</v>
      </c>
      <c r="B4202" s="10">
        <f t="shared" si="5557"/>
        <v>99</v>
      </c>
      <c r="C4202" s="12" t="s">
        <v>555</v>
      </c>
      <c r="D4202" s="21" t="str">
        <f t="shared" ref="D4202:D4205" si="5849">VLOOKUP($C4202,$C$1:$P$7320,2,0)</f>
        <v>pron</v>
      </c>
      <c r="E4202" s="21" t="str">
        <f t="shared" ref="E4202:E4203" si="5850">VLOOKUP($C4202,$C$1:$P$7320,3,0)</f>
        <v>masc nom sg of ya</v>
      </c>
      <c r="F4202" s="21" t="str">
        <f t="shared" ref="F4202:F4205" si="5851">VLOOKUP($C4202,$C$1:$P$7320,4,0)</f>
        <v/>
      </c>
      <c r="G4202" s="21"/>
      <c r="H4202" s="21" t="str">
        <f t="shared" ref="H4202:H4205" si="5852">VLOOKUP($C4202,$C$1:$P$7320,6,0)</f>
        <v>whichever, whoever</v>
      </c>
      <c r="I4202" s="21" t="str">
        <f t="shared" ref="I4202:I4205" si="5853">VLOOKUP($C4202,$C$1:$P$7320,7,0)</f>
        <v/>
      </c>
      <c r="J4202" s="21" t="str">
        <f t="shared" ref="J4202:J4205" si="5854">VLOOKUP($C4202,$C$1:$P$7320,8,0)</f>
        <v/>
      </c>
      <c r="K4202" s="21" t="str">
        <f t="shared" ref="K4202:K4205" si="5855">VLOOKUP($C4202,$C$1:$P$7320,9,0)</f>
        <v/>
      </c>
      <c r="L4202" s="21" t="str">
        <f t="shared" ref="L4202:L4205" si="5856">VLOOKUP($C4202,$C$1:$P$7320,10,0)</f>
        <v/>
      </c>
      <c r="M4202" s="21" t="str">
        <f t="shared" ref="M4202:M4205" si="5857">VLOOKUP($C4202,$C$1:$P$7320,11,0)</f>
        <v/>
      </c>
      <c r="N4202" s="21" t="str">
        <f t="shared" ref="N4202:N4205" si="5858">VLOOKUP($C4202,$C$1:$P$7320,12,0)</f>
        <v/>
      </c>
      <c r="O4202" s="21" t="str">
        <f t="shared" ref="O4202:O4205" si="5859">VLOOKUP($C4202,$C$1:$P$7320,13,0)</f>
        <v/>
      </c>
      <c r="P4202" s="21" t="str">
        <f t="shared" ref="P4202:P4205" si="5860">VLOOKUP($C4202,$C$1:$P$7320,14,0)</f>
        <v/>
      </c>
      <c r="Q4202" s="21"/>
      <c r="R4202" s="21" t="s">
        <v>9069</v>
      </c>
      <c r="S4202" s="21" t="s">
        <v>9070</v>
      </c>
      <c r="T4202" s="21" t="s">
        <v>9071</v>
      </c>
      <c r="U4202" s="77"/>
      <c r="V4202" s="23"/>
      <c r="W4202" s="15">
        <f t="shared" si="2"/>
        <v>45635</v>
      </c>
      <c r="X4202" s="24">
        <v>4201.0</v>
      </c>
      <c r="Y4202" s="17" t="str">
        <f t="shared" si="5845"/>
        <v>=COUNTIFS(C$3:C4202,C4202)</v>
      </c>
      <c r="Z4202" s="25" t="str">
        <f t="shared" si="5846"/>
        <v>#NAME?</v>
      </c>
      <c r="AA4202" s="25" t="str">
        <f t="shared" si="5847"/>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48"/>
        <v>77</v>
      </c>
      <c r="B4203" s="10">
        <f t="shared" si="5557"/>
        <v>124</v>
      </c>
      <c r="C4203" s="12" t="s">
        <v>466</v>
      </c>
      <c r="D4203" s="21" t="str">
        <f t="shared" si="5849"/>
        <v>ind</v>
      </c>
      <c r="E4203" s="21" t="str">
        <f t="shared" si="5850"/>
        <v/>
      </c>
      <c r="F4203" s="21" t="str">
        <f t="shared" si="5851"/>
        <v/>
      </c>
      <c r="G4203" s="21"/>
      <c r="H4203" s="21" t="str">
        <f t="shared" si="5852"/>
        <v>then, now, so, but</v>
      </c>
      <c r="I4203" s="21" t="str">
        <f t="shared" si="5853"/>
        <v/>
      </c>
      <c r="J4203" s="21" t="str">
        <f t="shared" si="5854"/>
        <v/>
      </c>
      <c r="K4203" s="21" t="str">
        <f t="shared" si="5855"/>
        <v/>
      </c>
      <c r="L4203" s="21" t="str">
        <f t="shared" si="5856"/>
        <v/>
      </c>
      <c r="M4203" s="21" t="str">
        <f t="shared" si="5857"/>
        <v/>
      </c>
      <c r="N4203" s="21" t="str">
        <f t="shared" si="5858"/>
        <v/>
      </c>
      <c r="O4203" s="21" t="str">
        <f t="shared" si="5859"/>
        <v/>
      </c>
      <c r="P4203" s="21" t="str">
        <f t="shared" si="5860"/>
        <v/>
      </c>
      <c r="Q4203" s="21"/>
      <c r="R4203" s="21" t="s">
        <v>9069</v>
      </c>
      <c r="S4203" s="21" t="s">
        <v>9070</v>
      </c>
      <c r="T4203" s="21" t="s">
        <v>9071</v>
      </c>
      <c r="U4203" s="23"/>
      <c r="V4203" s="23"/>
      <c r="W4203" s="15">
        <f t="shared" si="2"/>
        <v>45635</v>
      </c>
      <c r="X4203" s="24">
        <v>4202.0</v>
      </c>
      <c r="Y4203" s="17" t="str">
        <f t="shared" si="5845"/>
        <v>=COUNTIFS(C$3:C4203,C4203)</v>
      </c>
      <c r="Z4203" s="25" t="str">
        <f t="shared" si="5846"/>
        <v>#NAME?</v>
      </c>
      <c r="AA4203" s="25" t="str">
        <f t="shared" si="5847"/>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48"/>
        <v>109</v>
      </c>
      <c r="B4204" s="10">
        <f t="shared" si="5557"/>
        <v>147</v>
      </c>
      <c r="C4204" s="12" t="s">
        <v>560</v>
      </c>
      <c r="D4204" s="21" t="str">
        <f t="shared" si="5849"/>
        <v>noun</v>
      </c>
      <c r="E4204" s="21" t="s">
        <v>3635</v>
      </c>
      <c r="F4204" s="21" t="str">
        <f t="shared" si="5851"/>
        <v/>
      </c>
      <c r="G4204" s="21"/>
      <c r="H4204" s="21" t="str">
        <f t="shared" si="5852"/>
        <v>monk, monastic</v>
      </c>
      <c r="I4204" s="21" t="str">
        <f t="shared" si="5853"/>
        <v>beggar, mendicant</v>
      </c>
      <c r="J4204" s="21" t="str">
        <f t="shared" si="5854"/>
        <v>√bhikkh (beg)</v>
      </c>
      <c r="K4204" s="21">
        <f t="shared" si="5855"/>
        <v>1</v>
      </c>
      <c r="L4204" s="21" t="str">
        <f t="shared" si="5856"/>
        <v>a</v>
      </c>
      <c r="M4204" s="21" t="str">
        <f t="shared" si="5857"/>
        <v/>
      </c>
      <c r="N4204" s="21" t="str">
        <f t="shared" si="5858"/>
        <v>√bhikkh + u</v>
      </c>
      <c r="O4204" s="21" t="str">
        <f t="shared" si="5859"/>
        <v/>
      </c>
      <c r="P4204" s="21" t="str">
        <f t="shared" si="5860"/>
        <v/>
      </c>
      <c r="Q4204" s="21"/>
      <c r="R4204" s="21" t="s">
        <v>9069</v>
      </c>
      <c r="S4204" s="21" t="s">
        <v>9070</v>
      </c>
      <c r="T4204" s="21" t="s">
        <v>9071</v>
      </c>
      <c r="U4204" s="23"/>
      <c r="V4204" s="23"/>
      <c r="W4204" s="15">
        <f t="shared" si="2"/>
        <v>45635</v>
      </c>
      <c r="X4204" s="24">
        <v>4203.0</v>
      </c>
      <c r="Y4204" s="17" t="str">
        <f t="shared" si="5845"/>
        <v>=COUNTIFS(C$3:C4204,C4204)</v>
      </c>
      <c r="Z4204" s="25" t="str">
        <f t="shared" si="5846"/>
        <v>#NAME?</v>
      </c>
      <c r="AA4204" s="25" t="str">
        <f t="shared" si="5847"/>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48"/>
        <v>2</v>
      </c>
      <c r="B4205" s="10">
        <f t="shared" si="5557"/>
        <v>8</v>
      </c>
      <c r="C4205" s="12" t="s">
        <v>8533</v>
      </c>
      <c r="D4205" s="21" t="str">
        <f t="shared" si="5849"/>
        <v>adj</v>
      </c>
      <c r="E4205" s="21" t="str">
        <f>VLOOKUP($C4205,$C$1:$P$7320,3,0)</f>
        <v>masc nom sg of agilāna</v>
      </c>
      <c r="F4205" s="21" t="str">
        <f t="shared" si="5851"/>
        <v/>
      </c>
      <c r="G4205" s="21"/>
      <c r="H4205" s="21" t="str">
        <f t="shared" si="5852"/>
        <v>healthy</v>
      </c>
      <c r="I4205" s="21" t="str">
        <f t="shared" si="5853"/>
        <v>not sick</v>
      </c>
      <c r="J4205" s="21" t="str">
        <f t="shared" si="5854"/>
        <v>√gilā (be sick, tired)</v>
      </c>
      <c r="K4205" s="21">
        <f t="shared" si="5855"/>
        <v>3</v>
      </c>
      <c r="L4205" s="21" t="str">
        <f t="shared" si="5856"/>
        <v>ya</v>
      </c>
      <c r="M4205" s="21" t="str">
        <f t="shared" si="5857"/>
        <v/>
      </c>
      <c r="N4205" s="21" t="str">
        <f t="shared" si="5858"/>
        <v>na + √gilā + na</v>
      </c>
      <c r="O4205" s="21" t="str">
        <f t="shared" si="5859"/>
        <v/>
      </c>
      <c r="P4205" s="21" t="str">
        <f t="shared" si="5860"/>
        <v/>
      </c>
      <c r="Q4205" s="21"/>
      <c r="R4205" s="21" t="s">
        <v>9069</v>
      </c>
      <c r="S4205" s="21" t="s">
        <v>9070</v>
      </c>
      <c r="T4205" s="21" t="s">
        <v>9071</v>
      </c>
      <c r="U4205" s="23"/>
      <c r="V4205" s="23"/>
      <c r="W4205" s="15">
        <f t="shared" si="2"/>
        <v>45635</v>
      </c>
      <c r="X4205" s="24">
        <v>4204.0</v>
      </c>
      <c r="Y4205" s="17" t="str">
        <f t="shared" si="5845"/>
        <v>=COUNTIFS(C$3:C4205,C4205)</v>
      </c>
      <c r="Z4205" s="25" t="str">
        <f t="shared" si="5846"/>
        <v>#NAME?</v>
      </c>
      <c r="AA4205" s="25" t="str">
        <f t="shared" si="5847"/>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48"/>
        <v>1</v>
      </c>
      <c r="B4206" s="10">
        <f t="shared" si="5557"/>
        <v>1</v>
      </c>
      <c r="C4206" s="12" t="s">
        <v>9072</v>
      </c>
      <c r="D4206" s="21" t="s">
        <v>250</v>
      </c>
      <c r="E4206" s="21" t="s">
        <v>9073</v>
      </c>
      <c r="F4206" s="21"/>
      <c r="G4206" s="21"/>
      <c r="H4206" s="21" t="s">
        <v>9074</v>
      </c>
      <c r="I4206" s="21" t="s">
        <v>9075</v>
      </c>
      <c r="J4206" s="21"/>
      <c r="K4206" s="21"/>
      <c r="L4206" s="21"/>
      <c r="M4206" s="21"/>
      <c r="N4206" s="21" t="s">
        <v>9076</v>
      </c>
      <c r="O4206" s="21" t="s">
        <v>1425</v>
      </c>
      <c r="P4206" s="21" t="s">
        <v>9077</v>
      </c>
      <c r="Q4206" s="21" t="s">
        <v>9078</v>
      </c>
      <c r="R4206" s="21" t="s">
        <v>9069</v>
      </c>
      <c r="S4206" s="21" t="s">
        <v>9070</v>
      </c>
      <c r="T4206" s="21" t="s">
        <v>9079</v>
      </c>
      <c r="U4206" s="23"/>
      <c r="V4206" s="23"/>
      <c r="W4206" s="15">
        <f t="shared" si="2"/>
        <v>45635</v>
      </c>
      <c r="X4206" s="24">
        <v>4205.0</v>
      </c>
      <c r="Y4206" s="17" t="str">
        <f t="shared" si="5845"/>
        <v>=COUNTIFS(C$3:C4206,C4206)</v>
      </c>
      <c r="Z4206" s="25" t="str">
        <f t="shared" si="5846"/>
        <v>#NAME?</v>
      </c>
      <c r="AA4206" s="25" t="str">
        <f t="shared" si="5847"/>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48"/>
        <v>1</v>
      </c>
      <c r="B4207" s="10">
        <f t="shared" si="5557"/>
        <v>1</v>
      </c>
      <c r="C4207" s="12" t="s">
        <v>9080</v>
      </c>
      <c r="D4207" s="21" t="s">
        <v>47</v>
      </c>
      <c r="E4207" s="21" t="s">
        <v>921</v>
      </c>
      <c r="F4207" s="21"/>
      <c r="G4207" s="21"/>
      <c r="H4207" s="21" t="s">
        <v>9081</v>
      </c>
      <c r="I4207" s="21" t="s">
        <v>9082</v>
      </c>
      <c r="J4207" s="21" t="s">
        <v>9083</v>
      </c>
      <c r="K4207" s="21">
        <v>3.0</v>
      </c>
      <c r="L4207" s="21" t="s">
        <v>76</v>
      </c>
      <c r="M4207" s="21" t="s">
        <v>9084</v>
      </c>
      <c r="N4207" s="21" t="s">
        <v>9085</v>
      </c>
      <c r="O4207" s="21"/>
      <c r="P4207" s="21"/>
      <c r="Q4207" s="21" t="s">
        <v>9086</v>
      </c>
      <c r="R4207" s="21" t="s">
        <v>9069</v>
      </c>
      <c r="S4207" s="21" t="s">
        <v>9070</v>
      </c>
      <c r="T4207" s="21" t="s">
        <v>9087</v>
      </c>
      <c r="U4207" s="23"/>
      <c r="V4207" s="23"/>
      <c r="W4207" s="15">
        <f t="shared" si="2"/>
        <v>45635</v>
      </c>
      <c r="X4207" s="24">
        <v>4206.0</v>
      </c>
      <c r="Y4207" s="17" t="str">
        <f t="shared" si="5845"/>
        <v>=COUNTIFS(C$3:C4207,C4207)</v>
      </c>
      <c r="Z4207" s="25" t="str">
        <f t="shared" si="5846"/>
        <v>#NAME?</v>
      </c>
      <c r="AA4207" s="25" t="str">
        <f t="shared" si="5847"/>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48"/>
        <v>3</v>
      </c>
      <c r="B4208" s="10">
        <f t="shared" si="5557"/>
        <v>3</v>
      </c>
      <c r="C4208" s="12" t="s">
        <v>1740</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9069</v>
      </c>
      <c r="S4208" s="21" t="s">
        <v>9070</v>
      </c>
      <c r="T4208" s="21" t="s">
        <v>9071</v>
      </c>
      <c r="U4208" s="23"/>
      <c r="V4208" s="23"/>
      <c r="W4208" s="15">
        <f t="shared" si="2"/>
        <v>45635</v>
      </c>
      <c r="X4208" s="24">
        <v>4207.0</v>
      </c>
      <c r="Y4208" s="17" t="str">
        <f t="shared" si="5845"/>
        <v>=COUNTIFS(C$3:C4208,C4208)</v>
      </c>
      <c r="Z4208" s="25" t="str">
        <f t="shared" si="5846"/>
        <v>#NAME?</v>
      </c>
      <c r="AA4208" s="25" t="str">
        <f t="shared" si="5847"/>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48"/>
        <v>1</v>
      </c>
      <c r="B4209" s="10">
        <f t="shared" si="5557"/>
        <v>1</v>
      </c>
      <c r="C4209" s="12" t="s">
        <v>9088</v>
      </c>
      <c r="D4209" s="21" t="s">
        <v>47</v>
      </c>
      <c r="E4209" s="21" t="s">
        <v>9089</v>
      </c>
      <c r="F4209" s="21"/>
      <c r="G4209" s="21"/>
      <c r="H4209" s="21" t="s">
        <v>9090</v>
      </c>
      <c r="I4209" s="21" t="s">
        <v>7678</v>
      </c>
      <c r="J4209" s="21" t="s">
        <v>9091</v>
      </c>
      <c r="K4209" s="21">
        <v>1.0</v>
      </c>
      <c r="L4209" s="21" t="s">
        <v>35</v>
      </c>
      <c r="M4209" s="21"/>
      <c r="N4209" s="21" t="s">
        <v>9092</v>
      </c>
      <c r="O4209" s="21"/>
      <c r="P4209" s="21"/>
      <c r="Q4209" s="21"/>
      <c r="R4209" s="21" t="s">
        <v>9069</v>
      </c>
      <c r="S4209" s="21" t="s">
        <v>9070</v>
      </c>
      <c r="T4209" s="21" t="s">
        <v>9093</v>
      </c>
      <c r="U4209" s="23"/>
      <c r="V4209" s="23"/>
      <c r="W4209" s="15">
        <f t="shared" si="2"/>
        <v>45635</v>
      </c>
      <c r="X4209" s="24">
        <v>4208.0</v>
      </c>
      <c r="Y4209" s="17" t="str">
        <f t="shared" si="5845"/>
        <v>=COUNTIFS(C$3:C4209,C4209)</v>
      </c>
      <c r="Z4209" s="25" t="str">
        <f t="shared" si="5846"/>
        <v>#NAME?</v>
      </c>
      <c r="AA4209" s="25" t="str">
        <f t="shared" si="5847"/>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48"/>
        <v>1</v>
      </c>
      <c r="B4210" s="10">
        <f t="shared" si="5557"/>
        <v>1</v>
      </c>
      <c r="C4210" s="12" t="s">
        <v>9094</v>
      </c>
      <c r="D4210" s="21" t="s">
        <v>84</v>
      </c>
      <c r="E4210" s="21" t="s">
        <v>9095</v>
      </c>
      <c r="F4210" s="21"/>
      <c r="G4210" s="21"/>
      <c r="H4210" s="21" t="s">
        <v>9096</v>
      </c>
      <c r="I4210" s="27" t="s">
        <v>9097</v>
      </c>
      <c r="J4210" s="21" t="s">
        <v>2215</v>
      </c>
      <c r="K4210" s="21">
        <v>1.0</v>
      </c>
      <c r="L4210" s="21" t="s">
        <v>35</v>
      </c>
      <c r="M4210" s="21" t="s">
        <v>9098</v>
      </c>
      <c r="N4210" s="21" t="s">
        <v>9099</v>
      </c>
      <c r="O4210" s="21"/>
      <c r="P4210" s="21"/>
      <c r="Q4210" s="21"/>
      <c r="R4210" s="21" t="s">
        <v>9069</v>
      </c>
      <c r="S4210" s="21" t="s">
        <v>9070</v>
      </c>
      <c r="T4210" s="21" t="s">
        <v>9100</v>
      </c>
      <c r="U4210" s="23"/>
      <c r="V4210" s="23"/>
      <c r="W4210" s="15">
        <f t="shared" si="2"/>
        <v>45635</v>
      </c>
      <c r="X4210" s="24">
        <v>4209.0</v>
      </c>
      <c r="Y4210" s="17" t="str">
        <f t="shared" si="5845"/>
        <v>=COUNTIFS(C$3:C4210,C4210)</v>
      </c>
      <c r="Z4210" s="25" t="str">
        <f t="shared" si="5846"/>
        <v>#NAME?</v>
      </c>
      <c r="AA4210" s="25" t="str">
        <f t="shared" si="5847"/>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48"/>
        <v>153</v>
      </c>
      <c r="B4211" s="10">
        <f t="shared" si="5557"/>
        <v>220</v>
      </c>
      <c r="C4211" s="12" t="s">
        <v>1131</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9069</v>
      </c>
      <c r="S4211" s="21" t="s">
        <v>9070</v>
      </c>
      <c r="T4211" s="21" t="s">
        <v>9071</v>
      </c>
      <c r="U4211" s="23"/>
      <c r="V4211" s="23"/>
      <c r="W4211" s="15">
        <f t="shared" si="2"/>
        <v>45635</v>
      </c>
      <c r="X4211" s="24">
        <v>4210.0</v>
      </c>
      <c r="Y4211" s="17" t="str">
        <f t="shared" si="5845"/>
        <v>=COUNTIFS(C$3:C4211,C4211)</v>
      </c>
      <c r="Z4211" s="25" t="str">
        <f t="shared" si="5846"/>
        <v>#NAME?</v>
      </c>
      <c r="AA4211" s="25" t="str">
        <f t="shared" si="5847"/>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48"/>
        <v>1</v>
      </c>
      <c r="B4212" s="10">
        <f t="shared" si="5557"/>
        <v>1</v>
      </c>
      <c r="C4212" s="12" t="s">
        <v>9101</v>
      </c>
      <c r="D4212" s="21" t="s">
        <v>84</v>
      </c>
      <c r="E4212" s="21" t="s">
        <v>9102</v>
      </c>
      <c r="F4212" s="21"/>
      <c r="G4212" s="21"/>
      <c r="H4212" s="21" t="s">
        <v>9103</v>
      </c>
      <c r="I4212" s="21"/>
      <c r="J4212" s="21" t="s">
        <v>2215</v>
      </c>
      <c r="K4212" s="21">
        <v>1.0</v>
      </c>
      <c r="L4212" s="27" t="s">
        <v>1456</v>
      </c>
      <c r="M4212" s="21" t="s">
        <v>9104</v>
      </c>
      <c r="N4212" s="21" t="s">
        <v>9105</v>
      </c>
      <c r="O4212" s="21"/>
      <c r="P4212" s="21"/>
      <c r="Q4212" s="21"/>
      <c r="R4212" s="21" t="s">
        <v>9069</v>
      </c>
      <c r="S4212" s="21" t="s">
        <v>9070</v>
      </c>
      <c r="T4212" s="21" t="s">
        <v>9106</v>
      </c>
      <c r="U4212" s="23"/>
      <c r="V4212" s="23"/>
      <c r="W4212" s="15">
        <f t="shared" si="2"/>
        <v>45635</v>
      </c>
      <c r="X4212" s="24">
        <v>4211.0</v>
      </c>
      <c r="Y4212" s="17" t="str">
        <f t="shared" si="5845"/>
        <v>=COUNTIFS(C$3:C4212,C4212)</v>
      </c>
      <c r="Z4212" s="25" t="str">
        <f t="shared" si="5846"/>
        <v>#NAME?</v>
      </c>
      <c r="AA4212" s="25" t="str">
        <f t="shared" si="5847"/>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48"/>
        <v>154</v>
      </c>
      <c r="B4213" s="10">
        <f t="shared" si="5557"/>
        <v>220</v>
      </c>
      <c r="C4213" s="12" t="s">
        <v>1131</v>
      </c>
      <c r="D4213" s="21" t="str">
        <f t="shared" ref="D4213:D4216" si="5861">VLOOKUP($C4213,$C$1:$P$7320,2,0)</f>
        <v>ind</v>
      </c>
      <c r="E4213" s="21" t="str">
        <f t="shared" ref="E4213:E4216" si="5862">VLOOKUP($C4213,$C$1:$P$7320,3,0)</f>
        <v>conj</v>
      </c>
      <c r="F4213" s="21" t="str">
        <f t="shared" ref="F4213:F4216" si="5863">VLOOKUP($C4213,$C$1:$P$7320,4,0)</f>
        <v/>
      </c>
      <c r="G4213" s="21"/>
      <c r="H4213" s="21" t="str">
        <f t="shared" ref="H4213:H4216" si="5864">VLOOKUP($C4213,$C$1:$P$7320,6,0)</f>
        <v>or, either or</v>
      </c>
      <c r="I4213" s="21" t="str">
        <f t="shared" ref="I4213:I4216" si="5865">VLOOKUP($C4213,$C$1:$P$7320,7,0)</f>
        <v/>
      </c>
      <c r="J4213" s="21" t="str">
        <f t="shared" ref="J4213:J4216" si="5866">VLOOKUP($C4213,$C$1:$P$7320,8,0)</f>
        <v/>
      </c>
      <c r="K4213" s="21" t="str">
        <f t="shared" ref="K4213:K4216" si="5867">VLOOKUP($C4213,$C$1:$P$7320,9,0)</f>
        <v/>
      </c>
      <c r="L4213" s="21" t="str">
        <f t="shared" ref="L4213:L4216" si="5868">VLOOKUP($C4213,$C$1:$P$7320,10,0)</f>
        <v/>
      </c>
      <c r="M4213" s="21" t="str">
        <f t="shared" ref="M4213:M4216" si="5869">VLOOKUP($C4213,$C$1:$P$7320,11,0)</f>
        <v/>
      </c>
      <c r="N4213" s="21" t="str">
        <f t="shared" ref="N4213:N4216" si="5870">VLOOKUP($C4213,$C$1:$P$7320,12,0)</f>
        <v/>
      </c>
      <c r="O4213" s="21" t="str">
        <f t="shared" ref="O4213:O4214" si="5871">VLOOKUP($C4213,$C$1:$P$7320,13,0)</f>
        <v/>
      </c>
      <c r="P4213" s="21" t="str">
        <f t="shared" ref="P4213:P4216" si="5872">VLOOKUP($C4213,$C$1:$P$7320,14,0)</f>
        <v/>
      </c>
      <c r="Q4213" s="21"/>
      <c r="R4213" s="21" t="s">
        <v>9069</v>
      </c>
      <c r="S4213" s="21" t="s">
        <v>9070</v>
      </c>
      <c r="T4213" s="21" t="s">
        <v>9071</v>
      </c>
      <c r="U4213" s="23"/>
      <c r="V4213" s="23"/>
      <c r="W4213" s="15">
        <f t="shared" si="2"/>
        <v>45635</v>
      </c>
      <c r="X4213" s="24">
        <v>4212.0</v>
      </c>
      <c r="Y4213" s="17" t="str">
        <f t="shared" si="5845"/>
        <v>=COUNTIFS(C$3:C4213,C4213)</v>
      </c>
      <c r="Z4213" s="25" t="str">
        <f t="shared" si="5846"/>
        <v>#NAME?</v>
      </c>
      <c r="AA4213" s="25" t="str">
        <f t="shared" si="5847"/>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48"/>
        <v>22</v>
      </c>
      <c r="B4214" s="10">
        <f t="shared" si="5557"/>
        <v>26</v>
      </c>
      <c r="C4214" s="12" t="s">
        <v>1806</v>
      </c>
      <c r="D4214" s="21" t="str">
        <f t="shared" si="5861"/>
        <v>ind</v>
      </c>
      <c r="E4214" s="21" t="str">
        <f t="shared" si="5862"/>
        <v>ind, adv</v>
      </c>
      <c r="F4214" s="21" t="str">
        <f t="shared" si="5863"/>
        <v>+abl</v>
      </c>
      <c r="G4214" s="21"/>
      <c r="H4214" s="21" t="str">
        <f t="shared" si="5864"/>
        <v>apart (from), except (for)</v>
      </c>
      <c r="I4214" s="21" t="str">
        <f t="shared" si="5865"/>
        <v>other (than)</v>
      </c>
      <c r="J4214" s="21" t="str">
        <f t="shared" si="5866"/>
        <v/>
      </c>
      <c r="K4214" s="21" t="str">
        <f t="shared" si="5867"/>
        <v/>
      </c>
      <c r="L4214" s="21" t="str">
        <f t="shared" si="5868"/>
        <v/>
      </c>
      <c r="M4214" s="21" t="str">
        <f t="shared" si="5869"/>
        <v/>
      </c>
      <c r="N4214" s="21" t="str">
        <f t="shared" si="5870"/>
        <v>añña + tra</v>
      </c>
      <c r="O4214" s="21" t="str">
        <f t="shared" si="5871"/>
        <v/>
      </c>
      <c r="P4214" s="21" t="str">
        <f t="shared" si="5872"/>
        <v/>
      </c>
      <c r="Q4214" s="21"/>
      <c r="R4214" s="21" t="s">
        <v>9069</v>
      </c>
      <c r="S4214" s="21" t="s">
        <v>9070</v>
      </c>
      <c r="T4214" s="21" t="s">
        <v>9071</v>
      </c>
      <c r="U4214" s="23"/>
      <c r="V4214" s="23"/>
      <c r="W4214" s="15">
        <f t="shared" si="2"/>
        <v>45635</v>
      </c>
      <c r="X4214" s="24">
        <v>4213.0</v>
      </c>
      <c r="Y4214" s="17" t="str">
        <f t="shared" si="5845"/>
        <v>=COUNTIFS(C$3:C4214,C4214)</v>
      </c>
      <c r="Z4214" s="25" t="str">
        <f t="shared" si="5846"/>
        <v>#NAME?</v>
      </c>
      <c r="AA4214" s="25" t="str">
        <f t="shared" si="5847"/>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48"/>
        <v>2</v>
      </c>
      <c r="B4215" s="10">
        <f t="shared" si="5557"/>
        <v>2</v>
      </c>
      <c r="C4215" s="12" t="s">
        <v>8871</v>
      </c>
      <c r="D4215" s="21" t="str">
        <f t="shared" si="5861"/>
        <v>noun</v>
      </c>
      <c r="E4215" s="21" t="str">
        <f t="shared" si="5862"/>
        <v>masc abl sg of tathārūpappaccaya, comp</v>
      </c>
      <c r="F4215" s="21" t="str">
        <f t="shared" si="5863"/>
        <v/>
      </c>
      <c r="G4215" s="21"/>
      <c r="H4215" s="21" t="str">
        <f t="shared" si="5864"/>
        <v>suitable reason, appropriate cause</v>
      </c>
      <c r="I4215" s="21" t="str">
        <f t="shared" si="5865"/>
        <v>such form condition</v>
      </c>
      <c r="J4215" s="21" t="str">
        <f t="shared" si="5866"/>
        <v/>
      </c>
      <c r="K4215" s="21" t="str">
        <f t="shared" si="5867"/>
        <v/>
      </c>
      <c r="L4215" s="21" t="str">
        <f t="shared" si="5868"/>
        <v/>
      </c>
      <c r="M4215" s="21" t="str">
        <f t="shared" si="5869"/>
        <v/>
      </c>
      <c r="N4215" s="21" t="str">
        <f t="shared" si="5870"/>
        <v>tathārūpa + paccaya</v>
      </c>
      <c r="O4215" s="21" t="s">
        <v>65</v>
      </c>
      <c r="P4215" s="21" t="str">
        <f t="shared" si="5872"/>
        <v>tathārūpa + paccaya</v>
      </c>
      <c r="Q4215" s="21" t="s">
        <v>8876</v>
      </c>
      <c r="R4215" s="21" t="s">
        <v>9069</v>
      </c>
      <c r="S4215" s="21" t="s">
        <v>9070</v>
      </c>
      <c r="T4215" s="21" t="s">
        <v>9071</v>
      </c>
      <c r="U4215" s="23"/>
      <c r="V4215" s="23"/>
      <c r="W4215" s="15">
        <f t="shared" si="2"/>
        <v>45635</v>
      </c>
      <c r="X4215" s="24">
        <v>4214.0</v>
      </c>
      <c r="Y4215" s="17" t="str">
        <f t="shared" si="5845"/>
        <v>=COUNTIFS(C$3:C4215,C4215)</v>
      </c>
      <c r="Z4215" s="25" t="str">
        <f t="shared" si="5846"/>
        <v>#NAME?</v>
      </c>
      <c r="AA4215" s="25" t="str">
        <f t="shared" si="5847"/>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48"/>
        <v>86</v>
      </c>
      <c r="B4216" s="10">
        <f t="shared" si="5557"/>
        <v>122</v>
      </c>
      <c r="C4216" s="12" t="s">
        <v>4724</v>
      </c>
      <c r="D4216" s="21" t="str">
        <f t="shared" si="5861"/>
        <v>adj</v>
      </c>
      <c r="E4216" s="21" t="str">
        <f t="shared" si="5862"/>
        <v>nt nom sg of pācittiya</v>
      </c>
      <c r="F4216" s="21" t="str">
        <f t="shared" si="5863"/>
        <v>+loc</v>
      </c>
      <c r="G4216" s="21"/>
      <c r="H4216" s="21" t="str">
        <f t="shared" si="5864"/>
        <v>requiring confession</v>
      </c>
      <c r="I4216" s="21" t="str">
        <f t="shared" si="5865"/>
        <v/>
      </c>
      <c r="J4216" s="21" t="str">
        <f t="shared" si="5866"/>
        <v/>
      </c>
      <c r="K4216" s="21" t="str">
        <f t="shared" si="5867"/>
        <v/>
      </c>
      <c r="L4216" s="21" t="str">
        <f t="shared" si="5868"/>
        <v/>
      </c>
      <c r="M4216" s="21" t="str">
        <f t="shared" si="5869"/>
        <v/>
      </c>
      <c r="N4216" s="21" t="str">
        <f t="shared" si="5870"/>
        <v/>
      </c>
      <c r="O4216" s="21" t="str">
        <f>VLOOKUP($C4216,$C$1:$P$7320,13,0)</f>
        <v/>
      </c>
      <c r="P4216" s="21" t="str">
        <f t="shared" si="5872"/>
        <v/>
      </c>
      <c r="Q4216" s="21"/>
      <c r="R4216" s="21" t="s">
        <v>9069</v>
      </c>
      <c r="S4216" s="21" t="s">
        <v>9070</v>
      </c>
      <c r="T4216" s="21" t="s">
        <v>9071</v>
      </c>
      <c r="U4216" s="23"/>
      <c r="V4216" s="23"/>
      <c r="W4216" s="15">
        <f t="shared" si="2"/>
        <v>45635</v>
      </c>
      <c r="X4216" s="24">
        <v>4215.0</v>
      </c>
      <c r="Y4216" s="17" t="str">
        <f t="shared" si="5845"/>
        <v>=COUNTIFS(C$3:C4216,C4216)</v>
      </c>
      <c r="Z4216" s="25" t="str">
        <f t="shared" si="5846"/>
        <v>#NAME?</v>
      </c>
      <c r="AA4216" s="25" t="str">
        <f t="shared" si="5847"/>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57"/>
        <v>0</v>
      </c>
      <c r="C4217" s="130"/>
      <c r="D4217" s="130"/>
      <c r="E4217" s="130"/>
      <c r="F4217" s="130"/>
      <c r="G4217" s="130"/>
      <c r="H4217" s="130"/>
      <c r="I4217" s="130"/>
      <c r="J4217" s="130"/>
      <c r="K4217" s="130"/>
      <c r="L4217" s="130"/>
      <c r="M4217" s="130"/>
      <c r="N4217" s="130"/>
      <c r="O4217" s="130"/>
      <c r="P4217" s="130"/>
      <c r="Q4217" s="130"/>
      <c r="R4217" s="130"/>
      <c r="S4217" s="130"/>
      <c r="T4217" s="130"/>
      <c r="U4217" s="36"/>
      <c r="V4217" s="36"/>
      <c r="W4217" s="15">
        <f t="shared" si="2"/>
        <v>45635</v>
      </c>
      <c r="X4217" s="24">
        <v>4216.0</v>
      </c>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57"/>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2"/>
        <v>45635</v>
      </c>
      <c r="X4218" s="24">
        <v>4217.0</v>
      </c>
      <c r="Y4218" s="17" t="str">
        <f t="shared" ref="Y4218:Y4231" si="5873">formulatext(A4218)</f>
        <v>#N/A</v>
      </c>
      <c r="Z4218" s="25" t="str">
        <f t="shared" ref="Z4218:Z4231" si="5874">org.libreoffice.regex(Y4218,"(\= COUNTIFS\(C\$\d{1,3}:)(C\d{1,3})(,)(C\d{1,3})(\))","$2")</f>
        <v>#NAME?</v>
      </c>
      <c r="AA4218" s="25" t="str">
        <f t="shared" ref="AA4218:AA4231" si="5875">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57"/>
        <v>1</v>
      </c>
      <c r="C4219" s="12" t="s">
        <v>9107</v>
      </c>
      <c r="D4219" s="21"/>
      <c r="E4219" s="21"/>
      <c r="F4219" s="21"/>
      <c r="G4219" s="21"/>
      <c r="H4219" s="21"/>
      <c r="I4219" s="21"/>
      <c r="J4219" s="21"/>
      <c r="K4219" s="21"/>
      <c r="L4219" s="21"/>
      <c r="M4219" s="21"/>
      <c r="N4219" s="21"/>
      <c r="O4219" s="21"/>
      <c r="P4219" s="21"/>
      <c r="Q4219" s="21"/>
      <c r="R4219" s="21"/>
      <c r="S4219" s="21"/>
      <c r="T4219" s="21"/>
      <c r="U4219" s="23"/>
      <c r="V4219" s="23"/>
      <c r="W4219" s="15">
        <f t="shared" si="2"/>
        <v>45635</v>
      </c>
      <c r="X4219" s="24">
        <v>4218.0</v>
      </c>
      <c r="Y4219" s="17" t="str">
        <f t="shared" si="5873"/>
        <v>#N/A</v>
      </c>
      <c r="Z4219" s="25" t="str">
        <f t="shared" si="5874"/>
        <v>#NAME?</v>
      </c>
      <c r="AA4219" s="25" t="str">
        <f t="shared" si="5875"/>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76">COUNTIFS(C$3:C4220,C4220)</f>
        <v>66</v>
      </c>
      <c r="B4220" s="10">
        <f t="shared" si="5557"/>
        <v>99</v>
      </c>
      <c r="C4220" s="12" t="s">
        <v>555</v>
      </c>
      <c r="D4220" s="21" t="str">
        <f t="shared" ref="D4220:D4222" si="5877">VLOOKUP($C4220,$C$1:$P$7320,2,0)</f>
        <v>pron</v>
      </c>
      <c r="E4220" s="21" t="str">
        <f t="shared" ref="E4220:E4221" si="5878">VLOOKUP($C4220,$C$1:$P$7320,3,0)</f>
        <v>masc nom sg of ya</v>
      </c>
      <c r="F4220" s="21" t="str">
        <f t="shared" ref="F4220:F4222" si="5879">VLOOKUP($C4220,$C$1:$P$7320,4,0)</f>
        <v/>
      </c>
      <c r="G4220" s="21"/>
      <c r="H4220" s="21" t="str">
        <f t="shared" ref="H4220:H4222" si="5880">VLOOKUP($C4220,$C$1:$P$7320,6,0)</f>
        <v>whichever, whoever</v>
      </c>
      <c r="I4220" s="21" t="str">
        <f t="shared" ref="I4220:I4222" si="5881">VLOOKUP($C4220,$C$1:$P$7320,7,0)</f>
        <v/>
      </c>
      <c r="J4220" s="21" t="str">
        <f t="shared" ref="J4220:J4222" si="5882">VLOOKUP($C4220,$C$1:$P$7320,8,0)</f>
        <v/>
      </c>
      <c r="K4220" s="21" t="str">
        <f t="shared" ref="K4220:K4222" si="5883">VLOOKUP($C4220,$C$1:$P$7320,9,0)</f>
        <v/>
      </c>
      <c r="L4220" s="21" t="str">
        <f t="shared" ref="L4220:L4222" si="5884">VLOOKUP($C4220,$C$1:$P$7320,10,0)</f>
        <v/>
      </c>
      <c r="M4220" s="21" t="str">
        <f t="shared" ref="M4220:M4222" si="5885">VLOOKUP($C4220,$C$1:$P$7320,11,0)</f>
        <v/>
      </c>
      <c r="N4220" s="21" t="str">
        <f t="shared" ref="N4220:N4222" si="5886">VLOOKUP($C4220,$C$1:$P$7320,12,0)</f>
        <v/>
      </c>
      <c r="O4220" s="21" t="str">
        <f t="shared" ref="O4220:O4222" si="5887">VLOOKUP($C4220,$C$1:$P$7320,13,0)</f>
        <v/>
      </c>
      <c r="P4220" s="21" t="str">
        <f t="shared" ref="P4220:P4222" si="5888">VLOOKUP($C4220,$C$1:$P$7320,14,0)</f>
        <v/>
      </c>
      <c r="Q4220" s="21"/>
      <c r="R4220" s="21" t="s">
        <v>9107</v>
      </c>
      <c r="S4220" s="21" t="s">
        <v>9108</v>
      </c>
      <c r="T4220" s="21" t="s">
        <v>9109</v>
      </c>
      <c r="U4220" s="77"/>
      <c r="V4220" s="23"/>
      <c r="W4220" s="15">
        <f t="shared" si="2"/>
        <v>45635</v>
      </c>
      <c r="X4220" s="24">
        <v>4219.0</v>
      </c>
      <c r="Y4220" s="17" t="str">
        <f t="shared" si="5873"/>
        <v>=COUNTIFS(C$3:C4220,C4220)</v>
      </c>
      <c r="Z4220" s="25" t="str">
        <f t="shared" si="5874"/>
        <v>#NAME?</v>
      </c>
      <c r="AA4220" s="25" t="str">
        <f t="shared" si="5875"/>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76"/>
        <v>78</v>
      </c>
      <c r="B4221" s="10">
        <f t="shared" si="5557"/>
        <v>124</v>
      </c>
      <c r="C4221" s="12" t="s">
        <v>466</v>
      </c>
      <c r="D4221" s="21" t="str">
        <f t="shared" si="5877"/>
        <v>ind</v>
      </c>
      <c r="E4221" s="21" t="str">
        <f t="shared" si="5878"/>
        <v/>
      </c>
      <c r="F4221" s="21" t="str">
        <f t="shared" si="5879"/>
        <v/>
      </c>
      <c r="G4221" s="21"/>
      <c r="H4221" s="21" t="str">
        <f t="shared" si="5880"/>
        <v>then, now, so, but</v>
      </c>
      <c r="I4221" s="21" t="str">
        <f t="shared" si="5881"/>
        <v/>
      </c>
      <c r="J4221" s="21" t="str">
        <f t="shared" si="5882"/>
        <v/>
      </c>
      <c r="K4221" s="21" t="str">
        <f t="shared" si="5883"/>
        <v/>
      </c>
      <c r="L4221" s="21" t="str">
        <f t="shared" si="5884"/>
        <v/>
      </c>
      <c r="M4221" s="21" t="str">
        <f t="shared" si="5885"/>
        <v/>
      </c>
      <c r="N4221" s="21" t="str">
        <f t="shared" si="5886"/>
        <v/>
      </c>
      <c r="O4221" s="21" t="str">
        <f t="shared" si="5887"/>
        <v/>
      </c>
      <c r="P4221" s="21" t="str">
        <f t="shared" si="5888"/>
        <v/>
      </c>
      <c r="Q4221" s="21"/>
      <c r="R4221" s="21" t="s">
        <v>9107</v>
      </c>
      <c r="S4221" s="21" t="s">
        <v>9108</v>
      </c>
      <c r="T4221" s="21" t="s">
        <v>9109</v>
      </c>
      <c r="U4221" s="23"/>
      <c r="V4221" s="23"/>
      <c r="W4221" s="15">
        <f t="shared" si="2"/>
        <v>45635</v>
      </c>
      <c r="X4221" s="24">
        <v>4220.0</v>
      </c>
      <c r="Y4221" s="17" t="str">
        <f t="shared" si="5873"/>
        <v>=COUNTIFS(C$3:C4221,C4221)</v>
      </c>
      <c r="Z4221" s="25" t="str">
        <f t="shared" si="5874"/>
        <v>#NAME?</v>
      </c>
      <c r="AA4221" s="25" t="str">
        <f t="shared" si="5875"/>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76"/>
        <v>110</v>
      </c>
      <c r="B4222" s="10">
        <f t="shared" si="5557"/>
        <v>147</v>
      </c>
      <c r="C4222" s="12" t="s">
        <v>560</v>
      </c>
      <c r="D4222" s="21" t="str">
        <f t="shared" si="5877"/>
        <v>noun</v>
      </c>
      <c r="E4222" s="21" t="s">
        <v>3635</v>
      </c>
      <c r="F4222" s="21" t="str">
        <f t="shared" si="5879"/>
        <v/>
      </c>
      <c r="G4222" s="21"/>
      <c r="H4222" s="21" t="str">
        <f t="shared" si="5880"/>
        <v>monk, monastic</v>
      </c>
      <c r="I4222" s="21" t="str">
        <f t="shared" si="5881"/>
        <v>beggar, mendicant</v>
      </c>
      <c r="J4222" s="21" t="str">
        <f t="shared" si="5882"/>
        <v>√bhikkh (beg)</v>
      </c>
      <c r="K4222" s="21">
        <f t="shared" si="5883"/>
        <v>1</v>
      </c>
      <c r="L4222" s="21" t="str">
        <f t="shared" si="5884"/>
        <v>a</v>
      </c>
      <c r="M4222" s="21" t="str">
        <f t="shared" si="5885"/>
        <v/>
      </c>
      <c r="N4222" s="21" t="str">
        <f t="shared" si="5886"/>
        <v>√bhikkh + u</v>
      </c>
      <c r="O4222" s="21" t="str">
        <f t="shared" si="5887"/>
        <v/>
      </c>
      <c r="P4222" s="21" t="str">
        <f t="shared" si="5888"/>
        <v/>
      </c>
      <c r="Q4222" s="21"/>
      <c r="R4222" s="21" t="s">
        <v>9107</v>
      </c>
      <c r="S4222" s="21" t="s">
        <v>9108</v>
      </c>
      <c r="T4222" s="21" t="s">
        <v>9109</v>
      </c>
      <c r="U4222" s="23"/>
      <c r="V4222" s="23"/>
      <c r="W4222" s="15">
        <f t="shared" si="2"/>
        <v>45635</v>
      </c>
      <c r="X4222" s="24">
        <v>4221.0</v>
      </c>
      <c r="Y4222" s="17" t="str">
        <f t="shared" si="5873"/>
        <v>=COUNTIFS(C$3:C4222,C4222)</v>
      </c>
      <c r="Z4222" s="25" t="str">
        <f t="shared" si="5874"/>
        <v>#NAME?</v>
      </c>
      <c r="AA4222" s="25" t="str">
        <f t="shared" si="5875"/>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76"/>
        <v>1</v>
      </c>
      <c r="B4223" s="10">
        <f t="shared" si="5557"/>
        <v>1</v>
      </c>
      <c r="C4223" s="12" t="s">
        <v>9110</v>
      </c>
      <c r="D4223" s="21" t="s">
        <v>29</v>
      </c>
      <c r="E4223" s="21" t="s">
        <v>9111</v>
      </c>
      <c r="F4223" s="21"/>
      <c r="G4223" s="21"/>
      <c r="H4223" s="21" t="s">
        <v>9112</v>
      </c>
      <c r="I4223" s="21" t="s">
        <v>9113</v>
      </c>
      <c r="J4223" s="21"/>
      <c r="K4223" s="21"/>
      <c r="L4223" s="21"/>
      <c r="M4223" s="21"/>
      <c r="N4223" s="22" t="s">
        <v>9114</v>
      </c>
      <c r="O4223" s="21" t="s">
        <v>414</v>
      </c>
      <c r="P4223" s="21"/>
      <c r="Q4223" s="21"/>
      <c r="R4223" s="21" t="s">
        <v>9107</v>
      </c>
      <c r="S4223" s="21" t="s">
        <v>9108</v>
      </c>
      <c r="T4223" s="21" t="s">
        <v>9115</v>
      </c>
      <c r="U4223" s="23"/>
      <c r="V4223" s="23"/>
      <c r="W4223" s="15">
        <f t="shared" si="2"/>
        <v>45635</v>
      </c>
      <c r="X4223" s="24">
        <v>4222.0</v>
      </c>
      <c r="Y4223" s="17" t="str">
        <f t="shared" si="5873"/>
        <v>=COUNTIFS(C$3:C4223,C4223)</v>
      </c>
      <c r="Z4223" s="25" t="str">
        <f t="shared" si="5874"/>
        <v>#NAME?</v>
      </c>
      <c r="AA4223" s="25" t="str">
        <f t="shared" si="5875"/>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76"/>
        <v>2</v>
      </c>
      <c r="B4224" s="10">
        <f t="shared" si="5557"/>
        <v>2</v>
      </c>
      <c r="C4224" s="12" t="s">
        <v>6600</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9107</v>
      </c>
      <c r="S4224" s="21" t="s">
        <v>9108</v>
      </c>
      <c r="T4224" s="21" t="s">
        <v>9109</v>
      </c>
      <c r="U4224" s="23"/>
      <c r="V4224" s="23"/>
      <c r="W4224" s="15">
        <f t="shared" si="2"/>
        <v>45635</v>
      </c>
      <c r="X4224" s="24">
        <v>4223.0</v>
      </c>
      <c r="Y4224" s="17" t="str">
        <f t="shared" si="5873"/>
        <v>=COUNTIFS(C$3:C4224,C4224)</v>
      </c>
      <c r="Z4224" s="25" t="str">
        <f t="shared" si="5874"/>
        <v>#NAME?</v>
      </c>
      <c r="AA4224" s="25" t="str">
        <f t="shared" si="5875"/>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76"/>
        <v>1</v>
      </c>
      <c r="B4225" s="10">
        <f t="shared" si="5557"/>
        <v>1</v>
      </c>
      <c r="C4225" s="12" t="s">
        <v>9116</v>
      </c>
      <c r="D4225" s="21" t="s">
        <v>47</v>
      </c>
      <c r="E4225" s="21" t="s">
        <v>9117</v>
      </c>
      <c r="F4225" s="21"/>
      <c r="G4225" s="21"/>
      <c r="H4225" s="21" t="s">
        <v>9118</v>
      </c>
      <c r="I4225" s="21"/>
      <c r="J4225" s="21"/>
      <c r="K4225" s="21"/>
      <c r="L4225" s="21"/>
      <c r="M4225" s="21"/>
      <c r="N4225" s="21" t="s">
        <v>6574</v>
      </c>
      <c r="O4225" s="21" t="s">
        <v>3193</v>
      </c>
      <c r="P4225" s="21" t="s">
        <v>6574</v>
      </c>
      <c r="Q4225" s="21"/>
      <c r="R4225" s="21" t="s">
        <v>9107</v>
      </c>
      <c r="S4225" s="21" t="s">
        <v>9108</v>
      </c>
      <c r="T4225" s="21" t="s">
        <v>9119</v>
      </c>
      <c r="U4225" s="23"/>
      <c r="V4225" s="23"/>
      <c r="W4225" s="15">
        <f t="shared" si="2"/>
        <v>45635</v>
      </c>
      <c r="X4225" s="24">
        <v>4224.0</v>
      </c>
      <c r="Y4225" s="17" t="str">
        <f t="shared" si="5873"/>
        <v>=COUNTIFS(C$3:C4225,C4225)</v>
      </c>
      <c r="Z4225" s="25" t="str">
        <f t="shared" si="5874"/>
        <v>#NAME?</v>
      </c>
      <c r="AA4225" s="25" t="str">
        <f t="shared" si="5875"/>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76"/>
        <v>1</v>
      </c>
      <c r="B4226" s="10">
        <f t="shared" si="5557"/>
        <v>1</v>
      </c>
      <c r="C4226" s="12" t="s">
        <v>9120</v>
      </c>
      <c r="D4226" s="21" t="s">
        <v>250</v>
      </c>
      <c r="E4226" s="21"/>
      <c r="F4226" s="21"/>
      <c r="G4226" s="21"/>
      <c r="H4226" s="21" t="s">
        <v>6578</v>
      </c>
      <c r="I4226" s="21"/>
      <c r="J4226" s="21"/>
      <c r="K4226" s="21"/>
      <c r="L4226" s="21"/>
      <c r="M4226" s="21"/>
      <c r="N4226" s="21"/>
      <c r="O4226" s="21"/>
      <c r="P4226" s="21"/>
      <c r="Q4226" s="21"/>
      <c r="R4226" s="21" t="s">
        <v>9107</v>
      </c>
      <c r="S4226" s="21" t="s">
        <v>9108</v>
      </c>
      <c r="T4226" s="21" t="s">
        <v>9121</v>
      </c>
      <c r="U4226" s="23"/>
      <c r="V4226" s="23"/>
      <c r="W4226" s="15">
        <f t="shared" si="2"/>
        <v>45635</v>
      </c>
      <c r="X4226" s="24">
        <v>4225.0</v>
      </c>
      <c r="Y4226" s="17" t="str">
        <f t="shared" si="5873"/>
        <v>=COUNTIFS(C$3:C4226,C4226)</v>
      </c>
      <c r="Z4226" s="25" t="str">
        <f t="shared" si="5874"/>
        <v>#NAME?</v>
      </c>
      <c r="AA4226" s="25" t="str">
        <f t="shared" si="5875"/>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76"/>
        <v>1</v>
      </c>
      <c r="B4227" s="10">
        <f t="shared" si="5557"/>
        <v>1</v>
      </c>
      <c r="C4227" s="12" t="s">
        <v>9122</v>
      </c>
      <c r="D4227" s="21" t="s">
        <v>47</v>
      </c>
      <c r="E4227" s="21" t="s">
        <v>6534</v>
      </c>
      <c r="F4227" s="21"/>
      <c r="G4227" s="21"/>
      <c r="H4227" s="21" t="s">
        <v>4859</v>
      </c>
      <c r="I4227" s="21"/>
      <c r="J4227" s="21" t="s">
        <v>2524</v>
      </c>
      <c r="K4227" s="21">
        <v>5.0</v>
      </c>
      <c r="L4227" s="21" t="s">
        <v>622</v>
      </c>
      <c r="M4227" s="21"/>
      <c r="N4227" s="21" t="s">
        <v>4861</v>
      </c>
      <c r="O4227" s="21"/>
      <c r="P4227" s="21"/>
      <c r="Q4227" s="21"/>
      <c r="R4227" s="21" t="s">
        <v>9107</v>
      </c>
      <c r="S4227" s="21" t="s">
        <v>9108</v>
      </c>
      <c r="T4227" s="21" t="s">
        <v>9123</v>
      </c>
      <c r="U4227" s="23"/>
      <c r="V4227" s="23"/>
      <c r="W4227" s="15">
        <f t="shared" si="2"/>
        <v>45635</v>
      </c>
      <c r="X4227" s="24">
        <v>4226.0</v>
      </c>
      <c r="Y4227" s="17" t="str">
        <f t="shared" si="5873"/>
        <v>=COUNTIFS(C$3:C4227,C4227)</v>
      </c>
      <c r="Z4227" s="25" t="str">
        <f t="shared" si="5874"/>
        <v>#NAME?</v>
      </c>
      <c r="AA4227" s="25" t="str">
        <f t="shared" si="5875"/>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76"/>
        <v>1</v>
      </c>
      <c r="B4228" s="10">
        <f t="shared" si="5557"/>
        <v>1</v>
      </c>
      <c r="C4228" s="12" t="s">
        <v>9124</v>
      </c>
      <c r="D4228" s="21" t="s">
        <v>84</v>
      </c>
      <c r="E4228" s="21" t="s">
        <v>9125</v>
      </c>
      <c r="F4228" s="21"/>
      <c r="G4228" s="21"/>
      <c r="H4228" s="21" t="s">
        <v>9126</v>
      </c>
      <c r="I4228" s="21"/>
      <c r="J4228" s="21" t="s">
        <v>9127</v>
      </c>
      <c r="K4228" s="21">
        <v>3.0</v>
      </c>
      <c r="L4228" s="21" t="s">
        <v>76</v>
      </c>
      <c r="M4228" s="21" t="s">
        <v>9128</v>
      </c>
      <c r="N4228" s="21" t="s">
        <v>9129</v>
      </c>
      <c r="O4228" s="21"/>
      <c r="P4228" s="21"/>
      <c r="Q4228" s="21" t="s">
        <v>9130</v>
      </c>
      <c r="R4228" s="21" t="s">
        <v>9107</v>
      </c>
      <c r="S4228" s="21" t="s">
        <v>9108</v>
      </c>
      <c r="T4228" s="21" t="s">
        <v>9131</v>
      </c>
      <c r="U4228" s="23"/>
      <c r="V4228" s="23"/>
      <c r="W4228" s="15">
        <f t="shared" si="2"/>
        <v>45635</v>
      </c>
      <c r="X4228" s="24">
        <v>4227.0</v>
      </c>
      <c r="Y4228" s="17" t="str">
        <f t="shared" si="5873"/>
        <v>=COUNTIFS(C$3:C4228,C4228)</v>
      </c>
      <c r="Z4228" s="25" t="str">
        <f t="shared" si="5874"/>
        <v>#NAME?</v>
      </c>
      <c r="AA4228" s="25" t="str">
        <f t="shared" si="5875"/>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76"/>
        <v>23</v>
      </c>
      <c r="B4229" s="10">
        <f t="shared" si="5557"/>
        <v>26</v>
      </c>
      <c r="C4229" s="12" t="s">
        <v>1806</v>
      </c>
      <c r="D4229" s="21" t="str">
        <f t="shared" ref="D4229:D4231" si="5889">VLOOKUP($C4229,$C$1:$P$7320,2,0)</f>
        <v>ind</v>
      </c>
      <c r="E4229" s="21" t="str">
        <f t="shared" ref="E4229:E4231" si="5890">VLOOKUP($C4229,$C$1:$P$7320,3,0)</f>
        <v>ind, adv</v>
      </c>
      <c r="F4229" s="21" t="str">
        <f t="shared" ref="F4229:F4231" si="5891">VLOOKUP($C4229,$C$1:$P$7320,4,0)</f>
        <v>+abl</v>
      </c>
      <c r="G4229" s="21"/>
      <c r="H4229" s="21" t="str">
        <f t="shared" ref="H4229:H4231" si="5892">VLOOKUP($C4229,$C$1:$P$7320,6,0)</f>
        <v>apart (from), except (for)</v>
      </c>
      <c r="I4229" s="21" t="str">
        <f t="shared" ref="I4229:I4231" si="5893">VLOOKUP($C4229,$C$1:$P$7320,7,0)</f>
        <v>other (than)</v>
      </c>
      <c r="J4229" s="21" t="str">
        <f t="shared" ref="J4229:J4231" si="5894">VLOOKUP($C4229,$C$1:$P$7320,8,0)</f>
        <v/>
      </c>
      <c r="K4229" s="21" t="str">
        <f t="shared" ref="K4229:K4231" si="5895">VLOOKUP($C4229,$C$1:$P$7320,9,0)</f>
        <v/>
      </c>
      <c r="L4229" s="21" t="str">
        <f t="shared" ref="L4229:L4231" si="5896">VLOOKUP($C4229,$C$1:$P$7320,10,0)</f>
        <v/>
      </c>
      <c r="M4229" s="21" t="str">
        <f t="shared" ref="M4229:M4231" si="5897">VLOOKUP($C4229,$C$1:$P$7320,11,0)</f>
        <v/>
      </c>
      <c r="N4229" s="21" t="str">
        <f t="shared" ref="N4229:N4231" si="5898">VLOOKUP($C4229,$C$1:$P$7320,12,0)</f>
        <v>añña + tra</v>
      </c>
      <c r="O4229" s="21" t="str">
        <f t="shared" ref="O4229:O4231" si="5899">VLOOKUP($C4229,$C$1:$P$7320,13,0)</f>
        <v/>
      </c>
      <c r="P4229" s="21" t="str">
        <f t="shared" ref="P4229:P4231" si="5900">VLOOKUP($C4229,$C$1:$P$7320,14,0)</f>
        <v/>
      </c>
      <c r="Q4229" s="21"/>
      <c r="R4229" s="21" t="s">
        <v>9107</v>
      </c>
      <c r="S4229" s="21" t="s">
        <v>9108</v>
      </c>
      <c r="T4229" s="21" t="s">
        <v>9109</v>
      </c>
      <c r="U4229" s="23"/>
      <c r="V4229" s="23"/>
      <c r="W4229" s="15">
        <f t="shared" si="2"/>
        <v>45635</v>
      </c>
      <c r="X4229" s="24">
        <v>4228.0</v>
      </c>
      <c r="Y4229" s="17" t="str">
        <f t="shared" si="5873"/>
        <v>=COUNTIFS(C$3:C4229,C4229)</v>
      </c>
      <c r="Z4229" s="25" t="str">
        <f t="shared" si="5874"/>
        <v>#NAME?</v>
      </c>
      <c r="AA4229" s="25" t="str">
        <f t="shared" si="5875"/>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76"/>
        <v>7</v>
      </c>
      <c r="B4230" s="10">
        <f t="shared" si="5557"/>
        <v>7</v>
      </c>
      <c r="C4230" s="12" t="s">
        <v>5022</v>
      </c>
      <c r="D4230" s="21" t="str">
        <f t="shared" si="5889"/>
        <v>noun</v>
      </c>
      <c r="E4230" s="21" t="str">
        <f t="shared" si="5890"/>
        <v>masc abl sg of samaya</v>
      </c>
      <c r="F4230" s="21" t="str">
        <f t="shared" si="5891"/>
        <v/>
      </c>
      <c r="G4230" s="21"/>
      <c r="H4230" s="21" t="str">
        <f t="shared" si="5892"/>
        <v>from the right time, proper occasion</v>
      </c>
      <c r="I4230" s="21" t="str">
        <f t="shared" si="5893"/>
        <v>from come together</v>
      </c>
      <c r="J4230" s="21" t="str">
        <f t="shared" si="5894"/>
        <v>√i (come, go)</v>
      </c>
      <c r="K4230" s="21">
        <f t="shared" si="5895"/>
        <v>1</v>
      </c>
      <c r="L4230" s="21" t="str">
        <f t="shared" si="5896"/>
        <v>a</v>
      </c>
      <c r="M4230" s="21" t="str">
        <f t="shared" si="5897"/>
        <v/>
      </c>
      <c r="N4230" s="21" t="str">
        <f t="shared" si="5898"/>
        <v>saṃ + √i &gt; ay + *a</v>
      </c>
      <c r="O4230" s="21" t="str">
        <f t="shared" si="5899"/>
        <v/>
      </c>
      <c r="P4230" s="21" t="str">
        <f t="shared" si="5900"/>
        <v/>
      </c>
      <c r="Q4230" s="21"/>
      <c r="R4230" s="21" t="s">
        <v>9107</v>
      </c>
      <c r="S4230" s="21" t="s">
        <v>9108</v>
      </c>
      <c r="T4230" s="21" t="s">
        <v>9109</v>
      </c>
      <c r="U4230" s="23"/>
      <c r="V4230" s="23"/>
      <c r="W4230" s="15">
        <f t="shared" si="2"/>
        <v>45635</v>
      </c>
      <c r="X4230" s="24">
        <v>4229.0</v>
      </c>
      <c r="Y4230" s="17" t="str">
        <f t="shared" si="5873"/>
        <v>=COUNTIFS(C$3:C4230,C4230)</v>
      </c>
      <c r="Z4230" s="25" t="str">
        <f t="shared" si="5874"/>
        <v>#NAME?</v>
      </c>
      <c r="AA4230" s="25" t="str">
        <f t="shared" si="5875"/>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76"/>
        <v>87</v>
      </c>
      <c r="B4231" s="10">
        <f t="shared" si="5557"/>
        <v>122</v>
      </c>
      <c r="C4231" s="12" t="s">
        <v>4724</v>
      </c>
      <c r="D4231" s="21" t="str">
        <f t="shared" si="5889"/>
        <v>adj</v>
      </c>
      <c r="E4231" s="21" t="str">
        <f t="shared" si="5890"/>
        <v>nt nom sg of pācittiya</v>
      </c>
      <c r="F4231" s="21" t="str">
        <f t="shared" si="5891"/>
        <v>+loc</v>
      </c>
      <c r="G4231" s="21"/>
      <c r="H4231" s="21" t="str">
        <f t="shared" si="5892"/>
        <v>requiring confession</v>
      </c>
      <c r="I4231" s="21" t="str">
        <f t="shared" si="5893"/>
        <v/>
      </c>
      <c r="J4231" s="21" t="str">
        <f t="shared" si="5894"/>
        <v/>
      </c>
      <c r="K4231" s="21" t="str">
        <f t="shared" si="5895"/>
        <v/>
      </c>
      <c r="L4231" s="21" t="str">
        <f t="shared" si="5896"/>
        <v/>
      </c>
      <c r="M4231" s="21" t="str">
        <f t="shared" si="5897"/>
        <v/>
      </c>
      <c r="N4231" s="21" t="str">
        <f t="shared" si="5898"/>
        <v/>
      </c>
      <c r="O4231" s="21" t="str">
        <f t="shared" si="5899"/>
        <v/>
      </c>
      <c r="P4231" s="21" t="str">
        <f t="shared" si="5900"/>
        <v/>
      </c>
      <c r="Q4231" s="21"/>
      <c r="R4231" s="21" t="s">
        <v>9107</v>
      </c>
      <c r="S4231" s="21" t="s">
        <v>9108</v>
      </c>
      <c r="T4231" s="21" t="s">
        <v>9109</v>
      </c>
      <c r="U4231" s="23"/>
      <c r="V4231" s="23"/>
      <c r="W4231" s="15">
        <f t="shared" si="2"/>
        <v>45635</v>
      </c>
      <c r="X4231" s="24">
        <v>4230.0</v>
      </c>
      <c r="Y4231" s="17" t="str">
        <f t="shared" si="5873"/>
        <v>=COUNTIFS(C$3:C4231,C4231)</v>
      </c>
      <c r="Z4231" s="25" t="str">
        <f t="shared" si="5874"/>
        <v>#NAME?</v>
      </c>
      <c r="AA4231" s="25" t="str">
        <f t="shared" si="5875"/>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57"/>
        <v>0</v>
      </c>
      <c r="C4232" s="130"/>
      <c r="D4232" s="130"/>
      <c r="E4232" s="130"/>
      <c r="F4232" s="130"/>
      <c r="G4232" s="130"/>
      <c r="H4232" s="130"/>
      <c r="I4232" s="130"/>
      <c r="J4232" s="130"/>
      <c r="K4232" s="130"/>
      <c r="L4232" s="130"/>
      <c r="M4232" s="130"/>
      <c r="N4232" s="130"/>
      <c r="O4232" s="130"/>
      <c r="P4232" s="130"/>
      <c r="Q4232" s="130"/>
      <c r="R4232" s="130"/>
      <c r="S4232" s="130"/>
      <c r="T4232" s="130"/>
      <c r="U4232" s="36"/>
      <c r="V4232" s="36"/>
      <c r="W4232" s="15">
        <f t="shared" si="2"/>
        <v>45635</v>
      </c>
      <c r="X4232" s="24">
        <v>4231.0</v>
      </c>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57"/>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2"/>
        <v>45635</v>
      </c>
      <c r="X4233" s="24">
        <v>4232.0</v>
      </c>
      <c r="Y4233" s="17" t="str">
        <f t="shared" ref="Y4233:Y4270" si="5901">formulatext(A4233)</f>
        <v>#N/A</v>
      </c>
      <c r="Z4233" s="25" t="str">
        <f t="shared" ref="Z4233:Z4270" si="5902">org.libreoffice.regex(Y4233,"(\= COUNTIFS\(C\$\d{1,3}:)(C\d{1,3})(,)(C\d{1,3})(\))","$2")</f>
        <v>#NAME?</v>
      </c>
      <c r="AA4233" s="25" t="str">
        <f t="shared" ref="AA4233:AA4270" si="5903">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904">COUNTIFS(C$3:C4234,C4234)</f>
        <v>7</v>
      </c>
      <c r="B4234" s="10">
        <f t="shared" si="5557"/>
        <v>7</v>
      </c>
      <c r="C4234" s="12" t="s">
        <v>5027</v>
      </c>
      <c r="D4234" s="21" t="str">
        <f t="shared" ref="D4234:D4235" si="5905">VLOOKUP($C4234,$C$1:$P$7320,2,0)</f>
        <v>comp</v>
      </c>
      <c r="E4234" s="21" t="str">
        <f t="shared" ref="E4234:E4235" si="5906">VLOOKUP($C4234,$C$1:$P$7320,3,0)</f>
        <v>sandhi, adv + pron</v>
      </c>
      <c r="F4234" s="21" t="str">
        <f t="shared" ref="F4234:F4235" si="5907">VLOOKUP($C4234,$C$1:$P$7320,4,0)</f>
        <v/>
      </c>
      <c r="G4234" s="21"/>
      <c r="H4234" s="21" t="str">
        <f t="shared" ref="H4234:H4235" si="5908">VLOOKUP($C4234,$C$1:$P$7320,6,0)</f>
        <v>in this case this</v>
      </c>
      <c r="I4234" s="21" t="str">
        <f t="shared" ref="I4234:I4235" si="5909">VLOOKUP($C4234,$C$1:$P$7320,7,0)</f>
        <v>there this</v>
      </c>
      <c r="J4234" s="21" t="str">
        <f t="shared" ref="J4234:J4235" si="5910">VLOOKUP($C4234,$C$1:$P$7320,8,0)</f>
        <v/>
      </c>
      <c r="K4234" s="21" t="str">
        <f t="shared" ref="K4234:K4235" si="5911">VLOOKUP($C4234,$C$1:$P$7320,9,0)</f>
        <v/>
      </c>
      <c r="L4234" s="21" t="str">
        <f t="shared" ref="L4234:L4235" si="5912">VLOOKUP($C4234,$C$1:$P$7320,10,0)</f>
        <v/>
      </c>
      <c r="M4234" s="21" t="str">
        <f t="shared" ref="M4234:M4235" si="5913">VLOOKUP($C4234,$C$1:$P$7320,11,0)</f>
        <v/>
      </c>
      <c r="N4234" s="21" t="str">
        <f t="shared" ref="N4234:N4235" si="5914">VLOOKUP($C4234,$C$1:$P$7320,12,0)</f>
        <v>tattha + ayaṃ</v>
      </c>
      <c r="O4234" s="21" t="str">
        <f t="shared" ref="O4234:O4235" si="5915">VLOOKUP($C4234,$C$1:$P$7320,13,0)</f>
        <v/>
      </c>
      <c r="P4234" s="21" t="str">
        <f t="shared" ref="P4234:P4235" si="5916">VLOOKUP($C4234,$C$1:$P$7320,14,0)</f>
        <v/>
      </c>
      <c r="Q4234" s="21"/>
      <c r="R4234" s="21" t="s">
        <v>9107</v>
      </c>
      <c r="S4234" s="21" t="s">
        <v>9108</v>
      </c>
      <c r="T4234" s="21" t="s">
        <v>9132</v>
      </c>
      <c r="U4234" s="77"/>
      <c r="V4234" s="23"/>
      <c r="W4234" s="15">
        <f t="shared" si="2"/>
        <v>45635</v>
      </c>
      <c r="X4234" s="24">
        <v>4233.0</v>
      </c>
      <c r="Y4234" s="17" t="str">
        <f t="shared" si="5901"/>
        <v>=COUNTIFS(C$3:C4234,C4234)</v>
      </c>
      <c r="Z4234" s="25" t="str">
        <f t="shared" si="5902"/>
        <v>#NAME?</v>
      </c>
      <c r="AA4234" s="25" t="str">
        <f t="shared" si="5903"/>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904"/>
        <v>13</v>
      </c>
      <c r="B4235" s="10">
        <f t="shared" si="5557"/>
        <v>14</v>
      </c>
      <c r="C4235" s="12" t="s">
        <v>5032</v>
      </c>
      <c r="D4235" s="21" t="str">
        <f t="shared" si="5905"/>
        <v>noun</v>
      </c>
      <c r="E4235" s="21" t="str">
        <f t="shared" si="5906"/>
        <v>masc nom sg of samaya</v>
      </c>
      <c r="F4235" s="21" t="str">
        <f t="shared" si="5907"/>
        <v/>
      </c>
      <c r="G4235" s="21"/>
      <c r="H4235" s="21" t="str">
        <f t="shared" si="5908"/>
        <v>the right time, proper occasion</v>
      </c>
      <c r="I4235" s="21" t="str">
        <f t="shared" si="5909"/>
        <v>come together</v>
      </c>
      <c r="J4235" s="21" t="str">
        <f t="shared" si="5910"/>
        <v>√i (come, go)</v>
      </c>
      <c r="K4235" s="21">
        <f t="shared" si="5911"/>
        <v>1</v>
      </c>
      <c r="L4235" s="21" t="str">
        <f t="shared" si="5912"/>
        <v>a</v>
      </c>
      <c r="M4235" s="21" t="str">
        <f t="shared" si="5913"/>
        <v/>
      </c>
      <c r="N4235" s="21" t="str">
        <f t="shared" si="5914"/>
        <v>saṃ + √i &gt; ay + *a</v>
      </c>
      <c r="O4235" s="21" t="str">
        <f t="shared" si="5915"/>
        <v/>
      </c>
      <c r="P4235" s="21" t="str">
        <f t="shared" si="5916"/>
        <v/>
      </c>
      <c r="Q4235" s="21"/>
      <c r="R4235" s="21" t="s">
        <v>9107</v>
      </c>
      <c r="S4235" s="21" t="s">
        <v>9108</v>
      </c>
      <c r="T4235" s="21" t="s">
        <v>9132</v>
      </c>
      <c r="U4235" s="77"/>
      <c r="V4235" s="23"/>
      <c r="W4235" s="15">
        <f t="shared" si="2"/>
        <v>45635</v>
      </c>
      <c r="X4235" s="24">
        <v>4234.0</v>
      </c>
      <c r="Y4235" s="17" t="str">
        <f t="shared" si="5901"/>
        <v>=COUNTIFS(C$3:C4235,C4235)</v>
      </c>
      <c r="Z4235" s="25" t="str">
        <f t="shared" si="5902"/>
        <v>#NAME?</v>
      </c>
      <c r="AA4235" s="25" t="str">
        <f t="shared" si="5903"/>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04"/>
        <v>1</v>
      </c>
      <c r="B4236" s="10">
        <f t="shared" si="5557"/>
        <v>1</v>
      </c>
      <c r="C4236" s="12" t="s">
        <v>9133</v>
      </c>
      <c r="D4236" s="21" t="s">
        <v>250</v>
      </c>
      <c r="E4236" s="21" t="s">
        <v>9134</v>
      </c>
      <c r="F4236" s="21"/>
      <c r="G4236" s="21"/>
      <c r="H4236" s="21" t="s">
        <v>9135</v>
      </c>
      <c r="I4236" s="21" t="s">
        <v>9136</v>
      </c>
      <c r="J4236" s="21"/>
      <c r="K4236" s="21"/>
      <c r="L4236" s="21"/>
      <c r="M4236" s="21"/>
      <c r="N4236" s="21" t="s">
        <v>9137</v>
      </c>
      <c r="O4236" s="21" t="s">
        <v>3193</v>
      </c>
      <c r="P4236" s="21" t="s">
        <v>9138</v>
      </c>
      <c r="Q4236" s="21"/>
      <c r="R4236" s="21" t="s">
        <v>9107</v>
      </c>
      <c r="S4236" s="21" t="s">
        <v>9108</v>
      </c>
      <c r="T4236" s="21" t="s">
        <v>9139</v>
      </c>
      <c r="U4236" s="23"/>
      <c r="V4236" s="23"/>
      <c r="W4236" s="15">
        <f t="shared" si="2"/>
        <v>45635</v>
      </c>
      <c r="X4236" s="24">
        <v>4235.0</v>
      </c>
      <c r="Y4236" s="17" t="str">
        <f t="shared" si="5901"/>
        <v>=COUNTIFS(C$3:C4236,C4236)</v>
      </c>
      <c r="Z4236" s="25" t="str">
        <f t="shared" si="5902"/>
        <v>#NAME?</v>
      </c>
      <c r="AA4236" s="25" t="str">
        <f t="shared" si="5903"/>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04"/>
        <v>1</v>
      </c>
      <c r="B4237" s="10">
        <f t="shared" si="5557"/>
        <v>2</v>
      </c>
      <c r="C4237" s="12" t="s">
        <v>9140</v>
      </c>
      <c r="D4237" s="27" t="s">
        <v>141</v>
      </c>
      <c r="E4237" s="21" t="s">
        <v>250</v>
      </c>
      <c r="F4237" s="21"/>
      <c r="G4237" s="21"/>
      <c r="H4237" s="21" t="s">
        <v>2562</v>
      </c>
      <c r="I4237" s="21"/>
      <c r="J4237" s="21"/>
      <c r="K4237" s="21"/>
      <c r="L4237" s="21"/>
      <c r="M4237" s="21"/>
      <c r="N4237" s="21" t="s">
        <v>9141</v>
      </c>
      <c r="O4237" s="21"/>
      <c r="P4237" s="21"/>
      <c r="Q4237" s="21"/>
      <c r="R4237" s="21" t="s">
        <v>9107</v>
      </c>
      <c r="S4237" s="21" t="s">
        <v>9108</v>
      </c>
      <c r="T4237" s="21" t="s">
        <v>9142</v>
      </c>
      <c r="U4237" s="23"/>
      <c r="V4237" s="23"/>
      <c r="W4237" s="15">
        <f t="shared" si="2"/>
        <v>45635</v>
      </c>
      <c r="X4237" s="24">
        <v>4236.0</v>
      </c>
      <c r="Y4237" s="17" t="str">
        <f t="shared" si="5901"/>
        <v>=COUNTIFS(C$3:C4237,C4237)</v>
      </c>
      <c r="Z4237" s="25" t="str">
        <f t="shared" si="5902"/>
        <v>#NAME?</v>
      </c>
      <c r="AA4237" s="25" t="str">
        <f t="shared" si="5903"/>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04"/>
        <v>1</v>
      </c>
      <c r="B4238" s="10">
        <f t="shared" si="5557"/>
        <v>1</v>
      </c>
      <c r="C4238" s="12" t="s">
        <v>9143</v>
      </c>
      <c r="D4238" s="21" t="s">
        <v>250</v>
      </c>
      <c r="E4238" s="21" t="s">
        <v>9144</v>
      </c>
      <c r="F4238" s="21"/>
      <c r="G4238" s="21"/>
      <c r="H4238" s="21" t="s">
        <v>6578</v>
      </c>
      <c r="I4238" s="21"/>
      <c r="J4238" s="21"/>
      <c r="K4238" s="21"/>
      <c r="L4238" s="21"/>
      <c r="M4238" s="21"/>
      <c r="N4238" s="21"/>
      <c r="O4238" s="21"/>
      <c r="P4238" s="21"/>
      <c r="Q4238" s="21"/>
      <c r="R4238" s="21" t="s">
        <v>9107</v>
      </c>
      <c r="S4238" s="21" t="s">
        <v>9108</v>
      </c>
      <c r="T4238" s="21" t="s">
        <v>9145</v>
      </c>
      <c r="U4238" s="23"/>
      <c r="V4238" s="23"/>
      <c r="W4238" s="15">
        <f t="shared" si="2"/>
        <v>45635</v>
      </c>
      <c r="X4238" s="24">
        <v>4237.0</v>
      </c>
      <c r="Y4238" s="17" t="str">
        <f t="shared" si="5901"/>
        <v>=COUNTIFS(C$3:C4238,C4238)</v>
      </c>
      <c r="Z4238" s="25" t="str">
        <f t="shared" si="5902"/>
        <v>#NAME?</v>
      </c>
      <c r="AA4238" s="25" t="str">
        <f t="shared" si="5903"/>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04"/>
        <v>3</v>
      </c>
      <c r="B4239" s="10">
        <f t="shared" si="5557"/>
        <v>4</v>
      </c>
      <c r="C4239" s="12" t="s">
        <v>6533</v>
      </c>
      <c r="D4239" s="21" t="str">
        <f t="shared" ref="D4239:D4241" si="5917">VLOOKUP($C4239,$C$1:$P$7320,2,0)</f>
        <v>noun</v>
      </c>
      <c r="E4239" s="21" t="str">
        <f t="shared" ref="E4239:E4241" si="5918">VLOOKUP($C4239,$C$1:$P$7320,3,0)</f>
        <v>masc nom sg of māsa</v>
      </c>
      <c r="F4239" s="21" t="str">
        <f t="shared" ref="F4239:F4241" si="5919">VLOOKUP($C4239,$C$1:$P$7320,4,0)</f>
        <v/>
      </c>
      <c r="G4239" s="21"/>
      <c r="H4239" s="21" t="str">
        <f t="shared" ref="H4239:H4241" si="5920">VLOOKUP($C4239,$C$1:$P$7320,6,0)</f>
        <v>month</v>
      </c>
      <c r="I4239" s="21" t="str">
        <f t="shared" ref="I4239:I4241" si="5921">VLOOKUP($C4239,$C$1:$P$7320,7,0)</f>
        <v/>
      </c>
      <c r="J4239" s="21" t="str">
        <f t="shared" ref="J4239:J4241" si="5922">VLOOKUP($C4239,$C$1:$P$7320,8,0)</f>
        <v>√mā (measure)</v>
      </c>
      <c r="K4239" s="21">
        <f t="shared" ref="K4239:K4241" si="5923">VLOOKUP($C4239,$C$1:$P$7320,9,0)</f>
        <v>5</v>
      </c>
      <c r="L4239" s="21" t="str">
        <f t="shared" ref="L4239:L4241" si="5924">VLOOKUP($C4239,$C$1:$P$7320,10,0)</f>
        <v>nā</v>
      </c>
      <c r="M4239" s="21" t="str">
        <f t="shared" ref="M4239:M4241" si="5925">VLOOKUP($C4239,$C$1:$P$7320,11,0)</f>
        <v/>
      </c>
      <c r="N4239" s="21" t="str">
        <f t="shared" ref="N4239:N4241" si="5926">VLOOKUP($C4239,$C$1:$P$7320,12,0)</f>
        <v>√mā + sa</v>
      </c>
      <c r="O4239" s="21" t="str">
        <f t="shared" ref="O4239:O4241" si="5927">VLOOKUP($C4239,$C$1:$P$7320,13,0)</f>
        <v/>
      </c>
      <c r="P4239" s="21" t="str">
        <f t="shared" ref="P4239:P4241" si="5928">VLOOKUP($C4239,$C$1:$P$7320,14,0)</f>
        <v/>
      </c>
      <c r="Q4239" s="21"/>
      <c r="R4239" s="21" t="s">
        <v>9107</v>
      </c>
      <c r="S4239" s="21" t="s">
        <v>9108</v>
      </c>
      <c r="T4239" s="21" t="s">
        <v>9132</v>
      </c>
      <c r="U4239" s="23"/>
      <c r="V4239" s="23"/>
      <c r="W4239" s="15">
        <f t="shared" si="2"/>
        <v>45635</v>
      </c>
      <c r="X4239" s="24">
        <v>4238.0</v>
      </c>
      <c r="Y4239" s="17" t="str">
        <f t="shared" si="5901"/>
        <v>=COUNTIFS(C$3:C4239,C4239)</v>
      </c>
      <c r="Z4239" s="25" t="str">
        <f t="shared" si="5902"/>
        <v>#NAME?</v>
      </c>
      <c r="AA4239" s="25" t="str">
        <f t="shared" si="5903"/>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04"/>
        <v>5</v>
      </c>
      <c r="B4240" s="10">
        <f t="shared" si="5557"/>
        <v>5</v>
      </c>
      <c r="C4240" s="12" t="s">
        <v>6537</v>
      </c>
      <c r="D4240" s="21" t="str">
        <f t="shared" si="5917"/>
        <v>adj</v>
      </c>
      <c r="E4240" s="21" t="str">
        <f t="shared" si="5918"/>
        <v>masc nom sg of sesa</v>
      </c>
      <c r="F4240" s="21" t="str">
        <f t="shared" si="5919"/>
        <v/>
      </c>
      <c r="G4240" s="21"/>
      <c r="H4240" s="21" t="str">
        <f t="shared" si="5920"/>
        <v>remaining</v>
      </c>
      <c r="I4240" s="21" t="str">
        <f t="shared" si="5921"/>
        <v/>
      </c>
      <c r="J4240" s="21" t="str">
        <f t="shared" si="5922"/>
        <v>√sis (remain)</v>
      </c>
      <c r="K4240" s="21">
        <f t="shared" si="5923"/>
        <v>8</v>
      </c>
      <c r="L4240" s="21" t="str">
        <f t="shared" si="5924"/>
        <v>*e</v>
      </c>
      <c r="M4240" s="21" t="str">
        <f t="shared" si="5925"/>
        <v/>
      </c>
      <c r="N4240" s="21" t="str">
        <f t="shared" si="5926"/>
        <v>√sis &gt; ses + *a</v>
      </c>
      <c r="O4240" s="21" t="str">
        <f t="shared" si="5927"/>
        <v/>
      </c>
      <c r="P4240" s="21" t="str">
        <f t="shared" si="5928"/>
        <v/>
      </c>
      <c r="Q4240" s="21"/>
      <c r="R4240" s="21" t="s">
        <v>9107</v>
      </c>
      <c r="S4240" s="21" t="s">
        <v>9108</v>
      </c>
      <c r="T4240" s="21" t="s">
        <v>9132</v>
      </c>
      <c r="U4240" s="23"/>
      <c r="V4240" s="23"/>
      <c r="W4240" s="15">
        <f t="shared" si="2"/>
        <v>45635</v>
      </c>
      <c r="X4240" s="24">
        <v>4239.0</v>
      </c>
      <c r="Y4240" s="17" t="str">
        <f t="shared" si="5901"/>
        <v>=COUNTIFS(C$3:C4240,C4240)</v>
      </c>
      <c r="Z4240" s="25" t="str">
        <f t="shared" si="5902"/>
        <v>#NAME?</v>
      </c>
      <c r="AA4240" s="25" t="str">
        <f t="shared" si="5903"/>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04"/>
        <v>5</v>
      </c>
      <c r="B4241" s="10">
        <f t="shared" si="5557"/>
        <v>5</v>
      </c>
      <c r="C4241" s="12" t="s">
        <v>6542</v>
      </c>
      <c r="D4241" s="21" t="str">
        <f t="shared" si="5917"/>
        <v>comp</v>
      </c>
      <c r="E4241" s="21" t="str">
        <f t="shared" si="5918"/>
        <v>sandhi, masc + ind</v>
      </c>
      <c r="F4241" s="21" t="str">
        <f t="shared" si="5919"/>
        <v/>
      </c>
      <c r="G4241" s="21"/>
      <c r="H4241" s="21" t="str">
        <f t="shared" si="5920"/>
        <v/>
      </c>
      <c r="I4241" s="21" t="str">
        <f t="shared" si="5921"/>
        <v/>
      </c>
      <c r="J4241" s="21" t="str">
        <f t="shared" si="5922"/>
        <v/>
      </c>
      <c r="K4241" s="21" t="str">
        <f t="shared" si="5923"/>
        <v/>
      </c>
      <c r="L4241" s="21" t="str">
        <f t="shared" si="5924"/>
        <v/>
      </c>
      <c r="M4241" s="21" t="str">
        <f t="shared" si="5925"/>
        <v/>
      </c>
      <c r="N4241" s="21" t="str">
        <f t="shared" si="5926"/>
        <v>gimhānaṃ + iti</v>
      </c>
      <c r="O4241" s="21" t="str">
        <f t="shared" si="5927"/>
        <v/>
      </c>
      <c r="P4241" s="21" t="str">
        <f t="shared" si="5928"/>
        <v/>
      </c>
      <c r="Q4241" s="21"/>
      <c r="R4241" s="21" t="s">
        <v>9107</v>
      </c>
      <c r="S4241" s="21" t="s">
        <v>9108</v>
      </c>
      <c r="T4241" s="21" t="s">
        <v>9132</v>
      </c>
      <c r="U4241" s="23"/>
      <c r="V4241" s="23"/>
      <c r="W4241" s="15">
        <f t="shared" si="2"/>
        <v>45635</v>
      </c>
      <c r="X4241" s="24">
        <v>4240.0</v>
      </c>
      <c r="Y4241" s="17" t="str">
        <f t="shared" si="5901"/>
        <v>=COUNTIFS(C$3:C4241,C4241)</v>
      </c>
      <c r="Z4241" s="25" t="str">
        <f t="shared" si="5902"/>
        <v>#NAME?</v>
      </c>
      <c r="AA4241" s="25" t="str">
        <f t="shared" si="5903"/>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04"/>
        <v>1</v>
      </c>
      <c r="B4242" s="10">
        <f t="shared" si="5557"/>
        <v>1</v>
      </c>
      <c r="C4242" s="12" t="s">
        <v>9146</v>
      </c>
      <c r="D4242" s="21" t="s">
        <v>47</v>
      </c>
      <c r="E4242" s="21" t="s">
        <v>9147</v>
      </c>
      <c r="F4242" s="21"/>
      <c r="G4242" s="21"/>
      <c r="H4242" s="21" t="s">
        <v>9148</v>
      </c>
      <c r="I4242" s="21" t="s">
        <v>9149</v>
      </c>
      <c r="J4242" s="21" t="s">
        <v>5996</v>
      </c>
      <c r="K4242" s="21">
        <v>1.0</v>
      </c>
      <c r="L4242" s="21" t="s">
        <v>35</v>
      </c>
      <c r="M4242" s="21"/>
      <c r="N4242" s="21" t="s">
        <v>9150</v>
      </c>
      <c r="O4242" s="21"/>
      <c r="P4242" s="21"/>
      <c r="Q4242" s="21"/>
      <c r="R4242" s="21" t="s">
        <v>9107</v>
      </c>
      <c r="S4242" s="21" t="s">
        <v>9108</v>
      </c>
      <c r="T4242" s="21" t="s">
        <v>9151</v>
      </c>
      <c r="U4242" s="23"/>
      <c r="V4242" s="23"/>
      <c r="W4242" s="15">
        <f t="shared" si="2"/>
        <v>45635</v>
      </c>
      <c r="X4242" s="24">
        <v>4241.0</v>
      </c>
      <c r="Y4242" s="17" t="str">
        <f t="shared" si="5901"/>
        <v>=COUNTIFS(C$3:C4242,C4242)</v>
      </c>
      <c r="Z4242" s="25" t="str">
        <f t="shared" si="5902"/>
        <v>#NAME?</v>
      </c>
      <c r="AA4242" s="25" t="str">
        <f t="shared" si="5903"/>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04"/>
        <v>4</v>
      </c>
      <c r="B4243" s="10">
        <f t="shared" si="5557"/>
        <v>5</v>
      </c>
      <c r="C4243" s="12" t="s">
        <v>929</v>
      </c>
      <c r="D4243" s="21" t="str">
        <f t="shared" ref="D4243:D4244" si="5929">VLOOKUP($C4243,$C$1:$P$7320,2,0)</f>
        <v>ordinal</v>
      </c>
      <c r="E4243" s="21" t="str">
        <f t="shared" ref="E4243:E4244" si="5930">VLOOKUP($C4243,$C$1:$P$7320,3,0)</f>
        <v>masc nom sg of paṭhama</v>
      </c>
      <c r="F4243" s="21" t="str">
        <f t="shared" ref="F4243:F4244" si="5931">VLOOKUP($C4243,$C$1:$P$7320,4,0)</f>
        <v/>
      </c>
      <c r="G4243" s="21"/>
      <c r="H4243" s="21" t="str">
        <f t="shared" ref="H4243:H4244" si="5932">VLOOKUP($C4243,$C$1:$P$7320,6,0)</f>
        <v>first</v>
      </c>
      <c r="I4243" s="21" t="str">
        <f t="shared" ref="I4243:I4244" si="5933">VLOOKUP($C4243,$C$1:$P$7320,7,0)</f>
        <v>most forward</v>
      </c>
      <c r="J4243" s="21" t="str">
        <f t="shared" ref="J4243:J4244" si="5934">VLOOKUP($C4243,$C$1:$P$7320,8,0)</f>
        <v/>
      </c>
      <c r="K4243" s="21" t="str">
        <f t="shared" ref="K4243:K4244" si="5935">VLOOKUP($C4243,$C$1:$P$7320,9,0)</f>
        <v/>
      </c>
      <c r="L4243" s="21" t="str">
        <f t="shared" ref="L4243:L4244" si="5936">VLOOKUP($C4243,$C$1:$P$7320,10,0)</f>
        <v/>
      </c>
      <c r="M4243" s="21" t="str">
        <f t="shared" ref="M4243:M4244" si="5937">VLOOKUP($C4243,$C$1:$P$7320,11,0)</f>
        <v/>
      </c>
      <c r="N4243" s="21" t="str">
        <f t="shared" ref="N4243:N4244" si="5938">VLOOKUP($C4243,$C$1:$P$7320,12,0)</f>
        <v>pa + tama</v>
      </c>
      <c r="O4243" s="21" t="str">
        <f t="shared" ref="O4243:O4244" si="5939">VLOOKUP($C4243,$C$1:$P$7320,13,0)</f>
        <v/>
      </c>
      <c r="P4243" s="21" t="str">
        <f t="shared" ref="P4243:P4244" si="5940">VLOOKUP($C4243,$C$1:$P$7320,14,0)</f>
        <v/>
      </c>
      <c r="Q4243" s="21"/>
      <c r="R4243" s="21" t="s">
        <v>9107</v>
      </c>
      <c r="S4243" s="21" t="s">
        <v>9108</v>
      </c>
      <c r="T4243" s="21" t="s">
        <v>9132</v>
      </c>
      <c r="U4243" s="23"/>
      <c r="V4243" s="23"/>
      <c r="W4243" s="15">
        <f t="shared" si="2"/>
        <v>45635</v>
      </c>
      <c r="X4243" s="24">
        <v>4242.0</v>
      </c>
      <c r="Y4243" s="17" t="str">
        <f t="shared" si="5901"/>
        <v>=COUNTIFS(C$3:C4243,C4243)</v>
      </c>
      <c r="Z4243" s="25" t="str">
        <f t="shared" si="5902"/>
        <v>#NAME?</v>
      </c>
      <c r="AA4243" s="25" t="str">
        <f t="shared" si="5903"/>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04"/>
        <v>4</v>
      </c>
      <c r="B4244" s="10">
        <f t="shared" si="5557"/>
        <v>4</v>
      </c>
      <c r="C4244" s="12" t="s">
        <v>6533</v>
      </c>
      <c r="D4244" s="21" t="str">
        <f t="shared" si="5929"/>
        <v>noun</v>
      </c>
      <c r="E4244" s="21" t="str">
        <f t="shared" si="5930"/>
        <v>masc nom sg of māsa</v>
      </c>
      <c r="F4244" s="21" t="str">
        <f t="shared" si="5931"/>
        <v/>
      </c>
      <c r="G4244" s="21"/>
      <c r="H4244" s="21" t="str">
        <f t="shared" si="5932"/>
        <v>month</v>
      </c>
      <c r="I4244" s="21" t="str">
        <f t="shared" si="5933"/>
        <v/>
      </c>
      <c r="J4244" s="21" t="str">
        <f t="shared" si="5934"/>
        <v>√mā (measure)</v>
      </c>
      <c r="K4244" s="21">
        <f t="shared" si="5935"/>
        <v>5</v>
      </c>
      <c r="L4244" s="21" t="str">
        <f t="shared" si="5936"/>
        <v>nā</v>
      </c>
      <c r="M4244" s="21" t="str">
        <f t="shared" si="5937"/>
        <v/>
      </c>
      <c r="N4244" s="21" t="str">
        <f t="shared" si="5938"/>
        <v>√mā + sa</v>
      </c>
      <c r="O4244" s="21" t="str">
        <f t="shared" si="5939"/>
        <v/>
      </c>
      <c r="P4244" s="21" t="str">
        <f t="shared" si="5940"/>
        <v/>
      </c>
      <c r="Q4244" s="21"/>
      <c r="R4244" s="21" t="s">
        <v>9107</v>
      </c>
      <c r="S4244" s="21" t="s">
        <v>9108</v>
      </c>
      <c r="T4244" s="21" t="s">
        <v>9132</v>
      </c>
      <c r="U4244" s="23"/>
      <c r="V4244" s="23"/>
      <c r="W4244" s="15">
        <f t="shared" si="2"/>
        <v>45635</v>
      </c>
      <c r="X4244" s="24">
        <v>4243.0</v>
      </c>
      <c r="Y4244" s="17" t="str">
        <f t="shared" si="5901"/>
        <v>=COUNTIFS(C$3:C4244,C4244)</v>
      </c>
      <c r="Z4244" s="25" t="str">
        <f t="shared" si="5902"/>
        <v>#NAME?</v>
      </c>
      <c r="AA4244" s="25" t="str">
        <f t="shared" si="5903"/>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04"/>
        <v>1</v>
      </c>
      <c r="B4245" s="10">
        <f t="shared" si="5557"/>
        <v>1</v>
      </c>
      <c r="C4245" s="12" t="s">
        <v>9152</v>
      </c>
      <c r="D4245" s="21" t="s">
        <v>118</v>
      </c>
      <c r="E4245" s="21" t="s">
        <v>9153</v>
      </c>
      <c r="F4245" s="21"/>
      <c r="G4245" s="21"/>
      <c r="H4245" s="21" t="s">
        <v>9154</v>
      </c>
      <c r="I4245" s="21"/>
      <c r="J4245" s="21"/>
      <c r="K4245" s="21"/>
      <c r="L4245" s="21"/>
      <c r="M4245" s="21"/>
      <c r="N4245" s="21" t="s">
        <v>9155</v>
      </c>
      <c r="O4245" s="21"/>
      <c r="P4245" s="21"/>
      <c r="Q4245" s="21"/>
      <c r="R4245" s="21" t="s">
        <v>9107</v>
      </c>
      <c r="S4245" s="21" t="s">
        <v>9108</v>
      </c>
      <c r="T4245" s="21" t="s">
        <v>9156</v>
      </c>
      <c r="U4245" s="23"/>
      <c r="V4245" s="23"/>
      <c r="W4245" s="15">
        <f t="shared" si="2"/>
        <v>45635</v>
      </c>
      <c r="X4245" s="24">
        <v>4244.0</v>
      </c>
      <c r="Y4245" s="17" t="str">
        <f t="shared" si="5901"/>
        <v>=COUNTIFS(C$3:C4245,C4245)</v>
      </c>
      <c r="Z4245" s="25" t="str">
        <f t="shared" si="5902"/>
        <v>#NAME?</v>
      </c>
      <c r="AA4245" s="25" t="str">
        <f t="shared" si="5903"/>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04"/>
        <v>1</v>
      </c>
      <c r="B4246" s="10">
        <f t="shared" si="5557"/>
        <v>1</v>
      </c>
      <c r="C4246" s="12" t="s">
        <v>9157</v>
      </c>
      <c r="D4246" s="21" t="s">
        <v>29</v>
      </c>
      <c r="E4246" s="21" t="s">
        <v>68</v>
      </c>
      <c r="F4246" s="21"/>
      <c r="G4246" s="21"/>
      <c r="H4246" s="21" t="s">
        <v>451</v>
      </c>
      <c r="I4246" s="21"/>
      <c r="J4246" s="21"/>
      <c r="K4246" s="21"/>
      <c r="L4246" s="21"/>
      <c r="M4246" s="21"/>
      <c r="N4246" s="21" t="s">
        <v>9158</v>
      </c>
      <c r="O4246" s="21"/>
      <c r="P4246" s="21"/>
      <c r="Q4246" s="21"/>
      <c r="R4246" s="21" t="s">
        <v>9107</v>
      </c>
      <c r="S4246" s="21" t="s">
        <v>9108</v>
      </c>
      <c r="T4246" s="21" t="s">
        <v>9159</v>
      </c>
      <c r="U4246" s="23"/>
      <c r="V4246" s="23"/>
      <c r="W4246" s="15">
        <f t="shared" si="2"/>
        <v>45635</v>
      </c>
      <c r="X4246" s="24">
        <v>4245.0</v>
      </c>
      <c r="Y4246" s="17" t="str">
        <f t="shared" si="5901"/>
        <v>=COUNTIFS(C$3:C4246,C4246)</v>
      </c>
      <c r="Z4246" s="25" t="str">
        <f t="shared" si="5902"/>
        <v>#NAME?</v>
      </c>
      <c r="AA4246" s="25" t="str">
        <f t="shared" si="5903"/>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04"/>
        <v>1</v>
      </c>
      <c r="B4247" s="10">
        <f t="shared" si="5557"/>
        <v>1</v>
      </c>
      <c r="C4247" s="12" t="s">
        <v>9160</v>
      </c>
      <c r="D4247" s="21" t="s">
        <v>42</v>
      </c>
      <c r="E4247" s="21" t="s">
        <v>9161</v>
      </c>
      <c r="F4247" s="21"/>
      <c r="G4247" s="21"/>
      <c r="H4247" s="21" t="s">
        <v>952</v>
      </c>
      <c r="I4247" s="21"/>
      <c r="J4247" s="21"/>
      <c r="K4247" s="21"/>
      <c r="L4247" s="21"/>
      <c r="M4247" s="21"/>
      <c r="N4247" s="21"/>
      <c r="O4247" s="21"/>
      <c r="P4247" s="21"/>
      <c r="Q4247" s="21"/>
      <c r="R4247" s="21" t="s">
        <v>9107</v>
      </c>
      <c r="S4247" s="21" t="s">
        <v>9108</v>
      </c>
      <c r="T4247" s="21" t="s">
        <v>9162</v>
      </c>
      <c r="U4247" s="23"/>
      <c r="V4247" s="23"/>
      <c r="W4247" s="15">
        <f t="shared" si="2"/>
        <v>45635</v>
      </c>
      <c r="X4247" s="24">
        <v>4246.0</v>
      </c>
      <c r="Y4247" s="17" t="str">
        <f t="shared" si="5901"/>
        <v>=COUNTIFS(C$3:C4247,C4247)</v>
      </c>
      <c r="Z4247" s="25" t="str">
        <f t="shared" si="5902"/>
        <v>#NAME?</v>
      </c>
      <c r="AA4247" s="25" t="str">
        <f t="shared" si="5903"/>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04"/>
        <v>1</v>
      </c>
      <c r="B4248" s="10">
        <f t="shared" si="5557"/>
        <v>1</v>
      </c>
      <c r="C4248" s="12" t="s">
        <v>9163</v>
      </c>
      <c r="D4248" s="21" t="s">
        <v>47</v>
      </c>
      <c r="E4248" s="21" t="s">
        <v>9164</v>
      </c>
      <c r="F4248" s="21"/>
      <c r="G4248" s="21"/>
      <c r="H4248" s="21" t="s">
        <v>9165</v>
      </c>
      <c r="I4248" s="21" t="s">
        <v>9166</v>
      </c>
      <c r="J4248" s="21"/>
      <c r="K4248" s="21"/>
      <c r="L4248" s="21"/>
      <c r="M4248" s="21"/>
      <c r="N4248" s="21" t="s">
        <v>9167</v>
      </c>
      <c r="O4248" s="21" t="s">
        <v>3193</v>
      </c>
      <c r="P4248" s="21" t="s">
        <v>9167</v>
      </c>
      <c r="Q4248" s="21"/>
      <c r="R4248" s="21" t="s">
        <v>9107</v>
      </c>
      <c r="S4248" s="21" t="s">
        <v>9108</v>
      </c>
      <c r="T4248" s="21" t="s">
        <v>9168</v>
      </c>
      <c r="U4248" s="23"/>
      <c r="V4248" s="23"/>
      <c r="W4248" s="15">
        <f t="shared" si="2"/>
        <v>45635</v>
      </c>
      <c r="X4248" s="24">
        <v>4247.0</v>
      </c>
      <c r="Y4248" s="17" t="str">
        <f t="shared" si="5901"/>
        <v>=COUNTIFS(C$3:C4248,C4248)</v>
      </c>
      <c r="Z4248" s="25" t="str">
        <f t="shared" si="5902"/>
        <v>#NAME?</v>
      </c>
      <c r="AA4248" s="25" t="str">
        <f t="shared" si="5903"/>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04"/>
        <v>1</v>
      </c>
      <c r="B4249" s="10">
        <f t="shared" si="5557"/>
        <v>1</v>
      </c>
      <c r="C4249" s="12" t="s">
        <v>9169</v>
      </c>
      <c r="D4249" s="21" t="s">
        <v>250</v>
      </c>
      <c r="E4249" s="21" t="s">
        <v>5333</v>
      </c>
      <c r="F4249" s="21"/>
      <c r="G4249" s="21"/>
      <c r="H4249" s="21" t="s">
        <v>9170</v>
      </c>
      <c r="I4249" s="21" t="s">
        <v>9171</v>
      </c>
      <c r="J4249" s="21"/>
      <c r="K4249" s="21"/>
      <c r="L4249" s="21"/>
      <c r="M4249" s="21"/>
      <c r="N4249" s="21" t="s">
        <v>9172</v>
      </c>
      <c r="O4249" s="21" t="s">
        <v>65</v>
      </c>
      <c r="P4249" s="21" t="s">
        <v>9172</v>
      </c>
      <c r="Q4249" s="21"/>
      <c r="R4249" s="21" t="s">
        <v>9107</v>
      </c>
      <c r="S4249" s="21" t="s">
        <v>9108</v>
      </c>
      <c r="T4249" s="21" t="s">
        <v>9173</v>
      </c>
      <c r="U4249" s="23"/>
      <c r="V4249" s="23"/>
      <c r="W4249" s="15">
        <f t="shared" si="2"/>
        <v>45635</v>
      </c>
      <c r="X4249" s="24">
        <v>4248.0</v>
      </c>
      <c r="Y4249" s="17" t="str">
        <f t="shared" si="5901"/>
        <v>=COUNTIFS(C$3:C4249,C4249)</v>
      </c>
      <c r="Z4249" s="25" t="str">
        <f t="shared" si="5902"/>
        <v>#NAME?</v>
      </c>
      <c r="AA4249" s="25" t="str">
        <f t="shared" si="5903"/>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04"/>
        <v>1</v>
      </c>
      <c r="B4250" s="10">
        <f t="shared" si="5557"/>
        <v>1</v>
      </c>
      <c r="C4250" s="12" t="s">
        <v>9174</v>
      </c>
      <c r="D4250" s="21" t="s">
        <v>250</v>
      </c>
      <c r="E4250" s="21"/>
      <c r="F4250" s="21"/>
      <c r="G4250" s="21"/>
      <c r="H4250" s="21" t="s">
        <v>6578</v>
      </c>
      <c r="I4250" s="21"/>
      <c r="J4250" s="21"/>
      <c r="K4250" s="21"/>
      <c r="L4250" s="21"/>
      <c r="M4250" s="21"/>
      <c r="N4250" s="21"/>
      <c r="O4250" s="21"/>
      <c r="P4250" s="21"/>
      <c r="Q4250" s="21"/>
      <c r="R4250" s="21" t="s">
        <v>9107</v>
      </c>
      <c r="S4250" s="21" t="s">
        <v>9108</v>
      </c>
      <c r="T4250" s="21" t="s">
        <v>9175</v>
      </c>
      <c r="U4250" s="23"/>
      <c r="V4250" s="23"/>
      <c r="W4250" s="15">
        <f t="shared" si="2"/>
        <v>45635</v>
      </c>
      <c r="X4250" s="24">
        <v>4249.0</v>
      </c>
      <c r="Y4250" s="17" t="str">
        <f t="shared" si="5901"/>
        <v>=COUNTIFS(C$3:C4250,C4250)</v>
      </c>
      <c r="Z4250" s="25" t="str">
        <f t="shared" si="5902"/>
        <v>#NAME?</v>
      </c>
      <c r="AA4250" s="25" t="str">
        <f t="shared" si="5903"/>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04"/>
        <v>1</v>
      </c>
      <c r="B4251" s="10">
        <f t="shared" si="5557"/>
        <v>1</v>
      </c>
      <c r="C4251" s="12" t="s">
        <v>9176</v>
      </c>
      <c r="D4251" s="21" t="s">
        <v>250</v>
      </c>
      <c r="E4251" s="21"/>
      <c r="F4251" s="21"/>
      <c r="G4251" s="21"/>
      <c r="H4251" s="21" t="s">
        <v>9177</v>
      </c>
      <c r="I4251" s="21" t="s">
        <v>9178</v>
      </c>
      <c r="J4251" s="21"/>
      <c r="K4251" s="21"/>
      <c r="L4251" s="21"/>
      <c r="M4251" s="21"/>
      <c r="N4251" s="21" t="s">
        <v>9179</v>
      </c>
      <c r="O4251" s="21"/>
      <c r="P4251" s="21"/>
      <c r="Q4251" s="21"/>
      <c r="R4251" s="21" t="s">
        <v>9107</v>
      </c>
      <c r="S4251" s="21" t="s">
        <v>9108</v>
      </c>
      <c r="T4251" s="21" t="s">
        <v>9180</v>
      </c>
      <c r="U4251" s="23"/>
      <c r="V4251" s="23"/>
      <c r="W4251" s="15">
        <f t="shared" si="2"/>
        <v>45635</v>
      </c>
      <c r="X4251" s="24">
        <v>4250.0</v>
      </c>
      <c r="Y4251" s="17" t="str">
        <f t="shared" si="5901"/>
        <v>=COUNTIFS(C$3:C4251,C4251)</v>
      </c>
      <c r="Z4251" s="25" t="str">
        <f t="shared" si="5902"/>
        <v>#NAME?</v>
      </c>
      <c r="AA4251" s="25" t="str">
        <f t="shared" si="5903"/>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04"/>
        <v>1</v>
      </c>
      <c r="B4252" s="10">
        <f t="shared" si="5557"/>
        <v>1</v>
      </c>
      <c r="C4252" s="12" t="s">
        <v>9181</v>
      </c>
      <c r="D4252" s="21" t="s">
        <v>47</v>
      </c>
      <c r="E4252" s="21" t="s">
        <v>9182</v>
      </c>
      <c r="F4252" s="21"/>
      <c r="G4252" s="21"/>
      <c r="H4252" s="21" t="s">
        <v>9183</v>
      </c>
      <c r="I4252" s="21" t="s">
        <v>9184</v>
      </c>
      <c r="J4252" s="21" t="s">
        <v>2524</v>
      </c>
      <c r="K4252" s="21">
        <v>5.0</v>
      </c>
      <c r="L4252" s="21" t="s">
        <v>622</v>
      </c>
      <c r="M4252" s="21"/>
      <c r="N4252" s="21" t="s">
        <v>4861</v>
      </c>
      <c r="O4252" s="21"/>
      <c r="P4252" s="21"/>
      <c r="Q4252" s="21"/>
      <c r="R4252" s="21" t="s">
        <v>9107</v>
      </c>
      <c r="S4252" s="21" t="s">
        <v>9108</v>
      </c>
      <c r="T4252" s="21" t="s">
        <v>9185</v>
      </c>
      <c r="U4252" s="23"/>
      <c r="V4252" s="23"/>
      <c r="W4252" s="15">
        <f t="shared" si="2"/>
        <v>45635</v>
      </c>
      <c r="X4252" s="24">
        <v>4251.0</v>
      </c>
      <c r="Y4252" s="17" t="str">
        <f t="shared" si="5901"/>
        <v>=COUNTIFS(C$3:C4252,C4252)</v>
      </c>
      <c r="Z4252" s="25" t="str">
        <f t="shared" si="5902"/>
        <v>#NAME?</v>
      </c>
      <c r="AA4252" s="25" t="str">
        <f t="shared" si="5903"/>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04"/>
        <v>1</v>
      </c>
      <c r="B4253" s="10">
        <f t="shared" si="5557"/>
        <v>1</v>
      </c>
      <c r="C4253" s="12" t="s">
        <v>9186</v>
      </c>
      <c r="D4253" s="21" t="s">
        <v>47</v>
      </c>
      <c r="E4253" s="21" t="s">
        <v>9187</v>
      </c>
      <c r="F4253" s="21"/>
      <c r="G4253" s="21"/>
      <c r="H4253" s="21" t="s">
        <v>9188</v>
      </c>
      <c r="I4253" s="21" t="s">
        <v>9189</v>
      </c>
      <c r="J4253" s="21"/>
      <c r="K4253" s="21"/>
      <c r="L4253" s="21"/>
      <c r="M4253" s="21"/>
      <c r="N4253" s="21" t="s">
        <v>9190</v>
      </c>
      <c r="O4253" s="21" t="s">
        <v>916</v>
      </c>
      <c r="P4253" s="21" t="s">
        <v>9191</v>
      </c>
      <c r="Q4253" s="21"/>
      <c r="R4253" s="21" t="s">
        <v>9107</v>
      </c>
      <c r="S4253" s="21" t="s">
        <v>9108</v>
      </c>
      <c r="T4253" s="21" t="s">
        <v>9192</v>
      </c>
      <c r="U4253" s="23"/>
      <c r="V4253" s="23"/>
      <c r="W4253" s="15">
        <f t="shared" si="2"/>
        <v>45635</v>
      </c>
      <c r="X4253" s="24">
        <v>4252.0</v>
      </c>
      <c r="Y4253" s="17" t="str">
        <f t="shared" si="5901"/>
        <v>=COUNTIFS(C$3:C4253,C4253)</v>
      </c>
      <c r="Z4253" s="25" t="str">
        <f t="shared" si="5902"/>
        <v>#NAME?</v>
      </c>
      <c r="AA4253" s="25" t="str">
        <f t="shared" si="5903"/>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04"/>
        <v>1</v>
      </c>
      <c r="B4254" s="10">
        <f t="shared" si="5557"/>
        <v>1</v>
      </c>
      <c r="C4254" s="12" t="s">
        <v>9193</v>
      </c>
      <c r="D4254" s="21" t="s">
        <v>47</v>
      </c>
      <c r="E4254" s="21" t="s">
        <v>921</v>
      </c>
      <c r="F4254" s="21"/>
      <c r="G4254" s="21"/>
      <c r="H4254" s="21" t="s">
        <v>9194</v>
      </c>
      <c r="I4254" s="21"/>
      <c r="J4254" s="21" t="s">
        <v>9195</v>
      </c>
      <c r="K4254" s="21">
        <v>6.0</v>
      </c>
      <c r="L4254" s="21" t="s">
        <v>1224</v>
      </c>
      <c r="M4254" s="21" t="s">
        <v>9196</v>
      </c>
      <c r="N4254" s="21" t="s">
        <v>9197</v>
      </c>
      <c r="O4254" s="21"/>
      <c r="P4254" s="21"/>
      <c r="Q4254" s="21"/>
      <c r="R4254" s="21" t="s">
        <v>9107</v>
      </c>
      <c r="S4254" s="21" t="s">
        <v>9108</v>
      </c>
      <c r="T4254" s="21" t="s">
        <v>9198</v>
      </c>
      <c r="U4254" s="23"/>
      <c r="V4254" s="23"/>
      <c r="W4254" s="15">
        <f t="shared" si="2"/>
        <v>45635</v>
      </c>
      <c r="X4254" s="24">
        <v>4253.0</v>
      </c>
      <c r="Y4254" s="17" t="str">
        <f t="shared" si="5901"/>
        <v>=COUNTIFS(C$3:C4254,C4254)</v>
      </c>
      <c r="Z4254" s="25" t="str">
        <f t="shared" si="5902"/>
        <v>#NAME?</v>
      </c>
      <c r="AA4254" s="25" t="str">
        <f t="shared" si="5903"/>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04"/>
        <v>8</v>
      </c>
      <c r="B4255" s="10">
        <f t="shared" si="5557"/>
        <v>11</v>
      </c>
      <c r="C4255" s="12" t="s">
        <v>8185</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9107</v>
      </c>
      <c r="S4255" s="21" t="s">
        <v>9108</v>
      </c>
      <c r="T4255" s="21" t="s">
        <v>9132</v>
      </c>
      <c r="U4255" s="23"/>
      <c r="V4255" s="23"/>
      <c r="W4255" s="15">
        <f t="shared" si="2"/>
        <v>45635</v>
      </c>
      <c r="X4255" s="24">
        <v>4254.0</v>
      </c>
      <c r="Y4255" s="17" t="str">
        <f t="shared" si="5901"/>
        <v>=COUNTIFS(C$3:C4255,C4255)</v>
      </c>
      <c r="Z4255" s="25" t="str">
        <f t="shared" si="5902"/>
        <v>#NAME?</v>
      </c>
      <c r="AA4255" s="25" t="str">
        <f t="shared" si="5903"/>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04"/>
        <v>1</v>
      </c>
      <c r="B4256" s="10">
        <f t="shared" si="5557"/>
        <v>1</v>
      </c>
      <c r="C4256" s="12" t="s">
        <v>9199</v>
      </c>
      <c r="D4256" s="21" t="s">
        <v>47</v>
      </c>
      <c r="E4256" s="21" t="s">
        <v>9200</v>
      </c>
      <c r="F4256" s="21"/>
      <c r="G4256" s="21"/>
      <c r="H4256" s="21" t="s">
        <v>9201</v>
      </c>
      <c r="I4256" s="21" t="s">
        <v>9202</v>
      </c>
      <c r="J4256" s="21"/>
      <c r="K4256" s="21"/>
      <c r="L4256" s="21"/>
      <c r="M4256" s="21"/>
      <c r="N4256" s="21" t="s">
        <v>9203</v>
      </c>
      <c r="O4256" s="21" t="s">
        <v>916</v>
      </c>
      <c r="P4256" s="21" t="s">
        <v>9204</v>
      </c>
      <c r="Q4256" s="21"/>
      <c r="R4256" s="21" t="s">
        <v>9107</v>
      </c>
      <c r="S4256" s="21" t="s">
        <v>9108</v>
      </c>
      <c r="T4256" s="21" t="s">
        <v>9205</v>
      </c>
      <c r="U4256" s="23"/>
      <c r="V4256" s="23"/>
      <c r="W4256" s="15">
        <f t="shared" si="2"/>
        <v>45635</v>
      </c>
      <c r="X4256" s="24">
        <v>4255.0</v>
      </c>
      <c r="Y4256" s="17" t="str">
        <f t="shared" si="5901"/>
        <v>=COUNTIFS(C$3:C4256,C4256)</v>
      </c>
      <c r="Z4256" s="25" t="str">
        <f t="shared" si="5902"/>
        <v>#NAME?</v>
      </c>
      <c r="AA4256" s="25" t="str">
        <f t="shared" si="5903"/>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04"/>
        <v>1</v>
      </c>
      <c r="B4257" s="10">
        <f t="shared" si="5557"/>
        <v>1</v>
      </c>
      <c r="C4257" s="12" t="s">
        <v>9206</v>
      </c>
      <c r="D4257" s="21" t="s">
        <v>47</v>
      </c>
      <c r="E4257" s="21" t="s">
        <v>612</v>
      </c>
      <c r="F4257" s="21"/>
      <c r="G4257" s="21"/>
      <c r="H4257" s="21" t="s">
        <v>9207</v>
      </c>
      <c r="I4257" s="21" t="s">
        <v>9208</v>
      </c>
      <c r="J4257" s="21" t="s">
        <v>9209</v>
      </c>
      <c r="K4257" s="21">
        <v>1.0</v>
      </c>
      <c r="L4257" s="21" t="s">
        <v>35</v>
      </c>
      <c r="M4257" s="21"/>
      <c r="N4257" s="21" t="s">
        <v>9210</v>
      </c>
      <c r="O4257" s="21"/>
      <c r="P4257" s="21"/>
      <c r="Q4257" s="21"/>
      <c r="R4257" s="21" t="s">
        <v>9107</v>
      </c>
      <c r="S4257" s="21" t="s">
        <v>9108</v>
      </c>
      <c r="T4257" s="21" t="s">
        <v>9211</v>
      </c>
      <c r="U4257" s="23"/>
      <c r="V4257" s="23"/>
      <c r="W4257" s="15">
        <f t="shared" si="2"/>
        <v>45635</v>
      </c>
      <c r="X4257" s="24">
        <v>4256.0</v>
      </c>
      <c r="Y4257" s="17" t="str">
        <f t="shared" si="5901"/>
        <v>=COUNTIFS(C$3:C4257,C4257)</v>
      </c>
      <c r="Z4257" s="25" t="str">
        <f t="shared" si="5902"/>
        <v>#NAME?</v>
      </c>
      <c r="AA4257" s="25" t="str">
        <f t="shared" si="5903"/>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04"/>
        <v>9</v>
      </c>
      <c r="B4258" s="10">
        <f t="shared" si="5557"/>
        <v>11</v>
      </c>
      <c r="C4258" s="12" t="s">
        <v>8185</v>
      </c>
      <c r="D4258" s="21" t="str">
        <f t="shared" ref="D4258:D4259" si="5941">VLOOKUP($C4258,$C$1:$P$7320,2,0)</f>
        <v>noun</v>
      </c>
      <c r="E4258" s="21" t="str">
        <f t="shared" ref="E4258:E4259" si="5942">VLOOKUP($C4258,$C$1:$P$7320,3,0)</f>
        <v>masc nom sg of samaya</v>
      </c>
      <c r="F4258" s="21" t="str">
        <f t="shared" ref="F4258:F4259" si="5943">VLOOKUP($C4258,$C$1:$P$7320,4,0)</f>
        <v/>
      </c>
      <c r="G4258" s="21"/>
      <c r="H4258" s="21" t="str">
        <f t="shared" ref="H4258:H4259" si="5944">VLOOKUP($C4258,$C$1:$P$7320,6,0)</f>
        <v>the right time, proper occasion</v>
      </c>
      <c r="I4258" s="21" t="str">
        <f t="shared" ref="I4258:I4259" si="5945">VLOOKUP($C4258,$C$1:$P$7320,7,0)</f>
        <v>come together</v>
      </c>
      <c r="J4258" s="21" t="str">
        <f t="shared" ref="J4258:J4259" si="5946">VLOOKUP($C4258,$C$1:$P$7320,8,0)</f>
        <v>√i (come, go)</v>
      </c>
      <c r="K4258" s="21">
        <f t="shared" ref="K4258:K4259" si="5947">VLOOKUP($C4258,$C$1:$P$7320,9,0)</f>
        <v>1</v>
      </c>
      <c r="L4258" s="21" t="str">
        <f t="shared" ref="L4258:L4259" si="5948">VLOOKUP($C4258,$C$1:$P$7320,10,0)</f>
        <v>a</v>
      </c>
      <c r="M4258" s="21" t="str">
        <f t="shared" ref="M4258:M4259" si="5949">VLOOKUP($C4258,$C$1:$P$7320,11,0)</f>
        <v/>
      </c>
      <c r="N4258" s="21" t="str">
        <f t="shared" ref="N4258:N4259" si="5950">VLOOKUP($C4258,$C$1:$P$7320,12,0)</f>
        <v>saṃ + √i &gt; ay + *a</v>
      </c>
      <c r="O4258" s="21" t="str">
        <f t="shared" ref="O4258:O4259" si="5951">VLOOKUP($C4258,$C$1:$P$7320,13,0)</f>
        <v/>
      </c>
      <c r="P4258" s="21" t="str">
        <f t="shared" ref="P4258:P4259" si="5952">VLOOKUP($C4258,$C$1:$P$7320,14,0)</f>
        <v/>
      </c>
      <c r="Q4258" s="21"/>
      <c r="R4258" s="21" t="s">
        <v>9107</v>
      </c>
      <c r="S4258" s="21" t="s">
        <v>9108</v>
      </c>
      <c r="T4258" s="21" t="s">
        <v>9132</v>
      </c>
      <c r="U4258" s="23"/>
      <c r="V4258" s="23"/>
      <c r="W4258" s="15">
        <f t="shared" si="2"/>
        <v>45635</v>
      </c>
      <c r="X4258" s="24">
        <v>4257.0</v>
      </c>
      <c r="Y4258" s="17" t="str">
        <f t="shared" si="5901"/>
        <v>=COUNTIFS(C$3:C4258,C4258)</v>
      </c>
      <c r="Z4258" s="25" t="str">
        <f t="shared" si="5902"/>
        <v>#NAME?</v>
      </c>
      <c r="AA4258" s="25" t="str">
        <f t="shared" si="5903"/>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04"/>
        <v>3</v>
      </c>
      <c r="B4259" s="10">
        <f t="shared" si="5557"/>
        <v>3</v>
      </c>
      <c r="C4259" s="12" t="s">
        <v>8176</v>
      </c>
      <c r="D4259" s="21" t="str">
        <f t="shared" si="5941"/>
        <v>noun</v>
      </c>
      <c r="E4259" s="21" t="str">
        <f t="shared" si="5942"/>
        <v>masc nom sg of gilānasamaya, comp</v>
      </c>
      <c r="F4259" s="21" t="str">
        <f t="shared" si="5943"/>
        <v/>
      </c>
      <c r="G4259" s="21"/>
      <c r="H4259" s="21" t="str">
        <f t="shared" si="5944"/>
        <v>time of sickness</v>
      </c>
      <c r="I4259" s="21" t="str">
        <f t="shared" si="5945"/>
        <v/>
      </c>
      <c r="J4259" s="21" t="str">
        <f t="shared" si="5946"/>
        <v/>
      </c>
      <c r="K4259" s="21" t="str">
        <f t="shared" si="5947"/>
        <v/>
      </c>
      <c r="L4259" s="21" t="str">
        <f t="shared" si="5948"/>
        <v/>
      </c>
      <c r="M4259" s="21" t="str">
        <f t="shared" si="5949"/>
        <v/>
      </c>
      <c r="N4259" s="21" t="str">
        <f t="shared" si="5950"/>
        <v>gilāna + samaya</v>
      </c>
      <c r="O4259" s="21" t="str">
        <f t="shared" si="5951"/>
        <v>genitive tappurisa</v>
      </c>
      <c r="P4259" s="21" t="str">
        <f t="shared" si="5952"/>
        <v>gilānassa + samaya</v>
      </c>
      <c r="Q4259" s="21"/>
      <c r="R4259" s="21" t="s">
        <v>9107</v>
      </c>
      <c r="S4259" s="21" t="s">
        <v>9108</v>
      </c>
      <c r="T4259" s="21" t="s">
        <v>9132</v>
      </c>
      <c r="U4259" s="23"/>
      <c r="V4259" s="23"/>
      <c r="W4259" s="15">
        <f t="shared" si="2"/>
        <v>45635</v>
      </c>
      <c r="X4259" s="24">
        <v>4258.0</v>
      </c>
      <c r="Y4259" s="17" t="str">
        <f t="shared" si="5901"/>
        <v>=COUNTIFS(C$3:C4259,C4259)</v>
      </c>
      <c r="Z4259" s="25" t="str">
        <f t="shared" si="5902"/>
        <v>#NAME?</v>
      </c>
      <c r="AA4259" s="25" t="str">
        <f t="shared" si="5903"/>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04"/>
        <v>1</v>
      </c>
      <c r="B4260" s="10">
        <f t="shared" si="5557"/>
        <v>1</v>
      </c>
      <c r="C4260" s="12" t="s">
        <v>9212</v>
      </c>
      <c r="D4260" s="21" t="s">
        <v>47</v>
      </c>
      <c r="E4260" s="21" t="s">
        <v>9213</v>
      </c>
      <c r="F4260" s="21"/>
      <c r="G4260" s="21"/>
      <c r="H4260" s="21" t="s">
        <v>9214</v>
      </c>
      <c r="I4260" s="21" t="s">
        <v>9215</v>
      </c>
      <c r="J4260" s="21"/>
      <c r="K4260" s="21"/>
      <c r="L4260" s="21"/>
      <c r="M4260" s="21"/>
      <c r="N4260" s="21" t="s">
        <v>9216</v>
      </c>
      <c r="O4260" s="21" t="s">
        <v>916</v>
      </c>
      <c r="P4260" s="21" t="s">
        <v>9217</v>
      </c>
      <c r="Q4260" s="21"/>
      <c r="R4260" s="21" t="s">
        <v>9107</v>
      </c>
      <c r="S4260" s="21" t="s">
        <v>9108</v>
      </c>
      <c r="T4260" s="21" t="s">
        <v>9218</v>
      </c>
      <c r="U4260" s="23"/>
      <c r="V4260" s="23"/>
      <c r="W4260" s="15">
        <f t="shared" si="2"/>
        <v>45635</v>
      </c>
      <c r="X4260" s="24">
        <v>4259.0</v>
      </c>
      <c r="Y4260" s="17" t="str">
        <f t="shared" si="5901"/>
        <v>=COUNTIFS(C$3:C4260,C4260)</v>
      </c>
      <c r="Z4260" s="25" t="str">
        <f t="shared" si="5902"/>
        <v>#NAME?</v>
      </c>
      <c r="AA4260" s="25" t="str">
        <f t="shared" si="5903"/>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04"/>
        <v>1</v>
      </c>
      <c r="B4261" s="10">
        <f t="shared" si="5557"/>
        <v>1</v>
      </c>
      <c r="C4261" s="12" t="s">
        <v>9219</v>
      </c>
      <c r="D4261" s="21" t="s">
        <v>47</v>
      </c>
      <c r="E4261" s="21" t="s">
        <v>921</v>
      </c>
      <c r="F4261" s="21"/>
      <c r="G4261" s="21"/>
      <c r="H4261" s="21" t="s">
        <v>9220</v>
      </c>
      <c r="I4261" s="21" t="s">
        <v>9221</v>
      </c>
      <c r="J4261" s="21" t="s">
        <v>214</v>
      </c>
      <c r="K4261" s="21">
        <v>7.0</v>
      </c>
      <c r="L4261" s="21" t="s">
        <v>215</v>
      </c>
      <c r="M4261" s="21"/>
      <c r="N4261" s="21" t="s">
        <v>9222</v>
      </c>
      <c r="O4261" s="21"/>
      <c r="P4261" s="21"/>
      <c r="Q4261" s="21"/>
      <c r="R4261" s="21" t="s">
        <v>9107</v>
      </c>
      <c r="S4261" s="21" t="s">
        <v>9108</v>
      </c>
      <c r="T4261" s="21" t="s">
        <v>9223</v>
      </c>
      <c r="U4261" s="23"/>
      <c r="V4261" s="23"/>
      <c r="W4261" s="15">
        <f t="shared" si="2"/>
        <v>45635</v>
      </c>
      <c r="X4261" s="24">
        <v>4260.0</v>
      </c>
      <c r="Y4261" s="17" t="str">
        <f t="shared" si="5901"/>
        <v>=COUNTIFS(C$3:C4261,C4261)</v>
      </c>
      <c r="Z4261" s="25" t="str">
        <f t="shared" si="5902"/>
        <v>#NAME?</v>
      </c>
      <c r="AA4261" s="25" t="str">
        <f t="shared" si="5903"/>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04"/>
        <v>10</v>
      </c>
      <c r="B4262" s="10">
        <f t="shared" si="5557"/>
        <v>11</v>
      </c>
      <c r="C4262" s="12" t="s">
        <v>8185</v>
      </c>
      <c r="D4262" s="21" t="str">
        <f t="shared" ref="D4262:D4263" si="5953">VLOOKUP($C4262,$C$1:$P$7320,2,0)</f>
        <v>noun</v>
      </c>
      <c r="E4262" s="21" t="str">
        <f t="shared" ref="E4262:E4263" si="5954">VLOOKUP($C4262,$C$1:$P$7320,3,0)</f>
        <v>masc nom sg of samaya</v>
      </c>
      <c r="F4262" s="21" t="str">
        <f t="shared" ref="F4262:F4263" si="5955">VLOOKUP($C4262,$C$1:$P$7320,4,0)</f>
        <v/>
      </c>
      <c r="G4262" s="21"/>
      <c r="H4262" s="21" t="str">
        <f t="shared" ref="H4262:H4263" si="5956">VLOOKUP($C4262,$C$1:$P$7320,6,0)</f>
        <v>the right time, proper occasion</v>
      </c>
      <c r="I4262" s="21" t="str">
        <f t="shared" ref="I4262:I4263" si="5957">VLOOKUP($C4262,$C$1:$P$7320,7,0)</f>
        <v>come together</v>
      </c>
      <c r="J4262" s="21" t="str">
        <f t="shared" ref="J4262:J4263" si="5958">VLOOKUP($C4262,$C$1:$P$7320,8,0)</f>
        <v>√i (come, go)</v>
      </c>
      <c r="K4262" s="21">
        <f t="shared" ref="K4262:K4263" si="5959">VLOOKUP($C4262,$C$1:$P$7320,9,0)</f>
        <v>1</v>
      </c>
      <c r="L4262" s="21" t="str">
        <f t="shared" ref="L4262:L4263" si="5960">VLOOKUP($C4262,$C$1:$P$7320,10,0)</f>
        <v>a</v>
      </c>
      <c r="M4262" s="21" t="str">
        <f t="shared" ref="M4262:M4263" si="5961">VLOOKUP($C4262,$C$1:$P$7320,11,0)</f>
        <v/>
      </c>
      <c r="N4262" s="21" t="str">
        <f t="shared" ref="N4262:N4263" si="5962">VLOOKUP($C4262,$C$1:$P$7320,12,0)</f>
        <v>saṃ + √i &gt; ay + *a</v>
      </c>
      <c r="O4262" s="21" t="str">
        <f t="shared" ref="O4262:O4263" si="5963">VLOOKUP($C4262,$C$1:$P$7320,13,0)</f>
        <v/>
      </c>
      <c r="P4262" s="21" t="str">
        <f t="shared" ref="P4262:P4263" si="5964">VLOOKUP($C4262,$C$1:$P$7320,14,0)</f>
        <v/>
      </c>
      <c r="Q4262" s="21"/>
      <c r="R4262" s="21" t="s">
        <v>9107</v>
      </c>
      <c r="S4262" s="21" t="s">
        <v>9108</v>
      </c>
      <c r="T4262" s="21" t="s">
        <v>9132</v>
      </c>
      <c r="U4262" s="23"/>
      <c r="V4262" s="23"/>
      <c r="W4262" s="15">
        <f t="shared" si="2"/>
        <v>45635</v>
      </c>
      <c r="X4262" s="24">
        <v>4261.0</v>
      </c>
      <c r="Y4262" s="17" t="str">
        <f t="shared" si="5901"/>
        <v>=COUNTIFS(C$3:C4262,C4262)</v>
      </c>
      <c r="Z4262" s="25" t="str">
        <f t="shared" si="5902"/>
        <v>#NAME?</v>
      </c>
      <c r="AA4262" s="25" t="str">
        <f t="shared" si="5903"/>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04"/>
        <v>2</v>
      </c>
      <c r="B4263" s="10">
        <f t="shared" si="5557"/>
        <v>2</v>
      </c>
      <c r="C4263" s="12" t="s">
        <v>8217</v>
      </c>
      <c r="D4263" s="21" t="str">
        <f t="shared" si="5953"/>
        <v>noun</v>
      </c>
      <c r="E4263" s="21" t="str">
        <f t="shared" si="5954"/>
        <v>masc nom sg of addhānagamanasamaya, comp</v>
      </c>
      <c r="F4263" s="21" t="str">
        <f t="shared" si="5955"/>
        <v/>
      </c>
      <c r="G4263" s="21"/>
      <c r="H4263" s="21" t="str">
        <f t="shared" si="5956"/>
        <v>time of going on a journey</v>
      </c>
      <c r="I4263" s="21" t="str">
        <f t="shared" si="5957"/>
        <v/>
      </c>
      <c r="J4263" s="21" t="str">
        <f t="shared" si="5958"/>
        <v/>
      </c>
      <c r="K4263" s="21" t="str">
        <f t="shared" si="5959"/>
        <v/>
      </c>
      <c r="L4263" s="21" t="str">
        <f t="shared" si="5960"/>
        <v/>
      </c>
      <c r="M4263" s="21" t="str">
        <f t="shared" si="5961"/>
        <v/>
      </c>
      <c r="N4263" s="21" t="str">
        <f t="shared" si="5962"/>
        <v>addhānagamana + samaya</v>
      </c>
      <c r="O4263" s="21" t="str">
        <f t="shared" si="5963"/>
        <v>genitive tappurisa</v>
      </c>
      <c r="P4263" s="21" t="str">
        <f t="shared" si="5964"/>
        <v>addhānagamanassa + samaya</v>
      </c>
      <c r="Q4263" s="21"/>
      <c r="R4263" s="21" t="s">
        <v>9107</v>
      </c>
      <c r="S4263" s="21" t="s">
        <v>9108</v>
      </c>
      <c r="T4263" s="21" t="s">
        <v>9132</v>
      </c>
      <c r="U4263" s="23"/>
      <c r="V4263" s="23"/>
      <c r="W4263" s="15">
        <f t="shared" si="2"/>
        <v>45635</v>
      </c>
      <c r="X4263" s="24">
        <v>4262.0</v>
      </c>
      <c r="Y4263" s="17" t="str">
        <f t="shared" si="5901"/>
        <v>=COUNTIFS(C$3:C4263,C4263)</v>
      </c>
      <c r="Z4263" s="25" t="str">
        <f t="shared" si="5902"/>
        <v>#NAME?</v>
      </c>
      <c r="AA4263" s="25" t="str">
        <f t="shared" si="5903"/>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04"/>
        <v>1</v>
      </c>
      <c r="B4264" s="10">
        <f t="shared" si="5557"/>
        <v>1</v>
      </c>
      <c r="C4264" s="12" t="s">
        <v>9224</v>
      </c>
      <c r="D4264" s="21" t="s">
        <v>47</v>
      </c>
      <c r="E4264" s="21" t="s">
        <v>9225</v>
      </c>
      <c r="F4264" s="21"/>
      <c r="G4264" s="21"/>
      <c r="H4264" s="21" t="s">
        <v>9226</v>
      </c>
      <c r="I4264" s="21" t="s">
        <v>9227</v>
      </c>
      <c r="J4264" s="21"/>
      <c r="K4264" s="21"/>
      <c r="L4264" s="21"/>
      <c r="M4264" s="21"/>
      <c r="N4264" s="21" t="s">
        <v>9228</v>
      </c>
      <c r="O4264" s="21" t="s">
        <v>916</v>
      </c>
      <c r="P4264" s="21" t="s">
        <v>9229</v>
      </c>
      <c r="Q4264" s="21"/>
      <c r="R4264" s="21" t="s">
        <v>9107</v>
      </c>
      <c r="S4264" s="21" t="s">
        <v>9108</v>
      </c>
      <c r="T4264" s="21" t="s">
        <v>9230</v>
      </c>
      <c r="U4264" s="23"/>
      <c r="V4264" s="23"/>
      <c r="W4264" s="15">
        <f t="shared" si="2"/>
        <v>45635</v>
      </c>
      <c r="X4264" s="24">
        <v>4263.0</v>
      </c>
      <c r="Y4264" s="17" t="str">
        <f t="shared" si="5901"/>
        <v>=COUNTIFS(C$3:C4264,C4264)</v>
      </c>
      <c r="Z4264" s="25" t="str">
        <f t="shared" si="5902"/>
        <v>#NAME?</v>
      </c>
      <c r="AA4264" s="25" t="str">
        <f t="shared" si="5903"/>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04"/>
        <v>1</v>
      </c>
      <c r="B4265" s="10">
        <f t="shared" si="5557"/>
        <v>1</v>
      </c>
      <c r="C4265" s="12" t="s">
        <v>9231</v>
      </c>
      <c r="D4265" s="21" t="s">
        <v>47</v>
      </c>
      <c r="E4265" s="21" t="s">
        <v>612</v>
      </c>
      <c r="F4265" s="21"/>
      <c r="G4265" s="21"/>
      <c r="H4265" s="21" t="s">
        <v>9232</v>
      </c>
      <c r="I4265" s="21" t="s">
        <v>9233</v>
      </c>
      <c r="J4265" s="21" t="s">
        <v>9234</v>
      </c>
      <c r="K4265" s="21">
        <v>1.0</v>
      </c>
      <c r="L4265" s="21" t="s">
        <v>35</v>
      </c>
      <c r="M4265" s="21"/>
      <c r="N4265" s="21" t="s">
        <v>9235</v>
      </c>
      <c r="O4265" s="21"/>
      <c r="P4265" s="21"/>
      <c r="Q4265" s="21"/>
      <c r="R4265" s="21" t="s">
        <v>9107</v>
      </c>
      <c r="S4265" s="21" t="s">
        <v>9108</v>
      </c>
      <c r="T4265" s="21" t="s">
        <v>9236</v>
      </c>
      <c r="U4265" s="23"/>
      <c r="V4265" s="23"/>
      <c r="W4265" s="15">
        <f t="shared" si="2"/>
        <v>45635</v>
      </c>
      <c r="X4265" s="24">
        <v>4264.0</v>
      </c>
      <c r="Y4265" s="17" t="str">
        <f t="shared" si="5901"/>
        <v>=COUNTIFS(C$3:C4265,C4265)</v>
      </c>
      <c r="Z4265" s="25" t="str">
        <f t="shared" si="5902"/>
        <v>#NAME?</v>
      </c>
      <c r="AA4265" s="25" t="str">
        <f t="shared" si="5903"/>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04"/>
        <v>1</v>
      </c>
      <c r="B4266" s="10">
        <f t="shared" si="5557"/>
        <v>1</v>
      </c>
      <c r="C4266" s="12" t="s">
        <v>9237</v>
      </c>
      <c r="D4266" s="21" t="s">
        <v>47</v>
      </c>
      <c r="E4266" s="21" t="s">
        <v>2064</v>
      </c>
      <c r="F4266" s="21"/>
      <c r="G4266" s="21"/>
      <c r="H4266" s="21" t="s">
        <v>9238</v>
      </c>
      <c r="I4266" s="21"/>
      <c r="J4266" s="21" t="s">
        <v>5996</v>
      </c>
      <c r="K4266" s="21">
        <v>1.0</v>
      </c>
      <c r="L4266" s="21" t="s">
        <v>35</v>
      </c>
      <c r="M4266" s="21"/>
      <c r="N4266" s="21" t="s">
        <v>9239</v>
      </c>
      <c r="O4266" s="21"/>
      <c r="P4266" s="21"/>
      <c r="Q4266" s="21"/>
      <c r="R4266" s="21" t="s">
        <v>9107</v>
      </c>
      <c r="S4266" s="21" t="s">
        <v>9108</v>
      </c>
      <c r="T4266" s="21" t="s">
        <v>9240</v>
      </c>
      <c r="U4266" s="23"/>
      <c r="V4266" s="23"/>
      <c r="W4266" s="15">
        <f t="shared" si="2"/>
        <v>45635</v>
      </c>
      <c r="X4266" s="24">
        <v>4265.0</v>
      </c>
      <c r="Y4266" s="17" t="str">
        <f t="shared" si="5901"/>
        <v>=COUNTIFS(C$3:C4266,C4266)</v>
      </c>
      <c r="Z4266" s="25" t="str">
        <f t="shared" si="5902"/>
        <v>#NAME?</v>
      </c>
      <c r="AA4266" s="25" t="str">
        <f t="shared" si="5903"/>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04"/>
        <v>11</v>
      </c>
      <c r="B4267" s="10">
        <f t="shared" si="5557"/>
        <v>11</v>
      </c>
      <c r="C4267" s="12" t="s">
        <v>8185</v>
      </c>
      <c r="D4267" s="21" t="str">
        <f t="shared" ref="D4267:D4270" si="5965">VLOOKUP($C4267,$C$1:$P$7320,2,0)</f>
        <v>noun</v>
      </c>
      <c r="E4267" s="21" t="str">
        <f t="shared" ref="E4267:E4270" si="5966">VLOOKUP($C4267,$C$1:$P$7320,3,0)</f>
        <v>masc nom sg of samaya</v>
      </c>
      <c r="F4267" s="21" t="str">
        <f t="shared" ref="F4267:F4270" si="5967">VLOOKUP($C4267,$C$1:$P$7320,4,0)</f>
        <v/>
      </c>
      <c r="G4267" s="21"/>
      <c r="H4267" s="21" t="str">
        <f t="shared" ref="H4267:H4270" si="5968">VLOOKUP($C4267,$C$1:$P$7320,6,0)</f>
        <v>the right time, proper occasion</v>
      </c>
      <c r="I4267" s="21" t="str">
        <f t="shared" ref="I4267:I4270" si="5969">VLOOKUP($C4267,$C$1:$P$7320,7,0)</f>
        <v>come together</v>
      </c>
      <c r="J4267" s="21" t="str">
        <f t="shared" ref="J4267:J4270" si="5970">VLOOKUP($C4267,$C$1:$P$7320,8,0)</f>
        <v>√i (come, go)</v>
      </c>
      <c r="K4267" s="21">
        <f t="shared" ref="K4267:K4270" si="5971">VLOOKUP($C4267,$C$1:$P$7320,9,0)</f>
        <v>1</v>
      </c>
      <c r="L4267" s="21" t="str">
        <f t="shared" ref="L4267:L4270" si="5972">VLOOKUP($C4267,$C$1:$P$7320,10,0)</f>
        <v>a</v>
      </c>
      <c r="M4267" s="21" t="str">
        <f t="shared" ref="M4267:M4270" si="5973">VLOOKUP($C4267,$C$1:$P$7320,11,0)</f>
        <v/>
      </c>
      <c r="N4267" s="21" t="str">
        <f t="shared" ref="N4267:N4270" si="5974">VLOOKUP($C4267,$C$1:$P$7320,12,0)</f>
        <v>saṃ + √i &gt; ay + *a</v>
      </c>
      <c r="O4267" s="21" t="str">
        <f t="shared" ref="O4267:O4270" si="5975">VLOOKUP($C4267,$C$1:$P$7320,13,0)</f>
        <v/>
      </c>
      <c r="P4267" s="21" t="str">
        <f t="shared" ref="P4267:P4270" si="5976">VLOOKUP($C4267,$C$1:$P$7320,14,0)</f>
        <v/>
      </c>
      <c r="Q4267" s="21"/>
      <c r="R4267" s="21" t="s">
        <v>9107</v>
      </c>
      <c r="S4267" s="21" t="s">
        <v>9108</v>
      </c>
      <c r="T4267" s="21" t="s">
        <v>9132</v>
      </c>
      <c r="U4267" s="23"/>
      <c r="V4267" s="23"/>
      <c r="W4267" s="15">
        <f t="shared" si="2"/>
        <v>45635</v>
      </c>
      <c r="X4267" s="24">
        <v>4266.0</v>
      </c>
      <c r="Y4267" s="17" t="str">
        <f t="shared" si="5901"/>
        <v>=COUNTIFS(C$3:C4267,C4267)</v>
      </c>
      <c r="Z4267" s="25" t="str">
        <f t="shared" si="5902"/>
        <v>#NAME?</v>
      </c>
      <c r="AA4267" s="25" t="str">
        <f t="shared" si="5903"/>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04"/>
        <v>13</v>
      </c>
      <c r="B4268" s="10">
        <f t="shared" si="5557"/>
        <v>15</v>
      </c>
      <c r="C4268" s="12" t="s">
        <v>4399</v>
      </c>
      <c r="D4268" s="21" t="str">
        <f t="shared" si="5965"/>
        <v>pron</v>
      </c>
      <c r="E4268" s="21" t="str">
        <f t="shared" si="5966"/>
        <v>fem nom sg of ima</v>
      </c>
      <c r="F4268" s="21" t="str">
        <f t="shared" si="5967"/>
        <v/>
      </c>
      <c r="G4268" s="21"/>
      <c r="H4268" s="21" t="str">
        <f t="shared" si="5968"/>
        <v>this</v>
      </c>
      <c r="I4268" s="21" t="str">
        <f t="shared" si="5969"/>
        <v/>
      </c>
      <c r="J4268" s="21" t="str">
        <f t="shared" si="5970"/>
        <v/>
      </c>
      <c r="K4268" s="21" t="str">
        <f t="shared" si="5971"/>
        <v/>
      </c>
      <c r="L4268" s="21" t="str">
        <f t="shared" si="5972"/>
        <v/>
      </c>
      <c r="M4268" s="21" t="str">
        <f t="shared" si="5973"/>
        <v/>
      </c>
      <c r="N4268" s="21" t="str">
        <f t="shared" si="5974"/>
        <v/>
      </c>
      <c r="O4268" s="21" t="str">
        <f t="shared" si="5975"/>
        <v/>
      </c>
      <c r="P4268" s="21" t="str">
        <f t="shared" si="5976"/>
        <v/>
      </c>
      <c r="Q4268" s="21"/>
      <c r="R4268" s="21" t="s">
        <v>9107</v>
      </c>
      <c r="S4268" s="21" t="s">
        <v>9108</v>
      </c>
      <c r="T4268" s="21" t="s">
        <v>9132</v>
      </c>
      <c r="U4268" s="23"/>
      <c r="V4268" s="23"/>
      <c r="W4268" s="15">
        <f t="shared" si="2"/>
        <v>45635</v>
      </c>
      <c r="X4268" s="24">
        <v>4267.0</v>
      </c>
      <c r="Y4268" s="17" t="str">
        <f t="shared" si="5901"/>
        <v>=COUNTIFS(C$3:C4268,C4268)</v>
      </c>
      <c r="Z4268" s="25" t="str">
        <f t="shared" si="5902"/>
        <v>#NAME?</v>
      </c>
      <c r="AA4268" s="25" t="str">
        <f t="shared" si="5903"/>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04"/>
        <v>13</v>
      </c>
      <c r="B4269" s="10">
        <f t="shared" si="5557"/>
        <v>17</v>
      </c>
      <c r="C4269" s="12" t="s">
        <v>4353</v>
      </c>
      <c r="D4269" s="21" t="str">
        <f t="shared" si="5965"/>
        <v>ind</v>
      </c>
      <c r="E4269" s="21" t="str">
        <f t="shared" si="5966"/>
        <v>adv, from ta</v>
      </c>
      <c r="F4269" s="21" t="str">
        <f t="shared" si="5967"/>
        <v/>
      </c>
      <c r="G4269" s="21"/>
      <c r="H4269" s="21" t="str">
        <f t="shared" si="5968"/>
        <v>there</v>
      </c>
      <c r="I4269" s="21" t="str">
        <f t="shared" si="5969"/>
        <v/>
      </c>
      <c r="J4269" s="21" t="str">
        <f t="shared" si="5970"/>
        <v/>
      </c>
      <c r="K4269" s="21" t="str">
        <f t="shared" si="5971"/>
        <v/>
      </c>
      <c r="L4269" s="21" t="str">
        <f t="shared" si="5972"/>
        <v/>
      </c>
      <c r="M4269" s="21" t="str">
        <f t="shared" si="5973"/>
        <v/>
      </c>
      <c r="N4269" s="21" t="str">
        <f t="shared" si="5974"/>
        <v>ta + ttha</v>
      </c>
      <c r="O4269" s="21" t="str">
        <f t="shared" si="5975"/>
        <v/>
      </c>
      <c r="P4269" s="21" t="str">
        <f t="shared" si="5976"/>
        <v/>
      </c>
      <c r="Q4269" s="21"/>
      <c r="R4269" s="21" t="s">
        <v>9107</v>
      </c>
      <c r="S4269" s="21" t="s">
        <v>9108</v>
      </c>
      <c r="T4269" s="21" t="s">
        <v>9132</v>
      </c>
      <c r="U4269" s="23"/>
      <c r="V4269" s="23"/>
      <c r="W4269" s="15">
        <f t="shared" si="2"/>
        <v>45635</v>
      </c>
      <c r="X4269" s="24">
        <v>4268.0</v>
      </c>
      <c r="Y4269" s="17" t="str">
        <f t="shared" si="5901"/>
        <v>=COUNTIFS(C$3:C4269,C4269)</v>
      </c>
      <c r="Z4269" s="25" t="str">
        <f t="shared" si="5902"/>
        <v>#NAME?</v>
      </c>
      <c r="AA4269" s="25" t="str">
        <f t="shared" si="5903"/>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04"/>
        <v>14</v>
      </c>
      <c r="B4270" s="10">
        <f t="shared" si="5557"/>
        <v>14</v>
      </c>
      <c r="C4270" s="12" t="s">
        <v>5032</v>
      </c>
      <c r="D4270" s="21" t="str">
        <f t="shared" si="5965"/>
        <v>noun</v>
      </c>
      <c r="E4270" s="21" t="str">
        <f t="shared" si="5966"/>
        <v>masc nom sg of samaya</v>
      </c>
      <c r="F4270" s="21" t="str">
        <f t="shared" si="5967"/>
        <v/>
      </c>
      <c r="G4270" s="21"/>
      <c r="H4270" s="21" t="str">
        <f t="shared" si="5968"/>
        <v>the right time, proper occasion</v>
      </c>
      <c r="I4270" s="21" t="str">
        <f t="shared" si="5969"/>
        <v>come together</v>
      </c>
      <c r="J4270" s="21" t="str">
        <f t="shared" si="5970"/>
        <v>√i (come, go)</v>
      </c>
      <c r="K4270" s="21">
        <f t="shared" si="5971"/>
        <v>1</v>
      </c>
      <c r="L4270" s="21" t="str">
        <f t="shared" si="5972"/>
        <v>a</v>
      </c>
      <c r="M4270" s="21" t="str">
        <f t="shared" si="5973"/>
        <v/>
      </c>
      <c r="N4270" s="21" t="str">
        <f t="shared" si="5974"/>
        <v>saṃ + √i &gt; ay + *a</v>
      </c>
      <c r="O4270" s="21" t="str">
        <f t="shared" si="5975"/>
        <v/>
      </c>
      <c r="P4270" s="21" t="str">
        <f t="shared" si="5976"/>
        <v/>
      </c>
      <c r="Q4270" s="21"/>
      <c r="R4270" s="21" t="s">
        <v>9107</v>
      </c>
      <c r="S4270" s="21" t="s">
        <v>9108</v>
      </c>
      <c r="T4270" s="21" t="s">
        <v>9132</v>
      </c>
      <c r="U4270" s="23"/>
      <c r="V4270" s="23"/>
      <c r="W4270" s="15">
        <f t="shared" si="2"/>
        <v>45635</v>
      </c>
      <c r="X4270" s="24">
        <v>4269.0</v>
      </c>
      <c r="Y4270" s="17" t="str">
        <f t="shared" si="5901"/>
        <v>=COUNTIFS(C$3:C4270,C4270)</v>
      </c>
      <c r="Z4270" s="25" t="str">
        <f t="shared" si="5902"/>
        <v>#NAME?</v>
      </c>
      <c r="AA4270" s="25" t="str">
        <f t="shared" si="5903"/>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57"/>
        <v>0</v>
      </c>
      <c r="C4271" s="130"/>
      <c r="D4271" s="130"/>
      <c r="E4271" s="130"/>
      <c r="F4271" s="130"/>
      <c r="G4271" s="130"/>
      <c r="H4271" s="130"/>
      <c r="I4271" s="130"/>
      <c r="J4271" s="130"/>
      <c r="K4271" s="130"/>
      <c r="L4271" s="130"/>
      <c r="M4271" s="130"/>
      <c r="N4271" s="130"/>
      <c r="O4271" s="130"/>
      <c r="P4271" s="130"/>
      <c r="Q4271" s="130"/>
      <c r="R4271" s="130"/>
      <c r="S4271" s="130"/>
      <c r="T4271" s="130"/>
      <c r="U4271" s="36"/>
      <c r="V4271" s="36"/>
      <c r="W4271" s="15">
        <f t="shared" si="2"/>
        <v>45635</v>
      </c>
      <c r="X4271" s="24">
        <v>4270.0</v>
      </c>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57"/>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2"/>
        <v>45635</v>
      </c>
      <c r="X4272" s="24">
        <v>4271.0</v>
      </c>
      <c r="Y4272" s="17" t="str">
        <f t="shared" ref="Y4272:Y4294" si="5977">formulatext(A4272)</f>
        <v>#N/A</v>
      </c>
      <c r="Z4272" s="25" t="str">
        <f t="shared" ref="Z4272:Z4294" si="5978">org.libreoffice.regex(Y4272,"(\= COUNTIFS\(C\$\d{1,3}:)(C\d{1,3})(,)(C\d{1,3})(\))","$2")</f>
        <v>#NAME?</v>
      </c>
      <c r="AA4272" s="25" t="str">
        <f t="shared" ref="AA4272:AA4294" si="5979">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57"/>
        <v>1</v>
      </c>
      <c r="C4273" s="12" t="s">
        <v>9241</v>
      </c>
      <c r="D4273" s="21"/>
      <c r="E4273" s="21"/>
      <c r="F4273" s="21"/>
      <c r="G4273" s="21"/>
      <c r="H4273" s="21"/>
      <c r="I4273" s="21"/>
      <c r="J4273" s="21"/>
      <c r="K4273" s="21"/>
      <c r="L4273" s="21"/>
      <c r="M4273" s="21"/>
      <c r="N4273" s="21"/>
      <c r="O4273" s="21"/>
      <c r="P4273" s="21"/>
      <c r="Q4273" s="21"/>
      <c r="R4273" s="21"/>
      <c r="S4273" s="21"/>
      <c r="T4273" s="21"/>
      <c r="U4273" s="23"/>
      <c r="V4273" s="23"/>
      <c r="W4273" s="15">
        <f t="shared" si="2"/>
        <v>45635</v>
      </c>
      <c r="X4273" s="24">
        <v>4272.0</v>
      </c>
      <c r="Y4273" s="17" t="str">
        <f t="shared" si="5977"/>
        <v>#N/A</v>
      </c>
      <c r="Z4273" s="25" t="str">
        <f t="shared" si="5978"/>
        <v>#NAME?</v>
      </c>
      <c r="AA4273" s="25" t="str">
        <f t="shared" si="5979"/>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80">COUNTIFS(C$3:C4274,C4274)</f>
        <v>7</v>
      </c>
      <c r="B4274" s="10">
        <f t="shared" si="5557"/>
        <v>9</v>
      </c>
      <c r="C4274" s="12" t="s">
        <v>5919</v>
      </c>
      <c r="D4274" s="21" t="str">
        <f t="shared" ref="D4274:D4276" si="5981">VLOOKUP($C4274,$C$1:$P$7320,2,0)</f>
        <v>adj</v>
      </c>
      <c r="E4274" s="21" t="str">
        <f t="shared" ref="E4274:E4275" si="5982">VLOOKUP($C4274,$C$1:$P$7320,3,0)</f>
        <v>nt nom sg of nava</v>
      </c>
      <c r="F4274" s="21" t="str">
        <f t="shared" ref="F4274:F4276" si="5983">VLOOKUP($C4274,$C$1:$P$7320,4,0)</f>
        <v/>
      </c>
      <c r="G4274" s="21"/>
      <c r="H4274" s="21" t="str">
        <f t="shared" ref="H4274:H4276" si="5984">VLOOKUP($C4274,$C$1:$P$7320,6,0)</f>
        <v>new</v>
      </c>
      <c r="I4274" s="21" t="str">
        <f t="shared" ref="I4274:I4276" si="5985">VLOOKUP($C4274,$C$1:$P$7320,7,0)</f>
        <v/>
      </c>
      <c r="J4274" s="21" t="str">
        <f t="shared" ref="J4274:J4276" si="5986">VLOOKUP($C4274,$C$1:$P$7320,8,0)</f>
        <v/>
      </c>
      <c r="K4274" s="21" t="str">
        <f t="shared" ref="K4274:K4276" si="5987">VLOOKUP($C4274,$C$1:$P$7320,9,0)</f>
        <v/>
      </c>
      <c r="L4274" s="21" t="str">
        <f t="shared" ref="L4274:L4276" si="5988">VLOOKUP($C4274,$C$1:$P$7320,10,0)</f>
        <v/>
      </c>
      <c r="M4274" s="21" t="str">
        <f t="shared" ref="M4274:M4276" si="5989">VLOOKUP($C4274,$C$1:$P$7320,11,0)</f>
        <v/>
      </c>
      <c r="N4274" s="21" t="str">
        <f t="shared" ref="N4274:N4276" si="5990">VLOOKUP($C4274,$C$1:$P$7320,12,0)</f>
        <v/>
      </c>
      <c r="O4274" s="21" t="str">
        <f t="shared" ref="O4274:O4276" si="5991">VLOOKUP($C4274,$C$1:$P$7320,13,0)</f>
        <v/>
      </c>
      <c r="P4274" s="21" t="str">
        <f t="shared" ref="P4274:P4276" si="5992">VLOOKUP($C4274,$C$1:$P$7320,14,0)</f>
        <v/>
      </c>
      <c r="Q4274" s="21" t="s">
        <v>9242</v>
      </c>
      <c r="R4274" s="21" t="s">
        <v>9241</v>
      </c>
      <c r="S4274" s="21" t="s">
        <v>9243</v>
      </c>
      <c r="T4274" s="21" t="s">
        <v>9244</v>
      </c>
      <c r="U4274" s="77"/>
      <c r="V4274" s="23"/>
      <c r="W4274" s="15">
        <f t="shared" si="2"/>
        <v>45635</v>
      </c>
      <c r="X4274" s="24">
        <v>4273.0</v>
      </c>
      <c r="Y4274" s="17" t="str">
        <f t="shared" si="5977"/>
        <v>=COUNTIFS(C$3:C4274,C4274)</v>
      </c>
      <c r="Z4274" s="25" t="str">
        <f t="shared" si="5978"/>
        <v>#NAME?</v>
      </c>
      <c r="AA4274" s="25" t="str">
        <f t="shared" si="5979"/>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80"/>
        <v>79</v>
      </c>
      <c r="B4275" s="10">
        <f t="shared" si="5557"/>
        <v>124</v>
      </c>
      <c r="C4275" s="12" t="s">
        <v>466</v>
      </c>
      <c r="D4275" s="21" t="str">
        <f t="shared" si="5981"/>
        <v>ind</v>
      </c>
      <c r="E4275" s="21" t="str">
        <f t="shared" si="5982"/>
        <v/>
      </c>
      <c r="F4275" s="21" t="str">
        <f t="shared" si="5983"/>
        <v/>
      </c>
      <c r="G4275" s="21"/>
      <c r="H4275" s="21" t="str">
        <f t="shared" si="5984"/>
        <v>then, now, so, but</v>
      </c>
      <c r="I4275" s="21" t="str">
        <f t="shared" si="5985"/>
        <v/>
      </c>
      <c r="J4275" s="21" t="str">
        <f t="shared" si="5986"/>
        <v/>
      </c>
      <c r="K4275" s="21" t="str">
        <f t="shared" si="5987"/>
        <v/>
      </c>
      <c r="L4275" s="21" t="str">
        <f t="shared" si="5988"/>
        <v/>
      </c>
      <c r="M4275" s="21" t="str">
        <f t="shared" si="5989"/>
        <v/>
      </c>
      <c r="N4275" s="21" t="str">
        <f t="shared" si="5990"/>
        <v/>
      </c>
      <c r="O4275" s="21" t="str">
        <f t="shared" si="5991"/>
        <v/>
      </c>
      <c r="P4275" s="21" t="str">
        <f t="shared" si="5992"/>
        <v/>
      </c>
      <c r="Q4275" s="21"/>
      <c r="R4275" s="21" t="s">
        <v>9241</v>
      </c>
      <c r="S4275" s="21" t="s">
        <v>9243</v>
      </c>
      <c r="T4275" s="21" t="s">
        <v>9244</v>
      </c>
      <c r="U4275" s="23"/>
      <c r="V4275" s="23"/>
      <c r="W4275" s="15">
        <f t="shared" si="2"/>
        <v>45635</v>
      </c>
      <c r="X4275" s="24">
        <v>4274.0</v>
      </c>
      <c r="Y4275" s="17" t="str">
        <f t="shared" si="5977"/>
        <v>=COUNTIFS(C$3:C4275,C4275)</v>
      </c>
      <c r="Z4275" s="25" t="str">
        <f t="shared" si="5978"/>
        <v>#NAME?</v>
      </c>
      <c r="AA4275" s="25" t="str">
        <f t="shared" si="5979"/>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0"/>
        <v>28</v>
      </c>
      <c r="B4276" s="10">
        <f t="shared" si="5557"/>
        <v>39</v>
      </c>
      <c r="C4276" s="12" t="s">
        <v>704</v>
      </c>
      <c r="D4276" s="21" t="str">
        <f t="shared" si="5981"/>
        <v>noun</v>
      </c>
      <c r="E4276" s="21" t="s">
        <v>8897</v>
      </c>
      <c r="F4276" s="21" t="str">
        <f t="shared" si="5983"/>
        <v/>
      </c>
      <c r="G4276" s="21"/>
      <c r="H4276" s="21" t="str">
        <f t="shared" si="5984"/>
        <v>by a monk, monastic</v>
      </c>
      <c r="I4276" s="21" t="str">
        <f t="shared" si="5985"/>
        <v>beggar, mendicant</v>
      </c>
      <c r="J4276" s="21" t="str">
        <f t="shared" si="5986"/>
        <v>√bhikkh (beg)</v>
      </c>
      <c r="K4276" s="21">
        <f t="shared" si="5987"/>
        <v>1</v>
      </c>
      <c r="L4276" s="21" t="str">
        <f t="shared" si="5988"/>
        <v>a</v>
      </c>
      <c r="M4276" s="21" t="str">
        <f t="shared" si="5989"/>
        <v/>
      </c>
      <c r="N4276" s="21" t="str">
        <f t="shared" si="5990"/>
        <v>√bhikkh + u</v>
      </c>
      <c r="O4276" s="21" t="str">
        <f t="shared" si="5991"/>
        <v/>
      </c>
      <c r="P4276" s="21" t="str">
        <f t="shared" si="5992"/>
        <v/>
      </c>
      <c r="Q4276" s="21"/>
      <c r="R4276" s="21" t="s">
        <v>9241</v>
      </c>
      <c r="S4276" s="21" t="s">
        <v>9243</v>
      </c>
      <c r="T4276" s="21" t="s">
        <v>9244</v>
      </c>
      <c r="U4276" s="23"/>
      <c r="V4276" s="23"/>
      <c r="W4276" s="15">
        <f t="shared" si="2"/>
        <v>45635</v>
      </c>
      <c r="X4276" s="24">
        <v>4275.0</v>
      </c>
      <c r="Y4276" s="17" t="str">
        <f t="shared" si="5977"/>
        <v>=COUNTIFS(C$3:C4276,C4276)</v>
      </c>
      <c r="Z4276" s="25" t="str">
        <f t="shared" si="5978"/>
        <v>#NAME?</v>
      </c>
      <c r="AA4276" s="25" t="str">
        <f t="shared" si="5979"/>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0"/>
        <v>1</v>
      </c>
      <c r="B4277" s="10">
        <f t="shared" si="5557"/>
        <v>1</v>
      </c>
      <c r="C4277" s="12" t="s">
        <v>9245</v>
      </c>
      <c r="D4277" s="21" t="s">
        <v>250</v>
      </c>
      <c r="E4277" s="21" t="s">
        <v>9246</v>
      </c>
      <c r="F4277" s="21"/>
      <c r="G4277" s="21"/>
      <c r="H4277" s="21" t="s">
        <v>9247</v>
      </c>
      <c r="I4277" s="21"/>
      <c r="J4277" s="21"/>
      <c r="K4277" s="21"/>
      <c r="L4277" s="21"/>
      <c r="M4277" s="21"/>
      <c r="N4277" s="21" t="s">
        <v>9248</v>
      </c>
      <c r="O4277" s="21" t="s">
        <v>178</v>
      </c>
      <c r="P4277" s="21" t="s">
        <v>9249</v>
      </c>
      <c r="Q4277" s="21"/>
      <c r="R4277" s="21" t="s">
        <v>9241</v>
      </c>
      <c r="S4277" s="21" t="s">
        <v>9243</v>
      </c>
      <c r="T4277" s="21" t="s">
        <v>9250</v>
      </c>
      <c r="U4277" s="23"/>
      <c r="V4277" s="23"/>
      <c r="W4277" s="15">
        <f t="shared" si="2"/>
        <v>45635</v>
      </c>
      <c r="X4277" s="24">
        <v>4276.0</v>
      </c>
      <c r="Y4277" s="17" t="str">
        <f t="shared" si="5977"/>
        <v>=COUNTIFS(C$3:C4277,C4277)</v>
      </c>
      <c r="Z4277" s="25" t="str">
        <f t="shared" si="5978"/>
        <v>#NAME?</v>
      </c>
      <c r="AA4277" s="25" t="str">
        <f t="shared" si="5979"/>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0"/>
        <v>4</v>
      </c>
      <c r="B4278" s="10">
        <f t="shared" si="5557"/>
        <v>4</v>
      </c>
      <c r="C4278" s="12" t="s">
        <v>5168</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9241</v>
      </c>
      <c r="S4278" s="21" t="s">
        <v>9243</v>
      </c>
      <c r="T4278" s="21" t="s">
        <v>9244</v>
      </c>
      <c r="U4278" s="23"/>
      <c r="V4278" s="23"/>
      <c r="W4278" s="15">
        <f t="shared" si="2"/>
        <v>45635</v>
      </c>
      <c r="X4278" s="24">
        <v>4277.0</v>
      </c>
      <c r="Y4278" s="17" t="str">
        <f t="shared" si="5977"/>
        <v>=COUNTIFS(C$3:C4278,C4278)</v>
      </c>
      <c r="Z4278" s="25" t="str">
        <f t="shared" si="5978"/>
        <v>#NAME?</v>
      </c>
      <c r="AA4278" s="25" t="str">
        <f t="shared" si="5979"/>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0"/>
        <v>1</v>
      </c>
      <c r="B4279" s="10">
        <f t="shared" si="5557"/>
        <v>1</v>
      </c>
      <c r="C4279" s="12" t="s">
        <v>9251</v>
      </c>
      <c r="D4279" s="21" t="s">
        <v>250</v>
      </c>
      <c r="E4279" s="27" t="s">
        <v>9252</v>
      </c>
      <c r="F4279" s="21"/>
      <c r="G4279" s="21"/>
      <c r="H4279" s="21" t="s">
        <v>9253</v>
      </c>
      <c r="I4279" s="21"/>
      <c r="J4279" s="21" t="s">
        <v>1861</v>
      </c>
      <c r="K4279" s="21">
        <v>1.0</v>
      </c>
      <c r="L4279" s="21" t="s">
        <v>35</v>
      </c>
      <c r="M4279" s="21"/>
      <c r="N4279" s="21" t="s">
        <v>7064</v>
      </c>
      <c r="O4279" s="21"/>
      <c r="P4279" s="21"/>
      <c r="Q4279" s="21"/>
      <c r="R4279" s="21" t="s">
        <v>9241</v>
      </c>
      <c r="S4279" s="21" t="s">
        <v>9243</v>
      </c>
      <c r="T4279" s="21" t="s">
        <v>9254</v>
      </c>
      <c r="U4279" s="23"/>
      <c r="V4279" s="23"/>
      <c r="W4279" s="15">
        <f t="shared" si="2"/>
        <v>45635</v>
      </c>
      <c r="X4279" s="24">
        <v>4278.0</v>
      </c>
      <c r="Y4279" s="17" t="str">
        <f t="shared" si="5977"/>
        <v>=COUNTIFS(C$3:C4279,C4279)</v>
      </c>
      <c r="Z4279" s="25" t="str">
        <f t="shared" si="5978"/>
        <v>#NAME?</v>
      </c>
      <c r="AA4279" s="25" t="str">
        <f t="shared" si="5979"/>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0"/>
        <v>4</v>
      </c>
      <c r="B4280" s="10">
        <f t="shared" si="5557"/>
        <v>5</v>
      </c>
      <c r="C4280" s="12" t="s">
        <v>4524</v>
      </c>
      <c r="D4280" s="21" t="str">
        <f>VLOOKUP($C4280,$C$1:$P$7320,2,0)</f>
        <v>card</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9241</v>
      </c>
      <c r="S4280" s="21" t="s">
        <v>9243</v>
      </c>
      <c r="T4280" s="21" t="s">
        <v>9244</v>
      </c>
      <c r="U4280" s="23"/>
      <c r="V4280" s="23"/>
      <c r="W4280" s="15">
        <f t="shared" si="2"/>
        <v>45635</v>
      </c>
      <c r="X4280" s="24">
        <v>4279.0</v>
      </c>
      <c r="Y4280" s="17" t="str">
        <f t="shared" si="5977"/>
        <v>=COUNTIFS(C$3:C4280,C4280)</v>
      </c>
      <c r="Z4280" s="25" t="str">
        <f t="shared" si="5978"/>
        <v>#NAME?</v>
      </c>
      <c r="AA4280" s="25" t="str">
        <f t="shared" si="5979"/>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0"/>
        <v>1</v>
      </c>
      <c r="B4281" s="10">
        <f t="shared" si="5557"/>
        <v>2</v>
      </c>
      <c r="C4281" s="12" t="s">
        <v>9255</v>
      </c>
      <c r="D4281" s="21" t="s">
        <v>47</v>
      </c>
      <c r="E4281" s="21" t="s">
        <v>9256</v>
      </c>
      <c r="F4281" s="21"/>
      <c r="G4281" s="21"/>
      <c r="H4281" s="21" t="s">
        <v>9257</v>
      </c>
      <c r="I4281" s="21" t="s">
        <v>9258</v>
      </c>
      <c r="J4281" s="21"/>
      <c r="K4281" s="21"/>
      <c r="L4281" s="21"/>
      <c r="M4281" s="21"/>
      <c r="N4281" s="21" t="s">
        <v>6078</v>
      </c>
      <c r="O4281" s="21" t="s">
        <v>178</v>
      </c>
      <c r="P4281" s="21" t="s">
        <v>9259</v>
      </c>
      <c r="Q4281" s="21"/>
      <c r="R4281" s="21" t="s">
        <v>9241</v>
      </c>
      <c r="S4281" s="21" t="s">
        <v>9243</v>
      </c>
      <c r="T4281" s="21" t="s">
        <v>9260</v>
      </c>
      <c r="U4281" s="23"/>
      <c r="V4281" s="23"/>
      <c r="W4281" s="15">
        <f t="shared" si="2"/>
        <v>45635</v>
      </c>
      <c r="X4281" s="24">
        <v>4280.0</v>
      </c>
      <c r="Y4281" s="17" t="str">
        <f t="shared" si="5977"/>
        <v>=COUNTIFS(C$3:C4281,C4281)</v>
      </c>
      <c r="Z4281" s="25" t="str">
        <f t="shared" si="5978"/>
        <v>#NAME?</v>
      </c>
      <c r="AA4281" s="25" t="str">
        <f t="shared" si="5979"/>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0"/>
        <v>2</v>
      </c>
      <c r="B4282" s="10">
        <f t="shared" si="5557"/>
        <v>2</v>
      </c>
      <c r="C4282" s="12" t="s">
        <v>6081</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9241</v>
      </c>
      <c r="S4282" s="21" t="s">
        <v>9243</v>
      </c>
      <c r="T4282" s="21" t="s">
        <v>9244</v>
      </c>
      <c r="U4282" s="23"/>
      <c r="V4282" s="23"/>
      <c r="W4282" s="15">
        <f t="shared" si="2"/>
        <v>45635</v>
      </c>
      <c r="X4282" s="24">
        <v>4281.0</v>
      </c>
      <c r="Y4282" s="17" t="str">
        <f t="shared" si="5977"/>
        <v>=COUNTIFS(C$3:C4282,C4282)</v>
      </c>
      <c r="Z4282" s="25" t="str">
        <f t="shared" si="5978"/>
        <v>#NAME?</v>
      </c>
      <c r="AA4282" s="25" t="str">
        <f t="shared" si="5979"/>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0"/>
        <v>1</v>
      </c>
      <c r="B4283" s="10">
        <f t="shared" si="5557"/>
        <v>1</v>
      </c>
      <c r="C4283" s="12" t="s">
        <v>9261</v>
      </c>
      <c r="D4283" s="21" t="s">
        <v>47</v>
      </c>
      <c r="E4283" s="21" t="s">
        <v>9262</v>
      </c>
      <c r="F4283" s="21"/>
      <c r="G4283" s="21"/>
      <c r="H4283" s="21" t="s">
        <v>9263</v>
      </c>
      <c r="I4283" s="21" t="s">
        <v>9264</v>
      </c>
      <c r="J4283" s="21" t="s">
        <v>214</v>
      </c>
      <c r="K4283" s="21">
        <v>7.0</v>
      </c>
      <c r="L4283" s="21" t="s">
        <v>215</v>
      </c>
      <c r="M4283" s="21"/>
      <c r="N4283" s="21" t="s">
        <v>6089</v>
      </c>
      <c r="O4283" s="21"/>
      <c r="P4283" s="21"/>
      <c r="Q4283" s="21"/>
      <c r="R4283" s="21" t="s">
        <v>9241</v>
      </c>
      <c r="S4283" s="21" t="s">
        <v>9243</v>
      </c>
      <c r="T4283" s="21" t="s">
        <v>9265</v>
      </c>
      <c r="U4283" s="23"/>
      <c r="V4283" s="23"/>
      <c r="W4283" s="15">
        <f t="shared" si="2"/>
        <v>45635</v>
      </c>
      <c r="X4283" s="24">
        <v>4282.0</v>
      </c>
      <c r="Y4283" s="17" t="str">
        <f t="shared" si="5977"/>
        <v>=COUNTIFS(C$3:C4283,C4283)</v>
      </c>
      <c r="Z4283" s="25" t="str">
        <f t="shared" si="5978"/>
        <v>#NAME?</v>
      </c>
      <c r="AA4283" s="25" t="str">
        <f t="shared" si="5979"/>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0"/>
        <v>7</v>
      </c>
      <c r="B4284" s="10">
        <f t="shared" si="5557"/>
        <v>8</v>
      </c>
      <c r="C4284" s="12" t="s">
        <v>1839</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9241</v>
      </c>
      <c r="S4284" s="21" t="s">
        <v>9243</v>
      </c>
      <c r="T4284" s="21" t="s">
        <v>9244</v>
      </c>
      <c r="U4284" s="23"/>
      <c r="V4284" s="23"/>
      <c r="W4284" s="15">
        <f t="shared" si="2"/>
        <v>45635</v>
      </c>
      <c r="X4284" s="24">
        <v>4283.0</v>
      </c>
      <c r="Y4284" s="17" t="str">
        <f t="shared" si="5977"/>
        <v>=COUNTIFS(C$3:C4284,C4284)</v>
      </c>
      <c r="Z4284" s="25" t="str">
        <f t="shared" si="5978"/>
        <v>#NAME?</v>
      </c>
      <c r="AA4284" s="25" t="str">
        <f t="shared" si="5979"/>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0"/>
        <v>1</v>
      </c>
      <c r="B4285" s="10">
        <f t="shared" si="5557"/>
        <v>2</v>
      </c>
      <c r="C4285" s="12" t="s">
        <v>9266</v>
      </c>
      <c r="D4285" s="21" t="s">
        <v>47</v>
      </c>
      <c r="E4285" s="21" t="s">
        <v>9267</v>
      </c>
      <c r="F4285" s="21"/>
      <c r="G4285" s="21"/>
      <c r="H4285" s="21" t="s">
        <v>9268</v>
      </c>
      <c r="I4285" s="21" t="s">
        <v>9269</v>
      </c>
      <c r="J4285" s="21"/>
      <c r="K4285" s="21"/>
      <c r="L4285" s="21"/>
      <c r="M4285" s="21"/>
      <c r="N4285" s="21" t="s">
        <v>6078</v>
      </c>
      <c r="O4285" s="21" t="s">
        <v>178</v>
      </c>
      <c r="P4285" s="21" t="s">
        <v>9270</v>
      </c>
      <c r="Q4285" s="21"/>
      <c r="R4285" s="21" t="s">
        <v>9241</v>
      </c>
      <c r="S4285" s="21" t="s">
        <v>9243</v>
      </c>
      <c r="T4285" s="21" t="s">
        <v>9271</v>
      </c>
      <c r="U4285" s="23"/>
      <c r="V4285" s="23"/>
      <c r="W4285" s="15">
        <f t="shared" si="2"/>
        <v>45635</v>
      </c>
      <c r="X4285" s="24">
        <v>4284.0</v>
      </c>
      <c r="Y4285" s="17" t="str">
        <f t="shared" si="5977"/>
        <v>=COUNTIFS(C$3:C4285,C4285)</v>
      </c>
      <c r="Z4285" s="25" t="str">
        <f t="shared" si="5978"/>
        <v>#NAME?</v>
      </c>
      <c r="AA4285" s="25" t="str">
        <f t="shared" si="5979"/>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0"/>
        <v>1</v>
      </c>
      <c r="B4286" s="10">
        <f t="shared" si="5557"/>
        <v>1</v>
      </c>
      <c r="C4286" s="12" t="s">
        <v>9272</v>
      </c>
      <c r="D4286" s="21" t="s">
        <v>401</v>
      </c>
      <c r="E4286" s="21" t="s">
        <v>9273</v>
      </c>
      <c r="F4286" s="21"/>
      <c r="G4286" s="21"/>
      <c r="H4286" s="21" t="s">
        <v>9274</v>
      </c>
      <c r="I4286" s="27" t="s">
        <v>5937</v>
      </c>
      <c r="J4286" s="21" t="s">
        <v>1171</v>
      </c>
      <c r="K4286" s="21">
        <v>3.0</v>
      </c>
      <c r="L4286" s="21" t="s">
        <v>76</v>
      </c>
      <c r="M4286" s="21"/>
      <c r="N4286" s="21" t="s">
        <v>5938</v>
      </c>
      <c r="O4286" s="21"/>
      <c r="P4286" s="21"/>
      <c r="Q4286" s="21"/>
      <c r="R4286" s="21" t="s">
        <v>9241</v>
      </c>
      <c r="S4286" s="21" t="s">
        <v>9243</v>
      </c>
      <c r="T4286" s="21" t="s">
        <v>9275</v>
      </c>
      <c r="U4286" s="23"/>
      <c r="V4286" s="23"/>
      <c r="W4286" s="15">
        <f t="shared" si="2"/>
        <v>45635</v>
      </c>
      <c r="X4286" s="24">
        <v>4285.0</v>
      </c>
      <c r="Y4286" s="17" t="str">
        <f t="shared" si="5977"/>
        <v>=COUNTIFS(C$3:C4286,C4286)</v>
      </c>
      <c r="Z4286" s="25" t="str">
        <f t="shared" si="5978"/>
        <v>#NAME?</v>
      </c>
      <c r="AA4286" s="25" t="str">
        <f t="shared" si="5979"/>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0"/>
        <v>1</v>
      </c>
      <c r="B4287" s="10">
        <f t="shared" si="5557"/>
        <v>1</v>
      </c>
      <c r="C4287" s="12" t="s">
        <v>9276</v>
      </c>
      <c r="D4287" s="21" t="s">
        <v>250</v>
      </c>
      <c r="E4287" s="21" t="s">
        <v>9277</v>
      </c>
      <c r="F4287" s="21"/>
      <c r="G4287" s="21"/>
      <c r="H4287" s="21" t="s">
        <v>9278</v>
      </c>
      <c r="I4287" s="21"/>
      <c r="J4287" s="21"/>
      <c r="K4287" s="21"/>
      <c r="L4287" s="21"/>
      <c r="M4287" s="21"/>
      <c r="N4287" s="21"/>
      <c r="O4287" s="21"/>
      <c r="P4287" s="21"/>
      <c r="Q4287" s="21"/>
      <c r="R4287" s="21" t="s">
        <v>9241</v>
      </c>
      <c r="S4287" s="21" t="s">
        <v>9243</v>
      </c>
      <c r="T4287" s="21" t="s">
        <v>9279</v>
      </c>
      <c r="U4287" s="23"/>
      <c r="V4287" s="23"/>
      <c r="W4287" s="15">
        <f t="shared" si="2"/>
        <v>45635</v>
      </c>
      <c r="X4287" s="24">
        <v>4286.0</v>
      </c>
      <c r="Y4287" s="17" t="str">
        <f t="shared" si="5977"/>
        <v>=COUNTIFS(C$3:C4287,C4287)</v>
      </c>
      <c r="Z4287" s="25" t="str">
        <f t="shared" si="5978"/>
        <v>#NAME?</v>
      </c>
      <c r="AA4287" s="25" t="str">
        <f t="shared" si="5979"/>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0"/>
        <v>155</v>
      </c>
      <c r="B4288" s="10">
        <f t="shared" si="5557"/>
        <v>220</v>
      </c>
      <c r="C4288" s="12" t="s">
        <v>1131</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9241</v>
      </c>
      <c r="S4288" s="21" t="s">
        <v>9243</v>
      </c>
      <c r="T4288" s="21" t="s">
        <v>9244</v>
      </c>
      <c r="U4288" s="23"/>
      <c r="V4288" s="23"/>
      <c r="W4288" s="15">
        <f t="shared" si="2"/>
        <v>45635</v>
      </c>
      <c r="X4288" s="24">
        <v>4287.0</v>
      </c>
      <c r="Y4288" s="17" t="str">
        <f t="shared" si="5977"/>
        <v>=COUNTIFS(C$3:C4288,C4288)</v>
      </c>
      <c r="Z4288" s="25" t="str">
        <f t="shared" si="5978"/>
        <v>#NAME?</v>
      </c>
      <c r="AA4288" s="25" t="str">
        <f t="shared" si="5979"/>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0"/>
        <v>1</v>
      </c>
      <c r="B4289" s="10">
        <f t="shared" si="5557"/>
        <v>1</v>
      </c>
      <c r="C4289" s="12" t="s">
        <v>9280</v>
      </c>
      <c r="D4289" s="21" t="s">
        <v>250</v>
      </c>
      <c r="E4289" s="21" t="s">
        <v>9281</v>
      </c>
      <c r="F4289" s="21"/>
      <c r="G4289" s="21"/>
      <c r="H4289" s="21" t="s">
        <v>9282</v>
      </c>
      <c r="I4289" s="21" t="s">
        <v>9283</v>
      </c>
      <c r="J4289" s="21"/>
      <c r="K4289" s="21"/>
      <c r="L4289" s="21"/>
      <c r="M4289" s="21"/>
      <c r="N4289" s="21"/>
      <c r="O4289" s="21"/>
      <c r="P4289" s="21"/>
      <c r="Q4289" s="21"/>
      <c r="R4289" s="21" t="s">
        <v>9241</v>
      </c>
      <c r="S4289" s="21" t="s">
        <v>9243</v>
      </c>
      <c r="T4289" s="21" t="s">
        <v>9284</v>
      </c>
      <c r="U4289" s="23"/>
      <c r="V4289" s="23"/>
      <c r="W4289" s="15">
        <f t="shared" si="2"/>
        <v>45635</v>
      </c>
      <c r="X4289" s="24">
        <v>4288.0</v>
      </c>
      <c r="Y4289" s="17" t="str">
        <f t="shared" si="5977"/>
        <v>=COUNTIFS(C$3:C4289,C4289)</v>
      </c>
      <c r="Z4289" s="25" t="str">
        <f t="shared" si="5978"/>
        <v>#NAME?</v>
      </c>
      <c r="AA4289" s="25" t="str">
        <f t="shared" si="5979"/>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0"/>
        <v>156</v>
      </c>
      <c r="B4290" s="10">
        <f t="shared" si="5557"/>
        <v>220</v>
      </c>
      <c r="C4290" s="12" t="s">
        <v>1131</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9241</v>
      </c>
      <c r="S4290" s="21" t="s">
        <v>9243</v>
      </c>
      <c r="T4290" s="21" t="s">
        <v>9244</v>
      </c>
      <c r="U4290" s="23"/>
      <c r="V4290" s="23"/>
      <c r="W4290" s="15">
        <f t="shared" si="2"/>
        <v>45635</v>
      </c>
      <c r="X4290" s="24">
        <v>4289.0</v>
      </c>
      <c r="Y4290" s="17" t="str">
        <f t="shared" si="5977"/>
        <v>=COUNTIFS(C$3:C4290,C4290)</v>
      </c>
      <c r="Z4290" s="25" t="str">
        <f t="shared" si="5978"/>
        <v>#NAME?</v>
      </c>
      <c r="AA4290" s="25" t="str">
        <f t="shared" si="5979"/>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0"/>
        <v>1</v>
      </c>
      <c r="B4291" s="10">
        <f t="shared" si="5557"/>
        <v>1</v>
      </c>
      <c r="C4291" s="12" t="s">
        <v>9285</v>
      </c>
      <c r="D4291" s="21" t="s">
        <v>250</v>
      </c>
      <c r="E4291" s="21" t="s">
        <v>9286</v>
      </c>
      <c r="F4291" s="21"/>
      <c r="G4291" s="21"/>
      <c r="H4291" s="21" t="s">
        <v>9287</v>
      </c>
      <c r="I4291" s="21"/>
      <c r="J4291" s="21"/>
      <c r="K4291" s="21"/>
      <c r="L4291" s="21"/>
      <c r="M4291" s="21"/>
      <c r="N4291" s="21" t="s">
        <v>9288</v>
      </c>
      <c r="O4291" s="21" t="s">
        <v>65</v>
      </c>
      <c r="P4291" s="21" t="s">
        <v>9288</v>
      </c>
      <c r="Q4291" s="21"/>
      <c r="R4291" s="21" t="s">
        <v>9241</v>
      </c>
      <c r="S4291" s="21" t="s">
        <v>9243</v>
      </c>
      <c r="T4291" s="21" t="s">
        <v>9289</v>
      </c>
      <c r="U4291" s="23"/>
      <c r="V4291" s="23"/>
      <c r="W4291" s="15">
        <f t="shared" si="2"/>
        <v>45635</v>
      </c>
      <c r="X4291" s="24">
        <v>4290.0</v>
      </c>
      <c r="Y4291" s="17" t="str">
        <f t="shared" si="5977"/>
        <v>=COUNTIFS(C$3:C4291,C4291)</v>
      </c>
      <c r="Z4291" s="25" t="str">
        <f t="shared" si="5978"/>
        <v>#NAME?</v>
      </c>
      <c r="AA4291" s="25" t="str">
        <f t="shared" si="5979"/>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0"/>
        <v>1</v>
      </c>
      <c r="B4292" s="10">
        <f t="shared" si="5557"/>
        <v>1</v>
      </c>
      <c r="C4292" s="12" t="s">
        <v>9290</v>
      </c>
      <c r="D4292" s="21" t="s">
        <v>250</v>
      </c>
      <c r="E4292" s="21"/>
      <c r="F4292" s="21"/>
      <c r="G4292" s="21"/>
      <c r="H4292" s="21" t="s">
        <v>9291</v>
      </c>
      <c r="I4292" s="21"/>
      <c r="J4292" s="21"/>
      <c r="K4292" s="21"/>
      <c r="L4292" s="21"/>
      <c r="M4292" s="21"/>
      <c r="N4292" s="21"/>
      <c r="O4292" s="21"/>
      <c r="P4292" s="21"/>
      <c r="Q4292" s="21"/>
      <c r="R4292" s="21" t="s">
        <v>9241</v>
      </c>
      <c r="S4292" s="21" t="s">
        <v>9243</v>
      </c>
      <c r="T4292" s="21" t="s">
        <v>9292</v>
      </c>
      <c r="U4292" s="23"/>
      <c r="V4292" s="23"/>
      <c r="W4292" s="15">
        <f t="shared" si="2"/>
        <v>45635</v>
      </c>
      <c r="X4292" s="24">
        <v>4291.0</v>
      </c>
      <c r="Y4292" s="17" t="str">
        <f t="shared" si="5977"/>
        <v>=COUNTIFS(C$3:C4292,C4292)</v>
      </c>
      <c r="Z4292" s="25" t="str">
        <f t="shared" si="5978"/>
        <v>#NAME?</v>
      </c>
      <c r="AA4292" s="25" t="str">
        <f t="shared" si="5979"/>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0"/>
        <v>1</v>
      </c>
      <c r="B4293" s="10">
        <f t="shared" si="5557"/>
        <v>1</v>
      </c>
      <c r="C4293" s="12" t="s">
        <v>9293</v>
      </c>
      <c r="D4293" s="21" t="s">
        <v>250</v>
      </c>
      <c r="E4293" s="21" t="s">
        <v>9294</v>
      </c>
      <c r="F4293" s="21"/>
      <c r="G4293" s="21"/>
      <c r="H4293" s="21" t="s">
        <v>9295</v>
      </c>
      <c r="I4293" s="21"/>
      <c r="J4293" s="21"/>
      <c r="K4293" s="21"/>
      <c r="L4293" s="21"/>
      <c r="M4293" s="21"/>
      <c r="N4293" s="21"/>
      <c r="O4293" s="21"/>
      <c r="P4293" s="21"/>
      <c r="Q4293" s="21"/>
      <c r="R4293" s="21" t="s">
        <v>9241</v>
      </c>
      <c r="S4293" s="21" t="s">
        <v>9243</v>
      </c>
      <c r="T4293" s="21" t="s">
        <v>9296</v>
      </c>
      <c r="U4293" s="23"/>
      <c r="V4293" s="23"/>
      <c r="W4293" s="15">
        <f t="shared" si="2"/>
        <v>45635</v>
      </c>
      <c r="X4293" s="24">
        <v>4292.0</v>
      </c>
      <c r="Y4293" s="17" t="str">
        <f t="shared" si="5977"/>
        <v>=COUNTIFS(C$3:C4293,C4293)</v>
      </c>
      <c r="Z4293" s="25" t="str">
        <f t="shared" si="5978"/>
        <v>#NAME?</v>
      </c>
      <c r="AA4293" s="25" t="str">
        <f t="shared" si="5979"/>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0"/>
        <v>157</v>
      </c>
      <c r="B4294" s="10">
        <f t="shared" si="5557"/>
        <v>220</v>
      </c>
      <c r="C4294" s="12" t="s">
        <v>1131</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9241</v>
      </c>
      <c r="S4294" s="21" t="s">
        <v>9243</v>
      </c>
      <c r="T4294" s="21" t="s">
        <v>9244</v>
      </c>
      <c r="U4294" s="23"/>
      <c r="V4294" s="23"/>
      <c r="W4294" s="15">
        <f t="shared" si="2"/>
        <v>45635</v>
      </c>
      <c r="X4294" s="24">
        <v>4293.0</v>
      </c>
      <c r="Y4294" s="17" t="str">
        <f t="shared" si="5977"/>
        <v>=COUNTIFS(C$3:C4294,C4294)</v>
      </c>
      <c r="Z4294" s="25" t="str">
        <f t="shared" si="5978"/>
        <v>#NAME?</v>
      </c>
      <c r="AA4294" s="25" t="str">
        <f t="shared" si="5979"/>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57"/>
        <v>0</v>
      </c>
      <c r="C4295" s="130"/>
      <c r="D4295" s="130"/>
      <c r="E4295" s="130"/>
      <c r="F4295" s="130"/>
      <c r="G4295" s="130"/>
      <c r="H4295" s="130"/>
      <c r="I4295" s="130"/>
      <c r="J4295" s="130"/>
      <c r="K4295" s="130"/>
      <c r="L4295" s="130"/>
      <c r="M4295" s="130"/>
      <c r="N4295" s="130"/>
      <c r="O4295" s="130"/>
      <c r="P4295" s="130"/>
      <c r="Q4295" s="130"/>
      <c r="R4295" s="130"/>
      <c r="S4295" s="130"/>
      <c r="T4295" s="130"/>
      <c r="U4295" s="36"/>
      <c r="V4295" s="36"/>
      <c r="W4295" s="15">
        <f t="shared" si="2"/>
        <v>45635</v>
      </c>
      <c r="X4295" s="24">
        <v>4294.0</v>
      </c>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57"/>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2"/>
        <v>45635</v>
      </c>
      <c r="X4296" s="24">
        <v>4295.0</v>
      </c>
      <c r="Y4296" s="17" t="str">
        <f t="shared" ref="Y4296:Y4307" si="5993">formulatext(A4296)</f>
        <v>#N/A</v>
      </c>
      <c r="Z4296" s="25" t="str">
        <f t="shared" ref="Z4296:Z4307" si="5994">org.libreoffice.regex(Y4296,"(\= COUNTIFS\(C\$\d{1,3}:)(C\d{1,3})(,)(C\d{1,3})(\))","$2")</f>
        <v>#NAME?</v>
      </c>
      <c r="AA4296" s="25" t="str">
        <f t="shared" ref="AA4296:AA4307" si="5995">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96">COUNTIFS(C$3:C4297,C4297)</f>
        <v>3</v>
      </c>
      <c r="B4297" s="10">
        <f t="shared" si="5557"/>
        <v>3</v>
      </c>
      <c r="C4297" s="12" t="s">
        <v>5963</v>
      </c>
      <c r="D4297" s="21" t="str">
        <f t="shared" ref="D4297:D4305" si="5997">VLOOKUP($C4297,$C$1:$P$7320,2,0)</f>
        <v>verb</v>
      </c>
      <c r="E4297" s="21" t="str">
        <f t="shared" ref="E4297:E4298" si="5998">VLOOKUP($C4297,$C$1:$P$7320,3,0)</f>
        <v>ger of na ādiyati</v>
      </c>
      <c r="F4297" s="21" t="str">
        <f t="shared" ref="F4297:F4305" si="5999">VLOOKUP($C4297,$C$1:$P$7320,4,0)</f>
        <v/>
      </c>
      <c r="G4297" s="21"/>
      <c r="H4297" s="21" t="str">
        <f t="shared" ref="H4297:H4305" si="6000">VLOOKUP($C4297,$C$1:$P$7320,6,0)</f>
        <v>not adding, including</v>
      </c>
      <c r="I4297" s="21" t="str">
        <f t="shared" ref="I4297:I4305" si="6001">VLOOKUP($C4297,$C$1:$P$7320,7,0)</f>
        <v>not taking</v>
      </c>
      <c r="J4297" s="21" t="str">
        <f t="shared" ref="J4297:J4305" si="6002">VLOOKUP($C4297,$C$1:$P$7320,8,0)</f>
        <v>√ādā (take, steal)</v>
      </c>
      <c r="K4297" s="21">
        <f t="shared" ref="K4297:K4305" si="6003">VLOOKUP($C4297,$C$1:$P$7320,9,0)</f>
        <v>3</v>
      </c>
      <c r="L4297" s="21" t="str">
        <f t="shared" ref="L4297:L4305" si="6004">VLOOKUP($C4297,$C$1:$P$7320,10,0)</f>
        <v>ya</v>
      </c>
      <c r="M4297" s="21" t="str">
        <f t="shared" ref="M4297:M4305" si="6005">VLOOKUP($C4297,$C$1:$P$7320,11,0)</f>
        <v/>
      </c>
      <c r="N4297" s="21" t="str">
        <f t="shared" ref="N4297:N4305" si="6006">VLOOKUP($C4297,$C$1:$P$7320,12,0)</f>
        <v>na + √ādā + ya</v>
      </c>
      <c r="O4297" s="21" t="str">
        <f t="shared" ref="O4297:O4305" si="6007">VLOOKUP($C4297,$C$1:$P$7320,13,0)</f>
        <v/>
      </c>
      <c r="P4297" s="21" t="str">
        <f t="shared" ref="P4297:P4305" si="6008">VLOOKUP($C4297,$C$1:$P$7320,14,0)</f>
        <v/>
      </c>
      <c r="Q4297" s="21"/>
      <c r="R4297" s="21" t="s">
        <v>9241</v>
      </c>
      <c r="S4297" s="21" t="s">
        <v>9243</v>
      </c>
      <c r="T4297" s="21" t="s">
        <v>9297</v>
      </c>
      <c r="U4297" s="23"/>
      <c r="V4297" s="23"/>
      <c r="W4297" s="15">
        <f t="shared" si="2"/>
        <v>45635</v>
      </c>
      <c r="X4297" s="24">
        <v>4296.0</v>
      </c>
      <c r="Y4297" s="17" t="str">
        <f t="shared" si="5993"/>
        <v>=COUNTIFS(C$3:C4297,C4297)</v>
      </c>
      <c r="Z4297" s="25" t="str">
        <f t="shared" si="5994"/>
        <v>#NAME?</v>
      </c>
      <c r="AA4297" s="25" t="str">
        <f t="shared" si="5995"/>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96"/>
        <v>34</v>
      </c>
      <c r="B4298" s="10">
        <f t="shared" si="5557"/>
        <v>38</v>
      </c>
      <c r="C4298" s="12" t="s">
        <v>2672</v>
      </c>
      <c r="D4298" s="21" t="str">
        <f t="shared" si="5997"/>
        <v>ind</v>
      </c>
      <c r="E4298" s="21" t="str">
        <f t="shared" si="5998"/>
        <v>cond</v>
      </c>
      <c r="F4298" s="21" t="str">
        <f t="shared" si="5999"/>
        <v/>
      </c>
      <c r="G4298" s="21"/>
      <c r="H4298" s="21" t="str">
        <f t="shared" si="6000"/>
        <v>if</v>
      </c>
      <c r="I4298" s="21" t="str">
        <f t="shared" si="6001"/>
        <v/>
      </c>
      <c r="J4298" s="21" t="str">
        <f t="shared" si="6002"/>
        <v/>
      </c>
      <c r="K4298" s="21" t="str">
        <f t="shared" si="6003"/>
        <v/>
      </c>
      <c r="L4298" s="21" t="str">
        <f t="shared" si="6004"/>
        <v/>
      </c>
      <c r="M4298" s="21" t="str">
        <f t="shared" si="6005"/>
        <v/>
      </c>
      <c r="N4298" s="21" t="str">
        <f t="shared" si="6006"/>
        <v/>
      </c>
      <c r="O4298" s="21" t="str">
        <f t="shared" si="6007"/>
        <v/>
      </c>
      <c r="P4298" s="21" t="str">
        <f t="shared" si="6008"/>
        <v/>
      </c>
      <c r="Q4298" s="21"/>
      <c r="R4298" s="21" t="s">
        <v>9241</v>
      </c>
      <c r="S4298" s="21" t="s">
        <v>9243</v>
      </c>
      <c r="T4298" s="21" t="s">
        <v>9297</v>
      </c>
      <c r="U4298" s="77"/>
      <c r="V4298" s="23"/>
      <c r="W4298" s="15">
        <f t="shared" si="2"/>
        <v>45635</v>
      </c>
      <c r="X4298" s="24">
        <v>4297.0</v>
      </c>
      <c r="Y4298" s="17" t="str">
        <f t="shared" si="5993"/>
        <v>=COUNTIFS(C$3:C4298,C4298)</v>
      </c>
      <c r="Z4298" s="25" t="str">
        <f t="shared" si="5994"/>
        <v>#NAME?</v>
      </c>
      <c r="AA4298" s="25" t="str">
        <f t="shared" si="5995"/>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96"/>
        <v>111</v>
      </c>
      <c r="B4299" s="10">
        <f t="shared" si="5557"/>
        <v>147</v>
      </c>
      <c r="C4299" s="12" t="s">
        <v>560</v>
      </c>
      <c r="D4299" s="21" t="str">
        <f t="shared" si="5997"/>
        <v>noun</v>
      </c>
      <c r="E4299" s="21" t="s">
        <v>3635</v>
      </c>
      <c r="F4299" s="21" t="str">
        <f t="shared" si="5999"/>
        <v/>
      </c>
      <c r="G4299" s="21"/>
      <c r="H4299" s="21" t="str">
        <f t="shared" si="6000"/>
        <v>monk, monastic</v>
      </c>
      <c r="I4299" s="21" t="str">
        <f t="shared" si="6001"/>
        <v>beggar, mendicant</v>
      </c>
      <c r="J4299" s="21" t="str">
        <f t="shared" si="6002"/>
        <v>√bhikkh (beg)</v>
      </c>
      <c r="K4299" s="21">
        <f t="shared" si="6003"/>
        <v>1</v>
      </c>
      <c r="L4299" s="21" t="str">
        <f t="shared" si="6004"/>
        <v>a</v>
      </c>
      <c r="M4299" s="21" t="str">
        <f t="shared" si="6005"/>
        <v/>
      </c>
      <c r="N4299" s="21" t="str">
        <f t="shared" si="6006"/>
        <v>√bhikkh + u</v>
      </c>
      <c r="O4299" s="21" t="str">
        <f t="shared" si="6007"/>
        <v/>
      </c>
      <c r="P4299" s="21" t="str">
        <f t="shared" si="6008"/>
        <v/>
      </c>
      <c r="Q4299" s="21"/>
      <c r="R4299" s="21" t="s">
        <v>9241</v>
      </c>
      <c r="S4299" s="21" t="s">
        <v>9243</v>
      </c>
      <c r="T4299" s="21" t="s">
        <v>9297</v>
      </c>
      <c r="U4299" s="23"/>
      <c r="V4299" s="23"/>
      <c r="W4299" s="15">
        <f t="shared" si="2"/>
        <v>45635</v>
      </c>
      <c r="X4299" s="24">
        <v>4298.0</v>
      </c>
      <c r="Y4299" s="17" t="str">
        <f t="shared" si="5993"/>
        <v>=COUNTIFS(C$3:C4299,C4299)</v>
      </c>
      <c r="Z4299" s="25" t="str">
        <f t="shared" si="5994"/>
        <v>#NAME?</v>
      </c>
      <c r="AA4299" s="25" t="str">
        <f t="shared" si="5995"/>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96"/>
        <v>5</v>
      </c>
      <c r="B4300" s="10">
        <f t="shared" si="5557"/>
        <v>5</v>
      </c>
      <c r="C4300" s="12" t="s">
        <v>4524</v>
      </c>
      <c r="D4300" s="21" t="str">
        <f t="shared" si="5997"/>
        <v>card</v>
      </c>
      <c r="E4300" s="21" t="str">
        <f t="shared" ref="E4300:E4305" si="6009">VLOOKUP($C4300,$C$1:$P$7320,3,0)</f>
        <v>masc gen pl of ti</v>
      </c>
      <c r="F4300" s="21" t="str">
        <f t="shared" si="5999"/>
        <v/>
      </c>
      <c r="G4300" s="21"/>
      <c r="H4300" s="21" t="str">
        <f t="shared" si="6000"/>
        <v>of three</v>
      </c>
      <c r="I4300" s="21" t="str">
        <f t="shared" si="6001"/>
        <v/>
      </c>
      <c r="J4300" s="21" t="str">
        <f t="shared" si="6002"/>
        <v/>
      </c>
      <c r="K4300" s="21" t="str">
        <f t="shared" si="6003"/>
        <v/>
      </c>
      <c r="L4300" s="21" t="str">
        <f t="shared" si="6004"/>
        <v/>
      </c>
      <c r="M4300" s="21" t="str">
        <f t="shared" si="6005"/>
        <v/>
      </c>
      <c r="N4300" s="21" t="str">
        <f t="shared" si="6006"/>
        <v/>
      </c>
      <c r="O4300" s="21" t="str">
        <f t="shared" si="6007"/>
        <v/>
      </c>
      <c r="P4300" s="21" t="str">
        <f t="shared" si="6008"/>
        <v/>
      </c>
      <c r="Q4300" s="21"/>
      <c r="R4300" s="21" t="s">
        <v>9241</v>
      </c>
      <c r="S4300" s="21" t="s">
        <v>9243</v>
      </c>
      <c r="T4300" s="21" t="s">
        <v>9297</v>
      </c>
      <c r="U4300" s="23"/>
      <c r="V4300" s="23"/>
      <c r="W4300" s="15">
        <f t="shared" si="2"/>
        <v>45635</v>
      </c>
      <c r="X4300" s="24">
        <v>4299.0</v>
      </c>
      <c r="Y4300" s="17" t="str">
        <f t="shared" si="5993"/>
        <v>=COUNTIFS(C$3:C4300,C4300)</v>
      </c>
      <c r="Z4300" s="25" t="str">
        <f t="shared" si="5994"/>
        <v>#NAME?</v>
      </c>
      <c r="AA4300" s="25" t="str">
        <f t="shared" si="5995"/>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96"/>
        <v>2</v>
      </c>
      <c r="B4301" s="10">
        <f t="shared" si="5557"/>
        <v>2</v>
      </c>
      <c r="C4301" s="12" t="s">
        <v>9255</v>
      </c>
      <c r="D4301" s="21" t="str">
        <f t="shared" si="5997"/>
        <v>noun</v>
      </c>
      <c r="E4301" s="21" t="str">
        <f t="shared" si="6009"/>
        <v>nt gen pl of dubbaṇṇakaraṇa, comp</v>
      </c>
      <c r="F4301" s="21" t="str">
        <f t="shared" si="5999"/>
        <v/>
      </c>
      <c r="G4301" s="21"/>
      <c r="H4301" s="21" t="str">
        <f t="shared" si="6000"/>
        <v>of discolourings</v>
      </c>
      <c r="I4301" s="21" t="str">
        <f t="shared" si="6001"/>
        <v>of bad colour making</v>
      </c>
      <c r="J4301" s="21" t="str">
        <f t="shared" si="6002"/>
        <v/>
      </c>
      <c r="K4301" s="21" t="str">
        <f t="shared" si="6003"/>
        <v/>
      </c>
      <c r="L4301" s="21" t="str">
        <f t="shared" si="6004"/>
        <v/>
      </c>
      <c r="M4301" s="21" t="str">
        <f t="shared" si="6005"/>
        <v/>
      </c>
      <c r="N4301" s="21" t="str">
        <f t="shared" si="6006"/>
        <v>dubbaṇṇa + karaṇa</v>
      </c>
      <c r="O4301" s="21" t="str">
        <f t="shared" si="6007"/>
        <v>accusative tappurisa</v>
      </c>
      <c r="P4301" s="21" t="str">
        <f t="shared" si="6008"/>
        <v>dubbaṇṇaṃ + karaṇa</v>
      </c>
      <c r="Q4301" s="21"/>
      <c r="R4301" s="21" t="s">
        <v>9241</v>
      </c>
      <c r="S4301" s="21" t="s">
        <v>9243</v>
      </c>
      <c r="T4301" s="21" t="s">
        <v>9297</v>
      </c>
      <c r="U4301" s="23"/>
      <c r="V4301" s="23"/>
      <c r="W4301" s="15">
        <f t="shared" si="2"/>
        <v>45635</v>
      </c>
      <c r="X4301" s="24">
        <v>4300.0</v>
      </c>
      <c r="Y4301" s="17" t="str">
        <f t="shared" si="5993"/>
        <v>=COUNTIFS(C$3:C4301,C4301)</v>
      </c>
      <c r="Z4301" s="25" t="str">
        <f t="shared" si="5994"/>
        <v>#NAME?</v>
      </c>
      <c r="AA4301" s="25" t="str">
        <f t="shared" si="5995"/>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96"/>
        <v>8</v>
      </c>
      <c r="B4302" s="10">
        <f t="shared" si="5557"/>
        <v>8</v>
      </c>
      <c r="C4302" s="12" t="s">
        <v>1839</v>
      </c>
      <c r="D4302" s="21" t="str">
        <f t="shared" si="5997"/>
        <v>adj</v>
      </c>
      <c r="E4302" s="21" t="str">
        <f t="shared" si="6009"/>
        <v>masc acc sg of aññatara</v>
      </c>
      <c r="F4302" s="21" t="str">
        <f t="shared" si="5999"/>
        <v>+gen</v>
      </c>
      <c r="G4302" s="21"/>
      <c r="H4302" s="21" t="str">
        <f t="shared" si="6000"/>
        <v>one (of); either one (of)</v>
      </c>
      <c r="I4302" s="21" t="str">
        <f t="shared" si="6001"/>
        <v>more than another</v>
      </c>
      <c r="J4302" s="21" t="str">
        <f t="shared" si="6002"/>
        <v/>
      </c>
      <c r="K4302" s="21" t="str">
        <f t="shared" si="6003"/>
        <v/>
      </c>
      <c r="L4302" s="21" t="str">
        <f t="shared" si="6004"/>
        <v/>
      </c>
      <c r="M4302" s="21" t="str">
        <f t="shared" si="6005"/>
        <v/>
      </c>
      <c r="N4302" s="21" t="str">
        <f t="shared" si="6006"/>
        <v>añña + tara</v>
      </c>
      <c r="O4302" s="21" t="str">
        <f t="shared" si="6007"/>
        <v/>
      </c>
      <c r="P4302" s="21" t="str">
        <f t="shared" si="6008"/>
        <v/>
      </c>
      <c r="Q4302" s="21"/>
      <c r="R4302" s="21" t="s">
        <v>9241</v>
      </c>
      <c r="S4302" s="21" t="s">
        <v>9243</v>
      </c>
      <c r="T4302" s="21" t="s">
        <v>9297</v>
      </c>
      <c r="U4302" s="23"/>
      <c r="V4302" s="23"/>
      <c r="W4302" s="15">
        <f t="shared" si="2"/>
        <v>45635</v>
      </c>
      <c r="X4302" s="24">
        <v>4301.0</v>
      </c>
      <c r="Y4302" s="17" t="str">
        <f t="shared" si="5993"/>
        <v>=COUNTIFS(C$3:C4302,C4302)</v>
      </c>
      <c r="Z4302" s="25" t="str">
        <f t="shared" si="5994"/>
        <v>#NAME?</v>
      </c>
      <c r="AA4302" s="25" t="str">
        <f t="shared" si="5995"/>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96"/>
        <v>2</v>
      </c>
      <c r="B4303" s="10">
        <f t="shared" si="5557"/>
        <v>2</v>
      </c>
      <c r="C4303" s="12" t="s">
        <v>9266</v>
      </c>
      <c r="D4303" s="21" t="str">
        <f t="shared" si="5997"/>
        <v>noun</v>
      </c>
      <c r="E4303" s="21" t="str">
        <f t="shared" si="6009"/>
        <v>nt nom sg of dubbaṇṇakaraṇa, comp</v>
      </c>
      <c r="F4303" s="21" t="str">
        <f t="shared" si="5999"/>
        <v/>
      </c>
      <c r="G4303" s="21"/>
      <c r="H4303" s="21" t="str">
        <f t="shared" si="6000"/>
        <v>discolouring</v>
      </c>
      <c r="I4303" s="21" t="str">
        <f t="shared" si="6001"/>
        <v>bad colour making</v>
      </c>
      <c r="J4303" s="21" t="str">
        <f t="shared" si="6002"/>
        <v/>
      </c>
      <c r="K4303" s="21" t="str">
        <f t="shared" si="6003"/>
        <v/>
      </c>
      <c r="L4303" s="21" t="str">
        <f t="shared" si="6004"/>
        <v/>
      </c>
      <c r="M4303" s="21" t="str">
        <f t="shared" si="6005"/>
        <v/>
      </c>
      <c r="N4303" s="21" t="str">
        <f t="shared" si="6006"/>
        <v>dubbaṇṇa + karaṇa</v>
      </c>
      <c r="O4303" s="21" t="str">
        <f t="shared" si="6007"/>
        <v>accusative tappurisa</v>
      </c>
      <c r="P4303" s="21" t="str">
        <f t="shared" si="6008"/>
        <v>dubbaṇṇaṃ + karaṇa</v>
      </c>
      <c r="Q4303" s="21"/>
      <c r="R4303" s="21" t="s">
        <v>9241</v>
      </c>
      <c r="S4303" s="21" t="s">
        <v>9243</v>
      </c>
      <c r="T4303" s="21" t="s">
        <v>9297</v>
      </c>
      <c r="U4303" s="23"/>
      <c r="V4303" s="23"/>
      <c r="W4303" s="15">
        <f t="shared" si="2"/>
        <v>45635</v>
      </c>
      <c r="X4303" s="24">
        <v>4302.0</v>
      </c>
      <c r="Y4303" s="17" t="str">
        <f t="shared" si="5993"/>
        <v>=COUNTIFS(C$3:C4303,C4303)</v>
      </c>
      <c r="Z4303" s="25" t="str">
        <f t="shared" si="5994"/>
        <v>#NAME?</v>
      </c>
      <c r="AA4303" s="25" t="str">
        <f t="shared" si="5995"/>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96"/>
        <v>8</v>
      </c>
      <c r="B4304" s="10">
        <f t="shared" si="5557"/>
        <v>9</v>
      </c>
      <c r="C4304" s="12" t="s">
        <v>5919</v>
      </c>
      <c r="D4304" s="21" t="str">
        <f t="shared" si="5997"/>
        <v>adj</v>
      </c>
      <c r="E4304" s="21" t="str">
        <f t="shared" si="6009"/>
        <v>nt nom sg of nava</v>
      </c>
      <c r="F4304" s="21" t="str">
        <f t="shared" si="5999"/>
        <v/>
      </c>
      <c r="G4304" s="21"/>
      <c r="H4304" s="21" t="str">
        <f t="shared" si="6000"/>
        <v>new</v>
      </c>
      <c r="I4304" s="21" t="str">
        <f t="shared" si="6001"/>
        <v/>
      </c>
      <c r="J4304" s="21" t="str">
        <f t="shared" si="6002"/>
        <v/>
      </c>
      <c r="K4304" s="21" t="str">
        <f t="shared" si="6003"/>
        <v/>
      </c>
      <c r="L4304" s="21" t="str">
        <f t="shared" si="6004"/>
        <v/>
      </c>
      <c r="M4304" s="21" t="str">
        <f t="shared" si="6005"/>
        <v/>
      </c>
      <c r="N4304" s="21" t="str">
        <f t="shared" si="6006"/>
        <v/>
      </c>
      <c r="O4304" s="21" t="str">
        <f t="shared" si="6007"/>
        <v/>
      </c>
      <c r="P4304" s="21" t="str">
        <f t="shared" si="6008"/>
        <v/>
      </c>
      <c r="Q4304" s="21"/>
      <c r="R4304" s="21" t="s">
        <v>9241</v>
      </c>
      <c r="S4304" s="21" t="s">
        <v>9243</v>
      </c>
      <c r="T4304" s="21" t="s">
        <v>9297</v>
      </c>
      <c r="U4304" s="23"/>
      <c r="V4304" s="23"/>
      <c r="W4304" s="15">
        <f t="shared" si="2"/>
        <v>45635</v>
      </c>
      <c r="X4304" s="24">
        <v>4303.0</v>
      </c>
      <c r="Y4304" s="17" t="str">
        <f t="shared" si="5993"/>
        <v>=COUNTIFS(C$3:C4304,C4304)</v>
      </c>
      <c r="Z4304" s="25" t="str">
        <f t="shared" si="5994"/>
        <v>#NAME?</v>
      </c>
      <c r="AA4304" s="25" t="str">
        <f t="shared" si="5995"/>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96"/>
        <v>19</v>
      </c>
      <c r="B4305" s="10">
        <f t="shared" si="5557"/>
        <v>23</v>
      </c>
      <c r="C4305" s="12" t="s">
        <v>4864</v>
      </c>
      <c r="D4305" s="21" t="str">
        <f t="shared" si="5997"/>
        <v>noun</v>
      </c>
      <c r="E4305" s="21" t="str">
        <f t="shared" si="6009"/>
        <v>nt nom sg of cīvara</v>
      </c>
      <c r="F4305" s="21" t="str">
        <f t="shared" si="5999"/>
        <v/>
      </c>
      <c r="G4305" s="21"/>
      <c r="H4305" s="21" t="str">
        <f t="shared" si="6000"/>
        <v>robe</v>
      </c>
      <c r="I4305" s="21" t="str">
        <f t="shared" si="6001"/>
        <v>cloth</v>
      </c>
      <c r="J4305" s="21" t="str">
        <f t="shared" si="6002"/>
        <v/>
      </c>
      <c r="K4305" s="21" t="str">
        <f t="shared" si="6003"/>
        <v/>
      </c>
      <c r="L4305" s="21" t="str">
        <f t="shared" si="6004"/>
        <v/>
      </c>
      <c r="M4305" s="21" t="str">
        <f t="shared" si="6005"/>
        <v/>
      </c>
      <c r="N4305" s="21" t="str">
        <f t="shared" si="6006"/>
        <v/>
      </c>
      <c r="O4305" s="21" t="str">
        <f t="shared" si="6007"/>
        <v/>
      </c>
      <c r="P4305" s="21" t="str">
        <f t="shared" si="6008"/>
        <v/>
      </c>
      <c r="Q4305" s="21"/>
      <c r="R4305" s="21" t="s">
        <v>9241</v>
      </c>
      <c r="S4305" s="21" t="s">
        <v>9243</v>
      </c>
      <c r="T4305" s="21" t="s">
        <v>9297</v>
      </c>
      <c r="U4305" s="23"/>
      <c r="V4305" s="23"/>
      <c r="W4305" s="15">
        <f t="shared" si="2"/>
        <v>45635</v>
      </c>
      <c r="X4305" s="24">
        <v>4304.0</v>
      </c>
      <c r="Y4305" s="17" t="str">
        <f t="shared" si="5993"/>
        <v>=COUNTIFS(C$3:C4305,C4305)</v>
      </c>
      <c r="Z4305" s="25" t="str">
        <f t="shared" si="5994"/>
        <v>#NAME?</v>
      </c>
      <c r="AA4305" s="25" t="str">
        <f t="shared" si="5995"/>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96"/>
        <v>1</v>
      </c>
      <c r="B4306" s="10">
        <f t="shared" si="5557"/>
        <v>3</v>
      </c>
      <c r="C4306" s="12" t="s">
        <v>9298</v>
      </c>
      <c r="D4306" s="21" t="s">
        <v>84</v>
      </c>
      <c r="E4306" s="21" t="s">
        <v>9299</v>
      </c>
      <c r="F4306" s="21"/>
      <c r="G4306" s="21"/>
      <c r="H4306" s="21" t="s">
        <v>9300</v>
      </c>
      <c r="I4306" s="21"/>
      <c r="J4306" s="21" t="s">
        <v>5414</v>
      </c>
      <c r="K4306" s="21">
        <v>2.0</v>
      </c>
      <c r="L4306" s="21" t="s">
        <v>3045</v>
      </c>
      <c r="M4306" s="21" t="s">
        <v>6525</v>
      </c>
      <c r="N4306" s="21" t="s">
        <v>9301</v>
      </c>
      <c r="O4306" s="21"/>
      <c r="P4306" s="21"/>
      <c r="Q4306" s="21"/>
      <c r="R4306" s="21" t="s">
        <v>9241</v>
      </c>
      <c r="S4306" s="21" t="s">
        <v>9243</v>
      </c>
      <c r="T4306" s="21" t="s">
        <v>9302</v>
      </c>
      <c r="U4306" s="23"/>
      <c r="V4306" s="23"/>
      <c r="W4306" s="15">
        <f t="shared" si="2"/>
        <v>45635</v>
      </c>
      <c r="X4306" s="24">
        <v>4305.0</v>
      </c>
      <c r="Y4306" s="17" t="str">
        <f t="shared" si="5993"/>
        <v>=COUNTIFS(C$3:C4306,C4306)</v>
      </c>
      <c r="Z4306" s="25" t="str">
        <f t="shared" si="5994"/>
        <v>#NAME?</v>
      </c>
      <c r="AA4306" s="25" t="str">
        <f t="shared" si="5995"/>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96"/>
        <v>88</v>
      </c>
      <c r="B4307" s="10">
        <f t="shared" si="5557"/>
        <v>122</v>
      </c>
      <c r="C4307" s="12" t="s">
        <v>4724</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9241</v>
      </c>
      <c r="S4307" s="21" t="s">
        <v>9243</v>
      </c>
      <c r="T4307" s="21" t="s">
        <v>9297</v>
      </c>
      <c r="U4307" s="23"/>
      <c r="V4307" s="23"/>
      <c r="W4307" s="15">
        <f t="shared" si="2"/>
        <v>45635</v>
      </c>
      <c r="X4307" s="24">
        <v>4306.0</v>
      </c>
      <c r="Y4307" s="17" t="str">
        <f t="shared" si="5993"/>
        <v>=COUNTIFS(C$3:C4307,C4307)</v>
      </c>
      <c r="Z4307" s="25" t="str">
        <f t="shared" si="5994"/>
        <v>#NAME?</v>
      </c>
      <c r="AA4307" s="25" t="str">
        <f t="shared" si="5995"/>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57"/>
        <v>0</v>
      </c>
      <c r="C4308" s="130"/>
      <c r="D4308" s="130"/>
      <c r="E4308" s="130"/>
      <c r="F4308" s="130"/>
      <c r="G4308" s="130"/>
      <c r="H4308" s="130"/>
      <c r="I4308" s="130"/>
      <c r="J4308" s="130"/>
      <c r="K4308" s="130"/>
      <c r="L4308" s="130"/>
      <c r="M4308" s="130"/>
      <c r="N4308" s="130"/>
      <c r="O4308" s="130"/>
      <c r="P4308" s="130"/>
      <c r="Q4308" s="130"/>
      <c r="R4308" s="130"/>
      <c r="S4308" s="130"/>
      <c r="T4308" s="130"/>
      <c r="U4308" s="36"/>
      <c r="V4308" s="36"/>
      <c r="W4308" s="15">
        <f t="shared" si="2"/>
        <v>45635</v>
      </c>
      <c r="X4308" s="24">
        <v>4307.0</v>
      </c>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57"/>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2"/>
        <v>45635</v>
      </c>
      <c r="X4309" s="24">
        <v>4308.0</v>
      </c>
      <c r="Y4309" s="17" t="str">
        <f t="shared" ref="Y4309:Y4329" si="6010">formulatext(A4309)</f>
        <v>#N/A</v>
      </c>
      <c r="Z4309" s="25" t="str">
        <f t="shared" ref="Z4309:Z4329" si="6011">org.libreoffice.regex(Y4309,"(\= COUNTIFS\(C\$\d{1,3}:)(C\d{1,3})(,)(C\d{1,3})(\))","$2")</f>
        <v>#NAME?</v>
      </c>
      <c r="AA4309" s="25" t="str">
        <f t="shared" ref="AA4309:AA4329" si="6012">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57"/>
        <v>1</v>
      </c>
      <c r="C4310" s="12" t="s">
        <v>9303</v>
      </c>
      <c r="D4310" s="21"/>
      <c r="E4310" s="21"/>
      <c r="F4310" s="21"/>
      <c r="G4310" s="21"/>
      <c r="H4310" s="21"/>
      <c r="I4310" s="21"/>
      <c r="J4310" s="21"/>
      <c r="K4310" s="21"/>
      <c r="L4310" s="21"/>
      <c r="M4310" s="21"/>
      <c r="N4310" s="21"/>
      <c r="O4310" s="21"/>
      <c r="P4310" s="21"/>
      <c r="Q4310" s="21"/>
      <c r="R4310" s="21"/>
      <c r="S4310" s="21"/>
      <c r="T4310" s="21"/>
      <c r="U4310" s="23"/>
      <c r="V4310" s="23"/>
      <c r="W4310" s="15">
        <f t="shared" si="2"/>
        <v>45635</v>
      </c>
      <c r="X4310" s="24">
        <v>4309.0</v>
      </c>
      <c r="Y4310" s="17" t="str">
        <f t="shared" si="6010"/>
        <v>#N/A</v>
      </c>
      <c r="Z4310" s="25" t="str">
        <f t="shared" si="6011"/>
        <v>#NAME?</v>
      </c>
      <c r="AA4310" s="25" t="str">
        <f t="shared" si="6012"/>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6013">COUNTIFS(C$3:C4311,C4311)</f>
        <v>67</v>
      </c>
      <c r="B4311" s="10">
        <f t="shared" si="5557"/>
        <v>99</v>
      </c>
      <c r="C4311" s="12" t="s">
        <v>555</v>
      </c>
      <c r="D4311" s="21" t="str">
        <f t="shared" ref="D4311:D4317" si="6014">VLOOKUP($C4311,$C$1:$P$7320,2,0)</f>
        <v>pron</v>
      </c>
      <c r="E4311" s="21" t="str">
        <f t="shared" ref="E4311:E4312" si="6015">VLOOKUP($C4311,$C$1:$P$7320,3,0)</f>
        <v>masc nom sg of ya</v>
      </c>
      <c r="F4311" s="21" t="str">
        <f t="shared" ref="F4311:F4317" si="6016">VLOOKUP($C4311,$C$1:$P$7320,4,0)</f>
        <v/>
      </c>
      <c r="G4311" s="21"/>
      <c r="H4311" s="21" t="str">
        <f t="shared" ref="H4311:H4317" si="6017">VLOOKUP($C4311,$C$1:$P$7320,6,0)</f>
        <v>whichever, whoever</v>
      </c>
      <c r="I4311" s="21" t="str">
        <f t="shared" ref="I4311:I4317" si="6018">VLOOKUP($C4311,$C$1:$P$7320,7,0)</f>
        <v/>
      </c>
      <c r="J4311" s="21" t="str">
        <f t="shared" ref="J4311:J4317" si="6019">VLOOKUP($C4311,$C$1:$P$7320,8,0)</f>
        <v/>
      </c>
      <c r="K4311" s="21" t="str">
        <f t="shared" ref="K4311:K4317" si="6020">VLOOKUP($C4311,$C$1:$P$7320,9,0)</f>
        <v/>
      </c>
      <c r="L4311" s="21" t="str">
        <f t="shared" ref="L4311:L4317" si="6021">VLOOKUP($C4311,$C$1:$P$7320,10,0)</f>
        <v/>
      </c>
      <c r="M4311" s="21" t="str">
        <f t="shared" ref="M4311:M4317" si="6022">VLOOKUP($C4311,$C$1:$P$7320,11,0)</f>
        <v/>
      </c>
      <c r="N4311" s="21" t="str">
        <f t="shared" ref="N4311:N4317" si="6023">VLOOKUP($C4311,$C$1:$P$7320,12,0)</f>
        <v/>
      </c>
      <c r="O4311" s="21" t="str">
        <f t="shared" ref="O4311:O4317" si="6024">VLOOKUP($C4311,$C$1:$P$7320,13,0)</f>
        <v/>
      </c>
      <c r="P4311" s="21" t="str">
        <f t="shared" ref="P4311:P4317" si="6025">VLOOKUP($C4311,$C$1:$P$7320,14,0)</f>
        <v/>
      </c>
      <c r="Q4311" s="21"/>
      <c r="R4311" s="21" t="s">
        <v>9303</v>
      </c>
      <c r="S4311" s="21" t="s">
        <v>9304</v>
      </c>
      <c r="T4311" s="21" t="s">
        <v>9305</v>
      </c>
      <c r="U4311" s="77"/>
      <c r="V4311" s="23"/>
      <c r="W4311" s="15">
        <f t="shared" si="2"/>
        <v>45635</v>
      </c>
      <c r="X4311" s="24">
        <v>4310.0</v>
      </c>
      <c r="Y4311" s="17" t="str">
        <f t="shared" si="6010"/>
        <v>=COUNTIFS(C$3:C4311,C4311)</v>
      </c>
      <c r="Z4311" s="25" t="str">
        <f t="shared" si="6011"/>
        <v>#NAME?</v>
      </c>
      <c r="AA4311" s="25" t="str">
        <f t="shared" si="6012"/>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6013"/>
        <v>80</v>
      </c>
      <c r="B4312" s="10">
        <f t="shared" si="5557"/>
        <v>124</v>
      </c>
      <c r="C4312" s="12" t="s">
        <v>466</v>
      </c>
      <c r="D4312" s="21" t="str">
        <f t="shared" si="6014"/>
        <v>ind</v>
      </c>
      <c r="E4312" s="21" t="str">
        <f t="shared" si="6015"/>
        <v/>
      </c>
      <c r="F4312" s="21" t="str">
        <f t="shared" si="6016"/>
        <v/>
      </c>
      <c r="G4312" s="21"/>
      <c r="H4312" s="21" t="str">
        <f t="shared" si="6017"/>
        <v>then, now, so, but</v>
      </c>
      <c r="I4312" s="21" t="str">
        <f t="shared" si="6018"/>
        <v/>
      </c>
      <c r="J4312" s="21" t="str">
        <f t="shared" si="6019"/>
        <v/>
      </c>
      <c r="K4312" s="21" t="str">
        <f t="shared" si="6020"/>
        <v/>
      </c>
      <c r="L4312" s="21" t="str">
        <f t="shared" si="6021"/>
        <v/>
      </c>
      <c r="M4312" s="21" t="str">
        <f t="shared" si="6022"/>
        <v/>
      </c>
      <c r="N4312" s="21" t="str">
        <f t="shared" si="6023"/>
        <v/>
      </c>
      <c r="O4312" s="21" t="str">
        <f t="shared" si="6024"/>
        <v/>
      </c>
      <c r="P4312" s="21" t="str">
        <f t="shared" si="6025"/>
        <v/>
      </c>
      <c r="Q4312" s="21"/>
      <c r="R4312" s="21" t="s">
        <v>9303</v>
      </c>
      <c r="S4312" s="21" t="s">
        <v>9304</v>
      </c>
      <c r="T4312" s="21" t="s">
        <v>9305</v>
      </c>
      <c r="U4312" s="23"/>
      <c r="V4312" s="23"/>
      <c r="W4312" s="15">
        <f t="shared" si="2"/>
        <v>45635</v>
      </c>
      <c r="X4312" s="24">
        <v>4311.0</v>
      </c>
      <c r="Y4312" s="17" t="str">
        <f t="shared" si="6010"/>
        <v>=COUNTIFS(C$3:C4312,C4312)</v>
      </c>
      <c r="Z4312" s="25" t="str">
        <f t="shared" si="6011"/>
        <v>#NAME?</v>
      </c>
      <c r="AA4312" s="25" t="str">
        <f t="shared" si="6012"/>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3"/>
        <v>112</v>
      </c>
      <c r="B4313" s="10">
        <f t="shared" si="5557"/>
        <v>147</v>
      </c>
      <c r="C4313" s="12" t="s">
        <v>560</v>
      </c>
      <c r="D4313" s="21" t="str">
        <f t="shared" si="6014"/>
        <v>noun</v>
      </c>
      <c r="E4313" s="21" t="s">
        <v>3635</v>
      </c>
      <c r="F4313" s="21" t="str">
        <f t="shared" si="6016"/>
        <v/>
      </c>
      <c r="G4313" s="21"/>
      <c r="H4313" s="21" t="str">
        <f t="shared" si="6017"/>
        <v>monk, monastic</v>
      </c>
      <c r="I4313" s="21" t="str">
        <f t="shared" si="6018"/>
        <v>beggar, mendicant</v>
      </c>
      <c r="J4313" s="21" t="str">
        <f t="shared" si="6019"/>
        <v>√bhikkh (beg)</v>
      </c>
      <c r="K4313" s="21">
        <f t="shared" si="6020"/>
        <v>1</v>
      </c>
      <c r="L4313" s="21" t="str">
        <f t="shared" si="6021"/>
        <v>a</v>
      </c>
      <c r="M4313" s="21" t="str">
        <f t="shared" si="6022"/>
        <v/>
      </c>
      <c r="N4313" s="21" t="str">
        <f t="shared" si="6023"/>
        <v>√bhikkh + u</v>
      </c>
      <c r="O4313" s="21" t="str">
        <f t="shared" si="6024"/>
        <v/>
      </c>
      <c r="P4313" s="21" t="str">
        <f t="shared" si="6025"/>
        <v/>
      </c>
      <c r="Q4313" s="21"/>
      <c r="R4313" s="21" t="s">
        <v>9303</v>
      </c>
      <c r="S4313" s="21" t="s">
        <v>9304</v>
      </c>
      <c r="T4313" s="21" t="s">
        <v>9305</v>
      </c>
      <c r="U4313" s="23"/>
      <c r="V4313" s="23"/>
      <c r="W4313" s="15">
        <f t="shared" si="2"/>
        <v>45635</v>
      </c>
      <c r="X4313" s="24">
        <v>4312.0</v>
      </c>
      <c r="Y4313" s="17" t="str">
        <f t="shared" si="6010"/>
        <v>=COUNTIFS(C$3:C4313,C4313)</v>
      </c>
      <c r="Z4313" s="25" t="str">
        <f t="shared" si="6011"/>
        <v>#NAME?</v>
      </c>
      <c r="AA4313" s="25" t="str">
        <f t="shared" si="6012"/>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3"/>
        <v>4</v>
      </c>
      <c r="B4314" s="10">
        <f t="shared" si="5557"/>
        <v>9</v>
      </c>
      <c r="C4314" s="12" t="s">
        <v>3314</v>
      </c>
      <c r="D4314" s="21" t="str">
        <f t="shared" si="6014"/>
        <v>noun</v>
      </c>
      <c r="E4314" s="21" t="str">
        <f t="shared" ref="E4314:E4317" si="6026">VLOOKUP($C4314,$C$1:$P$7320,3,0)</f>
        <v>masc gen sg of bhikkhu, from bhikkhati</v>
      </c>
      <c r="F4314" s="21" t="str">
        <f t="shared" si="6016"/>
        <v/>
      </c>
      <c r="G4314" s="21"/>
      <c r="H4314" s="21" t="str">
        <f t="shared" si="6017"/>
        <v>of a monk, monastic</v>
      </c>
      <c r="I4314" s="21" t="str">
        <f t="shared" si="6018"/>
        <v>beggar, mendicant</v>
      </c>
      <c r="J4314" s="21" t="str">
        <f t="shared" si="6019"/>
        <v>√bhikkh (beg)</v>
      </c>
      <c r="K4314" s="21">
        <f t="shared" si="6020"/>
        <v>1</v>
      </c>
      <c r="L4314" s="21" t="str">
        <f t="shared" si="6021"/>
        <v>a</v>
      </c>
      <c r="M4314" s="21" t="str">
        <f t="shared" si="6022"/>
        <v/>
      </c>
      <c r="N4314" s="21" t="str">
        <f t="shared" si="6023"/>
        <v>√bhikkh + u</v>
      </c>
      <c r="O4314" s="21" t="str">
        <f t="shared" si="6024"/>
        <v/>
      </c>
      <c r="P4314" s="21" t="str">
        <f t="shared" si="6025"/>
        <v/>
      </c>
      <c r="Q4314" s="21"/>
      <c r="R4314" s="21" t="s">
        <v>9303</v>
      </c>
      <c r="S4314" s="21" t="s">
        <v>9304</v>
      </c>
      <c r="T4314" s="21" t="s">
        <v>9305</v>
      </c>
      <c r="U4314" s="23"/>
      <c r="V4314" s="23"/>
      <c r="W4314" s="15">
        <f t="shared" si="2"/>
        <v>45635</v>
      </c>
      <c r="X4314" s="24">
        <v>4313.0</v>
      </c>
      <c r="Y4314" s="17" t="str">
        <f t="shared" si="6010"/>
        <v>=COUNTIFS(C$3:C4314,C4314)</v>
      </c>
      <c r="Z4314" s="25" t="str">
        <f t="shared" si="6011"/>
        <v>#NAME?</v>
      </c>
      <c r="AA4314" s="25" t="str">
        <f t="shared" si="6012"/>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3"/>
        <v>158</v>
      </c>
      <c r="B4315" s="10">
        <f t="shared" si="5557"/>
        <v>220</v>
      </c>
      <c r="C4315" s="12" t="s">
        <v>1131</v>
      </c>
      <c r="D4315" s="21" t="str">
        <f t="shared" si="6014"/>
        <v>ind</v>
      </c>
      <c r="E4315" s="21" t="str">
        <f t="shared" si="6026"/>
        <v>conj</v>
      </c>
      <c r="F4315" s="21" t="str">
        <f t="shared" si="6016"/>
        <v/>
      </c>
      <c r="G4315" s="21"/>
      <c r="H4315" s="21" t="str">
        <f t="shared" si="6017"/>
        <v>or, either or</v>
      </c>
      <c r="I4315" s="21" t="str">
        <f t="shared" si="6018"/>
        <v/>
      </c>
      <c r="J4315" s="21" t="str">
        <f t="shared" si="6019"/>
        <v/>
      </c>
      <c r="K4315" s="21" t="str">
        <f t="shared" si="6020"/>
        <v/>
      </c>
      <c r="L4315" s="21" t="str">
        <f t="shared" si="6021"/>
        <v/>
      </c>
      <c r="M4315" s="21" t="str">
        <f t="shared" si="6022"/>
        <v/>
      </c>
      <c r="N4315" s="21" t="str">
        <f t="shared" si="6023"/>
        <v/>
      </c>
      <c r="O4315" s="21" t="str">
        <f t="shared" si="6024"/>
        <v/>
      </c>
      <c r="P4315" s="21" t="str">
        <f t="shared" si="6025"/>
        <v/>
      </c>
      <c r="Q4315" s="21"/>
      <c r="R4315" s="21" t="s">
        <v>9303</v>
      </c>
      <c r="S4315" s="21" t="s">
        <v>9304</v>
      </c>
      <c r="T4315" s="21" t="s">
        <v>9305</v>
      </c>
      <c r="U4315" s="23"/>
      <c r="V4315" s="23"/>
      <c r="W4315" s="15">
        <f t="shared" si="2"/>
        <v>45635</v>
      </c>
      <c r="X4315" s="24">
        <v>4314.0</v>
      </c>
      <c r="Y4315" s="17" t="str">
        <f t="shared" si="6010"/>
        <v>=COUNTIFS(C$3:C4315,C4315)</v>
      </c>
      <c r="Z4315" s="25" t="str">
        <f t="shared" si="6011"/>
        <v>#NAME?</v>
      </c>
      <c r="AA4315" s="25" t="str">
        <f t="shared" si="6012"/>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3"/>
        <v>9</v>
      </c>
      <c r="B4316" s="10">
        <f t="shared" si="5557"/>
        <v>10</v>
      </c>
      <c r="C4316" s="12" t="s">
        <v>4915</v>
      </c>
      <c r="D4316" s="21" t="str">
        <f t="shared" si="6014"/>
        <v>noun</v>
      </c>
      <c r="E4316" s="21" t="str">
        <f t="shared" si="6026"/>
        <v>fem instr sg of bhikkhunī</v>
      </c>
      <c r="F4316" s="21" t="str">
        <f t="shared" si="6016"/>
        <v/>
      </c>
      <c r="G4316" s="21"/>
      <c r="H4316" s="21" t="str">
        <f t="shared" si="6017"/>
        <v>by a nun</v>
      </c>
      <c r="I4316" s="21" t="str">
        <f t="shared" si="6018"/>
        <v>female beggar</v>
      </c>
      <c r="J4316" s="21" t="str">
        <f t="shared" si="6019"/>
        <v>√bhikkh (beg)</v>
      </c>
      <c r="K4316" s="21">
        <f t="shared" si="6020"/>
        <v>1</v>
      </c>
      <c r="L4316" s="21" t="str">
        <f t="shared" si="6021"/>
        <v>a</v>
      </c>
      <c r="M4316" s="21" t="str">
        <f t="shared" si="6022"/>
        <v/>
      </c>
      <c r="N4316" s="21" t="str">
        <f t="shared" si="6023"/>
        <v>√bhikkh + u + [n] + ī</v>
      </c>
      <c r="O4316" s="21" t="str">
        <f t="shared" si="6024"/>
        <v/>
      </c>
      <c r="P4316" s="21" t="str">
        <f t="shared" si="6025"/>
        <v/>
      </c>
      <c r="Q4316" s="21"/>
      <c r="R4316" s="21" t="s">
        <v>9303</v>
      </c>
      <c r="S4316" s="21" t="s">
        <v>9304</v>
      </c>
      <c r="T4316" s="21" t="s">
        <v>9305</v>
      </c>
      <c r="U4316" s="23"/>
      <c r="V4316" s="23"/>
      <c r="W4316" s="15">
        <f t="shared" si="2"/>
        <v>45635</v>
      </c>
      <c r="X4316" s="24">
        <v>4315.0</v>
      </c>
      <c r="Y4316" s="17" t="str">
        <f t="shared" si="6010"/>
        <v>=COUNTIFS(C$3:C4316,C4316)</v>
      </c>
      <c r="Z4316" s="25" t="str">
        <f t="shared" si="6011"/>
        <v>#NAME?</v>
      </c>
      <c r="AA4316" s="25" t="str">
        <f t="shared" si="6012"/>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3"/>
        <v>159</v>
      </c>
      <c r="B4317" s="10">
        <f t="shared" si="5557"/>
        <v>220</v>
      </c>
      <c r="C4317" s="12" t="s">
        <v>1131</v>
      </c>
      <c r="D4317" s="21" t="str">
        <f t="shared" si="6014"/>
        <v>ind</v>
      </c>
      <c r="E4317" s="21" t="str">
        <f t="shared" si="6026"/>
        <v>conj</v>
      </c>
      <c r="F4317" s="21" t="str">
        <f t="shared" si="6016"/>
        <v/>
      </c>
      <c r="G4317" s="21"/>
      <c r="H4317" s="21" t="str">
        <f t="shared" si="6017"/>
        <v>or, either or</v>
      </c>
      <c r="I4317" s="21" t="str">
        <f t="shared" si="6018"/>
        <v/>
      </c>
      <c r="J4317" s="21" t="str">
        <f t="shared" si="6019"/>
        <v/>
      </c>
      <c r="K4317" s="21" t="str">
        <f t="shared" si="6020"/>
        <v/>
      </c>
      <c r="L4317" s="21" t="str">
        <f t="shared" si="6021"/>
        <v/>
      </c>
      <c r="M4317" s="21" t="str">
        <f t="shared" si="6022"/>
        <v/>
      </c>
      <c r="N4317" s="21" t="str">
        <f t="shared" si="6023"/>
        <v/>
      </c>
      <c r="O4317" s="21" t="str">
        <f t="shared" si="6024"/>
        <v/>
      </c>
      <c r="P4317" s="21" t="str">
        <f t="shared" si="6025"/>
        <v/>
      </c>
      <c r="Q4317" s="21"/>
      <c r="R4317" s="21" t="s">
        <v>9303</v>
      </c>
      <c r="S4317" s="21" t="s">
        <v>9304</v>
      </c>
      <c r="T4317" s="21" t="s">
        <v>9305</v>
      </c>
      <c r="U4317" s="23"/>
      <c r="V4317" s="23"/>
      <c r="W4317" s="15">
        <f t="shared" si="2"/>
        <v>45635</v>
      </c>
      <c r="X4317" s="24">
        <v>4316.0</v>
      </c>
      <c r="Y4317" s="17" t="str">
        <f t="shared" si="6010"/>
        <v>=COUNTIFS(C$3:C4317,C4317)</v>
      </c>
      <c r="Z4317" s="25" t="str">
        <f t="shared" si="6011"/>
        <v>#NAME?</v>
      </c>
      <c r="AA4317" s="25" t="str">
        <f t="shared" si="6012"/>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3"/>
        <v>1</v>
      </c>
      <c r="B4318" s="10">
        <f t="shared" si="5557"/>
        <v>1</v>
      </c>
      <c r="C4318" s="12" t="s">
        <v>9306</v>
      </c>
      <c r="D4318" s="21" t="s">
        <v>47</v>
      </c>
      <c r="E4318" s="21" t="s">
        <v>9307</v>
      </c>
      <c r="F4318" s="21"/>
      <c r="G4318" s="21"/>
      <c r="H4318" s="21" t="s">
        <v>9308</v>
      </c>
      <c r="I4318" s="21"/>
      <c r="J4318" s="21" t="s">
        <v>1005</v>
      </c>
      <c r="K4318" s="21">
        <v>1.0</v>
      </c>
      <c r="L4318" s="21" t="s">
        <v>35</v>
      </c>
      <c r="M4318" s="21" t="s">
        <v>9309</v>
      </c>
      <c r="N4318" s="21" t="s">
        <v>9310</v>
      </c>
      <c r="O4318" s="21"/>
      <c r="P4318" s="21"/>
      <c r="Q4318" s="21"/>
      <c r="R4318" s="21" t="s">
        <v>9303</v>
      </c>
      <c r="S4318" s="21" t="s">
        <v>9304</v>
      </c>
      <c r="T4318" s="21" t="s">
        <v>9311</v>
      </c>
      <c r="U4318" s="23"/>
      <c r="V4318" s="23"/>
      <c r="W4318" s="15">
        <f t="shared" si="2"/>
        <v>45635</v>
      </c>
      <c r="X4318" s="24">
        <v>4317.0</v>
      </c>
      <c r="Y4318" s="17" t="str">
        <f t="shared" si="6010"/>
        <v>=COUNTIFS(C$3:C4318,C4318)</v>
      </c>
      <c r="Z4318" s="25" t="str">
        <f t="shared" si="6011"/>
        <v>#NAME?</v>
      </c>
      <c r="AA4318" s="25" t="str">
        <f t="shared" si="6012"/>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3"/>
        <v>160</v>
      </c>
      <c r="B4319" s="10">
        <f t="shared" si="5557"/>
        <v>220</v>
      </c>
      <c r="C4319" s="12" t="s">
        <v>1131</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9303</v>
      </c>
      <c r="S4319" s="21" t="s">
        <v>9304</v>
      </c>
      <c r="T4319" s="21" t="s">
        <v>9305</v>
      </c>
      <c r="U4319" s="23"/>
      <c r="V4319" s="23"/>
      <c r="W4319" s="15">
        <f t="shared" si="2"/>
        <v>45635</v>
      </c>
      <c r="X4319" s="24">
        <v>4318.0</v>
      </c>
      <c r="Y4319" s="17" t="str">
        <f t="shared" si="6010"/>
        <v>=COUNTIFS(C$3:C4319,C4319)</v>
      </c>
      <c r="Z4319" s="25" t="str">
        <f t="shared" si="6011"/>
        <v>#NAME?</v>
      </c>
      <c r="AA4319" s="25" t="str">
        <f t="shared" si="6012"/>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3"/>
        <v>1</v>
      </c>
      <c r="B4320" s="10">
        <f t="shared" si="5557"/>
        <v>1</v>
      </c>
      <c r="C4320" s="12" t="s">
        <v>9312</v>
      </c>
      <c r="D4320" s="21" t="s">
        <v>47</v>
      </c>
      <c r="E4320" s="21" t="s">
        <v>9313</v>
      </c>
      <c r="F4320" s="21"/>
      <c r="G4320" s="21"/>
      <c r="H4320" s="21" t="s">
        <v>9314</v>
      </c>
      <c r="I4320" s="21" t="s">
        <v>9315</v>
      </c>
      <c r="J4320" s="21" t="s">
        <v>8281</v>
      </c>
      <c r="K4320" s="21">
        <v>3.0</v>
      </c>
      <c r="L4320" s="21" t="s">
        <v>76</v>
      </c>
      <c r="M4320" s="21"/>
      <c r="N4320" s="21" t="s">
        <v>9316</v>
      </c>
      <c r="O4320" s="21"/>
      <c r="P4320" s="21"/>
      <c r="Q4320" s="21"/>
      <c r="R4320" s="21" t="s">
        <v>9303</v>
      </c>
      <c r="S4320" s="21" t="s">
        <v>9304</v>
      </c>
      <c r="T4320" s="21" t="s">
        <v>9317</v>
      </c>
      <c r="U4320" s="23"/>
      <c r="V4320" s="23"/>
      <c r="W4320" s="15">
        <f t="shared" si="2"/>
        <v>45635</v>
      </c>
      <c r="X4320" s="24">
        <v>4319.0</v>
      </c>
      <c r="Y4320" s="17" t="str">
        <f t="shared" si="6010"/>
        <v>=COUNTIFS(C$3:C4320,C4320)</v>
      </c>
      <c r="Z4320" s="25" t="str">
        <f t="shared" si="6011"/>
        <v>#NAME?</v>
      </c>
      <c r="AA4320" s="25" t="str">
        <f t="shared" si="6012"/>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3"/>
        <v>161</v>
      </c>
      <c r="B4321" s="10">
        <f t="shared" si="5557"/>
        <v>220</v>
      </c>
      <c r="C4321" s="12" t="s">
        <v>1131</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9303</v>
      </c>
      <c r="S4321" s="21" t="s">
        <v>9304</v>
      </c>
      <c r="T4321" s="21" t="s">
        <v>9305</v>
      </c>
      <c r="U4321" s="23"/>
      <c r="V4321" s="23"/>
      <c r="W4321" s="15">
        <f t="shared" si="2"/>
        <v>45635</v>
      </c>
      <c r="X4321" s="24">
        <v>4320.0</v>
      </c>
      <c r="Y4321" s="17" t="str">
        <f t="shared" si="6010"/>
        <v>=COUNTIFS(C$3:C4321,C4321)</v>
      </c>
      <c r="Z4321" s="25" t="str">
        <f t="shared" si="6011"/>
        <v>#NAME?</v>
      </c>
      <c r="AA4321" s="25" t="str">
        <f t="shared" si="6012"/>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3"/>
        <v>1</v>
      </c>
      <c r="B4322" s="10">
        <f t="shared" si="5557"/>
        <v>1</v>
      </c>
      <c r="C4322" s="12" t="s">
        <v>9318</v>
      </c>
      <c r="D4322" s="21" t="s">
        <v>47</v>
      </c>
      <c r="E4322" s="21" t="s">
        <v>9319</v>
      </c>
      <c r="F4322" s="21"/>
      <c r="G4322" s="21"/>
      <c r="H4322" s="21" t="s">
        <v>9320</v>
      </c>
      <c r="I4322" s="21" t="s">
        <v>9321</v>
      </c>
      <c r="J4322" s="21" t="s">
        <v>8281</v>
      </c>
      <c r="K4322" s="21">
        <v>3.0</v>
      </c>
      <c r="L4322" s="21" t="s">
        <v>76</v>
      </c>
      <c r="M4322" s="21"/>
      <c r="N4322" s="21" t="s">
        <v>9322</v>
      </c>
      <c r="O4322" s="21"/>
      <c r="P4322" s="21"/>
      <c r="Q4322" s="21"/>
      <c r="R4322" s="21" t="s">
        <v>9303</v>
      </c>
      <c r="S4322" s="21" t="s">
        <v>9304</v>
      </c>
      <c r="T4322" s="21" t="s">
        <v>9323</v>
      </c>
      <c r="U4322" s="23"/>
      <c r="V4322" s="23"/>
      <c r="W4322" s="15">
        <f t="shared" si="2"/>
        <v>45635</v>
      </c>
      <c r="X4322" s="24">
        <v>4321.0</v>
      </c>
      <c r="Y4322" s="17" t="str">
        <f t="shared" si="6010"/>
        <v>=COUNTIFS(C$3:C4322,C4322)</v>
      </c>
      <c r="Z4322" s="25" t="str">
        <f t="shared" si="6011"/>
        <v>#NAME?</v>
      </c>
      <c r="AA4322" s="25" t="str">
        <f t="shared" si="6012"/>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3"/>
        <v>162</v>
      </c>
      <c r="B4323" s="10">
        <f t="shared" si="5557"/>
        <v>220</v>
      </c>
      <c r="C4323" s="12" t="s">
        <v>1131</v>
      </c>
      <c r="D4323" s="21" t="str">
        <f t="shared" ref="D4323:D4325" si="6027">VLOOKUP($C4323,$C$1:$P$7320,2,0)</f>
        <v>ind</v>
      </c>
      <c r="E4323" s="21" t="str">
        <f t="shared" ref="E4323:E4325" si="6028">VLOOKUP($C4323,$C$1:$P$7320,3,0)</f>
        <v>conj</v>
      </c>
      <c r="F4323" s="21" t="str">
        <f t="shared" ref="F4323:F4325" si="6029">VLOOKUP($C4323,$C$1:$P$7320,4,0)</f>
        <v/>
      </c>
      <c r="G4323" s="21"/>
      <c r="H4323" s="21" t="str">
        <f t="shared" ref="H4323:H4325" si="6030">VLOOKUP($C4323,$C$1:$P$7320,6,0)</f>
        <v>or, either or</v>
      </c>
      <c r="I4323" s="21" t="str">
        <f t="shared" ref="I4323:I4325" si="6031">VLOOKUP($C4323,$C$1:$P$7320,7,0)</f>
        <v/>
      </c>
      <c r="J4323" s="21" t="str">
        <f t="shared" ref="J4323:J4325" si="6032">VLOOKUP($C4323,$C$1:$P$7320,8,0)</f>
        <v/>
      </c>
      <c r="K4323" s="21" t="str">
        <f t="shared" ref="K4323:K4325" si="6033">VLOOKUP($C4323,$C$1:$P$7320,9,0)</f>
        <v/>
      </c>
      <c r="L4323" s="21" t="str">
        <f t="shared" ref="L4323:L4325" si="6034">VLOOKUP($C4323,$C$1:$P$7320,10,0)</f>
        <v/>
      </c>
      <c r="M4323" s="21" t="str">
        <f t="shared" ref="M4323:M4325" si="6035">VLOOKUP($C4323,$C$1:$P$7320,11,0)</f>
        <v/>
      </c>
      <c r="N4323" s="21" t="str">
        <f t="shared" ref="N4323:N4325" si="6036">VLOOKUP($C4323,$C$1:$P$7320,12,0)</f>
        <v/>
      </c>
      <c r="O4323" s="21" t="str">
        <f t="shared" ref="O4323:O4325" si="6037">VLOOKUP($C4323,$C$1:$P$7320,13,0)</f>
        <v/>
      </c>
      <c r="P4323" s="21" t="str">
        <f t="shared" ref="P4323:P4325" si="6038">VLOOKUP($C4323,$C$1:$P$7320,14,0)</f>
        <v/>
      </c>
      <c r="Q4323" s="21"/>
      <c r="R4323" s="21" t="s">
        <v>9303</v>
      </c>
      <c r="S4323" s="21" t="s">
        <v>9304</v>
      </c>
      <c r="T4323" s="21" t="s">
        <v>9305</v>
      </c>
      <c r="U4323" s="23"/>
      <c r="V4323" s="23"/>
      <c r="W4323" s="15">
        <f t="shared" si="2"/>
        <v>45635</v>
      </c>
      <c r="X4323" s="24">
        <v>4322.0</v>
      </c>
      <c r="Y4323" s="17" t="str">
        <f t="shared" si="6010"/>
        <v>=COUNTIFS(C$3:C4323,C4323)</v>
      </c>
      <c r="Z4323" s="25" t="str">
        <f t="shared" si="6011"/>
        <v>#NAME?</v>
      </c>
      <c r="AA4323" s="25" t="str">
        <f t="shared" si="6012"/>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3"/>
        <v>4</v>
      </c>
      <c r="B4324" s="10">
        <f t="shared" si="5557"/>
        <v>4</v>
      </c>
      <c r="C4324" s="12" t="s">
        <v>5757</v>
      </c>
      <c r="D4324" s="21" t="str">
        <f t="shared" si="6027"/>
        <v>ind</v>
      </c>
      <c r="E4324" s="21" t="str">
        <f t="shared" si="6028"/>
        <v>adv, acc sg of sa</v>
      </c>
      <c r="F4324" s="21" t="str">
        <f t="shared" si="6029"/>
        <v/>
      </c>
      <c r="G4324" s="21"/>
      <c r="H4324" s="21" t="str">
        <f t="shared" si="6030"/>
        <v>by oneself</v>
      </c>
      <c r="I4324" s="21" t="str">
        <f t="shared" si="6031"/>
        <v/>
      </c>
      <c r="J4324" s="21" t="str">
        <f t="shared" si="6032"/>
        <v/>
      </c>
      <c r="K4324" s="21" t="str">
        <f t="shared" si="6033"/>
        <v/>
      </c>
      <c r="L4324" s="21" t="str">
        <f t="shared" si="6034"/>
        <v/>
      </c>
      <c r="M4324" s="21" t="str">
        <f t="shared" si="6035"/>
        <v/>
      </c>
      <c r="N4324" s="21" t="str">
        <f t="shared" si="6036"/>
        <v/>
      </c>
      <c r="O4324" s="21" t="str">
        <f t="shared" si="6037"/>
        <v/>
      </c>
      <c r="P4324" s="21" t="str">
        <f t="shared" si="6038"/>
        <v/>
      </c>
      <c r="Q4324" s="21"/>
      <c r="R4324" s="21" t="s">
        <v>9303</v>
      </c>
      <c r="S4324" s="21" t="s">
        <v>9304</v>
      </c>
      <c r="T4324" s="21" t="s">
        <v>9305</v>
      </c>
      <c r="U4324" s="23"/>
      <c r="V4324" s="23"/>
      <c r="W4324" s="15">
        <f t="shared" si="2"/>
        <v>45635</v>
      </c>
      <c r="X4324" s="24">
        <v>4323.0</v>
      </c>
      <c r="Y4324" s="17" t="str">
        <f t="shared" si="6010"/>
        <v>=COUNTIFS(C$3:C4324,C4324)</v>
      </c>
      <c r="Z4324" s="25" t="str">
        <f t="shared" si="6011"/>
        <v>#NAME?</v>
      </c>
      <c r="AA4324" s="25" t="str">
        <f t="shared" si="6012"/>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3"/>
        <v>20</v>
      </c>
      <c r="B4325" s="10">
        <f t="shared" si="5557"/>
        <v>23</v>
      </c>
      <c r="C4325" s="12" t="s">
        <v>4864</v>
      </c>
      <c r="D4325" s="21" t="str">
        <f t="shared" si="6027"/>
        <v>noun</v>
      </c>
      <c r="E4325" s="21" t="str">
        <f t="shared" si="6028"/>
        <v>nt nom sg of cīvara</v>
      </c>
      <c r="F4325" s="21" t="str">
        <f t="shared" si="6029"/>
        <v/>
      </c>
      <c r="G4325" s="21"/>
      <c r="H4325" s="21" t="str">
        <f t="shared" si="6030"/>
        <v>robe</v>
      </c>
      <c r="I4325" s="21" t="str">
        <f t="shared" si="6031"/>
        <v>cloth</v>
      </c>
      <c r="J4325" s="21" t="str">
        <f t="shared" si="6032"/>
        <v/>
      </c>
      <c r="K4325" s="21" t="str">
        <f t="shared" si="6033"/>
        <v/>
      </c>
      <c r="L4325" s="21" t="str">
        <f t="shared" si="6034"/>
        <v/>
      </c>
      <c r="M4325" s="21" t="str">
        <f t="shared" si="6035"/>
        <v/>
      </c>
      <c r="N4325" s="21" t="str">
        <f t="shared" si="6036"/>
        <v/>
      </c>
      <c r="O4325" s="21" t="str">
        <f t="shared" si="6037"/>
        <v/>
      </c>
      <c r="P4325" s="21" t="str">
        <f t="shared" si="6038"/>
        <v/>
      </c>
      <c r="Q4325" s="21"/>
      <c r="R4325" s="21" t="s">
        <v>9303</v>
      </c>
      <c r="S4325" s="21" t="s">
        <v>9304</v>
      </c>
      <c r="T4325" s="21" t="s">
        <v>9305</v>
      </c>
      <c r="U4325" s="23"/>
      <c r="V4325" s="23"/>
      <c r="W4325" s="15">
        <f t="shared" si="2"/>
        <v>45635</v>
      </c>
      <c r="X4325" s="24">
        <v>4324.0</v>
      </c>
      <c r="Y4325" s="17" t="str">
        <f t="shared" si="6010"/>
        <v>=COUNTIFS(C$3:C4325,C4325)</v>
      </c>
      <c r="Z4325" s="25" t="str">
        <f t="shared" si="6011"/>
        <v>#NAME?</v>
      </c>
      <c r="AA4325" s="25" t="str">
        <f t="shared" si="6012"/>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3"/>
        <v>1</v>
      </c>
      <c r="B4326" s="10">
        <f t="shared" si="5557"/>
        <v>1</v>
      </c>
      <c r="C4326" s="12" t="s">
        <v>9324</v>
      </c>
      <c r="D4326" s="21" t="s">
        <v>84</v>
      </c>
      <c r="E4326" s="21" t="s">
        <v>9325</v>
      </c>
      <c r="F4326" s="21"/>
      <c r="G4326" s="21"/>
      <c r="H4326" s="21" t="s">
        <v>9326</v>
      </c>
      <c r="I4326" s="21" t="s">
        <v>9327</v>
      </c>
      <c r="J4326" s="21" t="s">
        <v>4484</v>
      </c>
      <c r="K4326" s="21">
        <v>1.0</v>
      </c>
      <c r="L4326" s="21" t="s">
        <v>196</v>
      </c>
      <c r="M4326" s="21" t="s">
        <v>4485</v>
      </c>
      <c r="N4326" s="21" t="s">
        <v>9328</v>
      </c>
      <c r="O4326" s="21"/>
      <c r="P4326" s="21"/>
      <c r="Q4326" s="21"/>
      <c r="R4326" s="21" t="s">
        <v>9303</v>
      </c>
      <c r="S4326" s="21" t="s">
        <v>9304</v>
      </c>
      <c r="T4326" s="21" t="s">
        <v>9329</v>
      </c>
      <c r="U4326" s="23"/>
      <c r="V4326" s="23"/>
      <c r="W4326" s="15">
        <f t="shared" si="2"/>
        <v>45635</v>
      </c>
      <c r="X4326" s="24">
        <v>4325.0</v>
      </c>
      <c r="Y4326" s="17" t="str">
        <f t="shared" si="6010"/>
        <v>=COUNTIFS(C$3:C4326,C4326)</v>
      </c>
      <c r="Z4326" s="25" t="str">
        <f t="shared" si="6011"/>
        <v>#NAME?</v>
      </c>
      <c r="AA4326" s="25" t="str">
        <f t="shared" si="6012"/>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3"/>
        <v>1</v>
      </c>
      <c r="B4327" s="10">
        <f t="shared" si="5557"/>
        <v>1</v>
      </c>
      <c r="C4327" s="12" t="s">
        <v>9330</v>
      </c>
      <c r="D4327" s="21" t="s">
        <v>29</v>
      </c>
      <c r="E4327" s="21" t="s">
        <v>9331</v>
      </c>
      <c r="F4327" s="21"/>
      <c r="G4327" s="21"/>
      <c r="H4327" s="21" t="s">
        <v>9332</v>
      </c>
      <c r="I4327" s="21" t="s">
        <v>9333</v>
      </c>
      <c r="J4327" s="21" t="s">
        <v>7462</v>
      </c>
      <c r="K4327" s="21">
        <v>1.0</v>
      </c>
      <c r="L4327" s="21" t="s">
        <v>35</v>
      </c>
      <c r="M4327" s="21"/>
      <c r="N4327" s="21" t="s">
        <v>9334</v>
      </c>
      <c r="O4327" s="21"/>
      <c r="P4327" s="21"/>
      <c r="Q4327" s="21" t="s">
        <v>9335</v>
      </c>
      <c r="R4327" s="21" t="s">
        <v>9303</v>
      </c>
      <c r="S4327" s="21" t="s">
        <v>9304</v>
      </c>
      <c r="T4327" s="21" t="s">
        <v>9336</v>
      </c>
      <c r="U4327" s="23"/>
      <c r="V4327" s="23"/>
      <c r="W4327" s="15">
        <f t="shared" si="2"/>
        <v>45635</v>
      </c>
      <c r="X4327" s="24">
        <v>4326.0</v>
      </c>
      <c r="Y4327" s="17" t="str">
        <f t="shared" si="6010"/>
        <v>=COUNTIFS(C$3:C4327,C4327)</v>
      </c>
      <c r="Z4327" s="25" t="str">
        <f t="shared" si="6011"/>
        <v>#NAME?</v>
      </c>
      <c r="AA4327" s="25" t="str">
        <f t="shared" si="6012"/>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3"/>
        <v>2</v>
      </c>
      <c r="B4328" s="10">
        <f t="shared" si="5557"/>
        <v>3</v>
      </c>
      <c r="C4328" s="12" t="s">
        <v>9298</v>
      </c>
      <c r="D4328" s="21" t="str">
        <f t="shared" ref="D4328:D4329" si="6039">VLOOKUP($C4328,$C$1:$P$7320,2,0)</f>
        <v>verb</v>
      </c>
      <c r="E4328" s="21" t="str">
        <f t="shared" ref="E4328:E4329" si="6040">VLOOKUP($C4328,$C$1:$P$7320,3,0)</f>
        <v>opt 3rd sg of paribhuñjati</v>
      </c>
      <c r="F4328" s="21" t="str">
        <f t="shared" ref="F4328:F4329" si="6041">VLOOKUP($C4328,$C$1:$P$7320,4,0)</f>
        <v/>
      </c>
      <c r="G4328" s="21"/>
      <c r="H4328" s="21" t="str">
        <f t="shared" ref="H4328:H4329" si="6042">VLOOKUP($C4328,$C$1:$P$7320,6,0)</f>
        <v>he would use, make use of</v>
      </c>
      <c r="I4328" s="21" t="str">
        <f t="shared" ref="I4328:I4329" si="6043">VLOOKUP($C4328,$C$1:$P$7320,7,0)</f>
        <v/>
      </c>
      <c r="J4328" s="21" t="str">
        <f t="shared" ref="J4328:J4329" si="6044">VLOOKUP($C4328,$C$1:$P$7320,8,0)</f>
        <v>√bhuj (eat, enjoy)</v>
      </c>
      <c r="K4328" s="21">
        <f t="shared" ref="K4328:K4329" si="6045">VLOOKUP($C4328,$C$1:$P$7320,9,0)</f>
        <v>2</v>
      </c>
      <c r="L4328" s="21" t="str">
        <f t="shared" ref="L4328:L4329" si="6046">VLOOKUP($C4328,$C$1:$P$7320,10,0)</f>
        <v>ṃa</v>
      </c>
      <c r="M4328" s="21" t="str">
        <f t="shared" ref="M4328:M4329" si="6047">VLOOKUP($C4328,$C$1:$P$7320,11,0)</f>
        <v>√bhuj + ṃa &gt; bhuñja</v>
      </c>
      <c r="N4328" s="21" t="str">
        <f t="shared" ref="N4328:N4329" si="6048">VLOOKUP($C4328,$C$1:$P$7320,12,0)</f>
        <v>pari + bhuñja + ti</v>
      </c>
      <c r="O4328" s="21" t="str">
        <f t="shared" ref="O4328:O4329" si="6049">VLOOKUP($C4328,$C$1:$P$7320,13,0)</f>
        <v/>
      </c>
      <c r="P4328" s="21" t="str">
        <f t="shared" ref="P4328:P4329" si="6050">VLOOKUP($C4328,$C$1:$P$7320,14,0)</f>
        <v/>
      </c>
      <c r="Q4328" s="21"/>
      <c r="R4328" s="21" t="s">
        <v>9303</v>
      </c>
      <c r="S4328" s="21" t="s">
        <v>9304</v>
      </c>
      <c r="T4328" s="21" t="s">
        <v>9305</v>
      </c>
      <c r="U4328" s="23"/>
      <c r="V4328" s="23"/>
      <c r="W4328" s="15">
        <f t="shared" si="2"/>
        <v>45635</v>
      </c>
      <c r="X4328" s="24">
        <v>4327.0</v>
      </c>
      <c r="Y4328" s="17" t="str">
        <f t="shared" si="6010"/>
        <v>=COUNTIFS(C$3:C4328,C4328)</v>
      </c>
      <c r="Z4328" s="25" t="str">
        <f t="shared" si="6011"/>
        <v>#NAME?</v>
      </c>
      <c r="AA4328" s="25" t="str">
        <f t="shared" si="6012"/>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3"/>
        <v>89</v>
      </c>
      <c r="B4329" s="10">
        <f t="shared" si="5557"/>
        <v>122</v>
      </c>
      <c r="C4329" s="12" t="s">
        <v>4724</v>
      </c>
      <c r="D4329" s="21" t="str">
        <f t="shared" si="6039"/>
        <v>adj</v>
      </c>
      <c r="E4329" s="21" t="str">
        <f t="shared" si="6040"/>
        <v>nt nom sg of pācittiya</v>
      </c>
      <c r="F4329" s="21" t="str">
        <f t="shared" si="6041"/>
        <v>+loc</v>
      </c>
      <c r="G4329" s="21"/>
      <c r="H4329" s="21" t="str">
        <f t="shared" si="6042"/>
        <v>requiring confession</v>
      </c>
      <c r="I4329" s="21" t="str">
        <f t="shared" si="6043"/>
        <v/>
      </c>
      <c r="J4329" s="21" t="str">
        <f t="shared" si="6044"/>
        <v/>
      </c>
      <c r="K4329" s="21" t="str">
        <f t="shared" si="6045"/>
        <v/>
      </c>
      <c r="L4329" s="21" t="str">
        <f t="shared" si="6046"/>
        <v/>
      </c>
      <c r="M4329" s="21" t="str">
        <f t="shared" si="6047"/>
        <v/>
      </c>
      <c r="N4329" s="21" t="str">
        <f t="shared" si="6048"/>
        <v/>
      </c>
      <c r="O4329" s="21" t="str">
        <f t="shared" si="6049"/>
        <v/>
      </c>
      <c r="P4329" s="21" t="str">
        <f t="shared" si="6050"/>
        <v/>
      </c>
      <c r="Q4329" s="21"/>
      <c r="R4329" s="21" t="s">
        <v>9303</v>
      </c>
      <c r="S4329" s="21" t="s">
        <v>9304</v>
      </c>
      <c r="T4329" s="21" t="s">
        <v>9305</v>
      </c>
      <c r="U4329" s="23"/>
      <c r="V4329" s="23"/>
      <c r="W4329" s="15">
        <f t="shared" si="2"/>
        <v>45635</v>
      </c>
      <c r="X4329" s="24">
        <v>4328.0</v>
      </c>
      <c r="Y4329" s="17" t="str">
        <f t="shared" si="6010"/>
        <v>=COUNTIFS(C$3:C4329,C4329)</v>
      </c>
      <c r="Z4329" s="25" t="str">
        <f t="shared" si="6011"/>
        <v>#NAME?</v>
      </c>
      <c r="AA4329" s="25" t="str">
        <f t="shared" si="6012"/>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57"/>
        <v>0</v>
      </c>
      <c r="C4330" s="130"/>
      <c r="D4330" s="130"/>
      <c r="E4330" s="130"/>
      <c r="F4330" s="130"/>
      <c r="G4330" s="130"/>
      <c r="H4330" s="130"/>
      <c r="I4330" s="130"/>
      <c r="J4330" s="130"/>
      <c r="K4330" s="130"/>
      <c r="L4330" s="130"/>
      <c r="M4330" s="130"/>
      <c r="N4330" s="130"/>
      <c r="O4330" s="130"/>
      <c r="P4330" s="130"/>
      <c r="Q4330" s="130"/>
      <c r="R4330" s="130"/>
      <c r="S4330" s="130"/>
      <c r="T4330" s="130"/>
      <c r="U4330" s="36"/>
      <c r="V4330" s="36"/>
      <c r="W4330" s="15">
        <f t="shared" si="2"/>
        <v>45635</v>
      </c>
      <c r="X4330" s="24">
        <v>4329.0</v>
      </c>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57"/>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2"/>
        <v>45635</v>
      </c>
      <c r="X4331" s="24">
        <v>4330.0</v>
      </c>
      <c r="Y4331" s="17" t="str">
        <f t="shared" ref="Y4331:Y4361" si="6051">formulatext(A4331)</f>
        <v>#N/A</v>
      </c>
      <c r="Z4331" s="25" t="str">
        <f t="shared" ref="Z4331:Z4361" si="6052">org.libreoffice.regex(Y4331,"(\= COUNTIFS\(C\$\d{1,3}:)(C\d{1,3})(,)(C\d{1,3})(\))","$2")</f>
        <v>#NAME?</v>
      </c>
      <c r="AA4331" s="25" t="str">
        <f t="shared" ref="AA4331:AA4361" si="6053">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57"/>
        <v>1</v>
      </c>
      <c r="C4332" s="12" t="s">
        <v>9337</v>
      </c>
      <c r="D4332" s="21"/>
      <c r="E4332" s="21"/>
      <c r="F4332" s="21"/>
      <c r="G4332" s="21"/>
      <c r="H4332" s="21"/>
      <c r="I4332" s="21"/>
      <c r="J4332" s="21"/>
      <c r="K4332" s="21"/>
      <c r="L4332" s="21"/>
      <c r="M4332" s="21"/>
      <c r="N4332" s="21"/>
      <c r="O4332" s="21"/>
      <c r="P4332" s="21"/>
      <c r="Q4332" s="21"/>
      <c r="R4332" s="21"/>
      <c r="S4332" s="21"/>
      <c r="T4332" s="21"/>
      <c r="U4332" s="23"/>
      <c r="V4332" s="23"/>
      <c r="W4332" s="15">
        <f t="shared" si="2"/>
        <v>45635</v>
      </c>
      <c r="X4332" s="24">
        <v>4331.0</v>
      </c>
      <c r="Y4332" s="17" t="str">
        <f t="shared" si="6051"/>
        <v>#N/A</v>
      </c>
      <c r="Z4332" s="25" t="str">
        <f t="shared" si="6052"/>
        <v>#NAME?</v>
      </c>
      <c r="AA4332" s="25" t="str">
        <f t="shared" si="6053"/>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54">COUNTIFS(C$3:C4333,C4333)</f>
        <v>68</v>
      </c>
      <c r="B4333" s="10">
        <f t="shared" si="5557"/>
        <v>99</v>
      </c>
      <c r="C4333" s="12" t="s">
        <v>555</v>
      </c>
      <c r="D4333" s="21" t="str">
        <f t="shared" ref="D4333:D4340" si="6055">VLOOKUP($C4333,$C$1:$P$7320,2,0)</f>
        <v>pron</v>
      </c>
      <c r="E4333" s="21" t="str">
        <f t="shared" ref="E4333:E4334" si="6056">VLOOKUP($C4333,$C$1:$P$7320,3,0)</f>
        <v>masc nom sg of ya</v>
      </c>
      <c r="F4333" s="21" t="str">
        <f t="shared" ref="F4333:F4340" si="6057">VLOOKUP($C4333,$C$1:$P$7320,4,0)</f>
        <v/>
      </c>
      <c r="G4333" s="21"/>
      <c r="H4333" s="21" t="str">
        <f t="shared" ref="H4333:H4340" si="6058">VLOOKUP($C4333,$C$1:$P$7320,6,0)</f>
        <v>whichever, whoever</v>
      </c>
      <c r="I4333" s="21" t="str">
        <f t="shared" ref="I4333:I4340" si="6059">VLOOKUP($C4333,$C$1:$P$7320,7,0)</f>
        <v/>
      </c>
      <c r="J4333" s="21" t="str">
        <f t="shared" ref="J4333:J4340" si="6060">VLOOKUP($C4333,$C$1:$P$7320,8,0)</f>
        <v/>
      </c>
      <c r="K4333" s="21" t="str">
        <f t="shared" ref="K4333:K4340" si="6061">VLOOKUP($C4333,$C$1:$P$7320,9,0)</f>
        <v/>
      </c>
      <c r="L4333" s="21" t="str">
        <f t="shared" ref="L4333:L4340" si="6062">VLOOKUP($C4333,$C$1:$P$7320,10,0)</f>
        <v/>
      </c>
      <c r="M4333" s="21" t="str">
        <f t="shared" ref="M4333:M4340" si="6063">VLOOKUP($C4333,$C$1:$P$7320,11,0)</f>
        <v/>
      </c>
      <c r="N4333" s="21" t="str">
        <f t="shared" ref="N4333:N4340" si="6064">VLOOKUP($C4333,$C$1:$P$7320,12,0)</f>
        <v/>
      </c>
      <c r="O4333" s="21" t="str">
        <f t="shared" ref="O4333:O4340" si="6065">VLOOKUP($C4333,$C$1:$P$7320,13,0)</f>
        <v/>
      </c>
      <c r="P4333" s="21" t="str">
        <f t="shared" ref="P4333:P4340" si="6066">VLOOKUP($C4333,$C$1:$P$7320,14,0)</f>
        <v/>
      </c>
      <c r="Q4333" s="21"/>
      <c r="R4333" s="21" t="s">
        <v>9337</v>
      </c>
      <c r="S4333" s="21" t="s">
        <v>9338</v>
      </c>
      <c r="T4333" s="27" t="s">
        <v>9339</v>
      </c>
      <c r="U4333" s="77"/>
      <c r="V4333" s="23"/>
      <c r="W4333" s="15">
        <f t="shared" si="2"/>
        <v>45635</v>
      </c>
      <c r="X4333" s="24">
        <v>4332.0</v>
      </c>
      <c r="Y4333" s="17" t="str">
        <f t="shared" si="6051"/>
        <v>=COUNTIFS(C$3:C4333,C4333)</v>
      </c>
      <c r="Z4333" s="25" t="str">
        <f t="shared" si="6052"/>
        <v>#NAME?</v>
      </c>
      <c r="AA4333" s="25" t="str">
        <f t="shared" si="6053"/>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54"/>
        <v>81</v>
      </c>
      <c r="B4334" s="10">
        <f t="shared" si="5557"/>
        <v>124</v>
      </c>
      <c r="C4334" s="12" t="s">
        <v>466</v>
      </c>
      <c r="D4334" s="21" t="str">
        <f t="shared" si="6055"/>
        <v>ind</v>
      </c>
      <c r="E4334" s="21" t="str">
        <f t="shared" si="6056"/>
        <v/>
      </c>
      <c r="F4334" s="21" t="str">
        <f t="shared" si="6057"/>
        <v/>
      </c>
      <c r="G4334" s="21"/>
      <c r="H4334" s="21" t="str">
        <f t="shared" si="6058"/>
        <v>then, now, so, but</v>
      </c>
      <c r="I4334" s="21" t="str">
        <f t="shared" si="6059"/>
        <v/>
      </c>
      <c r="J4334" s="21" t="str">
        <f t="shared" si="6060"/>
        <v/>
      </c>
      <c r="K4334" s="21" t="str">
        <f t="shared" si="6061"/>
        <v/>
      </c>
      <c r="L4334" s="21" t="str">
        <f t="shared" si="6062"/>
        <v/>
      </c>
      <c r="M4334" s="21" t="str">
        <f t="shared" si="6063"/>
        <v/>
      </c>
      <c r="N4334" s="21" t="str">
        <f t="shared" si="6064"/>
        <v/>
      </c>
      <c r="O4334" s="21" t="str">
        <f t="shared" si="6065"/>
        <v/>
      </c>
      <c r="P4334" s="21" t="str">
        <f t="shared" si="6066"/>
        <v/>
      </c>
      <c r="Q4334" s="21"/>
      <c r="R4334" s="21" t="s">
        <v>9337</v>
      </c>
      <c r="S4334" s="21" t="s">
        <v>9338</v>
      </c>
      <c r="T4334" s="27" t="s">
        <v>9339</v>
      </c>
      <c r="U4334" s="23"/>
      <c r="V4334" s="23"/>
      <c r="W4334" s="15">
        <f t="shared" si="2"/>
        <v>45635</v>
      </c>
      <c r="X4334" s="24">
        <v>4333.0</v>
      </c>
      <c r="Y4334" s="17" t="str">
        <f t="shared" si="6051"/>
        <v>=COUNTIFS(C$3:C4334,C4334)</v>
      </c>
      <c r="Z4334" s="25" t="str">
        <f t="shared" si="6052"/>
        <v>#NAME?</v>
      </c>
      <c r="AA4334" s="25" t="str">
        <f t="shared" si="6053"/>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54"/>
        <v>113</v>
      </c>
      <c r="B4335" s="10">
        <f t="shared" si="5557"/>
        <v>147</v>
      </c>
      <c r="C4335" s="12" t="s">
        <v>560</v>
      </c>
      <c r="D4335" s="21" t="str">
        <f t="shared" si="6055"/>
        <v>noun</v>
      </c>
      <c r="E4335" s="21" t="s">
        <v>3635</v>
      </c>
      <c r="F4335" s="21" t="str">
        <f t="shared" si="6057"/>
        <v/>
      </c>
      <c r="G4335" s="21"/>
      <c r="H4335" s="21" t="str">
        <f t="shared" si="6058"/>
        <v>monk, monastic</v>
      </c>
      <c r="I4335" s="21" t="str">
        <f t="shared" si="6059"/>
        <v>beggar, mendicant</v>
      </c>
      <c r="J4335" s="21" t="str">
        <f t="shared" si="6060"/>
        <v>√bhikkh (beg)</v>
      </c>
      <c r="K4335" s="21">
        <f t="shared" si="6061"/>
        <v>1</v>
      </c>
      <c r="L4335" s="21" t="str">
        <f t="shared" si="6062"/>
        <v>a</v>
      </c>
      <c r="M4335" s="21" t="str">
        <f t="shared" si="6063"/>
        <v/>
      </c>
      <c r="N4335" s="21" t="str">
        <f t="shared" si="6064"/>
        <v>√bhikkh + u</v>
      </c>
      <c r="O4335" s="21" t="str">
        <f t="shared" si="6065"/>
        <v/>
      </c>
      <c r="P4335" s="21" t="str">
        <f t="shared" si="6066"/>
        <v/>
      </c>
      <c r="Q4335" s="21"/>
      <c r="R4335" s="21" t="s">
        <v>9337</v>
      </c>
      <c r="S4335" s="21" t="s">
        <v>9338</v>
      </c>
      <c r="T4335" s="27" t="s">
        <v>9339</v>
      </c>
      <c r="U4335" s="23"/>
      <c r="V4335" s="23"/>
      <c r="W4335" s="15">
        <f t="shared" si="2"/>
        <v>45635</v>
      </c>
      <c r="X4335" s="24">
        <v>4334.0</v>
      </c>
      <c r="Y4335" s="17" t="str">
        <f t="shared" si="6051"/>
        <v>=COUNTIFS(C$3:C4335,C4335)</v>
      </c>
      <c r="Z4335" s="25" t="str">
        <f t="shared" si="6052"/>
        <v>#NAME?</v>
      </c>
      <c r="AA4335" s="25" t="str">
        <f t="shared" si="6053"/>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54"/>
        <v>5</v>
      </c>
      <c r="B4336" s="10">
        <f t="shared" si="5557"/>
        <v>9</v>
      </c>
      <c r="C4336" s="12" t="s">
        <v>3314</v>
      </c>
      <c r="D4336" s="21" t="str">
        <f t="shared" si="6055"/>
        <v>noun</v>
      </c>
      <c r="E4336" s="21" t="str">
        <f t="shared" ref="E4336:E4340" si="6067">VLOOKUP($C4336,$C$1:$P$7320,3,0)</f>
        <v>masc gen sg of bhikkhu, from bhikkhati</v>
      </c>
      <c r="F4336" s="21" t="str">
        <f t="shared" si="6057"/>
        <v/>
      </c>
      <c r="G4336" s="21"/>
      <c r="H4336" s="21" t="str">
        <f t="shared" si="6058"/>
        <v>of a monk, monastic</v>
      </c>
      <c r="I4336" s="21" t="str">
        <f t="shared" si="6059"/>
        <v>beggar, mendicant</v>
      </c>
      <c r="J4336" s="21" t="str">
        <f t="shared" si="6060"/>
        <v>√bhikkh (beg)</v>
      </c>
      <c r="K4336" s="21">
        <f t="shared" si="6061"/>
        <v>1</v>
      </c>
      <c r="L4336" s="21" t="str">
        <f t="shared" si="6062"/>
        <v>a</v>
      </c>
      <c r="M4336" s="21" t="str">
        <f t="shared" si="6063"/>
        <v/>
      </c>
      <c r="N4336" s="21" t="str">
        <f t="shared" si="6064"/>
        <v>√bhikkh + u</v>
      </c>
      <c r="O4336" s="21" t="str">
        <f t="shared" si="6065"/>
        <v/>
      </c>
      <c r="P4336" s="21" t="str">
        <f t="shared" si="6066"/>
        <v/>
      </c>
      <c r="Q4336" s="21"/>
      <c r="R4336" s="21" t="s">
        <v>9337</v>
      </c>
      <c r="S4336" s="21" t="s">
        <v>9338</v>
      </c>
      <c r="T4336" s="27" t="s">
        <v>9339</v>
      </c>
      <c r="U4336" s="23"/>
      <c r="V4336" s="23"/>
      <c r="W4336" s="15">
        <f t="shared" si="2"/>
        <v>45635</v>
      </c>
      <c r="X4336" s="24">
        <v>4335.0</v>
      </c>
      <c r="Y4336" s="17" t="str">
        <f t="shared" si="6051"/>
        <v>=COUNTIFS(C$3:C4336,C4336)</v>
      </c>
      <c r="Z4336" s="25" t="str">
        <f t="shared" si="6052"/>
        <v>#NAME?</v>
      </c>
      <c r="AA4336" s="25" t="str">
        <f t="shared" si="6053"/>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54"/>
        <v>2</v>
      </c>
      <c r="B4337" s="10">
        <f t="shared" si="5557"/>
        <v>3</v>
      </c>
      <c r="C4337" s="12" t="s">
        <v>6355</v>
      </c>
      <c r="D4337" s="21" t="str">
        <f t="shared" si="6055"/>
        <v>masc</v>
      </c>
      <c r="E4337" s="21" t="str">
        <f t="shared" si="6067"/>
        <v>masc acc sg of patta</v>
      </c>
      <c r="F4337" s="21" t="str">
        <f t="shared" si="6057"/>
        <v/>
      </c>
      <c r="G4337" s="21"/>
      <c r="H4337" s="21" t="str">
        <f t="shared" si="6058"/>
        <v>bowl</v>
      </c>
      <c r="I4337" s="21" t="str">
        <f t="shared" si="6059"/>
        <v/>
      </c>
      <c r="J4337" s="21" t="str">
        <f t="shared" si="6060"/>
        <v>√pā (drink)</v>
      </c>
      <c r="K4337" s="21">
        <f t="shared" si="6061"/>
        <v>1</v>
      </c>
      <c r="L4337" s="21" t="str">
        <f t="shared" si="6062"/>
        <v>a</v>
      </c>
      <c r="M4337" s="21" t="str">
        <f t="shared" si="6063"/>
        <v/>
      </c>
      <c r="N4337" s="21" t="str">
        <f t="shared" si="6064"/>
        <v>√pā + ta</v>
      </c>
      <c r="O4337" s="21" t="str">
        <f t="shared" si="6065"/>
        <v/>
      </c>
      <c r="P4337" s="21" t="str">
        <f t="shared" si="6066"/>
        <v/>
      </c>
      <c r="Q4337" s="21"/>
      <c r="R4337" s="21" t="s">
        <v>9337</v>
      </c>
      <c r="S4337" s="21" t="s">
        <v>9338</v>
      </c>
      <c r="T4337" s="27" t="s">
        <v>9339</v>
      </c>
      <c r="U4337" s="23"/>
      <c r="V4337" s="23"/>
      <c r="W4337" s="15">
        <f t="shared" si="2"/>
        <v>45635</v>
      </c>
      <c r="X4337" s="24">
        <v>4336.0</v>
      </c>
      <c r="Y4337" s="17" t="str">
        <f t="shared" si="6051"/>
        <v>=COUNTIFS(C$3:C4337,C4337)</v>
      </c>
      <c r="Z4337" s="25" t="str">
        <f t="shared" si="6052"/>
        <v>#NAME?</v>
      </c>
      <c r="AA4337" s="25" t="str">
        <f t="shared" si="6053"/>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54"/>
        <v>163</v>
      </c>
      <c r="B4338" s="10">
        <f t="shared" si="5557"/>
        <v>220</v>
      </c>
      <c r="C4338" s="12" t="s">
        <v>1131</v>
      </c>
      <c r="D4338" s="21" t="str">
        <f t="shared" si="6055"/>
        <v>ind</v>
      </c>
      <c r="E4338" s="21" t="str">
        <f t="shared" si="6067"/>
        <v>conj</v>
      </c>
      <c r="F4338" s="21" t="str">
        <f t="shared" si="6057"/>
        <v/>
      </c>
      <c r="G4338" s="21"/>
      <c r="H4338" s="21" t="str">
        <f t="shared" si="6058"/>
        <v>or, either or</v>
      </c>
      <c r="I4338" s="21" t="str">
        <f t="shared" si="6059"/>
        <v/>
      </c>
      <c r="J4338" s="21" t="str">
        <f t="shared" si="6060"/>
        <v/>
      </c>
      <c r="K4338" s="21" t="str">
        <f t="shared" si="6061"/>
        <v/>
      </c>
      <c r="L4338" s="21" t="str">
        <f t="shared" si="6062"/>
        <v/>
      </c>
      <c r="M4338" s="21" t="str">
        <f t="shared" si="6063"/>
        <v/>
      </c>
      <c r="N4338" s="21" t="str">
        <f t="shared" si="6064"/>
        <v/>
      </c>
      <c r="O4338" s="21" t="str">
        <f t="shared" si="6065"/>
        <v/>
      </c>
      <c r="P4338" s="21" t="str">
        <f t="shared" si="6066"/>
        <v/>
      </c>
      <c r="Q4338" s="21"/>
      <c r="R4338" s="21" t="s">
        <v>9337</v>
      </c>
      <c r="S4338" s="21" t="s">
        <v>9338</v>
      </c>
      <c r="T4338" s="27" t="s">
        <v>9339</v>
      </c>
      <c r="U4338" s="23"/>
      <c r="V4338" s="23"/>
      <c r="W4338" s="15">
        <f t="shared" si="2"/>
        <v>45635</v>
      </c>
      <c r="X4338" s="24">
        <v>4337.0</v>
      </c>
      <c r="Y4338" s="17" t="str">
        <f t="shared" si="6051"/>
        <v>=COUNTIFS(C$3:C4338,C4338)</v>
      </c>
      <c r="Z4338" s="25" t="str">
        <f t="shared" si="6052"/>
        <v>#NAME?</v>
      </c>
      <c r="AA4338" s="25" t="str">
        <f t="shared" si="6053"/>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54"/>
        <v>21</v>
      </c>
      <c r="B4339" s="10">
        <f t="shared" si="5557"/>
        <v>23</v>
      </c>
      <c r="C4339" s="12" t="s">
        <v>4864</v>
      </c>
      <c r="D4339" s="21" t="str">
        <f t="shared" si="6055"/>
        <v>noun</v>
      </c>
      <c r="E4339" s="21" t="str">
        <f t="shared" si="6067"/>
        <v>nt nom sg of cīvara</v>
      </c>
      <c r="F4339" s="21" t="str">
        <f t="shared" si="6057"/>
        <v/>
      </c>
      <c r="G4339" s="21"/>
      <c r="H4339" s="21" t="str">
        <f t="shared" si="6058"/>
        <v>robe</v>
      </c>
      <c r="I4339" s="21" t="str">
        <f t="shared" si="6059"/>
        <v>cloth</v>
      </c>
      <c r="J4339" s="21" t="str">
        <f t="shared" si="6060"/>
        <v/>
      </c>
      <c r="K4339" s="21" t="str">
        <f t="shared" si="6061"/>
        <v/>
      </c>
      <c r="L4339" s="21" t="str">
        <f t="shared" si="6062"/>
        <v/>
      </c>
      <c r="M4339" s="21" t="str">
        <f t="shared" si="6063"/>
        <v/>
      </c>
      <c r="N4339" s="21" t="str">
        <f t="shared" si="6064"/>
        <v/>
      </c>
      <c r="O4339" s="21" t="str">
        <f t="shared" si="6065"/>
        <v/>
      </c>
      <c r="P4339" s="21" t="str">
        <f t="shared" si="6066"/>
        <v/>
      </c>
      <c r="Q4339" s="21"/>
      <c r="R4339" s="21" t="s">
        <v>9337</v>
      </c>
      <c r="S4339" s="21" t="s">
        <v>9338</v>
      </c>
      <c r="T4339" s="27" t="s">
        <v>9339</v>
      </c>
      <c r="U4339" s="23"/>
      <c r="V4339" s="23"/>
      <c r="W4339" s="15">
        <f t="shared" si="2"/>
        <v>45635</v>
      </c>
      <c r="X4339" s="24">
        <v>4338.0</v>
      </c>
      <c r="Y4339" s="17" t="str">
        <f t="shared" si="6051"/>
        <v>=COUNTIFS(C$3:C4339,C4339)</v>
      </c>
      <c r="Z4339" s="25" t="str">
        <f t="shared" si="6052"/>
        <v>#NAME?</v>
      </c>
      <c r="AA4339" s="25" t="str">
        <f t="shared" si="6053"/>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54"/>
        <v>164</v>
      </c>
      <c r="B4340" s="10">
        <f t="shared" si="5557"/>
        <v>220</v>
      </c>
      <c r="C4340" s="12" t="s">
        <v>1131</v>
      </c>
      <c r="D4340" s="21" t="str">
        <f t="shared" si="6055"/>
        <v>ind</v>
      </c>
      <c r="E4340" s="21" t="str">
        <f t="shared" si="6067"/>
        <v>conj</v>
      </c>
      <c r="F4340" s="21" t="str">
        <f t="shared" si="6057"/>
        <v/>
      </c>
      <c r="G4340" s="21"/>
      <c r="H4340" s="21" t="str">
        <f t="shared" si="6058"/>
        <v>or, either or</v>
      </c>
      <c r="I4340" s="21" t="str">
        <f t="shared" si="6059"/>
        <v/>
      </c>
      <c r="J4340" s="21" t="str">
        <f t="shared" si="6060"/>
        <v/>
      </c>
      <c r="K4340" s="21" t="str">
        <f t="shared" si="6061"/>
        <v/>
      </c>
      <c r="L4340" s="21" t="str">
        <f t="shared" si="6062"/>
        <v/>
      </c>
      <c r="M4340" s="21" t="str">
        <f t="shared" si="6063"/>
        <v/>
      </c>
      <c r="N4340" s="21" t="str">
        <f t="shared" si="6064"/>
        <v/>
      </c>
      <c r="O4340" s="21" t="str">
        <f t="shared" si="6065"/>
        <v/>
      </c>
      <c r="P4340" s="21" t="str">
        <f t="shared" si="6066"/>
        <v/>
      </c>
      <c r="Q4340" s="21"/>
      <c r="R4340" s="21" t="s">
        <v>9337</v>
      </c>
      <c r="S4340" s="21" t="s">
        <v>9338</v>
      </c>
      <c r="T4340" s="27" t="s">
        <v>9339</v>
      </c>
      <c r="U4340" s="23"/>
      <c r="V4340" s="23"/>
      <c r="W4340" s="15">
        <f t="shared" si="2"/>
        <v>45635</v>
      </c>
      <c r="X4340" s="24">
        <v>4339.0</v>
      </c>
      <c r="Y4340" s="17" t="str">
        <f t="shared" si="6051"/>
        <v>=COUNTIFS(C$3:C4340,C4340)</v>
      </c>
      <c r="Z4340" s="25" t="str">
        <f t="shared" si="6052"/>
        <v>#NAME?</v>
      </c>
      <c r="AA4340" s="25" t="str">
        <f t="shared" si="6053"/>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54"/>
        <v>1</v>
      </c>
      <c r="B4341" s="10">
        <f t="shared" si="5557"/>
        <v>2</v>
      </c>
      <c r="C4341" s="12" t="s">
        <v>9340</v>
      </c>
      <c r="D4341" s="21" t="s">
        <v>47</v>
      </c>
      <c r="E4341" s="21" t="s">
        <v>9341</v>
      </c>
      <c r="F4341" s="21"/>
      <c r="G4341" s="21"/>
      <c r="H4341" s="21" t="s">
        <v>9342</v>
      </c>
      <c r="I4341" s="21" t="s">
        <v>9343</v>
      </c>
      <c r="J4341" s="21" t="s">
        <v>528</v>
      </c>
      <c r="K4341" s="21">
        <v>1.0</v>
      </c>
      <c r="L4341" s="21" t="s">
        <v>35</v>
      </c>
      <c r="M4341" s="21" t="s">
        <v>6044</v>
      </c>
      <c r="N4341" s="21" t="s">
        <v>6045</v>
      </c>
      <c r="O4341" s="21"/>
      <c r="P4341" s="21"/>
      <c r="Q4341" s="21"/>
      <c r="R4341" s="21" t="s">
        <v>9337</v>
      </c>
      <c r="S4341" s="21" t="s">
        <v>9338</v>
      </c>
      <c r="T4341" s="27" t="s">
        <v>9344</v>
      </c>
      <c r="U4341" s="23"/>
      <c r="V4341" s="23"/>
      <c r="W4341" s="15">
        <f t="shared" si="2"/>
        <v>45635</v>
      </c>
      <c r="X4341" s="24">
        <v>4340.0</v>
      </c>
      <c r="Y4341" s="17" t="str">
        <f t="shared" si="6051"/>
        <v>=COUNTIFS(C$3:C4341,C4341)</v>
      </c>
      <c r="Z4341" s="25" t="str">
        <f t="shared" si="6052"/>
        <v>#NAME?</v>
      </c>
      <c r="AA4341" s="25" t="str">
        <f t="shared" si="6053"/>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54"/>
        <v>165</v>
      </c>
      <c r="B4342" s="10">
        <f t="shared" si="5557"/>
        <v>220</v>
      </c>
      <c r="C4342" s="12" t="s">
        <v>1131</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9337</v>
      </c>
      <c r="S4342" s="21" t="s">
        <v>9338</v>
      </c>
      <c r="T4342" s="27" t="s">
        <v>9339</v>
      </c>
      <c r="U4342" s="23"/>
      <c r="V4342" s="23"/>
      <c r="W4342" s="15">
        <f t="shared" si="2"/>
        <v>45635</v>
      </c>
      <c r="X4342" s="24">
        <v>4341.0</v>
      </c>
      <c r="Y4342" s="17" t="str">
        <f t="shared" si="6051"/>
        <v>=COUNTIFS(C$3:C4342,C4342)</v>
      </c>
      <c r="Z4342" s="25" t="str">
        <f t="shared" si="6052"/>
        <v>#NAME?</v>
      </c>
      <c r="AA4342" s="25" t="str">
        <f t="shared" si="6053"/>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54"/>
        <v>1</v>
      </c>
      <c r="B4343" s="10">
        <f t="shared" si="5557"/>
        <v>2</v>
      </c>
      <c r="C4343" s="12" t="s">
        <v>9345</v>
      </c>
      <c r="D4343" s="21" t="s">
        <v>47</v>
      </c>
      <c r="E4343" s="21" t="s">
        <v>9346</v>
      </c>
      <c r="F4343" s="21"/>
      <c r="G4343" s="21"/>
      <c r="H4343" s="21" t="s">
        <v>9347</v>
      </c>
      <c r="I4343" s="21" t="s">
        <v>9348</v>
      </c>
      <c r="J4343" s="21"/>
      <c r="K4343" s="21"/>
      <c r="L4343" s="21"/>
      <c r="M4343" s="21"/>
      <c r="N4343" s="21" t="s">
        <v>9349</v>
      </c>
      <c r="O4343" s="21" t="s">
        <v>916</v>
      </c>
      <c r="P4343" s="21" t="s">
        <v>9350</v>
      </c>
      <c r="Q4343" s="21"/>
      <c r="R4343" s="21" t="s">
        <v>9337</v>
      </c>
      <c r="S4343" s="21" t="s">
        <v>9338</v>
      </c>
      <c r="T4343" s="27" t="s">
        <v>9351</v>
      </c>
      <c r="U4343" s="23"/>
      <c r="V4343" s="23"/>
      <c r="W4343" s="15">
        <f t="shared" si="2"/>
        <v>45635</v>
      </c>
      <c r="X4343" s="24">
        <v>4342.0</v>
      </c>
      <c r="Y4343" s="17" t="str">
        <f t="shared" si="6051"/>
        <v>=COUNTIFS(C$3:C4343,C4343)</v>
      </c>
      <c r="Z4343" s="25" t="str">
        <f t="shared" si="6052"/>
        <v>#NAME?</v>
      </c>
      <c r="AA4343" s="25" t="str">
        <f t="shared" si="6053"/>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54"/>
        <v>1</v>
      </c>
      <c r="B4344" s="10">
        <f t="shared" si="5557"/>
        <v>1</v>
      </c>
      <c r="C4344" s="12" t="s">
        <v>9352</v>
      </c>
      <c r="D4344" s="21" t="s">
        <v>47</v>
      </c>
      <c r="E4344" s="21" t="s">
        <v>2064</v>
      </c>
      <c r="F4344" s="21"/>
      <c r="G4344" s="21"/>
      <c r="H4344" s="21" t="s">
        <v>9353</v>
      </c>
      <c r="I4344" s="21" t="s">
        <v>9354</v>
      </c>
      <c r="J4344" s="21"/>
      <c r="K4344" s="21"/>
      <c r="L4344" s="21"/>
      <c r="M4344" s="21"/>
      <c r="N4344" s="21"/>
      <c r="O4344" s="21"/>
      <c r="P4344" s="21"/>
      <c r="Q4344" s="21"/>
      <c r="R4344" s="21" t="s">
        <v>9337</v>
      </c>
      <c r="S4344" s="21" t="s">
        <v>9338</v>
      </c>
      <c r="T4344" s="27" t="s">
        <v>9355</v>
      </c>
      <c r="U4344" s="23"/>
      <c r="V4344" s="23"/>
      <c r="W4344" s="15">
        <f t="shared" si="2"/>
        <v>45635</v>
      </c>
      <c r="X4344" s="24">
        <v>4343.0</v>
      </c>
      <c r="Y4344" s="17" t="str">
        <f t="shared" si="6051"/>
        <v>=COUNTIFS(C$3:C4344,C4344)</v>
      </c>
      <c r="Z4344" s="25" t="str">
        <f t="shared" si="6052"/>
        <v>#NAME?</v>
      </c>
      <c r="AA4344" s="25" t="str">
        <f t="shared" si="6053"/>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54"/>
        <v>1</v>
      </c>
      <c r="B4345" s="10">
        <f t="shared" si="5557"/>
        <v>1</v>
      </c>
      <c r="C4345" s="12" t="s">
        <v>9356</v>
      </c>
      <c r="D4345" s="21" t="s">
        <v>47</v>
      </c>
      <c r="E4345" s="21" t="s">
        <v>9357</v>
      </c>
      <c r="F4345" s="21"/>
      <c r="G4345" s="21"/>
      <c r="H4345" s="21" t="s">
        <v>4993</v>
      </c>
      <c r="I4345" s="21"/>
      <c r="J4345" s="21"/>
      <c r="K4345" s="21"/>
      <c r="L4345" s="21"/>
      <c r="M4345" s="21"/>
      <c r="N4345" s="21"/>
      <c r="O4345" s="21"/>
      <c r="P4345" s="21"/>
      <c r="Q4345" s="21"/>
      <c r="R4345" s="21" t="s">
        <v>9337</v>
      </c>
      <c r="S4345" s="21" t="s">
        <v>9338</v>
      </c>
      <c r="T4345" s="27" t="s">
        <v>9358</v>
      </c>
      <c r="U4345" s="23"/>
      <c r="V4345" s="23"/>
      <c r="W4345" s="15">
        <f t="shared" si="2"/>
        <v>45635</v>
      </c>
      <c r="X4345" s="24">
        <v>4344.0</v>
      </c>
      <c r="Y4345" s="17" t="str">
        <f t="shared" si="6051"/>
        <v>=COUNTIFS(C$3:C4345,C4345)</v>
      </c>
      <c r="Z4345" s="25" t="str">
        <f t="shared" si="6052"/>
        <v>#NAME?</v>
      </c>
      <c r="AA4345" s="25" t="str">
        <f t="shared" si="6053"/>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54"/>
        <v>166</v>
      </c>
      <c r="B4346" s="10">
        <f t="shared" si="5557"/>
        <v>220</v>
      </c>
      <c r="C4346" s="12" t="s">
        <v>1131</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9337</v>
      </c>
      <c r="S4346" s="21" t="s">
        <v>9338</v>
      </c>
      <c r="T4346" s="27" t="s">
        <v>9339</v>
      </c>
      <c r="U4346" s="23"/>
      <c r="V4346" s="23"/>
      <c r="W4346" s="15">
        <f t="shared" si="2"/>
        <v>45635</v>
      </c>
      <c r="X4346" s="24">
        <v>4345.0</v>
      </c>
      <c r="Y4346" s="17" t="str">
        <f t="shared" si="6051"/>
        <v>=COUNTIFS(C$3:C4346,C4346)</v>
      </c>
      <c r="Z4346" s="25" t="str">
        <f t="shared" si="6052"/>
        <v>#NAME?</v>
      </c>
      <c r="AA4346" s="25" t="str">
        <f t="shared" si="6053"/>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54"/>
        <v>1</v>
      </c>
      <c r="B4347" s="10">
        <f t="shared" si="5557"/>
        <v>1</v>
      </c>
      <c r="C4347" s="12" t="s">
        <v>9359</v>
      </c>
      <c r="D4347" s="21" t="s">
        <v>47</v>
      </c>
      <c r="E4347" s="21" t="s">
        <v>9360</v>
      </c>
      <c r="F4347" s="21"/>
      <c r="G4347" s="21"/>
      <c r="H4347" s="21" t="s">
        <v>9361</v>
      </c>
      <c r="I4347" s="21" t="s">
        <v>9362</v>
      </c>
      <c r="J4347" s="21"/>
      <c r="K4347" s="21"/>
      <c r="L4347" s="21"/>
      <c r="M4347" s="21"/>
      <c r="N4347" s="21" t="s">
        <v>9363</v>
      </c>
      <c r="O4347" s="21" t="s">
        <v>2250</v>
      </c>
      <c r="P4347" s="21" t="s">
        <v>9364</v>
      </c>
      <c r="Q4347" s="21"/>
      <c r="R4347" s="21" t="s">
        <v>9337</v>
      </c>
      <c r="S4347" s="21" t="s">
        <v>9338</v>
      </c>
      <c r="T4347" s="27" t="s">
        <v>9365</v>
      </c>
      <c r="U4347" s="23"/>
      <c r="V4347" s="23"/>
      <c r="W4347" s="15">
        <f t="shared" si="2"/>
        <v>45635</v>
      </c>
      <c r="X4347" s="24">
        <v>4346.0</v>
      </c>
      <c r="Y4347" s="17" t="str">
        <f t="shared" si="6051"/>
        <v>=COUNTIFS(C$3:C4347,C4347)</v>
      </c>
      <c r="Z4347" s="25" t="str">
        <f t="shared" si="6052"/>
        <v>#NAME?</v>
      </c>
      <c r="AA4347" s="25" t="str">
        <f t="shared" si="6053"/>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54"/>
        <v>2</v>
      </c>
      <c r="B4348" s="10">
        <f t="shared" si="5557"/>
        <v>3</v>
      </c>
      <c r="C4348" s="12" t="s">
        <v>2078</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9337</v>
      </c>
      <c r="S4348" s="21" t="s">
        <v>9338</v>
      </c>
      <c r="T4348" s="27" t="s">
        <v>9339</v>
      </c>
      <c r="U4348" s="23"/>
      <c r="V4348" s="23"/>
      <c r="W4348" s="15">
        <f t="shared" si="2"/>
        <v>45635</v>
      </c>
      <c r="X4348" s="24">
        <v>4347.0</v>
      </c>
      <c r="Y4348" s="17" t="str">
        <f t="shared" si="6051"/>
        <v>=COUNTIFS(C$3:C4348,C4348)</v>
      </c>
      <c r="Z4348" s="25" t="str">
        <f t="shared" si="6052"/>
        <v>#NAME?</v>
      </c>
      <c r="AA4348" s="25" t="str">
        <f t="shared" si="6053"/>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54"/>
        <v>1</v>
      </c>
      <c r="B4349" s="10">
        <f t="shared" si="5557"/>
        <v>1</v>
      </c>
      <c r="C4349" s="12" t="s">
        <v>9366</v>
      </c>
      <c r="D4349" s="21" t="s">
        <v>47</v>
      </c>
      <c r="E4349" s="21" t="s">
        <v>9367</v>
      </c>
      <c r="F4349" s="21"/>
      <c r="G4349" s="21"/>
      <c r="H4349" s="21" t="s">
        <v>9368</v>
      </c>
      <c r="I4349" s="21" t="s">
        <v>9369</v>
      </c>
      <c r="J4349" s="21" t="s">
        <v>1241</v>
      </c>
      <c r="K4349" s="21">
        <v>1.0</v>
      </c>
      <c r="L4349" s="21" t="s">
        <v>35</v>
      </c>
      <c r="M4349" s="21"/>
      <c r="N4349" s="21" t="s">
        <v>6348</v>
      </c>
      <c r="O4349" s="21"/>
      <c r="P4349" s="21"/>
      <c r="Q4349" s="21"/>
      <c r="R4349" s="21" t="s">
        <v>9337</v>
      </c>
      <c r="S4349" s="21" t="s">
        <v>9338</v>
      </c>
      <c r="T4349" s="27" t="s">
        <v>9370</v>
      </c>
      <c r="U4349" s="23"/>
      <c r="V4349" s="23"/>
      <c r="W4349" s="15">
        <f t="shared" si="2"/>
        <v>45635</v>
      </c>
      <c r="X4349" s="24">
        <v>4348.0</v>
      </c>
      <c r="Y4349" s="17" t="str">
        <f t="shared" si="6051"/>
        <v>=COUNTIFS(C$3:C4349,C4349)</v>
      </c>
      <c r="Z4349" s="25" t="str">
        <f t="shared" si="6052"/>
        <v>#NAME?</v>
      </c>
      <c r="AA4349" s="25" t="str">
        <f t="shared" si="6053"/>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54"/>
        <v>167</v>
      </c>
      <c r="B4350" s="10">
        <f t="shared" si="5557"/>
        <v>220</v>
      </c>
      <c r="C4350" s="12" t="s">
        <v>1131</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9337</v>
      </c>
      <c r="S4350" s="21" t="s">
        <v>9338</v>
      </c>
      <c r="T4350" s="27" t="s">
        <v>9339</v>
      </c>
      <c r="U4350" s="23"/>
      <c r="V4350" s="23"/>
      <c r="W4350" s="15">
        <f t="shared" si="2"/>
        <v>45635</v>
      </c>
      <c r="X4350" s="24">
        <v>4349.0</v>
      </c>
      <c r="Y4350" s="17" t="str">
        <f t="shared" si="6051"/>
        <v>=COUNTIFS(C$3:C4350,C4350)</v>
      </c>
      <c r="Z4350" s="25" t="str">
        <f t="shared" si="6052"/>
        <v>#NAME?</v>
      </c>
      <c r="AA4350" s="25" t="str">
        <f t="shared" si="6053"/>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54"/>
        <v>1</v>
      </c>
      <c r="B4351" s="10">
        <f t="shared" si="5557"/>
        <v>1</v>
      </c>
      <c r="C4351" s="12" t="s">
        <v>9371</v>
      </c>
      <c r="D4351" s="21" t="s">
        <v>84</v>
      </c>
      <c r="E4351" s="21" t="s">
        <v>9372</v>
      </c>
      <c r="F4351" s="21"/>
      <c r="G4351" s="21"/>
      <c r="H4351" s="21" t="s">
        <v>9373</v>
      </c>
      <c r="I4351" s="27" t="s">
        <v>9374</v>
      </c>
      <c r="J4351" s="21" t="s">
        <v>2215</v>
      </c>
      <c r="K4351" s="21">
        <v>1.0</v>
      </c>
      <c r="L4351" s="27" t="s">
        <v>1456</v>
      </c>
      <c r="M4351" s="21" t="s">
        <v>9375</v>
      </c>
      <c r="N4351" s="21" t="s">
        <v>9376</v>
      </c>
      <c r="O4351" s="21"/>
      <c r="P4351" s="21"/>
      <c r="Q4351" s="21"/>
      <c r="R4351" s="21" t="s">
        <v>9337</v>
      </c>
      <c r="S4351" s="21" t="s">
        <v>9338</v>
      </c>
      <c r="T4351" s="27" t="s">
        <v>9377</v>
      </c>
      <c r="U4351" s="23"/>
      <c r="V4351" s="23"/>
      <c r="W4351" s="15">
        <f t="shared" si="2"/>
        <v>45635</v>
      </c>
      <c r="X4351" s="24">
        <v>4350.0</v>
      </c>
      <c r="Y4351" s="17" t="str">
        <f t="shared" si="6051"/>
        <v>=COUNTIFS(C$3:C4351,C4351)</v>
      </c>
      <c r="Z4351" s="25" t="str">
        <f t="shared" si="6052"/>
        <v>#NAME?</v>
      </c>
      <c r="AA4351" s="25" t="str">
        <f t="shared" si="6053"/>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54"/>
        <v>168</v>
      </c>
      <c r="B4352" s="10">
        <f t="shared" si="5557"/>
        <v>220</v>
      </c>
      <c r="C4352" s="12" t="s">
        <v>1131</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9337</v>
      </c>
      <c r="S4352" s="21" t="s">
        <v>9338</v>
      </c>
      <c r="T4352" s="27" t="s">
        <v>9339</v>
      </c>
      <c r="U4352" s="23"/>
      <c r="V4352" s="23"/>
      <c r="W4352" s="15">
        <f t="shared" si="2"/>
        <v>45635</v>
      </c>
      <c r="X4352" s="24">
        <v>4351.0</v>
      </c>
      <c r="Y4352" s="17" t="str">
        <f t="shared" si="6051"/>
        <v>=COUNTIFS(C$3:C4352,C4352)</v>
      </c>
      <c r="Z4352" s="25" t="str">
        <f t="shared" si="6052"/>
        <v>#NAME?</v>
      </c>
      <c r="AA4352" s="25" t="str">
        <f t="shared" si="6053"/>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54"/>
        <v>1</v>
      </c>
      <c r="B4353" s="10">
        <f t="shared" si="5557"/>
        <v>1</v>
      </c>
      <c r="C4353" s="12" t="s">
        <v>9378</v>
      </c>
      <c r="D4353" s="21" t="s">
        <v>84</v>
      </c>
      <c r="E4353" s="21" t="s">
        <v>9379</v>
      </c>
      <c r="F4353" s="21"/>
      <c r="G4353" s="21"/>
      <c r="H4353" s="21" t="s">
        <v>9380</v>
      </c>
      <c r="I4353" s="27" t="s">
        <v>9381</v>
      </c>
      <c r="J4353" s="21" t="s">
        <v>2215</v>
      </c>
      <c r="K4353" s="21">
        <v>1.0</v>
      </c>
      <c r="L4353" s="27" t="s">
        <v>1456</v>
      </c>
      <c r="M4353" s="21" t="s">
        <v>9382</v>
      </c>
      <c r="N4353" s="21" t="s">
        <v>9383</v>
      </c>
      <c r="O4353" s="21"/>
      <c r="P4353" s="21"/>
      <c r="Q4353" s="21"/>
      <c r="R4353" s="21" t="s">
        <v>9337</v>
      </c>
      <c r="S4353" s="21" t="s">
        <v>9338</v>
      </c>
      <c r="T4353" s="27" t="s">
        <v>9384</v>
      </c>
      <c r="U4353" s="23"/>
      <c r="V4353" s="23"/>
      <c r="W4353" s="15">
        <f t="shared" si="2"/>
        <v>45635</v>
      </c>
      <c r="X4353" s="24">
        <v>4352.0</v>
      </c>
      <c r="Y4353" s="17" t="str">
        <f t="shared" si="6051"/>
        <v>=COUNTIFS(C$3:C4353,C4353)</v>
      </c>
      <c r="Z4353" s="25" t="str">
        <f t="shared" si="6052"/>
        <v>#NAME?</v>
      </c>
      <c r="AA4353" s="25" t="str">
        <f t="shared" si="6053"/>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54"/>
        <v>169</v>
      </c>
      <c r="B4354" s="10">
        <f t="shared" si="5557"/>
        <v>220</v>
      </c>
      <c r="C4354" s="12" t="s">
        <v>1131</v>
      </c>
      <c r="D4354" s="21" t="str">
        <f t="shared" ref="D4354:D4355" si="6068">VLOOKUP($C4354,$C$1:$P$7320,2,0)</f>
        <v>ind</v>
      </c>
      <c r="E4354" s="21" t="str">
        <f t="shared" ref="E4354:E4355" si="6069">VLOOKUP($C4354,$C$1:$P$7320,3,0)</f>
        <v>conj</v>
      </c>
      <c r="F4354" s="21" t="str">
        <f t="shared" ref="F4354:F4355" si="6070">VLOOKUP($C4354,$C$1:$P$7320,4,0)</f>
        <v/>
      </c>
      <c r="G4354" s="21"/>
      <c r="H4354" s="21" t="str">
        <f t="shared" ref="H4354:H4355" si="6071">VLOOKUP($C4354,$C$1:$P$7320,6,0)</f>
        <v>or, either or</v>
      </c>
      <c r="I4354" s="21" t="str">
        <f t="shared" ref="I4354:I4355" si="6072">VLOOKUP($C4354,$C$1:$P$7320,7,0)</f>
        <v/>
      </c>
      <c r="J4354" s="21" t="str">
        <f t="shared" ref="J4354:J4355" si="6073">VLOOKUP($C4354,$C$1:$P$7320,8,0)</f>
        <v/>
      </c>
      <c r="K4354" s="21" t="str">
        <f t="shared" ref="K4354:K4355" si="6074">VLOOKUP($C4354,$C$1:$P$7320,9,0)</f>
        <v/>
      </c>
      <c r="L4354" s="21" t="str">
        <f t="shared" ref="L4354:L4355" si="6075">VLOOKUP($C4354,$C$1:$P$7320,10,0)</f>
        <v/>
      </c>
      <c r="M4354" s="21" t="str">
        <f t="shared" ref="M4354:M4355" si="6076">VLOOKUP($C4354,$C$1:$P$7320,11,0)</f>
        <v/>
      </c>
      <c r="N4354" s="21" t="str">
        <f t="shared" ref="N4354:N4355" si="6077">VLOOKUP($C4354,$C$1:$P$7320,12,0)</f>
        <v/>
      </c>
      <c r="O4354" s="21" t="str">
        <f t="shared" ref="O4354:O4355" si="6078">VLOOKUP($C4354,$C$1:$P$7320,13,0)</f>
        <v/>
      </c>
      <c r="P4354" s="21" t="str">
        <f t="shared" ref="P4354:P4355" si="6079">VLOOKUP($C4354,$C$1:$P$7320,14,0)</f>
        <v/>
      </c>
      <c r="Q4354" s="21"/>
      <c r="R4354" s="21" t="s">
        <v>9337</v>
      </c>
      <c r="S4354" s="21" t="s">
        <v>9338</v>
      </c>
      <c r="T4354" s="27" t="s">
        <v>9339</v>
      </c>
      <c r="U4354" s="23"/>
      <c r="V4354" s="23"/>
      <c r="W4354" s="15">
        <f t="shared" si="2"/>
        <v>45635</v>
      </c>
      <c r="X4354" s="24">
        <v>4353.0</v>
      </c>
      <c r="Y4354" s="17" t="str">
        <f t="shared" si="6051"/>
        <v>=COUNTIFS(C$3:C4354,C4354)</v>
      </c>
      <c r="Z4354" s="25" t="str">
        <f t="shared" si="6052"/>
        <v>#NAME?</v>
      </c>
      <c r="AA4354" s="25" t="str">
        <f t="shared" si="6053"/>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54"/>
        <v>5</v>
      </c>
      <c r="B4355" s="10">
        <f t="shared" si="5557"/>
        <v>7</v>
      </c>
      <c r="C4355" s="12" t="s">
        <v>1078</v>
      </c>
      <c r="D4355" s="21" t="str">
        <f t="shared" si="6068"/>
        <v>ind</v>
      </c>
      <c r="E4355" s="21" t="str">
        <f t="shared" si="6069"/>
        <v>adv, abl sg of antama</v>
      </c>
      <c r="F4355" s="21" t="str">
        <f t="shared" si="6070"/>
        <v/>
      </c>
      <c r="G4355" s="21"/>
      <c r="H4355" s="21" t="str">
        <f t="shared" si="6071"/>
        <v>even so much as; even with</v>
      </c>
      <c r="I4355" s="21" t="str">
        <f t="shared" si="6072"/>
        <v>as last</v>
      </c>
      <c r="J4355" s="21" t="str">
        <f t="shared" si="6073"/>
        <v/>
      </c>
      <c r="K4355" s="21" t="str">
        <f t="shared" si="6074"/>
        <v/>
      </c>
      <c r="L4355" s="21" t="str">
        <f t="shared" si="6075"/>
        <v/>
      </c>
      <c r="M4355" s="21" t="str">
        <f t="shared" si="6076"/>
        <v/>
      </c>
      <c r="N4355" s="21" t="str">
        <f t="shared" si="6077"/>
        <v>anta + ma + so</v>
      </c>
      <c r="O4355" s="21" t="str">
        <f t="shared" si="6078"/>
        <v/>
      </c>
      <c r="P4355" s="21" t="str">
        <f t="shared" si="6079"/>
        <v/>
      </c>
      <c r="Q4355" s="21"/>
      <c r="R4355" s="21" t="s">
        <v>9337</v>
      </c>
      <c r="S4355" s="21" t="s">
        <v>9338</v>
      </c>
      <c r="T4355" s="27" t="s">
        <v>9339</v>
      </c>
      <c r="U4355" s="23"/>
      <c r="V4355" s="23"/>
      <c r="W4355" s="15">
        <f t="shared" si="2"/>
        <v>45635</v>
      </c>
      <c r="X4355" s="24">
        <v>4354.0</v>
      </c>
      <c r="Y4355" s="17" t="str">
        <f t="shared" si="6051"/>
        <v>=COUNTIFS(C$3:C4355,C4355)</v>
      </c>
      <c r="Z4355" s="25" t="str">
        <f t="shared" si="6052"/>
        <v>#NAME?</v>
      </c>
      <c r="AA4355" s="25" t="str">
        <f t="shared" si="6053"/>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54"/>
        <v>1</v>
      </c>
      <c r="B4356" s="10">
        <f t="shared" si="5557"/>
        <v>1</v>
      </c>
      <c r="C4356" s="12" t="s">
        <v>9385</v>
      </c>
      <c r="D4356" s="21" t="s">
        <v>118</v>
      </c>
      <c r="E4356" s="21" t="s">
        <v>6700</v>
      </c>
      <c r="F4356" s="21"/>
      <c r="G4356" s="21"/>
      <c r="H4356" s="21"/>
      <c r="I4356" s="21"/>
      <c r="J4356" s="21"/>
      <c r="K4356" s="21"/>
      <c r="L4356" s="21"/>
      <c r="M4356" s="21"/>
      <c r="N4356" s="21" t="s">
        <v>9386</v>
      </c>
      <c r="O4356" s="21"/>
      <c r="P4356" s="21"/>
      <c r="Q4356" s="21" t="s">
        <v>9387</v>
      </c>
      <c r="R4356" s="21" t="s">
        <v>9337</v>
      </c>
      <c r="S4356" s="21" t="s">
        <v>9338</v>
      </c>
      <c r="T4356" s="27" t="s">
        <v>9388</v>
      </c>
      <c r="U4356" s="23"/>
      <c r="V4356" s="23"/>
      <c r="W4356" s="15">
        <f t="shared" si="2"/>
        <v>45635</v>
      </c>
      <c r="X4356" s="24">
        <v>4355.0</v>
      </c>
      <c r="Y4356" s="17" t="str">
        <f t="shared" si="6051"/>
        <v>=COUNTIFS(C$3:C4356,C4356)</v>
      </c>
      <c r="Z4356" s="25" t="str">
        <f t="shared" si="6052"/>
        <v>#NAME?</v>
      </c>
      <c r="AA4356" s="25" t="str">
        <f t="shared" si="6053"/>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54"/>
        <v>1</v>
      </c>
      <c r="B4357" s="10">
        <f t="shared" si="5557"/>
        <v>1</v>
      </c>
      <c r="C4357" s="12" t="s">
        <v>9389</v>
      </c>
      <c r="D4357" s="21" t="s">
        <v>250</v>
      </c>
      <c r="E4357" s="21" t="s">
        <v>9390</v>
      </c>
      <c r="F4357" s="21"/>
      <c r="G4357" s="21"/>
      <c r="H4357" s="21" t="s">
        <v>9391</v>
      </c>
      <c r="I4357" s="21" t="s">
        <v>9392</v>
      </c>
      <c r="J4357" s="21"/>
      <c r="K4357" s="21"/>
      <c r="L4357" s="21"/>
      <c r="M4357" s="21"/>
      <c r="N4357" s="21" t="s">
        <v>9393</v>
      </c>
      <c r="O4357" s="21" t="s">
        <v>1425</v>
      </c>
      <c r="P4357" s="21" t="s">
        <v>9394</v>
      </c>
      <c r="Q4357" s="21" t="s">
        <v>9395</v>
      </c>
      <c r="R4357" s="21" t="s">
        <v>9337</v>
      </c>
      <c r="S4357" s="21" t="s">
        <v>9338</v>
      </c>
      <c r="T4357" s="27" t="s">
        <v>9396</v>
      </c>
      <c r="U4357" s="23"/>
      <c r="V4357" s="23"/>
      <c r="W4357" s="15">
        <f t="shared" si="2"/>
        <v>45635</v>
      </c>
      <c r="X4357" s="24">
        <v>4356.0</v>
      </c>
      <c r="Y4357" s="17" t="str">
        <f t="shared" si="6051"/>
        <v>=COUNTIFS(C$3:C4357,C4357)</v>
      </c>
      <c r="Z4357" s="25" t="str">
        <f t="shared" si="6052"/>
        <v>#NAME?</v>
      </c>
      <c r="AA4357" s="25" t="str">
        <f t="shared" si="6053"/>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54"/>
        <v>1</v>
      </c>
      <c r="B4358" s="10">
        <f t="shared" si="5557"/>
        <v>1</v>
      </c>
      <c r="C4358" s="12" t="s">
        <v>9397</v>
      </c>
      <c r="D4358" s="21" t="s">
        <v>47</v>
      </c>
      <c r="E4358" s="21" t="s">
        <v>921</v>
      </c>
      <c r="F4358" s="21"/>
      <c r="G4358" s="21"/>
      <c r="H4358" s="21" t="s">
        <v>9398</v>
      </c>
      <c r="I4358" s="21"/>
      <c r="J4358" s="21" t="s">
        <v>9040</v>
      </c>
      <c r="K4358" s="21">
        <v>1.0</v>
      </c>
      <c r="L4358" s="21" t="s">
        <v>35</v>
      </c>
      <c r="M4358" s="21"/>
      <c r="N4358" s="21" t="s">
        <v>9041</v>
      </c>
      <c r="O4358" s="21"/>
      <c r="P4358" s="21"/>
      <c r="Q4358" s="21" t="s">
        <v>9042</v>
      </c>
      <c r="R4358" s="21" t="s">
        <v>9337</v>
      </c>
      <c r="S4358" s="21" t="s">
        <v>9338</v>
      </c>
      <c r="T4358" s="27" t="s">
        <v>9399</v>
      </c>
      <c r="U4358" s="23"/>
      <c r="V4358" s="23"/>
      <c r="W4358" s="15">
        <f t="shared" si="2"/>
        <v>45635</v>
      </c>
      <c r="X4358" s="24">
        <v>4357.0</v>
      </c>
      <c r="Y4358" s="17" t="str">
        <f t="shared" si="6051"/>
        <v>=COUNTIFS(C$3:C4358,C4358)</v>
      </c>
      <c r="Z4358" s="25" t="str">
        <f t="shared" si="6052"/>
        <v>#NAME?</v>
      </c>
      <c r="AA4358" s="25" t="str">
        <f t="shared" si="6053"/>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54"/>
        <v>1</v>
      </c>
      <c r="B4359" s="10">
        <f t="shared" si="5557"/>
        <v>1</v>
      </c>
      <c r="C4359" s="12" t="s">
        <v>9400</v>
      </c>
      <c r="D4359" s="21" t="s">
        <v>250</v>
      </c>
      <c r="E4359" s="21" t="s">
        <v>1741</v>
      </c>
      <c r="F4359" s="21"/>
      <c r="G4359" s="21"/>
      <c r="H4359" s="21" t="s">
        <v>9401</v>
      </c>
      <c r="I4359" s="21" t="s">
        <v>1744</v>
      </c>
      <c r="J4359" s="21" t="s">
        <v>729</v>
      </c>
      <c r="K4359" s="21">
        <v>1.0</v>
      </c>
      <c r="L4359" s="21" t="s">
        <v>35</v>
      </c>
      <c r="M4359" s="21"/>
      <c r="N4359" s="21" t="s">
        <v>730</v>
      </c>
      <c r="O4359" s="21"/>
      <c r="P4359" s="21"/>
      <c r="Q4359" s="21"/>
      <c r="R4359" s="21" t="s">
        <v>9337</v>
      </c>
      <c r="S4359" s="21" t="s">
        <v>9338</v>
      </c>
      <c r="T4359" s="27" t="s">
        <v>9402</v>
      </c>
      <c r="U4359" s="23"/>
      <c r="V4359" s="23"/>
      <c r="W4359" s="15">
        <f t="shared" si="2"/>
        <v>45635</v>
      </c>
      <c r="X4359" s="24">
        <v>4358.0</v>
      </c>
      <c r="Y4359" s="17" t="str">
        <f t="shared" si="6051"/>
        <v>=COUNTIFS(C$3:C4359,C4359)</v>
      </c>
      <c r="Z4359" s="25" t="str">
        <f t="shared" si="6052"/>
        <v>#NAME?</v>
      </c>
      <c r="AA4359" s="25" t="str">
        <f t="shared" si="6053"/>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54"/>
        <v>21</v>
      </c>
      <c r="B4360" s="10">
        <f t="shared" si="5557"/>
        <v>27</v>
      </c>
      <c r="C4360" s="12" t="s">
        <v>851</v>
      </c>
      <c r="D4360" s="21" t="str">
        <f t="shared" ref="D4360:D4361" si="6080">VLOOKUP($C4360,$C$1:$P$7320,2,0)</f>
        <v>ind</v>
      </c>
      <c r="E4360" s="21" t="str">
        <f t="shared" ref="E4360:E4361" si="6081">VLOOKUP($C4360,$C$1:$P$7320,3,0)</f>
        <v>conj</v>
      </c>
      <c r="F4360" s="21" t="str">
        <f t="shared" ref="F4360:F4361" si="6082">VLOOKUP($C4360,$C$1:$P$7320,4,0)</f>
        <v/>
      </c>
      <c r="G4360" s="21"/>
      <c r="H4360" s="21" t="str">
        <f t="shared" ref="H4360:H4361" si="6083">VLOOKUP($C4360,$C$1:$P$7320,6,0)</f>
        <v>then, and, now, even</v>
      </c>
      <c r="I4360" s="21" t="str">
        <f t="shared" ref="I4360:I4361" si="6084">VLOOKUP($C4360,$C$1:$P$7320,7,0)</f>
        <v/>
      </c>
      <c r="J4360" s="21" t="str">
        <f t="shared" ref="J4360:J4361" si="6085">VLOOKUP($C4360,$C$1:$P$7320,8,0)</f>
        <v/>
      </c>
      <c r="K4360" s="21" t="str">
        <f t="shared" ref="K4360:K4361" si="6086">VLOOKUP($C4360,$C$1:$P$7320,9,0)</f>
        <v/>
      </c>
      <c r="L4360" s="21" t="str">
        <f t="shared" ref="L4360:L4361" si="6087">VLOOKUP($C4360,$C$1:$P$7320,10,0)</f>
        <v/>
      </c>
      <c r="M4360" s="21" t="str">
        <f t="shared" ref="M4360:M4361" si="6088">VLOOKUP($C4360,$C$1:$P$7320,11,0)</f>
        <v/>
      </c>
      <c r="N4360" s="21" t="str">
        <f t="shared" ref="N4360:N4361" si="6089">VLOOKUP($C4360,$C$1:$P$7320,12,0)</f>
        <v>(a)pi</v>
      </c>
      <c r="O4360" s="21" t="str">
        <f t="shared" ref="O4360:O4361" si="6090">VLOOKUP($C4360,$C$1:$P$7320,13,0)</f>
        <v/>
      </c>
      <c r="P4360" s="21" t="str">
        <f t="shared" ref="P4360:P4361" si="6091">VLOOKUP($C4360,$C$1:$P$7320,14,0)</f>
        <v/>
      </c>
      <c r="Q4360" s="21"/>
      <c r="R4360" s="21" t="s">
        <v>9337</v>
      </c>
      <c r="S4360" s="21" t="s">
        <v>9338</v>
      </c>
      <c r="T4360" s="27" t="s">
        <v>9339</v>
      </c>
      <c r="U4360" s="23"/>
      <c r="V4360" s="23"/>
      <c r="W4360" s="15">
        <f t="shared" si="2"/>
        <v>45635</v>
      </c>
      <c r="X4360" s="24">
        <v>4359.0</v>
      </c>
      <c r="Y4360" s="17" t="str">
        <f t="shared" si="6051"/>
        <v>=COUNTIFS(C$3:C4360,C4360)</v>
      </c>
      <c r="Z4360" s="25" t="str">
        <f t="shared" si="6052"/>
        <v>#NAME?</v>
      </c>
      <c r="AA4360" s="25" t="str">
        <f t="shared" si="6053"/>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54"/>
        <v>90</v>
      </c>
      <c r="B4361" s="10">
        <f t="shared" si="5557"/>
        <v>122</v>
      </c>
      <c r="C4361" s="12" t="s">
        <v>4724</v>
      </c>
      <c r="D4361" s="21" t="str">
        <f t="shared" si="6080"/>
        <v>adj</v>
      </c>
      <c r="E4361" s="21" t="str">
        <f t="shared" si="6081"/>
        <v>nt nom sg of pācittiya</v>
      </c>
      <c r="F4361" s="21" t="str">
        <f t="shared" si="6082"/>
        <v>+loc</v>
      </c>
      <c r="G4361" s="21"/>
      <c r="H4361" s="21" t="str">
        <f t="shared" si="6083"/>
        <v>requiring confession</v>
      </c>
      <c r="I4361" s="21" t="str">
        <f t="shared" si="6084"/>
        <v/>
      </c>
      <c r="J4361" s="21" t="str">
        <f t="shared" si="6085"/>
        <v/>
      </c>
      <c r="K4361" s="21" t="str">
        <f t="shared" si="6086"/>
        <v/>
      </c>
      <c r="L4361" s="21" t="str">
        <f t="shared" si="6087"/>
        <v/>
      </c>
      <c r="M4361" s="21" t="str">
        <f t="shared" si="6088"/>
        <v/>
      </c>
      <c r="N4361" s="21" t="str">
        <f t="shared" si="6089"/>
        <v/>
      </c>
      <c r="O4361" s="21" t="str">
        <f t="shared" si="6090"/>
        <v/>
      </c>
      <c r="P4361" s="21" t="str">
        <f t="shared" si="6091"/>
        <v/>
      </c>
      <c r="Q4361" s="21"/>
      <c r="R4361" s="21" t="s">
        <v>9337</v>
      </c>
      <c r="S4361" s="21" t="s">
        <v>9338</v>
      </c>
      <c r="T4361" s="27" t="s">
        <v>9339</v>
      </c>
      <c r="U4361" s="23"/>
      <c r="V4361" s="23"/>
      <c r="W4361" s="15">
        <f t="shared" si="2"/>
        <v>45635</v>
      </c>
      <c r="X4361" s="24">
        <v>4360.0</v>
      </c>
      <c r="Y4361" s="17" t="str">
        <f t="shared" si="6051"/>
        <v>=COUNTIFS(C$3:C4361,C4361)</v>
      </c>
      <c r="Z4361" s="25" t="str">
        <f t="shared" si="6052"/>
        <v>#NAME?</v>
      </c>
      <c r="AA4361" s="25" t="str">
        <f t="shared" si="6053"/>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2"/>
      <c r="B4362" s="10">
        <f t="shared" si="5557"/>
        <v>0</v>
      </c>
      <c r="C4362" s="113"/>
      <c r="D4362" s="114"/>
      <c r="E4362" s="114"/>
      <c r="F4362" s="114"/>
      <c r="G4362" s="114"/>
      <c r="H4362" s="114"/>
      <c r="I4362" s="114"/>
      <c r="J4362" s="114"/>
      <c r="K4362" s="114"/>
      <c r="L4362" s="114"/>
      <c r="M4362" s="114"/>
      <c r="N4362" s="114"/>
      <c r="O4362" s="114"/>
      <c r="P4362" s="114"/>
      <c r="Q4362" s="114"/>
      <c r="R4362" s="114"/>
      <c r="S4362" s="114"/>
      <c r="T4362" s="114"/>
      <c r="U4362" s="112"/>
      <c r="V4362" s="112"/>
      <c r="W4362" s="15">
        <f t="shared" si="2"/>
        <v>45635</v>
      </c>
      <c r="X4362" s="24">
        <v>4361.0</v>
      </c>
      <c r="Y4362" s="112"/>
      <c r="Z4362" s="112"/>
      <c r="AA4362" s="112"/>
      <c r="AB4362" s="112"/>
      <c r="AC4362" s="112"/>
      <c r="AD4362" s="112"/>
      <c r="AE4362" s="112"/>
      <c r="AF4362" s="112"/>
      <c r="AG4362" s="112"/>
      <c r="AH4362" s="112"/>
      <c r="AI4362" s="112"/>
      <c r="AJ4362" s="112"/>
      <c r="AK4362" s="112"/>
      <c r="AL4362" s="115"/>
      <c r="AM4362" s="115"/>
      <c r="AN4362" s="115"/>
      <c r="AO4362" s="115"/>
      <c r="AP4362" s="115"/>
      <c r="AQ4362" s="115"/>
      <c r="AR4362" s="115"/>
      <c r="AS4362" s="115"/>
      <c r="AT4362" s="115"/>
      <c r="AU4362" s="115"/>
    </row>
    <row r="4363" ht="15.75" customHeight="1">
      <c r="A4363" s="116"/>
      <c r="B4363" s="10">
        <f t="shared" si="5557"/>
        <v>1</v>
      </c>
      <c r="C4363" s="117" t="s">
        <v>9403</v>
      </c>
      <c r="D4363" s="118"/>
      <c r="E4363" s="118"/>
      <c r="F4363" s="118"/>
      <c r="G4363" s="118"/>
      <c r="H4363" s="118"/>
      <c r="I4363" s="118"/>
      <c r="J4363" s="118"/>
      <c r="K4363" s="118"/>
      <c r="L4363" s="118"/>
      <c r="M4363" s="118"/>
      <c r="N4363" s="118"/>
      <c r="O4363" s="118"/>
      <c r="P4363" s="118"/>
      <c r="Q4363" s="124"/>
      <c r="R4363" s="118"/>
      <c r="S4363" s="118"/>
      <c r="T4363" s="120"/>
      <c r="U4363" s="121"/>
      <c r="V4363" s="121"/>
      <c r="W4363" s="15">
        <f t="shared" si="2"/>
        <v>45635</v>
      </c>
      <c r="X4363" s="24">
        <v>4362.0</v>
      </c>
      <c r="Y4363" s="121"/>
      <c r="Z4363" s="121"/>
      <c r="AA4363" s="121"/>
      <c r="AB4363" s="121"/>
      <c r="AC4363" s="121"/>
      <c r="AD4363" s="121"/>
      <c r="AE4363" s="121"/>
      <c r="AF4363" s="121"/>
      <c r="AG4363" s="121"/>
      <c r="AH4363" s="121"/>
      <c r="AI4363" s="121"/>
      <c r="AJ4363" s="121"/>
      <c r="AK4363" s="121"/>
      <c r="AL4363" s="122"/>
      <c r="AM4363" s="122"/>
      <c r="AN4363" s="122"/>
      <c r="AO4363" s="122"/>
      <c r="AP4363" s="122"/>
      <c r="AQ4363" s="122"/>
      <c r="AR4363" s="122"/>
      <c r="AS4363" s="122"/>
      <c r="AT4363" s="122"/>
      <c r="AU4363" s="122"/>
    </row>
    <row r="4364" ht="15.75" customHeight="1">
      <c r="A4364" s="123">
        <f t="shared" ref="A4364:A4369" si="6092">COUNTIFS(C$3:C4364,C4364)</f>
        <v>1</v>
      </c>
      <c r="B4364" s="10">
        <f t="shared" si="5557"/>
        <v>1</v>
      </c>
      <c r="C4364" s="117" t="s">
        <v>9404</v>
      </c>
      <c r="D4364" s="124" t="s">
        <v>47</v>
      </c>
      <c r="E4364" s="119" t="s">
        <v>9405</v>
      </c>
      <c r="F4364" s="124"/>
      <c r="G4364" s="124"/>
      <c r="H4364" s="119" t="s">
        <v>9406</v>
      </c>
      <c r="I4364" s="124"/>
      <c r="J4364" s="124"/>
      <c r="K4364" s="124"/>
      <c r="L4364" s="124"/>
      <c r="M4364" s="124"/>
      <c r="N4364" s="119" t="s">
        <v>9407</v>
      </c>
      <c r="O4364" s="124" t="s">
        <v>65</v>
      </c>
      <c r="P4364" s="119" t="s">
        <v>9407</v>
      </c>
      <c r="Q4364" s="124"/>
      <c r="R4364" s="124" t="s">
        <v>9337</v>
      </c>
      <c r="S4364" s="124" t="s">
        <v>9338</v>
      </c>
      <c r="T4364" s="119" t="s">
        <v>9408</v>
      </c>
      <c r="U4364" s="126"/>
      <c r="V4364" s="126"/>
      <c r="W4364" s="15">
        <f t="shared" si="2"/>
        <v>45635</v>
      </c>
      <c r="X4364" s="24">
        <v>4363.0</v>
      </c>
      <c r="Y4364" s="121" t="str">
        <f t="shared" ref="Y4364:Y4369" si="6093">formulatext(A4364)</f>
        <v>=COUNTIFS(C$3:C4364,C4364)</v>
      </c>
      <c r="Z4364" s="127" t="str">
        <f t="shared" ref="Z4364:Z4369" si="6094">org.libreoffice.regex(Y4364,"(\= COUNTIFS\(C\$\d{1,3}:)(C\d{1,3})(,)(C\d{1,3})(\))","$2")</f>
        <v>#NAME?</v>
      </c>
      <c r="AA4364" s="127" t="str">
        <f t="shared" ref="AA4364:AA4369" si="6095">org.libreoffice.regex(Y4364,"(\= COUNTIFS\(C\$\d{1,3}:)(C\d{1,3})(,)(C\d{1,3})(\))","$4")</f>
        <v>#NAME?</v>
      </c>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si="6092"/>
        <v>1</v>
      </c>
      <c r="B4365" s="10">
        <f t="shared" si="5557"/>
        <v>1</v>
      </c>
      <c r="C4365" s="117" t="s">
        <v>9409</v>
      </c>
      <c r="D4365" s="143" t="s">
        <v>47</v>
      </c>
      <c r="E4365" s="146" t="s">
        <v>5328</v>
      </c>
      <c r="F4365" s="143"/>
      <c r="G4365" s="143"/>
      <c r="H4365" s="146" t="s">
        <v>9410</v>
      </c>
      <c r="I4365" s="143"/>
      <c r="J4365" s="143"/>
      <c r="K4365" s="143"/>
      <c r="L4365" s="143"/>
      <c r="M4365" s="143"/>
      <c r="N4365" s="146" t="s">
        <v>9411</v>
      </c>
      <c r="O4365" s="146" t="s">
        <v>178</v>
      </c>
      <c r="P4365" s="119" t="s">
        <v>9412</v>
      </c>
      <c r="Q4365" s="124"/>
      <c r="R4365" s="124" t="s">
        <v>9337</v>
      </c>
      <c r="S4365" s="124" t="s">
        <v>9338</v>
      </c>
      <c r="T4365" s="119" t="s">
        <v>9413</v>
      </c>
      <c r="U4365" s="126"/>
      <c r="V4365" s="126"/>
      <c r="W4365" s="15">
        <f t="shared" si="2"/>
        <v>45635</v>
      </c>
      <c r="X4365" s="24">
        <v>4364.0</v>
      </c>
      <c r="Y4365" s="121" t="str">
        <f t="shared" si="6093"/>
        <v>=COUNTIFS(C$3:C4365,C4365)</v>
      </c>
      <c r="Z4365" s="127" t="str">
        <f t="shared" si="6094"/>
        <v>#NAME?</v>
      </c>
      <c r="AA4365" s="127" t="str">
        <f t="shared" si="6095"/>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92"/>
        <v>1</v>
      </c>
      <c r="B4366" s="10">
        <f t="shared" si="5557"/>
        <v>1</v>
      </c>
      <c r="C4366" s="117" t="s">
        <v>9414</v>
      </c>
      <c r="D4366" s="143" t="s">
        <v>47</v>
      </c>
      <c r="E4366" s="143" t="s">
        <v>2064</v>
      </c>
      <c r="F4366" s="143"/>
      <c r="G4366" s="143"/>
      <c r="H4366" s="143" t="s">
        <v>8990</v>
      </c>
      <c r="I4366" s="143" t="s">
        <v>8991</v>
      </c>
      <c r="J4366" s="143" t="s">
        <v>8992</v>
      </c>
      <c r="K4366" s="143">
        <v>1.0</v>
      </c>
      <c r="L4366" s="143" t="s">
        <v>35</v>
      </c>
      <c r="M4366" s="143"/>
      <c r="N4366" s="143" t="s">
        <v>8993</v>
      </c>
      <c r="O4366" s="143"/>
      <c r="P4366" s="124"/>
      <c r="Q4366" s="124"/>
      <c r="R4366" s="124" t="s">
        <v>9337</v>
      </c>
      <c r="S4366" s="124" t="s">
        <v>9338</v>
      </c>
      <c r="T4366" s="119" t="s">
        <v>9415</v>
      </c>
      <c r="U4366" s="126"/>
      <c r="V4366" s="126"/>
      <c r="W4366" s="15">
        <f t="shared" si="2"/>
        <v>45635</v>
      </c>
      <c r="X4366" s="24">
        <v>4365.0</v>
      </c>
      <c r="Y4366" s="121" t="str">
        <f t="shared" si="6093"/>
        <v>=COUNTIFS(C$3:C4366,C4366)</v>
      </c>
      <c r="Z4366" s="127" t="str">
        <f t="shared" si="6094"/>
        <v>#NAME?</v>
      </c>
      <c r="AA4366" s="127" t="str">
        <f t="shared" si="6095"/>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92"/>
        <v>1</v>
      </c>
      <c r="B4367" s="10">
        <f t="shared" si="5557"/>
        <v>1</v>
      </c>
      <c r="C4367" s="117" t="s">
        <v>9416</v>
      </c>
      <c r="D4367" s="143" t="s">
        <v>47</v>
      </c>
      <c r="E4367" s="146" t="s">
        <v>921</v>
      </c>
      <c r="F4367" s="143"/>
      <c r="G4367" s="143"/>
      <c r="H4367" s="146" t="s">
        <v>9417</v>
      </c>
      <c r="I4367" s="143"/>
      <c r="J4367" s="143"/>
      <c r="K4367" s="143"/>
      <c r="L4367" s="143"/>
      <c r="M4367" s="143"/>
      <c r="N4367" s="143"/>
      <c r="O4367" s="143"/>
      <c r="P4367" s="124"/>
      <c r="Q4367" s="124"/>
      <c r="R4367" s="124" t="s">
        <v>9337</v>
      </c>
      <c r="S4367" s="124" t="s">
        <v>9338</v>
      </c>
      <c r="T4367" s="119" t="s">
        <v>9418</v>
      </c>
      <c r="U4367" s="126"/>
      <c r="V4367" s="126"/>
      <c r="W4367" s="15">
        <f t="shared" si="2"/>
        <v>45635</v>
      </c>
      <c r="X4367" s="24">
        <v>4366.0</v>
      </c>
      <c r="Y4367" s="121" t="str">
        <f t="shared" si="6093"/>
        <v>=COUNTIFS(C$3:C4367,C4367)</v>
      </c>
      <c r="Z4367" s="127" t="str">
        <f t="shared" si="6094"/>
        <v>#NAME?</v>
      </c>
      <c r="AA4367" s="127" t="str">
        <f t="shared" si="6095"/>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92"/>
        <v>9</v>
      </c>
      <c r="B4368" s="10">
        <f t="shared" si="5557"/>
        <v>19</v>
      </c>
      <c r="C4368" s="128" t="s">
        <v>5844</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4"/>
      <c r="P4368" s="124"/>
      <c r="Q4368" s="124"/>
      <c r="R4368" s="124" t="s">
        <v>9337</v>
      </c>
      <c r="S4368" s="124" t="s">
        <v>9338</v>
      </c>
      <c r="T4368" s="129" t="s">
        <v>9403</v>
      </c>
      <c r="U4368" s="126"/>
      <c r="V4368" s="126"/>
      <c r="W4368" s="15">
        <f t="shared" si="2"/>
        <v>45635</v>
      </c>
      <c r="X4368" s="24">
        <v>4367.0</v>
      </c>
      <c r="Y4368" s="121" t="str">
        <f t="shared" si="6093"/>
        <v>=COUNTIFS(C$3:C4368,C4368)</v>
      </c>
      <c r="Z4368" s="127" t="str">
        <f t="shared" si="6094"/>
        <v>#NAME?</v>
      </c>
      <c r="AA4368" s="127" t="str">
        <f t="shared" si="6095"/>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92"/>
        <v>1</v>
      </c>
      <c r="B4369" s="10">
        <f t="shared" si="5557"/>
        <v>2</v>
      </c>
      <c r="C4369" s="117" t="s">
        <v>9419</v>
      </c>
      <c r="D4369" s="119" t="s">
        <v>7090</v>
      </c>
      <c r="E4369" s="148" t="s">
        <v>9420</v>
      </c>
      <c r="F4369" s="124"/>
      <c r="G4369" s="124"/>
      <c r="H4369" s="119" t="s">
        <v>9421</v>
      </c>
      <c r="I4369" s="124"/>
      <c r="J4369" s="124"/>
      <c r="K4369" s="124"/>
      <c r="L4369" s="124"/>
      <c r="M4369" s="124"/>
      <c r="N4369" s="119" t="s">
        <v>9422</v>
      </c>
      <c r="O4369" s="124"/>
      <c r="P4369" s="124"/>
      <c r="Q4369" s="124"/>
      <c r="R4369" s="124" t="s">
        <v>9337</v>
      </c>
      <c r="S4369" s="124" t="s">
        <v>9338</v>
      </c>
      <c r="T4369" s="129" t="s">
        <v>9423</v>
      </c>
      <c r="U4369" s="126"/>
      <c r="V4369" s="126"/>
      <c r="W4369" s="15">
        <f t="shared" si="2"/>
        <v>45635</v>
      </c>
      <c r="X4369" s="24">
        <v>4368.0</v>
      </c>
      <c r="Y4369" s="121" t="str">
        <f t="shared" si="6093"/>
        <v>=COUNTIFS(C$3:C4369,C4369)</v>
      </c>
      <c r="Z4369" s="127" t="str">
        <f t="shared" si="6094"/>
        <v>#NAME?</v>
      </c>
      <c r="AA4369" s="127" t="str">
        <f t="shared" si="6095"/>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36"/>
      <c r="B4370" s="10">
        <f t="shared" si="5557"/>
        <v>0</v>
      </c>
      <c r="C4370" s="130"/>
      <c r="D4370" s="130"/>
      <c r="E4370" s="130"/>
      <c r="F4370" s="130"/>
      <c r="G4370" s="130"/>
      <c r="H4370" s="130"/>
      <c r="I4370" s="130"/>
      <c r="J4370" s="130"/>
      <c r="K4370" s="130"/>
      <c r="L4370" s="130"/>
      <c r="M4370" s="130"/>
      <c r="N4370" s="130"/>
      <c r="O4370" s="130"/>
      <c r="P4370" s="130"/>
      <c r="Q4370" s="130"/>
      <c r="R4370" s="130"/>
      <c r="S4370" s="130"/>
      <c r="T4370" s="130"/>
      <c r="U4370" s="36"/>
      <c r="V4370" s="36"/>
      <c r="W4370" s="15">
        <f t="shared" si="2"/>
        <v>45635</v>
      </c>
      <c r="X4370" s="24">
        <v>4369.0</v>
      </c>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57"/>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2"/>
        <v>45635</v>
      </c>
      <c r="X4371" s="24">
        <v>4370.0</v>
      </c>
      <c r="Y4371" s="17" t="str">
        <f t="shared" ref="Y4371:Y4380" si="6096">formulatext(A4371)</f>
        <v>#N/A</v>
      </c>
      <c r="Z4371" s="25" t="str">
        <f t="shared" ref="Z4371:Z4380" si="6097">org.libreoffice.regex(Y4371,"(\= COUNTIFS\(C\$\d{1,3}:)(C\d{1,3})(,)(C\d{1,3})(\))","$2")</f>
        <v>#NAME?</v>
      </c>
      <c r="AA4371" s="25" t="str">
        <f t="shared" ref="AA4371:AA4380" si="6098">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57"/>
        <v>1</v>
      </c>
      <c r="C4372" s="12" t="s">
        <v>9424</v>
      </c>
      <c r="D4372" s="21"/>
      <c r="E4372" s="21"/>
      <c r="F4372" s="21"/>
      <c r="G4372" s="21"/>
      <c r="H4372" s="21"/>
      <c r="I4372" s="21"/>
      <c r="J4372" s="21"/>
      <c r="K4372" s="21"/>
      <c r="L4372" s="21"/>
      <c r="M4372" s="21"/>
      <c r="N4372" s="21"/>
      <c r="O4372" s="21"/>
      <c r="P4372" s="21"/>
      <c r="Q4372" s="21"/>
      <c r="R4372" s="21"/>
      <c r="S4372" s="21"/>
      <c r="T4372" s="21"/>
      <c r="U4372" s="23"/>
      <c r="V4372" s="23"/>
      <c r="W4372" s="15">
        <f t="shared" si="2"/>
        <v>45635</v>
      </c>
      <c r="X4372" s="24">
        <v>4371.0</v>
      </c>
      <c r="Y4372" s="17" t="str">
        <f t="shared" si="6096"/>
        <v>#N/A</v>
      </c>
      <c r="Z4372" s="25" t="str">
        <f t="shared" si="6097"/>
        <v>#NAME?</v>
      </c>
      <c r="AA4372" s="25" t="str">
        <f t="shared" si="6098"/>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099">COUNTIFS(C$3:C4373,C4373)</f>
        <v>69</v>
      </c>
      <c r="B4373" s="10">
        <f t="shared" si="5557"/>
        <v>99</v>
      </c>
      <c r="C4373" s="12" t="s">
        <v>555</v>
      </c>
      <c r="D4373" s="21" t="str">
        <f t="shared" ref="D4373:D4376" si="6100">VLOOKUP($C4373,$C$1:$P$7320,2,0)</f>
        <v>pron</v>
      </c>
      <c r="E4373" s="21" t="str">
        <f t="shared" ref="E4373:E4374" si="6101">VLOOKUP($C4373,$C$1:$P$7320,3,0)</f>
        <v>masc nom sg of ya</v>
      </c>
      <c r="F4373" s="21" t="str">
        <f t="shared" ref="F4373:F4376" si="6102">VLOOKUP($C4373,$C$1:$P$7320,4,0)</f>
        <v/>
      </c>
      <c r="G4373" s="21"/>
      <c r="H4373" s="21" t="str">
        <f t="shared" ref="H4373:H4376" si="6103">VLOOKUP($C4373,$C$1:$P$7320,6,0)</f>
        <v>whichever, whoever</v>
      </c>
      <c r="I4373" s="21" t="str">
        <f t="shared" ref="I4373:I4376" si="6104">VLOOKUP($C4373,$C$1:$P$7320,7,0)</f>
        <v/>
      </c>
      <c r="J4373" s="21" t="str">
        <f t="shared" ref="J4373:J4376" si="6105">VLOOKUP($C4373,$C$1:$P$7320,8,0)</f>
        <v/>
      </c>
      <c r="K4373" s="21" t="str">
        <f t="shared" ref="K4373:K4376" si="6106">VLOOKUP($C4373,$C$1:$P$7320,9,0)</f>
        <v/>
      </c>
      <c r="L4373" s="21" t="str">
        <f t="shared" ref="L4373:L4376" si="6107">VLOOKUP($C4373,$C$1:$P$7320,10,0)</f>
        <v/>
      </c>
      <c r="M4373" s="21" t="str">
        <f t="shared" ref="M4373:M4376" si="6108">VLOOKUP($C4373,$C$1:$P$7320,11,0)</f>
        <v/>
      </c>
      <c r="N4373" s="21" t="str">
        <f t="shared" ref="N4373:N4376" si="6109">VLOOKUP($C4373,$C$1:$P$7320,12,0)</f>
        <v/>
      </c>
      <c r="O4373" s="21" t="str">
        <f t="shared" ref="O4373:O4376" si="6110">VLOOKUP($C4373,$C$1:$P$7320,13,0)</f>
        <v/>
      </c>
      <c r="P4373" s="21" t="str">
        <f t="shared" ref="P4373:P4376" si="6111">VLOOKUP($C4373,$C$1:$P$7320,14,0)</f>
        <v/>
      </c>
      <c r="Q4373" s="21"/>
      <c r="R4373" s="21" t="s">
        <v>9424</v>
      </c>
      <c r="S4373" s="21" t="s">
        <v>9425</v>
      </c>
      <c r="T4373" s="21" t="s">
        <v>9426</v>
      </c>
      <c r="U4373" s="77"/>
      <c r="V4373" s="23"/>
      <c r="W4373" s="15">
        <f t="shared" si="2"/>
        <v>45635</v>
      </c>
      <c r="X4373" s="24">
        <v>4372.0</v>
      </c>
      <c r="Y4373" s="17" t="str">
        <f t="shared" si="6096"/>
        <v>=COUNTIFS(C$3:C4373,C4373)</v>
      </c>
      <c r="Z4373" s="25" t="str">
        <f t="shared" si="6097"/>
        <v>#NAME?</v>
      </c>
      <c r="AA4373" s="25" t="str">
        <f t="shared" si="6098"/>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99"/>
        <v>82</v>
      </c>
      <c r="B4374" s="10">
        <f t="shared" si="5557"/>
        <v>124</v>
      </c>
      <c r="C4374" s="12" t="s">
        <v>466</v>
      </c>
      <c r="D4374" s="21" t="str">
        <f t="shared" si="6100"/>
        <v>ind</v>
      </c>
      <c r="E4374" s="21" t="str">
        <f t="shared" si="6101"/>
        <v/>
      </c>
      <c r="F4374" s="21" t="str">
        <f t="shared" si="6102"/>
        <v/>
      </c>
      <c r="G4374" s="21"/>
      <c r="H4374" s="21" t="str">
        <f t="shared" si="6103"/>
        <v>then, now, so, but</v>
      </c>
      <c r="I4374" s="21" t="str">
        <f t="shared" si="6104"/>
        <v/>
      </c>
      <c r="J4374" s="21" t="str">
        <f t="shared" si="6105"/>
        <v/>
      </c>
      <c r="K4374" s="21" t="str">
        <f t="shared" si="6106"/>
        <v/>
      </c>
      <c r="L4374" s="21" t="str">
        <f t="shared" si="6107"/>
        <v/>
      </c>
      <c r="M4374" s="21" t="str">
        <f t="shared" si="6108"/>
        <v/>
      </c>
      <c r="N4374" s="21" t="str">
        <f t="shared" si="6109"/>
        <v/>
      </c>
      <c r="O4374" s="21" t="str">
        <f t="shared" si="6110"/>
        <v/>
      </c>
      <c r="P4374" s="21" t="str">
        <f t="shared" si="6111"/>
        <v/>
      </c>
      <c r="Q4374" s="21"/>
      <c r="R4374" s="21" t="s">
        <v>9424</v>
      </c>
      <c r="S4374" s="21" t="s">
        <v>9425</v>
      </c>
      <c r="T4374" s="21" t="s">
        <v>9426</v>
      </c>
      <c r="U4374" s="23"/>
      <c r="V4374" s="23"/>
      <c r="W4374" s="15">
        <f t="shared" si="2"/>
        <v>45635</v>
      </c>
      <c r="X4374" s="24">
        <v>4373.0</v>
      </c>
      <c r="Y4374" s="17" t="str">
        <f t="shared" si="6096"/>
        <v>=COUNTIFS(C$3:C4374,C4374)</v>
      </c>
      <c r="Z4374" s="25" t="str">
        <f t="shared" si="6097"/>
        <v>#NAME?</v>
      </c>
      <c r="AA4374" s="25" t="str">
        <f t="shared" si="6098"/>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99"/>
        <v>114</v>
      </c>
      <c r="B4375" s="10">
        <f t="shared" si="5557"/>
        <v>147</v>
      </c>
      <c r="C4375" s="12" t="s">
        <v>560</v>
      </c>
      <c r="D4375" s="21" t="str">
        <f t="shared" si="6100"/>
        <v>noun</v>
      </c>
      <c r="E4375" s="21" t="s">
        <v>3635</v>
      </c>
      <c r="F4375" s="21" t="str">
        <f t="shared" si="6102"/>
        <v/>
      </c>
      <c r="G4375" s="21"/>
      <c r="H4375" s="21" t="str">
        <f t="shared" si="6103"/>
        <v>monk, monastic</v>
      </c>
      <c r="I4375" s="21" t="str">
        <f t="shared" si="6104"/>
        <v>beggar, mendicant</v>
      </c>
      <c r="J4375" s="21" t="str">
        <f t="shared" si="6105"/>
        <v>√bhikkh (beg)</v>
      </c>
      <c r="K4375" s="21">
        <f t="shared" si="6106"/>
        <v>1</v>
      </c>
      <c r="L4375" s="21" t="str">
        <f t="shared" si="6107"/>
        <v>a</v>
      </c>
      <c r="M4375" s="21" t="str">
        <f t="shared" si="6108"/>
        <v/>
      </c>
      <c r="N4375" s="21" t="str">
        <f t="shared" si="6109"/>
        <v>√bhikkh + u</v>
      </c>
      <c r="O4375" s="21" t="str">
        <f t="shared" si="6110"/>
        <v/>
      </c>
      <c r="P4375" s="21" t="str">
        <f t="shared" si="6111"/>
        <v/>
      </c>
      <c r="Q4375" s="21"/>
      <c r="R4375" s="21" t="s">
        <v>9424</v>
      </c>
      <c r="S4375" s="21" t="s">
        <v>9425</v>
      </c>
      <c r="T4375" s="21" t="s">
        <v>9426</v>
      </c>
      <c r="U4375" s="23"/>
      <c r="V4375" s="23"/>
      <c r="W4375" s="15">
        <f t="shared" si="2"/>
        <v>45635</v>
      </c>
      <c r="X4375" s="24">
        <v>4374.0</v>
      </c>
      <c r="Y4375" s="17" t="str">
        <f t="shared" si="6096"/>
        <v>=COUNTIFS(C$3:C4375,C4375)</v>
      </c>
      <c r="Z4375" s="25" t="str">
        <f t="shared" si="6097"/>
        <v>#NAME?</v>
      </c>
      <c r="AA4375" s="25" t="str">
        <f t="shared" si="6098"/>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99"/>
        <v>2</v>
      </c>
      <c r="B4376" s="10">
        <f t="shared" si="5557"/>
        <v>3</v>
      </c>
      <c r="C4376" s="12" t="s">
        <v>1346</v>
      </c>
      <c r="D4376" s="21" t="str">
        <f t="shared" si="6100"/>
        <v>ind</v>
      </c>
      <c r="E4376" s="21" t="str">
        <f>VLOOKUP($C4376,$C$1:$P$7320,3,0)</f>
        <v>adv, ger of sañceteti</v>
      </c>
      <c r="F4376" s="21" t="str">
        <f t="shared" si="6102"/>
        <v/>
      </c>
      <c r="G4376" s="21"/>
      <c r="H4376" s="21" t="str">
        <f t="shared" si="6103"/>
        <v>intentionally, deliberately</v>
      </c>
      <c r="I4376" s="21" t="str">
        <f t="shared" si="6104"/>
        <v>with mind</v>
      </c>
      <c r="J4376" s="21" t="str">
        <f t="shared" si="6105"/>
        <v>√cit (think)</v>
      </c>
      <c r="K4376" s="21">
        <f t="shared" si="6106"/>
        <v>8</v>
      </c>
      <c r="L4376" s="21" t="str">
        <f t="shared" si="6107"/>
        <v>*e</v>
      </c>
      <c r="M4376" s="21" t="str">
        <f t="shared" si="6108"/>
        <v/>
      </c>
      <c r="N4376" s="21" t="str">
        <f t="shared" si="6109"/>
        <v>saṃ + √cit + ya</v>
      </c>
      <c r="O4376" s="21" t="str">
        <f t="shared" si="6110"/>
        <v/>
      </c>
      <c r="P4376" s="21" t="str">
        <f t="shared" si="6111"/>
        <v/>
      </c>
      <c r="Q4376" s="21"/>
      <c r="R4376" s="21" t="s">
        <v>9424</v>
      </c>
      <c r="S4376" s="21" t="s">
        <v>9425</v>
      </c>
      <c r="T4376" s="21" t="s">
        <v>9426</v>
      </c>
      <c r="U4376" s="23"/>
      <c r="V4376" s="23"/>
      <c r="W4376" s="15">
        <f t="shared" si="2"/>
        <v>45635</v>
      </c>
      <c r="X4376" s="24">
        <v>4375.0</v>
      </c>
      <c r="Y4376" s="17" t="str">
        <f t="shared" si="6096"/>
        <v>=COUNTIFS(C$3:C4376,C4376)</v>
      </c>
      <c r="Z4376" s="25" t="str">
        <f t="shared" si="6097"/>
        <v>#NAME?</v>
      </c>
      <c r="AA4376" s="25" t="str">
        <f t="shared" si="6098"/>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99"/>
        <v>1</v>
      </c>
      <c r="B4377" s="10">
        <f t="shared" si="5557"/>
        <v>1</v>
      </c>
      <c r="C4377" s="12" t="s">
        <v>9427</v>
      </c>
      <c r="D4377" s="21" t="s">
        <v>47</v>
      </c>
      <c r="E4377" s="21" t="s">
        <v>9428</v>
      </c>
      <c r="F4377" s="21"/>
      <c r="G4377" s="21"/>
      <c r="H4377" s="21" t="s">
        <v>9429</v>
      </c>
      <c r="I4377" s="21" t="s">
        <v>9430</v>
      </c>
      <c r="J4377" s="21" t="s">
        <v>7764</v>
      </c>
      <c r="K4377" s="21">
        <v>1.0</v>
      </c>
      <c r="L4377" s="21" t="s">
        <v>35</v>
      </c>
      <c r="M4377" s="21"/>
      <c r="N4377" s="21" t="s">
        <v>9431</v>
      </c>
      <c r="O4377" s="21"/>
      <c r="P4377" s="21"/>
      <c r="Q4377" s="21"/>
      <c r="R4377" s="21" t="s">
        <v>9424</v>
      </c>
      <c r="S4377" s="21" t="s">
        <v>9425</v>
      </c>
      <c r="T4377" s="21" t="s">
        <v>9432</v>
      </c>
      <c r="U4377" s="23"/>
      <c r="V4377" s="23"/>
      <c r="W4377" s="15">
        <f t="shared" si="2"/>
        <v>45635</v>
      </c>
      <c r="X4377" s="24">
        <v>4376.0</v>
      </c>
      <c r="Y4377" s="17" t="str">
        <f t="shared" si="6096"/>
        <v>=COUNTIFS(C$3:C4377,C4377)</v>
      </c>
      <c r="Z4377" s="25" t="str">
        <f t="shared" si="6097"/>
        <v>#NAME?</v>
      </c>
      <c r="AA4377" s="25" t="str">
        <f t="shared" si="6098"/>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99"/>
        <v>2</v>
      </c>
      <c r="B4378" s="10">
        <f t="shared" si="5557"/>
        <v>2</v>
      </c>
      <c r="C4378" s="12" t="s">
        <v>1371</v>
      </c>
      <c r="D4378" s="21" t="str">
        <f t="shared" ref="D4378:D4380" si="6112">VLOOKUP($C4378,$C$1:$P$7320,2,0)</f>
        <v>noun</v>
      </c>
      <c r="E4378" s="21" t="str">
        <f t="shared" ref="E4378:E4380" si="6113">VLOOKUP($C4378,$C$1:$P$7320,3,0)</f>
        <v>abl sg of jīvita</v>
      </c>
      <c r="F4378" s="21" t="str">
        <f t="shared" ref="F4378:F4380" si="6114">VLOOKUP($C4378,$C$1:$P$7320,4,0)</f>
        <v/>
      </c>
      <c r="G4378" s="21"/>
      <c r="H4378" s="21" t="str">
        <f t="shared" ref="H4378:H4380" si="6115">VLOOKUP($C4378,$C$1:$P$7320,6,0)</f>
        <v>from life</v>
      </c>
      <c r="I4378" s="21" t="str">
        <f t="shared" ref="I4378:I4380" si="6116">VLOOKUP($C4378,$C$1:$P$7320,7,0)</f>
        <v/>
      </c>
      <c r="J4378" s="21" t="str">
        <f t="shared" ref="J4378:J4380" si="6117">VLOOKUP($C4378,$C$1:$P$7320,8,0)</f>
        <v>√jīv (live)</v>
      </c>
      <c r="K4378" s="21">
        <f t="shared" ref="K4378:K4380" si="6118">VLOOKUP($C4378,$C$1:$P$7320,9,0)</f>
        <v>1</v>
      </c>
      <c r="L4378" s="21" t="str">
        <f t="shared" ref="L4378:L4380" si="6119">VLOOKUP($C4378,$C$1:$P$7320,10,0)</f>
        <v>a</v>
      </c>
      <c r="M4378" s="21" t="str">
        <f t="shared" ref="M4378:M4380" si="6120">VLOOKUP($C4378,$C$1:$P$7320,11,0)</f>
        <v/>
      </c>
      <c r="N4378" s="21" t="str">
        <f t="shared" ref="N4378:N4380" si="6121">VLOOKUP($C4378,$C$1:$P$7320,12,0)</f>
        <v>√jīv + ita</v>
      </c>
      <c r="O4378" s="21" t="str">
        <f t="shared" ref="O4378:O4380" si="6122">VLOOKUP($C4378,$C$1:$P$7320,13,0)</f>
        <v/>
      </c>
      <c r="P4378" s="21" t="str">
        <f t="shared" ref="P4378:P4380" si="6123">VLOOKUP($C4378,$C$1:$P$7320,14,0)</f>
        <v/>
      </c>
      <c r="Q4378" s="21"/>
      <c r="R4378" s="21" t="s">
        <v>9424</v>
      </c>
      <c r="S4378" s="21" t="s">
        <v>9425</v>
      </c>
      <c r="T4378" s="21" t="s">
        <v>9426</v>
      </c>
      <c r="U4378" s="23"/>
      <c r="V4378" s="23"/>
      <c r="W4378" s="15">
        <f t="shared" si="2"/>
        <v>45635</v>
      </c>
      <c r="X4378" s="24">
        <v>4377.0</v>
      </c>
      <c r="Y4378" s="17" t="str">
        <f t="shared" si="6096"/>
        <v>=COUNTIFS(C$3:C4378,C4378)</v>
      </c>
      <c r="Z4378" s="25" t="str">
        <f t="shared" si="6097"/>
        <v>#NAME?</v>
      </c>
      <c r="AA4378" s="25" t="str">
        <f t="shared" si="6098"/>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99"/>
        <v>2</v>
      </c>
      <c r="B4379" s="10">
        <f t="shared" si="5557"/>
        <v>2</v>
      </c>
      <c r="C4379" s="12" t="s">
        <v>1376</v>
      </c>
      <c r="D4379" s="21" t="str">
        <f t="shared" si="6112"/>
        <v>verb</v>
      </c>
      <c r="E4379" s="21" t="str">
        <f t="shared" si="6113"/>
        <v>opt 3rd sg of voropeti, caus of avaruhati</v>
      </c>
      <c r="F4379" s="21" t="str">
        <f t="shared" si="6114"/>
        <v>+abl</v>
      </c>
      <c r="G4379" s="21"/>
      <c r="H4379" s="21" t="str">
        <f t="shared" si="6115"/>
        <v>he would deprive (of)</v>
      </c>
      <c r="I4379" s="21" t="str">
        <f t="shared" si="6116"/>
        <v>take down (from)</v>
      </c>
      <c r="J4379" s="21" t="str">
        <f t="shared" si="6117"/>
        <v>√ruh (ascend, grow)</v>
      </c>
      <c r="K4379" s="21">
        <f t="shared" si="6118"/>
        <v>1</v>
      </c>
      <c r="L4379" s="21" t="str">
        <f t="shared" si="6119"/>
        <v>*e</v>
      </c>
      <c r="M4379" s="21" t="str">
        <f t="shared" si="6120"/>
        <v>√ruh + *e &gt; rohe &gt; rope (caus)</v>
      </c>
      <c r="N4379" s="21" t="str">
        <f t="shared" si="6121"/>
        <v>[v] + ava + rope + ti</v>
      </c>
      <c r="O4379" s="21" t="str">
        <f t="shared" si="6122"/>
        <v/>
      </c>
      <c r="P4379" s="21" t="str">
        <f t="shared" si="6123"/>
        <v/>
      </c>
      <c r="Q4379" s="21"/>
      <c r="R4379" s="21" t="s">
        <v>9424</v>
      </c>
      <c r="S4379" s="21" t="s">
        <v>9425</v>
      </c>
      <c r="T4379" s="21" t="s">
        <v>9426</v>
      </c>
      <c r="U4379" s="23"/>
      <c r="V4379" s="23"/>
      <c r="W4379" s="15">
        <f t="shared" si="2"/>
        <v>45635</v>
      </c>
      <c r="X4379" s="24">
        <v>4378.0</v>
      </c>
      <c r="Y4379" s="17" t="str">
        <f t="shared" si="6096"/>
        <v>=COUNTIFS(C$3:C4379,C4379)</v>
      </c>
      <c r="Z4379" s="25" t="str">
        <f t="shared" si="6097"/>
        <v>#NAME?</v>
      </c>
      <c r="AA4379" s="25" t="str">
        <f t="shared" si="6098"/>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099"/>
        <v>91</v>
      </c>
      <c r="B4380" s="10">
        <f t="shared" si="5557"/>
        <v>122</v>
      </c>
      <c r="C4380" s="12" t="s">
        <v>4724</v>
      </c>
      <c r="D4380" s="21" t="str">
        <f t="shared" si="6112"/>
        <v>adj</v>
      </c>
      <c r="E4380" s="21" t="str">
        <f t="shared" si="6113"/>
        <v>nt nom sg of pācittiya</v>
      </c>
      <c r="F4380" s="21" t="str">
        <f t="shared" si="6114"/>
        <v>+loc</v>
      </c>
      <c r="G4380" s="21"/>
      <c r="H4380" s="21" t="str">
        <f t="shared" si="6115"/>
        <v>requiring confession</v>
      </c>
      <c r="I4380" s="21" t="str">
        <f t="shared" si="6116"/>
        <v/>
      </c>
      <c r="J4380" s="21" t="str">
        <f t="shared" si="6117"/>
        <v/>
      </c>
      <c r="K4380" s="21" t="str">
        <f t="shared" si="6118"/>
        <v/>
      </c>
      <c r="L4380" s="21" t="str">
        <f t="shared" si="6119"/>
        <v/>
      </c>
      <c r="M4380" s="21" t="str">
        <f t="shared" si="6120"/>
        <v/>
      </c>
      <c r="N4380" s="21" t="str">
        <f t="shared" si="6121"/>
        <v/>
      </c>
      <c r="O4380" s="21" t="str">
        <f t="shared" si="6122"/>
        <v/>
      </c>
      <c r="P4380" s="21" t="str">
        <f t="shared" si="6123"/>
        <v/>
      </c>
      <c r="Q4380" s="21"/>
      <c r="R4380" s="21" t="s">
        <v>9424</v>
      </c>
      <c r="S4380" s="21" t="s">
        <v>9425</v>
      </c>
      <c r="T4380" s="21" t="s">
        <v>9426</v>
      </c>
      <c r="U4380" s="23"/>
      <c r="V4380" s="23"/>
      <c r="W4380" s="15">
        <f t="shared" si="2"/>
        <v>45635</v>
      </c>
      <c r="X4380" s="24">
        <v>4379.0</v>
      </c>
      <c r="Y4380" s="17" t="str">
        <f t="shared" si="6096"/>
        <v>=COUNTIFS(C$3:C4380,C4380)</v>
      </c>
      <c r="Z4380" s="25" t="str">
        <f t="shared" si="6097"/>
        <v>#NAME?</v>
      </c>
      <c r="AA4380" s="25" t="str">
        <f t="shared" si="6098"/>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57"/>
        <v>0</v>
      </c>
      <c r="C4381" s="130"/>
      <c r="D4381" s="130"/>
      <c r="E4381" s="130"/>
      <c r="F4381" s="130"/>
      <c r="G4381" s="130"/>
      <c r="H4381" s="130"/>
      <c r="I4381" s="130"/>
      <c r="J4381" s="130"/>
      <c r="K4381" s="130"/>
      <c r="L4381" s="130"/>
      <c r="M4381" s="130"/>
      <c r="N4381" s="130"/>
      <c r="O4381" s="130"/>
      <c r="P4381" s="130"/>
      <c r="Q4381" s="130"/>
      <c r="R4381" s="130"/>
      <c r="S4381" s="130"/>
      <c r="T4381" s="130"/>
      <c r="U4381" s="36"/>
      <c r="V4381" s="36"/>
      <c r="W4381" s="15">
        <f t="shared" si="2"/>
        <v>45635</v>
      </c>
      <c r="X4381" s="24">
        <v>4380.0</v>
      </c>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57"/>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2"/>
        <v>45635</v>
      </c>
      <c r="X4382" s="24">
        <v>4381.0</v>
      </c>
      <c r="Y4382" s="17" t="str">
        <f t="shared" ref="Y4382:Y4391" si="6124">formulatext(A4382)</f>
        <v>#N/A</v>
      </c>
      <c r="Z4382" s="25" t="str">
        <f t="shared" ref="Z4382:Z4391" si="6125">org.libreoffice.regex(Y4382,"(\= COUNTIFS\(C\$\d{1,3}:)(C\d{1,3})(,)(C\d{1,3})(\))","$2")</f>
        <v>#NAME?</v>
      </c>
      <c r="AA4382" s="25" t="str">
        <f t="shared" ref="AA4382:AA4391" si="6126">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57"/>
        <v>1</v>
      </c>
      <c r="C4383" s="12" t="s">
        <v>9433</v>
      </c>
      <c r="D4383" s="21"/>
      <c r="E4383" s="21"/>
      <c r="F4383" s="21"/>
      <c r="G4383" s="21"/>
      <c r="H4383" s="21"/>
      <c r="I4383" s="21"/>
      <c r="J4383" s="21"/>
      <c r="K4383" s="21"/>
      <c r="L4383" s="21"/>
      <c r="M4383" s="21"/>
      <c r="N4383" s="21"/>
      <c r="O4383" s="21"/>
      <c r="P4383" s="21"/>
      <c r="Q4383" s="21"/>
      <c r="R4383" s="21"/>
      <c r="S4383" s="21"/>
      <c r="T4383" s="21"/>
      <c r="U4383" s="23"/>
      <c r="V4383" s="23"/>
      <c r="W4383" s="15">
        <f t="shared" si="2"/>
        <v>45635</v>
      </c>
      <c r="X4383" s="24">
        <v>4382.0</v>
      </c>
      <c r="Y4383" s="17" t="str">
        <f t="shared" si="6124"/>
        <v>#N/A</v>
      </c>
      <c r="Z4383" s="25" t="str">
        <f t="shared" si="6125"/>
        <v>#NAME?</v>
      </c>
      <c r="AA4383" s="25" t="str">
        <f t="shared" si="6126"/>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27">COUNTIFS(C$3:C4384,C4384)</f>
        <v>70</v>
      </c>
      <c r="B4384" s="10">
        <f t="shared" si="5557"/>
        <v>99</v>
      </c>
      <c r="C4384" s="12" t="s">
        <v>555</v>
      </c>
      <c r="D4384" s="21" t="str">
        <f t="shared" ref="D4384:D4391" si="6128">VLOOKUP($C4384,$C$1:$P$7320,2,0)</f>
        <v>pron</v>
      </c>
      <c r="E4384" s="21" t="str">
        <f t="shared" ref="E4384:E4385" si="6129">VLOOKUP($C4384,$C$1:$P$7320,3,0)</f>
        <v>masc nom sg of ya</v>
      </c>
      <c r="F4384" s="21" t="str">
        <f t="shared" ref="F4384:F4391" si="6130">VLOOKUP($C4384,$C$1:$P$7320,4,0)</f>
        <v/>
      </c>
      <c r="G4384" s="21"/>
      <c r="H4384" s="21" t="str">
        <f t="shared" ref="H4384:H4391" si="6131">VLOOKUP($C4384,$C$1:$P$7320,6,0)</f>
        <v>whichever, whoever</v>
      </c>
      <c r="I4384" s="21" t="str">
        <f t="shared" ref="I4384:I4391" si="6132">VLOOKUP($C4384,$C$1:$P$7320,7,0)</f>
        <v/>
      </c>
      <c r="J4384" s="21" t="str">
        <f t="shared" ref="J4384:J4391" si="6133">VLOOKUP($C4384,$C$1:$P$7320,8,0)</f>
        <v/>
      </c>
      <c r="K4384" s="21" t="str">
        <f t="shared" ref="K4384:K4391" si="6134">VLOOKUP($C4384,$C$1:$P$7320,9,0)</f>
        <v/>
      </c>
      <c r="L4384" s="21" t="str">
        <f t="shared" ref="L4384:L4391" si="6135">VLOOKUP($C4384,$C$1:$P$7320,10,0)</f>
        <v/>
      </c>
      <c r="M4384" s="21" t="str">
        <f t="shared" ref="M4384:M4391" si="6136">VLOOKUP($C4384,$C$1:$P$7320,11,0)</f>
        <v/>
      </c>
      <c r="N4384" s="21" t="str">
        <f t="shared" ref="N4384:N4391" si="6137">VLOOKUP($C4384,$C$1:$P$7320,12,0)</f>
        <v/>
      </c>
      <c r="O4384" s="21" t="str">
        <f t="shared" ref="O4384:O4391" si="6138">VLOOKUP($C4384,$C$1:$P$7320,13,0)</f>
        <v/>
      </c>
      <c r="P4384" s="21" t="str">
        <f t="shared" ref="P4384:P4391" si="6139">VLOOKUP($C4384,$C$1:$P$7320,14,0)</f>
        <v/>
      </c>
      <c r="Q4384" s="21"/>
      <c r="R4384" s="21" t="s">
        <v>9433</v>
      </c>
      <c r="S4384" s="27" t="s">
        <v>9434</v>
      </c>
      <c r="T4384" s="21" t="s">
        <v>9435</v>
      </c>
      <c r="U4384" s="77"/>
      <c r="V4384" s="23"/>
      <c r="W4384" s="15">
        <f t="shared" si="2"/>
        <v>45635</v>
      </c>
      <c r="X4384" s="24">
        <v>4383.0</v>
      </c>
      <c r="Y4384" s="17" t="str">
        <f t="shared" si="6124"/>
        <v>=COUNTIFS(C$3:C4384,C4384)</v>
      </c>
      <c r="Z4384" s="25" t="str">
        <f t="shared" si="6125"/>
        <v>#NAME?</v>
      </c>
      <c r="AA4384" s="25" t="str">
        <f t="shared" si="6126"/>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27"/>
        <v>83</v>
      </c>
      <c r="B4385" s="10">
        <f t="shared" si="5557"/>
        <v>124</v>
      </c>
      <c r="C4385" s="12" t="s">
        <v>466</v>
      </c>
      <c r="D4385" s="21" t="str">
        <f t="shared" si="6128"/>
        <v>ind</v>
      </c>
      <c r="E4385" s="21" t="str">
        <f t="shared" si="6129"/>
        <v/>
      </c>
      <c r="F4385" s="21" t="str">
        <f t="shared" si="6130"/>
        <v/>
      </c>
      <c r="G4385" s="21"/>
      <c r="H4385" s="21" t="str">
        <f t="shared" si="6131"/>
        <v>then, now, so, but</v>
      </c>
      <c r="I4385" s="21" t="str">
        <f t="shared" si="6132"/>
        <v/>
      </c>
      <c r="J4385" s="21" t="str">
        <f t="shared" si="6133"/>
        <v/>
      </c>
      <c r="K4385" s="21" t="str">
        <f t="shared" si="6134"/>
        <v/>
      </c>
      <c r="L4385" s="21" t="str">
        <f t="shared" si="6135"/>
        <v/>
      </c>
      <c r="M4385" s="21" t="str">
        <f t="shared" si="6136"/>
        <v/>
      </c>
      <c r="N4385" s="21" t="str">
        <f t="shared" si="6137"/>
        <v/>
      </c>
      <c r="O4385" s="21" t="str">
        <f t="shared" si="6138"/>
        <v/>
      </c>
      <c r="P4385" s="21" t="str">
        <f t="shared" si="6139"/>
        <v/>
      </c>
      <c r="Q4385" s="21"/>
      <c r="R4385" s="21" t="s">
        <v>9433</v>
      </c>
      <c r="S4385" s="27" t="s">
        <v>9434</v>
      </c>
      <c r="T4385" s="21" t="s">
        <v>9435</v>
      </c>
      <c r="U4385" s="23"/>
      <c r="V4385" s="23"/>
      <c r="W4385" s="15">
        <f t="shared" si="2"/>
        <v>45635</v>
      </c>
      <c r="X4385" s="24">
        <v>4384.0</v>
      </c>
      <c r="Y4385" s="17" t="str">
        <f t="shared" si="6124"/>
        <v>=COUNTIFS(C$3:C4385,C4385)</v>
      </c>
      <c r="Z4385" s="25" t="str">
        <f t="shared" si="6125"/>
        <v>#NAME?</v>
      </c>
      <c r="AA4385" s="25" t="str">
        <f t="shared" si="6126"/>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27"/>
        <v>115</v>
      </c>
      <c r="B4386" s="10">
        <f t="shared" si="5557"/>
        <v>147</v>
      </c>
      <c r="C4386" s="12" t="s">
        <v>560</v>
      </c>
      <c r="D4386" s="21" t="str">
        <f t="shared" si="6128"/>
        <v>noun</v>
      </c>
      <c r="E4386" s="21" t="s">
        <v>3635</v>
      </c>
      <c r="F4386" s="21" t="str">
        <f t="shared" si="6130"/>
        <v/>
      </c>
      <c r="G4386" s="21"/>
      <c r="H4386" s="21" t="str">
        <f t="shared" si="6131"/>
        <v>monk, monastic</v>
      </c>
      <c r="I4386" s="21" t="str">
        <f t="shared" si="6132"/>
        <v>beggar, mendicant</v>
      </c>
      <c r="J4386" s="21" t="str">
        <f t="shared" si="6133"/>
        <v>√bhikkh (beg)</v>
      </c>
      <c r="K4386" s="21">
        <f t="shared" si="6134"/>
        <v>1</v>
      </c>
      <c r="L4386" s="21" t="str">
        <f t="shared" si="6135"/>
        <v>a</v>
      </c>
      <c r="M4386" s="21" t="str">
        <f t="shared" si="6136"/>
        <v/>
      </c>
      <c r="N4386" s="21" t="str">
        <f t="shared" si="6137"/>
        <v>√bhikkh + u</v>
      </c>
      <c r="O4386" s="21" t="str">
        <f t="shared" si="6138"/>
        <v/>
      </c>
      <c r="P4386" s="21" t="str">
        <f t="shared" si="6139"/>
        <v/>
      </c>
      <c r="Q4386" s="21"/>
      <c r="R4386" s="21" t="s">
        <v>9433</v>
      </c>
      <c r="S4386" s="27" t="s">
        <v>9434</v>
      </c>
      <c r="T4386" s="21" t="s">
        <v>9435</v>
      </c>
      <c r="U4386" s="23"/>
      <c r="V4386" s="23"/>
      <c r="W4386" s="15">
        <f t="shared" si="2"/>
        <v>45635</v>
      </c>
      <c r="X4386" s="24">
        <v>4385.0</v>
      </c>
      <c r="Y4386" s="17" t="str">
        <f t="shared" si="6124"/>
        <v>=COUNTIFS(C$3:C4386,C4386)</v>
      </c>
      <c r="Z4386" s="25" t="str">
        <f t="shared" si="6125"/>
        <v>#NAME?</v>
      </c>
      <c r="AA4386" s="25" t="str">
        <f t="shared" si="6126"/>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27"/>
        <v>7</v>
      </c>
      <c r="B4387" s="10">
        <f t="shared" si="5557"/>
        <v>14</v>
      </c>
      <c r="C4387" s="12" t="s">
        <v>4210</v>
      </c>
      <c r="D4387" s="21" t="str">
        <f t="shared" si="6128"/>
        <v>ind</v>
      </c>
      <c r="E4387" s="21" t="str">
        <f t="shared" ref="E4387:E4391" si="6140">VLOOKUP($C4387,$C$1:$P$7320,3,0)</f>
        <v>adv, from jānanta</v>
      </c>
      <c r="F4387" s="21" t="str">
        <f t="shared" si="6130"/>
        <v/>
      </c>
      <c r="G4387" s="21"/>
      <c r="H4387" s="21" t="str">
        <f t="shared" si="6131"/>
        <v>knowingly, consciously, wittingly</v>
      </c>
      <c r="I4387" s="21" t="str">
        <f t="shared" si="6132"/>
        <v>knowing</v>
      </c>
      <c r="J4387" s="21" t="str">
        <f t="shared" si="6133"/>
        <v>√ñā (know)</v>
      </c>
      <c r="K4387" s="21">
        <f t="shared" si="6134"/>
        <v>5</v>
      </c>
      <c r="L4387" s="21" t="str">
        <f t="shared" si="6135"/>
        <v>nā</v>
      </c>
      <c r="M4387" s="21" t="str">
        <f t="shared" si="6136"/>
        <v>√ñā + nā &gt; jānā</v>
      </c>
      <c r="N4387" s="21" t="str">
        <f t="shared" si="6137"/>
        <v>jānā + aṃ</v>
      </c>
      <c r="O4387" s="21" t="str">
        <f t="shared" si="6138"/>
        <v/>
      </c>
      <c r="P4387" s="21" t="str">
        <f t="shared" si="6139"/>
        <v/>
      </c>
      <c r="Q4387" s="21"/>
      <c r="R4387" s="21" t="s">
        <v>9433</v>
      </c>
      <c r="S4387" s="27" t="s">
        <v>9434</v>
      </c>
      <c r="T4387" s="21" t="s">
        <v>9435</v>
      </c>
      <c r="U4387" s="23"/>
      <c r="V4387" s="23"/>
      <c r="W4387" s="15">
        <f t="shared" si="2"/>
        <v>45635</v>
      </c>
      <c r="X4387" s="24">
        <v>4386.0</v>
      </c>
      <c r="Y4387" s="17" t="str">
        <f t="shared" si="6124"/>
        <v>=COUNTIFS(C$3:C4387,C4387)</v>
      </c>
      <c r="Z4387" s="25" t="str">
        <f t="shared" si="6125"/>
        <v>#NAME?</v>
      </c>
      <c r="AA4387" s="25" t="str">
        <f t="shared" si="6126"/>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27"/>
        <v>2</v>
      </c>
      <c r="B4388" s="10">
        <f t="shared" si="5557"/>
        <v>2</v>
      </c>
      <c r="C4388" s="12" t="s">
        <v>7760</v>
      </c>
      <c r="D4388" s="21" t="str">
        <f t="shared" si="6128"/>
        <v>adj</v>
      </c>
      <c r="E4388" s="21" t="str">
        <f t="shared" si="6140"/>
        <v>nt acc sg of sappāṇaka</v>
      </c>
      <c r="F4388" s="21" t="str">
        <f t="shared" si="6130"/>
        <v/>
      </c>
      <c r="G4388" s="21"/>
      <c r="H4388" s="21" t="str">
        <f t="shared" si="6131"/>
        <v>containing living beings</v>
      </c>
      <c r="I4388" s="21" t="str">
        <f t="shared" si="6132"/>
        <v>with breath</v>
      </c>
      <c r="J4388" s="21" t="str">
        <f t="shared" si="6133"/>
        <v>√an (breath)</v>
      </c>
      <c r="K4388" s="21">
        <f t="shared" si="6134"/>
        <v>1</v>
      </c>
      <c r="L4388" s="21" t="str">
        <f t="shared" si="6135"/>
        <v>a</v>
      </c>
      <c r="M4388" s="21" t="str">
        <f t="shared" si="6136"/>
        <v/>
      </c>
      <c r="N4388" s="21" t="str">
        <f t="shared" si="6137"/>
        <v>sa + pa + √an + a + ka</v>
      </c>
      <c r="O4388" s="21" t="str">
        <f t="shared" si="6138"/>
        <v/>
      </c>
      <c r="P4388" s="21" t="str">
        <f t="shared" si="6139"/>
        <v/>
      </c>
      <c r="Q4388" s="21"/>
      <c r="R4388" s="21" t="s">
        <v>9433</v>
      </c>
      <c r="S4388" s="27" t="s">
        <v>9434</v>
      </c>
      <c r="T4388" s="21" t="s">
        <v>9435</v>
      </c>
      <c r="U4388" s="23"/>
      <c r="V4388" s="23"/>
      <c r="W4388" s="15">
        <f t="shared" si="2"/>
        <v>45635</v>
      </c>
      <c r="X4388" s="24">
        <v>4387.0</v>
      </c>
      <c r="Y4388" s="17" t="str">
        <f t="shared" si="6124"/>
        <v>=COUNTIFS(C$3:C4388,C4388)</v>
      </c>
      <c r="Z4388" s="25" t="str">
        <f t="shared" si="6125"/>
        <v>#NAME?</v>
      </c>
      <c r="AA4388" s="25" t="str">
        <f t="shared" si="6126"/>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27"/>
        <v>2</v>
      </c>
      <c r="B4389" s="10">
        <f t="shared" si="5557"/>
        <v>2</v>
      </c>
      <c r="C4389" s="12" t="s">
        <v>7767</v>
      </c>
      <c r="D4389" s="21" t="str">
        <f t="shared" si="6128"/>
        <v>noun</v>
      </c>
      <c r="E4389" s="21" t="str">
        <f t="shared" si="6140"/>
        <v>nt acc sg of udaka</v>
      </c>
      <c r="F4389" s="21" t="str">
        <f t="shared" si="6130"/>
        <v/>
      </c>
      <c r="G4389" s="21"/>
      <c r="H4389" s="21" t="str">
        <f t="shared" si="6131"/>
        <v>water</v>
      </c>
      <c r="I4389" s="21" t="str">
        <f t="shared" si="6132"/>
        <v/>
      </c>
      <c r="J4389" s="21" t="str">
        <f t="shared" si="6133"/>
        <v>√ud (be wet)</v>
      </c>
      <c r="K4389" s="21">
        <f t="shared" si="6134"/>
        <v>2</v>
      </c>
      <c r="L4389" s="21" t="str">
        <f t="shared" si="6135"/>
        <v>ṃa</v>
      </c>
      <c r="M4389" s="21" t="str">
        <f t="shared" si="6136"/>
        <v/>
      </c>
      <c r="N4389" s="21" t="str">
        <f t="shared" si="6137"/>
        <v>√ud + aka</v>
      </c>
      <c r="O4389" s="21" t="str">
        <f t="shared" si="6138"/>
        <v/>
      </c>
      <c r="P4389" s="21" t="str">
        <f t="shared" si="6139"/>
        <v/>
      </c>
      <c r="Q4389" s="21"/>
      <c r="R4389" s="21" t="s">
        <v>9433</v>
      </c>
      <c r="S4389" s="27" t="s">
        <v>9434</v>
      </c>
      <c r="T4389" s="21" t="s">
        <v>9435</v>
      </c>
      <c r="U4389" s="23"/>
      <c r="V4389" s="23"/>
      <c r="W4389" s="15">
        <f t="shared" si="2"/>
        <v>45635</v>
      </c>
      <c r="X4389" s="24">
        <v>4388.0</v>
      </c>
      <c r="Y4389" s="17" t="str">
        <f t="shared" si="6124"/>
        <v>=COUNTIFS(C$3:C4389,C4389)</v>
      </c>
      <c r="Z4389" s="25" t="str">
        <f t="shared" si="6125"/>
        <v>#NAME?</v>
      </c>
      <c r="AA4389" s="25" t="str">
        <f t="shared" si="6126"/>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27"/>
        <v>3</v>
      </c>
      <c r="B4390" s="10">
        <f t="shared" si="5557"/>
        <v>3</v>
      </c>
      <c r="C4390" s="12" t="s">
        <v>9298</v>
      </c>
      <c r="D4390" s="21" t="str">
        <f t="shared" si="6128"/>
        <v>verb</v>
      </c>
      <c r="E4390" s="21" t="str">
        <f t="shared" si="6140"/>
        <v>opt 3rd sg of paribhuñjati</v>
      </c>
      <c r="F4390" s="21" t="str">
        <f t="shared" si="6130"/>
        <v/>
      </c>
      <c r="G4390" s="21"/>
      <c r="H4390" s="21" t="str">
        <f t="shared" si="6131"/>
        <v>he would use, make use of</v>
      </c>
      <c r="I4390" s="21" t="str">
        <f t="shared" si="6132"/>
        <v/>
      </c>
      <c r="J4390" s="21" t="str">
        <f t="shared" si="6133"/>
        <v>√bhuj (eat, enjoy)</v>
      </c>
      <c r="K4390" s="21">
        <f t="shared" si="6134"/>
        <v>2</v>
      </c>
      <c r="L4390" s="21" t="str">
        <f t="shared" si="6135"/>
        <v>ṃa</v>
      </c>
      <c r="M4390" s="21" t="str">
        <f t="shared" si="6136"/>
        <v>√bhuj + ṃa &gt; bhuñja</v>
      </c>
      <c r="N4390" s="21" t="str">
        <f t="shared" si="6137"/>
        <v>pari + bhuñja + ti</v>
      </c>
      <c r="O4390" s="21" t="str">
        <f t="shared" si="6138"/>
        <v/>
      </c>
      <c r="P4390" s="21" t="str">
        <f t="shared" si="6139"/>
        <v/>
      </c>
      <c r="Q4390" s="21"/>
      <c r="R4390" s="21" t="s">
        <v>9433</v>
      </c>
      <c r="S4390" s="27" t="s">
        <v>9434</v>
      </c>
      <c r="T4390" s="21" t="s">
        <v>9435</v>
      </c>
      <c r="U4390" s="23"/>
      <c r="V4390" s="23"/>
      <c r="W4390" s="15">
        <f t="shared" si="2"/>
        <v>45635</v>
      </c>
      <c r="X4390" s="24">
        <v>4389.0</v>
      </c>
      <c r="Y4390" s="17" t="str">
        <f t="shared" si="6124"/>
        <v>=COUNTIFS(C$3:C4390,C4390)</v>
      </c>
      <c r="Z4390" s="25" t="str">
        <f t="shared" si="6125"/>
        <v>#NAME?</v>
      </c>
      <c r="AA4390" s="25" t="str">
        <f t="shared" si="6126"/>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27"/>
        <v>92</v>
      </c>
      <c r="B4391" s="10">
        <f t="shared" si="5557"/>
        <v>122</v>
      </c>
      <c r="C4391" s="12" t="s">
        <v>4724</v>
      </c>
      <c r="D4391" s="21" t="str">
        <f t="shared" si="6128"/>
        <v>adj</v>
      </c>
      <c r="E4391" s="21" t="str">
        <f t="shared" si="6140"/>
        <v>nt nom sg of pācittiya</v>
      </c>
      <c r="F4391" s="21" t="str">
        <f t="shared" si="6130"/>
        <v>+loc</v>
      </c>
      <c r="G4391" s="21"/>
      <c r="H4391" s="21" t="str">
        <f t="shared" si="6131"/>
        <v>requiring confession</v>
      </c>
      <c r="I4391" s="21" t="str">
        <f t="shared" si="6132"/>
        <v/>
      </c>
      <c r="J4391" s="21" t="str">
        <f t="shared" si="6133"/>
        <v/>
      </c>
      <c r="K4391" s="21" t="str">
        <f t="shared" si="6134"/>
        <v/>
      </c>
      <c r="L4391" s="21" t="str">
        <f t="shared" si="6135"/>
        <v/>
      </c>
      <c r="M4391" s="21" t="str">
        <f t="shared" si="6136"/>
        <v/>
      </c>
      <c r="N4391" s="21" t="str">
        <f t="shared" si="6137"/>
        <v/>
      </c>
      <c r="O4391" s="21" t="str">
        <f t="shared" si="6138"/>
        <v/>
      </c>
      <c r="P4391" s="21" t="str">
        <f t="shared" si="6139"/>
        <v/>
      </c>
      <c r="Q4391" s="21"/>
      <c r="R4391" s="21" t="s">
        <v>9433</v>
      </c>
      <c r="S4391" s="27" t="s">
        <v>9434</v>
      </c>
      <c r="T4391" s="21" t="s">
        <v>9435</v>
      </c>
      <c r="U4391" s="23"/>
      <c r="V4391" s="23"/>
      <c r="W4391" s="15">
        <f t="shared" si="2"/>
        <v>45635</v>
      </c>
      <c r="X4391" s="24">
        <v>4390.0</v>
      </c>
      <c r="Y4391" s="17" t="str">
        <f t="shared" si="6124"/>
        <v>=COUNTIFS(C$3:C4391,C4391)</v>
      </c>
      <c r="Z4391" s="25" t="str">
        <f t="shared" si="6125"/>
        <v>#NAME?</v>
      </c>
      <c r="AA4391" s="25" t="str">
        <f t="shared" si="6126"/>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57"/>
        <v>0</v>
      </c>
      <c r="C4392" s="130"/>
      <c r="D4392" s="130"/>
      <c r="E4392" s="130"/>
      <c r="F4392" s="130"/>
      <c r="G4392" s="130"/>
      <c r="H4392" s="130"/>
      <c r="I4392" s="130"/>
      <c r="J4392" s="130"/>
      <c r="K4392" s="130"/>
      <c r="L4392" s="130"/>
      <c r="M4392" s="130"/>
      <c r="N4392" s="130"/>
      <c r="O4392" s="130"/>
      <c r="P4392" s="130"/>
      <c r="Q4392" s="130"/>
      <c r="R4392" s="130"/>
      <c r="S4392" s="130"/>
      <c r="T4392" s="130"/>
      <c r="U4392" s="36"/>
      <c r="V4392" s="36"/>
      <c r="W4392" s="15">
        <f t="shared" si="2"/>
        <v>45635</v>
      </c>
      <c r="X4392" s="24">
        <v>4391.0</v>
      </c>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57"/>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2"/>
        <v>45635</v>
      </c>
      <c r="X4393" s="24">
        <v>4392.0</v>
      </c>
      <c r="Y4393" s="17" t="str">
        <f t="shared" ref="Y4393:Y4409" si="6141">formulatext(A4393)</f>
        <v>#N/A</v>
      </c>
      <c r="Z4393" s="25" t="str">
        <f t="shared" ref="Z4393:Z4409" si="6142">org.libreoffice.regex(Y4393,"(\= COUNTIFS\(C\$\d{1,3}:)(C\d{1,3})(,)(C\d{1,3})(\))","$2")</f>
        <v>#NAME?</v>
      </c>
      <c r="AA4393" s="25" t="str">
        <f t="shared" ref="AA4393:AA4409" si="6143">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57"/>
        <v>1</v>
      </c>
      <c r="C4394" s="12" t="s">
        <v>9436</v>
      </c>
      <c r="D4394" s="21"/>
      <c r="E4394" s="21"/>
      <c r="F4394" s="21"/>
      <c r="G4394" s="21"/>
      <c r="H4394" s="21"/>
      <c r="I4394" s="21"/>
      <c r="J4394" s="21"/>
      <c r="K4394" s="21"/>
      <c r="L4394" s="21"/>
      <c r="M4394" s="21"/>
      <c r="N4394" s="21"/>
      <c r="O4394" s="21"/>
      <c r="P4394" s="21"/>
      <c r="Q4394" s="21"/>
      <c r="R4394" s="21"/>
      <c r="S4394" s="21"/>
      <c r="T4394" s="21"/>
      <c r="U4394" s="23"/>
      <c r="V4394" s="23"/>
      <c r="W4394" s="15">
        <f t="shared" si="2"/>
        <v>45635</v>
      </c>
      <c r="X4394" s="24">
        <v>4393.0</v>
      </c>
      <c r="Y4394" s="17" t="str">
        <f t="shared" si="6141"/>
        <v>#N/A</v>
      </c>
      <c r="Z4394" s="25" t="str">
        <f t="shared" si="6142"/>
        <v>#NAME?</v>
      </c>
      <c r="AA4394" s="25" t="str">
        <f t="shared" si="6143"/>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44">COUNTIFS(C$3:C4395,C4395)</f>
        <v>71</v>
      </c>
      <c r="B4395" s="10">
        <f t="shared" si="5557"/>
        <v>99</v>
      </c>
      <c r="C4395" s="12" t="s">
        <v>555</v>
      </c>
      <c r="D4395" s="21" t="str">
        <f t="shared" ref="D4395:D4398" si="6145">VLOOKUP($C4395,$C$1:$P$7320,2,0)</f>
        <v>pron</v>
      </c>
      <c r="E4395" s="21" t="str">
        <f t="shared" ref="E4395:E4396" si="6146">VLOOKUP($C4395,$C$1:$P$7320,3,0)</f>
        <v>masc nom sg of ya</v>
      </c>
      <c r="F4395" s="21" t="str">
        <f t="shared" ref="F4395:F4398" si="6147">VLOOKUP($C4395,$C$1:$P$7320,4,0)</f>
        <v/>
      </c>
      <c r="G4395" s="21"/>
      <c r="H4395" s="21" t="str">
        <f t="shared" ref="H4395:H4398" si="6148">VLOOKUP($C4395,$C$1:$P$7320,6,0)</f>
        <v>whichever, whoever</v>
      </c>
      <c r="I4395" s="21" t="str">
        <f t="shared" ref="I4395:I4398" si="6149">VLOOKUP($C4395,$C$1:$P$7320,7,0)</f>
        <v/>
      </c>
      <c r="J4395" s="21" t="str">
        <f t="shared" ref="J4395:J4398" si="6150">VLOOKUP($C4395,$C$1:$P$7320,8,0)</f>
        <v/>
      </c>
      <c r="K4395" s="21" t="str">
        <f t="shared" ref="K4395:K4398" si="6151">VLOOKUP($C4395,$C$1:$P$7320,9,0)</f>
        <v/>
      </c>
      <c r="L4395" s="21" t="str">
        <f t="shared" ref="L4395:L4398" si="6152">VLOOKUP($C4395,$C$1:$P$7320,10,0)</f>
        <v/>
      </c>
      <c r="M4395" s="21" t="str">
        <f t="shared" ref="M4395:M4398" si="6153">VLOOKUP($C4395,$C$1:$P$7320,11,0)</f>
        <v/>
      </c>
      <c r="N4395" s="21" t="str">
        <f t="shared" ref="N4395:N4398" si="6154">VLOOKUP($C4395,$C$1:$P$7320,12,0)</f>
        <v/>
      </c>
      <c r="O4395" s="21" t="str">
        <f t="shared" ref="O4395:O4398" si="6155">VLOOKUP($C4395,$C$1:$P$7320,13,0)</f>
        <v/>
      </c>
      <c r="P4395" s="21" t="str">
        <f t="shared" ref="P4395:P4398" si="6156">VLOOKUP($C4395,$C$1:$P$7320,14,0)</f>
        <v/>
      </c>
      <c r="Q4395" s="21"/>
      <c r="R4395" s="21" t="s">
        <v>9436</v>
      </c>
      <c r="S4395" s="21" t="s">
        <v>9437</v>
      </c>
      <c r="T4395" s="21" t="s">
        <v>9438</v>
      </c>
      <c r="U4395" s="77"/>
      <c r="V4395" s="23"/>
      <c r="W4395" s="15">
        <f t="shared" si="2"/>
        <v>45635</v>
      </c>
      <c r="X4395" s="24">
        <v>4394.0</v>
      </c>
      <c r="Y4395" s="17" t="str">
        <f t="shared" si="6141"/>
        <v>=COUNTIFS(C$3:C4395,C4395)</v>
      </c>
      <c r="Z4395" s="25" t="str">
        <f t="shared" si="6142"/>
        <v>#NAME?</v>
      </c>
      <c r="AA4395" s="25" t="str">
        <f t="shared" si="6143"/>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44"/>
        <v>84</v>
      </c>
      <c r="B4396" s="10">
        <f t="shared" si="5557"/>
        <v>124</v>
      </c>
      <c r="C4396" s="12" t="s">
        <v>466</v>
      </c>
      <c r="D4396" s="21" t="str">
        <f t="shared" si="6145"/>
        <v>ind</v>
      </c>
      <c r="E4396" s="21" t="str">
        <f t="shared" si="6146"/>
        <v/>
      </c>
      <c r="F4396" s="21" t="str">
        <f t="shared" si="6147"/>
        <v/>
      </c>
      <c r="G4396" s="21"/>
      <c r="H4396" s="21" t="str">
        <f t="shared" si="6148"/>
        <v>then, now, so, but</v>
      </c>
      <c r="I4396" s="21" t="str">
        <f t="shared" si="6149"/>
        <v/>
      </c>
      <c r="J4396" s="21" t="str">
        <f t="shared" si="6150"/>
        <v/>
      </c>
      <c r="K4396" s="21" t="str">
        <f t="shared" si="6151"/>
        <v/>
      </c>
      <c r="L4396" s="21" t="str">
        <f t="shared" si="6152"/>
        <v/>
      </c>
      <c r="M4396" s="21" t="str">
        <f t="shared" si="6153"/>
        <v/>
      </c>
      <c r="N4396" s="21" t="str">
        <f t="shared" si="6154"/>
        <v/>
      </c>
      <c r="O4396" s="21" t="str">
        <f t="shared" si="6155"/>
        <v/>
      </c>
      <c r="P4396" s="21" t="str">
        <f t="shared" si="6156"/>
        <v/>
      </c>
      <c r="Q4396" s="21"/>
      <c r="R4396" s="21" t="s">
        <v>9436</v>
      </c>
      <c r="S4396" s="21" t="s">
        <v>9437</v>
      </c>
      <c r="T4396" s="21" t="s">
        <v>9438</v>
      </c>
      <c r="U4396" s="23"/>
      <c r="V4396" s="23"/>
      <c r="W4396" s="15">
        <f t="shared" si="2"/>
        <v>45635</v>
      </c>
      <c r="X4396" s="24">
        <v>4395.0</v>
      </c>
      <c r="Y4396" s="17" t="str">
        <f t="shared" si="6141"/>
        <v>=COUNTIFS(C$3:C4396,C4396)</v>
      </c>
      <c r="Z4396" s="25" t="str">
        <f t="shared" si="6142"/>
        <v>#NAME?</v>
      </c>
      <c r="AA4396" s="25" t="str">
        <f t="shared" si="6143"/>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44"/>
        <v>116</v>
      </c>
      <c r="B4397" s="10">
        <f t="shared" si="5557"/>
        <v>147</v>
      </c>
      <c r="C4397" s="12" t="s">
        <v>560</v>
      </c>
      <c r="D4397" s="21" t="str">
        <f t="shared" si="6145"/>
        <v>noun</v>
      </c>
      <c r="E4397" s="21" t="s">
        <v>3635</v>
      </c>
      <c r="F4397" s="21" t="str">
        <f t="shared" si="6147"/>
        <v/>
      </c>
      <c r="G4397" s="21"/>
      <c r="H4397" s="21" t="str">
        <f t="shared" si="6148"/>
        <v>monk, monastic</v>
      </c>
      <c r="I4397" s="21" t="str">
        <f t="shared" si="6149"/>
        <v>beggar, mendicant</v>
      </c>
      <c r="J4397" s="21" t="str">
        <f t="shared" si="6150"/>
        <v>√bhikkh (beg)</v>
      </c>
      <c r="K4397" s="21">
        <f t="shared" si="6151"/>
        <v>1</v>
      </c>
      <c r="L4397" s="21" t="str">
        <f t="shared" si="6152"/>
        <v>a</v>
      </c>
      <c r="M4397" s="21" t="str">
        <f t="shared" si="6153"/>
        <v/>
      </c>
      <c r="N4397" s="21" t="str">
        <f t="shared" si="6154"/>
        <v>√bhikkh + u</v>
      </c>
      <c r="O4397" s="21" t="str">
        <f t="shared" si="6155"/>
        <v/>
      </c>
      <c r="P4397" s="21" t="str">
        <f t="shared" si="6156"/>
        <v/>
      </c>
      <c r="Q4397" s="21"/>
      <c r="R4397" s="21" t="s">
        <v>9436</v>
      </c>
      <c r="S4397" s="21" t="s">
        <v>9437</v>
      </c>
      <c r="T4397" s="21" t="s">
        <v>9438</v>
      </c>
      <c r="U4397" s="23"/>
      <c r="V4397" s="23"/>
      <c r="W4397" s="15">
        <f t="shared" si="2"/>
        <v>45635</v>
      </c>
      <c r="X4397" s="24">
        <v>4396.0</v>
      </c>
      <c r="Y4397" s="17" t="str">
        <f t="shared" si="6141"/>
        <v>=COUNTIFS(C$3:C4397,C4397)</v>
      </c>
      <c r="Z4397" s="25" t="str">
        <f t="shared" si="6142"/>
        <v>#NAME?</v>
      </c>
      <c r="AA4397" s="25" t="str">
        <f t="shared" si="6143"/>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44"/>
        <v>8</v>
      </c>
      <c r="B4398" s="10">
        <f t="shared" si="5557"/>
        <v>14</v>
      </c>
      <c r="C4398" s="12" t="s">
        <v>4210</v>
      </c>
      <c r="D4398" s="21" t="str">
        <f t="shared" si="6145"/>
        <v>ind</v>
      </c>
      <c r="E4398" s="21" t="str">
        <f>VLOOKUP($C4398,$C$1:$P$7320,3,0)</f>
        <v>adv, from jānanta</v>
      </c>
      <c r="F4398" s="21" t="str">
        <f t="shared" si="6147"/>
        <v/>
      </c>
      <c r="G4398" s="21"/>
      <c r="H4398" s="21" t="str">
        <f t="shared" si="6148"/>
        <v>knowingly, consciously, wittingly</v>
      </c>
      <c r="I4398" s="21" t="str">
        <f t="shared" si="6149"/>
        <v>knowing</v>
      </c>
      <c r="J4398" s="21" t="str">
        <f t="shared" si="6150"/>
        <v>√ñā (know)</v>
      </c>
      <c r="K4398" s="21">
        <f t="shared" si="6151"/>
        <v>5</v>
      </c>
      <c r="L4398" s="21" t="str">
        <f t="shared" si="6152"/>
        <v>nā</v>
      </c>
      <c r="M4398" s="21" t="str">
        <f t="shared" si="6153"/>
        <v>√ñā + nā &gt; jānā</v>
      </c>
      <c r="N4398" s="21" t="str">
        <f t="shared" si="6154"/>
        <v>jānā + aṃ</v>
      </c>
      <c r="O4398" s="21" t="str">
        <f t="shared" si="6155"/>
        <v/>
      </c>
      <c r="P4398" s="21" t="str">
        <f t="shared" si="6156"/>
        <v/>
      </c>
      <c r="Q4398" s="21"/>
      <c r="R4398" s="21" t="s">
        <v>9436</v>
      </c>
      <c r="S4398" s="21" t="s">
        <v>9437</v>
      </c>
      <c r="T4398" s="21" t="s">
        <v>9438</v>
      </c>
      <c r="U4398" s="23"/>
      <c r="V4398" s="23"/>
      <c r="W4398" s="15">
        <f t="shared" si="2"/>
        <v>45635</v>
      </c>
      <c r="X4398" s="24">
        <v>4397.0</v>
      </c>
      <c r="Y4398" s="17" t="str">
        <f t="shared" si="6141"/>
        <v>=COUNTIFS(C$3:C4398,C4398)</v>
      </c>
      <c r="Z4398" s="25" t="str">
        <f t="shared" si="6142"/>
        <v>#NAME?</v>
      </c>
      <c r="AA4398" s="25" t="str">
        <f t="shared" si="6143"/>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44"/>
        <v>1</v>
      </c>
      <c r="B4399" s="10">
        <f t="shared" si="5557"/>
        <v>1</v>
      </c>
      <c r="C4399" s="12" t="s">
        <v>9439</v>
      </c>
      <c r="D4399" s="21" t="s">
        <v>250</v>
      </c>
      <c r="E4399" s="21" t="s">
        <v>9440</v>
      </c>
      <c r="F4399" s="21"/>
      <c r="G4399" s="21"/>
      <c r="H4399" s="21" t="s">
        <v>9441</v>
      </c>
      <c r="I4399" s="21"/>
      <c r="J4399" s="21"/>
      <c r="K4399" s="21"/>
      <c r="L4399" s="21"/>
      <c r="M4399" s="21"/>
      <c r="N4399" s="21" t="s">
        <v>9442</v>
      </c>
      <c r="O4399" s="21" t="s">
        <v>65</v>
      </c>
      <c r="P4399" s="21" t="s">
        <v>9442</v>
      </c>
      <c r="Q4399" s="21"/>
      <c r="R4399" s="21" t="s">
        <v>9436</v>
      </c>
      <c r="S4399" s="21" t="s">
        <v>9437</v>
      </c>
      <c r="T4399" s="21" t="s">
        <v>9443</v>
      </c>
      <c r="U4399" s="23"/>
      <c r="V4399" s="23"/>
      <c r="W4399" s="15">
        <f t="shared" si="2"/>
        <v>45635</v>
      </c>
      <c r="X4399" s="24">
        <v>4398.0</v>
      </c>
      <c r="Y4399" s="17" t="str">
        <f t="shared" si="6141"/>
        <v>=COUNTIFS(C$3:C4399,C4399)</v>
      </c>
      <c r="Z4399" s="25" t="str">
        <f t="shared" si="6142"/>
        <v>#NAME?</v>
      </c>
      <c r="AA4399" s="25" t="str">
        <f t="shared" si="6143"/>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44"/>
        <v>2</v>
      </c>
      <c r="B4400" s="10">
        <f t="shared" si="5557"/>
        <v>3</v>
      </c>
      <c r="C4400" s="12" t="s">
        <v>1184</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9436</v>
      </c>
      <c r="S4400" s="21" t="s">
        <v>9437</v>
      </c>
      <c r="T4400" s="21" t="s">
        <v>9438</v>
      </c>
      <c r="U4400" s="23"/>
      <c r="V4400" s="23"/>
      <c r="W4400" s="15">
        <f t="shared" si="2"/>
        <v>45635</v>
      </c>
      <c r="X4400" s="24">
        <v>4399.0</v>
      </c>
      <c r="Y4400" s="17" t="str">
        <f t="shared" si="6141"/>
        <v>=COUNTIFS(C$3:C4400,C4400)</v>
      </c>
      <c r="Z4400" s="25" t="str">
        <f t="shared" si="6142"/>
        <v>#NAME?</v>
      </c>
      <c r="AA4400" s="25" t="str">
        <f t="shared" si="6143"/>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44"/>
        <v>1</v>
      </c>
      <c r="B4401" s="10">
        <f t="shared" si="5557"/>
        <v>1</v>
      </c>
      <c r="C4401" s="44" t="s">
        <v>9444</v>
      </c>
      <c r="D4401" s="21" t="s">
        <v>47</v>
      </c>
      <c r="E4401" s="21" t="s">
        <v>1066</v>
      </c>
      <c r="F4401" s="21"/>
      <c r="G4401" s="21"/>
      <c r="H4401" s="21" t="s">
        <v>9445</v>
      </c>
      <c r="I4401" s="21"/>
      <c r="J4401" s="21" t="s">
        <v>677</v>
      </c>
      <c r="K4401" s="21">
        <v>1.0</v>
      </c>
      <c r="L4401" s="21" t="s">
        <v>35</v>
      </c>
      <c r="M4401" s="21"/>
      <c r="N4401" s="21" t="s">
        <v>678</v>
      </c>
      <c r="O4401" s="21"/>
      <c r="P4401" s="21"/>
      <c r="Q4401" s="21"/>
      <c r="R4401" s="21" t="s">
        <v>9436</v>
      </c>
      <c r="S4401" s="21" t="s">
        <v>9437</v>
      </c>
      <c r="T4401" s="27" t="s">
        <v>9446</v>
      </c>
      <c r="U4401" s="23"/>
      <c r="V4401" s="23"/>
      <c r="W4401" s="15">
        <f t="shared" si="2"/>
        <v>45635</v>
      </c>
      <c r="X4401" s="24">
        <v>4400.0</v>
      </c>
      <c r="Y4401" s="17" t="str">
        <f t="shared" si="6141"/>
        <v>=COUNTIFS(C$3:C4401,C4401)</v>
      </c>
      <c r="Z4401" s="25" t="str">
        <f t="shared" si="6142"/>
        <v>#NAME?</v>
      </c>
      <c r="AA4401" s="25" t="str">
        <f t="shared" si="6143"/>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44"/>
        <v>1</v>
      </c>
      <c r="B4402" s="10">
        <f t="shared" si="5557"/>
        <v>1</v>
      </c>
      <c r="C4402" s="12" t="s">
        <v>9447</v>
      </c>
      <c r="D4402" s="21" t="s">
        <v>47</v>
      </c>
      <c r="E4402" s="21" t="s">
        <v>9448</v>
      </c>
      <c r="F4402" s="21"/>
      <c r="G4402" s="21"/>
      <c r="H4402" s="21" t="s">
        <v>9449</v>
      </c>
      <c r="I4402" s="21" t="s">
        <v>9450</v>
      </c>
      <c r="J4402" s="21"/>
      <c r="K4402" s="21"/>
      <c r="L4402" s="21"/>
      <c r="M4402" s="21"/>
      <c r="N4402" s="22" t="s">
        <v>9451</v>
      </c>
      <c r="O4402" s="21" t="s">
        <v>178</v>
      </c>
      <c r="P4402" s="21" t="s">
        <v>9452</v>
      </c>
      <c r="Q4402" s="21" t="s">
        <v>9453</v>
      </c>
      <c r="R4402" s="21" t="s">
        <v>9436</v>
      </c>
      <c r="S4402" s="21" t="s">
        <v>9437</v>
      </c>
      <c r="T4402" s="21" t="s">
        <v>9454</v>
      </c>
      <c r="U4402" s="23"/>
      <c r="V4402" s="23"/>
      <c r="W4402" s="15">
        <f t="shared" si="2"/>
        <v>45635</v>
      </c>
      <c r="X4402" s="24">
        <v>4401.0</v>
      </c>
      <c r="Y4402" s="17" t="str">
        <f t="shared" si="6141"/>
        <v>=COUNTIFS(C$3:C4402,C4402)</v>
      </c>
      <c r="Z4402" s="25" t="str">
        <f t="shared" si="6142"/>
        <v>#NAME?</v>
      </c>
      <c r="AA4402" s="25" t="str">
        <f t="shared" si="6143"/>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44"/>
        <v>1</v>
      </c>
      <c r="B4403" s="10">
        <f t="shared" si="5557"/>
        <v>1</v>
      </c>
      <c r="C4403" s="12" t="s">
        <v>9455</v>
      </c>
      <c r="D4403" s="21" t="s">
        <v>183</v>
      </c>
      <c r="E4403" s="21"/>
      <c r="F4403" s="21"/>
      <c r="G4403" s="21"/>
      <c r="H4403" s="21" t="s">
        <v>9456</v>
      </c>
      <c r="I4403" s="21" t="s">
        <v>9457</v>
      </c>
      <c r="J4403" s="21" t="s">
        <v>1232</v>
      </c>
      <c r="K4403" s="21">
        <v>1.0</v>
      </c>
      <c r="L4403" s="21" t="s">
        <v>35</v>
      </c>
      <c r="M4403" s="21"/>
      <c r="N4403" s="21" t="s">
        <v>9458</v>
      </c>
      <c r="O4403" s="21"/>
      <c r="P4403" s="21"/>
      <c r="Q4403" s="21" t="s">
        <v>9459</v>
      </c>
      <c r="R4403" s="21" t="s">
        <v>9436</v>
      </c>
      <c r="S4403" s="21" t="s">
        <v>9437</v>
      </c>
      <c r="T4403" s="27" t="s">
        <v>9460</v>
      </c>
      <c r="U4403" s="23"/>
      <c r="V4403" s="23"/>
      <c r="W4403" s="15">
        <f t="shared" si="2"/>
        <v>45635</v>
      </c>
      <c r="X4403" s="24">
        <v>4402.0</v>
      </c>
      <c r="Y4403" s="17" t="str">
        <f t="shared" si="6141"/>
        <v>=COUNTIFS(C$3:C4403,C4403)</v>
      </c>
      <c r="Z4403" s="25" t="str">
        <f t="shared" si="6142"/>
        <v>#NAME?</v>
      </c>
      <c r="AA4403" s="25" t="str">
        <f t="shared" si="6143"/>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44"/>
        <v>1</v>
      </c>
      <c r="B4404" s="10">
        <f t="shared" si="5557"/>
        <v>1</v>
      </c>
      <c r="C4404" s="12" t="s">
        <v>9461</v>
      </c>
      <c r="D4404" s="21" t="s">
        <v>47</v>
      </c>
      <c r="E4404" s="21" t="s">
        <v>9462</v>
      </c>
      <c r="F4404" s="21"/>
      <c r="G4404" s="21"/>
      <c r="H4404" s="21" t="s">
        <v>2887</v>
      </c>
      <c r="I4404" s="21"/>
      <c r="J4404" s="21" t="s">
        <v>214</v>
      </c>
      <c r="K4404" s="21">
        <v>7.0</v>
      </c>
      <c r="L4404" s="21" t="s">
        <v>215</v>
      </c>
      <c r="M4404" s="21"/>
      <c r="N4404" s="21" t="s">
        <v>2888</v>
      </c>
      <c r="O4404" s="21"/>
      <c r="P4404" s="21"/>
      <c r="Q4404" s="21"/>
      <c r="R4404" s="21" t="s">
        <v>9436</v>
      </c>
      <c r="S4404" s="21" t="s">
        <v>9437</v>
      </c>
      <c r="T4404" s="27" t="s">
        <v>9463</v>
      </c>
      <c r="U4404" s="23"/>
      <c r="V4404" s="23"/>
      <c r="W4404" s="15">
        <f t="shared" si="2"/>
        <v>45635</v>
      </c>
      <c r="X4404" s="24">
        <v>4403.0</v>
      </c>
      <c r="Y4404" s="17" t="str">
        <f t="shared" si="6141"/>
        <v>=COUNTIFS(C$3:C4404,C4404)</v>
      </c>
      <c r="Z4404" s="25" t="str">
        <f t="shared" si="6142"/>
        <v>#NAME?</v>
      </c>
      <c r="AA4404" s="25" t="str">
        <f t="shared" si="6143"/>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44"/>
        <v>1</v>
      </c>
      <c r="B4405" s="10">
        <f t="shared" si="5557"/>
        <v>1</v>
      </c>
      <c r="C4405" s="12" t="s">
        <v>9464</v>
      </c>
      <c r="D4405" s="21" t="s">
        <v>47</v>
      </c>
      <c r="E4405" s="21" t="s">
        <v>9465</v>
      </c>
      <c r="F4405" s="21"/>
      <c r="G4405" s="21"/>
      <c r="H4405" s="21" t="s">
        <v>9466</v>
      </c>
      <c r="I4405" s="21" t="s">
        <v>9467</v>
      </c>
      <c r="J4405" s="21"/>
      <c r="K4405" s="21"/>
      <c r="L4405" s="21"/>
      <c r="M4405" s="21"/>
      <c r="N4405" s="21" t="s">
        <v>9468</v>
      </c>
      <c r="O4405" s="21" t="s">
        <v>65</v>
      </c>
      <c r="P4405" s="21" t="s">
        <v>9468</v>
      </c>
      <c r="Q4405" s="21"/>
      <c r="R4405" s="21" t="s">
        <v>9436</v>
      </c>
      <c r="S4405" s="21" t="s">
        <v>9437</v>
      </c>
      <c r="T4405" s="21" t="s">
        <v>9469</v>
      </c>
      <c r="U4405" s="23"/>
      <c r="V4405" s="23"/>
      <c r="W4405" s="15">
        <f t="shared" si="2"/>
        <v>45635</v>
      </c>
      <c r="X4405" s="24">
        <v>4404.0</v>
      </c>
      <c r="Y4405" s="17" t="str">
        <f t="shared" si="6141"/>
        <v>=COUNTIFS(C$3:C4405,C4405)</v>
      </c>
      <c r="Z4405" s="25" t="str">
        <f t="shared" si="6142"/>
        <v>#NAME?</v>
      </c>
      <c r="AA4405" s="25" t="str">
        <f t="shared" si="6143"/>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44"/>
        <v>2</v>
      </c>
      <c r="B4406" s="10">
        <f t="shared" si="5557"/>
        <v>2</v>
      </c>
      <c r="C4406" s="12" t="s">
        <v>8837</v>
      </c>
      <c r="D4406" s="21" t="s">
        <v>29</v>
      </c>
      <c r="E4406" s="21" t="s">
        <v>68</v>
      </c>
      <c r="F4406" s="21"/>
      <c r="G4406" s="21"/>
      <c r="H4406" s="21" t="s">
        <v>8838</v>
      </c>
      <c r="I4406" s="21"/>
      <c r="J4406" s="21"/>
      <c r="K4406" s="21"/>
      <c r="L4406" s="21"/>
      <c r="M4406" s="21"/>
      <c r="N4406" s="21"/>
      <c r="O4406" s="21"/>
      <c r="P4406" s="21"/>
      <c r="Q4406" s="21"/>
      <c r="R4406" s="21" t="s">
        <v>9436</v>
      </c>
      <c r="S4406" s="21" t="s">
        <v>9437</v>
      </c>
      <c r="T4406" s="21" t="s">
        <v>9470</v>
      </c>
      <c r="U4406" s="23"/>
      <c r="V4406" s="23"/>
      <c r="W4406" s="15">
        <f t="shared" si="2"/>
        <v>45635</v>
      </c>
      <c r="X4406" s="24">
        <v>4405.0</v>
      </c>
      <c r="Y4406" s="17" t="str">
        <f t="shared" si="6141"/>
        <v>=COUNTIFS(C$3:C4406,C4406)</v>
      </c>
      <c r="Z4406" s="25" t="str">
        <f t="shared" si="6142"/>
        <v>#NAME?</v>
      </c>
      <c r="AA4406" s="25" t="str">
        <f t="shared" si="6143"/>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44"/>
        <v>1</v>
      </c>
      <c r="B4407" s="10">
        <f t="shared" si="5557"/>
        <v>1</v>
      </c>
      <c r="C4407" s="12" t="s">
        <v>9471</v>
      </c>
      <c r="D4407" s="21" t="s">
        <v>47</v>
      </c>
      <c r="E4407" s="21" t="s">
        <v>9472</v>
      </c>
      <c r="F4407" s="21"/>
      <c r="G4407" s="21"/>
      <c r="H4407" s="21" t="s">
        <v>9473</v>
      </c>
      <c r="I4407" s="21"/>
      <c r="J4407" s="21" t="s">
        <v>214</v>
      </c>
      <c r="K4407" s="21">
        <v>7.0</v>
      </c>
      <c r="L4407" s="21" t="s">
        <v>215</v>
      </c>
      <c r="M4407" s="21"/>
      <c r="N4407" s="21" t="s">
        <v>9222</v>
      </c>
      <c r="O4407" s="21"/>
      <c r="P4407" s="21"/>
      <c r="Q4407" s="21"/>
      <c r="R4407" s="21" t="s">
        <v>9436</v>
      </c>
      <c r="S4407" s="21" t="s">
        <v>9437</v>
      </c>
      <c r="T4407" s="21" t="s">
        <v>9474</v>
      </c>
      <c r="U4407" s="23"/>
      <c r="V4407" s="23"/>
      <c r="W4407" s="15">
        <f t="shared" si="2"/>
        <v>45635</v>
      </c>
      <c r="X4407" s="24">
        <v>4406.0</v>
      </c>
      <c r="Y4407" s="17" t="str">
        <f t="shared" si="6141"/>
        <v>=COUNTIFS(C$3:C4407,C4407)</v>
      </c>
      <c r="Z4407" s="25" t="str">
        <f t="shared" si="6142"/>
        <v>#NAME?</v>
      </c>
      <c r="AA4407" s="25" t="str">
        <f t="shared" si="6143"/>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44"/>
        <v>1</v>
      </c>
      <c r="B4408" s="10">
        <f t="shared" si="5557"/>
        <v>1</v>
      </c>
      <c r="C4408" s="12" t="s">
        <v>9475</v>
      </c>
      <c r="D4408" s="21" t="s">
        <v>84</v>
      </c>
      <c r="E4408" s="21" t="s">
        <v>9476</v>
      </c>
      <c r="F4408" s="21"/>
      <c r="G4408" s="21"/>
      <c r="H4408" s="21" t="s">
        <v>9477</v>
      </c>
      <c r="I4408" s="27" t="s">
        <v>9478</v>
      </c>
      <c r="J4408" s="21" t="s">
        <v>9479</v>
      </c>
      <c r="K4408" s="21">
        <v>1.0</v>
      </c>
      <c r="L4408" s="27" t="s">
        <v>196</v>
      </c>
      <c r="M4408" s="21" t="s">
        <v>9480</v>
      </c>
      <c r="N4408" s="21" t="s">
        <v>9481</v>
      </c>
      <c r="O4408" s="21"/>
      <c r="P4408" s="21"/>
      <c r="Q4408" s="21"/>
      <c r="R4408" s="21" t="s">
        <v>9436</v>
      </c>
      <c r="S4408" s="21" t="s">
        <v>9437</v>
      </c>
      <c r="T4408" s="21" t="s">
        <v>9482</v>
      </c>
      <c r="U4408" s="23"/>
      <c r="V4408" s="23"/>
      <c r="W4408" s="15">
        <f t="shared" si="2"/>
        <v>45635</v>
      </c>
      <c r="X4408" s="24">
        <v>4407.0</v>
      </c>
      <c r="Y4408" s="17" t="str">
        <f t="shared" si="6141"/>
        <v>=COUNTIFS(C$3:C4408,C4408)</v>
      </c>
      <c r="Z4408" s="25" t="str">
        <f t="shared" si="6142"/>
        <v>#NAME?</v>
      </c>
      <c r="AA4408" s="25" t="str">
        <f t="shared" si="6143"/>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44"/>
        <v>93</v>
      </c>
      <c r="B4409" s="10">
        <f t="shared" si="5557"/>
        <v>122</v>
      </c>
      <c r="C4409" s="12" t="s">
        <v>4724</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9436</v>
      </c>
      <c r="S4409" s="21" t="s">
        <v>9437</v>
      </c>
      <c r="T4409" s="21" t="s">
        <v>9438</v>
      </c>
      <c r="U4409" s="23"/>
      <c r="V4409" s="23"/>
      <c r="W4409" s="15">
        <f t="shared" si="2"/>
        <v>45635</v>
      </c>
      <c r="X4409" s="24">
        <v>4408.0</v>
      </c>
      <c r="Y4409" s="17" t="str">
        <f t="shared" si="6141"/>
        <v>=COUNTIFS(C$3:C4409,C4409)</v>
      </c>
      <c r="Z4409" s="25" t="str">
        <f t="shared" si="6142"/>
        <v>#NAME?</v>
      </c>
      <c r="AA4409" s="25" t="str">
        <f t="shared" si="6143"/>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57"/>
        <v>0</v>
      </c>
      <c r="C4410" s="130"/>
      <c r="D4410" s="130"/>
      <c r="E4410" s="130"/>
      <c r="F4410" s="130"/>
      <c r="G4410" s="130"/>
      <c r="H4410" s="130"/>
      <c r="I4410" s="130"/>
      <c r="J4410" s="130"/>
      <c r="K4410" s="130"/>
      <c r="L4410" s="130"/>
      <c r="M4410" s="130"/>
      <c r="N4410" s="130"/>
      <c r="O4410" s="130"/>
      <c r="P4410" s="130"/>
      <c r="Q4410" s="130"/>
      <c r="R4410" s="130"/>
      <c r="S4410" s="130"/>
      <c r="T4410" s="130"/>
      <c r="U4410" s="36"/>
      <c r="V4410" s="36"/>
      <c r="W4410" s="15">
        <f t="shared" si="2"/>
        <v>45635</v>
      </c>
      <c r="X4410" s="24">
        <v>4409.0</v>
      </c>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57"/>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2"/>
        <v>45635</v>
      </c>
      <c r="X4411" s="24">
        <v>4410.0</v>
      </c>
      <c r="Y4411" s="17" t="str">
        <f t="shared" ref="Y4411:Y4421" si="6157">formulatext(A4411)</f>
        <v>#N/A</v>
      </c>
      <c r="Z4411" s="25" t="str">
        <f t="shared" ref="Z4411:Z4421" si="6158">org.libreoffice.regex(Y4411,"(\= COUNTIFS\(C\$\d{1,3}:)(C\d{1,3})(,)(C\d{1,3})(\))","$2")</f>
        <v>#NAME?</v>
      </c>
      <c r="AA4411" s="25" t="str">
        <f t="shared" ref="AA4411:AA4421" si="6159">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57"/>
        <v>1</v>
      </c>
      <c r="C4412" s="12" t="s">
        <v>9483</v>
      </c>
      <c r="D4412" s="21"/>
      <c r="E4412" s="21"/>
      <c r="F4412" s="21"/>
      <c r="G4412" s="21"/>
      <c r="H4412" s="21"/>
      <c r="I4412" s="21"/>
      <c r="J4412" s="21"/>
      <c r="K4412" s="21"/>
      <c r="L4412" s="21"/>
      <c r="M4412" s="21"/>
      <c r="N4412" s="21"/>
      <c r="O4412" s="21"/>
      <c r="P4412" s="21"/>
      <c r="Q4412" s="21"/>
      <c r="R4412" s="21"/>
      <c r="S4412" s="21"/>
      <c r="T4412" s="21"/>
      <c r="U4412" s="23"/>
      <c r="V4412" s="23"/>
      <c r="W4412" s="15">
        <f t="shared" si="2"/>
        <v>45635</v>
      </c>
      <c r="X4412" s="24">
        <v>4411.0</v>
      </c>
      <c r="Y4412" s="17" t="str">
        <f t="shared" si="6157"/>
        <v>#N/A</v>
      </c>
      <c r="Z4412" s="25" t="str">
        <f t="shared" si="6158"/>
        <v>#NAME?</v>
      </c>
      <c r="AA4412" s="25" t="str">
        <f t="shared" si="6159"/>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60">COUNTIFS(C$3:C4413,C4413)</f>
        <v>72</v>
      </c>
      <c r="B4413" s="10">
        <f t="shared" si="5557"/>
        <v>99</v>
      </c>
      <c r="C4413" s="12" t="s">
        <v>555</v>
      </c>
      <c r="D4413" s="21" t="str">
        <f t="shared" ref="D4413:D4419" si="6161">VLOOKUP($C4413,$C$1:$P$7320,2,0)</f>
        <v>pron</v>
      </c>
      <c r="E4413" s="21" t="str">
        <f t="shared" ref="E4413:E4414" si="6162">VLOOKUP($C4413,$C$1:$P$7320,3,0)</f>
        <v>masc nom sg of ya</v>
      </c>
      <c r="F4413" s="21" t="str">
        <f t="shared" ref="F4413:F4419" si="6163">VLOOKUP($C4413,$C$1:$P$7320,4,0)</f>
        <v/>
      </c>
      <c r="G4413" s="21"/>
      <c r="H4413" s="21" t="str">
        <f t="shared" ref="H4413:H4419" si="6164">VLOOKUP($C4413,$C$1:$P$7320,6,0)</f>
        <v>whichever, whoever</v>
      </c>
      <c r="I4413" s="21" t="str">
        <f t="shared" ref="I4413:I4419" si="6165">VLOOKUP($C4413,$C$1:$P$7320,7,0)</f>
        <v/>
      </c>
      <c r="J4413" s="21" t="str">
        <f t="shared" ref="J4413:J4419" si="6166">VLOOKUP($C4413,$C$1:$P$7320,8,0)</f>
        <v/>
      </c>
      <c r="K4413" s="21" t="str">
        <f t="shared" ref="K4413:K4419" si="6167">VLOOKUP($C4413,$C$1:$P$7320,9,0)</f>
        <v/>
      </c>
      <c r="L4413" s="21" t="str">
        <f t="shared" ref="L4413:L4419" si="6168">VLOOKUP($C4413,$C$1:$P$7320,10,0)</f>
        <v/>
      </c>
      <c r="M4413" s="21" t="str">
        <f t="shared" ref="M4413:M4419" si="6169">VLOOKUP($C4413,$C$1:$P$7320,11,0)</f>
        <v/>
      </c>
      <c r="N4413" s="21" t="str">
        <f t="shared" ref="N4413:N4419" si="6170">VLOOKUP($C4413,$C$1:$P$7320,12,0)</f>
        <v/>
      </c>
      <c r="O4413" s="21" t="str">
        <f t="shared" ref="O4413:O4419" si="6171">VLOOKUP($C4413,$C$1:$P$7320,13,0)</f>
        <v/>
      </c>
      <c r="P4413" s="21" t="str">
        <f t="shared" ref="P4413:P4419" si="6172">VLOOKUP($C4413,$C$1:$P$7320,14,0)</f>
        <v/>
      </c>
      <c r="Q4413" s="21"/>
      <c r="R4413" s="21" t="s">
        <v>9483</v>
      </c>
      <c r="S4413" s="21" t="s">
        <v>9484</v>
      </c>
      <c r="T4413" s="21" t="s">
        <v>9485</v>
      </c>
      <c r="U4413" s="77"/>
      <c r="V4413" s="23"/>
      <c r="W4413" s="15">
        <f t="shared" si="2"/>
        <v>45635</v>
      </c>
      <c r="X4413" s="24">
        <v>4412.0</v>
      </c>
      <c r="Y4413" s="17" t="str">
        <f t="shared" si="6157"/>
        <v>=COUNTIFS(C$3:C4413,C4413)</v>
      </c>
      <c r="Z4413" s="25" t="str">
        <f t="shared" si="6158"/>
        <v>#NAME?</v>
      </c>
      <c r="AA4413" s="25" t="str">
        <f t="shared" si="6159"/>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60"/>
        <v>85</v>
      </c>
      <c r="B4414" s="10">
        <f t="shared" si="5557"/>
        <v>124</v>
      </c>
      <c r="C4414" s="12" t="s">
        <v>466</v>
      </c>
      <c r="D4414" s="21" t="str">
        <f t="shared" si="6161"/>
        <v>ind</v>
      </c>
      <c r="E4414" s="21" t="str">
        <f t="shared" si="6162"/>
        <v/>
      </c>
      <c r="F4414" s="21" t="str">
        <f t="shared" si="6163"/>
        <v/>
      </c>
      <c r="G4414" s="21"/>
      <c r="H4414" s="21" t="str">
        <f t="shared" si="6164"/>
        <v>then, now, so, but</v>
      </c>
      <c r="I4414" s="21" t="str">
        <f t="shared" si="6165"/>
        <v/>
      </c>
      <c r="J4414" s="21" t="str">
        <f t="shared" si="6166"/>
        <v/>
      </c>
      <c r="K4414" s="21" t="str">
        <f t="shared" si="6167"/>
        <v/>
      </c>
      <c r="L4414" s="21" t="str">
        <f t="shared" si="6168"/>
        <v/>
      </c>
      <c r="M4414" s="21" t="str">
        <f t="shared" si="6169"/>
        <v/>
      </c>
      <c r="N4414" s="21" t="str">
        <f t="shared" si="6170"/>
        <v/>
      </c>
      <c r="O4414" s="21" t="str">
        <f t="shared" si="6171"/>
        <v/>
      </c>
      <c r="P4414" s="21" t="str">
        <f t="shared" si="6172"/>
        <v/>
      </c>
      <c r="Q4414" s="21"/>
      <c r="R4414" s="21" t="s">
        <v>9483</v>
      </c>
      <c r="S4414" s="21" t="s">
        <v>9484</v>
      </c>
      <c r="T4414" s="21" t="s">
        <v>9485</v>
      </c>
      <c r="U4414" s="23"/>
      <c r="V4414" s="23"/>
      <c r="W4414" s="15">
        <f t="shared" si="2"/>
        <v>45635</v>
      </c>
      <c r="X4414" s="24">
        <v>4413.0</v>
      </c>
      <c r="Y4414" s="17" t="str">
        <f t="shared" si="6157"/>
        <v>=COUNTIFS(C$3:C4414,C4414)</v>
      </c>
      <c r="Z4414" s="25" t="str">
        <f t="shared" si="6158"/>
        <v>#NAME?</v>
      </c>
      <c r="AA4414" s="25" t="str">
        <f t="shared" si="6159"/>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0"/>
        <v>117</v>
      </c>
      <c r="B4415" s="10">
        <f t="shared" si="5557"/>
        <v>147</v>
      </c>
      <c r="C4415" s="12" t="s">
        <v>560</v>
      </c>
      <c r="D4415" s="21" t="str">
        <f t="shared" si="6161"/>
        <v>noun</v>
      </c>
      <c r="E4415" s="21" t="s">
        <v>3635</v>
      </c>
      <c r="F4415" s="21" t="str">
        <f t="shared" si="6163"/>
        <v/>
      </c>
      <c r="G4415" s="21"/>
      <c r="H4415" s="21" t="str">
        <f t="shared" si="6164"/>
        <v>monk, monastic</v>
      </c>
      <c r="I4415" s="21" t="str">
        <f t="shared" si="6165"/>
        <v>beggar, mendicant</v>
      </c>
      <c r="J4415" s="21" t="str">
        <f t="shared" si="6166"/>
        <v>√bhikkh (beg)</v>
      </c>
      <c r="K4415" s="21">
        <f t="shared" si="6167"/>
        <v>1</v>
      </c>
      <c r="L4415" s="21" t="str">
        <f t="shared" si="6168"/>
        <v>a</v>
      </c>
      <c r="M4415" s="21" t="str">
        <f t="shared" si="6169"/>
        <v/>
      </c>
      <c r="N4415" s="21" t="str">
        <f t="shared" si="6170"/>
        <v>√bhikkh + u</v>
      </c>
      <c r="O4415" s="21" t="str">
        <f t="shared" si="6171"/>
        <v/>
      </c>
      <c r="P4415" s="21" t="str">
        <f t="shared" si="6172"/>
        <v/>
      </c>
      <c r="Q4415" s="21"/>
      <c r="R4415" s="21" t="s">
        <v>9483</v>
      </c>
      <c r="S4415" s="21" t="s">
        <v>9484</v>
      </c>
      <c r="T4415" s="21" t="s">
        <v>9485</v>
      </c>
      <c r="U4415" s="23"/>
      <c r="V4415" s="23"/>
      <c r="W4415" s="15">
        <f t="shared" si="2"/>
        <v>45635</v>
      </c>
      <c r="X4415" s="24">
        <v>4414.0</v>
      </c>
      <c r="Y4415" s="17" t="str">
        <f t="shared" si="6157"/>
        <v>=COUNTIFS(C$3:C4415,C4415)</v>
      </c>
      <c r="Z4415" s="25" t="str">
        <f t="shared" si="6158"/>
        <v>#NAME?</v>
      </c>
      <c r="AA4415" s="25" t="str">
        <f t="shared" si="6159"/>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0"/>
        <v>6</v>
      </c>
      <c r="B4416" s="10">
        <f t="shared" si="5557"/>
        <v>9</v>
      </c>
      <c r="C4416" s="12" t="s">
        <v>3314</v>
      </c>
      <c r="D4416" s="21" t="str">
        <f t="shared" si="6161"/>
        <v>noun</v>
      </c>
      <c r="E4416" s="21" t="str">
        <f t="shared" ref="E4416:E4419" si="6173">VLOOKUP($C4416,$C$1:$P$7320,3,0)</f>
        <v>masc gen sg of bhikkhu, from bhikkhati</v>
      </c>
      <c r="F4416" s="21" t="str">
        <f t="shared" si="6163"/>
        <v/>
      </c>
      <c r="G4416" s="21"/>
      <c r="H4416" s="21" t="str">
        <f t="shared" si="6164"/>
        <v>of a monk, monastic</v>
      </c>
      <c r="I4416" s="21" t="str">
        <f t="shared" si="6165"/>
        <v>beggar, mendicant</v>
      </c>
      <c r="J4416" s="21" t="str">
        <f t="shared" si="6166"/>
        <v>√bhikkh (beg)</v>
      </c>
      <c r="K4416" s="21">
        <f t="shared" si="6167"/>
        <v>1</v>
      </c>
      <c r="L4416" s="21" t="str">
        <f t="shared" si="6168"/>
        <v>a</v>
      </c>
      <c r="M4416" s="21" t="str">
        <f t="shared" si="6169"/>
        <v/>
      </c>
      <c r="N4416" s="21" t="str">
        <f t="shared" si="6170"/>
        <v>√bhikkh + u</v>
      </c>
      <c r="O4416" s="21" t="str">
        <f t="shared" si="6171"/>
        <v/>
      </c>
      <c r="P4416" s="21" t="str">
        <f t="shared" si="6172"/>
        <v/>
      </c>
      <c r="Q4416" s="21"/>
      <c r="R4416" s="21" t="s">
        <v>9483</v>
      </c>
      <c r="S4416" s="21" t="s">
        <v>9484</v>
      </c>
      <c r="T4416" s="21" t="s">
        <v>9485</v>
      </c>
      <c r="U4416" s="23"/>
      <c r="V4416" s="23"/>
      <c r="W4416" s="15">
        <f t="shared" si="2"/>
        <v>45635</v>
      </c>
      <c r="X4416" s="24">
        <v>4415.0</v>
      </c>
      <c r="Y4416" s="17" t="str">
        <f t="shared" si="6157"/>
        <v>=COUNTIFS(C$3:C4416,C4416)</v>
      </c>
      <c r="Z4416" s="25" t="str">
        <f t="shared" si="6158"/>
        <v>#NAME?</v>
      </c>
      <c r="AA4416" s="25" t="str">
        <f t="shared" si="6159"/>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0"/>
        <v>9</v>
      </c>
      <c r="B4417" s="10">
        <f t="shared" si="5557"/>
        <v>14</v>
      </c>
      <c r="C4417" s="12" t="s">
        <v>4210</v>
      </c>
      <c r="D4417" s="21" t="str">
        <f t="shared" si="6161"/>
        <v>ind</v>
      </c>
      <c r="E4417" s="21" t="str">
        <f t="shared" si="6173"/>
        <v>adv, from jānanta</v>
      </c>
      <c r="F4417" s="21" t="str">
        <f t="shared" si="6163"/>
        <v/>
      </c>
      <c r="G4417" s="21"/>
      <c r="H4417" s="21" t="str">
        <f t="shared" si="6164"/>
        <v>knowingly, consciously, wittingly</v>
      </c>
      <c r="I4417" s="21" t="str">
        <f t="shared" si="6165"/>
        <v>knowing</v>
      </c>
      <c r="J4417" s="21" t="str">
        <f t="shared" si="6166"/>
        <v>√ñā (know)</v>
      </c>
      <c r="K4417" s="21">
        <f t="shared" si="6167"/>
        <v>5</v>
      </c>
      <c r="L4417" s="21" t="str">
        <f t="shared" si="6168"/>
        <v>nā</v>
      </c>
      <c r="M4417" s="21" t="str">
        <f t="shared" si="6169"/>
        <v>√ñā + nā &gt; jānā</v>
      </c>
      <c r="N4417" s="21" t="str">
        <f t="shared" si="6170"/>
        <v>jānā + aṃ</v>
      </c>
      <c r="O4417" s="21" t="str">
        <f t="shared" si="6171"/>
        <v/>
      </c>
      <c r="P4417" s="21" t="str">
        <f t="shared" si="6172"/>
        <v/>
      </c>
      <c r="Q4417" s="21"/>
      <c r="R4417" s="21" t="s">
        <v>9483</v>
      </c>
      <c r="S4417" s="21" t="s">
        <v>9484</v>
      </c>
      <c r="T4417" s="21" t="s">
        <v>9485</v>
      </c>
      <c r="U4417" s="23"/>
      <c r="V4417" s="23"/>
      <c r="W4417" s="15">
        <f t="shared" si="2"/>
        <v>45635</v>
      </c>
      <c r="X4417" s="24">
        <v>4416.0</v>
      </c>
      <c r="Y4417" s="17" t="str">
        <f t="shared" si="6157"/>
        <v>=COUNTIFS(C$3:C4417,C4417)</v>
      </c>
      <c r="Z4417" s="25" t="str">
        <f t="shared" si="6158"/>
        <v>#NAME?</v>
      </c>
      <c r="AA4417" s="25" t="str">
        <f t="shared" si="6159"/>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0"/>
        <v>2</v>
      </c>
      <c r="B4418" s="10">
        <f t="shared" si="5557"/>
        <v>2</v>
      </c>
      <c r="C4418" s="12" t="s">
        <v>7304</v>
      </c>
      <c r="D4418" s="21" t="str">
        <f t="shared" si="6161"/>
        <v>adj</v>
      </c>
      <c r="E4418" s="21" t="str">
        <f t="shared" si="6173"/>
        <v>fem acc sg of duṭṭhalla</v>
      </c>
      <c r="F4418" s="21" t="str">
        <f t="shared" si="6163"/>
        <v/>
      </c>
      <c r="G4418" s="21"/>
      <c r="H4418" s="21" t="str">
        <f t="shared" si="6164"/>
        <v>serious</v>
      </c>
      <c r="I4418" s="21" t="str">
        <f t="shared" si="6165"/>
        <v>bad heavy</v>
      </c>
      <c r="J4418" s="21" t="str">
        <f t="shared" si="6166"/>
        <v>√thūl (be fat, coarse)</v>
      </c>
      <c r="K4418" s="21">
        <f t="shared" si="6167"/>
        <v>8</v>
      </c>
      <c r="L4418" s="21" t="str">
        <f t="shared" si="6168"/>
        <v>*e</v>
      </c>
      <c r="M4418" s="21" t="str">
        <f t="shared" si="6169"/>
        <v/>
      </c>
      <c r="N4418" s="21" t="str">
        <f t="shared" si="6170"/>
        <v>dur + √thūl + a </v>
      </c>
      <c r="O4418" s="21" t="str">
        <f t="shared" si="6171"/>
        <v/>
      </c>
      <c r="P4418" s="21" t="str">
        <f t="shared" si="6172"/>
        <v/>
      </c>
      <c r="Q4418" s="21"/>
      <c r="R4418" s="21" t="s">
        <v>9483</v>
      </c>
      <c r="S4418" s="21" t="s">
        <v>9484</v>
      </c>
      <c r="T4418" s="21" t="s">
        <v>9485</v>
      </c>
      <c r="U4418" s="23"/>
      <c r="V4418" s="23"/>
      <c r="W4418" s="15">
        <f t="shared" si="2"/>
        <v>45635</v>
      </c>
      <c r="X4418" s="24">
        <v>4417.0</v>
      </c>
      <c r="Y4418" s="17" t="str">
        <f t="shared" si="6157"/>
        <v>=COUNTIFS(C$3:C4418,C4418)</v>
      </c>
      <c r="Z4418" s="25" t="str">
        <f t="shared" si="6158"/>
        <v>#NAME?</v>
      </c>
      <c r="AA4418" s="25" t="str">
        <f t="shared" si="6159"/>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0"/>
        <v>3</v>
      </c>
      <c r="B4419" s="10">
        <f t="shared" si="5557"/>
        <v>4</v>
      </c>
      <c r="C4419" s="12" t="s">
        <v>589</v>
      </c>
      <c r="D4419" s="21" t="str">
        <f t="shared" si="6161"/>
        <v>noun</v>
      </c>
      <c r="E4419" s="21" t="str">
        <f t="shared" si="6173"/>
        <v>fem acc sg of āpatti, from āpajjati</v>
      </c>
      <c r="F4419" s="21" t="str">
        <f t="shared" si="6163"/>
        <v/>
      </c>
      <c r="G4419" s="21"/>
      <c r="H4419" s="21" t="str">
        <f t="shared" si="6164"/>
        <v>offence, transgression, wrongdoing</v>
      </c>
      <c r="I4419" s="21" t="str">
        <f t="shared" si="6165"/>
        <v>go wrong</v>
      </c>
      <c r="J4419" s="21" t="str">
        <f t="shared" si="6166"/>
        <v>√pad (go, step)</v>
      </c>
      <c r="K4419" s="21">
        <f t="shared" si="6167"/>
        <v>3</v>
      </c>
      <c r="L4419" s="21" t="str">
        <f t="shared" si="6168"/>
        <v>ya</v>
      </c>
      <c r="M4419" s="21" t="str">
        <f t="shared" si="6169"/>
        <v/>
      </c>
      <c r="N4419" s="21" t="str">
        <f t="shared" si="6170"/>
        <v>ā + √pad + ti</v>
      </c>
      <c r="O4419" s="21" t="str">
        <f t="shared" si="6171"/>
        <v/>
      </c>
      <c r="P4419" s="21" t="str">
        <f t="shared" si="6172"/>
        <v/>
      </c>
      <c r="Q4419" s="21"/>
      <c r="R4419" s="21" t="s">
        <v>9483</v>
      </c>
      <c r="S4419" s="21" t="s">
        <v>9484</v>
      </c>
      <c r="T4419" s="21" t="s">
        <v>9485</v>
      </c>
      <c r="U4419" s="23"/>
      <c r="V4419" s="23"/>
      <c r="W4419" s="15">
        <f t="shared" si="2"/>
        <v>45635</v>
      </c>
      <c r="X4419" s="24">
        <v>4418.0</v>
      </c>
      <c r="Y4419" s="17" t="str">
        <f t="shared" si="6157"/>
        <v>=COUNTIFS(C$3:C4419,C4419)</v>
      </c>
      <c r="Z4419" s="25" t="str">
        <f t="shared" si="6158"/>
        <v>#NAME?</v>
      </c>
      <c r="AA4419" s="25" t="str">
        <f t="shared" si="6159"/>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0"/>
        <v>1</v>
      </c>
      <c r="B4420" s="10">
        <f t="shared" si="5557"/>
        <v>1</v>
      </c>
      <c r="C4420" s="12" t="s">
        <v>9486</v>
      </c>
      <c r="D4420" s="21" t="s">
        <v>84</v>
      </c>
      <c r="E4420" s="21" t="s">
        <v>9487</v>
      </c>
      <c r="F4420" s="21"/>
      <c r="G4420" s="21"/>
      <c r="H4420" s="21" t="s">
        <v>9488</v>
      </c>
      <c r="I4420" s="27" t="s">
        <v>9489</v>
      </c>
      <c r="J4420" s="21" t="s">
        <v>4219</v>
      </c>
      <c r="K4420" s="21">
        <v>8.0</v>
      </c>
      <c r="L4420" s="21" t="s">
        <v>196</v>
      </c>
      <c r="M4420" s="21" t="s">
        <v>4220</v>
      </c>
      <c r="N4420" s="21" t="s">
        <v>9490</v>
      </c>
      <c r="O4420" s="21"/>
      <c r="P4420" s="21"/>
      <c r="Q4420" s="21"/>
      <c r="R4420" s="21" t="s">
        <v>9483</v>
      </c>
      <c r="S4420" s="21" t="s">
        <v>9484</v>
      </c>
      <c r="T4420" s="21" t="s">
        <v>9491</v>
      </c>
      <c r="U4420" s="23"/>
      <c r="V4420" s="23"/>
      <c r="W4420" s="15">
        <f t="shared" si="2"/>
        <v>45635</v>
      </c>
      <c r="X4420" s="24">
        <v>4419.0</v>
      </c>
      <c r="Y4420" s="17" t="str">
        <f t="shared" si="6157"/>
        <v>=COUNTIFS(C$3:C4420,C4420)</v>
      </c>
      <c r="Z4420" s="25" t="str">
        <f t="shared" si="6158"/>
        <v>#NAME?</v>
      </c>
      <c r="AA4420" s="25" t="str">
        <f t="shared" si="6159"/>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0"/>
        <v>94</v>
      </c>
      <c r="B4421" s="10">
        <f t="shared" si="5557"/>
        <v>122</v>
      </c>
      <c r="C4421" s="12" t="s">
        <v>4724</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9483</v>
      </c>
      <c r="S4421" s="21" t="s">
        <v>9484</v>
      </c>
      <c r="T4421" s="21" t="s">
        <v>9485</v>
      </c>
      <c r="U4421" s="23"/>
      <c r="V4421" s="23"/>
      <c r="W4421" s="15">
        <f t="shared" si="2"/>
        <v>45635</v>
      </c>
      <c r="X4421" s="24">
        <v>4420.0</v>
      </c>
      <c r="Y4421" s="17" t="str">
        <f t="shared" si="6157"/>
        <v>=COUNTIFS(C$3:C4421,C4421)</v>
      </c>
      <c r="Z4421" s="25" t="str">
        <f t="shared" si="6158"/>
        <v>#NAME?</v>
      </c>
      <c r="AA4421" s="25" t="str">
        <f t="shared" si="6159"/>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57"/>
        <v>0</v>
      </c>
      <c r="C4422" s="130"/>
      <c r="D4422" s="130"/>
      <c r="E4422" s="130"/>
      <c r="F4422" s="130"/>
      <c r="G4422" s="130"/>
      <c r="H4422" s="130"/>
      <c r="I4422" s="130"/>
      <c r="J4422" s="130"/>
      <c r="K4422" s="130"/>
      <c r="L4422" s="130"/>
      <c r="M4422" s="130"/>
      <c r="N4422" s="130"/>
      <c r="O4422" s="130"/>
      <c r="P4422" s="130"/>
      <c r="Q4422" s="130"/>
      <c r="R4422" s="130"/>
      <c r="S4422" s="130"/>
      <c r="T4422" s="130"/>
      <c r="U4422" s="36"/>
      <c r="V4422" s="36"/>
      <c r="W4422" s="15">
        <f t="shared" si="2"/>
        <v>45635</v>
      </c>
      <c r="X4422" s="24">
        <v>4421.0</v>
      </c>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57"/>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2"/>
        <v>45635</v>
      </c>
      <c r="X4423" s="24">
        <v>4422.0</v>
      </c>
      <c r="Y4423" s="17" t="str">
        <f t="shared" ref="Y4423:Y4445" si="6174">formulatext(A4423)</f>
        <v>#N/A</v>
      </c>
      <c r="Z4423" s="25" t="str">
        <f t="shared" ref="Z4423:Z4445" si="6175">org.libreoffice.regex(Y4423,"(\= COUNTIFS\(C\$\d{1,3}:)(C\d{1,3})(,)(C\d{1,3})(\))","$2")</f>
        <v>#NAME?</v>
      </c>
      <c r="AA4423" s="25" t="str">
        <f t="shared" ref="AA4423:AA4445" si="6176">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57"/>
        <v>1</v>
      </c>
      <c r="C4424" s="12" t="s">
        <v>9492</v>
      </c>
      <c r="D4424" s="21"/>
      <c r="E4424" s="21"/>
      <c r="F4424" s="21"/>
      <c r="G4424" s="21"/>
      <c r="H4424" s="21"/>
      <c r="I4424" s="21"/>
      <c r="J4424" s="21"/>
      <c r="K4424" s="21"/>
      <c r="L4424" s="21"/>
      <c r="M4424" s="21"/>
      <c r="N4424" s="21"/>
      <c r="O4424" s="21"/>
      <c r="P4424" s="21"/>
      <c r="Q4424" s="21"/>
      <c r="R4424" s="21"/>
      <c r="S4424" s="21"/>
      <c r="T4424" s="21"/>
      <c r="U4424" s="23"/>
      <c r="V4424" s="23"/>
      <c r="W4424" s="15">
        <f t="shared" si="2"/>
        <v>45635</v>
      </c>
      <c r="X4424" s="24">
        <v>4423.0</v>
      </c>
      <c r="Y4424" s="17" t="str">
        <f t="shared" si="6174"/>
        <v>#N/A</v>
      </c>
      <c r="Z4424" s="25" t="str">
        <f t="shared" si="6175"/>
        <v>#NAME?</v>
      </c>
      <c r="AA4424" s="25" t="str">
        <f t="shared" si="6176"/>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77">COUNTIFS(C$3:C4425,C4425)</f>
        <v>73</v>
      </c>
      <c r="B4425" s="10">
        <f t="shared" si="5557"/>
        <v>99</v>
      </c>
      <c r="C4425" s="12" t="s">
        <v>555</v>
      </c>
      <c r="D4425" s="21" t="str">
        <f t="shared" ref="D4425:D4428" si="6178">VLOOKUP($C4425,$C$1:$P$7320,2,0)</f>
        <v>pron</v>
      </c>
      <c r="E4425" s="21" t="str">
        <f t="shared" ref="E4425:E4426" si="6179">VLOOKUP($C4425,$C$1:$P$7320,3,0)</f>
        <v>masc nom sg of ya</v>
      </c>
      <c r="F4425" s="21" t="str">
        <f t="shared" ref="F4425:F4428" si="6180">VLOOKUP($C4425,$C$1:$P$7320,4,0)</f>
        <v/>
      </c>
      <c r="G4425" s="21"/>
      <c r="H4425" s="21" t="str">
        <f t="shared" ref="H4425:H4428" si="6181">VLOOKUP($C4425,$C$1:$P$7320,6,0)</f>
        <v>whichever, whoever</v>
      </c>
      <c r="I4425" s="21" t="str">
        <f t="shared" ref="I4425:I4428" si="6182">VLOOKUP($C4425,$C$1:$P$7320,7,0)</f>
        <v/>
      </c>
      <c r="J4425" s="21" t="str">
        <f t="shared" ref="J4425:J4428" si="6183">VLOOKUP($C4425,$C$1:$P$7320,8,0)</f>
        <v/>
      </c>
      <c r="K4425" s="21" t="str">
        <f t="shared" ref="K4425:K4428" si="6184">VLOOKUP($C4425,$C$1:$P$7320,9,0)</f>
        <v/>
      </c>
      <c r="L4425" s="21" t="str">
        <f t="shared" ref="L4425:L4428" si="6185">VLOOKUP($C4425,$C$1:$P$7320,10,0)</f>
        <v/>
      </c>
      <c r="M4425" s="21" t="str">
        <f t="shared" ref="M4425:M4428" si="6186">VLOOKUP($C4425,$C$1:$P$7320,11,0)</f>
        <v/>
      </c>
      <c r="N4425" s="21" t="str">
        <f t="shared" ref="N4425:N4428" si="6187">VLOOKUP($C4425,$C$1:$P$7320,12,0)</f>
        <v/>
      </c>
      <c r="O4425" s="21" t="str">
        <f t="shared" ref="O4425:O4428" si="6188">VLOOKUP($C4425,$C$1:$P$7320,13,0)</f>
        <v/>
      </c>
      <c r="P4425" s="21" t="str">
        <f t="shared" ref="P4425:P4428" si="6189">VLOOKUP($C4425,$C$1:$P$7320,14,0)</f>
        <v/>
      </c>
      <c r="Q4425" s="21"/>
      <c r="R4425" s="21" t="s">
        <v>9492</v>
      </c>
      <c r="S4425" s="21" t="s">
        <v>9493</v>
      </c>
      <c r="T4425" s="21" t="s">
        <v>9494</v>
      </c>
      <c r="U4425" s="77"/>
      <c r="V4425" s="23"/>
      <c r="W4425" s="15">
        <f t="shared" si="2"/>
        <v>45635</v>
      </c>
      <c r="X4425" s="24">
        <v>4424.0</v>
      </c>
      <c r="Y4425" s="17" t="str">
        <f t="shared" si="6174"/>
        <v>=COUNTIFS(C$3:C4425,C4425)</v>
      </c>
      <c r="Z4425" s="25" t="str">
        <f t="shared" si="6175"/>
        <v>#NAME?</v>
      </c>
      <c r="AA4425" s="25" t="str">
        <f t="shared" si="6176"/>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77"/>
        <v>86</v>
      </c>
      <c r="B4426" s="10">
        <f t="shared" si="5557"/>
        <v>124</v>
      </c>
      <c r="C4426" s="12" t="s">
        <v>466</v>
      </c>
      <c r="D4426" s="21" t="str">
        <f t="shared" si="6178"/>
        <v>ind</v>
      </c>
      <c r="E4426" s="21" t="str">
        <f t="shared" si="6179"/>
        <v/>
      </c>
      <c r="F4426" s="21" t="str">
        <f t="shared" si="6180"/>
        <v/>
      </c>
      <c r="G4426" s="21"/>
      <c r="H4426" s="21" t="str">
        <f t="shared" si="6181"/>
        <v>then, now, so, but</v>
      </c>
      <c r="I4426" s="21" t="str">
        <f t="shared" si="6182"/>
        <v/>
      </c>
      <c r="J4426" s="21" t="str">
        <f t="shared" si="6183"/>
        <v/>
      </c>
      <c r="K4426" s="21" t="str">
        <f t="shared" si="6184"/>
        <v/>
      </c>
      <c r="L4426" s="21" t="str">
        <f t="shared" si="6185"/>
        <v/>
      </c>
      <c r="M4426" s="21" t="str">
        <f t="shared" si="6186"/>
        <v/>
      </c>
      <c r="N4426" s="21" t="str">
        <f t="shared" si="6187"/>
        <v/>
      </c>
      <c r="O4426" s="21" t="str">
        <f t="shared" si="6188"/>
        <v/>
      </c>
      <c r="P4426" s="21" t="str">
        <f t="shared" si="6189"/>
        <v/>
      </c>
      <c r="Q4426" s="21"/>
      <c r="R4426" s="21" t="s">
        <v>9492</v>
      </c>
      <c r="S4426" s="21" t="s">
        <v>9493</v>
      </c>
      <c r="T4426" s="21" t="s">
        <v>9494</v>
      </c>
      <c r="U4426" s="23"/>
      <c r="V4426" s="23"/>
      <c r="W4426" s="15">
        <f t="shared" si="2"/>
        <v>45635</v>
      </c>
      <c r="X4426" s="24">
        <v>4425.0</v>
      </c>
      <c r="Y4426" s="17" t="str">
        <f t="shared" si="6174"/>
        <v>=COUNTIFS(C$3:C4426,C4426)</v>
      </c>
      <c r="Z4426" s="25" t="str">
        <f t="shared" si="6175"/>
        <v>#NAME?</v>
      </c>
      <c r="AA4426" s="25" t="str">
        <f t="shared" si="6176"/>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77"/>
        <v>118</v>
      </c>
      <c r="B4427" s="10">
        <f t="shared" si="5557"/>
        <v>147</v>
      </c>
      <c r="C4427" s="12" t="s">
        <v>560</v>
      </c>
      <c r="D4427" s="21" t="str">
        <f t="shared" si="6178"/>
        <v>noun</v>
      </c>
      <c r="E4427" s="21" t="s">
        <v>3635</v>
      </c>
      <c r="F4427" s="21" t="str">
        <f t="shared" si="6180"/>
        <v/>
      </c>
      <c r="G4427" s="21"/>
      <c r="H4427" s="21" t="str">
        <f t="shared" si="6181"/>
        <v>monk, monastic</v>
      </c>
      <c r="I4427" s="21" t="str">
        <f t="shared" si="6182"/>
        <v>beggar, mendicant</v>
      </c>
      <c r="J4427" s="21" t="str">
        <f t="shared" si="6183"/>
        <v>√bhikkh (beg)</v>
      </c>
      <c r="K4427" s="21">
        <f t="shared" si="6184"/>
        <v>1</v>
      </c>
      <c r="L4427" s="21" t="str">
        <f t="shared" si="6185"/>
        <v>a</v>
      </c>
      <c r="M4427" s="21" t="str">
        <f t="shared" si="6186"/>
        <v/>
      </c>
      <c r="N4427" s="21" t="str">
        <f t="shared" si="6187"/>
        <v>√bhikkh + u</v>
      </c>
      <c r="O4427" s="21" t="str">
        <f t="shared" si="6188"/>
        <v/>
      </c>
      <c r="P4427" s="21" t="str">
        <f t="shared" si="6189"/>
        <v/>
      </c>
      <c r="Q4427" s="21"/>
      <c r="R4427" s="21" t="s">
        <v>9492</v>
      </c>
      <c r="S4427" s="21" t="s">
        <v>9493</v>
      </c>
      <c r="T4427" s="21" t="s">
        <v>9494</v>
      </c>
      <c r="U4427" s="23"/>
      <c r="V4427" s="23"/>
      <c r="W4427" s="15">
        <f t="shared" si="2"/>
        <v>45635</v>
      </c>
      <c r="X4427" s="24">
        <v>4426.0</v>
      </c>
      <c r="Y4427" s="17" t="str">
        <f t="shared" si="6174"/>
        <v>=COUNTIFS(C$3:C4427,C4427)</v>
      </c>
      <c r="Z4427" s="25" t="str">
        <f t="shared" si="6175"/>
        <v>#NAME?</v>
      </c>
      <c r="AA4427" s="25" t="str">
        <f t="shared" si="6176"/>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77"/>
        <v>10</v>
      </c>
      <c r="B4428" s="10">
        <f t="shared" si="5557"/>
        <v>14</v>
      </c>
      <c r="C4428" s="12" t="s">
        <v>4210</v>
      </c>
      <c r="D4428" s="21" t="str">
        <f t="shared" si="6178"/>
        <v>ind</v>
      </c>
      <c r="E4428" s="21" t="str">
        <f>VLOOKUP($C4428,$C$1:$P$7320,3,0)</f>
        <v>adv, from jānanta</v>
      </c>
      <c r="F4428" s="21" t="str">
        <f t="shared" si="6180"/>
        <v/>
      </c>
      <c r="G4428" s="21"/>
      <c r="H4428" s="21" t="str">
        <f t="shared" si="6181"/>
        <v>knowingly, consciously, wittingly</v>
      </c>
      <c r="I4428" s="21" t="str">
        <f t="shared" si="6182"/>
        <v>knowing</v>
      </c>
      <c r="J4428" s="21" t="str">
        <f t="shared" si="6183"/>
        <v>√ñā (know)</v>
      </c>
      <c r="K4428" s="21">
        <f t="shared" si="6184"/>
        <v>5</v>
      </c>
      <c r="L4428" s="21" t="str">
        <f t="shared" si="6185"/>
        <v>nā</v>
      </c>
      <c r="M4428" s="21" t="str">
        <f t="shared" si="6186"/>
        <v>√ñā + nā &gt; jānā</v>
      </c>
      <c r="N4428" s="21" t="str">
        <f t="shared" si="6187"/>
        <v>jānā + aṃ</v>
      </c>
      <c r="O4428" s="21" t="str">
        <f t="shared" si="6188"/>
        <v/>
      </c>
      <c r="P4428" s="21" t="str">
        <f t="shared" si="6189"/>
        <v/>
      </c>
      <c r="Q4428" s="21"/>
      <c r="R4428" s="21" t="s">
        <v>9492</v>
      </c>
      <c r="S4428" s="21" t="s">
        <v>9493</v>
      </c>
      <c r="T4428" s="21" t="s">
        <v>9494</v>
      </c>
      <c r="U4428" s="23"/>
      <c r="V4428" s="23"/>
      <c r="W4428" s="15">
        <f t="shared" si="2"/>
        <v>45635</v>
      </c>
      <c r="X4428" s="24">
        <v>4427.0</v>
      </c>
      <c r="Y4428" s="17" t="str">
        <f t="shared" si="6174"/>
        <v>=COUNTIFS(C$3:C4428,C4428)</v>
      </c>
      <c r="Z4428" s="25" t="str">
        <f t="shared" si="6175"/>
        <v>#NAME?</v>
      </c>
      <c r="AA4428" s="25" t="str">
        <f t="shared" si="6176"/>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77"/>
        <v>1</v>
      </c>
      <c r="B4429" s="10">
        <f t="shared" si="5557"/>
        <v>1</v>
      </c>
      <c r="C4429" s="12" t="s">
        <v>9495</v>
      </c>
      <c r="D4429" s="21" t="s">
        <v>250</v>
      </c>
      <c r="E4429" s="21" t="s">
        <v>9496</v>
      </c>
      <c r="F4429" s="21"/>
      <c r="G4429" s="21"/>
      <c r="H4429" s="21" t="s">
        <v>9497</v>
      </c>
      <c r="I4429" s="21" t="s">
        <v>9498</v>
      </c>
      <c r="J4429" s="21"/>
      <c r="K4429" s="21"/>
      <c r="L4429" s="21"/>
      <c r="M4429" s="21"/>
      <c r="N4429" s="21" t="s">
        <v>9499</v>
      </c>
      <c r="O4429" s="21" t="s">
        <v>65</v>
      </c>
      <c r="P4429" s="22" t="s">
        <v>9500</v>
      </c>
      <c r="Q4429" s="22"/>
      <c r="R4429" s="21" t="s">
        <v>9492</v>
      </c>
      <c r="S4429" s="21" t="s">
        <v>9493</v>
      </c>
      <c r="T4429" s="21" t="s">
        <v>9501</v>
      </c>
      <c r="U4429" s="23"/>
      <c r="V4429" s="23"/>
      <c r="W4429" s="15">
        <f t="shared" si="2"/>
        <v>45635</v>
      </c>
      <c r="X4429" s="24">
        <v>4428.0</v>
      </c>
      <c r="Y4429" s="17" t="str">
        <f t="shared" si="6174"/>
        <v>=COUNTIFS(C$3:C4429,C4429)</v>
      </c>
      <c r="Z4429" s="25" t="str">
        <f t="shared" si="6175"/>
        <v>#NAME?</v>
      </c>
      <c r="AA4429" s="25" t="str">
        <f t="shared" si="6176"/>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77"/>
        <v>2</v>
      </c>
      <c r="B4430" s="10">
        <f t="shared" si="5557"/>
        <v>2</v>
      </c>
      <c r="C4430" s="12" t="s">
        <v>6340</v>
      </c>
      <c r="D4430" s="21" t="str">
        <f t="shared" ref="D4430:D4431" si="6190">VLOOKUP($C4430,$C$1:$P$7320,2,0)</f>
        <v>adj</v>
      </c>
      <c r="E4430" s="21" t="str">
        <f t="shared" ref="E4430:E4431" si="6191">VLOOKUP($C4430,$C$1:$P$7320,3,0)</f>
        <v/>
      </c>
      <c r="F4430" s="21" t="str">
        <f t="shared" ref="F4430:F4431" si="6192">VLOOKUP($C4430,$C$1:$P$7320,4,0)</f>
        <v/>
      </c>
      <c r="G4430" s="21"/>
      <c r="H4430" s="21" t="str">
        <f t="shared" ref="H4430:H4431" si="6193">VLOOKUP($C4430,$C$1:$P$7320,6,0)</f>
        <v>less than, under</v>
      </c>
      <c r="I4430" s="21" t="str">
        <f t="shared" ref="I4430:I4431" si="6194">VLOOKUP($C4430,$C$1:$P$7320,7,0)</f>
        <v/>
      </c>
      <c r="J4430" s="21" t="str">
        <f t="shared" ref="J4430:J4431" si="6195">VLOOKUP($C4430,$C$1:$P$7320,8,0)</f>
        <v/>
      </c>
      <c r="K4430" s="21" t="str">
        <f t="shared" ref="K4430:K4431" si="6196">VLOOKUP($C4430,$C$1:$P$7320,9,0)</f>
        <v/>
      </c>
      <c r="L4430" s="21" t="str">
        <f t="shared" ref="L4430:L4431" si="6197">VLOOKUP($C4430,$C$1:$P$7320,10,0)</f>
        <v/>
      </c>
      <c r="M4430" s="21" t="str">
        <f t="shared" ref="M4430:M4431" si="6198">VLOOKUP($C4430,$C$1:$P$7320,11,0)</f>
        <v/>
      </c>
      <c r="N4430" s="21" t="str">
        <f t="shared" ref="N4430:N4431" si="6199">VLOOKUP($C4430,$C$1:$P$7320,12,0)</f>
        <v/>
      </c>
      <c r="O4430" s="21" t="str">
        <f t="shared" ref="O4430:O4431" si="6200">VLOOKUP($C4430,$C$1:$P$7320,13,0)</f>
        <v/>
      </c>
      <c r="P4430" s="21" t="str">
        <f t="shared" ref="P4430:P4431" si="6201">VLOOKUP($C4430,$C$1:$P$7320,14,0)</f>
        <v/>
      </c>
      <c r="Q4430" s="21"/>
      <c r="R4430" s="21" t="s">
        <v>9492</v>
      </c>
      <c r="S4430" s="21" t="s">
        <v>9493</v>
      </c>
      <c r="T4430" s="21" t="s">
        <v>9494</v>
      </c>
      <c r="U4430" s="23"/>
      <c r="V4430" s="23"/>
      <c r="W4430" s="15">
        <f t="shared" si="2"/>
        <v>45635</v>
      </c>
      <c r="X4430" s="24">
        <v>4429.0</v>
      </c>
      <c r="Y4430" s="17" t="str">
        <f t="shared" si="6174"/>
        <v>=COUNTIFS(C$3:C4430,C4430)</v>
      </c>
      <c r="Z4430" s="25" t="str">
        <f t="shared" si="6175"/>
        <v>#NAME?</v>
      </c>
      <c r="AA4430" s="25" t="str">
        <f t="shared" si="6176"/>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77"/>
        <v>2</v>
      </c>
      <c r="B4431" s="10">
        <f t="shared" si="5557"/>
        <v>2</v>
      </c>
      <c r="C4431" s="12" t="s">
        <v>4334</v>
      </c>
      <c r="D4431" s="21" t="str">
        <f t="shared" si="6190"/>
        <v>card</v>
      </c>
      <c r="E4431" s="21" t="str">
        <f t="shared" si="6191"/>
        <v>fem sg</v>
      </c>
      <c r="F4431" s="21" t="str">
        <f t="shared" si="6192"/>
        <v/>
      </c>
      <c r="G4431" s="21"/>
      <c r="H4431" s="21" t="str">
        <f t="shared" si="6193"/>
        <v>twenty</v>
      </c>
      <c r="I4431" s="21" t="str">
        <f t="shared" si="6194"/>
        <v/>
      </c>
      <c r="J4431" s="21" t="str">
        <f t="shared" si="6195"/>
        <v/>
      </c>
      <c r="K4431" s="21" t="str">
        <f t="shared" si="6196"/>
        <v/>
      </c>
      <c r="L4431" s="21" t="str">
        <f t="shared" si="6197"/>
        <v/>
      </c>
      <c r="M4431" s="21" t="str">
        <f t="shared" si="6198"/>
        <v/>
      </c>
      <c r="N4431" s="21" t="str">
        <f t="shared" si="6199"/>
        <v>dvi + dasa + ti</v>
      </c>
      <c r="O4431" s="21" t="str">
        <f t="shared" si="6200"/>
        <v/>
      </c>
      <c r="P4431" s="21" t="str">
        <f t="shared" si="6201"/>
        <v/>
      </c>
      <c r="Q4431" s="21"/>
      <c r="R4431" s="21" t="s">
        <v>9492</v>
      </c>
      <c r="S4431" s="21" t="s">
        <v>9493</v>
      </c>
      <c r="T4431" s="21" t="s">
        <v>9494</v>
      </c>
      <c r="U4431" s="23"/>
      <c r="V4431" s="23"/>
      <c r="W4431" s="15">
        <f t="shared" si="2"/>
        <v>45635</v>
      </c>
      <c r="X4431" s="24">
        <v>4430.0</v>
      </c>
      <c r="Y4431" s="17" t="str">
        <f t="shared" si="6174"/>
        <v>=COUNTIFS(C$3:C4431,C4431)</v>
      </c>
      <c r="Z4431" s="25" t="str">
        <f t="shared" si="6175"/>
        <v>#NAME?</v>
      </c>
      <c r="AA4431" s="25" t="str">
        <f t="shared" si="6176"/>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77"/>
        <v>1</v>
      </c>
      <c r="B4432" s="10">
        <f t="shared" si="5557"/>
        <v>1</v>
      </c>
      <c r="C4432" s="12" t="s">
        <v>9502</v>
      </c>
      <c r="D4432" s="21" t="s">
        <v>47</v>
      </c>
      <c r="E4432" s="21" t="s">
        <v>9503</v>
      </c>
      <c r="F4432" s="21"/>
      <c r="G4432" s="21"/>
      <c r="H4432" s="21" t="s">
        <v>5994</v>
      </c>
      <c r="I4432" s="21" t="s">
        <v>9238</v>
      </c>
      <c r="J4432" s="21" t="s">
        <v>5996</v>
      </c>
      <c r="K4432" s="21">
        <v>1.0</v>
      </c>
      <c r="L4432" s="21" t="s">
        <v>35</v>
      </c>
      <c r="M4432" s="21"/>
      <c r="N4432" s="21" t="s">
        <v>5997</v>
      </c>
      <c r="O4432" s="21"/>
      <c r="P4432" s="21"/>
      <c r="Q4432" s="21"/>
      <c r="R4432" s="21" t="s">
        <v>9492</v>
      </c>
      <c r="S4432" s="21" t="s">
        <v>9493</v>
      </c>
      <c r="T4432" s="21" t="s">
        <v>9504</v>
      </c>
      <c r="U4432" s="23"/>
      <c r="V4432" s="23"/>
      <c r="W4432" s="15">
        <f t="shared" si="2"/>
        <v>45635</v>
      </c>
      <c r="X4432" s="24">
        <v>4431.0</v>
      </c>
      <c r="Y4432" s="17" t="str">
        <f t="shared" si="6174"/>
        <v>=COUNTIFS(C$3:C4432,C4432)</v>
      </c>
      <c r="Z4432" s="25" t="str">
        <f t="shared" si="6175"/>
        <v>#NAME?</v>
      </c>
      <c r="AA4432" s="25" t="str">
        <f t="shared" si="6176"/>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77"/>
        <v>1</v>
      </c>
      <c r="B4433" s="10">
        <f t="shared" si="5557"/>
        <v>1</v>
      </c>
      <c r="C4433" s="12" t="s">
        <v>9505</v>
      </c>
      <c r="D4433" s="21" t="s">
        <v>47</v>
      </c>
      <c r="E4433" s="21" t="s">
        <v>9506</v>
      </c>
      <c r="F4433" s="21"/>
      <c r="G4433" s="21"/>
      <c r="H4433" s="21" t="s">
        <v>9507</v>
      </c>
      <c r="I4433" s="21"/>
      <c r="J4433" s="21"/>
      <c r="K4433" s="21"/>
      <c r="L4433" s="21"/>
      <c r="M4433" s="21"/>
      <c r="N4433" s="21"/>
      <c r="O4433" s="21"/>
      <c r="P4433" s="21"/>
      <c r="Q4433" s="21"/>
      <c r="R4433" s="21" t="s">
        <v>9492</v>
      </c>
      <c r="S4433" s="21" t="s">
        <v>9493</v>
      </c>
      <c r="T4433" s="21" t="s">
        <v>9508</v>
      </c>
      <c r="U4433" s="23"/>
      <c r="V4433" s="23"/>
      <c r="W4433" s="15">
        <f t="shared" si="2"/>
        <v>45635</v>
      </c>
      <c r="X4433" s="24">
        <v>4432.0</v>
      </c>
      <c r="Y4433" s="17" t="str">
        <f t="shared" si="6174"/>
        <v>=COUNTIFS(C$3:C4433,C4433)</v>
      </c>
      <c r="Z4433" s="25" t="str">
        <f t="shared" si="6175"/>
        <v>#NAME?</v>
      </c>
      <c r="AA4433" s="25" t="str">
        <f t="shared" si="6176"/>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77"/>
        <v>1</v>
      </c>
      <c r="B4434" s="10">
        <f t="shared" si="5557"/>
        <v>1</v>
      </c>
      <c r="C4434" s="12" t="s">
        <v>9509</v>
      </c>
      <c r="D4434" s="21" t="s">
        <v>84</v>
      </c>
      <c r="E4434" s="21" t="s">
        <v>9510</v>
      </c>
      <c r="F4434" s="21"/>
      <c r="G4434" s="21"/>
      <c r="H4434" s="21" t="s">
        <v>9511</v>
      </c>
      <c r="I4434" s="27" t="s">
        <v>9512</v>
      </c>
      <c r="J4434" s="21" t="s">
        <v>360</v>
      </c>
      <c r="K4434" s="21">
        <v>3.0</v>
      </c>
      <c r="L4434" s="21" t="s">
        <v>196</v>
      </c>
      <c r="M4434" s="21" t="s">
        <v>9513</v>
      </c>
      <c r="N4434" s="21" t="s">
        <v>9514</v>
      </c>
      <c r="O4434" s="21"/>
      <c r="P4434" s="21"/>
      <c r="Q4434" s="21"/>
      <c r="R4434" s="21" t="s">
        <v>9492</v>
      </c>
      <c r="S4434" s="21" t="s">
        <v>9493</v>
      </c>
      <c r="T4434" s="21" t="s">
        <v>9515</v>
      </c>
      <c r="U4434" s="23"/>
      <c r="V4434" s="23"/>
      <c r="W4434" s="15">
        <f t="shared" si="2"/>
        <v>45635</v>
      </c>
      <c r="X4434" s="24">
        <v>4433.0</v>
      </c>
      <c r="Y4434" s="17" t="str">
        <f t="shared" si="6174"/>
        <v>=COUNTIFS(C$3:C4434,C4434)</v>
      </c>
      <c r="Z4434" s="25" t="str">
        <f t="shared" si="6175"/>
        <v>#NAME?</v>
      </c>
      <c r="AA4434" s="25" t="str">
        <f t="shared" si="6176"/>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77"/>
        <v>29</v>
      </c>
      <c r="B4435" s="10">
        <f t="shared" si="5557"/>
        <v>37</v>
      </c>
      <c r="C4435" s="12" t="s">
        <v>368</v>
      </c>
      <c r="D4435" s="21" t="str">
        <f t="shared" ref="D4435:D4436" si="6202">VLOOKUP($C4435,$C$1:$P$7320,2,0)</f>
        <v>pron</v>
      </c>
      <c r="E4435" s="21" t="str">
        <f t="shared" ref="E4435:E4436" si="6203">VLOOKUP($C4435,$C$1:$P$7320,3,0)</f>
        <v>masc nom sg of ta</v>
      </c>
      <c r="F4435" s="21" t="str">
        <f t="shared" ref="F4435:F4436" si="6204">VLOOKUP($C4435,$C$1:$P$7320,4,0)</f>
        <v/>
      </c>
      <c r="G4435" s="21"/>
      <c r="H4435" s="21" t="str">
        <f t="shared" ref="H4435:H4436" si="6205">VLOOKUP($C4435,$C$1:$P$7320,6,0)</f>
        <v>he, that</v>
      </c>
      <c r="I4435" s="21" t="str">
        <f t="shared" ref="I4435:I4436" si="6206">VLOOKUP($C4435,$C$1:$P$7320,7,0)</f>
        <v/>
      </c>
      <c r="J4435" s="21" t="str">
        <f t="shared" ref="J4435:J4436" si="6207">VLOOKUP($C4435,$C$1:$P$7320,8,0)</f>
        <v/>
      </c>
      <c r="K4435" s="21" t="str">
        <f t="shared" ref="K4435:K4436" si="6208">VLOOKUP($C4435,$C$1:$P$7320,9,0)</f>
        <v/>
      </c>
      <c r="L4435" s="21" t="str">
        <f t="shared" ref="L4435:L4436" si="6209">VLOOKUP($C4435,$C$1:$P$7320,10,0)</f>
        <v/>
      </c>
      <c r="M4435" s="21" t="str">
        <f t="shared" ref="M4435:M4436" si="6210">VLOOKUP($C4435,$C$1:$P$7320,11,0)</f>
        <v/>
      </c>
      <c r="N4435" s="21" t="str">
        <f t="shared" ref="N4435:N4436" si="6211">VLOOKUP($C4435,$C$1:$P$7320,12,0)</f>
        <v/>
      </c>
      <c r="O4435" s="21" t="str">
        <f t="shared" ref="O4435:O4436" si="6212">VLOOKUP($C4435,$C$1:$P$7320,13,0)</f>
        <v/>
      </c>
      <c r="P4435" s="21" t="str">
        <f t="shared" ref="P4435:P4436" si="6213">VLOOKUP($C4435,$C$1:$P$7320,14,0)</f>
        <v/>
      </c>
      <c r="Q4435" s="21"/>
      <c r="R4435" s="21" t="s">
        <v>9492</v>
      </c>
      <c r="S4435" s="21" t="s">
        <v>9493</v>
      </c>
      <c r="T4435" s="21" t="s">
        <v>9494</v>
      </c>
      <c r="U4435" s="23"/>
      <c r="V4435" s="23"/>
      <c r="W4435" s="15">
        <f t="shared" si="2"/>
        <v>45635</v>
      </c>
      <c r="X4435" s="24">
        <v>4434.0</v>
      </c>
      <c r="Y4435" s="17" t="str">
        <f t="shared" si="6174"/>
        <v>=COUNTIFS(C$3:C4435,C4435)</v>
      </c>
      <c r="Z4435" s="25" t="str">
        <f t="shared" si="6175"/>
        <v>#NAME?</v>
      </c>
      <c r="AA4435" s="25" t="str">
        <f t="shared" si="6176"/>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77"/>
        <v>23</v>
      </c>
      <c r="B4436" s="10">
        <f t="shared" si="5557"/>
        <v>25</v>
      </c>
      <c r="C4436" s="12" t="s">
        <v>2894</v>
      </c>
      <c r="D4436" s="21" t="str">
        <f t="shared" si="6202"/>
        <v>ind</v>
      </c>
      <c r="E4436" s="21" t="str">
        <f t="shared" si="6203"/>
        <v>conj</v>
      </c>
      <c r="F4436" s="21" t="str">
        <f t="shared" si="6204"/>
        <v/>
      </c>
      <c r="G4436" s="21"/>
      <c r="H4436" s="21" t="str">
        <f t="shared" si="6205"/>
        <v>and</v>
      </c>
      <c r="I4436" s="21" t="str">
        <f t="shared" si="6206"/>
        <v/>
      </c>
      <c r="J4436" s="21" t="str">
        <f t="shared" si="6207"/>
        <v/>
      </c>
      <c r="K4436" s="21" t="str">
        <f t="shared" si="6208"/>
        <v/>
      </c>
      <c r="L4436" s="21" t="str">
        <f t="shared" si="6209"/>
        <v/>
      </c>
      <c r="M4436" s="21" t="str">
        <f t="shared" si="6210"/>
        <v/>
      </c>
      <c r="N4436" s="21" t="str">
        <f t="shared" si="6211"/>
        <v/>
      </c>
      <c r="O4436" s="21" t="str">
        <f t="shared" si="6212"/>
        <v/>
      </c>
      <c r="P4436" s="21" t="str">
        <f t="shared" si="6213"/>
        <v/>
      </c>
      <c r="Q4436" s="21"/>
      <c r="R4436" s="21" t="s">
        <v>9492</v>
      </c>
      <c r="S4436" s="21" t="s">
        <v>9493</v>
      </c>
      <c r="T4436" s="21" t="s">
        <v>9494</v>
      </c>
      <c r="U4436" s="23"/>
      <c r="V4436" s="23"/>
      <c r="W4436" s="15">
        <f t="shared" si="2"/>
        <v>45635</v>
      </c>
      <c r="X4436" s="24">
        <v>4435.0</v>
      </c>
      <c r="Y4436" s="17" t="str">
        <f t="shared" si="6174"/>
        <v>=COUNTIFS(C$3:C4436,C4436)</v>
      </c>
      <c r="Z4436" s="25" t="str">
        <f t="shared" si="6175"/>
        <v>#NAME?</v>
      </c>
      <c r="AA4436" s="25" t="str">
        <f t="shared" si="6176"/>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77"/>
        <v>1</v>
      </c>
      <c r="B4437" s="10">
        <f t="shared" si="5557"/>
        <v>1</v>
      </c>
      <c r="C4437" s="12" t="s">
        <v>9516</v>
      </c>
      <c r="D4437" s="21" t="s">
        <v>47</v>
      </c>
      <c r="E4437" s="21" t="s">
        <v>9517</v>
      </c>
      <c r="F4437" s="21"/>
      <c r="G4437" s="21"/>
      <c r="H4437" s="21" t="s">
        <v>9507</v>
      </c>
      <c r="I4437" s="21"/>
      <c r="J4437" s="21"/>
      <c r="K4437" s="21"/>
      <c r="L4437" s="21"/>
      <c r="M4437" s="21"/>
      <c r="N4437" s="21"/>
      <c r="O4437" s="21"/>
      <c r="P4437" s="21"/>
      <c r="Q4437" s="21"/>
      <c r="R4437" s="21" t="s">
        <v>9492</v>
      </c>
      <c r="S4437" s="21" t="s">
        <v>9493</v>
      </c>
      <c r="T4437" s="21" t="s">
        <v>9518</v>
      </c>
      <c r="U4437" s="23"/>
      <c r="V4437" s="23"/>
      <c r="W4437" s="15">
        <f t="shared" si="2"/>
        <v>45635</v>
      </c>
      <c r="X4437" s="24">
        <v>4436.0</v>
      </c>
      <c r="Y4437" s="17" t="str">
        <f t="shared" si="6174"/>
        <v>=COUNTIFS(C$3:C4437,C4437)</v>
      </c>
      <c r="Z4437" s="25" t="str">
        <f t="shared" si="6175"/>
        <v>#NAME?</v>
      </c>
      <c r="AA4437" s="25" t="str">
        <f t="shared" si="6176"/>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77"/>
        <v>1</v>
      </c>
      <c r="B4438" s="10">
        <f t="shared" si="5557"/>
        <v>1</v>
      </c>
      <c r="C4438" s="12" t="s">
        <v>9519</v>
      </c>
      <c r="D4438" s="21" t="s">
        <v>250</v>
      </c>
      <c r="E4438" s="21" t="s">
        <v>9520</v>
      </c>
      <c r="F4438" s="21"/>
      <c r="G4438" s="21"/>
      <c r="H4438" s="21" t="s">
        <v>9521</v>
      </c>
      <c r="I4438" s="21" t="s">
        <v>9522</v>
      </c>
      <c r="J4438" s="21" t="s">
        <v>360</v>
      </c>
      <c r="K4438" s="21">
        <v>3.0</v>
      </c>
      <c r="L4438" s="21" t="s">
        <v>76</v>
      </c>
      <c r="M4438" s="21"/>
      <c r="N4438" s="21" t="s">
        <v>7174</v>
      </c>
      <c r="O4438" s="21"/>
      <c r="P4438" s="21"/>
      <c r="Q4438" s="21"/>
      <c r="R4438" s="21" t="s">
        <v>9492</v>
      </c>
      <c r="S4438" s="21" t="s">
        <v>9493</v>
      </c>
      <c r="T4438" s="21" t="s">
        <v>9523</v>
      </c>
      <c r="U4438" s="23"/>
      <c r="V4438" s="23"/>
      <c r="W4438" s="15">
        <f t="shared" si="2"/>
        <v>45635</v>
      </c>
      <c r="X4438" s="24">
        <v>4437.0</v>
      </c>
      <c r="Y4438" s="17" t="str">
        <f t="shared" si="6174"/>
        <v>=COUNTIFS(C$3:C4438,C4438)</v>
      </c>
      <c r="Z4438" s="25" t="str">
        <f t="shared" si="6175"/>
        <v>#NAME?</v>
      </c>
      <c r="AA4438" s="25" t="str">
        <f t="shared" si="6176"/>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77"/>
        <v>11</v>
      </c>
      <c r="B4439" s="10">
        <f t="shared" si="5557"/>
        <v>19</v>
      </c>
      <c r="C4439" s="12" t="s">
        <v>1499</v>
      </c>
      <c r="D4439" s="21" t="str">
        <f t="shared" ref="D4439:D4443" si="6214">VLOOKUP($C4439,$C$1:$P$7320,2,0)</f>
        <v>pron</v>
      </c>
      <c r="E4439" s="21" t="str">
        <f t="shared" ref="E4439:E4443" si="6215">VLOOKUP($C4439,$C$1:$P$7320,3,0)</f>
        <v>dat sg of tvaṃ</v>
      </c>
      <c r="F4439" s="21" t="str">
        <f t="shared" ref="F4439:F4443" si="6216">VLOOKUP($C4439,$C$1:$P$7320,4,0)</f>
        <v/>
      </c>
      <c r="G4439" s="21"/>
      <c r="H4439" s="21" t="str">
        <f t="shared" ref="H4439:H4443" si="6217">VLOOKUP($C4439,$C$1:$P$7320,6,0)</f>
        <v>for you</v>
      </c>
      <c r="I4439" s="21" t="str">
        <f t="shared" ref="I4439:I4443" si="6218">VLOOKUP($C4439,$C$1:$P$7320,7,0)</f>
        <v/>
      </c>
      <c r="J4439" s="21" t="str">
        <f t="shared" ref="J4439:J4443" si="6219">VLOOKUP($C4439,$C$1:$P$7320,8,0)</f>
        <v/>
      </c>
      <c r="K4439" s="21" t="str">
        <f t="shared" ref="K4439:K4443" si="6220">VLOOKUP($C4439,$C$1:$P$7320,9,0)</f>
        <v/>
      </c>
      <c r="L4439" s="21" t="str">
        <f t="shared" ref="L4439:L4443" si="6221">VLOOKUP($C4439,$C$1:$P$7320,10,0)</f>
        <v/>
      </c>
      <c r="M4439" s="21" t="str">
        <f t="shared" ref="M4439:M4443" si="6222">VLOOKUP($C4439,$C$1:$P$7320,11,0)</f>
        <v/>
      </c>
      <c r="N4439" s="21" t="str">
        <f t="shared" ref="N4439:N4443" si="6223">VLOOKUP($C4439,$C$1:$P$7320,12,0)</f>
        <v/>
      </c>
      <c r="O4439" s="21" t="str">
        <f t="shared" ref="O4439:O4443" si="6224">VLOOKUP($C4439,$C$1:$P$7320,13,0)</f>
        <v/>
      </c>
      <c r="P4439" s="21" t="str">
        <f t="shared" ref="P4439:P4443" si="6225">VLOOKUP($C4439,$C$1:$P$7320,14,0)</f>
        <v/>
      </c>
      <c r="Q4439" s="21"/>
      <c r="R4439" s="21" t="s">
        <v>9492</v>
      </c>
      <c r="S4439" s="21" t="s">
        <v>9493</v>
      </c>
      <c r="T4439" s="21" t="s">
        <v>9494</v>
      </c>
      <c r="U4439" s="23"/>
      <c r="V4439" s="23"/>
      <c r="W4439" s="15">
        <f t="shared" si="2"/>
        <v>45635</v>
      </c>
      <c r="X4439" s="24">
        <v>4438.0</v>
      </c>
      <c r="Y4439" s="17" t="str">
        <f t="shared" si="6174"/>
        <v>=COUNTIFS(C$3:C4439,C4439)</v>
      </c>
      <c r="Z4439" s="25" t="str">
        <f t="shared" si="6175"/>
        <v>#NAME?</v>
      </c>
      <c r="AA4439" s="25" t="str">
        <f t="shared" si="6176"/>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77"/>
        <v>24</v>
      </c>
      <c r="B4440" s="10">
        <f t="shared" si="5557"/>
        <v>25</v>
      </c>
      <c r="C4440" s="12" t="s">
        <v>2894</v>
      </c>
      <c r="D4440" s="21" t="str">
        <f t="shared" si="6214"/>
        <v>ind</v>
      </c>
      <c r="E4440" s="21" t="str">
        <f t="shared" si="6215"/>
        <v>conj</v>
      </c>
      <c r="F4440" s="21" t="str">
        <f t="shared" si="6216"/>
        <v/>
      </c>
      <c r="G4440" s="21"/>
      <c r="H4440" s="21" t="str">
        <f t="shared" si="6217"/>
        <v>and</v>
      </c>
      <c r="I4440" s="21" t="str">
        <f t="shared" si="6218"/>
        <v/>
      </c>
      <c r="J4440" s="21" t="str">
        <f t="shared" si="6219"/>
        <v/>
      </c>
      <c r="K4440" s="21" t="str">
        <f t="shared" si="6220"/>
        <v/>
      </c>
      <c r="L4440" s="21" t="str">
        <f t="shared" si="6221"/>
        <v/>
      </c>
      <c r="M4440" s="21" t="str">
        <f t="shared" si="6222"/>
        <v/>
      </c>
      <c r="N4440" s="21" t="str">
        <f t="shared" si="6223"/>
        <v/>
      </c>
      <c r="O4440" s="21" t="str">
        <f t="shared" si="6224"/>
        <v/>
      </c>
      <c r="P4440" s="21" t="str">
        <f t="shared" si="6225"/>
        <v/>
      </c>
      <c r="Q4440" s="21"/>
      <c r="R4440" s="21" t="s">
        <v>9492</v>
      </c>
      <c r="S4440" s="21" t="s">
        <v>9493</v>
      </c>
      <c r="T4440" s="21" t="s">
        <v>9494</v>
      </c>
      <c r="U4440" s="23"/>
      <c r="V4440" s="23"/>
      <c r="W4440" s="15">
        <f t="shared" si="2"/>
        <v>45635</v>
      </c>
      <c r="X4440" s="24">
        <v>4439.0</v>
      </c>
      <c r="Y4440" s="17" t="str">
        <f t="shared" si="6174"/>
        <v>=COUNTIFS(C$3:C4440,C4440)</v>
      </c>
      <c r="Z4440" s="25" t="str">
        <f t="shared" si="6175"/>
        <v>#NAME?</v>
      </c>
      <c r="AA4440" s="25" t="str">
        <f t="shared" si="6176"/>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77"/>
        <v>21</v>
      </c>
      <c r="B4441" s="10">
        <f t="shared" si="5557"/>
        <v>26</v>
      </c>
      <c r="C4441" s="12" t="s">
        <v>2606</v>
      </c>
      <c r="D4441" s="21" t="str">
        <f t="shared" si="6214"/>
        <v>noun</v>
      </c>
      <c r="E4441" s="21" t="str">
        <f t="shared" si="6215"/>
        <v>masc nom pl, from bhikkhati</v>
      </c>
      <c r="F4441" s="21" t="str">
        <f t="shared" si="6216"/>
        <v/>
      </c>
      <c r="G4441" s="21"/>
      <c r="H4441" s="21" t="str">
        <f t="shared" si="6217"/>
        <v>monks, monastics</v>
      </c>
      <c r="I4441" s="21" t="str">
        <f t="shared" si="6218"/>
        <v>beggars, mendicants</v>
      </c>
      <c r="J4441" s="21" t="str">
        <f t="shared" si="6219"/>
        <v>√bhikkh (beg)</v>
      </c>
      <c r="K4441" s="21">
        <f t="shared" si="6220"/>
        <v>1</v>
      </c>
      <c r="L4441" s="21" t="str">
        <f t="shared" si="6221"/>
        <v>a</v>
      </c>
      <c r="M4441" s="21" t="str">
        <f t="shared" si="6222"/>
        <v/>
      </c>
      <c r="N4441" s="21" t="str">
        <f t="shared" si="6223"/>
        <v>√bhikkh + u</v>
      </c>
      <c r="O4441" s="21" t="str">
        <f t="shared" si="6224"/>
        <v/>
      </c>
      <c r="P4441" s="21" t="str">
        <f t="shared" si="6225"/>
        <v/>
      </c>
      <c r="Q4441" s="21"/>
      <c r="R4441" s="21" t="s">
        <v>9492</v>
      </c>
      <c r="S4441" s="21" t="s">
        <v>9493</v>
      </c>
      <c r="T4441" s="21" t="s">
        <v>9494</v>
      </c>
      <c r="U4441" s="23"/>
      <c r="V4441" s="23"/>
      <c r="W4441" s="15">
        <f t="shared" si="2"/>
        <v>45635</v>
      </c>
      <c r="X4441" s="24">
        <v>4440.0</v>
      </c>
      <c r="Y4441" s="17" t="str">
        <f t="shared" si="6174"/>
        <v>=COUNTIFS(C$3:C4441,C4441)</v>
      </c>
      <c r="Z4441" s="25" t="str">
        <f t="shared" si="6175"/>
        <v>#NAME?</v>
      </c>
      <c r="AA4441" s="25" t="str">
        <f t="shared" si="6176"/>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77"/>
        <v>2</v>
      </c>
      <c r="B4442" s="10">
        <f t="shared" si="5557"/>
        <v>2</v>
      </c>
      <c r="C4442" s="12" t="s">
        <v>4392</v>
      </c>
      <c r="D4442" s="21" t="str">
        <f t="shared" si="6214"/>
        <v>ptp</v>
      </c>
      <c r="E4442" s="21" t="str">
        <f t="shared" si="6215"/>
        <v>masc nom pl of gārayha</v>
      </c>
      <c r="F4442" s="21" t="str">
        <f t="shared" si="6216"/>
        <v/>
      </c>
      <c r="G4442" s="21"/>
      <c r="H4442" s="21" t="str">
        <f t="shared" si="6217"/>
        <v>blameworthy</v>
      </c>
      <c r="I4442" s="21" t="str">
        <f t="shared" si="6218"/>
        <v>to be blamed</v>
      </c>
      <c r="J4442" s="21" t="str">
        <f t="shared" si="6219"/>
        <v>√garah (blame)</v>
      </c>
      <c r="K4442" s="21">
        <f t="shared" si="6220"/>
        <v>1</v>
      </c>
      <c r="L4442" s="21" t="str">
        <f t="shared" si="6221"/>
        <v>a</v>
      </c>
      <c r="M4442" s="21" t="str">
        <f t="shared" si="6222"/>
        <v/>
      </c>
      <c r="N4442" s="21" t="str">
        <f t="shared" si="6223"/>
        <v>√garah + *ya</v>
      </c>
      <c r="O4442" s="21" t="str">
        <f t="shared" si="6224"/>
        <v/>
      </c>
      <c r="P4442" s="21" t="str">
        <f t="shared" si="6225"/>
        <v/>
      </c>
      <c r="Q4442" s="21"/>
      <c r="R4442" s="21" t="s">
        <v>9492</v>
      </c>
      <c r="S4442" s="21" t="s">
        <v>9493</v>
      </c>
      <c r="T4442" s="21" t="s">
        <v>9494</v>
      </c>
      <c r="U4442" s="23"/>
      <c r="V4442" s="23"/>
      <c r="W4442" s="15">
        <f t="shared" si="2"/>
        <v>45635</v>
      </c>
      <c r="X4442" s="24">
        <v>4441.0</v>
      </c>
      <c r="Y4442" s="17" t="str">
        <f t="shared" si="6174"/>
        <v>=COUNTIFS(C$3:C4442,C4442)</v>
      </c>
      <c r="Z4442" s="25" t="str">
        <f t="shared" si="6175"/>
        <v>#NAME?</v>
      </c>
      <c r="AA4442" s="25" t="str">
        <f t="shared" si="6176"/>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77"/>
        <v>3</v>
      </c>
      <c r="B4443" s="10">
        <f t="shared" si="5557"/>
        <v>5</v>
      </c>
      <c r="C4443" s="12" t="s">
        <v>5447</v>
      </c>
      <c r="D4443" s="21" t="str">
        <f t="shared" si="6214"/>
        <v>pron</v>
      </c>
      <c r="E4443" s="21" t="str">
        <f t="shared" si="6215"/>
        <v>nt nom sg of ima</v>
      </c>
      <c r="F4443" s="21" t="str">
        <f t="shared" si="6216"/>
        <v/>
      </c>
      <c r="G4443" s="21"/>
      <c r="H4443" s="21" t="str">
        <f t="shared" si="6217"/>
        <v>this</v>
      </c>
      <c r="I4443" s="21" t="str">
        <f t="shared" si="6218"/>
        <v/>
      </c>
      <c r="J4443" s="21" t="str">
        <f t="shared" si="6219"/>
        <v/>
      </c>
      <c r="K4443" s="21" t="str">
        <f t="shared" si="6220"/>
        <v/>
      </c>
      <c r="L4443" s="21" t="str">
        <f t="shared" si="6221"/>
        <v/>
      </c>
      <c r="M4443" s="21" t="str">
        <f t="shared" si="6222"/>
        <v/>
      </c>
      <c r="N4443" s="21" t="str">
        <f t="shared" si="6223"/>
        <v/>
      </c>
      <c r="O4443" s="21" t="str">
        <f t="shared" si="6224"/>
        <v/>
      </c>
      <c r="P4443" s="21" t="str">
        <f t="shared" si="6225"/>
        <v/>
      </c>
      <c r="Q4443" s="21"/>
      <c r="R4443" s="21" t="s">
        <v>9492</v>
      </c>
      <c r="S4443" s="21" t="s">
        <v>9493</v>
      </c>
      <c r="T4443" s="21" t="s">
        <v>9494</v>
      </c>
      <c r="U4443" s="23"/>
      <c r="V4443" s="23"/>
      <c r="W4443" s="15">
        <f t="shared" si="2"/>
        <v>45635</v>
      </c>
      <c r="X4443" s="24">
        <v>4442.0</v>
      </c>
      <c r="Y4443" s="17" t="str">
        <f t="shared" si="6174"/>
        <v>=COUNTIFS(C$3:C4443,C4443)</v>
      </c>
      <c r="Z4443" s="25" t="str">
        <f t="shared" si="6175"/>
        <v>#NAME?</v>
      </c>
      <c r="AA4443" s="25" t="str">
        <f t="shared" si="6176"/>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77"/>
        <v>1</v>
      </c>
      <c r="B4444" s="10">
        <f t="shared" si="5557"/>
        <v>2</v>
      </c>
      <c r="C4444" s="12" t="s">
        <v>9524</v>
      </c>
      <c r="D4444" s="21" t="s">
        <v>42</v>
      </c>
      <c r="E4444" s="21" t="s">
        <v>9525</v>
      </c>
      <c r="F4444" s="21"/>
      <c r="G4444" s="21"/>
      <c r="H4444" s="21" t="s">
        <v>9526</v>
      </c>
      <c r="I4444" s="21" t="s">
        <v>9527</v>
      </c>
      <c r="J4444" s="21"/>
      <c r="K4444" s="21"/>
      <c r="L4444" s="21"/>
      <c r="M4444" s="21"/>
      <c r="N4444" s="21"/>
      <c r="O4444" s="21"/>
      <c r="P4444" s="21"/>
      <c r="Q4444" s="21"/>
      <c r="R4444" s="21" t="s">
        <v>9492</v>
      </c>
      <c r="S4444" s="21" t="s">
        <v>9493</v>
      </c>
      <c r="T4444" s="21" t="s">
        <v>9528</v>
      </c>
      <c r="U4444" s="23"/>
      <c r="V4444" s="23"/>
      <c r="W4444" s="15">
        <f t="shared" si="2"/>
        <v>45635</v>
      </c>
      <c r="X4444" s="24">
        <v>4443.0</v>
      </c>
      <c r="Y4444" s="17" t="str">
        <f t="shared" si="6174"/>
        <v>=COUNTIFS(C$3:C4444,C4444)</v>
      </c>
      <c r="Z4444" s="25" t="str">
        <f t="shared" si="6175"/>
        <v>#NAME?</v>
      </c>
      <c r="AA4444" s="25" t="str">
        <f t="shared" si="6176"/>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77"/>
        <v>95</v>
      </c>
      <c r="B4445" s="10">
        <f t="shared" si="5557"/>
        <v>122</v>
      </c>
      <c r="C4445" s="12" t="s">
        <v>4724</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9492</v>
      </c>
      <c r="S4445" s="21" t="s">
        <v>9493</v>
      </c>
      <c r="T4445" s="21" t="s">
        <v>9494</v>
      </c>
      <c r="U4445" s="23"/>
      <c r="V4445" s="23"/>
      <c r="W4445" s="15">
        <f t="shared" si="2"/>
        <v>45635</v>
      </c>
      <c r="X4445" s="24">
        <v>4444.0</v>
      </c>
      <c r="Y4445" s="17" t="str">
        <f t="shared" si="6174"/>
        <v>=COUNTIFS(C$3:C4445,C4445)</v>
      </c>
      <c r="Z4445" s="25" t="str">
        <f t="shared" si="6175"/>
        <v>#NAME?</v>
      </c>
      <c r="AA4445" s="25" t="str">
        <f t="shared" si="6176"/>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57"/>
        <v>0</v>
      </c>
      <c r="C4446" s="130"/>
      <c r="D4446" s="130"/>
      <c r="E4446" s="130"/>
      <c r="F4446" s="130"/>
      <c r="G4446" s="130"/>
      <c r="H4446" s="130"/>
      <c r="I4446" s="130"/>
      <c r="J4446" s="130"/>
      <c r="K4446" s="130"/>
      <c r="L4446" s="130"/>
      <c r="M4446" s="130"/>
      <c r="N4446" s="130"/>
      <c r="O4446" s="130"/>
      <c r="P4446" s="130"/>
      <c r="Q4446" s="130"/>
      <c r="R4446" s="130"/>
      <c r="S4446" s="130"/>
      <c r="T4446" s="130"/>
      <c r="U4446" s="36"/>
      <c r="V4446" s="36"/>
      <c r="W4446" s="15">
        <f t="shared" si="2"/>
        <v>45635</v>
      </c>
      <c r="X4446" s="24">
        <v>4445.0</v>
      </c>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57"/>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2"/>
        <v>45635</v>
      </c>
      <c r="X4447" s="24">
        <v>4446.0</v>
      </c>
      <c r="Y4447" s="17" t="str">
        <f t="shared" ref="Y4447:Y4462" si="6226">formulatext(A4447)</f>
        <v>#N/A</v>
      </c>
      <c r="Z4447" s="25" t="str">
        <f t="shared" ref="Z4447:Z4462" si="6227">org.libreoffice.regex(Y4447,"(\= COUNTIFS\(C\$\d{1,3}:)(C\d{1,3})(,)(C\d{1,3})(\))","$2")</f>
        <v>#NAME?</v>
      </c>
      <c r="AA4447" s="25" t="str">
        <f t="shared" ref="AA4447:AA4462" si="6228">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57"/>
        <v>1</v>
      </c>
      <c r="C4448" s="12" t="s">
        <v>9529</v>
      </c>
      <c r="D4448" s="21"/>
      <c r="E4448" s="21"/>
      <c r="F4448" s="21"/>
      <c r="G4448" s="21"/>
      <c r="H4448" s="21"/>
      <c r="I4448" s="21"/>
      <c r="J4448" s="21"/>
      <c r="K4448" s="21"/>
      <c r="L4448" s="21"/>
      <c r="M4448" s="21"/>
      <c r="N4448" s="21"/>
      <c r="O4448" s="21"/>
      <c r="P4448" s="21"/>
      <c r="Q4448" s="21"/>
      <c r="R4448" s="21"/>
      <c r="S4448" s="21"/>
      <c r="T4448" s="21"/>
      <c r="U4448" s="23"/>
      <c r="V4448" s="23"/>
      <c r="W4448" s="15">
        <f t="shared" si="2"/>
        <v>45635</v>
      </c>
      <c r="X4448" s="24">
        <v>4447.0</v>
      </c>
      <c r="Y4448" s="17" t="str">
        <f t="shared" si="6226"/>
        <v>#N/A</v>
      </c>
      <c r="Z4448" s="25" t="str">
        <f t="shared" si="6227"/>
        <v>#NAME?</v>
      </c>
      <c r="AA4448" s="25" t="str">
        <f t="shared" si="6228"/>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29">COUNTIFS(C$3:C4449,C4449)</f>
        <v>74</v>
      </c>
      <c r="B4449" s="10">
        <f t="shared" si="5557"/>
        <v>99</v>
      </c>
      <c r="C4449" s="12" t="s">
        <v>555</v>
      </c>
      <c r="D4449" s="21" t="str">
        <f t="shared" ref="D4449:D4452" si="6230">VLOOKUP($C4449,$C$1:$P$7320,2,0)</f>
        <v>pron</v>
      </c>
      <c r="E4449" s="21" t="str">
        <f t="shared" ref="E4449:E4450" si="6231">VLOOKUP($C4449,$C$1:$P$7320,3,0)</f>
        <v>masc nom sg of ya</v>
      </c>
      <c r="F4449" s="21" t="str">
        <f t="shared" ref="F4449:F4452" si="6232">VLOOKUP($C4449,$C$1:$P$7320,4,0)</f>
        <v/>
      </c>
      <c r="G4449" s="21"/>
      <c r="H4449" s="21" t="str">
        <f t="shared" ref="H4449:H4452" si="6233">VLOOKUP($C4449,$C$1:$P$7320,6,0)</f>
        <v>whichever, whoever</v>
      </c>
      <c r="I4449" s="21" t="str">
        <f t="shared" ref="I4449:I4452" si="6234">VLOOKUP($C4449,$C$1:$P$7320,7,0)</f>
        <v/>
      </c>
      <c r="J4449" s="21" t="str">
        <f t="shared" ref="J4449:J4452" si="6235">VLOOKUP($C4449,$C$1:$P$7320,8,0)</f>
        <v/>
      </c>
      <c r="K4449" s="21" t="str">
        <f t="shared" ref="K4449:K4452" si="6236">VLOOKUP($C4449,$C$1:$P$7320,9,0)</f>
        <v/>
      </c>
      <c r="L4449" s="21" t="str">
        <f t="shared" ref="L4449:L4452" si="6237">VLOOKUP($C4449,$C$1:$P$7320,10,0)</f>
        <v/>
      </c>
      <c r="M4449" s="21" t="str">
        <f t="shared" ref="M4449:M4452" si="6238">VLOOKUP($C4449,$C$1:$P$7320,11,0)</f>
        <v/>
      </c>
      <c r="N4449" s="21" t="str">
        <f t="shared" ref="N4449:N4452" si="6239">VLOOKUP($C4449,$C$1:$P$7320,12,0)</f>
        <v/>
      </c>
      <c r="O4449" s="21" t="str">
        <f t="shared" ref="O4449:O4452" si="6240">VLOOKUP($C4449,$C$1:$P$7320,13,0)</f>
        <v/>
      </c>
      <c r="P4449" s="21" t="str">
        <f t="shared" ref="P4449:P4452" si="6241">VLOOKUP($C4449,$C$1:$P$7320,14,0)</f>
        <v/>
      </c>
      <c r="Q4449" s="21"/>
      <c r="R4449" s="21" t="s">
        <v>9529</v>
      </c>
      <c r="S4449" s="21" t="s">
        <v>9530</v>
      </c>
      <c r="T4449" s="21" t="s">
        <v>9531</v>
      </c>
      <c r="U4449" s="77"/>
      <c r="V4449" s="23"/>
      <c r="W4449" s="15">
        <f t="shared" si="2"/>
        <v>45635</v>
      </c>
      <c r="X4449" s="24">
        <v>4448.0</v>
      </c>
      <c r="Y4449" s="17" t="str">
        <f t="shared" si="6226"/>
        <v>=COUNTIFS(C$3:C4449,C4449)</v>
      </c>
      <c r="Z4449" s="25" t="str">
        <f t="shared" si="6227"/>
        <v>#NAME?</v>
      </c>
      <c r="AA4449" s="25" t="str">
        <f t="shared" si="6228"/>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29"/>
        <v>87</v>
      </c>
      <c r="B4450" s="10">
        <f t="shared" si="5557"/>
        <v>124</v>
      </c>
      <c r="C4450" s="12" t="s">
        <v>466</v>
      </c>
      <c r="D4450" s="21" t="str">
        <f t="shared" si="6230"/>
        <v>ind</v>
      </c>
      <c r="E4450" s="21" t="str">
        <f t="shared" si="6231"/>
        <v/>
      </c>
      <c r="F4450" s="21" t="str">
        <f t="shared" si="6232"/>
        <v/>
      </c>
      <c r="G4450" s="21"/>
      <c r="H4450" s="21" t="str">
        <f t="shared" si="6233"/>
        <v>then, now, so, but</v>
      </c>
      <c r="I4450" s="21" t="str">
        <f t="shared" si="6234"/>
        <v/>
      </c>
      <c r="J4450" s="21" t="str">
        <f t="shared" si="6235"/>
        <v/>
      </c>
      <c r="K4450" s="21" t="str">
        <f t="shared" si="6236"/>
        <v/>
      </c>
      <c r="L4450" s="21" t="str">
        <f t="shared" si="6237"/>
        <v/>
      </c>
      <c r="M4450" s="21" t="str">
        <f t="shared" si="6238"/>
        <v/>
      </c>
      <c r="N4450" s="21" t="str">
        <f t="shared" si="6239"/>
        <v/>
      </c>
      <c r="O4450" s="21" t="str">
        <f t="shared" si="6240"/>
        <v/>
      </c>
      <c r="P4450" s="21" t="str">
        <f t="shared" si="6241"/>
        <v/>
      </c>
      <c r="Q4450" s="21"/>
      <c r="R4450" s="21" t="s">
        <v>9529</v>
      </c>
      <c r="S4450" s="21" t="s">
        <v>9530</v>
      </c>
      <c r="T4450" s="21" t="s">
        <v>9531</v>
      </c>
      <c r="U4450" s="23"/>
      <c r="V4450" s="23"/>
      <c r="W4450" s="15">
        <f t="shared" si="2"/>
        <v>45635</v>
      </c>
      <c r="X4450" s="24">
        <v>4449.0</v>
      </c>
      <c r="Y4450" s="17" t="str">
        <f t="shared" si="6226"/>
        <v>=COUNTIFS(C$3:C4450,C4450)</v>
      </c>
      <c r="Z4450" s="25" t="str">
        <f t="shared" si="6227"/>
        <v>#NAME?</v>
      </c>
      <c r="AA4450" s="25" t="str">
        <f t="shared" si="6228"/>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29"/>
        <v>119</v>
      </c>
      <c r="B4451" s="10">
        <f t="shared" si="5557"/>
        <v>147</v>
      </c>
      <c r="C4451" s="12" t="s">
        <v>560</v>
      </c>
      <c r="D4451" s="21" t="str">
        <f t="shared" si="6230"/>
        <v>noun</v>
      </c>
      <c r="E4451" s="21" t="s">
        <v>3635</v>
      </c>
      <c r="F4451" s="21" t="str">
        <f t="shared" si="6232"/>
        <v/>
      </c>
      <c r="G4451" s="21"/>
      <c r="H4451" s="21" t="str">
        <f t="shared" si="6233"/>
        <v>monk, monastic</v>
      </c>
      <c r="I4451" s="21" t="str">
        <f t="shared" si="6234"/>
        <v>beggar, mendicant</v>
      </c>
      <c r="J4451" s="21" t="str">
        <f t="shared" si="6235"/>
        <v>√bhikkh (beg)</v>
      </c>
      <c r="K4451" s="21">
        <f t="shared" si="6236"/>
        <v>1</v>
      </c>
      <c r="L4451" s="21" t="str">
        <f t="shared" si="6237"/>
        <v>a</v>
      </c>
      <c r="M4451" s="21" t="str">
        <f t="shared" si="6238"/>
        <v/>
      </c>
      <c r="N4451" s="21" t="str">
        <f t="shared" si="6239"/>
        <v>√bhikkh + u</v>
      </c>
      <c r="O4451" s="21" t="str">
        <f t="shared" si="6240"/>
        <v/>
      </c>
      <c r="P4451" s="21" t="str">
        <f t="shared" si="6241"/>
        <v/>
      </c>
      <c r="Q4451" s="21"/>
      <c r="R4451" s="21" t="s">
        <v>9529</v>
      </c>
      <c r="S4451" s="21" t="s">
        <v>9530</v>
      </c>
      <c r="T4451" s="21" t="s">
        <v>9531</v>
      </c>
      <c r="U4451" s="23"/>
      <c r="V4451" s="23"/>
      <c r="W4451" s="15">
        <f t="shared" si="2"/>
        <v>45635</v>
      </c>
      <c r="X4451" s="24">
        <v>4450.0</v>
      </c>
      <c r="Y4451" s="17" t="str">
        <f t="shared" si="6226"/>
        <v>=COUNTIFS(C$3:C4451,C4451)</v>
      </c>
      <c r="Z4451" s="25" t="str">
        <f t="shared" si="6227"/>
        <v>#NAME?</v>
      </c>
      <c r="AA4451" s="25" t="str">
        <f t="shared" si="6228"/>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29"/>
        <v>11</v>
      </c>
      <c r="B4452" s="10">
        <f t="shared" si="5557"/>
        <v>14</v>
      </c>
      <c r="C4452" s="12" t="s">
        <v>4210</v>
      </c>
      <c r="D4452" s="21" t="str">
        <f t="shared" si="6230"/>
        <v>ind</v>
      </c>
      <c r="E4452" s="21" t="str">
        <f>VLOOKUP($C4452,$C$1:$P$7320,3,0)</f>
        <v>adv, from jānanta</v>
      </c>
      <c r="F4452" s="21" t="str">
        <f t="shared" si="6232"/>
        <v/>
      </c>
      <c r="G4452" s="21"/>
      <c r="H4452" s="21" t="str">
        <f t="shared" si="6233"/>
        <v>knowingly, consciously, wittingly</v>
      </c>
      <c r="I4452" s="21" t="str">
        <f t="shared" si="6234"/>
        <v>knowing</v>
      </c>
      <c r="J4452" s="21" t="str">
        <f t="shared" si="6235"/>
        <v>√ñā (know)</v>
      </c>
      <c r="K4452" s="21">
        <f t="shared" si="6236"/>
        <v>5</v>
      </c>
      <c r="L4452" s="21" t="str">
        <f t="shared" si="6237"/>
        <v>nā</v>
      </c>
      <c r="M4452" s="21" t="str">
        <f t="shared" si="6238"/>
        <v>√ñā + nā &gt; jānā</v>
      </c>
      <c r="N4452" s="21" t="str">
        <f t="shared" si="6239"/>
        <v>jānā + aṃ</v>
      </c>
      <c r="O4452" s="21" t="str">
        <f t="shared" si="6240"/>
        <v/>
      </c>
      <c r="P4452" s="21" t="str">
        <f t="shared" si="6241"/>
        <v/>
      </c>
      <c r="Q4452" s="21"/>
      <c r="R4452" s="21" t="s">
        <v>9529</v>
      </c>
      <c r="S4452" s="21" t="s">
        <v>9530</v>
      </c>
      <c r="T4452" s="21" t="s">
        <v>9531</v>
      </c>
      <c r="U4452" s="23"/>
      <c r="V4452" s="23"/>
      <c r="W4452" s="15">
        <f t="shared" si="2"/>
        <v>45635</v>
      </c>
      <c r="X4452" s="24">
        <v>4451.0</v>
      </c>
      <c r="Y4452" s="17" t="str">
        <f t="shared" si="6226"/>
        <v>=COUNTIFS(C$3:C4452,C4452)</v>
      </c>
      <c r="Z4452" s="25" t="str">
        <f t="shared" si="6227"/>
        <v>#NAME?</v>
      </c>
      <c r="AA4452" s="25" t="str">
        <f t="shared" si="6228"/>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57"/>
        <v>1</v>
      </c>
      <c r="C4453" s="12" t="s">
        <v>9532</v>
      </c>
      <c r="D4453" s="21" t="s">
        <v>47</v>
      </c>
      <c r="E4453" s="21" t="s">
        <v>9533</v>
      </c>
      <c r="F4453" s="21"/>
      <c r="G4453" s="21"/>
      <c r="H4453" s="21" t="s">
        <v>9534</v>
      </c>
      <c r="I4453" s="21"/>
      <c r="J4453" s="21"/>
      <c r="K4453" s="21"/>
      <c r="L4453" s="21"/>
      <c r="M4453" s="21"/>
      <c r="N4453" s="21" t="s">
        <v>9535</v>
      </c>
      <c r="O4453" s="21" t="s">
        <v>916</v>
      </c>
      <c r="P4453" s="21" t="s">
        <v>9536</v>
      </c>
      <c r="Q4453" s="21"/>
      <c r="R4453" s="21" t="s">
        <v>9529</v>
      </c>
      <c r="S4453" s="21" t="s">
        <v>9530</v>
      </c>
      <c r="T4453" s="21" t="s">
        <v>9537</v>
      </c>
      <c r="U4453" s="23"/>
      <c r="V4453" s="23"/>
      <c r="W4453" s="15">
        <f t="shared" si="2"/>
        <v>45635</v>
      </c>
      <c r="X4453" s="24">
        <v>4452.0</v>
      </c>
      <c r="Y4453" s="17" t="str">
        <f t="shared" si="6226"/>
        <v>=COUNTIFS(C$3:C4455,C4453)</v>
      </c>
      <c r="Z4453" s="25" t="str">
        <f t="shared" si="6227"/>
        <v>#NAME?</v>
      </c>
      <c r="AA4453" s="25" t="str">
        <f t="shared" si="6228"/>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42">COUNTIFS(C$3:C4454,C4454)</f>
        <v>1</v>
      </c>
      <c r="B4454" s="10">
        <f t="shared" si="5557"/>
        <v>1</v>
      </c>
      <c r="C4454" s="12" t="s">
        <v>9538</v>
      </c>
      <c r="D4454" s="21" t="s">
        <v>47</v>
      </c>
      <c r="E4454" s="21" t="s">
        <v>612</v>
      </c>
      <c r="F4454" s="21"/>
      <c r="G4454" s="21"/>
      <c r="H4454" s="21" t="s">
        <v>1215</v>
      </c>
      <c r="I4454" s="21" t="s">
        <v>9539</v>
      </c>
      <c r="J4454" s="21" t="s">
        <v>1159</v>
      </c>
      <c r="K4454" s="21">
        <v>8.0</v>
      </c>
      <c r="L4454" s="21" t="s">
        <v>196</v>
      </c>
      <c r="M4454" s="21"/>
      <c r="N4454" s="21" t="s">
        <v>1160</v>
      </c>
      <c r="O4454" s="21"/>
      <c r="P4454" s="21"/>
      <c r="Q4454" s="21"/>
      <c r="R4454" s="21" t="s">
        <v>9529</v>
      </c>
      <c r="S4454" s="21" t="s">
        <v>9530</v>
      </c>
      <c r="T4454" s="21" t="s">
        <v>9540</v>
      </c>
      <c r="U4454" s="23"/>
      <c r="V4454" s="23"/>
      <c r="W4454" s="15">
        <f t="shared" si="2"/>
        <v>45635</v>
      </c>
      <c r="X4454" s="24">
        <v>4453.0</v>
      </c>
      <c r="Y4454" s="17" t="str">
        <f t="shared" si="6226"/>
        <v>=COUNTIFS(C$3:C4454,C4454)</v>
      </c>
      <c r="Z4454" s="25" t="str">
        <f t="shared" si="6227"/>
        <v>#NAME?</v>
      </c>
      <c r="AA4454" s="25" t="str">
        <f t="shared" si="6228"/>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42"/>
        <v>1</v>
      </c>
      <c r="B4455" s="10">
        <f t="shared" si="5557"/>
        <v>1</v>
      </c>
      <c r="C4455" s="12" t="s">
        <v>9541</v>
      </c>
      <c r="D4455" s="21" t="s">
        <v>47</v>
      </c>
      <c r="E4455" s="21" t="s">
        <v>9542</v>
      </c>
      <c r="F4455" s="21"/>
      <c r="G4455" s="21"/>
      <c r="H4455" s="21" t="s">
        <v>9543</v>
      </c>
      <c r="I4455" s="21"/>
      <c r="J4455" s="21" t="s">
        <v>1138</v>
      </c>
      <c r="K4455" s="21">
        <v>1.0</v>
      </c>
      <c r="L4455" s="21" t="s">
        <v>35</v>
      </c>
      <c r="M4455" s="21"/>
      <c r="N4455" s="21" t="s">
        <v>7996</v>
      </c>
      <c r="O4455" s="21"/>
      <c r="P4455" s="21"/>
      <c r="Q4455" s="21"/>
      <c r="R4455" s="21" t="s">
        <v>9529</v>
      </c>
      <c r="S4455" s="21" t="s">
        <v>9530</v>
      </c>
      <c r="T4455" s="21" t="s">
        <v>9544</v>
      </c>
      <c r="U4455" s="23"/>
      <c r="V4455" s="23"/>
      <c r="W4455" s="15">
        <f t="shared" si="2"/>
        <v>45635</v>
      </c>
      <c r="X4455" s="24">
        <v>4454.0</v>
      </c>
      <c r="Y4455" s="17" t="str">
        <f t="shared" si="6226"/>
        <v>=COUNTIFS(C$3:C4455,C4455)</v>
      </c>
      <c r="Z4455" s="25" t="str">
        <f t="shared" si="6227"/>
        <v>#NAME?</v>
      </c>
      <c r="AA4455" s="25" t="str">
        <f t="shared" si="6228"/>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2"/>
        <v>12</v>
      </c>
      <c r="B4456" s="10">
        <f t="shared" si="5557"/>
        <v>15</v>
      </c>
      <c r="C4456" s="12" t="s">
        <v>1869</v>
      </c>
      <c r="D4456" s="21" t="str">
        <f t="shared" ref="D4456:D4462" si="6243">VLOOKUP($C4456,$C$1:$P$7320,2,0)</f>
        <v>ind</v>
      </c>
      <c r="E4456" s="21" t="str">
        <f t="shared" ref="E4456:E4462" si="6244">VLOOKUP($C4456,$C$1:$P$7320,3,0)</f>
        <v>prep</v>
      </c>
      <c r="F4456" s="21" t="str">
        <f t="shared" ref="F4456:F4462" si="6245">VLOOKUP($C4456,$C$1:$P$7320,4,0)</f>
        <v>+instr</v>
      </c>
      <c r="G4456" s="21"/>
      <c r="H4456" s="21" t="str">
        <f t="shared" ref="H4456:H4462" si="6246">VLOOKUP($C4456,$C$1:$P$7320,6,0)</f>
        <v>together with</v>
      </c>
      <c r="I4456" s="21" t="str">
        <f t="shared" ref="I4456:I4462" si="6247">VLOOKUP($C4456,$C$1:$P$7320,7,0)</f>
        <v/>
      </c>
      <c r="J4456" s="21" t="str">
        <f t="shared" ref="J4456:J4462" si="6248">VLOOKUP($C4456,$C$1:$P$7320,8,0)</f>
        <v/>
      </c>
      <c r="K4456" s="21" t="str">
        <f t="shared" ref="K4456:K4462" si="6249">VLOOKUP($C4456,$C$1:$P$7320,9,0)</f>
        <v/>
      </c>
      <c r="L4456" s="21" t="str">
        <f t="shared" ref="L4456:L4462" si="6250">VLOOKUP($C4456,$C$1:$P$7320,10,0)</f>
        <v/>
      </c>
      <c r="M4456" s="21" t="str">
        <f t="shared" ref="M4456:M4462" si="6251">VLOOKUP($C4456,$C$1:$P$7320,11,0)</f>
        <v/>
      </c>
      <c r="N4456" s="21" t="str">
        <f t="shared" ref="N4456:N4462" si="6252">VLOOKUP($C4456,$C$1:$P$7320,12,0)</f>
        <v/>
      </c>
      <c r="O4456" s="21" t="str">
        <f t="shared" ref="O4456:O4462" si="6253">VLOOKUP($C4456,$C$1:$P$7320,13,0)</f>
        <v/>
      </c>
      <c r="P4456" s="21" t="str">
        <f t="shared" ref="P4456:P4462" si="6254">VLOOKUP($C4456,$C$1:$P$7320,14,0)</f>
        <v/>
      </c>
      <c r="Q4456" s="21"/>
      <c r="R4456" s="21" t="s">
        <v>9529</v>
      </c>
      <c r="S4456" s="21" t="s">
        <v>9530</v>
      </c>
      <c r="T4456" s="21" t="s">
        <v>9531</v>
      </c>
      <c r="U4456" s="23"/>
      <c r="V4456" s="23"/>
      <c r="W4456" s="15">
        <f t="shared" si="2"/>
        <v>45635</v>
      </c>
      <c r="X4456" s="24">
        <v>4455.0</v>
      </c>
      <c r="Y4456" s="17" t="str">
        <f t="shared" si="6226"/>
        <v>=COUNTIFS(C$3:C4456,C4456)</v>
      </c>
      <c r="Z4456" s="25" t="str">
        <f t="shared" si="6227"/>
        <v>#NAME?</v>
      </c>
      <c r="AA4456" s="25" t="str">
        <f t="shared" si="6228"/>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2"/>
        <v>3</v>
      </c>
      <c r="B4457" s="10">
        <f t="shared" si="5557"/>
        <v>4</v>
      </c>
      <c r="C4457" s="12" t="s">
        <v>7943</v>
      </c>
      <c r="D4457" s="21" t="str">
        <f t="shared" si="6243"/>
        <v>verb</v>
      </c>
      <c r="E4457" s="21" t="str">
        <f t="shared" si="6244"/>
        <v>ger of saṃvidahati</v>
      </c>
      <c r="F4457" s="21" t="str">
        <f t="shared" si="6245"/>
        <v/>
      </c>
      <c r="G4457" s="21"/>
      <c r="H4457" s="21" t="str">
        <f t="shared" si="6246"/>
        <v>arranging, organizing</v>
      </c>
      <c r="I4457" s="21" t="str">
        <f t="shared" si="6247"/>
        <v/>
      </c>
      <c r="J4457" s="21" t="str">
        <f t="shared" si="6248"/>
        <v>√dhā (place, support)</v>
      </c>
      <c r="K4457" s="21">
        <f t="shared" si="6249"/>
        <v>1</v>
      </c>
      <c r="L4457" s="21" t="str">
        <f t="shared" si="6250"/>
        <v>a</v>
      </c>
      <c r="M4457" s="21" t="str">
        <f t="shared" si="6251"/>
        <v/>
      </c>
      <c r="N4457" s="21" t="str">
        <f t="shared" si="6252"/>
        <v>saṃ + vi  + √dhā + ya</v>
      </c>
      <c r="O4457" s="21" t="str">
        <f t="shared" si="6253"/>
        <v/>
      </c>
      <c r="P4457" s="21" t="str">
        <f t="shared" si="6254"/>
        <v/>
      </c>
      <c r="Q4457" s="21"/>
      <c r="R4457" s="21" t="s">
        <v>9529</v>
      </c>
      <c r="S4457" s="21" t="s">
        <v>9530</v>
      </c>
      <c r="T4457" s="21" t="s">
        <v>9531</v>
      </c>
      <c r="U4457" s="23"/>
      <c r="V4457" s="23"/>
      <c r="W4457" s="15">
        <f t="shared" si="2"/>
        <v>45635</v>
      </c>
      <c r="X4457" s="24">
        <v>4456.0</v>
      </c>
      <c r="Y4457" s="17" t="str">
        <f t="shared" si="6226"/>
        <v>=COUNTIFS(C$3:C4457,C4457)</v>
      </c>
      <c r="Z4457" s="25" t="str">
        <f t="shared" si="6227"/>
        <v>#NAME?</v>
      </c>
      <c r="AA4457" s="25" t="str">
        <f t="shared" si="6228"/>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2"/>
        <v>2</v>
      </c>
      <c r="B4458" s="10">
        <f t="shared" si="5557"/>
        <v>3</v>
      </c>
      <c r="C4458" s="12" t="s">
        <v>7948</v>
      </c>
      <c r="D4458" s="21" t="str">
        <f t="shared" si="6243"/>
        <v>noun</v>
      </c>
      <c r="E4458" s="21" t="str">
        <f t="shared" si="6244"/>
        <v>masc acc sg of ekaddhānamagga, comp</v>
      </c>
      <c r="F4458" s="21" t="str">
        <f t="shared" si="6245"/>
        <v/>
      </c>
      <c r="G4458" s="21"/>
      <c r="H4458" s="21" t="str">
        <f t="shared" si="6246"/>
        <v>single road journey</v>
      </c>
      <c r="I4458" s="21" t="str">
        <f t="shared" si="6247"/>
        <v>one distance road</v>
      </c>
      <c r="J4458" s="21" t="str">
        <f t="shared" si="6248"/>
        <v/>
      </c>
      <c r="K4458" s="21" t="str">
        <f t="shared" si="6249"/>
        <v/>
      </c>
      <c r="L4458" s="21" t="str">
        <f t="shared" si="6250"/>
        <v/>
      </c>
      <c r="M4458" s="21" t="str">
        <f t="shared" si="6251"/>
        <v/>
      </c>
      <c r="N4458" s="21" t="str">
        <f t="shared" si="6252"/>
        <v>eka + addhāna + magga</v>
      </c>
      <c r="O4458" s="21" t="str">
        <f t="shared" si="6253"/>
        <v>digu</v>
      </c>
      <c r="P4458" s="21" t="str">
        <f t="shared" si="6254"/>
        <v>eko + addhānamaggo</v>
      </c>
      <c r="Q4458" s="21"/>
      <c r="R4458" s="21" t="s">
        <v>9529</v>
      </c>
      <c r="S4458" s="21" t="s">
        <v>9530</v>
      </c>
      <c r="T4458" s="21" t="s">
        <v>9531</v>
      </c>
      <c r="U4458" s="23"/>
      <c r="V4458" s="23"/>
      <c r="W4458" s="15">
        <f t="shared" si="2"/>
        <v>45635</v>
      </c>
      <c r="X4458" s="24">
        <v>4457.0</v>
      </c>
      <c r="Y4458" s="17" t="str">
        <f t="shared" si="6226"/>
        <v>=COUNTIFS(C$3:C4458,C4458)</v>
      </c>
      <c r="Z4458" s="25" t="str">
        <f t="shared" si="6227"/>
        <v>#NAME?</v>
      </c>
      <c r="AA4458" s="25" t="str">
        <f t="shared" si="6228"/>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2"/>
        <v>2</v>
      </c>
      <c r="B4459" s="10">
        <f t="shared" si="5557"/>
        <v>3</v>
      </c>
      <c r="C4459" s="12" t="s">
        <v>7967</v>
      </c>
      <c r="D4459" s="21" t="str">
        <f t="shared" si="6243"/>
        <v>verb</v>
      </c>
      <c r="E4459" s="21" t="str">
        <f t="shared" si="6244"/>
        <v>opt 3rd sg of paṭipajjati</v>
      </c>
      <c r="F4459" s="21" t="str">
        <f t="shared" si="6245"/>
        <v/>
      </c>
      <c r="G4459" s="21"/>
      <c r="H4459" s="21" t="str">
        <f t="shared" si="6246"/>
        <v>he would go along, travel</v>
      </c>
      <c r="I4459" s="21" t="str">
        <f t="shared" si="6247"/>
        <v/>
      </c>
      <c r="J4459" s="21" t="str">
        <f t="shared" si="6248"/>
        <v>√pad (go, step)</v>
      </c>
      <c r="K4459" s="21">
        <f t="shared" si="6249"/>
        <v>3</v>
      </c>
      <c r="L4459" s="21" t="str">
        <f t="shared" si="6250"/>
        <v>ya</v>
      </c>
      <c r="M4459" s="21" t="str">
        <f t="shared" si="6251"/>
        <v>√pad + ya &gt; pajja</v>
      </c>
      <c r="N4459" s="21" t="str">
        <f t="shared" si="6252"/>
        <v>pati + pajja + ti</v>
      </c>
      <c r="O4459" s="21" t="str">
        <f t="shared" si="6253"/>
        <v/>
      </c>
      <c r="P4459" s="21" t="str">
        <f t="shared" si="6254"/>
        <v/>
      </c>
      <c r="Q4459" s="21"/>
      <c r="R4459" s="21" t="s">
        <v>9529</v>
      </c>
      <c r="S4459" s="21" t="s">
        <v>9530</v>
      </c>
      <c r="T4459" s="21" t="s">
        <v>9531</v>
      </c>
      <c r="U4459" s="23"/>
      <c r="V4459" s="23"/>
      <c r="W4459" s="15">
        <f t="shared" si="2"/>
        <v>45635</v>
      </c>
      <c r="X4459" s="24">
        <v>4458.0</v>
      </c>
      <c r="Y4459" s="17" t="str">
        <f t="shared" si="6226"/>
        <v>=COUNTIFS(C$3:C4459,C4459)</v>
      </c>
      <c r="Z4459" s="25" t="str">
        <f t="shared" si="6227"/>
        <v>#NAME?</v>
      </c>
      <c r="AA4459" s="25" t="str">
        <f t="shared" si="6228"/>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2"/>
        <v>6</v>
      </c>
      <c r="B4460" s="10">
        <f t="shared" si="5557"/>
        <v>7</v>
      </c>
      <c r="C4460" s="12" t="s">
        <v>1078</v>
      </c>
      <c r="D4460" s="21" t="str">
        <f t="shared" si="6243"/>
        <v>ind</v>
      </c>
      <c r="E4460" s="21" t="str">
        <f t="shared" si="6244"/>
        <v>adv, abl sg of antama</v>
      </c>
      <c r="F4460" s="21" t="str">
        <f t="shared" si="6245"/>
        <v/>
      </c>
      <c r="G4460" s="21"/>
      <c r="H4460" s="21" t="str">
        <f t="shared" si="6246"/>
        <v>even so much as; even with</v>
      </c>
      <c r="I4460" s="21" t="str">
        <f t="shared" si="6247"/>
        <v>as last</v>
      </c>
      <c r="J4460" s="21" t="str">
        <f t="shared" si="6248"/>
        <v/>
      </c>
      <c r="K4460" s="21" t="str">
        <f t="shared" si="6249"/>
        <v/>
      </c>
      <c r="L4460" s="21" t="str">
        <f t="shared" si="6250"/>
        <v/>
      </c>
      <c r="M4460" s="21" t="str">
        <f t="shared" si="6251"/>
        <v/>
      </c>
      <c r="N4460" s="21" t="str">
        <f t="shared" si="6252"/>
        <v>anta + ma + so</v>
      </c>
      <c r="O4460" s="21" t="str">
        <f t="shared" si="6253"/>
        <v/>
      </c>
      <c r="P4460" s="21" t="str">
        <f t="shared" si="6254"/>
        <v/>
      </c>
      <c r="Q4460" s="21"/>
      <c r="R4460" s="21" t="s">
        <v>9529</v>
      </c>
      <c r="S4460" s="21" t="s">
        <v>9530</v>
      </c>
      <c r="T4460" s="21" t="s">
        <v>9531</v>
      </c>
      <c r="U4460" s="23"/>
      <c r="V4460" s="23"/>
      <c r="W4460" s="15">
        <f t="shared" si="2"/>
        <v>45635</v>
      </c>
      <c r="X4460" s="24">
        <v>4459.0</v>
      </c>
      <c r="Y4460" s="17" t="str">
        <f t="shared" si="6226"/>
        <v>=COUNTIFS(C$3:C4460,C4460)</v>
      </c>
      <c r="Z4460" s="25" t="str">
        <f t="shared" si="6227"/>
        <v>#NAME?</v>
      </c>
      <c r="AA4460" s="25" t="str">
        <f t="shared" si="6228"/>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2"/>
        <v>2</v>
      </c>
      <c r="B4461" s="10">
        <f t="shared" si="5557"/>
        <v>3</v>
      </c>
      <c r="C4461" s="12" t="s">
        <v>7972</v>
      </c>
      <c r="D4461" s="21" t="str">
        <f t="shared" si="6243"/>
        <v>comp</v>
      </c>
      <c r="E4461" s="21" t="str">
        <f t="shared" si="6244"/>
        <v>sandhi, nt + ind</v>
      </c>
      <c r="F4461" s="21" t="str">
        <f t="shared" si="6245"/>
        <v/>
      </c>
      <c r="G4461" s="21"/>
      <c r="H4461" s="21" t="str">
        <f t="shared" si="6246"/>
        <v>even as much as between villages</v>
      </c>
      <c r="I4461" s="21" t="str">
        <f t="shared" si="6247"/>
        <v/>
      </c>
      <c r="J4461" s="21" t="str">
        <f t="shared" si="6248"/>
        <v/>
      </c>
      <c r="K4461" s="21" t="str">
        <f t="shared" si="6249"/>
        <v/>
      </c>
      <c r="L4461" s="21" t="str">
        <f t="shared" si="6250"/>
        <v/>
      </c>
      <c r="M4461" s="21" t="str">
        <f t="shared" si="6251"/>
        <v/>
      </c>
      <c r="N4461" s="21" t="str">
        <f t="shared" si="6252"/>
        <v>gāma + antaraṃ + api</v>
      </c>
      <c r="O4461" s="21" t="str">
        <f t="shared" si="6253"/>
        <v/>
      </c>
      <c r="P4461" s="21" t="str">
        <f t="shared" si="6254"/>
        <v/>
      </c>
      <c r="Q4461" s="21"/>
      <c r="R4461" s="21" t="s">
        <v>9529</v>
      </c>
      <c r="S4461" s="21" t="s">
        <v>9530</v>
      </c>
      <c r="T4461" s="21" t="s">
        <v>9531</v>
      </c>
      <c r="U4461" s="23"/>
      <c r="V4461" s="23"/>
      <c r="W4461" s="15">
        <f t="shared" si="2"/>
        <v>45635</v>
      </c>
      <c r="X4461" s="24">
        <v>4460.0</v>
      </c>
      <c r="Y4461" s="17" t="str">
        <f t="shared" si="6226"/>
        <v>=COUNTIFS(C$3:C4461,C4461)</v>
      </c>
      <c r="Z4461" s="25" t="str">
        <f t="shared" si="6227"/>
        <v>#NAME?</v>
      </c>
      <c r="AA4461" s="25" t="str">
        <f t="shared" si="6228"/>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2"/>
        <v>96</v>
      </c>
      <c r="B4462" s="10">
        <f t="shared" si="5557"/>
        <v>122</v>
      </c>
      <c r="C4462" s="12" t="s">
        <v>4724</v>
      </c>
      <c r="D4462" s="21" t="str">
        <f t="shared" si="6243"/>
        <v>adj</v>
      </c>
      <c r="E4462" s="21" t="str">
        <f t="shared" si="6244"/>
        <v>nt nom sg of pācittiya</v>
      </c>
      <c r="F4462" s="21" t="str">
        <f t="shared" si="6245"/>
        <v>+loc</v>
      </c>
      <c r="G4462" s="21"/>
      <c r="H4462" s="21" t="str">
        <f t="shared" si="6246"/>
        <v>requiring confession</v>
      </c>
      <c r="I4462" s="21" t="str">
        <f t="shared" si="6247"/>
        <v/>
      </c>
      <c r="J4462" s="21" t="str">
        <f t="shared" si="6248"/>
        <v/>
      </c>
      <c r="K4462" s="21" t="str">
        <f t="shared" si="6249"/>
        <v/>
      </c>
      <c r="L4462" s="21" t="str">
        <f t="shared" si="6250"/>
        <v/>
      </c>
      <c r="M4462" s="21" t="str">
        <f t="shared" si="6251"/>
        <v/>
      </c>
      <c r="N4462" s="21" t="str">
        <f t="shared" si="6252"/>
        <v/>
      </c>
      <c r="O4462" s="21" t="str">
        <f t="shared" si="6253"/>
        <v/>
      </c>
      <c r="P4462" s="21" t="str">
        <f t="shared" si="6254"/>
        <v/>
      </c>
      <c r="Q4462" s="21"/>
      <c r="R4462" s="21" t="s">
        <v>9529</v>
      </c>
      <c r="S4462" s="21" t="s">
        <v>9530</v>
      </c>
      <c r="T4462" s="21" t="s">
        <v>9531</v>
      </c>
      <c r="U4462" s="23"/>
      <c r="V4462" s="23"/>
      <c r="W4462" s="15">
        <f t="shared" si="2"/>
        <v>45635</v>
      </c>
      <c r="X4462" s="24">
        <v>4461.0</v>
      </c>
      <c r="Y4462" s="17" t="str">
        <f t="shared" si="6226"/>
        <v>=COUNTIFS(C$3:C4462,C4462)</v>
      </c>
      <c r="Z4462" s="25" t="str">
        <f t="shared" si="6227"/>
        <v>#NAME?</v>
      </c>
      <c r="AA4462" s="25" t="str">
        <f t="shared" si="6228"/>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57"/>
        <v>0</v>
      </c>
      <c r="C4463" s="130"/>
      <c r="D4463" s="130"/>
      <c r="E4463" s="130"/>
      <c r="F4463" s="130"/>
      <c r="G4463" s="130"/>
      <c r="H4463" s="130"/>
      <c r="I4463" s="130"/>
      <c r="J4463" s="130"/>
      <c r="K4463" s="130"/>
      <c r="L4463" s="130"/>
      <c r="M4463" s="130"/>
      <c r="N4463" s="130"/>
      <c r="O4463" s="130"/>
      <c r="P4463" s="130"/>
      <c r="Q4463" s="130"/>
      <c r="R4463" s="130"/>
      <c r="S4463" s="130"/>
      <c r="T4463" s="130"/>
      <c r="U4463" s="36"/>
      <c r="V4463" s="36"/>
      <c r="W4463" s="15">
        <f t="shared" si="2"/>
        <v>45635</v>
      </c>
      <c r="X4463" s="24">
        <v>4462.0</v>
      </c>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57"/>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2"/>
        <v>45635</v>
      </c>
      <c r="X4464" s="24">
        <v>4463.0</v>
      </c>
      <c r="Y4464" s="17" t="str">
        <f t="shared" ref="Y4464:Y4476" si="6255">formulatext(A4464)</f>
        <v>#N/A</v>
      </c>
      <c r="Z4464" s="25" t="str">
        <f t="shared" ref="Z4464:Z4476" si="6256">org.libreoffice.regex(Y4464,"(\= COUNTIFS\(C\$\d{1,3}:)(C\d{1,3})(,)(C\d{1,3})(\))","$2")</f>
        <v>#NAME?</v>
      </c>
      <c r="AA4464" s="25" t="str">
        <f t="shared" ref="AA4464:AA4476" si="6257">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57"/>
        <v>1</v>
      </c>
      <c r="C4465" s="12" t="s">
        <v>9545</v>
      </c>
      <c r="D4465" s="21"/>
      <c r="E4465" s="21"/>
      <c r="F4465" s="21"/>
      <c r="G4465" s="21"/>
      <c r="H4465" s="21"/>
      <c r="I4465" s="21"/>
      <c r="J4465" s="21"/>
      <c r="K4465" s="21"/>
      <c r="L4465" s="21"/>
      <c r="M4465" s="21"/>
      <c r="N4465" s="21"/>
      <c r="O4465" s="21"/>
      <c r="P4465" s="21"/>
      <c r="Q4465" s="21"/>
      <c r="R4465" s="21"/>
      <c r="S4465" s="21"/>
      <c r="T4465" s="21"/>
      <c r="U4465" s="23"/>
      <c r="V4465" s="23"/>
      <c r="W4465" s="15">
        <f t="shared" si="2"/>
        <v>45635</v>
      </c>
      <c r="X4465" s="24">
        <v>4464.0</v>
      </c>
      <c r="Y4465" s="17" t="str">
        <f t="shared" si="6255"/>
        <v>#N/A</v>
      </c>
      <c r="Z4465" s="25" t="str">
        <f t="shared" si="6256"/>
        <v>#NAME?</v>
      </c>
      <c r="AA4465" s="25" t="str">
        <f t="shared" si="6257"/>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58">COUNTIFS(C$3:C4466,C4466)</f>
        <v>75</v>
      </c>
      <c r="B4466" s="10">
        <f t="shared" si="5557"/>
        <v>99</v>
      </c>
      <c r="C4466" s="12" t="s">
        <v>555</v>
      </c>
      <c r="D4466" s="21" t="str">
        <f t="shared" ref="D4466:D4476" si="6259">VLOOKUP($C4466,$C$1:$P$7320,2,0)</f>
        <v>pron</v>
      </c>
      <c r="E4466" s="21" t="str">
        <f t="shared" ref="E4466:E4467" si="6260">VLOOKUP($C4466,$C$1:$P$7320,3,0)</f>
        <v>masc nom sg of ya</v>
      </c>
      <c r="F4466" s="21" t="str">
        <f t="shared" ref="F4466:F4476" si="6261">VLOOKUP($C4466,$C$1:$P$7320,4,0)</f>
        <v/>
      </c>
      <c r="G4466" s="21"/>
      <c r="H4466" s="21" t="str">
        <f t="shared" ref="H4466:H4476" si="6262">VLOOKUP($C4466,$C$1:$P$7320,6,0)</f>
        <v>whichever, whoever</v>
      </c>
      <c r="I4466" s="21" t="str">
        <f t="shared" ref="I4466:I4476" si="6263">VLOOKUP($C4466,$C$1:$P$7320,7,0)</f>
        <v/>
      </c>
      <c r="J4466" s="21" t="str">
        <f t="shared" ref="J4466:J4476" si="6264">VLOOKUP($C4466,$C$1:$P$7320,8,0)</f>
        <v/>
      </c>
      <c r="K4466" s="21" t="str">
        <f t="shared" ref="K4466:K4476" si="6265">VLOOKUP($C4466,$C$1:$P$7320,9,0)</f>
        <v/>
      </c>
      <c r="L4466" s="21" t="str">
        <f t="shared" ref="L4466:L4476" si="6266">VLOOKUP($C4466,$C$1:$P$7320,10,0)</f>
        <v/>
      </c>
      <c r="M4466" s="21" t="str">
        <f t="shared" ref="M4466:M4476" si="6267">VLOOKUP($C4466,$C$1:$P$7320,11,0)</f>
        <v/>
      </c>
      <c r="N4466" s="21" t="str">
        <f t="shared" ref="N4466:N4476" si="6268">VLOOKUP($C4466,$C$1:$P$7320,12,0)</f>
        <v/>
      </c>
      <c r="O4466" s="21" t="str">
        <f t="shared" ref="O4466:O4476" si="6269">VLOOKUP($C4466,$C$1:$P$7320,13,0)</f>
        <v/>
      </c>
      <c r="P4466" s="21" t="str">
        <f t="shared" ref="P4466:P4476" si="6270">VLOOKUP($C4466,$C$1:$P$7320,14,0)</f>
        <v/>
      </c>
      <c r="Q4466" s="21"/>
      <c r="R4466" s="21" t="s">
        <v>9545</v>
      </c>
      <c r="S4466" s="27" t="s">
        <v>9546</v>
      </c>
      <c r="T4466" s="21" t="s">
        <v>9547</v>
      </c>
      <c r="U4466" s="77"/>
      <c r="V4466" s="23"/>
      <c r="W4466" s="15">
        <f t="shared" si="2"/>
        <v>45635</v>
      </c>
      <c r="X4466" s="24">
        <v>4465.0</v>
      </c>
      <c r="Y4466" s="17" t="str">
        <f t="shared" si="6255"/>
        <v>=COUNTIFS(C$3:C4466,C4466)</v>
      </c>
      <c r="Z4466" s="25" t="str">
        <f t="shared" si="6256"/>
        <v>#NAME?</v>
      </c>
      <c r="AA4466" s="25" t="str">
        <f t="shared" si="6257"/>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58"/>
        <v>88</v>
      </c>
      <c r="B4467" s="10">
        <f t="shared" si="5557"/>
        <v>124</v>
      </c>
      <c r="C4467" s="12" t="s">
        <v>466</v>
      </c>
      <c r="D4467" s="21" t="str">
        <f t="shared" si="6259"/>
        <v>ind</v>
      </c>
      <c r="E4467" s="21" t="str">
        <f t="shared" si="6260"/>
        <v/>
      </c>
      <c r="F4467" s="21" t="str">
        <f t="shared" si="6261"/>
        <v/>
      </c>
      <c r="G4467" s="21"/>
      <c r="H4467" s="21" t="str">
        <f t="shared" si="6262"/>
        <v>then, now, so, but</v>
      </c>
      <c r="I4467" s="21" t="str">
        <f t="shared" si="6263"/>
        <v/>
      </c>
      <c r="J4467" s="21" t="str">
        <f t="shared" si="6264"/>
        <v/>
      </c>
      <c r="K4467" s="21" t="str">
        <f t="shared" si="6265"/>
        <v/>
      </c>
      <c r="L4467" s="21" t="str">
        <f t="shared" si="6266"/>
        <v/>
      </c>
      <c r="M4467" s="21" t="str">
        <f t="shared" si="6267"/>
        <v/>
      </c>
      <c r="N4467" s="21" t="str">
        <f t="shared" si="6268"/>
        <v/>
      </c>
      <c r="O4467" s="21" t="str">
        <f t="shared" si="6269"/>
        <v/>
      </c>
      <c r="P4467" s="21" t="str">
        <f t="shared" si="6270"/>
        <v/>
      </c>
      <c r="Q4467" s="21"/>
      <c r="R4467" s="21" t="s">
        <v>9545</v>
      </c>
      <c r="S4467" s="27" t="s">
        <v>9546</v>
      </c>
      <c r="T4467" s="21" t="s">
        <v>9547</v>
      </c>
      <c r="U4467" s="23"/>
      <c r="V4467" s="23"/>
      <c r="W4467" s="15">
        <f t="shared" si="2"/>
        <v>45635</v>
      </c>
      <c r="X4467" s="24">
        <v>4466.0</v>
      </c>
      <c r="Y4467" s="17" t="str">
        <f t="shared" si="6255"/>
        <v>=COUNTIFS(C$3:C4467,C4467)</v>
      </c>
      <c r="Z4467" s="25" t="str">
        <f t="shared" si="6256"/>
        <v>#NAME?</v>
      </c>
      <c r="AA4467" s="25" t="str">
        <f t="shared" si="6257"/>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58"/>
        <v>120</v>
      </c>
      <c r="B4468" s="10">
        <f t="shared" si="5557"/>
        <v>147</v>
      </c>
      <c r="C4468" s="12" t="s">
        <v>560</v>
      </c>
      <c r="D4468" s="21" t="str">
        <f t="shared" si="6259"/>
        <v>noun</v>
      </c>
      <c r="E4468" s="21" t="s">
        <v>3635</v>
      </c>
      <c r="F4468" s="21" t="str">
        <f t="shared" si="6261"/>
        <v/>
      </c>
      <c r="G4468" s="21"/>
      <c r="H4468" s="21" t="str">
        <f t="shared" si="6262"/>
        <v>monk, monastic</v>
      </c>
      <c r="I4468" s="21" t="str">
        <f t="shared" si="6263"/>
        <v>beggar, mendicant</v>
      </c>
      <c r="J4468" s="21" t="str">
        <f t="shared" si="6264"/>
        <v>√bhikkh (beg)</v>
      </c>
      <c r="K4468" s="21">
        <f t="shared" si="6265"/>
        <v>1</v>
      </c>
      <c r="L4468" s="21" t="str">
        <f t="shared" si="6266"/>
        <v>a</v>
      </c>
      <c r="M4468" s="21" t="str">
        <f t="shared" si="6267"/>
        <v/>
      </c>
      <c r="N4468" s="21" t="str">
        <f t="shared" si="6268"/>
        <v>√bhikkh + u</v>
      </c>
      <c r="O4468" s="21" t="str">
        <f t="shared" si="6269"/>
        <v/>
      </c>
      <c r="P4468" s="21" t="str">
        <f t="shared" si="6270"/>
        <v/>
      </c>
      <c r="Q4468" s="21"/>
      <c r="R4468" s="21" t="s">
        <v>9545</v>
      </c>
      <c r="S4468" s="27" t="s">
        <v>9546</v>
      </c>
      <c r="T4468" s="21" t="s">
        <v>9547</v>
      </c>
      <c r="U4468" s="23"/>
      <c r="V4468" s="23"/>
      <c r="W4468" s="15">
        <f t="shared" si="2"/>
        <v>45635</v>
      </c>
      <c r="X4468" s="24">
        <v>4467.0</v>
      </c>
      <c r="Y4468" s="17" t="str">
        <f t="shared" si="6255"/>
        <v>=COUNTIFS(C$3:C4468,C4468)</v>
      </c>
      <c r="Z4468" s="25" t="str">
        <f t="shared" si="6256"/>
        <v>#NAME?</v>
      </c>
      <c r="AA4468" s="25" t="str">
        <f t="shared" si="6257"/>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58"/>
        <v>7</v>
      </c>
      <c r="B4469" s="10">
        <f t="shared" si="5557"/>
        <v>7</v>
      </c>
      <c r="C4469" s="12" t="s">
        <v>2056</v>
      </c>
      <c r="D4469" s="21" t="str">
        <f t="shared" si="6259"/>
        <v>noun</v>
      </c>
      <c r="E4469" s="21" t="str">
        <f t="shared" ref="E4469:E4476" si="6271">VLOOKUP($C4469,$C$1:$P$7320,3,0)</f>
        <v>masc instr sg of mātugāma, comp</v>
      </c>
      <c r="F4469" s="21" t="str">
        <f t="shared" si="6261"/>
        <v/>
      </c>
      <c r="G4469" s="21"/>
      <c r="H4469" s="21" t="str">
        <f t="shared" si="6262"/>
        <v>with a woman</v>
      </c>
      <c r="I4469" s="21" t="str">
        <f t="shared" si="6263"/>
        <v>group of mothers</v>
      </c>
      <c r="J4469" s="21" t="str">
        <f t="shared" si="6264"/>
        <v/>
      </c>
      <c r="K4469" s="21" t="str">
        <f t="shared" si="6265"/>
        <v/>
      </c>
      <c r="L4469" s="21" t="str">
        <f t="shared" si="6266"/>
        <v/>
      </c>
      <c r="M4469" s="21" t="str">
        <f t="shared" si="6267"/>
        <v/>
      </c>
      <c r="N4469" s="21" t="str">
        <f t="shared" si="6268"/>
        <v>mātu + gāma</v>
      </c>
      <c r="O4469" s="21" t="str">
        <f t="shared" si="6269"/>
        <v>genitive tappurisa</v>
      </c>
      <c r="P4469" s="21" t="str">
        <f t="shared" si="6270"/>
        <v>mātūnaṃ + gāma</v>
      </c>
      <c r="Q4469" s="21"/>
      <c r="R4469" s="21" t="s">
        <v>9545</v>
      </c>
      <c r="S4469" s="27" t="s">
        <v>9546</v>
      </c>
      <c r="T4469" s="21" t="s">
        <v>9547</v>
      </c>
      <c r="U4469" s="23"/>
      <c r="V4469" s="23"/>
      <c r="W4469" s="15">
        <f t="shared" si="2"/>
        <v>45635</v>
      </c>
      <c r="X4469" s="24">
        <v>4468.0</v>
      </c>
      <c r="Y4469" s="17" t="str">
        <f t="shared" si="6255"/>
        <v>=COUNTIFS(C$3:C4469,C4469)</v>
      </c>
      <c r="Z4469" s="25" t="str">
        <f t="shared" si="6256"/>
        <v>#NAME?</v>
      </c>
      <c r="AA4469" s="25" t="str">
        <f t="shared" si="6257"/>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58"/>
        <v>13</v>
      </c>
      <c r="B4470" s="10">
        <f t="shared" si="5557"/>
        <v>15</v>
      </c>
      <c r="C4470" s="12" t="s">
        <v>1869</v>
      </c>
      <c r="D4470" s="21" t="str">
        <f t="shared" si="6259"/>
        <v>ind</v>
      </c>
      <c r="E4470" s="21" t="str">
        <f t="shared" si="6271"/>
        <v>prep</v>
      </c>
      <c r="F4470" s="21" t="str">
        <f t="shared" si="6261"/>
        <v>+instr</v>
      </c>
      <c r="G4470" s="21"/>
      <c r="H4470" s="21" t="str">
        <f t="shared" si="6262"/>
        <v>together with</v>
      </c>
      <c r="I4470" s="21" t="str">
        <f t="shared" si="6263"/>
        <v/>
      </c>
      <c r="J4470" s="21" t="str">
        <f t="shared" si="6264"/>
        <v/>
      </c>
      <c r="K4470" s="21" t="str">
        <f t="shared" si="6265"/>
        <v/>
      </c>
      <c r="L4470" s="21" t="str">
        <f t="shared" si="6266"/>
        <v/>
      </c>
      <c r="M4470" s="21" t="str">
        <f t="shared" si="6267"/>
        <v/>
      </c>
      <c r="N4470" s="21" t="str">
        <f t="shared" si="6268"/>
        <v/>
      </c>
      <c r="O4470" s="21" t="str">
        <f t="shared" si="6269"/>
        <v/>
      </c>
      <c r="P4470" s="21" t="str">
        <f t="shared" si="6270"/>
        <v/>
      </c>
      <c r="Q4470" s="21"/>
      <c r="R4470" s="21" t="s">
        <v>9545</v>
      </c>
      <c r="S4470" s="27" t="s">
        <v>9546</v>
      </c>
      <c r="T4470" s="21" t="s">
        <v>9547</v>
      </c>
      <c r="U4470" s="23"/>
      <c r="V4470" s="23"/>
      <c r="W4470" s="15">
        <f t="shared" si="2"/>
        <v>45635</v>
      </c>
      <c r="X4470" s="24">
        <v>4469.0</v>
      </c>
      <c r="Y4470" s="17" t="str">
        <f t="shared" si="6255"/>
        <v>=COUNTIFS(C$3:C4470,C4470)</v>
      </c>
      <c r="Z4470" s="25" t="str">
        <f t="shared" si="6256"/>
        <v>#NAME?</v>
      </c>
      <c r="AA4470" s="25" t="str">
        <f t="shared" si="6257"/>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58"/>
        <v>4</v>
      </c>
      <c r="B4471" s="10">
        <f t="shared" si="5557"/>
        <v>4</v>
      </c>
      <c r="C4471" s="12" t="s">
        <v>7943</v>
      </c>
      <c r="D4471" s="21" t="str">
        <f t="shared" si="6259"/>
        <v>verb</v>
      </c>
      <c r="E4471" s="21" t="str">
        <f t="shared" si="6271"/>
        <v>ger of saṃvidahati</v>
      </c>
      <c r="F4471" s="21" t="str">
        <f t="shared" si="6261"/>
        <v/>
      </c>
      <c r="G4471" s="21"/>
      <c r="H4471" s="21" t="str">
        <f t="shared" si="6262"/>
        <v>arranging, organizing</v>
      </c>
      <c r="I4471" s="21" t="str">
        <f t="shared" si="6263"/>
        <v/>
      </c>
      <c r="J4471" s="21" t="str">
        <f t="shared" si="6264"/>
        <v>√dhā (place, support)</v>
      </c>
      <c r="K4471" s="21">
        <f t="shared" si="6265"/>
        <v>1</v>
      </c>
      <c r="L4471" s="21" t="str">
        <f t="shared" si="6266"/>
        <v>a</v>
      </c>
      <c r="M4471" s="21" t="str">
        <f t="shared" si="6267"/>
        <v/>
      </c>
      <c r="N4471" s="21" t="str">
        <f t="shared" si="6268"/>
        <v>saṃ + vi  + √dhā + ya</v>
      </c>
      <c r="O4471" s="21" t="str">
        <f t="shared" si="6269"/>
        <v/>
      </c>
      <c r="P4471" s="21" t="str">
        <f t="shared" si="6270"/>
        <v/>
      </c>
      <c r="Q4471" s="21"/>
      <c r="R4471" s="21" t="s">
        <v>9545</v>
      </c>
      <c r="S4471" s="27" t="s">
        <v>9546</v>
      </c>
      <c r="T4471" s="21" t="s">
        <v>9547</v>
      </c>
      <c r="U4471" s="23"/>
      <c r="V4471" s="23"/>
      <c r="W4471" s="15">
        <f t="shared" si="2"/>
        <v>45635</v>
      </c>
      <c r="X4471" s="24">
        <v>4470.0</v>
      </c>
      <c r="Y4471" s="17" t="str">
        <f t="shared" si="6255"/>
        <v>=COUNTIFS(C$3:C4471,C4471)</v>
      </c>
      <c r="Z4471" s="25" t="str">
        <f t="shared" si="6256"/>
        <v>#NAME?</v>
      </c>
      <c r="AA4471" s="25" t="str">
        <f t="shared" si="6257"/>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58"/>
        <v>3</v>
      </c>
      <c r="B4472" s="10">
        <f t="shared" si="5557"/>
        <v>3</v>
      </c>
      <c r="C4472" s="12" t="s">
        <v>7948</v>
      </c>
      <c r="D4472" s="21" t="str">
        <f t="shared" si="6259"/>
        <v>noun</v>
      </c>
      <c r="E4472" s="21" t="str">
        <f t="shared" si="6271"/>
        <v>masc acc sg of ekaddhānamagga, comp</v>
      </c>
      <c r="F4472" s="21" t="str">
        <f t="shared" si="6261"/>
        <v/>
      </c>
      <c r="G4472" s="21"/>
      <c r="H4472" s="21" t="str">
        <f t="shared" si="6262"/>
        <v>single road journey</v>
      </c>
      <c r="I4472" s="21" t="str">
        <f t="shared" si="6263"/>
        <v>one distance road</v>
      </c>
      <c r="J4472" s="21" t="str">
        <f t="shared" si="6264"/>
        <v/>
      </c>
      <c r="K4472" s="21" t="str">
        <f t="shared" si="6265"/>
        <v/>
      </c>
      <c r="L4472" s="21" t="str">
        <f t="shared" si="6266"/>
        <v/>
      </c>
      <c r="M4472" s="21" t="str">
        <f t="shared" si="6267"/>
        <v/>
      </c>
      <c r="N4472" s="21" t="str">
        <f t="shared" si="6268"/>
        <v>eka + addhāna + magga</v>
      </c>
      <c r="O4472" s="21" t="str">
        <f t="shared" si="6269"/>
        <v>digu</v>
      </c>
      <c r="P4472" s="21" t="str">
        <f t="shared" si="6270"/>
        <v>eko + addhānamaggo</v>
      </c>
      <c r="Q4472" s="21"/>
      <c r="R4472" s="21" t="s">
        <v>9545</v>
      </c>
      <c r="S4472" s="27" t="s">
        <v>9546</v>
      </c>
      <c r="T4472" s="21" t="s">
        <v>9547</v>
      </c>
      <c r="U4472" s="23"/>
      <c r="V4472" s="23"/>
      <c r="W4472" s="15">
        <f t="shared" si="2"/>
        <v>45635</v>
      </c>
      <c r="X4472" s="24">
        <v>4471.0</v>
      </c>
      <c r="Y4472" s="17" t="str">
        <f t="shared" si="6255"/>
        <v>=COUNTIFS(C$3:C4472,C4472)</v>
      </c>
      <c r="Z4472" s="25" t="str">
        <f t="shared" si="6256"/>
        <v>#NAME?</v>
      </c>
      <c r="AA4472" s="25" t="str">
        <f t="shared" si="6257"/>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58"/>
        <v>3</v>
      </c>
      <c r="B4473" s="10">
        <f t="shared" si="5557"/>
        <v>3</v>
      </c>
      <c r="C4473" s="12" t="s">
        <v>7967</v>
      </c>
      <c r="D4473" s="21" t="str">
        <f t="shared" si="6259"/>
        <v>verb</v>
      </c>
      <c r="E4473" s="21" t="str">
        <f t="shared" si="6271"/>
        <v>opt 3rd sg of paṭipajjati</v>
      </c>
      <c r="F4473" s="21" t="str">
        <f t="shared" si="6261"/>
        <v/>
      </c>
      <c r="G4473" s="21"/>
      <c r="H4473" s="21" t="str">
        <f t="shared" si="6262"/>
        <v>he would go along, travel</v>
      </c>
      <c r="I4473" s="21" t="str">
        <f t="shared" si="6263"/>
        <v/>
      </c>
      <c r="J4473" s="21" t="str">
        <f t="shared" si="6264"/>
        <v>√pad (go, step)</v>
      </c>
      <c r="K4473" s="21">
        <f t="shared" si="6265"/>
        <v>3</v>
      </c>
      <c r="L4473" s="21" t="str">
        <f t="shared" si="6266"/>
        <v>ya</v>
      </c>
      <c r="M4473" s="21" t="str">
        <f t="shared" si="6267"/>
        <v>√pad + ya &gt; pajja</v>
      </c>
      <c r="N4473" s="21" t="str">
        <f t="shared" si="6268"/>
        <v>pati + pajja + ti</v>
      </c>
      <c r="O4473" s="21" t="str">
        <f t="shared" si="6269"/>
        <v/>
      </c>
      <c r="P4473" s="21" t="str">
        <f t="shared" si="6270"/>
        <v/>
      </c>
      <c r="Q4473" s="21"/>
      <c r="R4473" s="21" t="s">
        <v>9545</v>
      </c>
      <c r="S4473" s="27" t="s">
        <v>9546</v>
      </c>
      <c r="T4473" s="21" t="s">
        <v>9547</v>
      </c>
      <c r="U4473" s="23"/>
      <c r="V4473" s="23"/>
      <c r="W4473" s="15">
        <f t="shared" si="2"/>
        <v>45635</v>
      </c>
      <c r="X4473" s="24">
        <v>4472.0</v>
      </c>
      <c r="Y4473" s="17" t="str">
        <f t="shared" si="6255"/>
        <v>=COUNTIFS(C$3:C4473,C4473)</v>
      </c>
      <c r="Z4473" s="25" t="str">
        <f t="shared" si="6256"/>
        <v>#NAME?</v>
      </c>
      <c r="AA4473" s="25" t="str">
        <f t="shared" si="6257"/>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58"/>
        <v>7</v>
      </c>
      <c r="B4474" s="10">
        <f t="shared" si="5557"/>
        <v>7</v>
      </c>
      <c r="C4474" s="12" t="s">
        <v>1078</v>
      </c>
      <c r="D4474" s="21" t="str">
        <f t="shared" si="6259"/>
        <v>ind</v>
      </c>
      <c r="E4474" s="21" t="str">
        <f t="shared" si="6271"/>
        <v>adv, abl sg of antama</v>
      </c>
      <c r="F4474" s="21" t="str">
        <f t="shared" si="6261"/>
        <v/>
      </c>
      <c r="G4474" s="21"/>
      <c r="H4474" s="21" t="str">
        <f t="shared" si="6262"/>
        <v>even so much as; even with</v>
      </c>
      <c r="I4474" s="21" t="str">
        <f t="shared" si="6263"/>
        <v>as last</v>
      </c>
      <c r="J4474" s="21" t="str">
        <f t="shared" si="6264"/>
        <v/>
      </c>
      <c r="K4474" s="21" t="str">
        <f t="shared" si="6265"/>
        <v/>
      </c>
      <c r="L4474" s="21" t="str">
        <f t="shared" si="6266"/>
        <v/>
      </c>
      <c r="M4474" s="21" t="str">
        <f t="shared" si="6267"/>
        <v/>
      </c>
      <c r="N4474" s="21" t="str">
        <f t="shared" si="6268"/>
        <v>anta + ma + so</v>
      </c>
      <c r="O4474" s="21" t="str">
        <f t="shared" si="6269"/>
        <v/>
      </c>
      <c r="P4474" s="21" t="str">
        <f t="shared" si="6270"/>
        <v/>
      </c>
      <c r="Q4474" s="21"/>
      <c r="R4474" s="21" t="s">
        <v>9545</v>
      </c>
      <c r="S4474" s="27" t="s">
        <v>9546</v>
      </c>
      <c r="T4474" s="21" t="s">
        <v>9547</v>
      </c>
      <c r="U4474" s="23"/>
      <c r="V4474" s="23"/>
      <c r="W4474" s="15">
        <f t="shared" si="2"/>
        <v>45635</v>
      </c>
      <c r="X4474" s="24">
        <v>4473.0</v>
      </c>
      <c r="Y4474" s="17" t="str">
        <f t="shared" si="6255"/>
        <v>=COUNTIFS(C$3:C4474,C4474)</v>
      </c>
      <c r="Z4474" s="25" t="str">
        <f t="shared" si="6256"/>
        <v>#NAME?</v>
      </c>
      <c r="AA4474" s="25" t="str">
        <f t="shared" si="6257"/>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58"/>
        <v>3</v>
      </c>
      <c r="B4475" s="10">
        <f t="shared" si="5557"/>
        <v>3</v>
      </c>
      <c r="C4475" s="12" t="s">
        <v>7972</v>
      </c>
      <c r="D4475" s="21" t="str">
        <f t="shared" si="6259"/>
        <v>comp</v>
      </c>
      <c r="E4475" s="21" t="str">
        <f t="shared" si="6271"/>
        <v>sandhi, nt + ind</v>
      </c>
      <c r="F4475" s="21" t="str">
        <f t="shared" si="6261"/>
        <v/>
      </c>
      <c r="G4475" s="21"/>
      <c r="H4475" s="21" t="str">
        <f t="shared" si="6262"/>
        <v>even as much as between villages</v>
      </c>
      <c r="I4475" s="21" t="str">
        <f t="shared" si="6263"/>
        <v/>
      </c>
      <c r="J4475" s="21" t="str">
        <f t="shared" si="6264"/>
        <v/>
      </c>
      <c r="K4475" s="21" t="str">
        <f t="shared" si="6265"/>
        <v/>
      </c>
      <c r="L4475" s="21" t="str">
        <f t="shared" si="6266"/>
        <v/>
      </c>
      <c r="M4475" s="21" t="str">
        <f t="shared" si="6267"/>
        <v/>
      </c>
      <c r="N4475" s="21" t="str">
        <f t="shared" si="6268"/>
        <v>gāma + antaraṃ + api</v>
      </c>
      <c r="O4475" s="21" t="str">
        <f t="shared" si="6269"/>
        <v/>
      </c>
      <c r="P4475" s="21" t="str">
        <f t="shared" si="6270"/>
        <v/>
      </c>
      <c r="Q4475" s="21"/>
      <c r="R4475" s="21" t="s">
        <v>9545</v>
      </c>
      <c r="S4475" s="27" t="s">
        <v>9546</v>
      </c>
      <c r="T4475" s="21" t="s">
        <v>9547</v>
      </c>
      <c r="U4475" s="23"/>
      <c r="V4475" s="23"/>
      <c r="W4475" s="15">
        <f t="shared" si="2"/>
        <v>45635</v>
      </c>
      <c r="X4475" s="24">
        <v>4474.0</v>
      </c>
      <c r="Y4475" s="17" t="str">
        <f t="shared" si="6255"/>
        <v>=COUNTIFS(C$3:C4475,C4475)</v>
      </c>
      <c r="Z4475" s="25" t="str">
        <f t="shared" si="6256"/>
        <v>#NAME?</v>
      </c>
      <c r="AA4475" s="25" t="str">
        <f t="shared" si="6257"/>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58"/>
        <v>97</v>
      </c>
      <c r="B4476" s="10">
        <f t="shared" si="5557"/>
        <v>122</v>
      </c>
      <c r="C4476" s="12" t="s">
        <v>4724</v>
      </c>
      <c r="D4476" s="21" t="str">
        <f t="shared" si="6259"/>
        <v>adj</v>
      </c>
      <c r="E4476" s="21" t="str">
        <f t="shared" si="6271"/>
        <v>nt nom sg of pācittiya</v>
      </c>
      <c r="F4476" s="21" t="str">
        <f t="shared" si="6261"/>
        <v>+loc</v>
      </c>
      <c r="G4476" s="21"/>
      <c r="H4476" s="21" t="str">
        <f t="shared" si="6262"/>
        <v>requiring confession</v>
      </c>
      <c r="I4476" s="21" t="str">
        <f t="shared" si="6263"/>
        <v/>
      </c>
      <c r="J4476" s="21" t="str">
        <f t="shared" si="6264"/>
        <v/>
      </c>
      <c r="K4476" s="21" t="str">
        <f t="shared" si="6265"/>
        <v/>
      </c>
      <c r="L4476" s="21" t="str">
        <f t="shared" si="6266"/>
        <v/>
      </c>
      <c r="M4476" s="21" t="str">
        <f t="shared" si="6267"/>
        <v/>
      </c>
      <c r="N4476" s="21" t="str">
        <f t="shared" si="6268"/>
        <v/>
      </c>
      <c r="O4476" s="21" t="str">
        <f t="shared" si="6269"/>
        <v/>
      </c>
      <c r="P4476" s="21" t="str">
        <f t="shared" si="6270"/>
        <v/>
      </c>
      <c r="Q4476" s="21"/>
      <c r="R4476" s="21" t="s">
        <v>9545</v>
      </c>
      <c r="S4476" s="27" t="s">
        <v>9546</v>
      </c>
      <c r="T4476" s="21" t="s">
        <v>9547</v>
      </c>
      <c r="U4476" s="23"/>
      <c r="V4476" s="23"/>
      <c r="W4476" s="15">
        <f t="shared" si="2"/>
        <v>45635</v>
      </c>
      <c r="X4476" s="24">
        <v>4475.0</v>
      </c>
      <c r="Y4476" s="17" t="str">
        <f t="shared" si="6255"/>
        <v>=COUNTIFS(C$3:C4476,C4476)</v>
      </c>
      <c r="Z4476" s="25" t="str">
        <f t="shared" si="6256"/>
        <v>#NAME?</v>
      </c>
      <c r="AA4476" s="25" t="str">
        <f t="shared" si="6257"/>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57"/>
        <v>0</v>
      </c>
      <c r="C4477" s="130"/>
      <c r="D4477" s="130"/>
      <c r="E4477" s="130"/>
      <c r="F4477" s="130"/>
      <c r="G4477" s="130"/>
      <c r="H4477" s="130"/>
      <c r="I4477" s="130"/>
      <c r="J4477" s="130"/>
      <c r="K4477" s="130"/>
      <c r="L4477" s="130"/>
      <c r="M4477" s="130"/>
      <c r="N4477" s="130"/>
      <c r="O4477" s="130"/>
      <c r="P4477" s="130"/>
      <c r="Q4477" s="130"/>
      <c r="R4477" s="130"/>
      <c r="S4477" s="130"/>
      <c r="T4477" s="130"/>
      <c r="U4477" s="36"/>
      <c r="V4477" s="36"/>
      <c r="W4477" s="15">
        <f t="shared" si="2"/>
        <v>45635</v>
      </c>
      <c r="X4477" s="24">
        <v>4476.0</v>
      </c>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57"/>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2"/>
        <v>45635</v>
      </c>
      <c r="X4478" s="24">
        <v>4477.0</v>
      </c>
      <c r="Y4478" s="17" t="str">
        <f t="shared" ref="Y4478:Y4507" si="6272">formulatext(A4478)</f>
        <v>#N/A</v>
      </c>
      <c r="Z4478" s="25" t="str">
        <f t="shared" ref="Z4478:Z4507" si="6273">org.libreoffice.regex(Y4478,"(\= COUNTIFS\(C\$\d{1,3}:)(C\d{1,3})(,)(C\d{1,3})(\))","$2")</f>
        <v>#NAME?</v>
      </c>
      <c r="AA4478" s="25" t="str">
        <f t="shared" ref="AA4478:AA4507" si="6274">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57"/>
        <v>1</v>
      </c>
      <c r="C4479" s="12" t="s">
        <v>9548</v>
      </c>
      <c r="D4479" s="21"/>
      <c r="E4479" s="21"/>
      <c r="F4479" s="21"/>
      <c r="G4479" s="21"/>
      <c r="H4479" s="21"/>
      <c r="I4479" s="21"/>
      <c r="J4479" s="21"/>
      <c r="K4479" s="21"/>
      <c r="L4479" s="21"/>
      <c r="M4479" s="21"/>
      <c r="N4479" s="21"/>
      <c r="O4479" s="21"/>
      <c r="P4479" s="21"/>
      <c r="Q4479" s="21"/>
      <c r="R4479" s="21"/>
      <c r="S4479" s="21"/>
      <c r="T4479" s="21"/>
      <c r="U4479" s="23"/>
      <c r="V4479" s="23"/>
      <c r="W4479" s="15">
        <f t="shared" si="2"/>
        <v>45635</v>
      </c>
      <c r="X4479" s="24">
        <v>4478.0</v>
      </c>
      <c r="Y4479" s="17" t="str">
        <f t="shared" si="6272"/>
        <v>#N/A</v>
      </c>
      <c r="Z4479" s="25" t="str">
        <f t="shared" si="6273"/>
        <v>#NAME?</v>
      </c>
      <c r="AA4479" s="25" t="str">
        <f t="shared" si="6274"/>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75">COUNTIFS(C$3:C4480,C4480)</f>
        <v>76</v>
      </c>
      <c r="B4480" s="10">
        <f t="shared" si="5557"/>
        <v>99</v>
      </c>
      <c r="C4480" s="12" t="s">
        <v>555</v>
      </c>
      <c r="D4480" s="21" t="str">
        <f t="shared" ref="D4480:D4484" si="6276">VLOOKUP($C4480,$C$1:$P$7320,2,0)</f>
        <v>pron</v>
      </c>
      <c r="E4480" s="21" t="str">
        <f t="shared" ref="E4480:E4481" si="6277">VLOOKUP($C4480,$C$1:$P$7320,3,0)</f>
        <v>masc nom sg of ya</v>
      </c>
      <c r="F4480" s="21" t="str">
        <f t="shared" ref="F4480:F4484" si="6278">VLOOKUP($C4480,$C$1:$P$7320,4,0)</f>
        <v/>
      </c>
      <c r="G4480" s="21"/>
      <c r="H4480" s="21" t="str">
        <f t="shared" ref="H4480:H4484" si="6279">VLOOKUP($C4480,$C$1:$P$7320,6,0)</f>
        <v>whichever, whoever</v>
      </c>
      <c r="I4480" s="21" t="str">
        <f t="shared" ref="I4480:I4484" si="6280">VLOOKUP($C4480,$C$1:$P$7320,7,0)</f>
        <v/>
      </c>
      <c r="J4480" s="21" t="str">
        <f t="shared" ref="J4480:J4484" si="6281">VLOOKUP($C4480,$C$1:$P$7320,8,0)</f>
        <v/>
      </c>
      <c r="K4480" s="21" t="str">
        <f t="shared" ref="K4480:K4484" si="6282">VLOOKUP($C4480,$C$1:$P$7320,9,0)</f>
        <v/>
      </c>
      <c r="L4480" s="21" t="str">
        <f t="shared" ref="L4480:L4484" si="6283">VLOOKUP($C4480,$C$1:$P$7320,10,0)</f>
        <v/>
      </c>
      <c r="M4480" s="21" t="str">
        <f t="shared" ref="M4480:M4484" si="6284">VLOOKUP($C4480,$C$1:$P$7320,11,0)</f>
        <v/>
      </c>
      <c r="N4480" s="21" t="str">
        <f t="shared" ref="N4480:N4484" si="6285">VLOOKUP($C4480,$C$1:$P$7320,12,0)</f>
        <v/>
      </c>
      <c r="O4480" s="21" t="str">
        <f t="shared" ref="O4480:O4484" si="6286">VLOOKUP($C4480,$C$1:$P$7320,13,0)</f>
        <v/>
      </c>
      <c r="P4480" s="21" t="str">
        <f t="shared" ref="P4480:P4484" si="6287">VLOOKUP($C4480,$C$1:$P$7320,14,0)</f>
        <v/>
      </c>
      <c r="Q4480" s="21"/>
      <c r="R4480" s="21" t="s">
        <v>9548</v>
      </c>
      <c r="S4480" s="21" t="s">
        <v>9549</v>
      </c>
      <c r="T4480" s="21" t="s">
        <v>9550</v>
      </c>
      <c r="U4480" s="77"/>
      <c r="V4480" s="23"/>
      <c r="W4480" s="15">
        <f t="shared" si="2"/>
        <v>45635</v>
      </c>
      <c r="X4480" s="24">
        <v>4479.0</v>
      </c>
      <c r="Y4480" s="17" t="str">
        <f t="shared" si="6272"/>
        <v>=COUNTIFS(C$3:C4480,C4480)</v>
      </c>
      <c r="Z4480" s="25" t="str">
        <f t="shared" si="6273"/>
        <v>#NAME?</v>
      </c>
      <c r="AA4480" s="25" t="str">
        <f t="shared" si="6274"/>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75"/>
        <v>89</v>
      </c>
      <c r="B4481" s="10">
        <f t="shared" si="5557"/>
        <v>124</v>
      </c>
      <c r="C4481" s="12" t="s">
        <v>466</v>
      </c>
      <c r="D4481" s="21" t="str">
        <f t="shared" si="6276"/>
        <v>ind</v>
      </c>
      <c r="E4481" s="21" t="str">
        <f t="shared" si="6277"/>
        <v/>
      </c>
      <c r="F4481" s="21" t="str">
        <f t="shared" si="6278"/>
        <v/>
      </c>
      <c r="G4481" s="21"/>
      <c r="H4481" s="21" t="str">
        <f t="shared" si="6279"/>
        <v>then, now, so, but</v>
      </c>
      <c r="I4481" s="21" t="str">
        <f t="shared" si="6280"/>
        <v/>
      </c>
      <c r="J4481" s="21" t="str">
        <f t="shared" si="6281"/>
        <v/>
      </c>
      <c r="K4481" s="21" t="str">
        <f t="shared" si="6282"/>
        <v/>
      </c>
      <c r="L4481" s="21" t="str">
        <f t="shared" si="6283"/>
        <v/>
      </c>
      <c r="M4481" s="21" t="str">
        <f t="shared" si="6284"/>
        <v/>
      </c>
      <c r="N4481" s="21" t="str">
        <f t="shared" si="6285"/>
        <v/>
      </c>
      <c r="O4481" s="21" t="str">
        <f t="shared" si="6286"/>
        <v/>
      </c>
      <c r="P4481" s="21" t="str">
        <f t="shared" si="6287"/>
        <v/>
      </c>
      <c r="Q4481" s="21"/>
      <c r="R4481" s="21" t="s">
        <v>9548</v>
      </c>
      <c r="S4481" s="21" t="s">
        <v>9549</v>
      </c>
      <c r="T4481" s="21" t="s">
        <v>9550</v>
      </c>
      <c r="U4481" s="23"/>
      <c r="V4481" s="23"/>
      <c r="W4481" s="15">
        <f t="shared" si="2"/>
        <v>45635</v>
      </c>
      <c r="X4481" s="24">
        <v>4480.0</v>
      </c>
      <c r="Y4481" s="17" t="str">
        <f t="shared" si="6272"/>
        <v>=COUNTIFS(C$3:C4481,C4481)</v>
      </c>
      <c r="Z4481" s="25" t="str">
        <f t="shared" si="6273"/>
        <v>#NAME?</v>
      </c>
      <c r="AA4481" s="25" t="str">
        <f t="shared" si="6274"/>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75"/>
        <v>121</v>
      </c>
      <c r="B4482" s="10">
        <f t="shared" si="5557"/>
        <v>147</v>
      </c>
      <c r="C4482" s="12" t="s">
        <v>560</v>
      </c>
      <c r="D4482" s="21" t="str">
        <f t="shared" si="6276"/>
        <v>noun</v>
      </c>
      <c r="E4482" s="21" t="s">
        <v>3635</v>
      </c>
      <c r="F4482" s="21" t="str">
        <f t="shared" si="6278"/>
        <v/>
      </c>
      <c r="G4482" s="21"/>
      <c r="H4482" s="21" t="str">
        <f t="shared" si="6279"/>
        <v>monk, monastic</v>
      </c>
      <c r="I4482" s="21" t="str">
        <f t="shared" si="6280"/>
        <v>beggar, mendicant</v>
      </c>
      <c r="J4482" s="21" t="str">
        <f t="shared" si="6281"/>
        <v>√bhikkh (beg)</v>
      </c>
      <c r="K4482" s="21">
        <f t="shared" si="6282"/>
        <v>1</v>
      </c>
      <c r="L4482" s="21" t="str">
        <f t="shared" si="6283"/>
        <v>a</v>
      </c>
      <c r="M4482" s="21" t="str">
        <f t="shared" si="6284"/>
        <v/>
      </c>
      <c r="N4482" s="21" t="str">
        <f t="shared" si="6285"/>
        <v>√bhikkh + u</v>
      </c>
      <c r="O4482" s="21" t="str">
        <f t="shared" si="6286"/>
        <v/>
      </c>
      <c r="P4482" s="21" t="str">
        <f t="shared" si="6287"/>
        <v/>
      </c>
      <c r="Q4482" s="21"/>
      <c r="R4482" s="21" t="s">
        <v>9548</v>
      </c>
      <c r="S4482" s="21" t="s">
        <v>9549</v>
      </c>
      <c r="T4482" s="21" t="s">
        <v>9550</v>
      </c>
      <c r="U4482" s="23"/>
      <c r="V4482" s="23"/>
      <c r="W4482" s="15">
        <f t="shared" si="2"/>
        <v>45635</v>
      </c>
      <c r="X4482" s="24">
        <v>4481.0</v>
      </c>
      <c r="Y4482" s="17" t="str">
        <f t="shared" si="6272"/>
        <v>=COUNTIFS(C$3:C4482,C4482)</v>
      </c>
      <c r="Z4482" s="25" t="str">
        <f t="shared" si="6273"/>
        <v>#NAME?</v>
      </c>
      <c r="AA4482" s="25" t="str">
        <f t="shared" si="6274"/>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75"/>
        <v>12</v>
      </c>
      <c r="B4483" s="10">
        <f t="shared" si="5557"/>
        <v>20</v>
      </c>
      <c r="C4483" s="12" t="s">
        <v>1746</v>
      </c>
      <c r="D4483" s="21" t="str">
        <f t="shared" si="6276"/>
        <v>ind</v>
      </c>
      <c r="E4483" s="21" t="str">
        <f t="shared" ref="E4483:E4484" si="6288">VLOOKUP($C4483,$C$1:$P$7320,3,0)</f>
        <v>ind, adv</v>
      </c>
      <c r="F4483" s="21" t="str">
        <f t="shared" si="6278"/>
        <v/>
      </c>
      <c r="G4483" s="21"/>
      <c r="H4483" s="21" t="str">
        <f t="shared" si="6279"/>
        <v>thus, like this</v>
      </c>
      <c r="I4483" s="21" t="str">
        <f t="shared" si="6280"/>
        <v/>
      </c>
      <c r="J4483" s="21" t="str">
        <f t="shared" si="6281"/>
        <v/>
      </c>
      <c r="K4483" s="21" t="str">
        <f t="shared" si="6282"/>
        <v/>
      </c>
      <c r="L4483" s="21" t="str">
        <f t="shared" si="6283"/>
        <v/>
      </c>
      <c r="M4483" s="21" t="str">
        <f t="shared" si="6284"/>
        <v/>
      </c>
      <c r="N4483" s="21" t="str">
        <f t="shared" si="6285"/>
        <v/>
      </c>
      <c r="O4483" s="21" t="str">
        <f t="shared" si="6286"/>
        <v/>
      </c>
      <c r="P4483" s="21" t="str">
        <f t="shared" si="6287"/>
        <v/>
      </c>
      <c r="Q4483" s="21"/>
      <c r="R4483" s="21" t="s">
        <v>9548</v>
      </c>
      <c r="S4483" s="21" t="s">
        <v>9549</v>
      </c>
      <c r="T4483" s="21" t="s">
        <v>9550</v>
      </c>
      <c r="U4483" s="23"/>
      <c r="V4483" s="23"/>
      <c r="W4483" s="15">
        <f t="shared" si="2"/>
        <v>45635</v>
      </c>
      <c r="X4483" s="24">
        <v>4482.0</v>
      </c>
      <c r="Y4483" s="17" t="str">
        <f t="shared" si="6272"/>
        <v>=COUNTIFS(C$3:C4483,C4483)</v>
      </c>
      <c r="Z4483" s="25" t="str">
        <f t="shared" si="6273"/>
        <v>#NAME?</v>
      </c>
      <c r="AA4483" s="25" t="str">
        <f t="shared" si="6274"/>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75"/>
        <v>12</v>
      </c>
      <c r="B4484" s="10">
        <f t="shared" si="5557"/>
        <v>18</v>
      </c>
      <c r="C4484" s="12" t="s">
        <v>1749</v>
      </c>
      <c r="D4484" s="21" t="str">
        <f t="shared" si="6276"/>
        <v>verb</v>
      </c>
      <c r="E4484" s="21" t="str">
        <f t="shared" si="6288"/>
        <v>opt 3rd sg of vadati</v>
      </c>
      <c r="F4484" s="21" t="str">
        <f t="shared" si="6278"/>
        <v/>
      </c>
      <c r="G4484" s="21"/>
      <c r="H4484" s="21" t="str">
        <f t="shared" si="6279"/>
        <v>he would say, speak, tell</v>
      </c>
      <c r="I4484" s="21" t="str">
        <f t="shared" si="6280"/>
        <v/>
      </c>
      <c r="J4484" s="21" t="str">
        <f t="shared" si="6281"/>
        <v>√vad (speak)</v>
      </c>
      <c r="K4484" s="21">
        <f t="shared" si="6282"/>
        <v>1</v>
      </c>
      <c r="L4484" s="21" t="str">
        <f t="shared" si="6283"/>
        <v>a</v>
      </c>
      <c r="M4484" s="21" t="str">
        <f t="shared" si="6284"/>
        <v>√vad + a &gt; vada</v>
      </c>
      <c r="N4484" s="21" t="str">
        <f t="shared" si="6285"/>
        <v>vada + eyya</v>
      </c>
      <c r="O4484" s="21" t="str">
        <f t="shared" si="6286"/>
        <v/>
      </c>
      <c r="P4484" s="21" t="str">
        <f t="shared" si="6287"/>
        <v/>
      </c>
      <c r="Q4484" s="21"/>
      <c r="R4484" s="21" t="s">
        <v>9548</v>
      </c>
      <c r="S4484" s="21" t="s">
        <v>9549</v>
      </c>
      <c r="T4484" s="21" t="s">
        <v>9550</v>
      </c>
      <c r="U4484" s="23"/>
      <c r="V4484" s="23"/>
      <c r="W4484" s="15">
        <f t="shared" si="2"/>
        <v>45635</v>
      </c>
      <c r="X4484" s="24">
        <v>4483.0</v>
      </c>
      <c r="Y4484" s="17" t="str">
        <f t="shared" si="6272"/>
        <v>=COUNTIFS(C$3:C4484,C4484)</v>
      </c>
      <c r="Z4484" s="25" t="str">
        <f t="shared" si="6273"/>
        <v>#NAME?</v>
      </c>
      <c r="AA4484" s="25" t="str">
        <f t="shared" si="6274"/>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57"/>
        <v>2</v>
      </c>
      <c r="C4485" s="12" t="s">
        <v>9551</v>
      </c>
      <c r="D4485" s="21" t="s">
        <v>118</v>
      </c>
      <c r="E4485" s="21" t="s">
        <v>9552</v>
      </c>
      <c r="F4485" s="21"/>
      <c r="G4485" s="21"/>
      <c r="H4485" s="21" t="s">
        <v>9553</v>
      </c>
      <c r="I4485" s="21"/>
      <c r="J4485" s="21"/>
      <c r="K4485" s="21"/>
      <c r="L4485" s="21"/>
      <c r="M4485" s="21"/>
      <c r="N4485" s="21" t="s">
        <v>9554</v>
      </c>
      <c r="O4485" s="21"/>
      <c r="P4485" s="21"/>
      <c r="Q4485" s="21"/>
      <c r="R4485" s="21" t="s">
        <v>9548</v>
      </c>
      <c r="S4485" s="21" t="s">
        <v>9549</v>
      </c>
      <c r="T4485" s="21" t="s">
        <v>9555</v>
      </c>
      <c r="U4485" s="23"/>
      <c r="V4485" s="23"/>
      <c r="W4485" s="15">
        <f t="shared" si="2"/>
        <v>45635</v>
      </c>
      <c r="X4485" s="24">
        <v>4484.0</v>
      </c>
      <c r="Y4485" s="17" t="str">
        <f t="shared" si="6272"/>
        <v>=COUNTIFS(C$3:C4487,C4485)</v>
      </c>
      <c r="Z4485" s="25" t="str">
        <f t="shared" si="6273"/>
        <v>#NAME?</v>
      </c>
      <c r="AA4485" s="25" t="str">
        <f t="shared" si="6274"/>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89">COUNTIFS(C$3:C4486,C4486)</f>
        <v>5</v>
      </c>
      <c r="B4486" s="10">
        <f t="shared" si="5557"/>
        <v>8</v>
      </c>
      <c r="C4486" s="12" t="s">
        <v>1310</v>
      </c>
      <c r="D4486" s="21" t="str">
        <f t="shared" ref="D4486:D4489" si="6290">VLOOKUP($C4486,$C$1:$P$7320,2,0)</f>
        <v>ind</v>
      </c>
      <c r="E4486" s="21" t="str">
        <f t="shared" ref="E4486:E4489" si="6291">VLOOKUP($C4486,$C$1:$P$7320,3,0)</f>
        <v>adv</v>
      </c>
      <c r="F4486" s="21" t="str">
        <f t="shared" ref="F4486:F4489" si="6292">VLOOKUP($C4486,$C$1:$P$7320,4,0)</f>
        <v/>
      </c>
      <c r="G4486" s="21"/>
      <c r="H4486" s="21" t="str">
        <f t="shared" ref="H4486:H4488" si="6293">VLOOKUP($C4486,$C$1:$P$7320,6,0)</f>
        <v>like that, such</v>
      </c>
      <c r="I4486" s="21" t="str">
        <f t="shared" ref="I4486:I4489" si="6294">VLOOKUP($C4486,$C$1:$P$7320,7,0)</f>
        <v/>
      </c>
      <c r="J4486" s="21" t="str">
        <f t="shared" ref="J4486:J4489" si="6295">VLOOKUP($C4486,$C$1:$P$7320,8,0)</f>
        <v/>
      </c>
      <c r="K4486" s="21" t="str">
        <f t="shared" ref="K4486:K4489" si="6296">VLOOKUP($C4486,$C$1:$P$7320,9,0)</f>
        <v/>
      </c>
      <c r="L4486" s="21" t="str">
        <f t="shared" ref="L4486:L4489" si="6297">VLOOKUP($C4486,$C$1:$P$7320,10,0)</f>
        <v/>
      </c>
      <c r="M4486" s="21" t="str">
        <f t="shared" ref="M4486:M4489" si="6298">VLOOKUP($C4486,$C$1:$P$7320,11,0)</f>
        <v/>
      </c>
      <c r="N4486" s="21" t="str">
        <f t="shared" ref="N4486:N4489" si="6299">VLOOKUP($C4486,$C$1:$P$7320,12,0)</f>
        <v>ta + thā</v>
      </c>
      <c r="O4486" s="21" t="str">
        <f t="shared" ref="O4486:O4489" si="6300">VLOOKUP($C4486,$C$1:$P$7320,13,0)</f>
        <v/>
      </c>
      <c r="P4486" s="21" t="str">
        <f t="shared" ref="P4486:P4489" si="6301">VLOOKUP($C4486,$C$1:$P$7320,14,0)</f>
        <v/>
      </c>
      <c r="Q4486" s="21"/>
      <c r="R4486" s="21" t="s">
        <v>9548</v>
      </c>
      <c r="S4486" s="21" t="s">
        <v>9549</v>
      </c>
      <c r="T4486" s="21" t="s">
        <v>9550</v>
      </c>
      <c r="U4486" s="77"/>
      <c r="V4486" s="23"/>
      <c r="W4486" s="15">
        <f t="shared" si="2"/>
        <v>45635</v>
      </c>
      <c r="X4486" s="24">
        <v>4485.0</v>
      </c>
      <c r="Y4486" s="17" t="str">
        <f t="shared" si="6272"/>
        <v>=COUNTIFS(C$3:C4486,C4486)</v>
      </c>
      <c r="Z4486" s="25" t="str">
        <f t="shared" si="6273"/>
        <v>#NAME?</v>
      </c>
      <c r="AA4486" s="25" t="str">
        <f t="shared" si="6274"/>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89"/>
        <v>4</v>
      </c>
      <c r="B4487" s="10">
        <f t="shared" si="5557"/>
        <v>5</v>
      </c>
      <c r="C4487" s="12" t="s">
        <v>3752</v>
      </c>
      <c r="D4487" s="21" t="str">
        <f t="shared" si="6290"/>
        <v>pron</v>
      </c>
      <c r="E4487" s="21" t="str">
        <f t="shared" si="6291"/>
        <v>1st nom sg</v>
      </c>
      <c r="F4487" s="21" t="str">
        <f t="shared" si="6292"/>
        <v/>
      </c>
      <c r="G4487" s="21"/>
      <c r="H4487" s="21" t="str">
        <f t="shared" si="6293"/>
        <v>I</v>
      </c>
      <c r="I4487" s="21" t="str">
        <f t="shared" si="6294"/>
        <v/>
      </c>
      <c r="J4487" s="21" t="str">
        <f t="shared" si="6295"/>
        <v/>
      </c>
      <c r="K4487" s="21" t="str">
        <f t="shared" si="6296"/>
        <v/>
      </c>
      <c r="L4487" s="21" t="str">
        <f t="shared" si="6297"/>
        <v/>
      </c>
      <c r="M4487" s="21" t="str">
        <f t="shared" si="6298"/>
        <v/>
      </c>
      <c r="N4487" s="21" t="str">
        <f t="shared" si="6299"/>
        <v/>
      </c>
      <c r="O4487" s="21" t="str">
        <f t="shared" si="6300"/>
        <v/>
      </c>
      <c r="P4487" s="21" t="str">
        <f t="shared" si="6301"/>
        <v/>
      </c>
      <c r="Q4487" s="21"/>
      <c r="R4487" s="21" t="s">
        <v>9548</v>
      </c>
      <c r="S4487" s="21" t="s">
        <v>9549</v>
      </c>
      <c r="T4487" s="21" t="s">
        <v>9550</v>
      </c>
      <c r="U4487" s="23"/>
      <c r="V4487" s="23"/>
      <c r="W4487" s="15">
        <f t="shared" si="2"/>
        <v>45635</v>
      </c>
      <c r="X4487" s="24">
        <v>4486.0</v>
      </c>
      <c r="Y4487" s="17" t="str">
        <f t="shared" si="6272"/>
        <v>=COUNTIFS(C$3:C4487,C4487)</v>
      </c>
      <c r="Z4487" s="25" t="str">
        <f t="shared" si="6273"/>
        <v>#NAME?</v>
      </c>
      <c r="AA4487" s="25" t="str">
        <f t="shared" si="6274"/>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89"/>
        <v>2</v>
      </c>
      <c r="B4488" s="10">
        <f t="shared" si="5557"/>
        <v>7</v>
      </c>
      <c r="C4488" s="12" t="s">
        <v>686</v>
      </c>
      <c r="D4488" s="21" t="str">
        <f t="shared" si="6290"/>
        <v>noun</v>
      </c>
      <c r="E4488" s="21" t="str">
        <f t="shared" si="6291"/>
        <v>masc instr sg of bhagavant</v>
      </c>
      <c r="F4488" s="21" t="str">
        <f t="shared" si="6292"/>
        <v/>
      </c>
      <c r="G4488" s="21"/>
      <c r="H4488" s="21" t="str">
        <f t="shared" si="6293"/>
        <v>by the Blessed One, Fortunate One</v>
      </c>
      <c r="I4488" s="21" t="str">
        <f t="shared" si="6294"/>
        <v>having luck, fortune</v>
      </c>
      <c r="J4488" s="21" t="str">
        <f t="shared" si="6295"/>
        <v>√bhaj (divide)</v>
      </c>
      <c r="K4488" s="21">
        <f t="shared" si="6296"/>
        <v>1</v>
      </c>
      <c r="L4488" s="21" t="str">
        <f t="shared" si="6297"/>
        <v>a</v>
      </c>
      <c r="M4488" s="21" t="str">
        <f t="shared" si="6298"/>
        <v/>
      </c>
      <c r="N4488" s="21" t="str">
        <f t="shared" si="6299"/>
        <v>√bhaj &gt; bhag + avant</v>
      </c>
      <c r="O4488" s="21" t="str">
        <f t="shared" si="6300"/>
        <v/>
      </c>
      <c r="P4488" s="21" t="str">
        <f t="shared" si="6301"/>
        <v/>
      </c>
      <c r="Q4488" s="21"/>
      <c r="R4488" s="21" t="s">
        <v>9548</v>
      </c>
      <c r="S4488" s="21" t="s">
        <v>9549</v>
      </c>
      <c r="T4488" s="21" t="s">
        <v>9550</v>
      </c>
      <c r="U4488" s="23"/>
      <c r="V4488" s="23"/>
      <c r="W4488" s="15">
        <f t="shared" si="2"/>
        <v>45635</v>
      </c>
      <c r="X4488" s="24">
        <v>4487.0</v>
      </c>
      <c r="Y4488" s="17" t="str">
        <f t="shared" si="6272"/>
        <v>=COUNTIFS(C$3:C4488,C4488)</v>
      </c>
      <c r="Z4488" s="25" t="str">
        <f t="shared" si="6273"/>
        <v>#NAME?</v>
      </c>
      <c r="AA4488" s="25" t="str">
        <f t="shared" si="6274"/>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89"/>
        <v>4</v>
      </c>
      <c r="B4489" s="10">
        <f t="shared" si="5557"/>
        <v>25</v>
      </c>
      <c r="C4489" s="12" t="s">
        <v>1065</v>
      </c>
      <c r="D4489" s="21" t="str">
        <f t="shared" si="6290"/>
        <v>noun</v>
      </c>
      <c r="E4489" s="21" t="str">
        <f t="shared" si="6291"/>
        <v>masc acc sg of dhamma</v>
      </c>
      <c r="F4489" s="21" t="str">
        <f t="shared" si="6292"/>
        <v/>
      </c>
      <c r="G4489" s="21"/>
      <c r="H4489" s="21" t="s">
        <v>7181</v>
      </c>
      <c r="I4489" s="21" t="str">
        <f t="shared" si="6294"/>
        <v/>
      </c>
      <c r="J4489" s="21" t="str">
        <f t="shared" si="6295"/>
        <v>√dhar (hold)</v>
      </c>
      <c r="K4489" s="21">
        <f t="shared" si="6296"/>
        <v>1</v>
      </c>
      <c r="L4489" s="21" t="str">
        <f t="shared" si="6297"/>
        <v>a</v>
      </c>
      <c r="M4489" s="21" t="str">
        <f t="shared" si="6298"/>
        <v/>
      </c>
      <c r="N4489" s="21" t="str">
        <f t="shared" si="6299"/>
        <v>√dhar + ma</v>
      </c>
      <c r="O4489" s="21" t="str">
        <f t="shared" si="6300"/>
        <v/>
      </c>
      <c r="P4489" s="21" t="str">
        <f t="shared" si="6301"/>
        <v/>
      </c>
      <c r="Q4489" s="21"/>
      <c r="R4489" s="21" t="s">
        <v>9548</v>
      </c>
      <c r="S4489" s="21" t="s">
        <v>9549</v>
      </c>
      <c r="T4489" s="21" t="s">
        <v>9550</v>
      </c>
      <c r="U4489" s="23"/>
      <c r="V4489" s="23"/>
      <c r="W4489" s="15">
        <f t="shared" si="2"/>
        <v>45635</v>
      </c>
      <c r="X4489" s="24">
        <v>4488.0</v>
      </c>
      <c r="Y4489" s="17" t="str">
        <f t="shared" si="6272"/>
        <v>=COUNTIFS(C$3:C4489,C4489)</v>
      </c>
      <c r="Z4489" s="25" t="str">
        <f t="shared" si="6273"/>
        <v>#NAME?</v>
      </c>
      <c r="AA4489" s="25" t="str">
        <f t="shared" si="6274"/>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89"/>
        <v>1</v>
      </c>
      <c r="B4490" s="10">
        <f t="shared" si="5557"/>
        <v>2</v>
      </c>
      <c r="C4490" s="12" t="s">
        <v>9556</v>
      </c>
      <c r="D4490" s="21" t="s">
        <v>183</v>
      </c>
      <c r="E4490" s="21" t="s">
        <v>1066</v>
      </c>
      <c r="F4490" s="21" t="s">
        <v>1870</v>
      </c>
      <c r="G4490" s="21"/>
      <c r="H4490" s="21" t="s">
        <v>9557</v>
      </c>
      <c r="I4490" s="21" t="s">
        <v>9558</v>
      </c>
      <c r="J4490" s="21" t="s">
        <v>232</v>
      </c>
      <c r="K4490" s="21">
        <v>1.0</v>
      </c>
      <c r="L4490" s="21" t="s">
        <v>196</v>
      </c>
      <c r="M4490" s="21" t="s">
        <v>9559</v>
      </c>
      <c r="N4490" s="21" t="s">
        <v>9560</v>
      </c>
      <c r="O4490" s="21"/>
      <c r="P4490" s="21"/>
      <c r="Q4490" s="21"/>
      <c r="R4490" s="21" t="s">
        <v>9548</v>
      </c>
      <c r="S4490" s="21" t="s">
        <v>9549</v>
      </c>
      <c r="T4490" s="21" t="s">
        <v>9561</v>
      </c>
      <c r="U4490" s="23"/>
      <c r="V4490" s="23"/>
      <c r="W4490" s="15">
        <f t="shared" si="2"/>
        <v>45635</v>
      </c>
      <c r="X4490" s="24">
        <v>4489.0</v>
      </c>
      <c r="Y4490" s="17" t="str">
        <f t="shared" si="6272"/>
        <v>=COUNTIFS(C$3:C4490,C4490)</v>
      </c>
      <c r="Z4490" s="25" t="str">
        <f t="shared" si="6273"/>
        <v>#NAME?</v>
      </c>
      <c r="AA4490" s="25" t="str">
        <f t="shared" si="6274"/>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89"/>
        <v>1</v>
      </c>
      <c r="B4491" s="10">
        <f t="shared" si="5557"/>
        <v>3</v>
      </c>
      <c r="C4491" s="12" t="s">
        <v>9562</v>
      </c>
      <c r="D4491" s="21" t="s">
        <v>84</v>
      </c>
      <c r="E4491" s="21" t="s">
        <v>9563</v>
      </c>
      <c r="F4491" s="21"/>
      <c r="G4491" s="21"/>
      <c r="H4491" s="21" t="s">
        <v>1680</v>
      </c>
      <c r="I4491" s="21" t="s">
        <v>9564</v>
      </c>
      <c r="J4491" s="21" t="s">
        <v>621</v>
      </c>
      <c r="K4491" s="21">
        <v>1.0</v>
      </c>
      <c r="L4491" s="21" t="s">
        <v>35</v>
      </c>
      <c r="M4491" s="21" t="s">
        <v>9565</v>
      </c>
      <c r="N4491" s="21" t="s">
        <v>9566</v>
      </c>
      <c r="O4491" s="21"/>
      <c r="P4491" s="21"/>
      <c r="Q4491" s="21"/>
      <c r="R4491" s="21" t="s">
        <v>9548</v>
      </c>
      <c r="S4491" s="21" t="s">
        <v>9549</v>
      </c>
      <c r="T4491" s="21" t="s">
        <v>9567</v>
      </c>
      <c r="U4491" s="23"/>
      <c r="V4491" s="23"/>
      <c r="W4491" s="15">
        <f t="shared" si="2"/>
        <v>45635</v>
      </c>
      <c r="X4491" s="24">
        <v>4490.0</v>
      </c>
      <c r="Y4491" s="17" t="str">
        <f t="shared" si="6272"/>
        <v>=COUNTIFS(C$3:C4491,C4491)</v>
      </c>
      <c r="Z4491" s="25" t="str">
        <f t="shared" si="6273"/>
        <v>#NAME?</v>
      </c>
      <c r="AA4491" s="25" t="str">
        <f t="shared" si="6274"/>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89"/>
        <v>4</v>
      </c>
      <c r="B4492" s="10">
        <f t="shared" si="5557"/>
        <v>5</v>
      </c>
      <c r="C4492" s="12" t="s">
        <v>461</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9548</v>
      </c>
      <c r="S4492" s="21" t="s">
        <v>9549</v>
      </c>
      <c r="T4492" s="21" t="s">
        <v>9550</v>
      </c>
      <c r="U4492" s="23"/>
      <c r="V4492" s="23"/>
      <c r="W4492" s="15">
        <f t="shared" si="2"/>
        <v>45635</v>
      </c>
      <c r="X4492" s="24">
        <v>4491.0</v>
      </c>
      <c r="Y4492" s="17" t="str">
        <f t="shared" si="6272"/>
        <v>=COUNTIFS(C$3:C4492,C4492)</v>
      </c>
      <c r="Z4492" s="25" t="str">
        <f t="shared" si="6273"/>
        <v>#NAME?</v>
      </c>
      <c r="AA4492" s="25" t="str">
        <f t="shared" si="6274"/>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57"/>
        <v>2</v>
      </c>
      <c r="C4493" s="12" t="s">
        <v>9568</v>
      </c>
      <c r="D4493" s="21" t="s">
        <v>118</v>
      </c>
      <c r="E4493" s="21" t="s">
        <v>9569</v>
      </c>
      <c r="F4493" s="21"/>
      <c r="G4493" s="21"/>
      <c r="H4493" s="21" t="s">
        <v>9570</v>
      </c>
      <c r="I4493" s="21"/>
      <c r="J4493" s="21"/>
      <c r="K4493" s="21"/>
      <c r="L4493" s="21"/>
      <c r="M4493" s="21"/>
      <c r="N4493" s="21" t="s">
        <v>9571</v>
      </c>
      <c r="O4493" s="21"/>
      <c r="P4493" s="21"/>
      <c r="Q4493" s="21"/>
      <c r="R4493" s="21" t="s">
        <v>9548</v>
      </c>
      <c r="S4493" s="21" t="s">
        <v>9549</v>
      </c>
      <c r="T4493" s="21" t="s">
        <v>9572</v>
      </c>
      <c r="U4493" s="23"/>
      <c r="V4493" s="23"/>
      <c r="W4493" s="15">
        <f t="shared" si="2"/>
        <v>45635</v>
      </c>
      <c r="X4493" s="24">
        <v>4492.0</v>
      </c>
      <c r="Y4493" s="17" t="str">
        <f t="shared" si="6272"/>
        <v>=COUNTIFS(C$3:C4495,C4493)</v>
      </c>
      <c r="Z4493" s="25" t="str">
        <f t="shared" si="6273"/>
        <v>#NAME?</v>
      </c>
      <c r="AA4493" s="25" t="str">
        <f t="shared" si="6274"/>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302">COUNTIFS(C$3:C4494,C4494)</f>
        <v>1</v>
      </c>
      <c r="B4494" s="10">
        <f t="shared" si="5557"/>
        <v>1</v>
      </c>
      <c r="C4494" s="12" t="s">
        <v>9573</v>
      </c>
      <c r="D4494" s="21" t="s">
        <v>42</v>
      </c>
      <c r="E4494" s="21" t="s">
        <v>9574</v>
      </c>
      <c r="F4494" s="21"/>
      <c r="G4494" s="21"/>
      <c r="H4494" s="21" t="s">
        <v>6430</v>
      </c>
      <c r="I4494" s="21"/>
      <c r="J4494" s="21"/>
      <c r="K4494" s="21"/>
      <c r="L4494" s="21"/>
      <c r="M4494" s="21"/>
      <c r="N4494" s="21"/>
      <c r="O4494" s="21"/>
      <c r="P4494" s="21"/>
      <c r="Q4494" s="21"/>
      <c r="R4494" s="21" t="s">
        <v>9548</v>
      </c>
      <c r="S4494" s="21" t="s">
        <v>9549</v>
      </c>
      <c r="T4494" s="21" t="s">
        <v>9575</v>
      </c>
      <c r="U4494" s="23"/>
      <c r="V4494" s="23"/>
      <c r="W4494" s="15">
        <f t="shared" si="2"/>
        <v>45635</v>
      </c>
      <c r="X4494" s="24">
        <v>4493.0</v>
      </c>
      <c r="Y4494" s="17" t="str">
        <f t="shared" si="6272"/>
        <v>=COUNTIFS(C$3:C4494,C4494)</v>
      </c>
      <c r="Z4494" s="25" t="str">
        <f t="shared" si="6273"/>
        <v>#NAME?</v>
      </c>
      <c r="AA4494" s="25" t="str">
        <f t="shared" si="6274"/>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302"/>
        <v>2</v>
      </c>
      <c r="B4495" s="10">
        <f t="shared" si="5557"/>
        <v>2</v>
      </c>
      <c r="C4495" s="12" t="s">
        <v>950</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9548</v>
      </c>
      <c r="S4495" s="21" t="s">
        <v>9549</v>
      </c>
      <c r="T4495" s="21" t="s">
        <v>9550</v>
      </c>
      <c r="U4495" s="23"/>
      <c r="V4495" s="23"/>
      <c r="W4495" s="15">
        <f t="shared" si="2"/>
        <v>45635</v>
      </c>
      <c r="X4495" s="24">
        <v>4494.0</v>
      </c>
      <c r="Y4495" s="17" t="str">
        <f t="shared" si="6272"/>
        <v>=COUNTIFS(C$3:C4495,C4495)</v>
      </c>
      <c r="Z4495" s="25" t="str">
        <f t="shared" si="6273"/>
        <v>#NAME?</v>
      </c>
      <c r="AA4495" s="25" t="str">
        <f t="shared" si="6274"/>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2"/>
        <v>1</v>
      </c>
      <c r="B4496" s="10">
        <f t="shared" si="5557"/>
        <v>6</v>
      </c>
      <c r="C4496" s="12" t="s">
        <v>9576</v>
      </c>
      <c r="D4496" s="21" t="s">
        <v>250</v>
      </c>
      <c r="E4496" s="21" t="s">
        <v>9577</v>
      </c>
      <c r="F4496" s="21"/>
      <c r="G4496" s="21"/>
      <c r="H4496" s="21" t="s">
        <v>670</v>
      </c>
      <c r="I4496" s="21" t="s">
        <v>9578</v>
      </c>
      <c r="J4496" s="21"/>
      <c r="K4496" s="21"/>
      <c r="L4496" s="21"/>
      <c r="M4496" s="21"/>
      <c r="N4496" s="21" t="s">
        <v>9579</v>
      </c>
      <c r="O4496" s="21"/>
      <c r="P4496" s="21"/>
      <c r="Q4496" s="21"/>
      <c r="R4496" s="21" t="s">
        <v>9548</v>
      </c>
      <c r="S4496" s="21" t="s">
        <v>9549</v>
      </c>
      <c r="T4496" s="21" t="s">
        <v>9580</v>
      </c>
      <c r="U4496" s="23"/>
      <c r="V4496" s="23"/>
      <c r="W4496" s="15">
        <f t="shared" si="2"/>
        <v>45635</v>
      </c>
      <c r="X4496" s="24">
        <v>4495.0</v>
      </c>
      <c r="Y4496" s="17" t="str">
        <f t="shared" si="6272"/>
        <v>=COUNTIFS(C$3:C4496,C4496)</v>
      </c>
      <c r="Z4496" s="25" t="str">
        <f t="shared" si="6273"/>
        <v>#NAME?</v>
      </c>
      <c r="AA4496" s="25" t="str">
        <f t="shared" si="6274"/>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2"/>
        <v>11</v>
      </c>
      <c r="B4497" s="10">
        <f t="shared" si="5557"/>
        <v>34</v>
      </c>
      <c r="C4497" s="12" t="s">
        <v>963</v>
      </c>
      <c r="D4497" s="21" t="str">
        <f>VLOOKUP($C4497,$C$1:$P$7320,2,0)</f>
        <v>noun</v>
      </c>
      <c r="E4497" s="21" t="str">
        <f>VLOOKUP($C4497,$C$1:$P$7320,3,0)</f>
        <v>masc nom pl of dhamma</v>
      </c>
      <c r="F4497" s="21" t="str">
        <f>VLOOKUP($C4497,$C$1:$P$7320,4,0)</f>
        <v/>
      </c>
      <c r="G4497" s="21"/>
      <c r="H4497" s="21" t="s">
        <v>9581</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9548</v>
      </c>
      <c r="S4497" s="21" t="s">
        <v>9549</v>
      </c>
      <c r="T4497" s="21" t="s">
        <v>9550</v>
      </c>
      <c r="U4497" s="23"/>
      <c r="V4497" s="23"/>
      <c r="W4497" s="15">
        <f t="shared" si="2"/>
        <v>45635</v>
      </c>
      <c r="X4497" s="24">
        <v>4496.0</v>
      </c>
      <c r="Y4497" s="17" t="str">
        <f t="shared" si="6272"/>
        <v>=COUNTIFS(C$3:C4497,C4497)</v>
      </c>
      <c r="Z4497" s="25" t="str">
        <f t="shared" si="6273"/>
        <v>#NAME?</v>
      </c>
      <c r="AA4497" s="25" t="str">
        <f t="shared" si="6274"/>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2"/>
        <v>1</v>
      </c>
      <c r="B4498" s="10">
        <f t="shared" si="5557"/>
        <v>4</v>
      </c>
      <c r="C4498" s="12" t="s">
        <v>9582</v>
      </c>
      <c r="D4498" s="21" t="s">
        <v>183</v>
      </c>
      <c r="E4498" s="21" t="s">
        <v>9583</v>
      </c>
      <c r="F4498" s="21"/>
      <c r="G4498" s="21"/>
      <c r="H4498" s="21" t="s">
        <v>682</v>
      </c>
      <c r="I4498" s="21"/>
      <c r="J4498" s="21" t="s">
        <v>683</v>
      </c>
      <c r="K4498" s="21">
        <v>1.0</v>
      </c>
      <c r="L4498" s="21" t="s">
        <v>35</v>
      </c>
      <c r="M4498" s="21"/>
      <c r="N4498" s="21" t="s">
        <v>684</v>
      </c>
      <c r="O4498" s="21"/>
      <c r="P4498" s="21"/>
      <c r="Q4498" s="21"/>
      <c r="R4498" s="21" t="s">
        <v>9548</v>
      </c>
      <c r="S4498" s="21" t="s">
        <v>9549</v>
      </c>
      <c r="T4498" s="21" t="s">
        <v>9584</v>
      </c>
      <c r="U4498" s="23"/>
      <c r="V4498" s="23"/>
      <c r="W4498" s="15">
        <f t="shared" si="2"/>
        <v>45635</v>
      </c>
      <c r="X4498" s="24">
        <v>4497.0</v>
      </c>
      <c r="Y4498" s="17" t="str">
        <f t="shared" si="6272"/>
        <v>=COUNTIFS(C$3:C4498,C4498)</v>
      </c>
      <c r="Z4498" s="25" t="str">
        <f t="shared" si="6273"/>
        <v>#NAME?</v>
      </c>
      <c r="AA4498" s="25" t="str">
        <f t="shared" si="6274"/>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2"/>
        <v>3</v>
      </c>
      <c r="B4499" s="10">
        <f t="shared" si="5557"/>
        <v>7</v>
      </c>
      <c r="C4499" s="12" t="s">
        <v>686</v>
      </c>
      <c r="D4499" s="21" t="str">
        <f t="shared" ref="D4499:D4500" si="6303">VLOOKUP($C4499,$C$1:$P$7320,2,0)</f>
        <v>noun</v>
      </c>
      <c r="E4499" s="21" t="str">
        <f t="shared" ref="E4499:E4500" si="6304">VLOOKUP($C4499,$C$1:$P$7320,3,0)</f>
        <v>masc instr sg of bhagavant</v>
      </c>
      <c r="F4499" s="21" t="str">
        <f t="shared" ref="F4499:F4500" si="6305">VLOOKUP($C4499,$C$1:$P$7320,4,0)</f>
        <v/>
      </c>
      <c r="G4499" s="21"/>
      <c r="H4499" s="21" t="str">
        <f t="shared" ref="H4499:H4500" si="6306">VLOOKUP($C4499,$C$1:$P$7320,6,0)</f>
        <v>by the Blessed One, Fortunate One</v>
      </c>
      <c r="I4499" s="21" t="str">
        <f t="shared" ref="I4499:I4500" si="6307">VLOOKUP($C4499,$C$1:$P$7320,7,0)</f>
        <v>having luck, fortune</v>
      </c>
      <c r="J4499" s="21" t="str">
        <f t="shared" ref="J4499:J4500" si="6308">VLOOKUP($C4499,$C$1:$P$7320,8,0)</f>
        <v>√bhaj (divide)</v>
      </c>
      <c r="K4499" s="21">
        <f t="shared" ref="K4499:K4500" si="6309">VLOOKUP($C4499,$C$1:$P$7320,9,0)</f>
        <v>1</v>
      </c>
      <c r="L4499" s="21" t="str">
        <f t="shared" ref="L4499:L4500" si="6310">VLOOKUP($C4499,$C$1:$P$7320,10,0)</f>
        <v>a</v>
      </c>
      <c r="M4499" s="21" t="str">
        <f t="shared" ref="M4499:M4500" si="6311">VLOOKUP($C4499,$C$1:$P$7320,11,0)</f>
        <v/>
      </c>
      <c r="N4499" s="21" t="str">
        <f t="shared" ref="N4499:N4500" si="6312">VLOOKUP($C4499,$C$1:$P$7320,12,0)</f>
        <v>√bhaj &gt; bhag + avant</v>
      </c>
      <c r="O4499" s="21" t="str">
        <f t="shared" ref="O4499:O4500" si="6313">VLOOKUP($C4499,$C$1:$P$7320,13,0)</f>
        <v/>
      </c>
      <c r="P4499" s="21" t="str">
        <f t="shared" ref="P4499:P4500" si="6314">VLOOKUP($C4499,$C$1:$P$7320,14,0)</f>
        <v/>
      </c>
      <c r="Q4499" s="21"/>
      <c r="R4499" s="21" t="s">
        <v>9548</v>
      </c>
      <c r="S4499" s="21" t="s">
        <v>9549</v>
      </c>
      <c r="T4499" s="21" t="s">
        <v>9550</v>
      </c>
      <c r="U4499" s="23"/>
      <c r="V4499" s="23"/>
      <c r="W4499" s="15">
        <f t="shared" si="2"/>
        <v>45635</v>
      </c>
      <c r="X4499" s="24">
        <v>4498.0</v>
      </c>
      <c r="Y4499" s="17" t="str">
        <f t="shared" si="6272"/>
        <v>=COUNTIFS(C$3:C4499,C4499)</v>
      </c>
      <c r="Z4499" s="25" t="str">
        <f t="shared" si="6273"/>
        <v>#NAME?</v>
      </c>
      <c r="AA4499" s="25" t="str">
        <f t="shared" si="6274"/>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2"/>
        <v>12</v>
      </c>
      <c r="B4500" s="10">
        <f t="shared" si="5557"/>
        <v>19</v>
      </c>
      <c r="C4500" s="12" t="s">
        <v>1499</v>
      </c>
      <c r="D4500" s="21" t="str">
        <f t="shared" si="6303"/>
        <v>pron</v>
      </c>
      <c r="E4500" s="21" t="str">
        <f t="shared" si="6304"/>
        <v>dat sg of tvaṃ</v>
      </c>
      <c r="F4500" s="21" t="str">
        <f t="shared" si="6305"/>
        <v/>
      </c>
      <c r="G4500" s="21"/>
      <c r="H4500" s="21" t="str">
        <f t="shared" si="6306"/>
        <v>for you</v>
      </c>
      <c r="I4500" s="21" t="str">
        <f t="shared" si="6307"/>
        <v/>
      </c>
      <c r="J4500" s="21" t="str">
        <f t="shared" si="6308"/>
        <v/>
      </c>
      <c r="K4500" s="21" t="str">
        <f t="shared" si="6309"/>
        <v/>
      </c>
      <c r="L4500" s="21" t="str">
        <f t="shared" si="6310"/>
        <v/>
      </c>
      <c r="M4500" s="21" t="str">
        <f t="shared" si="6311"/>
        <v/>
      </c>
      <c r="N4500" s="21" t="str">
        <f t="shared" si="6312"/>
        <v/>
      </c>
      <c r="O4500" s="21" t="str">
        <f t="shared" si="6313"/>
        <v/>
      </c>
      <c r="P4500" s="21" t="str">
        <f t="shared" si="6314"/>
        <v/>
      </c>
      <c r="Q4500" s="21"/>
      <c r="R4500" s="21" t="s">
        <v>9548</v>
      </c>
      <c r="S4500" s="21" t="s">
        <v>9549</v>
      </c>
      <c r="T4500" s="21" t="s">
        <v>9550</v>
      </c>
      <c r="U4500" s="23"/>
      <c r="V4500" s="23"/>
      <c r="W4500" s="15">
        <f t="shared" si="2"/>
        <v>45635</v>
      </c>
      <c r="X4500" s="24">
        <v>4499.0</v>
      </c>
      <c r="Y4500" s="17" t="str">
        <f t="shared" si="6272"/>
        <v>=COUNTIFS(C$3:C4500,C4500)</v>
      </c>
      <c r="Z4500" s="25" t="str">
        <f t="shared" si="6273"/>
        <v>#NAME?</v>
      </c>
      <c r="AA4500" s="25" t="str">
        <f t="shared" si="6274"/>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2"/>
        <v>1</v>
      </c>
      <c r="B4501" s="10">
        <f t="shared" si="5557"/>
        <v>4</v>
      </c>
      <c r="C4501" s="12" t="s">
        <v>9585</v>
      </c>
      <c r="D4501" s="21" t="s">
        <v>307</v>
      </c>
      <c r="E4501" s="21" t="s">
        <v>9586</v>
      </c>
      <c r="F4501" s="21"/>
      <c r="G4501" s="21"/>
      <c r="H4501" s="21" t="s">
        <v>9587</v>
      </c>
      <c r="I4501" s="21" t="s">
        <v>9588</v>
      </c>
      <c r="J4501" s="21" t="s">
        <v>1073</v>
      </c>
      <c r="K4501" s="21">
        <v>1.0</v>
      </c>
      <c r="L4501" s="21" t="s">
        <v>35</v>
      </c>
      <c r="M4501" s="21" t="s">
        <v>1074</v>
      </c>
      <c r="N4501" s="21" t="s">
        <v>9589</v>
      </c>
      <c r="O4501" s="21"/>
      <c r="P4501" s="21"/>
      <c r="Q4501" s="21"/>
      <c r="R4501" s="21" t="s">
        <v>9548</v>
      </c>
      <c r="S4501" s="21" t="s">
        <v>9549</v>
      </c>
      <c r="T4501" s="21" t="s">
        <v>9590</v>
      </c>
      <c r="U4501" s="23"/>
      <c r="V4501" s="23"/>
      <c r="W4501" s="15">
        <f t="shared" si="2"/>
        <v>45635</v>
      </c>
      <c r="X4501" s="24">
        <v>4500.0</v>
      </c>
      <c r="Y4501" s="17" t="str">
        <f t="shared" si="6272"/>
        <v>=COUNTIFS(C$3:C4501,C4501)</v>
      </c>
      <c r="Z4501" s="25" t="str">
        <f t="shared" si="6273"/>
        <v>#NAME?</v>
      </c>
      <c r="AA4501" s="25" t="str">
        <f t="shared" si="6274"/>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57"/>
        <v>2</v>
      </c>
      <c r="C4502" s="12" t="s">
        <v>9591</v>
      </c>
      <c r="D4502" s="21" t="s">
        <v>118</v>
      </c>
      <c r="E4502" s="21" t="s">
        <v>7454</v>
      </c>
      <c r="F4502" s="21" t="s">
        <v>31</v>
      </c>
      <c r="G4502" s="21"/>
      <c r="H4502" s="21" t="s">
        <v>9592</v>
      </c>
      <c r="I4502" s="21" t="s">
        <v>9593</v>
      </c>
      <c r="J4502" s="21"/>
      <c r="K4502" s="21"/>
      <c r="L4502" s="21"/>
      <c r="M4502" s="21"/>
      <c r="N4502" s="21" t="s">
        <v>9594</v>
      </c>
      <c r="O4502" s="21"/>
      <c r="P4502" s="21"/>
      <c r="Q4502" s="21"/>
      <c r="R4502" s="21" t="s">
        <v>9548</v>
      </c>
      <c r="S4502" s="21" t="s">
        <v>9549</v>
      </c>
      <c r="T4502" s="21" t="s">
        <v>9595</v>
      </c>
      <c r="U4502" s="23"/>
      <c r="V4502" s="23"/>
      <c r="W4502" s="15">
        <f t="shared" si="2"/>
        <v>45635</v>
      </c>
      <c r="X4502" s="24">
        <v>4501.0</v>
      </c>
      <c r="Y4502" s="17" t="str">
        <f t="shared" si="6272"/>
        <v>=COUNTIFS(C$3:C4504,C4502)</v>
      </c>
      <c r="Z4502" s="25" t="str">
        <f t="shared" si="6273"/>
        <v>#NAME?</v>
      </c>
      <c r="AA4502" s="25" t="str">
        <f t="shared" si="6274"/>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315">COUNTIFS(C$3:C4503,C4503)</f>
        <v>4</v>
      </c>
      <c r="B4503" s="10">
        <f t="shared" si="5557"/>
        <v>4</v>
      </c>
      <c r="C4503" s="12" t="s">
        <v>598</v>
      </c>
      <c r="D4503" s="21" t="str">
        <f t="shared" ref="D4503:D4504" si="6316">VLOOKUP($C4503,$C$1:$P$7320,2,0)</f>
        <v>ind</v>
      </c>
      <c r="E4503" s="21" t="str">
        <f t="shared" ref="E4503:E4504" si="6317">VLOOKUP($C4503,$C$1:$P$7320,3,0)</f>
        <v>neg</v>
      </c>
      <c r="F4503" s="21" t="str">
        <f t="shared" ref="F4503:F4504" si="6318">VLOOKUP($C4503,$C$1:$P$7320,4,0)</f>
        <v/>
      </c>
      <c r="G4503" s="21"/>
      <c r="H4503" s="21" t="str">
        <f>VLOOKUP($C4503,$C$1:$P$7320,6,0)</f>
        <v>not</v>
      </c>
      <c r="I4503" s="21" t="str">
        <f t="shared" ref="I4503:I4504" si="6319">VLOOKUP($C4503,$C$1:$P$7320,7,0)</f>
        <v/>
      </c>
      <c r="J4503" s="21" t="str">
        <f t="shared" ref="J4503:J4504" si="6320">VLOOKUP($C4503,$C$1:$P$7320,8,0)</f>
        <v/>
      </c>
      <c r="K4503" s="21" t="str">
        <f t="shared" ref="K4503:K4504" si="6321">VLOOKUP($C4503,$C$1:$P$7320,9,0)</f>
        <v/>
      </c>
      <c r="L4503" s="21" t="str">
        <f t="shared" ref="L4503:L4504" si="6322">VLOOKUP($C4503,$C$1:$P$7320,10,0)</f>
        <v/>
      </c>
      <c r="M4503" s="21" t="str">
        <f t="shared" ref="M4503:M4504" si="6323">VLOOKUP($C4503,$C$1:$P$7320,11,0)</f>
        <v/>
      </c>
      <c r="N4503" s="21" t="str">
        <f t="shared" ref="N4503:N4504" si="6324">VLOOKUP($C4503,$C$1:$P$7320,12,0)</f>
        <v/>
      </c>
      <c r="O4503" s="21" t="str">
        <f t="shared" ref="O4503:O4504" si="6325">VLOOKUP($C4503,$C$1:$P$7320,13,0)</f>
        <v/>
      </c>
      <c r="P4503" s="21" t="str">
        <f t="shared" ref="P4503:P4504" si="6326">VLOOKUP($C4503,$C$1:$P$7320,14,0)</f>
        <v/>
      </c>
      <c r="Q4503" s="21"/>
      <c r="R4503" s="21" t="s">
        <v>9548</v>
      </c>
      <c r="S4503" s="21" t="s">
        <v>9549</v>
      </c>
      <c r="T4503" s="21" t="s">
        <v>9550</v>
      </c>
      <c r="U4503" s="23"/>
      <c r="V4503" s="23"/>
      <c r="W4503" s="15">
        <f t="shared" si="2"/>
        <v>45635</v>
      </c>
      <c r="X4503" s="24">
        <v>4502.0</v>
      </c>
      <c r="Y4503" s="17" t="str">
        <f t="shared" si="6272"/>
        <v>=COUNTIFS(C$3:C4503,C4503)</v>
      </c>
      <c r="Z4503" s="25" t="str">
        <f t="shared" si="6273"/>
        <v>#NAME?</v>
      </c>
      <c r="AA4503" s="25" t="str">
        <f t="shared" si="6274"/>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315"/>
        <v>4</v>
      </c>
      <c r="B4504" s="10">
        <f t="shared" si="5557"/>
        <v>4</v>
      </c>
      <c r="C4504" s="12" t="s">
        <v>4464</v>
      </c>
      <c r="D4504" s="21" t="str">
        <f t="shared" si="6316"/>
        <v>ind</v>
      </c>
      <c r="E4504" s="21" t="str">
        <f t="shared" si="6317"/>
        <v>acc sg of ala</v>
      </c>
      <c r="F4504" s="21" t="str">
        <f t="shared" si="6318"/>
        <v>+dat or +inf</v>
      </c>
      <c r="G4504" s="21"/>
      <c r="H4504" s="21" t="s">
        <v>9596</v>
      </c>
      <c r="I4504" s="21" t="str">
        <f t="shared" si="6319"/>
        <v/>
      </c>
      <c r="J4504" s="21" t="str">
        <f t="shared" si="6320"/>
        <v/>
      </c>
      <c r="K4504" s="21" t="str">
        <f t="shared" si="6321"/>
        <v/>
      </c>
      <c r="L4504" s="21" t="str">
        <f t="shared" si="6322"/>
        <v/>
      </c>
      <c r="M4504" s="21" t="str">
        <f t="shared" si="6323"/>
        <v/>
      </c>
      <c r="N4504" s="21" t="str">
        <f t="shared" si="6324"/>
        <v>ala + aṃ</v>
      </c>
      <c r="O4504" s="21" t="str">
        <f t="shared" si="6325"/>
        <v/>
      </c>
      <c r="P4504" s="21" t="str">
        <f t="shared" si="6326"/>
        <v/>
      </c>
      <c r="Q4504" s="21"/>
      <c r="R4504" s="21" t="s">
        <v>9548</v>
      </c>
      <c r="S4504" s="21" t="s">
        <v>9549</v>
      </c>
      <c r="T4504" s="21" t="s">
        <v>9550</v>
      </c>
      <c r="U4504" s="23"/>
      <c r="V4504" s="23"/>
      <c r="W4504" s="15">
        <f t="shared" si="2"/>
        <v>45635</v>
      </c>
      <c r="X4504" s="24">
        <v>4503.0</v>
      </c>
      <c r="Y4504" s="17" t="str">
        <f t="shared" si="6272"/>
        <v>=COUNTIFS(C$3:C4504,C4504)</v>
      </c>
      <c r="Z4504" s="25" t="str">
        <f t="shared" si="6273"/>
        <v>#NAME?</v>
      </c>
      <c r="AA4504" s="25" t="str">
        <f t="shared" si="6274"/>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57"/>
        <v>4</v>
      </c>
      <c r="C4505" s="12" t="s">
        <v>9597</v>
      </c>
      <c r="D4505" s="21" t="s">
        <v>118</v>
      </c>
      <c r="E4505" s="27" t="s">
        <v>3434</v>
      </c>
      <c r="F4505" s="21"/>
      <c r="G4505" s="21"/>
      <c r="H4505" s="21"/>
      <c r="I4505" s="21"/>
      <c r="J4505" s="21"/>
      <c r="K4505" s="21"/>
      <c r="L4505" s="21"/>
      <c r="M4505" s="21"/>
      <c r="N4505" s="21" t="s">
        <v>9598</v>
      </c>
      <c r="O4505" s="21"/>
      <c r="P4505" s="21"/>
      <c r="Q4505" s="21"/>
      <c r="R4505" s="21" t="s">
        <v>9548</v>
      </c>
      <c r="S4505" s="21" t="s">
        <v>9549</v>
      </c>
      <c r="T4505" s="21" t="s">
        <v>9599</v>
      </c>
      <c r="U4505" s="23"/>
      <c r="V4505" s="23"/>
      <c r="W4505" s="15">
        <f t="shared" si="2"/>
        <v>45635</v>
      </c>
      <c r="X4505" s="24">
        <v>4504.0</v>
      </c>
      <c r="Y4505" s="17" t="str">
        <f t="shared" si="6272"/>
        <v>=COUNTIFS(C$3:C4507,C4505)</v>
      </c>
      <c r="Z4505" s="25" t="str">
        <f t="shared" si="6273"/>
        <v>#NAME?</v>
      </c>
      <c r="AA4505" s="25" t="str">
        <f t="shared" si="6274"/>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327">COUNTIFS(C$3:C4506,C4506)</f>
        <v>1</v>
      </c>
      <c r="B4506" s="10">
        <f t="shared" si="5557"/>
        <v>1</v>
      </c>
      <c r="C4506" s="12" t="s">
        <v>9600</v>
      </c>
      <c r="D4506" s="21" t="s">
        <v>47</v>
      </c>
      <c r="E4506" s="21" t="s">
        <v>9601</v>
      </c>
      <c r="F4506" s="21"/>
      <c r="G4506" s="21"/>
      <c r="H4506" s="21" t="s">
        <v>9602</v>
      </c>
      <c r="I4506" s="21" t="s">
        <v>9603</v>
      </c>
      <c r="J4506" s="21"/>
      <c r="K4506" s="21"/>
      <c r="L4506" s="21"/>
      <c r="M4506" s="21"/>
      <c r="N4506" s="21" t="s">
        <v>9604</v>
      </c>
      <c r="O4506" s="21"/>
      <c r="P4506" s="21"/>
      <c r="Q4506" s="21"/>
      <c r="R4506" s="21" t="s">
        <v>9548</v>
      </c>
      <c r="S4506" s="21" t="s">
        <v>9549</v>
      </c>
      <c r="T4506" s="21" t="s">
        <v>9605</v>
      </c>
      <c r="U4506" s="23"/>
      <c r="V4506" s="23"/>
      <c r="W4506" s="15">
        <f t="shared" si="2"/>
        <v>45635</v>
      </c>
      <c r="X4506" s="24">
        <v>4505.0</v>
      </c>
      <c r="Y4506" s="17" t="str">
        <f t="shared" si="6272"/>
        <v>=COUNTIFS(C$3:C4506,C4506)</v>
      </c>
      <c r="Z4506" s="25" t="str">
        <f t="shared" si="6273"/>
        <v>#NAME?</v>
      </c>
      <c r="AA4506" s="25" t="str">
        <f t="shared" si="6274"/>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327"/>
        <v>35</v>
      </c>
      <c r="B4507" s="10">
        <f t="shared" si="5557"/>
        <v>63</v>
      </c>
      <c r="C4507" s="12" t="s">
        <v>449</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9548</v>
      </c>
      <c r="S4507" s="21" t="s">
        <v>9549</v>
      </c>
      <c r="T4507" s="21" t="s">
        <v>9550</v>
      </c>
      <c r="U4507" s="23"/>
      <c r="V4507" s="23"/>
      <c r="W4507" s="15">
        <f t="shared" si="2"/>
        <v>45635</v>
      </c>
      <c r="X4507" s="24">
        <v>4506.0</v>
      </c>
      <c r="Y4507" s="17" t="str">
        <f t="shared" si="6272"/>
        <v>=COUNTIFS(C$3:C4507,C4507)</v>
      </c>
      <c r="Z4507" s="25" t="str">
        <f t="shared" si="6273"/>
        <v>#NAME?</v>
      </c>
      <c r="AA4507" s="25" t="str">
        <f t="shared" si="6274"/>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57"/>
        <v>0</v>
      </c>
      <c r="C4508" s="130"/>
      <c r="D4508" s="130"/>
      <c r="E4508" s="130"/>
      <c r="F4508" s="130"/>
      <c r="G4508" s="130"/>
      <c r="H4508" s="130"/>
      <c r="I4508" s="130"/>
      <c r="J4508" s="130"/>
      <c r="K4508" s="130"/>
      <c r="L4508" s="130"/>
      <c r="M4508" s="130"/>
      <c r="N4508" s="130"/>
      <c r="O4508" s="130"/>
      <c r="P4508" s="130"/>
      <c r="Q4508" s="130"/>
      <c r="R4508" s="130"/>
      <c r="S4508" s="130"/>
      <c r="T4508" s="130"/>
      <c r="U4508" s="36"/>
      <c r="V4508" s="36"/>
      <c r="W4508" s="15">
        <f t="shared" si="2"/>
        <v>45635</v>
      </c>
      <c r="X4508" s="24">
        <v>4507.0</v>
      </c>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57"/>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2"/>
        <v>45635</v>
      </c>
      <c r="X4509" s="24">
        <v>4508.0</v>
      </c>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328">COUNTIFS(C$3:C4510,C4510)</f>
        <v>30</v>
      </c>
      <c r="B4510" s="10">
        <f t="shared" si="5557"/>
        <v>37</v>
      </c>
      <c r="C4510" s="12" t="s">
        <v>368</v>
      </c>
      <c r="D4510" s="21" t="str">
        <f t="shared" ref="D4510:D4518" si="6329">VLOOKUP($C4510,$C$1:$P$7320,2,0)</f>
        <v>pron</v>
      </c>
      <c r="E4510" s="21" t="str">
        <f>VLOOKUP($C4510,$C$1:$P$7320,3,0)</f>
        <v>masc nom sg of ta</v>
      </c>
      <c r="F4510" s="21" t="str">
        <f t="shared" ref="F4510:F4518" si="6330">VLOOKUP($C4510,$C$1:$P$7320,4,0)</f>
        <v/>
      </c>
      <c r="G4510" s="21"/>
      <c r="H4510" s="21" t="str">
        <f t="shared" ref="H4510:H4518" si="6331">VLOOKUP($C4510,$C$1:$P$7320,6,0)</f>
        <v>he, that</v>
      </c>
      <c r="I4510" s="21" t="str">
        <f t="shared" ref="I4510:I4518" si="6332">VLOOKUP($C4510,$C$1:$P$7320,7,0)</f>
        <v/>
      </c>
      <c r="J4510" s="21" t="str">
        <f t="shared" ref="J4510:J4518" si="6333">VLOOKUP($C4510,$C$1:$P$7320,8,0)</f>
        <v/>
      </c>
      <c r="K4510" s="21" t="str">
        <f t="shared" ref="K4510:K4518" si="6334">VLOOKUP($C4510,$C$1:$P$7320,9,0)</f>
        <v/>
      </c>
      <c r="L4510" s="21" t="str">
        <f t="shared" ref="L4510:L4518" si="6335">VLOOKUP($C4510,$C$1:$P$7320,10,0)</f>
        <v/>
      </c>
      <c r="M4510" s="21" t="str">
        <f t="shared" ref="M4510:M4518" si="6336">VLOOKUP($C4510,$C$1:$P$7320,11,0)</f>
        <v/>
      </c>
      <c r="N4510" s="21" t="str">
        <f t="shared" ref="N4510:N4518" si="6337">VLOOKUP($C4510,$C$1:$P$7320,12,0)</f>
        <v/>
      </c>
      <c r="O4510" s="21" t="str">
        <f t="shared" ref="O4510:O4518" si="6338">VLOOKUP($C4510,$C$1:$P$7320,13,0)</f>
        <v/>
      </c>
      <c r="P4510" s="21" t="str">
        <f t="shared" ref="P4510:P4518" si="6339">VLOOKUP($C4510,$C$1:$P$7320,14,0)</f>
        <v/>
      </c>
      <c r="Q4510" s="21"/>
      <c r="R4510" s="21" t="s">
        <v>9548</v>
      </c>
      <c r="S4510" s="21" t="s">
        <v>9549</v>
      </c>
      <c r="T4510" s="21" t="s">
        <v>9606</v>
      </c>
      <c r="U4510" s="23"/>
      <c r="V4510" s="23"/>
      <c r="W4510" s="15">
        <f t="shared" si="2"/>
        <v>45635</v>
      </c>
      <c r="X4510" s="24">
        <v>4509.0</v>
      </c>
      <c r="Y4510" s="17" t="str">
        <f t="shared" ref="Y4510:Y4518" si="6340">formulatext(A4510)</f>
        <v>=COUNTIFS(C$3:C4510,C4510)</v>
      </c>
      <c r="Z4510" s="25" t="str">
        <f t="shared" ref="Z4510:Z4518" si="6341">org.libreoffice.regex(Y4510,"(\= COUNTIFS\(C\$\d{1,3}:)(C\d{1,3})(,)(C\d{1,3})(\))","$2")</f>
        <v>#NAME?</v>
      </c>
      <c r="AA4510" s="25" t="str">
        <f t="shared" ref="AA4510:AA4518" si="6342">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28"/>
        <v>122</v>
      </c>
      <c r="B4511" s="10">
        <f t="shared" si="5557"/>
        <v>147</v>
      </c>
      <c r="C4511" s="12" t="s">
        <v>560</v>
      </c>
      <c r="D4511" s="21" t="str">
        <f t="shared" si="6329"/>
        <v>noun</v>
      </c>
      <c r="E4511" s="21" t="s">
        <v>3635</v>
      </c>
      <c r="F4511" s="21" t="str">
        <f t="shared" si="6330"/>
        <v/>
      </c>
      <c r="G4511" s="21"/>
      <c r="H4511" s="21" t="str">
        <f t="shared" si="6331"/>
        <v>monk, monastic</v>
      </c>
      <c r="I4511" s="21" t="str">
        <f t="shared" si="6332"/>
        <v>beggar, mendicant</v>
      </c>
      <c r="J4511" s="21" t="str">
        <f t="shared" si="6333"/>
        <v>√bhikkh (beg)</v>
      </c>
      <c r="K4511" s="21">
        <f t="shared" si="6334"/>
        <v>1</v>
      </c>
      <c r="L4511" s="21" t="str">
        <f t="shared" si="6335"/>
        <v>a</v>
      </c>
      <c r="M4511" s="21" t="str">
        <f t="shared" si="6336"/>
        <v/>
      </c>
      <c r="N4511" s="21" t="str">
        <f t="shared" si="6337"/>
        <v>√bhikkh + u</v>
      </c>
      <c r="O4511" s="21" t="str">
        <f t="shared" si="6338"/>
        <v/>
      </c>
      <c r="P4511" s="21" t="str">
        <f t="shared" si="6339"/>
        <v/>
      </c>
      <c r="Q4511" s="21"/>
      <c r="R4511" s="21" t="s">
        <v>9548</v>
      </c>
      <c r="S4511" s="21" t="s">
        <v>9549</v>
      </c>
      <c r="T4511" s="21" t="s">
        <v>9606</v>
      </c>
      <c r="U4511" s="77"/>
      <c r="V4511" s="23"/>
      <c r="W4511" s="15">
        <f t="shared" si="2"/>
        <v>45635</v>
      </c>
      <c r="X4511" s="24">
        <v>4510.0</v>
      </c>
      <c r="Y4511" s="17" t="str">
        <f t="shared" si="6340"/>
        <v>=COUNTIFS(C$3:C4511,C4511)</v>
      </c>
      <c r="Z4511" s="25" t="str">
        <f t="shared" si="6341"/>
        <v>#NAME?</v>
      </c>
      <c r="AA4511" s="25" t="str">
        <f t="shared" si="6342"/>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28"/>
        <v>20</v>
      </c>
      <c r="B4512" s="10">
        <f t="shared" si="5557"/>
        <v>29</v>
      </c>
      <c r="C4512" s="12" t="s">
        <v>1865</v>
      </c>
      <c r="D4512" s="21" t="str">
        <f t="shared" si="6329"/>
        <v>noun</v>
      </c>
      <c r="E4512" s="21" t="str">
        <f t="shared" ref="E4512:E4518" si="6343">VLOOKUP($C4512,$C$1:$P$7320,3,0)</f>
        <v>masc instr pl of bhikkhu</v>
      </c>
      <c r="F4512" s="21" t="str">
        <f t="shared" si="6330"/>
        <v/>
      </c>
      <c r="G4512" s="21"/>
      <c r="H4512" s="21" t="str">
        <f t="shared" si="6331"/>
        <v>with monks</v>
      </c>
      <c r="I4512" s="21" t="str">
        <f t="shared" si="6332"/>
        <v/>
      </c>
      <c r="J4512" s="21" t="str">
        <f t="shared" si="6333"/>
        <v>√bhikkh (beg)</v>
      </c>
      <c r="K4512" s="21">
        <f t="shared" si="6334"/>
        <v>1</v>
      </c>
      <c r="L4512" s="21" t="str">
        <f t="shared" si="6335"/>
        <v>a</v>
      </c>
      <c r="M4512" s="21" t="str">
        <f t="shared" si="6336"/>
        <v/>
      </c>
      <c r="N4512" s="21" t="str">
        <f t="shared" si="6337"/>
        <v>√bhikkh + u</v>
      </c>
      <c r="O4512" s="21" t="str">
        <f t="shared" si="6338"/>
        <v/>
      </c>
      <c r="P4512" s="21" t="str">
        <f t="shared" si="6339"/>
        <v/>
      </c>
      <c r="Q4512" s="21"/>
      <c r="R4512" s="21" t="s">
        <v>9548</v>
      </c>
      <c r="S4512" s="21" t="s">
        <v>9549</v>
      </c>
      <c r="T4512" s="21" t="s">
        <v>9606</v>
      </c>
      <c r="U4512" s="23"/>
      <c r="V4512" s="23"/>
      <c r="W4512" s="15">
        <f t="shared" si="2"/>
        <v>45635</v>
      </c>
      <c r="X4512" s="24">
        <v>4511.0</v>
      </c>
      <c r="Y4512" s="17" t="str">
        <f t="shared" si="6340"/>
        <v>=COUNTIFS(C$3:C4512,C4512)</v>
      </c>
      <c r="Z4512" s="25" t="str">
        <f t="shared" si="6341"/>
        <v>#NAME?</v>
      </c>
      <c r="AA4512" s="25" t="str">
        <f t="shared" si="6342"/>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28"/>
        <v>6</v>
      </c>
      <c r="B4513" s="10">
        <f t="shared" si="5557"/>
        <v>8</v>
      </c>
      <c r="C4513" s="12" t="s">
        <v>3098</v>
      </c>
      <c r="D4513" s="21" t="str">
        <f t="shared" si="6329"/>
        <v>comp</v>
      </c>
      <c r="E4513" s="21" t="str">
        <f t="shared" si="6343"/>
        <v>sandhi, adv + opt</v>
      </c>
      <c r="F4513" s="21" t="str">
        <f t="shared" si="6330"/>
        <v/>
      </c>
      <c r="G4513" s="21"/>
      <c r="H4513" s="21" t="str">
        <f t="shared" si="6331"/>
        <v>thus it should be</v>
      </c>
      <c r="I4513" s="21" t="str">
        <f t="shared" si="6332"/>
        <v/>
      </c>
      <c r="J4513" s="21" t="str">
        <f t="shared" si="6333"/>
        <v/>
      </c>
      <c r="K4513" s="21" t="str">
        <f t="shared" si="6334"/>
        <v/>
      </c>
      <c r="L4513" s="21" t="str">
        <f t="shared" si="6335"/>
        <v/>
      </c>
      <c r="M4513" s="21" t="str">
        <f t="shared" si="6336"/>
        <v/>
      </c>
      <c r="N4513" s="21" t="str">
        <f t="shared" si="6337"/>
        <v>evaṃ + assa</v>
      </c>
      <c r="O4513" s="21" t="str">
        <f t="shared" si="6338"/>
        <v/>
      </c>
      <c r="P4513" s="21" t="str">
        <f t="shared" si="6339"/>
        <v/>
      </c>
      <c r="Q4513" s="21"/>
      <c r="R4513" s="21" t="s">
        <v>9548</v>
      </c>
      <c r="S4513" s="21" t="s">
        <v>9549</v>
      </c>
      <c r="T4513" s="21" t="s">
        <v>9606</v>
      </c>
      <c r="U4513" s="23"/>
      <c r="V4513" s="23"/>
      <c r="W4513" s="15">
        <f t="shared" si="2"/>
        <v>45635</v>
      </c>
      <c r="X4513" s="24">
        <v>4512.0</v>
      </c>
      <c r="Y4513" s="17" t="str">
        <f t="shared" si="6340"/>
        <v>=COUNTIFS(C$3:C4513,C4513)</v>
      </c>
      <c r="Z4513" s="25" t="str">
        <f t="shared" si="6341"/>
        <v>#NAME?</v>
      </c>
      <c r="AA4513" s="25" t="str">
        <f t="shared" si="6342"/>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28"/>
        <v>6</v>
      </c>
      <c r="B4514" s="10">
        <f t="shared" si="5557"/>
        <v>8</v>
      </c>
      <c r="C4514" s="12" t="s">
        <v>3106</v>
      </c>
      <c r="D4514" s="21" t="str">
        <f t="shared" si="6329"/>
        <v>ptp</v>
      </c>
      <c r="E4514" s="21" t="str">
        <f t="shared" si="6343"/>
        <v>masc nom sg of vacanīya</v>
      </c>
      <c r="F4514" s="21" t="str">
        <f t="shared" si="6330"/>
        <v/>
      </c>
      <c r="G4514" s="21"/>
      <c r="H4514" s="21" t="str">
        <f t="shared" si="6331"/>
        <v>should be said, spoken, told</v>
      </c>
      <c r="I4514" s="21" t="str">
        <f t="shared" si="6332"/>
        <v/>
      </c>
      <c r="J4514" s="21" t="str">
        <f t="shared" si="6333"/>
        <v>√vac (speak)</v>
      </c>
      <c r="K4514" s="21">
        <f t="shared" si="6334"/>
        <v>1</v>
      </c>
      <c r="L4514" s="21" t="str">
        <f t="shared" si="6335"/>
        <v>a</v>
      </c>
      <c r="M4514" s="21" t="str">
        <f t="shared" si="6336"/>
        <v/>
      </c>
      <c r="N4514" s="21" t="str">
        <f t="shared" si="6337"/>
        <v>√vac + anīya</v>
      </c>
      <c r="O4514" s="21" t="str">
        <f t="shared" si="6338"/>
        <v/>
      </c>
      <c r="P4514" s="21" t="str">
        <f t="shared" si="6339"/>
        <v/>
      </c>
      <c r="Q4514" s="21"/>
      <c r="R4514" s="21" t="s">
        <v>9548</v>
      </c>
      <c r="S4514" s="21" t="s">
        <v>9549</v>
      </c>
      <c r="T4514" s="21" t="s">
        <v>9606</v>
      </c>
      <c r="U4514" s="23"/>
      <c r="V4514" s="23"/>
      <c r="W4514" s="15">
        <f t="shared" si="2"/>
        <v>45635</v>
      </c>
      <c r="X4514" s="24">
        <v>4513.0</v>
      </c>
      <c r="Y4514" s="17" t="str">
        <f t="shared" si="6340"/>
        <v>=COUNTIFS(C$3:C4514,C4514)</v>
      </c>
      <c r="Z4514" s="25" t="str">
        <f t="shared" si="6341"/>
        <v>#NAME?</v>
      </c>
      <c r="AA4514" s="25" t="str">
        <f t="shared" si="6342"/>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28"/>
        <v>4</v>
      </c>
      <c r="B4515" s="10">
        <f t="shared" si="5557"/>
        <v>7</v>
      </c>
      <c r="C4515" s="12" t="s">
        <v>3726</v>
      </c>
      <c r="D4515" s="21" t="str">
        <f t="shared" si="6329"/>
        <v>ind</v>
      </c>
      <c r="E4515" s="21" t="str">
        <f t="shared" si="6343"/>
        <v>neg</v>
      </c>
      <c r="F4515" s="21" t="str">
        <f t="shared" si="6330"/>
        <v/>
      </c>
      <c r="G4515" s="21"/>
      <c r="H4515" s="21" t="str">
        <f t="shared" si="6331"/>
        <v>don't!</v>
      </c>
      <c r="I4515" s="21" t="str">
        <f t="shared" si="6332"/>
        <v/>
      </c>
      <c r="J4515" s="21" t="str">
        <f t="shared" si="6333"/>
        <v/>
      </c>
      <c r="K4515" s="21" t="str">
        <f t="shared" si="6334"/>
        <v/>
      </c>
      <c r="L4515" s="21" t="str">
        <f t="shared" si="6335"/>
        <v/>
      </c>
      <c r="M4515" s="21" t="str">
        <f t="shared" si="6336"/>
        <v/>
      </c>
      <c r="N4515" s="21" t="str">
        <f t="shared" si="6337"/>
        <v/>
      </c>
      <c r="O4515" s="21" t="str">
        <f t="shared" si="6338"/>
        <v/>
      </c>
      <c r="P4515" s="21" t="str">
        <f t="shared" si="6339"/>
        <v/>
      </c>
      <c r="Q4515" s="21"/>
      <c r="R4515" s="21" t="s">
        <v>9548</v>
      </c>
      <c r="S4515" s="21" t="s">
        <v>9549</v>
      </c>
      <c r="T4515" s="21" t="s">
        <v>9606</v>
      </c>
      <c r="U4515" s="23"/>
      <c r="V4515" s="23"/>
      <c r="W4515" s="15">
        <f t="shared" si="2"/>
        <v>45635</v>
      </c>
      <c r="X4515" s="24">
        <v>4514.0</v>
      </c>
      <c r="Y4515" s="17" t="str">
        <f t="shared" si="6340"/>
        <v>=COUNTIFS(C$3:C4515,C4515)</v>
      </c>
      <c r="Z4515" s="25" t="str">
        <f t="shared" si="6341"/>
        <v>#NAME?</v>
      </c>
      <c r="AA4515" s="25" t="str">
        <f t="shared" si="6342"/>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28"/>
        <v>8</v>
      </c>
      <c r="B4516" s="10">
        <f t="shared" si="5557"/>
        <v>8</v>
      </c>
      <c r="C4516" s="12" t="s">
        <v>4025</v>
      </c>
      <c r="D4516" s="21" t="str">
        <f t="shared" si="6329"/>
        <v>noun</v>
      </c>
      <c r="E4516" s="21" t="str">
        <f t="shared" si="6343"/>
        <v>masc nom sg of āyasmant</v>
      </c>
      <c r="F4516" s="21" t="str">
        <f t="shared" si="6330"/>
        <v/>
      </c>
      <c r="G4516" s="21"/>
      <c r="H4516" s="21" t="str">
        <f t="shared" si="6331"/>
        <v>venerable</v>
      </c>
      <c r="I4516" s="21" t="str">
        <f t="shared" si="6332"/>
        <v/>
      </c>
      <c r="J4516" s="21" t="str">
        <f t="shared" si="6333"/>
        <v/>
      </c>
      <c r="K4516" s="21" t="str">
        <f t="shared" si="6334"/>
        <v/>
      </c>
      <c r="L4516" s="21" t="str">
        <f t="shared" si="6335"/>
        <v/>
      </c>
      <c r="M4516" s="21" t="str">
        <f t="shared" si="6336"/>
        <v/>
      </c>
      <c r="N4516" s="21" t="str">
        <f t="shared" si="6337"/>
        <v>āyas + mant</v>
      </c>
      <c r="O4516" s="21" t="str">
        <f t="shared" si="6338"/>
        <v/>
      </c>
      <c r="P4516" s="21" t="str">
        <f t="shared" si="6339"/>
        <v/>
      </c>
      <c r="Q4516" s="21"/>
      <c r="R4516" s="21" t="s">
        <v>9548</v>
      </c>
      <c r="S4516" s="21" t="s">
        <v>9549</v>
      </c>
      <c r="T4516" s="21" t="s">
        <v>9606</v>
      </c>
      <c r="U4516" s="23"/>
      <c r="V4516" s="23"/>
      <c r="W4516" s="15">
        <f t="shared" si="2"/>
        <v>45635</v>
      </c>
      <c r="X4516" s="24">
        <v>4515.0</v>
      </c>
      <c r="Y4516" s="17" t="str">
        <f t="shared" si="6340"/>
        <v>=COUNTIFS(C$3:C4516,C4516)</v>
      </c>
      <c r="Z4516" s="25" t="str">
        <f t="shared" si="6341"/>
        <v>#NAME?</v>
      </c>
      <c r="AA4516" s="25" t="str">
        <f t="shared" si="6342"/>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28"/>
        <v>13</v>
      </c>
      <c r="B4517" s="10">
        <f t="shared" si="5557"/>
        <v>20</v>
      </c>
      <c r="C4517" s="12" t="s">
        <v>1746</v>
      </c>
      <c r="D4517" s="21" t="str">
        <f t="shared" si="6329"/>
        <v>ind</v>
      </c>
      <c r="E4517" s="21" t="str">
        <f t="shared" si="6343"/>
        <v>ind, adv</v>
      </c>
      <c r="F4517" s="21" t="str">
        <f t="shared" si="6330"/>
        <v/>
      </c>
      <c r="G4517" s="21"/>
      <c r="H4517" s="21" t="str">
        <f t="shared" si="6331"/>
        <v>thus, like this</v>
      </c>
      <c r="I4517" s="21" t="str">
        <f t="shared" si="6332"/>
        <v/>
      </c>
      <c r="J4517" s="21" t="str">
        <f t="shared" si="6333"/>
        <v/>
      </c>
      <c r="K4517" s="21" t="str">
        <f t="shared" si="6334"/>
        <v/>
      </c>
      <c r="L4517" s="21" t="str">
        <f t="shared" si="6335"/>
        <v/>
      </c>
      <c r="M4517" s="21" t="str">
        <f t="shared" si="6336"/>
        <v/>
      </c>
      <c r="N4517" s="21" t="str">
        <f t="shared" si="6337"/>
        <v/>
      </c>
      <c r="O4517" s="21" t="str">
        <f t="shared" si="6338"/>
        <v/>
      </c>
      <c r="P4517" s="21" t="str">
        <f t="shared" si="6339"/>
        <v/>
      </c>
      <c r="Q4517" s="21"/>
      <c r="R4517" s="21" t="s">
        <v>9548</v>
      </c>
      <c r="S4517" s="21" t="s">
        <v>9549</v>
      </c>
      <c r="T4517" s="21" t="s">
        <v>9606</v>
      </c>
      <c r="U4517" s="23"/>
      <c r="V4517" s="23"/>
      <c r="W4517" s="15">
        <f t="shared" si="2"/>
        <v>45635</v>
      </c>
      <c r="X4517" s="24">
        <v>4516.0</v>
      </c>
      <c r="Y4517" s="17" t="str">
        <f t="shared" si="6340"/>
        <v>=COUNTIFS(C$3:C4517,C4517)</v>
      </c>
      <c r="Z4517" s="25" t="str">
        <f t="shared" si="6341"/>
        <v>#NAME?</v>
      </c>
      <c r="AA4517" s="25" t="str">
        <f t="shared" si="6342"/>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28"/>
        <v>2</v>
      </c>
      <c r="B4518" s="10">
        <f t="shared" si="5557"/>
        <v>3</v>
      </c>
      <c r="C4518" s="12" t="s">
        <v>4155</v>
      </c>
      <c r="D4518" s="21" t="str">
        <f t="shared" si="6329"/>
        <v>verb</v>
      </c>
      <c r="E4518" s="21" t="str">
        <f t="shared" si="6343"/>
        <v>imperf 3rd sg of vacati</v>
      </c>
      <c r="F4518" s="21" t="str">
        <f t="shared" si="6330"/>
        <v/>
      </c>
      <c r="G4518" s="21"/>
      <c r="H4518" s="21" t="str">
        <f t="shared" si="6331"/>
        <v>one says</v>
      </c>
      <c r="I4518" s="21" t="str">
        <f t="shared" si="6332"/>
        <v>one said</v>
      </c>
      <c r="J4518" s="21" t="str">
        <f t="shared" si="6333"/>
        <v>√vac (speak)</v>
      </c>
      <c r="K4518" s="21">
        <f t="shared" si="6334"/>
        <v>1</v>
      </c>
      <c r="L4518" s="21" t="str">
        <f t="shared" si="6335"/>
        <v>a</v>
      </c>
      <c r="M4518" s="21" t="str">
        <f t="shared" si="6336"/>
        <v/>
      </c>
      <c r="N4518" s="21" t="str">
        <f t="shared" si="6337"/>
        <v>a + √vac + a</v>
      </c>
      <c r="O4518" s="21" t="str">
        <f t="shared" si="6338"/>
        <v/>
      </c>
      <c r="P4518" s="21" t="str">
        <f t="shared" si="6339"/>
        <v/>
      </c>
      <c r="Q4518" s="21"/>
      <c r="R4518" s="21" t="s">
        <v>9548</v>
      </c>
      <c r="S4518" s="21" t="s">
        <v>9549</v>
      </c>
      <c r="T4518" s="21" t="s">
        <v>9606</v>
      </c>
      <c r="U4518" s="23"/>
      <c r="V4518" s="23"/>
      <c r="W4518" s="15">
        <f t="shared" si="2"/>
        <v>45635</v>
      </c>
      <c r="X4518" s="24">
        <v>4517.0</v>
      </c>
      <c r="Y4518" s="17" t="str">
        <f t="shared" si="6340"/>
        <v>=COUNTIFS(C$3:C4518,C4518)</v>
      </c>
      <c r="Z4518" s="25" t="str">
        <f t="shared" si="6341"/>
        <v>#NAME?</v>
      </c>
      <c r="AA4518" s="25" t="str">
        <f t="shared" si="6342"/>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57"/>
        <v>0</v>
      </c>
      <c r="C4519" s="130"/>
      <c r="D4519" s="130"/>
      <c r="E4519" s="130"/>
      <c r="F4519" s="130"/>
      <c r="G4519" s="130"/>
      <c r="H4519" s="130"/>
      <c r="I4519" s="130"/>
      <c r="J4519" s="130"/>
      <c r="K4519" s="130"/>
      <c r="L4519" s="130"/>
      <c r="M4519" s="130"/>
      <c r="N4519" s="130"/>
      <c r="O4519" s="130"/>
      <c r="P4519" s="130"/>
      <c r="Q4519" s="130"/>
      <c r="R4519" s="130"/>
      <c r="S4519" s="130"/>
      <c r="T4519" s="130"/>
      <c r="U4519" s="36"/>
      <c r="V4519" s="36"/>
      <c r="W4519" s="15">
        <f t="shared" si="2"/>
        <v>45635</v>
      </c>
      <c r="X4519" s="24">
        <v>4518.0</v>
      </c>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57"/>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2"/>
        <v>45635</v>
      </c>
      <c r="X4520" s="24">
        <v>4519.0</v>
      </c>
      <c r="Y4520" s="17" t="str">
        <f t="shared" ref="Y4520:Y4528" si="6344">formulatext(A4520)</f>
        <v>#N/A</v>
      </c>
      <c r="Z4520" s="25" t="str">
        <f t="shared" ref="Z4520:Z4528" si="6345">org.libreoffice.regex(Y4520,"(\= COUNTIFS\(C\$\d{1,3}:)(C\d{1,3})(,)(C\d{1,3})(\))","$2")</f>
        <v>#NAME?</v>
      </c>
      <c r="AA4520" s="25" t="str">
        <f t="shared" ref="AA4520:AA4528" si="6346">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47">COUNTIFS(C$3:C4521,C4521)</f>
        <v>5</v>
      </c>
      <c r="B4521" s="10">
        <f t="shared" si="5557"/>
        <v>7</v>
      </c>
      <c r="C4521" s="12" t="s">
        <v>3726</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9548</v>
      </c>
      <c r="S4521" s="21" t="s">
        <v>9549</v>
      </c>
      <c r="T4521" s="21" t="s">
        <v>9606</v>
      </c>
      <c r="U4521" s="23"/>
      <c r="V4521" s="23"/>
      <c r="W4521" s="15">
        <f t="shared" si="2"/>
        <v>45635</v>
      </c>
      <c r="X4521" s="24">
        <v>4520.0</v>
      </c>
      <c r="Y4521" s="17" t="str">
        <f t="shared" si="6344"/>
        <v>=COUNTIFS(C$3:C4521,C4521)</v>
      </c>
      <c r="Z4521" s="25" t="str">
        <f t="shared" si="6345"/>
        <v>#NAME?</v>
      </c>
      <c r="AA4521" s="25" t="str">
        <f t="shared" si="6346"/>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47"/>
        <v>1</v>
      </c>
      <c r="B4522" s="10">
        <f t="shared" si="5557"/>
        <v>2</v>
      </c>
      <c r="C4522" s="12" t="s">
        <v>9607</v>
      </c>
      <c r="D4522" s="21" t="s">
        <v>47</v>
      </c>
      <c r="E4522" s="27" t="s">
        <v>9608</v>
      </c>
      <c r="F4522" s="21"/>
      <c r="G4522" s="21"/>
      <c r="H4522" s="21" t="s">
        <v>9609</v>
      </c>
      <c r="I4522" s="21" t="s">
        <v>50</v>
      </c>
      <c r="J4522" s="21" t="s">
        <v>51</v>
      </c>
      <c r="K4522" s="21">
        <v>1.0</v>
      </c>
      <c r="L4522" s="21" t="s">
        <v>35</v>
      </c>
      <c r="M4522" s="21"/>
      <c r="N4522" s="27" t="s">
        <v>52</v>
      </c>
      <c r="O4522" s="21"/>
      <c r="P4522" s="21"/>
      <c r="Q4522" s="21"/>
      <c r="R4522" s="21" t="s">
        <v>9548</v>
      </c>
      <c r="S4522" s="21" t="s">
        <v>9549</v>
      </c>
      <c r="T4522" s="21" t="s">
        <v>9610</v>
      </c>
      <c r="U4522" s="23"/>
      <c r="V4522" s="23"/>
      <c r="W4522" s="15">
        <f t="shared" si="2"/>
        <v>45635</v>
      </c>
      <c r="X4522" s="24">
        <v>4521.0</v>
      </c>
      <c r="Y4522" s="17" t="str">
        <f t="shared" si="6344"/>
        <v>=COUNTIFS(C$3:C4522,C4522)</v>
      </c>
      <c r="Z4522" s="25" t="str">
        <f t="shared" si="6345"/>
        <v>#NAME?</v>
      </c>
      <c r="AA4522" s="25" t="str">
        <f t="shared" si="6346"/>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47"/>
        <v>1</v>
      </c>
      <c r="B4523" s="10">
        <f t="shared" si="5557"/>
        <v>2</v>
      </c>
      <c r="C4523" s="12" t="s">
        <v>9611</v>
      </c>
      <c r="D4523" s="21" t="s">
        <v>84</v>
      </c>
      <c r="E4523" s="21" t="s">
        <v>9612</v>
      </c>
      <c r="F4523" s="21"/>
      <c r="G4523" s="21"/>
      <c r="H4523" s="21" t="s">
        <v>9613</v>
      </c>
      <c r="I4523" s="21" t="s">
        <v>9614</v>
      </c>
      <c r="J4523" s="21" t="s">
        <v>9615</v>
      </c>
      <c r="K4523" s="21">
        <v>1.0</v>
      </c>
      <c r="L4523" s="21" t="s">
        <v>35</v>
      </c>
      <c r="M4523" s="21"/>
      <c r="N4523" s="21" t="s">
        <v>9616</v>
      </c>
      <c r="O4523" s="21"/>
      <c r="P4523" s="21"/>
      <c r="Q4523" s="21"/>
      <c r="R4523" s="21" t="s">
        <v>9548</v>
      </c>
      <c r="S4523" s="21" t="s">
        <v>9549</v>
      </c>
      <c r="T4523" s="21" t="s">
        <v>9617</v>
      </c>
      <c r="U4523" s="23"/>
      <c r="V4523" s="23"/>
      <c r="W4523" s="15">
        <f t="shared" si="2"/>
        <v>45635</v>
      </c>
      <c r="X4523" s="24">
        <v>4522.0</v>
      </c>
      <c r="Y4523" s="17" t="str">
        <f t="shared" si="6344"/>
        <v>=COUNTIFS(C$3:C4523,C4523)</v>
      </c>
      <c r="Z4523" s="25" t="str">
        <f t="shared" si="6345"/>
        <v>#NAME?</v>
      </c>
      <c r="AA4523" s="25" t="str">
        <f t="shared" si="6346"/>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47"/>
        <v>16</v>
      </c>
      <c r="B4524" s="10">
        <f t="shared" si="5557"/>
        <v>80</v>
      </c>
      <c r="C4524" s="12" t="s">
        <v>1856</v>
      </c>
      <c r="D4524" s="21" t="str">
        <f t="shared" ref="D4524:D4527" si="6348">VLOOKUP($C4524,$C$1:$P$7320,2,0)</f>
        <v>ind</v>
      </c>
      <c r="E4524" s="21" t="str">
        <f t="shared" ref="E4524:E4527" si="6349">VLOOKUP($C4524,$C$1:$P$7320,3,0)</f>
        <v>neg</v>
      </c>
      <c r="F4524" s="21" t="str">
        <f t="shared" ref="F4524:F4527" si="6350">VLOOKUP($C4524,$C$1:$P$7320,4,0)</f>
        <v/>
      </c>
      <c r="G4524" s="21"/>
      <c r="H4524" s="21" t="str">
        <f t="shared" ref="H4524:H4527" si="6351">VLOOKUP($C4524,$C$1:$P$7320,6,0)</f>
        <v>not</v>
      </c>
      <c r="I4524" s="21" t="str">
        <f t="shared" ref="I4524:I4527" si="6352">VLOOKUP($C4524,$C$1:$P$7320,7,0)</f>
        <v/>
      </c>
      <c r="J4524" s="21" t="str">
        <f t="shared" ref="J4524:J4527" si="6353">VLOOKUP($C4524,$C$1:$P$7320,8,0)</f>
        <v/>
      </c>
      <c r="K4524" s="21" t="str">
        <f t="shared" ref="K4524:K4527" si="6354">VLOOKUP($C4524,$C$1:$P$7320,9,0)</f>
        <v/>
      </c>
      <c r="L4524" s="21" t="str">
        <f t="shared" ref="L4524:L4527" si="6355">VLOOKUP($C4524,$C$1:$P$7320,10,0)</f>
        <v/>
      </c>
      <c r="M4524" s="21" t="str">
        <f t="shared" ref="M4524:M4527" si="6356">VLOOKUP($C4524,$C$1:$P$7320,11,0)</f>
        <v/>
      </c>
      <c r="N4524" s="21" t="str">
        <f t="shared" ref="N4524:N4527" si="6357">VLOOKUP($C4524,$C$1:$P$7320,12,0)</f>
        <v/>
      </c>
      <c r="O4524" s="21" t="str">
        <f t="shared" ref="O4524:O4527" si="6358">VLOOKUP($C4524,$C$1:$P$7320,13,0)</f>
        <v/>
      </c>
      <c r="P4524" s="21" t="str">
        <f t="shared" ref="P4524:P4527" si="6359">VLOOKUP($C4524,$C$1:$P$7320,14,0)</f>
        <v/>
      </c>
      <c r="Q4524" s="21"/>
      <c r="R4524" s="21" t="s">
        <v>9548</v>
      </c>
      <c r="S4524" s="21" t="s">
        <v>9549</v>
      </c>
      <c r="T4524" s="21" t="s">
        <v>9606</v>
      </c>
      <c r="U4524" s="23"/>
      <c r="V4524" s="23"/>
      <c r="W4524" s="15">
        <f t="shared" si="2"/>
        <v>45635</v>
      </c>
      <c r="X4524" s="24">
        <v>4523.0</v>
      </c>
      <c r="Y4524" s="17" t="str">
        <f t="shared" si="6344"/>
        <v>=COUNTIFS(C$3:C4524,C4524)</v>
      </c>
      <c r="Z4524" s="25" t="str">
        <f t="shared" si="6345"/>
        <v>#NAME?</v>
      </c>
      <c r="AA4524" s="25" t="str">
        <f t="shared" si="6346"/>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47"/>
        <v>4</v>
      </c>
      <c r="B4525" s="10">
        <f t="shared" si="5557"/>
        <v>7</v>
      </c>
      <c r="C4525" s="12" t="s">
        <v>3171</v>
      </c>
      <c r="D4525" s="21" t="str">
        <f t="shared" si="6348"/>
        <v>ind</v>
      </c>
      <c r="E4525" s="21" t="str">
        <f t="shared" si="6349"/>
        <v>excl</v>
      </c>
      <c r="F4525" s="21" t="str">
        <f t="shared" si="6350"/>
        <v/>
      </c>
      <c r="G4525" s="21"/>
      <c r="H4525" s="21" t="str">
        <f t="shared" si="6351"/>
        <v>certainly, indeed (or) because; for</v>
      </c>
      <c r="I4525" s="21" t="str">
        <f t="shared" si="6352"/>
        <v/>
      </c>
      <c r="J4525" s="21" t="str">
        <f t="shared" si="6353"/>
        <v/>
      </c>
      <c r="K4525" s="21" t="str">
        <f t="shared" si="6354"/>
        <v/>
      </c>
      <c r="L4525" s="21" t="str">
        <f t="shared" si="6355"/>
        <v/>
      </c>
      <c r="M4525" s="21" t="str">
        <f t="shared" si="6356"/>
        <v/>
      </c>
      <c r="N4525" s="21" t="str">
        <f t="shared" si="6357"/>
        <v/>
      </c>
      <c r="O4525" s="21" t="str">
        <f t="shared" si="6358"/>
        <v/>
      </c>
      <c r="P4525" s="21" t="str">
        <f t="shared" si="6359"/>
        <v/>
      </c>
      <c r="Q4525" s="21"/>
      <c r="R4525" s="21" t="s">
        <v>9548</v>
      </c>
      <c r="S4525" s="21" t="s">
        <v>9549</v>
      </c>
      <c r="T4525" s="21" t="s">
        <v>9606</v>
      </c>
      <c r="U4525" s="23"/>
      <c r="V4525" s="23"/>
      <c r="W4525" s="15">
        <f t="shared" si="2"/>
        <v>45635</v>
      </c>
      <c r="X4525" s="24">
        <v>4524.0</v>
      </c>
      <c r="Y4525" s="17" t="str">
        <f t="shared" si="6344"/>
        <v>=COUNTIFS(C$3:C4525,C4525)</v>
      </c>
      <c r="Z4525" s="25" t="str">
        <f t="shared" si="6345"/>
        <v>#NAME?</v>
      </c>
      <c r="AA4525" s="25" t="str">
        <f t="shared" si="6346"/>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47"/>
        <v>3</v>
      </c>
      <c r="B4526" s="10">
        <f t="shared" si="5557"/>
        <v>5</v>
      </c>
      <c r="C4526" s="12" t="s">
        <v>5262</v>
      </c>
      <c r="D4526" s="21" t="str">
        <f t="shared" si="6348"/>
        <v>ind</v>
      </c>
      <c r="E4526" s="21" t="str">
        <f t="shared" si="6349"/>
        <v>excl</v>
      </c>
      <c r="F4526" s="21" t="str">
        <f t="shared" si="6350"/>
        <v>+dat</v>
      </c>
      <c r="G4526" s="21"/>
      <c r="H4526" s="21" t="str">
        <f t="shared" si="6351"/>
        <v>it is good (for); it would be good (if)</v>
      </c>
      <c r="I4526" s="21" t="str">
        <f t="shared" si="6352"/>
        <v>good</v>
      </c>
      <c r="J4526" s="21" t="str">
        <f t="shared" si="6353"/>
        <v>√sādh (accomplish)</v>
      </c>
      <c r="K4526" s="21">
        <f t="shared" si="6354"/>
        <v>3</v>
      </c>
      <c r="L4526" s="21" t="str">
        <f t="shared" si="6355"/>
        <v>ya</v>
      </c>
      <c r="M4526" s="21" t="str">
        <f t="shared" si="6356"/>
        <v/>
      </c>
      <c r="N4526" s="21" t="str">
        <f t="shared" si="6357"/>
        <v>√sādh + u</v>
      </c>
      <c r="O4526" s="21" t="str">
        <f t="shared" si="6358"/>
        <v/>
      </c>
      <c r="P4526" s="21" t="str">
        <f t="shared" si="6359"/>
        <v/>
      </c>
      <c r="Q4526" s="21"/>
      <c r="R4526" s="21" t="s">
        <v>9548</v>
      </c>
      <c r="S4526" s="21" t="s">
        <v>9549</v>
      </c>
      <c r="T4526" s="21" t="s">
        <v>9606</v>
      </c>
      <c r="U4526" s="23"/>
      <c r="V4526" s="23"/>
      <c r="W4526" s="15">
        <f t="shared" si="2"/>
        <v>45635</v>
      </c>
      <c r="X4526" s="24">
        <v>4525.0</v>
      </c>
      <c r="Y4526" s="17" t="str">
        <f t="shared" si="6344"/>
        <v>=COUNTIFS(C$3:C4526,C4526)</v>
      </c>
      <c r="Z4526" s="25" t="str">
        <f t="shared" si="6345"/>
        <v>#NAME?</v>
      </c>
      <c r="AA4526" s="25" t="str">
        <f t="shared" si="6346"/>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47"/>
        <v>3</v>
      </c>
      <c r="B4527" s="10">
        <f t="shared" si="5557"/>
        <v>5</v>
      </c>
      <c r="C4527" s="12" t="s">
        <v>46</v>
      </c>
      <c r="D4527" s="21" t="str">
        <f t="shared" si="6348"/>
        <v>noun</v>
      </c>
      <c r="E4527" s="21" t="str">
        <f t="shared" si="6349"/>
        <v>masc dat sg of bhagavant</v>
      </c>
      <c r="F4527" s="21" t="str">
        <f t="shared" si="6350"/>
        <v/>
      </c>
      <c r="G4527" s="21"/>
      <c r="H4527" s="21" t="str">
        <f t="shared" si="6351"/>
        <v>to the Blessed One, Fortunate one</v>
      </c>
      <c r="I4527" s="21" t="str">
        <f t="shared" si="6352"/>
        <v>having quality of fortune</v>
      </c>
      <c r="J4527" s="21" t="str">
        <f t="shared" si="6353"/>
        <v>√bhaj (divide)</v>
      </c>
      <c r="K4527" s="21">
        <f t="shared" si="6354"/>
        <v>1</v>
      </c>
      <c r="L4527" s="21" t="str">
        <f t="shared" si="6355"/>
        <v>a</v>
      </c>
      <c r="M4527" s="21" t="str">
        <f t="shared" si="6356"/>
        <v/>
      </c>
      <c r="N4527" s="21" t="str">
        <f t="shared" si="6357"/>
        <v>√bhaj + a + vant</v>
      </c>
      <c r="O4527" s="21" t="str">
        <f t="shared" si="6358"/>
        <v/>
      </c>
      <c r="P4527" s="21" t="str">
        <f t="shared" si="6359"/>
        <v/>
      </c>
      <c r="Q4527" s="21"/>
      <c r="R4527" s="21" t="s">
        <v>9548</v>
      </c>
      <c r="S4527" s="21" t="s">
        <v>9549</v>
      </c>
      <c r="T4527" s="21" t="s">
        <v>9606</v>
      </c>
      <c r="U4527" s="23"/>
      <c r="V4527" s="23"/>
      <c r="W4527" s="15">
        <f t="shared" si="2"/>
        <v>45635</v>
      </c>
      <c r="X4527" s="24">
        <v>4526.0</v>
      </c>
      <c r="Y4527" s="17" t="str">
        <f t="shared" si="6344"/>
        <v>=COUNTIFS(C$3:C4527,C4527)</v>
      </c>
      <c r="Z4527" s="25" t="str">
        <f t="shared" si="6345"/>
        <v>#NAME?</v>
      </c>
      <c r="AA4527" s="25" t="str">
        <f t="shared" si="6346"/>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47"/>
        <v>1</v>
      </c>
      <c r="B4528" s="10">
        <f t="shared" si="5557"/>
        <v>2</v>
      </c>
      <c r="C4528" s="12" t="s">
        <v>9618</v>
      </c>
      <c r="D4528" s="21" t="s">
        <v>47</v>
      </c>
      <c r="E4528" s="21" t="s">
        <v>9619</v>
      </c>
      <c r="F4528" s="21"/>
      <c r="G4528" s="21"/>
      <c r="H4528" s="21" t="s">
        <v>9620</v>
      </c>
      <c r="I4528" s="21"/>
      <c r="J4528" s="21" t="s">
        <v>1028</v>
      </c>
      <c r="K4528" s="21">
        <v>1.0</v>
      </c>
      <c r="L4528" s="21" t="s">
        <v>35</v>
      </c>
      <c r="M4528" s="21"/>
      <c r="N4528" s="21" t="s">
        <v>9621</v>
      </c>
      <c r="O4528" s="21"/>
      <c r="P4528" s="21"/>
      <c r="Q4528" s="21"/>
      <c r="R4528" s="21" t="s">
        <v>9548</v>
      </c>
      <c r="S4528" s="21" t="s">
        <v>9549</v>
      </c>
      <c r="T4528" s="21" t="s">
        <v>9622</v>
      </c>
      <c r="U4528" s="23"/>
      <c r="V4528" s="23"/>
      <c r="W4528" s="15">
        <f t="shared" si="2"/>
        <v>45635</v>
      </c>
      <c r="X4528" s="24">
        <v>4527.0</v>
      </c>
      <c r="Y4528" s="17" t="str">
        <f t="shared" si="6344"/>
        <v>=COUNTIFS(C$3:C4528,C4528)</v>
      </c>
      <c r="Z4528" s="25" t="str">
        <f t="shared" si="6345"/>
        <v>#NAME?</v>
      </c>
      <c r="AA4528" s="25" t="str">
        <f t="shared" si="6346"/>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57"/>
        <v>0</v>
      </c>
      <c r="C4529" s="130"/>
      <c r="D4529" s="130"/>
      <c r="E4529" s="130"/>
      <c r="F4529" s="130"/>
      <c r="G4529" s="130"/>
      <c r="H4529" s="130"/>
      <c r="I4529" s="130"/>
      <c r="J4529" s="130"/>
      <c r="K4529" s="130"/>
      <c r="L4529" s="130"/>
      <c r="M4529" s="130"/>
      <c r="N4529" s="130"/>
      <c r="O4529" s="130"/>
      <c r="P4529" s="130"/>
      <c r="Q4529" s="130"/>
      <c r="R4529" s="130"/>
      <c r="S4529" s="130"/>
      <c r="T4529" s="130"/>
      <c r="U4529" s="36"/>
      <c r="V4529" s="36"/>
      <c r="W4529" s="15">
        <f t="shared" si="2"/>
        <v>45635</v>
      </c>
      <c r="X4529" s="24">
        <v>4528.0</v>
      </c>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57"/>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2"/>
        <v>45635</v>
      </c>
      <c r="X4530" s="24">
        <v>4529.0</v>
      </c>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60">COUNTIFS(C$3:C4531,C4531)</f>
        <v>17</v>
      </c>
      <c r="B4531" s="10">
        <f t="shared" si="5557"/>
        <v>80</v>
      </c>
      <c r="C4531" s="12" t="s">
        <v>1856</v>
      </c>
      <c r="D4531" s="21" t="str">
        <f t="shared" ref="D4531:D4532" si="6361">VLOOKUP($C4531,$C$1:$P$7320,2,0)</f>
        <v>ind</v>
      </c>
      <c r="E4531" s="21" t="str">
        <f t="shared" ref="E4531:E4532" si="6362">VLOOKUP($C4531,$C$1:$P$7320,3,0)</f>
        <v>neg</v>
      </c>
      <c r="F4531" s="21" t="str">
        <f t="shared" ref="F4531:F4532" si="6363">VLOOKUP($C4531,$C$1:$P$7320,4,0)</f>
        <v/>
      </c>
      <c r="G4531" s="21"/>
      <c r="H4531" s="21" t="str">
        <f t="shared" ref="H4531:H4532" si="6364">VLOOKUP($C4531,$C$1:$P$7320,6,0)</f>
        <v>not</v>
      </c>
      <c r="I4531" s="21" t="str">
        <f t="shared" ref="I4531:I4532" si="6365">VLOOKUP($C4531,$C$1:$P$7320,7,0)</f>
        <v/>
      </c>
      <c r="J4531" s="21" t="str">
        <f t="shared" ref="J4531:J4532" si="6366">VLOOKUP($C4531,$C$1:$P$7320,8,0)</f>
        <v/>
      </c>
      <c r="K4531" s="21" t="str">
        <f t="shared" ref="K4531:K4532" si="6367">VLOOKUP($C4531,$C$1:$P$7320,9,0)</f>
        <v/>
      </c>
      <c r="L4531" s="21" t="str">
        <f t="shared" ref="L4531:L4532" si="6368">VLOOKUP($C4531,$C$1:$P$7320,10,0)</f>
        <v/>
      </c>
      <c r="M4531" s="21" t="str">
        <f t="shared" ref="M4531:M4532" si="6369">VLOOKUP($C4531,$C$1:$P$7320,11,0)</f>
        <v/>
      </c>
      <c r="N4531" s="21" t="str">
        <f t="shared" ref="N4531:N4532" si="6370">VLOOKUP($C4531,$C$1:$P$7320,12,0)</f>
        <v/>
      </c>
      <c r="O4531" s="21" t="str">
        <f t="shared" ref="O4531:O4532" si="6371">VLOOKUP($C4531,$C$1:$P$7320,13,0)</f>
        <v/>
      </c>
      <c r="P4531" s="21" t="str">
        <f t="shared" ref="P4531:P4532" si="6372">VLOOKUP($C4531,$C$1:$P$7320,14,0)</f>
        <v/>
      </c>
      <c r="Q4531" s="21"/>
      <c r="R4531" s="21" t="s">
        <v>9548</v>
      </c>
      <c r="S4531" s="21" t="s">
        <v>9549</v>
      </c>
      <c r="T4531" s="27" t="s">
        <v>9623</v>
      </c>
      <c r="U4531" s="23"/>
      <c r="V4531" s="23"/>
      <c r="W4531" s="15">
        <f t="shared" si="2"/>
        <v>45635</v>
      </c>
      <c r="X4531" s="24">
        <v>4530.0</v>
      </c>
      <c r="Y4531" s="17" t="str">
        <f t="shared" ref="Y4531:Y4547" si="6373">formulatext(A4531)</f>
        <v>=COUNTIFS(C$3:C4531,C4531)</v>
      </c>
      <c r="Z4531" s="25" t="str">
        <f t="shared" ref="Z4531:Z4547" si="6374">org.libreoffice.regex(Y4531,"(\= COUNTIFS\(C\$\d{1,3}:)(C\d{1,3})(,)(C\d{1,3})(\))","$2")</f>
        <v>#NAME?</v>
      </c>
      <c r="AA4531" s="25" t="str">
        <f t="shared" ref="AA4531:AA4547" si="6375">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60"/>
        <v>5</v>
      </c>
      <c r="B4532" s="10">
        <f t="shared" si="5557"/>
        <v>7</v>
      </c>
      <c r="C4532" s="12" t="s">
        <v>3171</v>
      </c>
      <c r="D4532" s="21" t="str">
        <f t="shared" si="6361"/>
        <v>ind</v>
      </c>
      <c r="E4532" s="21" t="str">
        <f t="shared" si="6362"/>
        <v>excl</v>
      </c>
      <c r="F4532" s="21" t="str">
        <f t="shared" si="6363"/>
        <v/>
      </c>
      <c r="G4532" s="21"/>
      <c r="H4532" s="21" t="str">
        <f t="shared" si="6364"/>
        <v>certainly, indeed (or) because; for</v>
      </c>
      <c r="I4532" s="21" t="str">
        <f t="shared" si="6365"/>
        <v/>
      </c>
      <c r="J4532" s="21" t="str">
        <f t="shared" si="6366"/>
        <v/>
      </c>
      <c r="K4532" s="21" t="str">
        <f t="shared" si="6367"/>
        <v/>
      </c>
      <c r="L4532" s="21" t="str">
        <f t="shared" si="6368"/>
        <v/>
      </c>
      <c r="M4532" s="21" t="str">
        <f t="shared" si="6369"/>
        <v/>
      </c>
      <c r="N4532" s="21" t="str">
        <f t="shared" si="6370"/>
        <v/>
      </c>
      <c r="O4532" s="21" t="str">
        <f t="shared" si="6371"/>
        <v/>
      </c>
      <c r="P4532" s="21" t="str">
        <f t="shared" si="6372"/>
        <v/>
      </c>
      <c r="Q4532" s="21"/>
      <c r="R4532" s="21" t="s">
        <v>9548</v>
      </c>
      <c r="S4532" s="21" t="s">
        <v>9549</v>
      </c>
      <c r="T4532" s="27" t="s">
        <v>9623</v>
      </c>
      <c r="U4532" s="77"/>
      <c r="V4532" s="23"/>
      <c r="W4532" s="15">
        <f t="shared" si="2"/>
        <v>45635</v>
      </c>
      <c r="X4532" s="24">
        <v>4531.0</v>
      </c>
      <c r="Y4532" s="17" t="str">
        <f t="shared" si="6373"/>
        <v>=COUNTIFS(C$3:C4532,C4532)</v>
      </c>
      <c r="Z4532" s="25" t="str">
        <f t="shared" si="6374"/>
        <v>#NAME?</v>
      </c>
      <c r="AA4532" s="25" t="str">
        <f t="shared" si="6375"/>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0"/>
        <v>1</v>
      </c>
      <c r="B4533" s="10">
        <f t="shared" si="5557"/>
        <v>3</v>
      </c>
      <c r="C4533" s="12" t="s">
        <v>9624</v>
      </c>
      <c r="D4533" s="21" t="s">
        <v>47</v>
      </c>
      <c r="E4533" s="27" t="s">
        <v>9625</v>
      </c>
      <c r="F4533" s="21"/>
      <c r="G4533" s="21"/>
      <c r="H4533" s="21" t="s">
        <v>9609</v>
      </c>
      <c r="I4533" s="21" t="s">
        <v>50</v>
      </c>
      <c r="J4533" s="21" t="s">
        <v>51</v>
      </c>
      <c r="K4533" s="21">
        <v>1.0</v>
      </c>
      <c r="L4533" s="21" t="s">
        <v>35</v>
      </c>
      <c r="M4533" s="21"/>
      <c r="N4533" s="27" t="s">
        <v>52</v>
      </c>
      <c r="O4533" s="21"/>
      <c r="P4533" s="21"/>
      <c r="Q4533" s="21"/>
      <c r="R4533" s="21" t="s">
        <v>9548</v>
      </c>
      <c r="S4533" s="21" t="s">
        <v>9549</v>
      </c>
      <c r="T4533" s="27" t="s">
        <v>9626</v>
      </c>
      <c r="U4533" s="23"/>
      <c r="V4533" s="23"/>
      <c r="W4533" s="15">
        <f t="shared" si="2"/>
        <v>45635</v>
      </c>
      <c r="X4533" s="24">
        <v>4532.0</v>
      </c>
      <c r="Y4533" s="17" t="str">
        <f t="shared" si="6373"/>
        <v>=COUNTIFS(C$3:C4533,C4533)</v>
      </c>
      <c r="Z4533" s="25" t="str">
        <f t="shared" si="6374"/>
        <v>#NAME?</v>
      </c>
      <c r="AA4533" s="25" t="str">
        <f t="shared" si="6375"/>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0"/>
        <v>14</v>
      </c>
      <c r="B4534" s="10">
        <f t="shared" si="5557"/>
        <v>20</v>
      </c>
      <c r="C4534" s="12" t="s">
        <v>1746</v>
      </c>
      <c r="D4534" s="21" t="str">
        <f t="shared" ref="D4534:D4547" si="6376">VLOOKUP($C4534,$C$1:$P$7320,2,0)</f>
        <v>ind</v>
      </c>
      <c r="E4534" s="21" t="str">
        <f t="shared" ref="E4534:E4547" si="6377">VLOOKUP($C4534,$C$1:$P$7320,3,0)</f>
        <v>ind, adv</v>
      </c>
      <c r="F4534" s="21" t="str">
        <f t="shared" ref="F4534:F4547" si="6378">VLOOKUP($C4534,$C$1:$P$7320,4,0)</f>
        <v/>
      </c>
      <c r="G4534" s="21"/>
      <c r="H4534" s="21" t="str">
        <f t="shared" ref="H4534:H4538" si="6379">VLOOKUP($C4534,$C$1:$P$7320,6,0)</f>
        <v>thus, like this</v>
      </c>
      <c r="I4534" s="21" t="str">
        <f t="shared" ref="I4534:I4547" si="6380">VLOOKUP($C4534,$C$1:$P$7320,7,0)</f>
        <v/>
      </c>
      <c r="J4534" s="21" t="str">
        <f t="shared" ref="J4534:J4547" si="6381">VLOOKUP($C4534,$C$1:$P$7320,8,0)</f>
        <v/>
      </c>
      <c r="K4534" s="21" t="str">
        <f t="shared" ref="K4534:K4547" si="6382">VLOOKUP($C4534,$C$1:$P$7320,9,0)</f>
        <v/>
      </c>
      <c r="L4534" s="21" t="str">
        <f t="shared" ref="L4534:L4547" si="6383">VLOOKUP($C4534,$C$1:$P$7320,10,0)</f>
        <v/>
      </c>
      <c r="M4534" s="21" t="str">
        <f t="shared" ref="M4534:M4547" si="6384">VLOOKUP($C4534,$C$1:$P$7320,11,0)</f>
        <v/>
      </c>
      <c r="N4534" s="21" t="str">
        <f t="shared" ref="N4534:N4547" si="6385">VLOOKUP($C4534,$C$1:$P$7320,12,0)</f>
        <v/>
      </c>
      <c r="O4534" s="21" t="str">
        <f t="shared" ref="O4534:O4547" si="6386">VLOOKUP($C4534,$C$1:$P$7320,13,0)</f>
        <v/>
      </c>
      <c r="P4534" s="21" t="str">
        <f t="shared" ref="P4534:P4547" si="6387">VLOOKUP($C4534,$C$1:$P$7320,14,0)</f>
        <v/>
      </c>
      <c r="Q4534" s="21"/>
      <c r="R4534" s="21" t="s">
        <v>9548</v>
      </c>
      <c r="S4534" s="21" t="s">
        <v>9549</v>
      </c>
      <c r="T4534" s="27" t="s">
        <v>9623</v>
      </c>
      <c r="U4534" s="23"/>
      <c r="V4534" s="23"/>
      <c r="W4534" s="15">
        <f t="shared" si="2"/>
        <v>45635</v>
      </c>
      <c r="X4534" s="24">
        <v>4533.0</v>
      </c>
      <c r="Y4534" s="17" t="str">
        <f t="shared" si="6373"/>
        <v>=COUNTIFS(C$3:C4534,C4534)</v>
      </c>
      <c r="Z4534" s="25" t="str">
        <f t="shared" si="6374"/>
        <v>#NAME?</v>
      </c>
      <c r="AA4534" s="25" t="str">
        <f t="shared" si="6375"/>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0"/>
        <v>13</v>
      </c>
      <c r="B4535" s="10">
        <f t="shared" si="5557"/>
        <v>18</v>
      </c>
      <c r="C4535" s="12" t="s">
        <v>1749</v>
      </c>
      <c r="D4535" s="21" t="str">
        <f t="shared" si="6376"/>
        <v>verb</v>
      </c>
      <c r="E4535" s="21" t="str">
        <f t="shared" si="6377"/>
        <v>opt 3rd sg of vadati</v>
      </c>
      <c r="F4535" s="21" t="str">
        <f t="shared" si="6378"/>
        <v/>
      </c>
      <c r="G4535" s="21"/>
      <c r="H4535" s="21" t="str">
        <f t="shared" si="6379"/>
        <v>he would say, speak, tell</v>
      </c>
      <c r="I4535" s="21" t="str">
        <f t="shared" si="6380"/>
        <v/>
      </c>
      <c r="J4535" s="21" t="str">
        <f t="shared" si="6381"/>
        <v>√vad (speak)</v>
      </c>
      <c r="K4535" s="21">
        <f t="shared" si="6382"/>
        <v>1</v>
      </c>
      <c r="L4535" s="21" t="str">
        <f t="shared" si="6383"/>
        <v>a</v>
      </c>
      <c r="M4535" s="21" t="str">
        <f t="shared" si="6384"/>
        <v>√vad + a &gt; vada</v>
      </c>
      <c r="N4535" s="21" t="str">
        <f t="shared" si="6385"/>
        <v>vada + eyya</v>
      </c>
      <c r="O4535" s="21" t="str">
        <f t="shared" si="6386"/>
        <v/>
      </c>
      <c r="P4535" s="21" t="str">
        <f t="shared" si="6387"/>
        <v/>
      </c>
      <c r="Q4535" s="21"/>
      <c r="R4535" s="21" t="s">
        <v>9548</v>
      </c>
      <c r="S4535" s="21" t="s">
        <v>9549</v>
      </c>
      <c r="T4535" s="27" t="s">
        <v>9623</v>
      </c>
      <c r="U4535" s="23"/>
      <c r="V4535" s="23"/>
      <c r="W4535" s="15">
        <f t="shared" si="2"/>
        <v>45635</v>
      </c>
      <c r="X4535" s="24">
        <v>4534.0</v>
      </c>
      <c r="Y4535" s="17" t="str">
        <f t="shared" si="6373"/>
        <v>=COUNTIFS(C$3:C4535,C4535)</v>
      </c>
      <c r="Z4535" s="25" t="str">
        <f t="shared" si="6374"/>
        <v>#NAME?</v>
      </c>
      <c r="AA4535" s="25" t="str">
        <f t="shared" si="6375"/>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0"/>
        <v>2</v>
      </c>
      <c r="B4536" s="10">
        <f t="shared" si="5557"/>
        <v>3</v>
      </c>
      <c r="C4536" s="12" t="s">
        <v>1548</v>
      </c>
      <c r="D4536" s="21" t="str">
        <f t="shared" si="6376"/>
        <v>ind</v>
      </c>
      <c r="E4536" s="21" t="str">
        <f t="shared" si="6377"/>
        <v>adv, instr sg of anekapariyāya, comp</v>
      </c>
      <c r="F4536" s="21" t="str">
        <f t="shared" si="6378"/>
        <v/>
      </c>
      <c r="G4536" s="21"/>
      <c r="H4536" s="21" t="str">
        <f t="shared" si="6379"/>
        <v>in various ways, in many ways</v>
      </c>
      <c r="I4536" s="21" t="str">
        <f t="shared" si="6380"/>
        <v>with not one way</v>
      </c>
      <c r="J4536" s="21" t="str">
        <f t="shared" si="6381"/>
        <v/>
      </c>
      <c r="K4536" s="21" t="str">
        <f t="shared" si="6382"/>
        <v/>
      </c>
      <c r="L4536" s="21" t="str">
        <f t="shared" si="6383"/>
        <v/>
      </c>
      <c r="M4536" s="21" t="str">
        <f t="shared" si="6384"/>
        <v/>
      </c>
      <c r="N4536" s="21" t="str">
        <f t="shared" si="6385"/>
        <v>aneka + pariyāyena</v>
      </c>
      <c r="O4536" s="21" t="str">
        <f t="shared" si="6386"/>
        <v>kammadhāraya</v>
      </c>
      <c r="P4536" s="21" t="str">
        <f t="shared" si="6387"/>
        <v>aneka + pariyāyena</v>
      </c>
      <c r="Q4536" s="21"/>
      <c r="R4536" s="21" t="s">
        <v>9548</v>
      </c>
      <c r="S4536" s="21" t="s">
        <v>9549</v>
      </c>
      <c r="T4536" s="27" t="s">
        <v>9623</v>
      </c>
      <c r="U4536" s="23"/>
      <c r="V4536" s="23"/>
      <c r="W4536" s="15">
        <f t="shared" si="2"/>
        <v>45635</v>
      </c>
      <c r="X4536" s="24">
        <v>4535.0</v>
      </c>
      <c r="Y4536" s="17" t="str">
        <f t="shared" si="6373"/>
        <v>=COUNTIFS(C$3:C4536,C4536)</v>
      </c>
      <c r="Z4536" s="25" t="str">
        <f t="shared" si="6374"/>
        <v>#NAME?</v>
      </c>
      <c r="AA4536" s="25" t="str">
        <f t="shared" si="6375"/>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0"/>
        <v>7</v>
      </c>
      <c r="B4537" s="10">
        <f t="shared" si="5557"/>
        <v>16</v>
      </c>
      <c r="C4537" s="12" t="s">
        <v>103</v>
      </c>
      <c r="D4537" s="21" t="str">
        <f t="shared" si="6376"/>
        <v>noun</v>
      </c>
      <c r="E4537" s="21" t="str">
        <f t="shared" si="6377"/>
        <v>masc voc sg or pl of āyasmant</v>
      </c>
      <c r="F4537" s="21" t="str">
        <f t="shared" si="6378"/>
        <v/>
      </c>
      <c r="G4537" s="21"/>
      <c r="H4537" s="21" t="str">
        <f t="shared" si="6379"/>
        <v>friend(s), brother(s)</v>
      </c>
      <c r="I4537" s="21" t="str">
        <f t="shared" si="6380"/>
        <v>having long life</v>
      </c>
      <c r="J4537" s="21" t="str">
        <f t="shared" si="6381"/>
        <v/>
      </c>
      <c r="K4537" s="21" t="str">
        <f t="shared" si="6382"/>
        <v/>
      </c>
      <c r="L4537" s="21" t="str">
        <f t="shared" si="6383"/>
        <v/>
      </c>
      <c r="M4537" s="21" t="str">
        <f t="shared" si="6384"/>
        <v/>
      </c>
      <c r="N4537" s="21" t="str">
        <f t="shared" si="6385"/>
        <v>āyas + mant</v>
      </c>
      <c r="O4537" s="21" t="str">
        <f t="shared" si="6386"/>
        <v/>
      </c>
      <c r="P4537" s="21" t="str">
        <f t="shared" si="6387"/>
        <v/>
      </c>
      <c r="Q4537" s="21"/>
      <c r="R4537" s="21" t="s">
        <v>9548</v>
      </c>
      <c r="S4537" s="21" t="s">
        <v>9549</v>
      </c>
      <c r="T4537" s="27" t="s">
        <v>9623</v>
      </c>
      <c r="U4537" s="23"/>
      <c r="V4537" s="23"/>
      <c r="W4537" s="15">
        <f t="shared" si="2"/>
        <v>45635</v>
      </c>
      <c r="X4537" s="24">
        <v>4536.0</v>
      </c>
      <c r="Y4537" s="17" t="str">
        <f t="shared" si="6373"/>
        <v>=COUNTIFS(C$3:C4537,C4537)</v>
      </c>
      <c r="Z4537" s="25" t="str">
        <f t="shared" si="6374"/>
        <v>#NAME?</v>
      </c>
      <c r="AA4537" s="25" t="str">
        <f t="shared" si="6375"/>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0"/>
        <v>2</v>
      </c>
      <c r="B4538" s="10">
        <f t="shared" si="5557"/>
        <v>6</v>
      </c>
      <c r="C4538" s="12" t="s">
        <v>9576</v>
      </c>
      <c r="D4538" s="21" t="str">
        <f t="shared" si="6376"/>
        <v>adj</v>
      </c>
      <c r="E4538" s="21" t="str">
        <f t="shared" si="6377"/>
        <v>masc nom pl of antarāyika</v>
      </c>
      <c r="F4538" s="21" t="str">
        <f t="shared" si="6378"/>
        <v/>
      </c>
      <c r="G4538" s="21"/>
      <c r="H4538" s="21" t="str">
        <f t="shared" si="6379"/>
        <v>obstructive</v>
      </c>
      <c r="I4538" s="21" t="str">
        <f t="shared" si="6380"/>
        <v>coming in-betweeen</v>
      </c>
      <c r="J4538" s="21" t="str">
        <f t="shared" si="6381"/>
        <v/>
      </c>
      <c r="K4538" s="21" t="str">
        <f t="shared" si="6382"/>
        <v/>
      </c>
      <c r="L4538" s="21" t="str">
        <f t="shared" si="6383"/>
        <v/>
      </c>
      <c r="M4538" s="21" t="str">
        <f t="shared" si="6384"/>
        <v/>
      </c>
      <c r="N4538" s="21" t="str">
        <f t="shared" si="6385"/>
        <v>anatra + aya + ika</v>
      </c>
      <c r="O4538" s="21" t="str">
        <f t="shared" si="6386"/>
        <v/>
      </c>
      <c r="P4538" s="21" t="str">
        <f t="shared" si="6387"/>
        <v/>
      </c>
      <c r="Q4538" s="21"/>
      <c r="R4538" s="21" t="s">
        <v>9548</v>
      </c>
      <c r="S4538" s="21" t="s">
        <v>9549</v>
      </c>
      <c r="T4538" s="27" t="s">
        <v>9623</v>
      </c>
      <c r="U4538" s="23"/>
      <c r="V4538" s="23"/>
      <c r="W4538" s="15">
        <f t="shared" si="2"/>
        <v>45635</v>
      </c>
      <c r="X4538" s="24">
        <v>4537.0</v>
      </c>
      <c r="Y4538" s="17" t="str">
        <f t="shared" si="6373"/>
        <v>=COUNTIFS(C$3:C4538,C4538)</v>
      </c>
      <c r="Z4538" s="25" t="str">
        <f t="shared" si="6374"/>
        <v>#NAME?</v>
      </c>
      <c r="AA4538" s="25" t="str">
        <f t="shared" si="6375"/>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0"/>
        <v>12</v>
      </c>
      <c r="B4539" s="10">
        <f t="shared" si="5557"/>
        <v>34</v>
      </c>
      <c r="C4539" s="12" t="s">
        <v>963</v>
      </c>
      <c r="D4539" s="21" t="str">
        <f t="shared" si="6376"/>
        <v>noun</v>
      </c>
      <c r="E4539" s="21" t="str">
        <f t="shared" si="6377"/>
        <v>masc nom pl of dhamma</v>
      </c>
      <c r="F4539" s="21" t="str">
        <f t="shared" si="6378"/>
        <v/>
      </c>
      <c r="G4539" s="21"/>
      <c r="H4539" s="21" t="s">
        <v>9627</v>
      </c>
      <c r="I4539" s="21" t="str">
        <f t="shared" si="6380"/>
        <v>holdings, supports</v>
      </c>
      <c r="J4539" s="21" t="str">
        <f t="shared" si="6381"/>
        <v>√dhar (hold)</v>
      </c>
      <c r="K4539" s="21">
        <f t="shared" si="6382"/>
        <v>1</v>
      </c>
      <c r="L4539" s="21" t="str">
        <f t="shared" si="6383"/>
        <v>a</v>
      </c>
      <c r="M4539" s="21" t="str">
        <f t="shared" si="6384"/>
        <v/>
      </c>
      <c r="N4539" s="21" t="str">
        <f t="shared" si="6385"/>
        <v>√dhar + ma</v>
      </c>
      <c r="O4539" s="21" t="str">
        <f t="shared" si="6386"/>
        <v/>
      </c>
      <c r="P4539" s="21" t="str">
        <f t="shared" si="6387"/>
        <v/>
      </c>
      <c r="Q4539" s="21"/>
      <c r="R4539" s="21" t="s">
        <v>9548</v>
      </c>
      <c r="S4539" s="21" t="s">
        <v>9549</v>
      </c>
      <c r="T4539" s="27" t="s">
        <v>9623</v>
      </c>
      <c r="U4539" s="23"/>
      <c r="V4539" s="23"/>
      <c r="W4539" s="15">
        <f t="shared" si="2"/>
        <v>45635</v>
      </c>
      <c r="X4539" s="24">
        <v>4538.0</v>
      </c>
      <c r="Y4539" s="17" t="str">
        <f t="shared" si="6373"/>
        <v>=COUNTIFS(C$3:C4539,C4539)</v>
      </c>
      <c r="Z4539" s="25" t="str">
        <f t="shared" si="6374"/>
        <v>#NAME?</v>
      </c>
      <c r="AA4539" s="25" t="str">
        <f t="shared" si="6375"/>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0"/>
        <v>3</v>
      </c>
      <c r="B4540" s="10">
        <f t="shared" si="5557"/>
        <v>6</v>
      </c>
      <c r="C4540" s="12" t="s">
        <v>9576</v>
      </c>
      <c r="D4540" s="21" t="str">
        <f t="shared" si="6376"/>
        <v>adj</v>
      </c>
      <c r="E4540" s="21" t="str">
        <f t="shared" si="6377"/>
        <v>masc nom pl of antarāyika</v>
      </c>
      <c r="F4540" s="21" t="str">
        <f t="shared" si="6378"/>
        <v/>
      </c>
      <c r="G4540" s="21"/>
      <c r="H4540" s="21" t="str">
        <f t="shared" ref="H4540:H4547" si="6388">VLOOKUP($C4540,$C$1:$P$7320,6,0)</f>
        <v>obstructive</v>
      </c>
      <c r="I4540" s="21" t="str">
        <f t="shared" si="6380"/>
        <v>coming in-betweeen</v>
      </c>
      <c r="J4540" s="21" t="str">
        <f t="shared" si="6381"/>
        <v/>
      </c>
      <c r="K4540" s="21" t="str">
        <f t="shared" si="6382"/>
        <v/>
      </c>
      <c r="L4540" s="21" t="str">
        <f t="shared" si="6383"/>
        <v/>
      </c>
      <c r="M4540" s="21" t="str">
        <f t="shared" si="6384"/>
        <v/>
      </c>
      <c r="N4540" s="21" t="str">
        <f t="shared" si="6385"/>
        <v>anatra + aya + ika</v>
      </c>
      <c r="O4540" s="21" t="str">
        <f t="shared" si="6386"/>
        <v/>
      </c>
      <c r="P4540" s="21" t="str">
        <f t="shared" si="6387"/>
        <v/>
      </c>
      <c r="Q4540" s="21"/>
      <c r="R4540" s="21" t="s">
        <v>9548</v>
      </c>
      <c r="S4540" s="21" t="s">
        <v>9549</v>
      </c>
      <c r="T4540" s="27" t="s">
        <v>9623</v>
      </c>
      <c r="U4540" s="23"/>
      <c r="V4540" s="23"/>
      <c r="W4540" s="15">
        <f t="shared" si="2"/>
        <v>45635</v>
      </c>
      <c r="X4540" s="24">
        <v>4539.0</v>
      </c>
      <c r="Y4540" s="17" t="str">
        <f t="shared" si="6373"/>
        <v>=COUNTIFS(C$3:C4540,C4540)</v>
      </c>
      <c r="Z4540" s="25" t="str">
        <f t="shared" si="6374"/>
        <v>#NAME?</v>
      </c>
      <c r="AA4540" s="25" t="str">
        <f t="shared" si="6375"/>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0"/>
        <v>2</v>
      </c>
      <c r="B4541" s="10">
        <f t="shared" si="5557"/>
        <v>4</v>
      </c>
      <c r="C4541" s="12" t="s">
        <v>9582</v>
      </c>
      <c r="D4541" s="21" t="str">
        <f t="shared" si="6376"/>
        <v>pp</v>
      </c>
      <c r="E4541" s="21" t="str">
        <f t="shared" si="6377"/>
        <v>masc nom pl of vutta</v>
      </c>
      <c r="F4541" s="21" t="str">
        <f t="shared" si="6378"/>
        <v/>
      </c>
      <c r="G4541" s="21"/>
      <c r="H4541" s="21" t="str">
        <f t="shared" si="6388"/>
        <v>said, spoken</v>
      </c>
      <c r="I4541" s="21" t="str">
        <f t="shared" si="6380"/>
        <v/>
      </c>
      <c r="J4541" s="21" t="str">
        <f t="shared" si="6381"/>
        <v>√vac (speak)</v>
      </c>
      <c r="K4541" s="21">
        <f t="shared" si="6382"/>
        <v>1</v>
      </c>
      <c r="L4541" s="21" t="str">
        <f t="shared" si="6383"/>
        <v>a</v>
      </c>
      <c r="M4541" s="21" t="str">
        <f t="shared" si="6384"/>
        <v/>
      </c>
      <c r="N4541" s="21" t="str">
        <f t="shared" si="6385"/>
        <v>√vac &gt; vuc + ta</v>
      </c>
      <c r="O4541" s="21" t="str">
        <f t="shared" si="6386"/>
        <v/>
      </c>
      <c r="P4541" s="21" t="str">
        <f t="shared" si="6387"/>
        <v/>
      </c>
      <c r="Q4541" s="21"/>
      <c r="R4541" s="21" t="s">
        <v>9548</v>
      </c>
      <c r="S4541" s="21" t="s">
        <v>9549</v>
      </c>
      <c r="T4541" s="27" t="s">
        <v>9623</v>
      </c>
      <c r="U4541" s="23"/>
      <c r="V4541" s="23"/>
      <c r="W4541" s="15">
        <f t="shared" si="2"/>
        <v>45635</v>
      </c>
      <c r="X4541" s="24">
        <v>4540.0</v>
      </c>
      <c r="Y4541" s="17" t="str">
        <f t="shared" si="6373"/>
        <v>=COUNTIFS(C$3:C4541,C4541)</v>
      </c>
      <c r="Z4541" s="25" t="str">
        <f t="shared" si="6374"/>
        <v>#NAME?</v>
      </c>
      <c r="AA4541" s="25" t="str">
        <f t="shared" si="6375"/>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0"/>
        <v>4</v>
      </c>
      <c r="B4542" s="10">
        <f t="shared" si="5557"/>
        <v>7</v>
      </c>
      <c r="C4542" s="12" t="s">
        <v>686</v>
      </c>
      <c r="D4542" s="21" t="str">
        <f t="shared" si="6376"/>
        <v>noun</v>
      </c>
      <c r="E4542" s="21" t="str">
        <f t="shared" si="6377"/>
        <v>masc instr sg of bhagavant</v>
      </c>
      <c r="F4542" s="21" t="str">
        <f t="shared" si="6378"/>
        <v/>
      </c>
      <c r="G4542" s="21"/>
      <c r="H4542" s="21" t="str">
        <f t="shared" si="6388"/>
        <v>by the Blessed One, Fortunate One</v>
      </c>
      <c r="I4542" s="21" t="str">
        <f t="shared" si="6380"/>
        <v>having luck, fortune</v>
      </c>
      <c r="J4542" s="21" t="str">
        <f t="shared" si="6381"/>
        <v>√bhaj (divide)</v>
      </c>
      <c r="K4542" s="21">
        <f t="shared" si="6382"/>
        <v>1</v>
      </c>
      <c r="L4542" s="21" t="str">
        <f t="shared" si="6383"/>
        <v>a</v>
      </c>
      <c r="M4542" s="21" t="str">
        <f t="shared" si="6384"/>
        <v/>
      </c>
      <c r="N4542" s="21" t="str">
        <f t="shared" si="6385"/>
        <v>√bhaj &gt; bhag + avant</v>
      </c>
      <c r="O4542" s="21" t="str">
        <f t="shared" si="6386"/>
        <v/>
      </c>
      <c r="P4542" s="21" t="str">
        <f t="shared" si="6387"/>
        <v/>
      </c>
      <c r="Q4542" s="21"/>
      <c r="R4542" s="21" t="s">
        <v>9548</v>
      </c>
      <c r="S4542" s="21" t="s">
        <v>9549</v>
      </c>
      <c r="T4542" s="27" t="s">
        <v>9623</v>
      </c>
      <c r="U4542" s="23"/>
      <c r="V4542" s="23"/>
      <c r="W4542" s="15">
        <f t="shared" si="2"/>
        <v>45635</v>
      </c>
      <c r="X4542" s="24">
        <v>4541.0</v>
      </c>
      <c r="Y4542" s="17" t="str">
        <f t="shared" si="6373"/>
        <v>=COUNTIFS(C$3:C4542,C4542)</v>
      </c>
      <c r="Z4542" s="25" t="str">
        <f t="shared" si="6374"/>
        <v>#NAME?</v>
      </c>
      <c r="AA4542" s="25" t="str">
        <f t="shared" si="6375"/>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0"/>
        <v>2</v>
      </c>
      <c r="B4543" s="10">
        <f t="shared" si="5557"/>
        <v>3</v>
      </c>
      <c r="C4543" s="12" t="s">
        <v>4598</v>
      </c>
      <c r="D4543" s="21" t="str">
        <f t="shared" si="6376"/>
        <v>comp</v>
      </c>
      <c r="E4543" s="21" t="str">
        <f t="shared" si="6377"/>
        <v>comp</v>
      </c>
      <c r="F4543" s="21" t="str">
        <f t="shared" si="6378"/>
        <v/>
      </c>
      <c r="G4543" s="21"/>
      <c r="H4543" s="21" t="str">
        <f t="shared" si="6388"/>
        <v>but (it is) enough</v>
      </c>
      <c r="I4543" s="21" t="str">
        <f t="shared" si="6380"/>
        <v/>
      </c>
      <c r="J4543" s="21" t="str">
        <f t="shared" si="6381"/>
        <v/>
      </c>
      <c r="K4543" s="21" t="str">
        <f t="shared" si="6382"/>
        <v/>
      </c>
      <c r="L4543" s="21" t="str">
        <f t="shared" si="6383"/>
        <v/>
      </c>
      <c r="M4543" s="21" t="str">
        <f t="shared" si="6384"/>
        <v/>
      </c>
      <c r="N4543" s="21" t="str">
        <f t="shared" si="6385"/>
        <v>alaṃ + ca</v>
      </c>
      <c r="O4543" s="21" t="str">
        <f t="shared" si="6386"/>
        <v/>
      </c>
      <c r="P4543" s="21" t="str">
        <f t="shared" si="6387"/>
        <v/>
      </c>
      <c r="Q4543" s="21"/>
      <c r="R4543" s="21" t="s">
        <v>9548</v>
      </c>
      <c r="S4543" s="21" t="s">
        <v>9549</v>
      </c>
      <c r="T4543" s="27" t="s">
        <v>9623</v>
      </c>
      <c r="U4543" s="23"/>
      <c r="V4543" s="23"/>
      <c r="W4543" s="15">
        <f t="shared" si="2"/>
        <v>45635</v>
      </c>
      <c r="X4543" s="24">
        <v>4542.0</v>
      </c>
      <c r="Y4543" s="17" t="str">
        <f t="shared" si="6373"/>
        <v>=COUNTIFS(C$3:C4543,C4543)</v>
      </c>
      <c r="Z4543" s="25" t="str">
        <f t="shared" si="6374"/>
        <v>#NAME?</v>
      </c>
      <c r="AA4543" s="25" t="str">
        <f t="shared" si="6375"/>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0"/>
        <v>90</v>
      </c>
      <c r="B4544" s="10">
        <f t="shared" si="5557"/>
        <v>124</v>
      </c>
      <c r="C4544" s="12" t="s">
        <v>466</v>
      </c>
      <c r="D4544" s="21" t="str">
        <f t="shared" si="6376"/>
        <v>ind</v>
      </c>
      <c r="E4544" s="21" t="str">
        <f t="shared" si="6377"/>
        <v/>
      </c>
      <c r="F4544" s="21" t="str">
        <f t="shared" si="6378"/>
        <v/>
      </c>
      <c r="G4544" s="21"/>
      <c r="H4544" s="21" t="str">
        <f t="shared" si="6388"/>
        <v>then, now, so, but</v>
      </c>
      <c r="I4544" s="21" t="str">
        <f t="shared" si="6380"/>
        <v/>
      </c>
      <c r="J4544" s="21" t="str">
        <f t="shared" si="6381"/>
        <v/>
      </c>
      <c r="K4544" s="21" t="str">
        <f t="shared" si="6382"/>
        <v/>
      </c>
      <c r="L4544" s="21" t="str">
        <f t="shared" si="6383"/>
        <v/>
      </c>
      <c r="M4544" s="21" t="str">
        <f t="shared" si="6384"/>
        <v/>
      </c>
      <c r="N4544" s="21" t="str">
        <f t="shared" si="6385"/>
        <v/>
      </c>
      <c r="O4544" s="21" t="str">
        <f t="shared" si="6386"/>
        <v/>
      </c>
      <c r="P4544" s="21" t="str">
        <f t="shared" si="6387"/>
        <v/>
      </c>
      <c r="Q4544" s="21"/>
      <c r="R4544" s="21" t="s">
        <v>9548</v>
      </c>
      <c r="S4544" s="21" t="s">
        <v>9549</v>
      </c>
      <c r="T4544" s="27" t="s">
        <v>9623</v>
      </c>
      <c r="U4544" s="23"/>
      <c r="V4544" s="23"/>
      <c r="W4544" s="15">
        <f t="shared" si="2"/>
        <v>45635</v>
      </c>
      <c r="X4544" s="24">
        <v>4543.0</v>
      </c>
      <c r="Y4544" s="17" t="str">
        <f t="shared" si="6373"/>
        <v>=COUNTIFS(C$3:C4544,C4544)</v>
      </c>
      <c r="Z4544" s="25" t="str">
        <f t="shared" si="6374"/>
        <v>#NAME?</v>
      </c>
      <c r="AA4544" s="25" t="str">
        <f t="shared" si="6375"/>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0"/>
        <v>13</v>
      </c>
      <c r="B4545" s="10">
        <f t="shared" si="5557"/>
        <v>19</v>
      </c>
      <c r="C4545" s="12" t="s">
        <v>1499</v>
      </c>
      <c r="D4545" s="21" t="str">
        <f t="shared" si="6376"/>
        <v>pron</v>
      </c>
      <c r="E4545" s="21" t="str">
        <f t="shared" si="6377"/>
        <v>dat sg of tvaṃ</v>
      </c>
      <c r="F4545" s="21" t="str">
        <f t="shared" si="6378"/>
        <v/>
      </c>
      <c r="G4545" s="21"/>
      <c r="H4545" s="21" t="str">
        <f t="shared" si="6388"/>
        <v>for you</v>
      </c>
      <c r="I4545" s="21" t="str">
        <f t="shared" si="6380"/>
        <v/>
      </c>
      <c r="J4545" s="21" t="str">
        <f t="shared" si="6381"/>
        <v/>
      </c>
      <c r="K4545" s="21" t="str">
        <f t="shared" si="6382"/>
        <v/>
      </c>
      <c r="L4545" s="21" t="str">
        <f t="shared" si="6383"/>
        <v/>
      </c>
      <c r="M4545" s="21" t="str">
        <f t="shared" si="6384"/>
        <v/>
      </c>
      <c r="N4545" s="21" t="str">
        <f t="shared" si="6385"/>
        <v/>
      </c>
      <c r="O4545" s="21" t="str">
        <f t="shared" si="6386"/>
        <v/>
      </c>
      <c r="P4545" s="21" t="str">
        <f t="shared" si="6387"/>
        <v/>
      </c>
      <c r="Q4545" s="21"/>
      <c r="R4545" s="21" t="s">
        <v>9548</v>
      </c>
      <c r="S4545" s="21" t="s">
        <v>9549</v>
      </c>
      <c r="T4545" s="27" t="s">
        <v>9623</v>
      </c>
      <c r="U4545" s="23"/>
      <c r="V4545" s="23"/>
      <c r="W4545" s="15">
        <f t="shared" si="2"/>
        <v>45635</v>
      </c>
      <c r="X4545" s="24">
        <v>4544.0</v>
      </c>
      <c r="Y4545" s="17" t="str">
        <f t="shared" si="6373"/>
        <v>=COUNTIFS(C$3:C4545,C4545)</v>
      </c>
      <c r="Z4545" s="25" t="str">
        <f t="shared" si="6374"/>
        <v>#NAME?</v>
      </c>
      <c r="AA4545" s="25" t="str">
        <f t="shared" si="6375"/>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0"/>
        <v>2</v>
      </c>
      <c r="B4546" s="10">
        <f t="shared" si="5557"/>
        <v>4</v>
      </c>
      <c r="C4546" s="12" t="s">
        <v>9585</v>
      </c>
      <c r="D4546" s="21" t="str">
        <f t="shared" si="6376"/>
        <v>prp</v>
      </c>
      <c r="E4546" s="21" t="str">
        <f t="shared" si="6377"/>
        <v>masc gen sg of paṭisevanta</v>
      </c>
      <c r="F4546" s="21" t="str">
        <f t="shared" si="6378"/>
        <v/>
      </c>
      <c r="G4546" s="21"/>
      <c r="H4546" s="21" t="str">
        <f t="shared" si="6388"/>
        <v>when engaging, indulging</v>
      </c>
      <c r="I4546" s="21" t="str">
        <f t="shared" si="6380"/>
        <v>when associating</v>
      </c>
      <c r="J4546" s="21" t="str">
        <f t="shared" si="6381"/>
        <v>√sev (serve, associate)</v>
      </c>
      <c r="K4546" s="21">
        <f t="shared" si="6382"/>
        <v>1</v>
      </c>
      <c r="L4546" s="21" t="str">
        <f t="shared" si="6383"/>
        <v>a</v>
      </c>
      <c r="M4546" s="21" t="str">
        <f t="shared" si="6384"/>
        <v>√sev + a</v>
      </c>
      <c r="N4546" s="21" t="str">
        <f t="shared" si="6385"/>
        <v>pati + seva + nta</v>
      </c>
      <c r="O4546" s="21" t="str">
        <f t="shared" si="6386"/>
        <v/>
      </c>
      <c r="P4546" s="21" t="str">
        <f t="shared" si="6387"/>
        <v/>
      </c>
      <c r="Q4546" s="21"/>
      <c r="R4546" s="21" t="s">
        <v>9548</v>
      </c>
      <c r="S4546" s="21" t="s">
        <v>9549</v>
      </c>
      <c r="T4546" s="27" t="s">
        <v>9623</v>
      </c>
      <c r="U4546" s="23"/>
      <c r="V4546" s="23"/>
      <c r="W4546" s="15">
        <f t="shared" si="2"/>
        <v>45635</v>
      </c>
      <c r="X4546" s="24">
        <v>4545.0</v>
      </c>
      <c r="Y4546" s="17" t="str">
        <f t="shared" si="6373"/>
        <v>=COUNTIFS(C$3:C4546,C4546)</v>
      </c>
      <c r="Z4546" s="25" t="str">
        <f t="shared" si="6374"/>
        <v>#NAME?</v>
      </c>
      <c r="AA4546" s="25" t="str">
        <f t="shared" si="6375"/>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0"/>
        <v>2</v>
      </c>
      <c r="B4547" s="10">
        <f t="shared" si="5557"/>
        <v>4</v>
      </c>
      <c r="C4547" s="12" t="s">
        <v>9597</v>
      </c>
      <c r="D4547" s="21" t="str">
        <f t="shared" si="6376"/>
        <v>comp</v>
      </c>
      <c r="E4547" s="21" t="str">
        <f t="shared" si="6377"/>
        <v>sandhi, masc + ind</v>
      </c>
      <c r="F4547" s="21" t="str">
        <f t="shared" si="6378"/>
        <v/>
      </c>
      <c r="G4547" s="21"/>
      <c r="H4547" s="21" t="str">
        <f t="shared" si="6388"/>
        <v/>
      </c>
      <c r="I4547" s="21" t="str">
        <f t="shared" si="6380"/>
        <v/>
      </c>
      <c r="J4547" s="21" t="str">
        <f t="shared" si="6381"/>
        <v/>
      </c>
      <c r="K4547" s="21" t="str">
        <f t="shared" si="6382"/>
        <v/>
      </c>
      <c r="L4547" s="21" t="str">
        <f t="shared" si="6383"/>
        <v/>
      </c>
      <c r="M4547" s="21" t="str">
        <f t="shared" si="6384"/>
        <v/>
      </c>
      <c r="N4547" s="21" t="str">
        <f t="shared" si="6385"/>
        <v>antarāyāya + iti</v>
      </c>
      <c r="O4547" s="21" t="str">
        <f t="shared" si="6386"/>
        <v/>
      </c>
      <c r="P4547" s="21" t="str">
        <f t="shared" si="6387"/>
        <v/>
      </c>
      <c r="Q4547" s="21"/>
      <c r="R4547" s="21" t="s">
        <v>9548</v>
      </c>
      <c r="S4547" s="21" t="s">
        <v>9549</v>
      </c>
      <c r="T4547" s="27" t="s">
        <v>9623</v>
      </c>
      <c r="U4547" s="23"/>
      <c r="V4547" s="23"/>
      <c r="W4547" s="15">
        <f t="shared" si="2"/>
        <v>45635</v>
      </c>
      <c r="X4547" s="24">
        <v>4546.0</v>
      </c>
      <c r="Y4547" s="17" t="str">
        <f t="shared" si="6373"/>
        <v>=COUNTIFS(C$3:C4547,C4547)</v>
      </c>
      <c r="Z4547" s="25" t="str">
        <f t="shared" si="6374"/>
        <v>#NAME?</v>
      </c>
      <c r="AA4547" s="25" t="str">
        <f t="shared" si="6375"/>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57"/>
        <v>0</v>
      </c>
      <c r="C4548" s="130"/>
      <c r="D4548" s="130"/>
      <c r="E4548" s="130"/>
      <c r="F4548" s="130"/>
      <c r="G4548" s="130"/>
      <c r="H4548" s="130"/>
      <c r="I4548" s="130"/>
      <c r="J4548" s="130"/>
      <c r="K4548" s="130"/>
      <c r="L4548" s="130"/>
      <c r="M4548" s="130"/>
      <c r="N4548" s="130"/>
      <c r="O4548" s="130"/>
      <c r="P4548" s="130"/>
      <c r="Q4548" s="130"/>
      <c r="R4548" s="130"/>
      <c r="S4548" s="130"/>
      <c r="T4548" s="130"/>
      <c r="U4548" s="36"/>
      <c r="V4548" s="36"/>
      <c r="W4548" s="15">
        <f t="shared" si="2"/>
        <v>45635</v>
      </c>
      <c r="X4548" s="24">
        <v>4547.0</v>
      </c>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57"/>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2"/>
        <v>45635</v>
      </c>
      <c r="X4549" s="24">
        <v>4548.0</v>
      </c>
      <c r="Y4549" s="17" t="str">
        <f t="shared" ref="Y4549:Y4564" si="6389">formulatext(A4549)</f>
        <v>#N/A</v>
      </c>
      <c r="Z4549" s="25" t="str">
        <f t="shared" ref="Z4549:Z4564" si="6390">org.libreoffice.regex(Y4549,"(\= COUNTIFS\(C\$\d{1,3}:)(C\d{1,3})(,)(C\d{1,3})(\))","$2")</f>
        <v>#NAME?</v>
      </c>
      <c r="AA4549" s="25" t="str">
        <f t="shared" ref="AA4549:AA4564" si="6391">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92">COUNTIFS(C$3:C4550,C4550)</f>
        <v>7</v>
      </c>
      <c r="B4550" s="10">
        <f t="shared" si="5557"/>
        <v>8</v>
      </c>
      <c r="C4550" s="12" t="s">
        <v>3213</v>
      </c>
      <c r="D4550" s="21" t="str">
        <f t="shared" ref="D4550:D4564" si="6393">VLOOKUP($C4550,$C$1:$P$7320,2,0)</f>
        <v>comp</v>
      </c>
      <c r="E4550" s="21" t="str">
        <f t="shared" ref="E4550:E4552" si="6394">VLOOKUP($C4550,$C$1:$P$7320,3,0)</f>
        <v>sandhi, adv + ind</v>
      </c>
      <c r="F4550" s="21" t="str">
        <f t="shared" ref="F4550:F4564" si="6395">VLOOKUP($C4550,$C$1:$P$7320,4,0)</f>
        <v/>
      </c>
      <c r="G4550" s="21"/>
      <c r="H4550" s="21" t="str">
        <f t="shared" ref="H4550:H4564" si="6396">VLOOKUP($C4550,$C$1:$P$7320,6,0)</f>
        <v>and thus, and like this</v>
      </c>
      <c r="I4550" s="21" t="str">
        <f t="shared" ref="I4550:I4564" si="6397">VLOOKUP($C4550,$C$1:$P$7320,7,0)</f>
        <v/>
      </c>
      <c r="J4550" s="21" t="str">
        <f t="shared" ref="J4550:J4561" si="6398">VLOOKUP($C4550,$C$1:$P$7320,8,0)</f>
        <v/>
      </c>
      <c r="K4550" s="21" t="str">
        <f t="shared" ref="K4550:K4564" si="6399">VLOOKUP($C4550,$C$1:$P$7320,9,0)</f>
        <v/>
      </c>
      <c r="L4550" s="21" t="str">
        <f t="shared" ref="L4550:L4564" si="6400">VLOOKUP($C4550,$C$1:$P$7320,10,0)</f>
        <v/>
      </c>
      <c r="M4550" s="21" t="str">
        <f t="shared" ref="M4550:M4564" si="6401">VLOOKUP($C4550,$C$1:$P$7320,11,0)</f>
        <v/>
      </c>
      <c r="N4550" s="21" t="str">
        <f t="shared" ref="N4550:N4564" si="6402">VLOOKUP($C4550,$C$1:$P$7320,12,0)</f>
        <v>evaṃ + ca</v>
      </c>
      <c r="O4550" s="21" t="str">
        <f t="shared" ref="O4550:O4564" si="6403">VLOOKUP($C4550,$C$1:$P$7320,13,0)</f>
        <v/>
      </c>
      <c r="P4550" s="21" t="str">
        <f t="shared" ref="P4550:P4564" si="6404">VLOOKUP($C4550,$C$1:$P$7320,14,0)</f>
        <v/>
      </c>
      <c r="Q4550" s="21" t="s">
        <v>9628</v>
      </c>
      <c r="R4550" s="21" t="s">
        <v>9548</v>
      </c>
      <c r="S4550" s="21" t="s">
        <v>9549</v>
      </c>
      <c r="T4550" s="21" t="s">
        <v>9629</v>
      </c>
      <c r="U4550" s="23"/>
      <c r="V4550" s="23"/>
      <c r="W4550" s="15">
        <f t="shared" si="2"/>
        <v>45635</v>
      </c>
      <c r="X4550" s="24">
        <v>4549.0</v>
      </c>
      <c r="Y4550" s="17" t="str">
        <f t="shared" si="6389"/>
        <v>=COUNTIFS(C$3:C4550,C4550)</v>
      </c>
      <c r="Z4550" s="25" t="str">
        <f t="shared" si="6390"/>
        <v>#NAME?</v>
      </c>
      <c r="AA4550" s="25" t="str">
        <f t="shared" si="6391"/>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92"/>
        <v>91</v>
      </c>
      <c r="B4551" s="10">
        <f t="shared" si="5557"/>
        <v>124</v>
      </c>
      <c r="C4551" s="12" t="s">
        <v>466</v>
      </c>
      <c r="D4551" s="21" t="str">
        <f t="shared" si="6393"/>
        <v>ind</v>
      </c>
      <c r="E4551" s="21" t="str">
        <f t="shared" si="6394"/>
        <v/>
      </c>
      <c r="F4551" s="21" t="str">
        <f t="shared" si="6395"/>
        <v/>
      </c>
      <c r="G4551" s="21"/>
      <c r="H4551" s="21" t="str">
        <f t="shared" si="6396"/>
        <v>then, now, so, but</v>
      </c>
      <c r="I4551" s="21" t="str">
        <f t="shared" si="6397"/>
        <v/>
      </c>
      <c r="J4551" s="21" t="str">
        <f t="shared" si="6398"/>
        <v/>
      </c>
      <c r="K4551" s="21" t="str">
        <f t="shared" si="6399"/>
        <v/>
      </c>
      <c r="L4551" s="21" t="str">
        <f t="shared" si="6400"/>
        <v/>
      </c>
      <c r="M4551" s="21" t="str">
        <f t="shared" si="6401"/>
        <v/>
      </c>
      <c r="N4551" s="21" t="str">
        <f t="shared" si="6402"/>
        <v/>
      </c>
      <c r="O4551" s="21" t="str">
        <f t="shared" si="6403"/>
        <v/>
      </c>
      <c r="P4551" s="21" t="str">
        <f t="shared" si="6404"/>
        <v/>
      </c>
      <c r="Q4551" s="21"/>
      <c r="R4551" s="21" t="s">
        <v>9548</v>
      </c>
      <c r="S4551" s="21" t="s">
        <v>9549</v>
      </c>
      <c r="T4551" s="21" t="s">
        <v>9629</v>
      </c>
      <c r="U4551" s="77"/>
      <c r="V4551" s="23"/>
      <c r="W4551" s="15">
        <f t="shared" si="2"/>
        <v>45635</v>
      </c>
      <c r="X4551" s="24">
        <v>4550.0</v>
      </c>
      <c r="Y4551" s="17" t="str">
        <f t="shared" si="6389"/>
        <v>=COUNTIFS(C$3:C4551,C4551)</v>
      </c>
      <c r="Z4551" s="25" t="str">
        <f t="shared" si="6390"/>
        <v>#NAME?</v>
      </c>
      <c r="AA4551" s="25" t="str">
        <f t="shared" si="6391"/>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2"/>
        <v>31</v>
      </c>
      <c r="B4552" s="10">
        <f t="shared" si="5557"/>
        <v>37</v>
      </c>
      <c r="C4552" s="12" t="s">
        <v>368</v>
      </c>
      <c r="D4552" s="21" t="str">
        <f t="shared" si="6393"/>
        <v>pron</v>
      </c>
      <c r="E4552" s="21" t="str">
        <f t="shared" si="6394"/>
        <v>masc nom sg of ta</v>
      </c>
      <c r="F4552" s="21" t="str">
        <f t="shared" si="6395"/>
        <v/>
      </c>
      <c r="G4552" s="21"/>
      <c r="H4552" s="21" t="str">
        <f t="shared" si="6396"/>
        <v>he, that</v>
      </c>
      <c r="I4552" s="21" t="str">
        <f t="shared" si="6397"/>
        <v/>
      </c>
      <c r="J4552" s="21" t="str">
        <f t="shared" si="6398"/>
        <v/>
      </c>
      <c r="K4552" s="21" t="str">
        <f t="shared" si="6399"/>
        <v/>
      </c>
      <c r="L4552" s="21" t="str">
        <f t="shared" si="6400"/>
        <v/>
      </c>
      <c r="M4552" s="21" t="str">
        <f t="shared" si="6401"/>
        <v/>
      </c>
      <c r="N4552" s="21" t="str">
        <f t="shared" si="6402"/>
        <v/>
      </c>
      <c r="O4552" s="21" t="str">
        <f t="shared" si="6403"/>
        <v/>
      </c>
      <c r="P4552" s="21" t="str">
        <f t="shared" si="6404"/>
        <v/>
      </c>
      <c r="Q4552" s="21"/>
      <c r="R4552" s="21" t="s">
        <v>9548</v>
      </c>
      <c r="S4552" s="21" t="s">
        <v>9549</v>
      </c>
      <c r="T4552" s="21" t="s">
        <v>9629</v>
      </c>
      <c r="U4552" s="23"/>
      <c r="V4552" s="23"/>
      <c r="W4552" s="15">
        <f t="shared" si="2"/>
        <v>45635</v>
      </c>
      <c r="X4552" s="24">
        <v>4551.0</v>
      </c>
      <c r="Y4552" s="17" t="str">
        <f t="shared" si="6389"/>
        <v>=COUNTIFS(C$3:C4552,C4552)</v>
      </c>
      <c r="Z4552" s="25" t="str">
        <f t="shared" si="6390"/>
        <v>#NAME?</v>
      </c>
      <c r="AA4552" s="25" t="str">
        <f t="shared" si="6391"/>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2"/>
        <v>123</v>
      </c>
      <c r="B4553" s="10">
        <f t="shared" si="5557"/>
        <v>147</v>
      </c>
      <c r="C4553" s="12" t="s">
        <v>560</v>
      </c>
      <c r="D4553" s="21" t="str">
        <f t="shared" si="6393"/>
        <v>noun</v>
      </c>
      <c r="E4553" s="21" t="s">
        <v>3635</v>
      </c>
      <c r="F4553" s="21" t="str">
        <f t="shared" si="6395"/>
        <v/>
      </c>
      <c r="G4553" s="21"/>
      <c r="H4553" s="21" t="str">
        <f t="shared" si="6396"/>
        <v>monk, monastic</v>
      </c>
      <c r="I4553" s="21" t="str">
        <f t="shared" si="6397"/>
        <v>beggar, mendicant</v>
      </c>
      <c r="J4553" s="21" t="str">
        <f t="shared" si="6398"/>
        <v>√bhikkh (beg)</v>
      </c>
      <c r="K4553" s="21">
        <f t="shared" si="6399"/>
        <v>1</v>
      </c>
      <c r="L4553" s="21" t="str">
        <f t="shared" si="6400"/>
        <v>a</v>
      </c>
      <c r="M4553" s="21" t="str">
        <f t="shared" si="6401"/>
        <v/>
      </c>
      <c r="N4553" s="21" t="str">
        <f t="shared" si="6402"/>
        <v>√bhikkh + u</v>
      </c>
      <c r="O4553" s="21" t="str">
        <f t="shared" si="6403"/>
        <v/>
      </c>
      <c r="P4553" s="21" t="str">
        <f t="shared" si="6404"/>
        <v/>
      </c>
      <c r="Q4553" s="21"/>
      <c r="R4553" s="21" t="s">
        <v>9548</v>
      </c>
      <c r="S4553" s="21" t="s">
        <v>9549</v>
      </c>
      <c r="T4553" s="21" t="s">
        <v>9629</v>
      </c>
      <c r="U4553" s="23"/>
      <c r="V4553" s="23"/>
      <c r="W4553" s="15">
        <f t="shared" si="2"/>
        <v>45635</v>
      </c>
      <c r="X4553" s="24">
        <v>4552.0</v>
      </c>
      <c r="Y4553" s="17" t="str">
        <f t="shared" si="6389"/>
        <v>=COUNTIFS(C$3:C4553,C4553)</v>
      </c>
      <c r="Z4553" s="25" t="str">
        <f t="shared" si="6390"/>
        <v>#NAME?</v>
      </c>
      <c r="AA4553" s="25" t="str">
        <f t="shared" si="6391"/>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2"/>
        <v>21</v>
      </c>
      <c r="B4554" s="10">
        <f t="shared" si="5557"/>
        <v>29</v>
      </c>
      <c r="C4554" s="12" t="s">
        <v>1865</v>
      </c>
      <c r="D4554" s="21" t="str">
        <f t="shared" si="6393"/>
        <v>noun</v>
      </c>
      <c r="E4554" s="21" t="str">
        <f t="shared" ref="E4554:E4558" si="6405">VLOOKUP($C4554,$C$1:$P$7320,3,0)</f>
        <v>masc instr pl of bhikkhu</v>
      </c>
      <c r="F4554" s="21" t="str">
        <f t="shared" si="6395"/>
        <v/>
      </c>
      <c r="G4554" s="21"/>
      <c r="H4554" s="21" t="str">
        <f t="shared" si="6396"/>
        <v>with monks</v>
      </c>
      <c r="I4554" s="21" t="str">
        <f t="shared" si="6397"/>
        <v/>
      </c>
      <c r="J4554" s="21" t="str">
        <f t="shared" si="6398"/>
        <v>√bhikkh (beg)</v>
      </c>
      <c r="K4554" s="21">
        <f t="shared" si="6399"/>
        <v>1</v>
      </c>
      <c r="L4554" s="21" t="str">
        <f t="shared" si="6400"/>
        <v>a</v>
      </c>
      <c r="M4554" s="21" t="str">
        <f t="shared" si="6401"/>
        <v/>
      </c>
      <c r="N4554" s="21" t="str">
        <f t="shared" si="6402"/>
        <v>√bhikkh + u</v>
      </c>
      <c r="O4554" s="21" t="str">
        <f t="shared" si="6403"/>
        <v/>
      </c>
      <c r="P4554" s="21" t="str">
        <f t="shared" si="6404"/>
        <v/>
      </c>
      <c r="Q4554" s="21"/>
      <c r="R4554" s="21" t="s">
        <v>9548</v>
      </c>
      <c r="S4554" s="21" t="s">
        <v>9549</v>
      </c>
      <c r="T4554" s="21" t="s">
        <v>9629</v>
      </c>
      <c r="U4554" s="23"/>
      <c r="V4554" s="23"/>
      <c r="W4554" s="15">
        <f t="shared" si="2"/>
        <v>45635</v>
      </c>
      <c r="X4554" s="24">
        <v>4553.0</v>
      </c>
      <c r="Y4554" s="17" t="str">
        <f t="shared" si="6389"/>
        <v>=COUNTIFS(C$3:C4554,C4554)</v>
      </c>
      <c r="Z4554" s="25" t="str">
        <f t="shared" si="6390"/>
        <v>#NAME?</v>
      </c>
      <c r="AA4554" s="25" t="str">
        <f t="shared" si="6391"/>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2"/>
        <v>6</v>
      </c>
      <c r="B4555" s="10">
        <f t="shared" si="5557"/>
        <v>8</v>
      </c>
      <c r="C4555" s="12" t="s">
        <v>3223</v>
      </c>
      <c r="D4555" s="21" t="str">
        <f t="shared" si="6393"/>
        <v>prp</v>
      </c>
      <c r="E4555" s="21" t="str">
        <f t="shared" si="6405"/>
        <v>masc nom sg of vuccamāna, prp of vuccati</v>
      </c>
      <c r="F4555" s="21" t="str">
        <f t="shared" si="6395"/>
        <v>+instr</v>
      </c>
      <c r="G4555" s="21"/>
      <c r="H4555" s="21" t="str">
        <f t="shared" si="6396"/>
        <v>being told, spoken to</v>
      </c>
      <c r="I4555" s="21" t="str">
        <f t="shared" si="6397"/>
        <v/>
      </c>
      <c r="J4555" s="21" t="str">
        <f t="shared" si="6398"/>
        <v>√vac (speak)</v>
      </c>
      <c r="K4555" s="21">
        <f t="shared" si="6399"/>
        <v>1</v>
      </c>
      <c r="L4555" s="21" t="str">
        <f t="shared" si="6400"/>
        <v>ya</v>
      </c>
      <c r="M4555" s="21" t="str">
        <f t="shared" si="6401"/>
        <v>√vac + ya &gt; vucca (pass)</v>
      </c>
      <c r="N4555" s="21" t="str">
        <f t="shared" si="6402"/>
        <v>vucca + māna</v>
      </c>
      <c r="O4555" s="21" t="str">
        <f t="shared" si="6403"/>
        <v/>
      </c>
      <c r="P4555" s="21" t="str">
        <f t="shared" si="6404"/>
        <v/>
      </c>
      <c r="Q4555" s="21"/>
      <c r="R4555" s="21" t="s">
        <v>9548</v>
      </c>
      <c r="S4555" s="21" t="s">
        <v>9549</v>
      </c>
      <c r="T4555" s="21" t="s">
        <v>9629</v>
      </c>
      <c r="U4555" s="23"/>
      <c r="V4555" s="23"/>
      <c r="W4555" s="15">
        <f t="shared" si="2"/>
        <v>45635</v>
      </c>
      <c r="X4555" s="24">
        <v>4554.0</v>
      </c>
      <c r="Y4555" s="17" t="str">
        <f t="shared" si="6389"/>
        <v>=COUNTIFS(C$3:C4555,C4555)</v>
      </c>
      <c r="Z4555" s="25" t="str">
        <f t="shared" si="6390"/>
        <v>#NAME?</v>
      </c>
      <c r="AA4555" s="25" t="str">
        <f t="shared" si="6391"/>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2"/>
        <v>5</v>
      </c>
      <c r="B4556" s="10">
        <f t="shared" si="5557"/>
        <v>6</v>
      </c>
      <c r="C4556" s="12" t="s">
        <v>3229</v>
      </c>
      <c r="D4556" s="21" t="str">
        <f t="shared" si="6393"/>
        <v>comp</v>
      </c>
      <c r="E4556" s="21" t="str">
        <f t="shared" si="6405"/>
        <v>sandhi, adv + ind</v>
      </c>
      <c r="F4556" s="21" t="str">
        <f t="shared" si="6395"/>
        <v/>
      </c>
      <c r="G4556" s="21"/>
      <c r="H4556" s="21" t="str">
        <f t="shared" si="6396"/>
        <v>just like that, in that way</v>
      </c>
      <c r="I4556" s="21" t="str">
        <f t="shared" si="6397"/>
        <v/>
      </c>
      <c r="J4556" s="21" t="str">
        <f t="shared" si="6398"/>
        <v/>
      </c>
      <c r="K4556" s="21" t="str">
        <f t="shared" si="6399"/>
        <v/>
      </c>
      <c r="L4556" s="21" t="str">
        <f t="shared" si="6400"/>
        <v/>
      </c>
      <c r="M4556" s="21" t="str">
        <f t="shared" si="6401"/>
        <v/>
      </c>
      <c r="N4556" s="21" t="str">
        <f t="shared" si="6402"/>
        <v>tathā + eva</v>
      </c>
      <c r="O4556" s="21" t="str">
        <f t="shared" si="6403"/>
        <v/>
      </c>
      <c r="P4556" s="21" t="str">
        <f t="shared" si="6404"/>
        <v/>
      </c>
      <c r="Q4556" s="21"/>
      <c r="R4556" s="21" t="s">
        <v>9548</v>
      </c>
      <c r="S4556" s="21" t="s">
        <v>9549</v>
      </c>
      <c r="T4556" s="21" t="s">
        <v>9629</v>
      </c>
      <c r="U4556" s="23"/>
      <c r="V4556" s="23"/>
      <c r="W4556" s="15">
        <f t="shared" si="2"/>
        <v>45635</v>
      </c>
      <c r="X4556" s="24">
        <v>4555.0</v>
      </c>
      <c r="Y4556" s="17" t="str">
        <f t="shared" si="6389"/>
        <v>=COUNTIFS(C$3:C4556,C4556)</v>
      </c>
      <c r="Z4556" s="25" t="str">
        <f t="shared" si="6390"/>
        <v>#NAME?</v>
      </c>
      <c r="AA4556" s="25" t="str">
        <f t="shared" si="6391"/>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2"/>
        <v>4</v>
      </c>
      <c r="B4557" s="10">
        <f t="shared" si="5557"/>
        <v>5</v>
      </c>
      <c r="C4557" s="12" t="s">
        <v>3235</v>
      </c>
      <c r="D4557" s="21" t="str">
        <f t="shared" si="6393"/>
        <v>verb</v>
      </c>
      <c r="E4557" s="21" t="str">
        <f t="shared" si="6405"/>
        <v>opt 3rd sg of paggaṇhāti</v>
      </c>
      <c r="F4557" s="21" t="str">
        <f t="shared" si="6395"/>
        <v/>
      </c>
      <c r="G4557" s="21"/>
      <c r="H4557" s="21" t="str">
        <f t="shared" si="6396"/>
        <v>he would support, uphold</v>
      </c>
      <c r="I4557" s="21" t="str">
        <f t="shared" si="6397"/>
        <v>hold forward</v>
      </c>
      <c r="J4557" s="21" t="str">
        <f t="shared" si="6398"/>
        <v>√gah (grasp)</v>
      </c>
      <c r="K4557" s="21">
        <f t="shared" si="6399"/>
        <v>6</v>
      </c>
      <c r="L4557" s="21" t="str">
        <f t="shared" si="6400"/>
        <v>ṇhā</v>
      </c>
      <c r="M4557" s="21" t="str">
        <f t="shared" si="6401"/>
        <v/>
      </c>
      <c r="N4557" s="21" t="str">
        <f t="shared" si="6402"/>
        <v>pa + gaṇhā + ti</v>
      </c>
      <c r="O4557" s="21" t="str">
        <f t="shared" si="6403"/>
        <v/>
      </c>
      <c r="P4557" s="21" t="str">
        <f t="shared" si="6404"/>
        <v/>
      </c>
      <c r="Q4557" s="21"/>
      <c r="R4557" s="21" t="s">
        <v>9548</v>
      </c>
      <c r="S4557" s="21" t="s">
        <v>9549</v>
      </c>
      <c r="T4557" s="21" t="s">
        <v>9629</v>
      </c>
      <c r="U4557" s="23"/>
      <c r="V4557" s="23"/>
      <c r="W4557" s="15">
        <f t="shared" si="2"/>
        <v>45635</v>
      </c>
      <c r="X4557" s="24">
        <v>4556.0</v>
      </c>
      <c r="Y4557" s="17" t="str">
        <f t="shared" si="6389"/>
        <v>=COUNTIFS(C$3:C4557,C4557)</v>
      </c>
      <c r="Z4557" s="25" t="str">
        <f t="shared" si="6390"/>
        <v>#NAME?</v>
      </c>
      <c r="AA4557" s="25" t="str">
        <f t="shared" si="6391"/>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2"/>
        <v>32</v>
      </c>
      <c r="B4558" s="10">
        <f t="shared" si="5557"/>
        <v>37</v>
      </c>
      <c r="C4558" s="12" t="s">
        <v>368</v>
      </c>
      <c r="D4558" s="21" t="str">
        <f t="shared" si="6393"/>
        <v>pron</v>
      </c>
      <c r="E4558" s="21" t="str">
        <f t="shared" si="6405"/>
        <v>masc nom sg of ta</v>
      </c>
      <c r="F4558" s="21" t="str">
        <f t="shared" si="6395"/>
        <v/>
      </c>
      <c r="G4558" s="21"/>
      <c r="H4558" s="21" t="str">
        <f t="shared" si="6396"/>
        <v>he, that</v>
      </c>
      <c r="I4558" s="21" t="str">
        <f t="shared" si="6397"/>
        <v/>
      </c>
      <c r="J4558" s="21" t="str">
        <f t="shared" si="6398"/>
        <v/>
      </c>
      <c r="K4558" s="21" t="str">
        <f t="shared" si="6399"/>
        <v/>
      </c>
      <c r="L4558" s="21" t="str">
        <f t="shared" si="6400"/>
        <v/>
      </c>
      <c r="M4558" s="21" t="str">
        <f t="shared" si="6401"/>
        <v/>
      </c>
      <c r="N4558" s="21" t="str">
        <f t="shared" si="6402"/>
        <v/>
      </c>
      <c r="O4558" s="21" t="str">
        <f t="shared" si="6403"/>
        <v/>
      </c>
      <c r="P4558" s="21" t="str">
        <f t="shared" si="6404"/>
        <v/>
      </c>
      <c r="Q4558" s="21"/>
      <c r="R4558" s="21" t="s">
        <v>9548</v>
      </c>
      <c r="S4558" s="21" t="s">
        <v>9549</v>
      </c>
      <c r="T4558" s="21" t="s">
        <v>9629</v>
      </c>
      <c r="U4558" s="23"/>
      <c r="V4558" s="23"/>
      <c r="W4558" s="15">
        <f t="shared" si="2"/>
        <v>45635</v>
      </c>
      <c r="X4558" s="24">
        <v>4557.0</v>
      </c>
      <c r="Y4558" s="17" t="str">
        <f t="shared" si="6389"/>
        <v>=COUNTIFS(C$3:C4558,C4558)</v>
      </c>
      <c r="Z4558" s="25" t="str">
        <f t="shared" si="6390"/>
        <v>#NAME?</v>
      </c>
      <c r="AA4558" s="25" t="str">
        <f t="shared" si="6391"/>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2"/>
        <v>124</v>
      </c>
      <c r="B4559" s="10">
        <f t="shared" si="5557"/>
        <v>147</v>
      </c>
      <c r="C4559" s="12" t="s">
        <v>560</v>
      </c>
      <c r="D4559" s="21" t="str">
        <f t="shared" si="6393"/>
        <v>noun</v>
      </c>
      <c r="E4559" s="21" t="s">
        <v>3635</v>
      </c>
      <c r="F4559" s="21" t="str">
        <f t="shared" si="6395"/>
        <v/>
      </c>
      <c r="G4559" s="21"/>
      <c r="H4559" s="21" t="str">
        <f t="shared" si="6396"/>
        <v>monk, monastic</v>
      </c>
      <c r="I4559" s="21" t="str">
        <f t="shared" si="6397"/>
        <v>beggar, mendicant</v>
      </c>
      <c r="J4559" s="21" t="str">
        <f t="shared" si="6398"/>
        <v>√bhikkh (beg)</v>
      </c>
      <c r="K4559" s="21">
        <f t="shared" si="6399"/>
        <v>1</v>
      </c>
      <c r="L4559" s="21" t="str">
        <f t="shared" si="6400"/>
        <v>a</v>
      </c>
      <c r="M4559" s="21" t="str">
        <f t="shared" si="6401"/>
        <v/>
      </c>
      <c r="N4559" s="21" t="str">
        <f t="shared" si="6402"/>
        <v>√bhikkh + u</v>
      </c>
      <c r="O4559" s="21" t="str">
        <f t="shared" si="6403"/>
        <v/>
      </c>
      <c r="P4559" s="21" t="str">
        <f t="shared" si="6404"/>
        <v/>
      </c>
      <c r="Q4559" s="21"/>
      <c r="R4559" s="21" t="s">
        <v>9548</v>
      </c>
      <c r="S4559" s="21" t="s">
        <v>9549</v>
      </c>
      <c r="T4559" s="21" t="s">
        <v>9629</v>
      </c>
      <c r="U4559" s="23"/>
      <c r="V4559" s="23"/>
      <c r="W4559" s="15">
        <f t="shared" si="2"/>
        <v>45635</v>
      </c>
      <c r="X4559" s="24">
        <v>4558.0</v>
      </c>
      <c r="Y4559" s="17" t="str">
        <f t="shared" si="6389"/>
        <v>=COUNTIFS(C$3:C4559,C4559)</v>
      </c>
      <c r="Z4559" s="25" t="str">
        <f t="shared" si="6390"/>
        <v>#NAME?</v>
      </c>
      <c r="AA4559" s="25" t="str">
        <f t="shared" si="6391"/>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2"/>
        <v>22</v>
      </c>
      <c r="B4560" s="10">
        <f t="shared" si="5557"/>
        <v>29</v>
      </c>
      <c r="C4560" s="12" t="s">
        <v>1865</v>
      </c>
      <c r="D4560" s="21" t="str">
        <f t="shared" si="6393"/>
        <v>noun</v>
      </c>
      <c r="E4560" s="21" t="str">
        <f t="shared" ref="E4560:E4562" si="6406">VLOOKUP($C4560,$C$1:$P$7320,3,0)</f>
        <v>masc instr pl of bhikkhu</v>
      </c>
      <c r="F4560" s="21" t="str">
        <f t="shared" si="6395"/>
        <v/>
      </c>
      <c r="G4560" s="21"/>
      <c r="H4560" s="21" t="str">
        <f t="shared" si="6396"/>
        <v>with monks</v>
      </c>
      <c r="I4560" s="21" t="str">
        <f t="shared" si="6397"/>
        <v/>
      </c>
      <c r="J4560" s="21" t="str">
        <f t="shared" si="6398"/>
        <v>√bhikkh (beg)</v>
      </c>
      <c r="K4560" s="21">
        <f t="shared" si="6399"/>
        <v>1</v>
      </c>
      <c r="L4560" s="21" t="str">
        <f t="shared" si="6400"/>
        <v>a</v>
      </c>
      <c r="M4560" s="21" t="str">
        <f t="shared" si="6401"/>
        <v/>
      </c>
      <c r="N4560" s="21" t="str">
        <f t="shared" si="6402"/>
        <v>√bhikkh + u</v>
      </c>
      <c r="O4560" s="21" t="str">
        <f t="shared" si="6403"/>
        <v/>
      </c>
      <c r="P4560" s="21" t="str">
        <f t="shared" si="6404"/>
        <v/>
      </c>
      <c r="Q4560" s="21"/>
      <c r="R4560" s="21" t="s">
        <v>9548</v>
      </c>
      <c r="S4560" s="21" t="s">
        <v>9549</v>
      </c>
      <c r="T4560" s="21" t="s">
        <v>9629</v>
      </c>
      <c r="U4560" s="23"/>
      <c r="V4560" s="23"/>
      <c r="W4560" s="15">
        <f t="shared" si="2"/>
        <v>45635</v>
      </c>
      <c r="X4560" s="24">
        <v>4559.0</v>
      </c>
      <c r="Y4560" s="17" t="str">
        <f t="shared" si="6389"/>
        <v>=COUNTIFS(C$3:C4560,C4560)</v>
      </c>
      <c r="Z4560" s="25" t="str">
        <f t="shared" si="6390"/>
        <v>#NAME?</v>
      </c>
      <c r="AA4560" s="25" t="str">
        <f t="shared" si="6391"/>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2"/>
        <v>7</v>
      </c>
      <c r="B4561" s="10">
        <f t="shared" si="5557"/>
        <v>7</v>
      </c>
      <c r="C4561" s="12" t="s">
        <v>531</v>
      </c>
      <c r="D4561" s="21" t="str">
        <f t="shared" si="6393"/>
        <v>ind</v>
      </c>
      <c r="E4561" s="21" t="str">
        <f t="shared" si="6406"/>
        <v>adv, comp</v>
      </c>
      <c r="F4561" s="21" t="str">
        <f t="shared" si="6395"/>
        <v/>
      </c>
      <c r="G4561" s="21"/>
      <c r="H4561" s="21" t="str">
        <f t="shared" si="6396"/>
        <v>up to the third time</v>
      </c>
      <c r="I4561" s="21" t="str">
        <f t="shared" si="6397"/>
        <v/>
      </c>
      <c r="J4561" s="21" t="str">
        <f t="shared" si="6398"/>
        <v/>
      </c>
      <c r="K4561" s="21" t="str">
        <f t="shared" si="6399"/>
        <v/>
      </c>
      <c r="L4561" s="21" t="str">
        <f t="shared" si="6400"/>
        <v/>
      </c>
      <c r="M4561" s="21" t="str">
        <f t="shared" si="6401"/>
        <v/>
      </c>
      <c r="N4561" s="21" t="str">
        <f t="shared" si="6402"/>
        <v>yāva + tatiyaṃ</v>
      </c>
      <c r="O4561" s="21" t="str">
        <f t="shared" si="6403"/>
        <v>abyayībhāva</v>
      </c>
      <c r="P4561" s="21" t="str">
        <f t="shared" si="6404"/>
        <v>yāva + tatiyaṃ</v>
      </c>
      <c r="Q4561" s="21"/>
      <c r="R4561" s="21" t="s">
        <v>9548</v>
      </c>
      <c r="S4561" s="21" t="s">
        <v>9549</v>
      </c>
      <c r="T4561" s="21" t="s">
        <v>9629</v>
      </c>
      <c r="U4561" s="23"/>
      <c r="V4561" s="23"/>
      <c r="W4561" s="15">
        <f t="shared" si="2"/>
        <v>45635</v>
      </c>
      <c r="X4561" s="24">
        <v>4560.0</v>
      </c>
      <c r="Y4561" s="17" t="str">
        <f t="shared" si="6389"/>
        <v>=COUNTIFS(C$3:C4561,C4561)</v>
      </c>
      <c r="Z4561" s="25" t="str">
        <f t="shared" si="6390"/>
        <v>#NAME?</v>
      </c>
      <c r="AA4561" s="25" t="str">
        <f t="shared" si="6391"/>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2"/>
        <v>4</v>
      </c>
      <c r="B4562" s="10">
        <f t="shared" si="5557"/>
        <v>4</v>
      </c>
      <c r="C4562" s="12" t="s">
        <v>3247</v>
      </c>
      <c r="D4562" s="21" t="str">
        <f t="shared" si="6393"/>
        <v>ptp</v>
      </c>
      <c r="E4562" s="21" t="str">
        <f t="shared" si="6406"/>
        <v>masc nom sg of samanubhāsitabba</v>
      </c>
      <c r="F4562" s="21" t="str">
        <f t="shared" si="6395"/>
        <v>+instr</v>
      </c>
      <c r="G4562" s="21"/>
      <c r="H4562" s="21" t="str">
        <f t="shared" si="6396"/>
        <v>should be admonished (by), should be sternly advised (by)</v>
      </c>
      <c r="I4562" s="21" t="str">
        <f t="shared" si="6397"/>
        <v/>
      </c>
      <c r="J4562" s="21" t="s">
        <v>2184</v>
      </c>
      <c r="K4562" s="21">
        <f t="shared" si="6399"/>
        <v>1</v>
      </c>
      <c r="L4562" s="21" t="str">
        <f t="shared" si="6400"/>
        <v>a</v>
      </c>
      <c r="M4562" s="21" t="str">
        <f t="shared" si="6401"/>
        <v/>
      </c>
      <c r="N4562" s="21" t="str">
        <f t="shared" si="6402"/>
        <v>saṃ + anu + √bhās + itabba</v>
      </c>
      <c r="O4562" s="21" t="str">
        <f t="shared" si="6403"/>
        <v/>
      </c>
      <c r="P4562" s="21" t="str">
        <f t="shared" si="6404"/>
        <v/>
      </c>
      <c r="Q4562" s="21"/>
      <c r="R4562" s="21" t="s">
        <v>9548</v>
      </c>
      <c r="S4562" s="21" t="s">
        <v>9549</v>
      </c>
      <c r="T4562" s="21" t="s">
        <v>9629</v>
      </c>
      <c r="U4562" s="23"/>
      <c r="V4562" s="23"/>
      <c r="W4562" s="15">
        <f t="shared" si="2"/>
        <v>45635</v>
      </c>
      <c r="X4562" s="24">
        <v>4561.0</v>
      </c>
      <c r="Y4562" s="17" t="str">
        <f t="shared" si="6389"/>
        <v>=COUNTIFS(C$3:C4562,C4562)</v>
      </c>
      <c r="Z4562" s="25" t="str">
        <f t="shared" si="6390"/>
        <v>#NAME?</v>
      </c>
      <c r="AA4562" s="25" t="str">
        <f t="shared" si="6391"/>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2"/>
        <v>13</v>
      </c>
      <c r="B4563" s="10">
        <f t="shared" si="5557"/>
        <v>17</v>
      </c>
      <c r="C4563" s="12" t="s">
        <v>41</v>
      </c>
      <c r="D4563" s="21" t="str">
        <f t="shared" si="6393"/>
        <v>pron</v>
      </c>
      <c r="E4563" s="21" t="s">
        <v>3308</v>
      </c>
      <c r="F4563" s="21" t="str">
        <f t="shared" si="6395"/>
        <v/>
      </c>
      <c r="G4563" s="21"/>
      <c r="H4563" s="21" t="str">
        <f t="shared" si="6396"/>
        <v>to him</v>
      </c>
      <c r="I4563" s="21" t="str">
        <f t="shared" si="6397"/>
        <v/>
      </c>
      <c r="J4563" s="21" t="str">
        <f t="shared" ref="J4563:J4564" si="6407">VLOOKUP($C4563,$C$1:$P$7320,8,0)</f>
        <v/>
      </c>
      <c r="K4563" s="21" t="str">
        <f t="shared" si="6399"/>
        <v/>
      </c>
      <c r="L4563" s="21" t="str">
        <f t="shared" si="6400"/>
        <v/>
      </c>
      <c r="M4563" s="21" t="str">
        <f t="shared" si="6401"/>
        <v/>
      </c>
      <c r="N4563" s="21" t="str">
        <f t="shared" si="6402"/>
        <v/>
      </c>
      <c r="O4563" s="21" t="str">
        <f t="shared" si="6403"/>
        <v/>
      </c>
      <c r="P4563" s="21" t="str">
        <f t="shared" si="6404"/>
        <v/>
      </c>
      <c r="Q4563" s="21"/>
      <c r="R4563" s="21" t="s">
        <v>9548</v>
      </c>
      <c r="S4563" s="21" t="s">
        <v>9549</v>
      </c>
      <c r="T4563" s="21" t="s">
        <v>9629</v>
      </c>
      <c r="U4563" s="23"/>
      <c r="V4563" s="23"/>
      <c r="W4563" s="15">
        <f t="shared" si="2"/>
        <v>45635</v>
      </c>
      <c r="X4563" s="24">
        <v>4562.0</v>
      </c>
      <c r="Y4563" s="17" t="str">
        <f t="shared" si="6389"/>
        <v>=COUNTIFS(C$3:C4563,C4563)</v>
      </c>
      <c r="Z4563" s="25" t="str">
        <f t="shared" si="6390"/>
        <v>#NAME?</v>
      </c>
      <c r="AA4563" s="25" t="str">
        <f t="shared" si="6391"/>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2"/>
        <v>5</v>
      </c>
      <c r="B4564" s="10">
        <f t="shared" si="5557"/>
        <v>5</v>
      </c>
      <c r="C4564" s="12" t="s">
        <v>3253</v>
      </c>
      <c r="D4564" s="21" t="str">
        <f t="shared" si="6393"/>
        <v>noun</v>
      </c>
      <c r="E4564" s="21" t="str">
        <f>VLOOKUP($C4564,$C$1:$P$7320,3,0)</f>
        <v>masc dat sg paṭinissagga, from paṭinissajjati</v>
      </c>
      <c r="F4564" s="21" t="str">
        <f t="shared" si="6395"/>
        <v>+gen</v>
      </c>
      <c r="G4564" s="21"/>
      <c r="H4564" s="21" t="str">
        <f t="shared" si="6396"/>
        <v>for the giving up (of), relinquishing (of)</v>
      </c>
      <c r="I4564" s="21" t="str">
        <f t="shared" si="6397"/>
        <v/>
      </c>
      <c r="J4564" s="21" t="str">
        <f t="shared" si="6407"/>
        <v>√sajj (relinquish, let loose)</v>
      </c>
      <c r="K4564" s="21">
        <f t="shared" si="6399"/>
        <v>1</v>
      </c>
      <c r="L4564" s="21" t="str">
        <f t="shared" si="6400"/>
        <v>a</v>
      </c>
      <c r="M4564" s="21" t="str">
        <f t="shared" si="6401"/>
        <v/>
      </c>
      <c r="N4564" s="21" t="str">
        <f t="shared" si="6402"/>
        <v>pati + nī + √sajj &gt; sagg + a</v>
      </c>
      <c r="O4564" s="21" t="str">
        <f t="shared" si="6403"/>
        <v/>
      </c>
      <c r="P4564" s="21" t="str">
        <f t="shared" si="6404"/>
        <v/>
      </c>
      <c r="Q4564" s="21"/>
      <c r="R4564" s="21" t="s">
        <v>9548</v>
      </c>
      <c r="S4564" s="21" t="s">
        <v>9549</v>
      </c>
      <c r="T4564" s="21" t="s">
        <v>9629</v>
      </c>
      <c r="U4564" s="23"/>
      <c r="V4564" s="23"/>
      <c r="W4564" s="15">
        <f t="shared" si="2"/>
        <v>45635</v>
      </c>
      <c r="X4564" s="24">
        <v>4563.0</v>
      </c>
      <c r="Y4564" s="17" t="str">
        <f t="shared" si="6389"/>
        <v>=COUNTIFS(C$3:C4564,C4564)</v>
      </c>
      <c r="Z4564" s="25" t="str">
        <f t="shared" si="6390"/>
        <v>#NAME?</v>
      </c>
      <c r="AA4564" s="25" t="str">
        <f t="shared" si="6391"/>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57"/>
        <v>0</v>
      </c>
      <c r="C4565" s="130"/>
      <c r="D4565" s="130"/>
      <c r="E4565" s="130"/>
      <c r="F4565" s="130"/>
      <c r="G4565" s="130"/>
      <c r="H4565" s="130"/>
      <c r="I4565" s="130"/>
      <c r="J4565" s="130"/>
      <c r="K4565" s="130"/>
      <c r="L4565" s="130"/>
      <c r="M4565" s="130"/>
      <c r="N4565" s="130"/>
      <c r="O4565" s="130"/>
      <c r="P4565" s="130"/>
      <c r="Q4565" s="130"/>
      <c r="R4565" s="130"/>
      <c r="S4565" s="130"/>
      <c r="T4565" s="130"/>
      <c r="U4565" s="36"/>
      <c r="V4565" s="36"/>
      <c r="W4565" s="15">
        <f t="shared" si="2"/>
        <v>45635</v>
      </c>
      <c r="X4565" s="24">
        <v>4564.0</v>
      </c>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57"/>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2"/>
        <v>45635</v>
      </c>
      <c r="X4566" s="24">
        <v>4565.0</v>
      </c>
      <c r="Y4566" s="17" t="str">
        <f t="shared" ref="Y4566:Y4572" si="6408">formulatext(A4566)</f>
        <v>#N/A</v>
      </c>
      <c r="Z4566" s="25" t="str">
        <f t="shared" ref="Z4566:Z4572" si="6409">org.libreoffice.regex(Y4566,"(\= COUNTIFS\(C\$\d{1,3}:)(C\d{1,3})(,)(C\d{1,3})(\))","$2")</f>
        <v>#NAME?</v>
      </c>
      <c r="AA4566" s="25" t="str">
        <f t="shared" ref="AA4566:AA4572" si="6410">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411">COUNTIFS(C$3:C4567,C4567)</f>
        <v>5</v>
      </c>
      <c r="B4567" s="10">
        <f t="shared" si="5557"/>
        <v>5</v>
      </c>
      <c r="C4567" s="12" t="s">
        <v>3260</v>
      </c>
      <c r="D4567" s="21" t="str">
        <f t="shared" ref="D4567:D4572" si="6412">VLOOKUP($C4567,$C$1:$P$7320,2,0)</f>
        <v>comp</v>
      </c>
      <c r="E4567" s="21" t="str">
        <f t="shared" ref="E4567:E4572" si="6413">VLOOKUP($C4567,$C$1:$P$7320,3,0)</f>
        <v>sandhi, adv + ind</v>
      </c>
      <c r="F4567" s="21" t="str">
        <f t="shared" ref="F4567:F4572" si="6414">VLOOKUP($C4567,$C$1:$P$7320,4,0)</f>
        <v/>
      </c>
      <c r="G4567" s="21"/>
      <c r="H4567" s="21" t="str">
        <f t="shared" ref="H4567:H4572" si="6415">VLOOKUP($C4567,$C$1:$P$7320,6,0)</f>
        <v>if up to the third time</v>
      </c>
      <c r="I4567" s="21" t="str">
        <f t="shared" ref="I4567:I4572" si="6416">VLOOKUP($C4567,$C$1:$P$7320,7,0)</f>
        <v/>
      </c>
      <c r="J4567" s="21" t="str">
        <f>VLOOKUP($C4567,$C$1:$P$7320,8,0)</f>
        <v/>
      </c>
      <c r="K4567" s="21" t="str">
        <f t="shared" ref="K4567:K4572" si="6417">VLOOKUP($C4567,$C$1:$P$7320,9,0)</f>
        <v/>
      </c>
      <c r="L4567" s="21" t="str">
        <f t="shared" ref="L4567:L4572" si="6418">VLOOKUP($C4567,$C$1:$P$7320,10,0)</f>
        <v/>
      </c>
      <c r="M4567" s="21" t="str">
        <f t="shared" ref="M4567:M4572" si="6419">VLOOKUP($C4567,$C$1:$P$7320,11,0)</f>
        <v/>
      </c>
      <c r="N4567" s="21" t="str">
        <f t="shared" ref="N4567:N4572" si="6420">VLOOKUP($C4567,$C$1:$P$7320,12,0)</f>
        <v>yāvatatiyaṃ + ce</v>
      </c>
      <c r="O4567" s="21" t="str">
        <f t="shared" ref="O4567:O4572" si="6421">VLOOKUP($C4567,$C$1:$P$7320,13,0)</f>
        <v/>
      </c>
      <c r="P4567" s="21" t="str">
        <f t="shared" ref="P4567:P4572" si="6422">VLOOKUP($C4567,$C$1:$P$7320,14,0)</f>
        <v/>
      </c>
      <c r="Q4567" s="21"/>
      <c r="R4567" s="21" t="s">
        <v>9548</v>
      </c>
      <c r="S4567" s="21" t="s">
        <v>9549</v>
      </c>
      <c r="T4567" s="21" t="s">
        <v>9630</v>
      </c>
      <c r="U4567" s="23"/>
      <c r="V4567" s="23"/>
      <c r="W4567" s="15">
        <f t="shared" si="2"/>
        <v>45635</v>
      </c>
      <c r="X4567" s="24">
        <v>4566.0</v>
      </c>
      <c r="Y4567" s="17" t="str">
        <f t="shared" si="6408"/>
        <v>=COUNTIFS(C$3:C4567,C4567)</v>
      </c>
      <c r="Z4567" s="25" t="str">
        <f t="shared" si="6409"/>
        <v>#NAME?</v>
      </c>
      <c r="AA4567" s="25" t="str">
        <f t="shared" si="6410"/>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411"/>
        <v>4</v>
      </c>
      <c r="B4568" s="10">
        <f t="shared" si="5557"/>
        <v>4</v>
      </c>
      <c r="C4568" s="12" t="s">
        <v>3267</v>
      </c>
      <c r="D4568" s="21" t="str">
        <f t="shared" si="6412"/>
        <v>prp</v>
      </c>
      <c r="E4568" s="21" t="str">
        <f t="shared" si="6413"/>
        <v>masc nom sg of samanubhāsiyamāna, prp of samanubhāsiyati</v>
      </c>
      <c r="F4568" s="21" t="str">
        <f t="shared" si="6414"/>
        <v>+instr</v>
      </c>
      <c r="G4568" s="21"/>
      <c r="H4568" s="21" t="str">
        <f t="shared" si="6415"/>
        <v>being admonished (by), being sternly advised (by)</v>
      </c>
      <c r="I4568" s="21" t="str">
        <f t="shared" si="6416"/>
        <v/>
      </c>
      <c r="J4568" s="21" t="s">
        <v>2184</v>
      </c>
      <c r="K4568" s="21">
        <f t="shared" si="6417"/>
        <v>1</v>
      </c>
      <c r="L4568" s="21" t="str">
        <f t="shared" si="6418"/>
        <v>iya</v>
      </c>
      <c r="M4568" s="21" t="str">
        <f t="shared" si="6419"/>
        <v>√bhās + iya &gt; bhāsiya (pass)</v>
      </c>
      <c r="N4568" s="21" t="str">
        <f t="shared" si="6420"/>
        <v>saṃ + anu + bhāsiya + māna</v>
      </c>
      <c r="O4568" s="21" t="str">
        <f t="shared" si="6421"/>
        <v/>
      </c>
      <c r="P4568" s="21" t="str">
        <f t="shared" si="6422"/>
        <v/>
      </c>
      <c r="Q4568" s="21"/>
      <c r="R4568" s="21" t="s">
        <v>9548</v>
      </c>
      <c r="S4568" s="21" t="s">
        <v>9549</v>
      </c>
      <c r="T4568" s="21" t="s">
        <v>9630</v>
      </c>
      <c r="U4568" s="77"/>
      <c r="V4568" s="23"/>
      <c r="W4568" s="15">
        <f t="shared" si="2"/>
        <v>45635</v>
      </c>
      <c r="X4568" s="24">
        <v>4567.0</v>
      </c>
      <c r="Y4568" s="17" t="str">
        <f t="shared" si="6408"/>
        <v>=COUNTIFS(C$3:C4568,C4568)</v>
      </c>
      <c r="Z4568" s="25" t="str">
        <f t="shared" si="6409"/>
        <v>#NAME?</v>
      </c>
      <c r="AA4568" s="25" t="str">
        <f t="shared" si="6410"/>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1"/>
        <v>25</v>
      </c>
      <c r="B4569" s="10">
        <f t="shared" si="5557"/>
        <v>36</v>
      </c>
      <c r="C4569" s="12" t="s">
        <v>288</v>
      </c>
      <c r="D4569" s="21" t="str">
        <f t="shared" si="6412"/>
        <v>pron</v>
      </c>
      <c r="E4569" s="21" t="str">
        <f t="shared" si="6413"/>
        <v>masc acc sg of ta</v>
      </c>
      <c r="F4569" s="21" t="str">
        <f t="shared" si="6414"/>
        <v/>
      </c>
      <c r="G4569" s="21"/>
      <c r="H4569" s="21" t="str">
        <f t="shared" si="6415"/>
        <v>that</v>
      </c>
      <c r="I4569" s="21" t="str">
        <f t="shared" si="6416"/>
        <v/>
      </c>
      <c r="J4569" s="21" t="str">
        <f t="shared" ref="J4569:J4572" si="6423">VLOOKUP($C4569,$C$1:$P$7320,8,0)</f>
        <v/>
      </c>
      <c r="K4569" s="21" t="str">
        <f t="shared" si="6417"/>
        <v/>
      </c>
      <c r="L4569" s="21" t="str">
        <f t="shared" si="6418"/>
        <v/>
      </c>
      <c r="M4569" s="21" t="str">
        <f t="shared" si="6419"/>
        <v/>
      </c>
      <c r="N4569" s="21" t="str">
        <f t="shared" si="6420"/>
        <v/>
      </c>
      <c r="O4569" s="21" t="str">
        <f t="shared" si="6421"/>
        <v/>
      </c>
      <c r="P4569" s="21" t="str">
        <f t="shared" si="6422"/>
        <v/>
      </c>
      <c r="Q4569" s="21"/>
      <c r="R4569" s="21" t="s">
        <v>9548</v>
      </c>
      <c r="S4569" s="21" t="s">
        <v>9549</v>
      </c>
      <c r="T4569" s="21" t="s">
        <v>9630</v>
      </c>
      <c r="U4569" s="23"/>
      <c r="V4569" s="23"/>
      <c r="W4569" s="15">
        <f t="shared" si="2"/>
        <v>45635</v>
      </c>
      <c r="X4569" s="24">
        <v>4568.0</v>
      </c>
      <c r="Y4569" s="17" t="str">
        <f t="shared" si="6408"/>
        <v>=COUNTIFS(C$3:C4569,C4569)</v>
      </c>
      <c r="Z4569" s="25" t="str">
        <f t="shared" si="6409"/>
        <v>#NAME?</v>
      </c>
      <c r="AA4569" s="25" t="str">
        <f t="shared" si="6410"/>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1"/>
        <v>6</v>
      </c>
      <c r="B4570" s="10">
        <f t="shared" si="5557"/>
        <v>7</v>
      </c>
      <c r="C4570" s="12" t="s">
        <v>3294</v>
      </c>
      <c r="D4570" s="21" t="str">
        <f t="shared" si="6412"/>
        <v>verb</v>
      </c>
      <c r="E4570" s="21" t="str">
        <f t="shared" si="6413"/>
        <v>opt 3rd sg of paṭinissajjati</v>
      </c>
      <c r="F4570" s="21" t="str">
        <f t="shared" si="6414"/>
        <v>+acc</v>
      </c>
      <c r="G4570" s="21"/>
      <c r="H4570" s="21" t="str">
        <f t="shared" si="6415"/>
        <v>could give up; should abandon</v>
      </c>
      <c r="I4570" s="21" t="str">
        <f t="shared" si="6416"/>
        <v/>
      </c>
      <c r="J4570" s="21" t="str">
        <f t="shared" si="6423"/>
        <v>√sajj (relinquish, let loose)</v>
      </c>
      <c r="K4570" s="21">
        <f t="shared" si="6417"/>
        <v>1</v>
      </c>
      <c r="L4570" s="21" t="str">
        <f t="shared" si="6418"/>
        <v>a</v>
      </c>
      <c r="M4570" s="21" t="str">
        <f t="shared" si="6419"/>
        <v>√sajj + a &gt; sajja</v>
      </c>
      <c r="N4570" s="21" t="str">
        <f t="shared" si="6420"/>
        <v>pati + nī + sajja + ti</v>
      </c>
      <c r="O4570" s="21" t="str">
        <f t="shared" si="6421"/>
        <v/>
      </c>
      <c r="P4570" s="21" t="str">
        <f t="shared" si="6422"/>
        <v/>
      </c>
      <c r="Q4570" s="21" t="s">
        <v>3275</v>
      </c>
      <c r="R4570" s="21" t="s">
        <v>9548</v>
      </c>
      <c r="S4570" s="21" t="s">
        <v>9549</v>
      </c>
      <c r="T4570" s="21" t="s">
        <v>9630</v>
      </c>
      <c r="U4570" s="23"/>
      <c r="V4570" s="23"/>
      <c r="W4570" s="15">
        <f t="shared" si="2"/>
        <v>45635</v>
      </c>
      <c r="X4570" s="24">
        <v>4569.0</v>
      </c>
      <c r="Y4570" s="17" t="str">
        <f t="shared" si="6408"/>
        <v>=COUNTIFS(C$3:C4570,C4570)</v>
      </c>
      <c r="Z4570" s="25" t="str">
        <f t="shared" si="6409"/>
        <v>#NAME?</v>
      </c>
      <c r="AA4570" s="25" t="str">
        <f t="shared" si="6410"/>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1"/>
        <v>7</v>
      </c>
      <c r="B4571" s="10">
        <f t="shared" si="5557"/>
        <v>7</v>
      </c>
      <c r="C4571" s="12" t="s">
        <v>3281</v>
      </c>
      <c r="D4571" s="21" t="str">
        <f t="shared" si="6412"/>
        <v>comp</v>
      </c>
      <c r="E4571" s="21" t="str">
        <f t="shared" si="6413"/>
        <v>sandhi, ind + pron</v>
      </c>
      <c r="F4571" s="21" t="str">
        <f t="shared" si="6414"/>
        <v/>
      </c>
      <c r="G4571" s="21"/>
      <c r="H4571" s="21" t="str">
        <f t="shared" si="6415"/>
        <v>that is</v>
      </c>
      <c r="I4571" s="21" t="str">
        <f t="shared" si="6416"/>
        <v>thus this</v>
      </c>
      <c r="J4571" s="21" t="str">
        <f t="shared" si="6423"/>
        <v/>
      </c>
      <c r="K4571" s="21" t="str">
        <f t="shared" si="6417"/>
        <v/>
      </c>
      <c r="L4571" s="21" t="str">
        <f t="shared" si="6418"/>
        <v/>
      </c>
      <c r="M4571" s="21" t="str">
        <f t="shared" si="6419"/>
        <v/>
      </c>
      <c r="N4571" s="21" t="str">
        <f t="shared" si="6420"/>
        <v>iti + etaṃ</v>
      </c>
      <c r="O4571" s="21" t="str">
        <f t="shared" si="6421"/>
        <v/>
      </c>
      <c r="P4571" s="21" t="str">
        <f t="shared" si="6422"/>
        <v/>
      </c>
      <c r="Q4571" s="21"/>
      <c r="R4571" s="21" t="s">
        <v>9548</v>
      </c>
      <c r="S4571" s="21" t="s">
        <v>9549</v>
      </c>
      <c r="T4571" s="21" t="s">
        <v>9630</v>
      </c>
      <c r="U4571" s="23"/>
      <c r="V4571" s="23"/>
      <c r="W4571" s="15">
        <f t="shared" si="2"/>
        <v>45635</v>
      </c>
      <c r="X4571" s="24">
        <v>4570.0</v>
      </c>
      <c r="Y4571" s="17" t="str">
        <f t="shared" si="6408"/>
        <v>=COUNTIFS(C$3:C4571,C4571)</v>
      </c>
      <c r="Z4571" s="25" t="str">
        <f t="shared" si="6409"/>
        <v>#NAME?</v>
      </c>
      <c r="AA4571" s="25" t="str">
        <f t="shared" si="6410"/>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1"/>
        <v>7</v>
      </c>
      <c r="B4572" s="10">
        <f t="shared" si="5557"/>
        <v>7</v>
      </c>
      <c r="C4572" s="12" t="s">
        <v>3287</v>
      </c>
      <c r="D4572" s="21" t="str">
        <f t="shared" si="6412"/>
        <v>noun</v>
      </c>
      <c r="E4572" s="21" t="str">
        <f t="shared" si="6413"/>
        <v>nt nom sg of kusala</v>
      </c>
      <c r="F4572" s="21" t="str">
        <f t="shared" si="6414"/>
        <v/>
      </c>
      <c r="G4572" s="21"/>
      <c r="H4572" s="21" t="str">
        <f t="shared" si="6415"/>
        <v>something proper, good deed; doing good</v>
      </c>
      <c r="I4572" s="21" t="str">
        <f t="shared" si="6416"/>
        <v/>
      </c>
      <c r="J4572" s="21" t="str">
        <f t="shared" si="6423"/>
        <v/>
      </c>
      <c r="K4572" s="21" t="str">
        <f t="shared" si="6417"/>
        <v/>
      </c>
      <c r="L4572" s="21" t="str">
        <f t="shared" si="6418"/>
        <v/>
      </c>
      <c r="M4572" s="21" t="str">
        <f t="shared" si="6419"/>
        <v/>
      </c>
      <c r="N4572" s="21" t="str">
        <f t="shared" si="6420"/>
        <v/>
      </c>
      <c r="O4572" s="21" t="str">
        <f t="shared" si="6421"/>
        <v/>
      </c>
      <c r="P4572" s="21" t="str">
        <f t="shared" si="6422"/>
        <v/>
      </c>
      <c r="Q4572" s="21"/>
      <c r="R4572" s="21" t="s">
        <v>9548</v>
      </c>
      <c r="S4572" s="21" t="s">
        <v>9549</v>
      </c>
      <c r="T4572" s="21" t="s">
        <v>9630</v>
      </c>
      <c r="U4572" s="23"/>
      <c r="V4572" s="23"/>
      <c r="W4572" s="15">
        <f t="shared" si="2"/>
        <v>45635</v>
      </c>
      <c r="X4572" s="24">
        <v>4571.0</v>
      </c>
      <c r="Y4572" s="17" t="str">
        <f t="shared" si="6408"/>
        <v>=COUNTIFS(C$3:C4572,C4572)</v>
      </c>
      <c r="Z4572" s="25" t="str">
        <f t="shared" si="6409"/>
        <v>#NAME?</v>
      </c>
      <c r="AA4572" s="25" t="str">
        <f t="shared" si="6410"/>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57"/>
        <v>0</v>
      </c>
      <c r="C4573" s="130"/>
      <c r="D4573" s="130"/>
      <c r="E4573" s="130"/>
      <c r="F4573" s="130"/>
      <c r="G4573" s="130"/>
      <c r="H4573" s="130"/>
      <c r="I4573" s="130"/>
      <c r="J4573" s="130"/>
      <c r="K4573" s="130"/>
      <c r="L4573" s="130"/>
      <c r="M4573" s="130"/>
      <c r="N4573" s="130"/>
      <c r="O4573" s="130"/>
      <c r="P4573" s="130"/>
      <c r="Q4573" s="130"/>
      <c r="R4573" s="130"/>
      <c r="S4573" s="130"/>
      <c r="T4573" s="130"/>
      <c r="U4573" s="36"/>
      <c r="V4573" s="36"/>
      <c r="W4573" s="15">
        <f t="shared" si="2"/>
        <v>45635</v>
      </c>
      <c r="X4573" s="24">
        <v>4572.0</v>
      </c>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57"/>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2"/>
        <v>45635</v>
      </c>
      <c r="X4574" s="24">
        <v>4573.0</v>
      </c>
      <c r="Y4574" s="17" t="str">
        <f t="shared" ref="Y4574:Y4578" si="6424">formulatext(A4574)</f>
        <v>#N/A</v>
      </c>
      <c r="Z4574" s="25" t="str">
        <f t="shared" ref="Z4574:Z4578" si="6425">org.libreoffice.regex(Y4574,"(\= COUNTIFS\(C\$\d{1,3}:)(C\d{1,3})(,)(C\d{1,3})(\))","$2")</f>
        <v>#NAME?</v>
      </c>
      <c r="AA4574" s="25" t="str">
        <f t="shared" ref="AA4574:AA4578" si="6426">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427">COUNTIFS(C$3:C4575,C4575)</f>
        <v>8</v>
      </c>
      <c r="B4575" s="10">
        <f t="shared" si="5557"/>
        <v>8</v>
      </c>
      <c r="C4575" s="12" t="s">
        <v>3291</v>
      </c>
      <c r="D4575" s="21" t="str">
        <f t="shared" ref="D4575:D4578" si="6428">VLOOKUP($C4575,$C$1:$P$7320,2,0)</f>
        <v>ind</v>
      </c>
      <c r="E4575" s="21" t="str">
        <f t="shared" ref="E4575:E4578" si="6429">VLOOKUP($C4575,$C$1:$P$7320,3,0)</f>
        <v>neg</v>
      </c>
      <c r="F4575" s="21" t="str">
        <f t="shared" ref="F4575:F4578" si="6430">VLOOKUP($C4575,$C$1:$P$7320,4,0)</f>
        <v/>
      </c>
      <c r="G4575" s="21"/>
      <c r="H4575" s="21" t="str">
        <f t="shared" ref="H4575:H4578" si="6431">VLOOKUP($C4575,$C$1:$P$7320,6,0)</f>
        <v>not</v>
      </c>
      <c r="I4575" s="21" t="str">
        <f t="shared" ref="I4575:I4578" si="6432">VLOOKUP($C4575,$C$1:$P$7320,7,0)</f>
        <v/>
      </c>
      <c r="J4575" s="21" t="str">
        <f t="shared" ref="J4575:J4578" si="6433">VLOOKUP($C4575,$C$1:$P$7320,8,0)</f>
        <v/>
      </c>
      <c r="K4575" s="21" t="str">
        <f t="shared" ref="K4575:K4578" si="6434">VLOOKUP($C4575,$C$1:$P$7320,9,0)</f>
        <v/>
      </c>
      <c r="L4575" s="21" t="str">
        <f t="shared" ref="L4575:L4578" si="6435">VLOOKUP($C4575,$C$1:$P$7320,10,0)</f>
        <v/>
      </c>
      <c r="M4575" s="21" t="str">
        <f t="shared" ref="M4575:M4578" si="6436">VLOOKUP($C4575,$C$1:$P$7320,11,0)</f>
        <v/>
      </c>
      <c r="N4575" s="21" t="str">
        <f t="shared" ref="N4575:N4578" si="6437">VLOOKUP($C4575,$C$1:$P$7320,12,0)</f>
        <v/>
      </c>
      <c r="O4575" s="21" t="str">
        <f t="shared" ref="O4575:O4578" si="6438">VLOOKUP($C4575,$C$1:$P$7320,13,0)</f>
        <v/>
      </c>
      <c r="P4575" s="21" t="str">
        <f t="shared" ref="P4575:P4578" si="6439">VLOOKUP($C4575,$C$1:$P$7320,14,0)</f>
        <v/>
      </c>
      <c r="Q4575" s="21"/>
      <c r="R4575" s="21" t="s">
        <v>9548</v>
      </c>
      <c r="S4575" s="21" t="s">
        <v>9549</v>
      </c>
      <c r="T4575" s="21" t="s">
        <v>9630</v>
      </c>
      <c r="U4575" s="23"/>
      <c r="V4575" s="23"/>
      <c r="W4575" s="15">
        <f t="shared" si="2"/>
        <v>45635</v>
      </c>
      <c r="X4575" s="24">
        <v>4574.0</v>
      </c>
      <c r="Y4575" s="17" t="str">
        <f t="shared" si="6424"/>
        <v>=COUNTIFS(C$3:C4575,C4575)</v>
      </c>
      <c r="Z4575" s="25" t="str">
        <f t="shared" si="6425"/>
        <v>#NAME?</v>
      </c>
      <c r="AA4575" s="25" t="str">
        <f t="shared" si="6426"/>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27"/>
        <v>35</v>
      </c>
      <c r="B4576" s="10">
        <f t="shared" si="5557"/>
        <v>38</v>
      </c>
      <c r="C4576" s="12" t="s">
        <v>2672</v>
      </c>
      <c r="D4576" s="21" t="str">
        <f t="shared" si="6428"/>
        <v>ind</v>
      </c>
      <c r="E4576" s="21" t="str">
        <f t="shared" si="6429"/>
        <v>cond</v>
      </c>
      <c r="F4576" s="21" t="str">
        <f t="shared" si="6430"/>
        <v/>
      </c>
      <c r="G4576" s="21"/>
      <c r="H4576" s="21" t="str">
        <f t="shared" si="6431"/>
        <v>if</v>
      </c>
      <c r="I4576" s="21" t="str">
        <f t="shared" si="6432"/>
        <v/>
      </c>
      <c r="J4576" s="21" t="str">
        <f t="shared" si="6433"/>
        <v/>
      </c>
      <c r="K4576" s="21" t="str">
        <f t="shared" si="6434"/>
        <v/>
      </c>
      <c r="L4576" s="21" t="str">
        <f t="shared" si="6435"/>
        <v/>
      </c>
      <c r="M4576" s="21" t="str">
        <f t="shared" si="6436"/>
        <v/>
      </c>
      <c r="N4576" s="21" t="str">
        <f t="shared" si="6437"/>
        <v/>
      </c>
      <c r="O4576" s="21" t="str">
        <f t="shared" si="6438"/>
        <v/>
      </c>
      <c r="P4576" s="21" t="str">
        <f t="shared" si="6439"/>
        <v/>
      </c>
      <c r="Q4576" s="21"/>
      <c r="R4576" s="21" t="s">
        <v>9548</v>
      </c>
      <c r="S4576" s="21" t="s">
        <v>9549</v>
      </c>
      <c r="T4576" s="21" t="s">
        <v>9631</v>
      </c>
      <c r="U4576" s="77"/>
      <c r="V4576" s="23"/>
      <c r="W4576" s="15">
        <f t="shared" si="2"/>
        <v>45635</v>
      </c>
      <c r="X4576" s="24">
        <v>4575.0</v>
      </c>
      <c r="Y4576" s="17" t="str">
        <f t="shared" si="6424"/>
        <v>=COUNTIFS(C$3:C4576,C4576)</v>
      </c>
      <c r="Z4576" s="25" t="str">
        <f t="shared" si="6425"/>
        <v>#NAME?</v>
      </c>
      <c r="AA4576" s="25" t="str">
        <f t="shared" si="6426"/>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27"/>
        <v>7</v>
      </c>
      <c r="B4577" s="10">
        <f t="shared" si="5557"/>
        <v>7</v>
      </c>
      <c r="C4577" s="12" t="s">
        <v>3294</v>
      </c>
      <c r="D4577" s="21" t="str">
        <f t="shared" si="6428"/>
        <v>verb</v>
      </c>
      <c r="E4577" s="21" t="str">
        <f t="shared" si="6429"/>
        <v>opt 3rd sg of paṭinissajjati</v>
      </c>
      <c r="F4577" s="21" t="str">
        <f t="shared" si="6430"/>
        <v>+acc</v>
      </c>
      <c r="G4577" s="21"/>
      <c r="H4577" s="21" t="str">
        <f t="shared" si="6431"/>
        <v>could give up; should abandon</v>
      </c>
      <c r="I4577" s="21" t="str">
        <f t="shared" si="6432"/>
        <v/>
      </c>
      <c r="J4577" s="21" t="str">
        <f t="shared" si="6433"/>
        <v>√sajj (relinquish, let loose)</v>
      </c>
      <c r="K4577" s="21">
        <f t="shared" si="6434"/>
        <v>1</v>
      </c>
      <c r="L4577" s="21" t="str">
        <f t="shared" si="6435"/>
        <v>a</v>
      </c>
      <c r="M4577" s="21" t="str">
        <f t="shared" si="6436"/>
        <v>√sajj + a &gt; sajja</v>
      </c>
      <c r="N4577" s="21" t="str">
        <f t="shared" si="6437"/>
        <v>pati + nī + sajja + ti</v>
      </c>
      <c r="O4577" s="21" t="str">
        <f t="shared" si="6438"/>
        <v/>
      </c>
      <c r="P4577" s="21" t="str">
        <f t="shared" si="6439"/>
        <v/>
      </c>
      <c r="Q4577" s="21"/>
      <c r="R4577" s="21" t="s">
        <v>9548</v>
      </c>
      <c r="S4577" s="21" t="s">
        <v>9549</v>
      </c>
      <c r="T4577" s="21" t="s">
        <v>9631</v>
      </c>
      <c r="U4577" s="23"/>
      <c r="V4577" s="23"/>
      <c r="W4577" s="15">
        <f t="shared" si="2"/>
        <v>45635</v>
      </c>
      <c r="X4577" s="24">
        <v>4576.0</v>
      </c>
      <c r="Y4577" s="17" t="str">
        <f t="shared" si="6424"/>
        <v>=COUNTIFS(C$3:C4577,C4577)</v>
      </c>
      <c r="Z4577" s="25" t="str">
        <f t="shared" si="6425"/>
        <v>#NAME?</v>
      </c>
      <c r="AA4577" s="25" t="str">
        <f t="shared" si="6426"/>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27"/>
        <v>98</v>
      </c>
      <c r="B4578" s="10">
        <f t="shared" si="5557"/>
        <v>122</v>
      </c>
      <c r="C4578" s="12" t="s">
        <v>4724</v>
      </c>
      <c r="D4578" s="21" t="str">
        <f t="shared" si="6428"/>
        <v>adj</v>
      </c>
      <c r="E4578" s="21" t="str">
        <f t="shared" si="6429"/>
        <v>nt nom sg of pācittiya</v>
      </c>
      <c r="F4578" s="21" t="str">
        <f t="shared" si="6430"/>
        <v>+loc</v>
      </c>
      <c r="G4578" s="21"/>
      <c r="H4578" s="21" t="str">
        <f t="shared" si="6431"/>
        <v>requiring confession</v>
      </c>
      <c r="I4578" s="21" t="str">
        <f t="shared" si="6432"/>
        <v/>
      </c>
      <c r="J4578" s="21" t="str">
        <f t="shared" si="6433"/>
        <v/>
      </c>
      <c r="K4578" s="21" t="str">
        <f t="shared" si="6434"/>
        <v/>
      </c>
      <c r="L4578" s="21" t="str">
        <f t="shared" si="6435"/>
        <v/>
      </c>
      <c r="M4578" s="21" t="str">
        <f t="shared" si="6436"/>
        <v/>
      </c>
      <c r="N4578" s="21" t="str">
        <f t="shared" si="6437"/>
        <v/>
      </c>
      <c r="O4578" s="21" t="str">
        <f t="shared" si="6438"/>
        <v/>
      </c>
      <c r="P4578" s="21" t="str">
        <f t="shared" si="6439"/>
        <v/>
      </c>
      <c r="Q4578" s="21"/>
      <c r="R4578" s="21" t="s">
        <v>9548</v>
      </c>
      <c r="S4578" s="21" t="s">
        <v>9549</v>
      </c>
      <c r="T4578" s="21" t="s">
        <v>9631</v>
      </c>
      <c r="U4578" s="23"/>
      <c r="V4578" s="23"/>
      <c r="W4578" s="15">
        <f t="shared" si="2"/>
        <v>45635</v>
      </c>
      <c r="X4578" s="24">
        <v>4577.0</v>
      </c>
      <c r="Y4578" s="17" t="str">
        <f t="shared" si="6424"/>
        <v>=COUNTIFS(C$3:C4578,C4578)</v>
      </c>
      <c r="Z4578" s="25" t="str">
        <f t="shared" si="6425"/>
        <v>#NAME?</v>
      </c>
      <c r="AA4578" s="25" t="str">
        <f t="shared" si="6426"/>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57"/>
        <v>0</v>
      </c>
      <c r="C4579" s="130"/>
      <c r="D4579" s="130"/>
      <c r="E4579" s="130"/>
      <c r="F4579" s="130"/>
      <c r="G4579" s="130"/>
      <c r="H4579" s="130"/>
      <c r="I4579" s="130"/>
      <c r="J4579" s="130"/>
      <c r="K4579" s="130"/>
      <c r="L4579" s="130"/>
      <c r="M4579" s="130"/>
      <c r="N4579" s="130"/>
      <c r="O4579" s="130"/>
      <c r="P4579" s="130"/>
      <c r="Q4579" s="130"/>
      <c r="R4579" s="130"/>
      <c r="S4579" s="130"/>
      <c r="T4579" s="130"/>
      <c r="U4579" s="36"/>
      <c r="V4579" s="36"/>
      <c r="W4579" s="15">
        <f t="shared" si="2"/>
        <v>45635</v>
      </c>
      <c r="X4579" s="24">
        <v>4578.0</v>
      </c>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57"/>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2"/>
        <v>45635</v>
      </c>
      <c r="X4580" s="24">
        <v>4579.0</v>
      </c>
      <c r="Y4580" s="17" t="str">
        <f t="shared" ref="Y4580:Y4605" si="6440">formulatext(A4580)</f>
        <v>#N/A</v>
      </c>
      <c r="Z4580" s="25" t="str">
        <f t="shared" ref="Z4580:Z4605" si="6441">org.libreoffice.regex(Y4580,"(\= COUNTIFS\(C\$\d{1,3}:)(C\d{1,3})(,)(C\d{1,3})(\))","$2")</f>
        <v>#NAME?</v>
      </c>
      <c r="AA4580" s="25" t="str">
        <f t="shared" ref="AA4580:AA4605" si="6442">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57"/>
        <v>1</v>
      </c>
      <c r="C4581" s="12" t="s">
        <v>9632</v>
      </c>
      <c r="D4581" s="21"/>
      <c r="E4581" s="21"/>
      <c r="F4581" s="21"/>
      <c r="G4581" s="21"/>
      <c r="H4581" s="21"/>
      <c r="I4581" s="21"/>
      <c r="J4581" s="21"/>
      <c r="K4581" s="21"/>
      <c r="L4581" s="21"/>
      <c r="M4581" s="21"/>
      <c r="N4581" s="21"/>
      <c r="O4581" s="21"/>
      <c r="P4581" s="21"/>
      <c r="Q4581" s="21"/>
      <c r="R4581" s="21"/>
      <c r="S4581" s="21"/>
      <c r="T4581" s="21"/>
      <c r="U4581" s="23"/>
      <c r="V4581" s="23"/>
      <c r="W4581" s="15">
        <f t="shared" si="2"/>
        <v>45635</v>
      </c>
      <c r="X4581" s="24">
        <v>4580.0</v>
      </c>
      <c r="Y4581" s="17" t="str">
        <f t="shared" si="6440"/>
        <v>#N/A</v>
      </c>
      <c r="Z4581" s="25" t="str">
        <f t="shared" si="6441"/>
        <v>#NAME?</v>
      </c>
      <c r="AA4581" s="25" t="str">
        <f t="shared" si="6442"/>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43">COUNTIFS(C$3:C4582,C4582)</f>
        <v>77</v>
      </c>
      <c r="B4582" s="10">
        <f t="shared" si="5557"/>
        <v>99</v>
      </c>
      <c r="C4582" s="12" t="s">
        <v>555</v>
      </c>
      <c r="D4582" s="21" t="str">
        <f t="shared" ref="D4582:D4585" si="6444">VLOOKUP($C4582,$C$1:$P$7320,2,0)</f>
        <v>pron</v>
      </c>
      <c r="E4582" s="21" t="str">
        <f t="shared" ref="E4582:E4583" si="6445">VLOOKUP($C4582,$C$1:$P$7320,3,0)</f>
        <v>masc nom sg of ya</v>
      </c>
      <c r="F4582" s="21" t="str">
        <f t="shared" ref="F4582:F4585" si="6446">VLOOKUP($C4582,$C$1:$P$7320,4,0)</f>
        <v/>
      </c>
      <c r="G4582" s="21"/>
      <c r="H4582" s="21" t="str">
        <f t="shared" ref="H4582:H4585" si="6447">VLOOKUP($C4582,$C$1:$P$7320,6,0)</f>
        <v>whichever, whoever</v>
      </c>
      <c r="I4582" s="21" t="str">
        <f t="shared" ref="I4582:I4585" si="6448">VLOOKUP($C4582,$C$1:$P$7320,7,0)</f>
        <v/>
      </c>
      <c r="J4582" s="21" t="str">
        <f t="shared" ref="J4582:J4585" si="6449">VLOOKUP($C4582,$C$1:$P$7320,8,0)</f>
        <v/>
      </c>
      <c r="K4582" s="21" t="str">
        <f t="shared" ref="K4582:K4585" si="6450">VLOOKUP($C4582,$C$1:$P$7320,9,0)</f>
        <v/>
      </c>
      <c r="L4582" s="21" t="str">
        <f t="shared" ref="L4582:L4585" si="6451">VLOOKUP($C4582,$C$1:$P$7320,10,0)</f>
        <v/>
      </c>
      <c r="M4582" s="21" t="str">
        <f t="shared" ref="M4582:M4585" si="6452">VLOOKUP($C4582,$C$1:$P$7320,11,0)</f>
        <v/>
      </c>
      <c r="N4582" s="21" t="str">
        <f t="shared" ref="N4582:N4585" si="6453">VLOOKUP($C4582,$C$1:$P$7320,12,0)</f>
        <v/>
      </c>
      <c r="O4582" s="21" t="str">
        <f t="shared" ref="O4582:O4585" si="6454">VLOOKUP($C4582,$C$1:$P$7320,13,0)</f>
        <v/>
      </c>
      <c r="P4582" s="21" t="str">
        <f t="shared" ref="P4582:P4585" si="6455">VLOOKUP($C4582,$C$1:$P$7320,14,0)</f>
        <v/>
      </c>
      <c r="Q4582" s="21"/>
      <c r="R4582" s="21" t="s">
        <v>9632</v>
      </c>
      <c r="S4582" s="21" t="s">
        <v>9633</v>
      </c>
      <c r="T4582" s="21" t="s">
        <v>9634</v>
      </c>
      <c r="U4582" s="77"/>
      <c r="V4582" s="23"/>
      <c r="W4582" s="15">
        <f t="shared" si="2"/>
        <v>45635</v>
      </c>
      <c r="X4582" s="24">
        <v>4581.0</v>
      </c>
      <c r="Y4582" s="17" t="str">
        <f t="shared" si="6440"/>
        <v>=COUNTIFS(C$3:C4582,C4582)</v>
      </c>
      <c r="Z4582" s="25" t="str">
        <f t="shared" si="6441"/>
        <v>#NAME?</v>
      </c>
      <c r="AA4582" s="25" t="str">
        <f t="shared" si="6442"/>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43"/>
        <v>92</v>
      </c>
      <c r="B4583" s="10">
        <f t="shared" si="5557"/>
        <v>124</v>
      </c>
      <c r="C4583" s="12" t="s">
        <v>466</v>
      </c>
      <c r="D4583" s="21" t="str">
        <f t="shared" si="6444"/>
        <v>ind</v>
      </c>
      <c r="E4583" s="21" t="str">
        <f t="shared" si="6445"/>
        <v/>
      </c>
      <c r="F4583" s="21" t="str">
        <f t="shared" si="6446"/>
        <v/>
      </c>
      <c r="G4583" s="21"/>
      <c r="H4583" s="21" t="str">
        <f t="shared" si="6447"/>
        <v>then, now, so, but</v>
      </c>
      <c r="I4583" s="21" t="str">
        <f t="shared" si="6448"/>
        <v/>
      </c>
      <c r="J4583" s="21" t="str">
        <f t="shared" si="6449"/>
        <v/>
      </c>
      <c r="K4583" s="21" t="str">
        <f t="shared" si="6450"/>
        <v/>
      </c>
      <c r="L4583" s="21" t="str">
        <f t="shared" si="6451"/>
        <v/>
      </c>
      <c r="M4583" s="21" t="str">
        <f t="shared" si="6452"/>
        <v/>
      </c>
      <c r="N4583" s="21" t="str">
        <f t="shared" si="6453"/>
        <v/>
      </c>
      <c r="O4583" s="21" t="str">
        <f t="shared" si="6454"/>
        <v/>
      </c>
      <c r="P4583" s="21" t="str">
        <f t="shared" si="6455"/>
        <v/>
      </c>
      <c r="Q4583" s="21"/>
      <c r="R4583" s="21" t="s">
        <v>9632</v>
      </c>
      <c r="S4583" s="21" t="s">
        <v>9633</v>
      </c>
      <c r="T4583" s="21" t="s">
        <v>9634</v>
      </c>
      <c r="U4583" s="23"/>
      <c r="V4583" s="23"/>
      <c r="W4583" s="15">
        <f t="shared" si="2"/>
        <v>45635</v>
      </c>
      <c r="X4583" s="24">
        <v>4582.0</v>
      </c>
      <c r="Y4583" s="17" t="str">
        <f t="shared" si="6440"/>
        <v>=COUNTIFS(C$3:C4583,C4583)</v>
      </c>
      <c r="Z4583" s="25" t="str">
        <f t="shared" si="6441"/>
        <v>#NAME?</v>
      </c>
      <c r="AA4583" s="25" t="str">
        <f t="shared" si="6442"/>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3"/>
        <v>125</v>
      </c>
      <c r="B4584" s="10">
        <f t="shared" si="5557"/>
        <v>147</v>
      </c>
      <c r="C4584" s="12" t="s">
        <v>560</v>
      </c>
      <c r="D4584" s="21" t="str">
        <f t="shared" si="6444"/>
        <v>noun</v>
      </c>
      <c r="E4584" s="21" t="s">
        <v>3635</v>
      </c>
      <c r="F4584" s="21" t="str">
        <f t="shared" si="6446"/>
        <v/>
      </c>
      <c r="G4584" s="21"/>
      <c r="H4584" s="21" t="str">
        <f t="shared" si="6447"/>
        <v>monk, monastic</v>
      </c>
      <c r="I4584" s="21" t="str">
        <f t="shared" si="6448"/>
        <v>beggar, mendicant</v>
      </c>
      <c r="J4584" s="21" t="str">
        <f t="shared" si="6449"/>
        <v>√bhikkh (beg)</v>
      </c>
      <c r="K4584" s="21">
        <f t="shared" si="6450"/>
        <v>1</v>
      </c>
      <c r="L4584" s="21" t="str">
        <f t="shared" si="6451"/>
        <v>a</v>
      </c>
      <c r="M4584" s="21" t="str">
        <f t="shared" si="6452"/>
        <v/>
      </c>
      <c r="N4584" s="21" t="str">
        <f t="shared" si="6453"/>
        <v>√bhikkh + u</v>
      </c>
      <c r="O4584" s="21" t="str">
        <f t="shared" si="6454"/>
        <v/>
      </c>
      <c r="P4584" s="21" t="str">
        <f t="shared" si="6455"/>
        <v/>
      </c>
      <c r="Q4584" s="21"/>
      <c r="R4584" s="21" t="s">
        <v>9632</v>
      </c>
      <c r="S4584" s="21" t="s">
        <v>9633</v>
      </c>
      <c r="T4584" s="21" t="s">
        <v>9634</v>
      </c>
      <c r="U4584" s="23"/>
      <c r="V4584" s="23"/>
      <c r="W4584" s="15">
        <f t="shared" si="2"/>
        <v>45635</v>
      </c>
      <c r="X4584" s="24">
        <v>4583.0</v>
      </c>
      <c r="Y4584" s="17" t="str">
        <f t="shared" si="6440"/>
        <v>=COUNTIFS(C$3:C4584,C4584)</v>
      </c>
      <c r="Z4584" s="25" t="str">
        <f t="shared" si="6441"/>
        <v>#NAME?</v>
      </c>
      <c r="AA4584" s="25" t="str">
        <f t="shared" si="6442"/>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3"/>
        <v>12</v>
      </c>
      <c r="B4585" s="10">
        <f t="shared" si="5557"/>
        <v>14</v>
      </c>
      <c r="C4585" s="12" t="s">
        <v>4210</v>
      </c>
      <c r="D4585" s="21" t="str">
        <f t="shared" si="6444"/>
        <v>ind</v>
      </c>
      <c r="E4585" s="21" t="str">
        <f>VLOOKUP($C4585,$C$1:$P$7320,3,0)</f>
        <v>adv, from jānanta</v>
      </c>
      <c r="F4585" s="21" t="str">
        <f t="shared" si="6446"/>
        <v/>
      </c>
      <c r="G4585" s="21"/>
      <c r="H4585" s="21" t="str">
        <f t="shared" si="6447"/>
        <v>knowingly, consciously, wittingly</v>
      </c>
      <c r="I4585" s="21" t="str">
        <f t="shared" si="6448"/>
        <v>knowing</v>
      </c>
      <c r="J4585" s="21" t="str">
        <f t="shared" si="6449"/>
        <v>√ñā (know)</v>
      </c>
      <c r="K4585" s="21">
        <f t="shared" si="6450"/>
        <v>5</v>
      </c>
      <c r="L4585" s="21" t="str">
        <f t="shared" si="6451"/>
        <v>nā</v>
      </c>
      <c r="M4585" s="21" t="str">
        <f t="shared" si="6452"/>
        <v>√ñā + nā &gt; jānā</v>
      </c>
      <c r="N4585" s="21" t="str">
        <f t="shared" si="6453"/>
        <v>jānā + aṃ</v>
      </c>
      <c r="O4585" s="21" t="str">
        <f t="shared" si="6454"/>
        <v/>
      </c>
      <c r="P4585" s="21" t="str">
        <f t="shared" si="6455"/>
        <v/>
      </c>
      <c r="Q4585" s="21"/>
      <c r="R4585" s="21" t="s">
        <v>9632</v>
      </c>
      <c r="S4585" s="21" t="s">
        <v>9633</v>
      </c>
      <c r="T4585" s="21" t="s">
        <v>9634</v>
      </c>
      <c r="U4585" s="23"/>
      <c r="V4585" s="23"/>
      <c r="W4585" s="15">
        <f t="shared" si="2"/>
        <v>45635</v>
      </c>
      <c r="X4585" s="24">
        <v>4584.0</v>
      </c>
      <c r="Y4585" s="17" t="str">
        <f t="shared" si="6440"/>
        <v>=COUNTIFS(C$3:C4585,C4585)</v>
      </c>
      <c r="Z4585" s="25" t="str">
        <f t="shared" si="6441"/>
        <v>#NAME?</v>
      </c>
      <c r="AA4585" s="25" t="str">
        <f t="shared" si="6442"/>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57"/>
        <v>1</v>
      </c>
      <c r="C4586" s="12" t="s">
        <v>9635</v>
      </c>
      <c r="D4586" s="21" t="s">
        <v>250</v>
      </c>
      <c r="E4586" s="21" t="s">
        <v>9636</v>
      </c>
      <c r="F4586" s="21"/>
      <c r="G4586" s="21"/>
      <c r="H4586" s="21" t="s">
        <v>9637</v>
      </c>
      <c r="I4586" s="21"/>
      <c r="J4586" s="21"/>
      <c r="K4586" s="21"/>
      <c r="L4586" s="21"/>
      <c r="M4586" s="21"/>
      <c r="N4586" s="21" t="s">
        <v>9638</v>
      </c>
      <c r="O4586" s="21" t="s">
        <v>65</v>
      </c>
      <c r="P4586" s="21" t="s">
        <v>9638</v>
      </c>
      <c r="Q4586" s="21"/>
      <c r="R4586" s="21" t="s">
        <v>9632</v>
      </c>
      <c r="S4586" s="21" t="s">
        <v>9633</v>
      </c>
      <c r="T4586" s="21" t="s">
        <v>9639</v>
      </c>
      <c r="U4586" s="23"/>
      <c r="V4586" s="23"/>
      <c r="W4586" s="15">
        <f t="shared" si="2"/>
        <v>45635</v>
      </c>
      <c r="X4586" s="24">
        <v>4585.0</v>
      </c>
      <c r="Y4586" s="17" t="str">
        <f t="shared" si="6440"/>
        <v>=COUNTIFS(C$3:C4588,C4586)</v>
      </c>
      <c r="Z4586" s="25" t="str">
        <f t="shared" si="6441"/>
        <v>#NAME?</v>
      </c>
      <c r="AA4586" s="25" t="str">
        <f t="shared" si="6442"/>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56">COUNTIFS(C$3:C4587,C4587)</f>
        <v>6</v>
      </c>
      <c r="B4587" s="10">
        <f t="shared" si="5557"/>
        <v>8</v>
      </c>
      <c r="C4587" s="12" t="s">
        <v>1310</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9632</v>
      </c>
      <c r="S4587" s="21" t="s">
        <v>9633</v>
      </c>
      <c r="T4587" s="21" t="s">
        <v>9634</v>
      </c>
      <c r="U4587" s="23"/>
      <c r="V4587" s="23"/>
      <c r="W4587" s="15">
        <f t="shared" si="2"/>
        <v>45635</v>
      </c>
      <c r="X4587" s="24">
        <v>4586.0</v>
      </c>
      <c r="Y4587" s="17" t="str">
        <f t="shared" si="6440"/>
        <v>=COUNTIFS(C$3:C4587,C4587)</v>
      </c>
      <c r="Z4587" s="25" t="str">
        <f t="shared" si="6441"/>
        <v>#NAME?</v>
      </c>
      <c r="AA4587" s="25" t="str">
        <f t="shared" si="6442"/>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56"/>
        <v>1</v>
      </c>
      <c r="B4588" s="10">
        <f t="shared" si="5557"/>
        <v>1</v>
      </c>
      <c r="C4588" s="12" t="s">
        <v>9640</v>
      </c>
      <c r="D4588" s="21" t="s">
        <v>250</v>
      </c>
      <c r="E4588" s="21" t="s">
        <v>9641</v>
      </c>
      <c r="F4588" s="21"/>
      <c r="G4588" s="21"/>
      <c r="H4588" s="21" t="s">
        <v>9642</v>
      </c>
      <c r="I4588" s="21"/>
      <c r="J4588" s="21" t="s">
        <v>640</v>
      </c>
      <c r="K4588" s="21">
        <v>1.0</v>
      </c>
      <c r="L4588" s="21" t="s">
        <v>35</v>
      </c>
      <c r="M4588" s="21"/>
      <c r="N4588" s="21" t="s">
        <v>3396</v>
      </c>
      <c r="O4588" s="21"/>
      <c r="P4588" s="21"/>
      <c r="Q4588" s="21"/>
      <c r="R4588" s="21" t="s">
        <v>9632</v>
      </c>
      <c r="S4588" s="21" t="s">
        <v>9633</v>
      </c>
      <c r="T4588" s="21" t="s">
        <v>9643</v>
      </c>
      <c r="U4588" s="23"/>
      <c r="V4588" s="23"/>
      <c r="W4588" s="15">
        <f t="shared" si="2"/>
        <v>45635</v>
      </c>
      <c r="X4588" s="24">
        <v>4587.0</v>
      </c>
      <c r="Y4588" s="17" t="str">
        <f t="shared" si="6440"/>
        <v>=COUNTIFS(C$3:C4588,C4588)</v>
      </c>
      <c r="Z4588" s="25" t="str">
        <f t="shared" si="6441"/>
        <v>#NAME?</v>
      </c>
      <c r="AA4588" s="25" t="str">
        <f t="shared" si="6442"/>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56"/>
        <v>29</v>
      </c>
      <c r="B4589" s="10">
        <f t="shared" si="5557"/>
        <v>39</v>
      </c>
      <c r="C4589" s="12" t="s">
        <v>704</v>
      </c>
      <c r="D4589" s="21" t="str">
        <f>VLOOKUP($C4589,$C$1:$P$7320,2,0)</f>
        <v>noun</v>
      </c>
      <c r="E4589" s="21" t="s">
        <v>8897</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9632</v>
      </c>
      <c r="S4589" s="21" t="s">
        <v>9633</v>
      </c>
      <c r="T4589" s="21" t="s">
        <v>9634</v>
      </c>
      <c r="U4589" s="23"/>
      <c r="V4589" s="23"/>
      <c r="W4589" s="15">
        <f t="shared" si="2"/>
        <v>45635</v>
      </c>
      <c r="X4589" s="24">
        <v>4588.0</v>
      </c>
      <c r="Y4589" s="17" t="str">
        <f t="shared" si="6440"/>
        <v>=COUNTIFS(C$3:C4589,C4589)</v>
      </c>
      <c r="Z4589" s="25" t="str">
        <f t="shared" si="6441"/>
        <v>#NAME?</v>
      </c>
      <c r="AA4589" s="25" t="str">
        <f t="shared" si="6442"/>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57"/>
        <v>1</v>
      </c>
      <c r="C4590" s="12" t="s">
        <v>9644</v>
      </c>
      <c r="D4590" s="21" t="s">
        <v>250</v>
      </c>
      <c r="E4590" s="21" t="s">
        <v>9645</v>
      </c>
      <c r="F4590" s="21"/>
      <c r="G4590" s="21"/>
      <c r="H4590" s="21" t="s">
        <v>9646</v>
      </c>
      <c r="I4590" s="27" t="s">
        <v>9647</v>
      </c>
      <c r="J4590" s="21"/>
      <c r="K4590" s="21"/>
      <c r="L4590" s="21"/>
      <c r="M4590" s="21"/>
      <c r="N4590" s="21" t="s">
        <v>9648</v>
      </c>
      <c r="O4590" s="21" t="s">
        <v>65</v>
      </c>
      <c r="P4590" s="21" t="s">
        <v>9648</v>
      </c>
      <c r="Q4590" s="21" t="s">
        <v>9649</v>
      </c>
      <c r="R4590" s="21" t="s">
        <v>9632</v>
      </c>
      <c r="S4590" s="21" t="s">
        <v>9633</v>
      </c>
      <c r="T4590" s="21" t="s">
        <v>9650</v>
      </c>
      <c r="U4590" s="23"/>
      <c r="V4590" s="23"/>
      <c r="W4590" s="15">
        <f t="shared" si="2"/>
        <v>45635</v>
      </c>
      <c r="X4590" s="24">
        <v>4589.0</v>
      </c>
      <c r="Y4590" s="17" t="str">
        <f t="shared" si="6440"/>
        <v>=COUNTIFS(C$3:C4592,C4590)</v>
      </c>
      <c r="Z4590" s="25" t="str">
        <f t="shared" si="6441"/>
        <v>#NAME?</v>
      </c>
      <c r="AA4590" s="25" t="str">
        <f t="shared" si="6442"/>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57">COUNTIFS(C$3:C4591,C4591)</f>
        <v>1</v>
      </c>
      <c r="B4591" s="10">
        <f t="shared" si="5557"/>
        <v>1</v>
      </c>
      <c r="C4591" s="12" t="s">
        <v>9651</v>
      </c>
      <c r="D4591" s="21" t="s">
        <v>183</v>
      </c>
      <c r="E4591" s="21"/>
      <c r="F4591" s="21"/>
      <c r="G4591" s="21"/>
      <c r="H4591" s="21" t="s">
        <v>9652</v>
      </c>
      <c r="I4591" s="21" t="s">
        <v>9653</v>
      </c>
      <c r="J4591" s="21" t="s">
        <v>214</v>
      </c>
      <c r="K4591" s="21">
        <v>7.0</v>
      </c>
      <c r="L4591" s="21" t="s">
        <v>215</v>
      </c>
      <c r="M4591" s="21"/>
      <c r="N4591" s="21" t="s">
        <v>9654</v>
      </c>
      <c r="O4591" s="21"/>
      <c r="P4591" s="21"/>
      <c r="Q4591" s="21" t="s">
        <v>9655</v>
      </c>
      <c r="R4591" s="21" t="s">
        <v>9632</v>
      </c>
      <c r="S4591" s="21" t="s">
        <v>9633</v>
      </c>
      <c r="T4591" s="27" t="s">
        <v>9656</v>
      </c>
      <c r="U4591" s="23"/>
      <c r="V4591" s="23"/>
      <c r="W4591" s="15">
        <f t="shared" si="2"/>
        <v>45635</v>
      </c>
      <c r="X4591" s="24">
        <v>4590.0</v>
      </c>
      <c r="Y4591" s="17" t="str">
        <f t="shared" si="6440"/>
        <v>=COUNTIFS(C$3:C4591,C4591)</v>
      </c>
      <c r="Z4591" s="25" t="str">
        <f t="shared" si="6441"/>
        <v>#NAME?</v>
      </c>
      <c r="AA4591" s="25" t="str">
        <f t="shared" si="6442"/>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57"/>
        <v>1</v>
      </c>
      <c r="B4592" s="10">
        <f t="shared" si="5557"/>
        <v>1</v>
      </c>
      <c r="C4592" s="12" t="s">
        <v>9657</v>
      </c>
      <c r="D4592" s="21" t="s">
        <v>250</v>
      </c>
      <c r="E4592" s="21" t="s">
        <v>9658</v>
      </c>
      <c r="F4592" s="21"/>
      <c r="G4592" s="21"/>
      <c r="H4592" s="21" t="s">
        <v>9659</v>
      </c>
      <c r="I4592" s="21" t="s">
        <v>9660</v>
      </c>
      <c r="J4592" s="21"/>
      <c r="K4592" s="21"/>
      <c r="L4592" s="21"/>
      <c r="M4592" s="21"/>
      <c r="N4592" s="21" t="s">
        <v>9661</v>
      </c>
      <c r="O4592" s="21"/>
      <c r="P4592" s="21"/>
      <c r="Q4592" s="21"/>
      <c r="R4592" s="21" t="s">
        <v>9632</v>
      </c>
      <c r="S4592" s="21" t="s">
        <v>9633</v>
      </c>
      <c r="T4592" s="27" t="s">
        <v>9662</v>
      </c>
      <c r="U4592" s="23"/>
      <c r="V4592" s="23"/>
      <c r="W4592" s="15">
        <f t="shared" si="2"/>
        <v>45635</v>
      </c>
      <c r="X4592" s="24">
        <v>4591.0</v>
      </c>
      <c r="Y4592" s="17" t="str">
        <f t="shared" si="6440"/>
        <v>=COUNTIFS(C$3:C4592,C4592)</v>
      </c>
      <c r="Z4592" s="25" t="str">
        <f t="shared" si="6441"/>
        <v>#NAME?</v>
      </c>
      <c r="AA4592" s="25" t="str">
        <f t="shared" si="6442"/>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57"/>
        <v>26</v>
      </c>
      <c r="B4593" s="10">
        <f t="shared" si="5557"/>
        <v>36</v>
      </c>
      <c r="C4593" s="12" t="s">
        <v>288</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9632</v>
      </c>
      <c r="S4593" s="21" t="s">
        <v>9633</v>
      </c>
      <c r="T4593" s="21" t="s">
        <v>9634</v>
      </c>
      <c r="U4593" s="23"/>
      <c r="V4593" s="23"/>
      <c r="W4593" s="15">
        <f t="shared" si="2"/>
        <v>45635</v>
      </c>
      <c r="X4593" s="24">
        <v>4592.0</v>
      </c>
      <c r="Y4593" s="17" t="str">
        <f t="shared" si="6440"/>
        <v>=COUNTIFS(C$3:C4593,C4593)</v>
      </c>
      <c r="Z4593" s="25" t="str">
        <f t="shared" si="6441"/>
        <v>#NAME?</v>
      </c>
      <c r="AA4593" s="25" t="str">
        <f t="shared" si="6442"/>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57"/>
        <v>1</v>
      </c>
      <c r="B4594" s="10">
        <f t="shared" si="5557"/>
        <v>1</v>
      </c>
      <c r="C4594" s="12" t="s">
        <v>9663</v>
      </c>
      <c r="D4594" s="21" t="s">
        <v>47</v>
      </c>
      <c r="E4594" s="21" t="s">
        <v>9664</v>
      </c>
      <c r="F4594" s="21"/>
      <c r="G4594" s="21"/>
      <c r="H4594" s="21" t="s">
        <v>9665</v>
      </c>
      <c r="I4594" s="21"/>
      <c r="J4594" s="21" t="s">
        <v>1665</v>
      </c>
      <c r="K4594" s="21">
        <v>1.0</v>
      </c>
      <c r="L4594" s="21" t="s">
        <v>35</v>
      </c>
      <c r="M4594" s="21"/>
      <c r="N4594" s="21" t="s">
        <v>9666</v>
      </c>
      <c r="O4594" s="21"/>
      <c r="P4594" s="21"/>
      <c r="Q4594" s="21"/>
      <c r="R4594" s="21" t="s">
        <v>9632</v>
      </c>
      <c r="S4594" s="21" t="s">
        <v>9633</v>
      </c>
      <c r="T4594" s="21" t="s">
        <v>9667</v>
      </c>
      <c r="U4594" s="23"/>
      <c r="V4594" s="23"/>
      <c r="W4594" s="15">
        <f t="shared" si="2"/>
        <v>45635</v>
      </c>
      <c r="X4594" s="24">
        <v>4593.0</v>
      </c>
      <c r="Y4594" s="17" t="str">
        <f t="shared" si="6440"/>
        <v>=COUNTIFS(C$3:C4594,C4594)</v>
      </c>
      <c r="Z4594" s="25" t="str">
        <f t="shared" si="6441"/>
        <v>#NAME?</v>
      </c>
      <c r="AA4594" s="25" t="str">
        <f t="shared" si="6442"/>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57"/>
        <v>1</v>
      </c>
      <c r="B4595" s="10">
        <f t="shared" si="5557"/>
        <v>1</v>
      </c>
      <c r="C4595" s="12" t="s">
        <v>9668</v>
      </c>
      <c r="D4595" s="21" t="s">
        <v>183</v>
      </c>
      <c r="E4595" s="21" t="s">
        <v>9669</v>
      </c>
      <c r="F4595" s="21" t="s">
        <v>185</v>
      </c>
      <c r="G4595" s="21"/>
      <c r="H4595" s="21" t="s">
        <v>9670</v>
      </c>
      <c r="I4595" s="21"/>
      <c r="J4595" s="21" t="s">
        <v>2004</v>
      </c>
      <c r="K4595" s="21">
        <v>1.0</v>
      </c>
      <c r="L4595" s="21" t="s">
        <v>35</v>
      </c>
      <c r="M4595" s="21"/>
      <c r="N4595" s="21" t="s">
        <v>9671</v>
      </c>
      <c r="O4595" s="21"/>
      <c r="P4595" s="21"/>
      <c r="Q4595" s="21"/>
      <c r="R4595" s="21" t="s">
        <v>9632</v>
      </c>
      <c r="S4595" s="21" t="s">
        <v>9633</v>
      </c>
      <c r="T4595" s="21" t="s">
        <v>9672</v>
      </c>
      <c r="U4595" s="23"/>
      <c r="V4595" s="23"/>
      <c r="W4595" s="15">
        <f t="shared" si="2"/>
        <v>45635</v>
      </c>
      <c r="X4595" s="24">
        <v>4594.0</v>
      </c>
      <c r="Y4595" s="17" t="str">
        <f t="shared" si="6440"/>
        <v>=COUNTIFS(C$3:C4595,C4595)</v>
      </c>
      <c r="Z4595" s="25" t="str">
        <f t="shared" si="6441"/>
        <v>#NAME?</v>
      </c>
      <c r="AA4595" s="25" t="str">
        <f t="shared" si="6442"/>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57"/>
        <v>14</v>
      </c>
      <c r="B4596" s="10">
        <f t="shared" si="5557"/>
        <v>15</v>
      </c>
      <c r="C4596" s="12" t="s">
        <v>1869</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9632</v>
      </c>
      <c r="S4596" s="21" t="s">
        <v>9633</v>
      </c>
      <c r="T4596" s="21" t="s">
        <v>9634</v>
      </c>
      <c r="U4596" s="23"/>
      <c r="V4596" s="23"/>
      <c r="W4596" s="15">
        <f t="shared" si="2"/>
        <v>45635</v>
      </c>
      <c r="X4596" s="24">
        <v>4595.0</v>
      </c>
      <c r="Y4596" s="17" t="str">
        <f t="shared" si="6440"/>
        <v>=COUNTIFS(C$3:C4596,C4596)</v>
      </c>
      <c r="Z4596" s="25" t="str">
        <f t="shared" si="6441"/>
        <v>#NAME?</v>
      </c>
      <c r="AA4596" s="25" t="str">
        <f t="shared" si="6442"/>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57"/>
        <v>1</v>
      </c>
      <c r="B4597" s="10">
        <f t="shared" si="5557"/>
        <v>2</v>
      </c>
      <c r="C4597" s="12" t="s">
        <v>9673</v>
      </c>
      <c r="D4597" s="21" t="s">
        <v>84</v>
      </c>
      <c r="E4597" s="21" t="s">
        <v>9674</v>
      </c>
      <c r="F4597" s="21"/>
      <c r="G4597" s="21"/>
      <c r="H4597" s="21" t="s">
        <v>9675</v>
      </c>
      <c r="I4597" s="27" t="s">
        <v>9676</v>
      </c>
      <c r="J4597" s="21" t="s">
        <v>5414</v>
      </c>
      <c r="K4597" s="21">
        <v>2.0</v>
      </c>
      <c r="L4597" s="21" t="s">
        <v>3045</v>
      </c>
      <c r="M4597" s="21" t="s">
        <v>6525</v>
      </c>
      <c r="N4597" s="21" t="s">
        <v>9677</v>
      </c>
      <c r="O4597" s="21"/>
      <c r="P4597" s="21"/>
      <c r="Q4597" s="21"/>
      <c r="R4597" s="21" t="s">
        <v>9632</v>
      </c>
      <c r="S4597" s="21" t="s">
        <v>9633</v>
      </c>
      <c r="T4597" s="21" t="s">
        <v>9678</v>
      </c>
      <c r="U4597" s="23"/>
      <c r="V4597" s="23"/>
      <c r="W4597" s="15">
        <f t="shared" si="2"/>
        <v>45635</v>
      </c>
      <c r="X4597" s="24">
        <v>4596.0</v>
      </c>
      <c r="Y4597" s="17" t="str">
        <f t="shared" si="6440"/>
        <v>=COUNTIFS(C$3:C4597,C4597)</v>
      </c>
      <c r="Z4597" s="25" t="str">
        <f t="shared" si="6441"/>
        <v>#NAME?</v>
      </c>
      <c r="AA4597" s="25" t="str">
        <f t="shared" si="6442"/>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57"/>
        <v>170</v>
      </c>
      <c r="B4598" s="10">
        <f t="shared" si="5557"/>
        <v>220</v>
      </c>
      <c r="C4598" s="12" t="s">
        <v>1131</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9632</v>
      </c>
      <c r="S4598" s="21" t="s">
        <v>9633</v>
      </c>
      <c r="T4598" s="21" t="s">
        <v>9634</v>
      </c>
      <c r="U4598" s="23"/>
      <c r="V4598" s="23"/>
      <c r="W4598" s="15">
        <f t="shared" si="2"/>
        <v>45635</v>
      </c>
      <c r="X4598" s="24">
        <v>4597.0</v>
      </c>
      <c r="Y4598" s="17" t="str">
        <f t="shared" si="6440"/>
        <v>=COUNTIFS(C$3:C4598,C4598)</v>
      </c>
      <c r="Z4598" s="25" t="str">
        <f t="shared" si="6441"/>
        <v>#NAME?</v>
      </c>
      <c r="AA4598" s="25" t="str">
        <f t="shared" si="6442"/>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57"/>
        <v>1</v>
      </c>
      <c r="B4599" s="10">
        <f t="shared" si="5557"/>
        <v>1</v>
      </c>
      <c r="C4599" s="12" t="s">
        <v>9679</v>
      </c>
      <c r="D4599" s="21" t="s">
        <v>84</v>
      </c>
      <c r="E4599" s="21" t="s">
        <v>9680</v>
      </c>
      <c r="F4599" s="21"/>
      <c r="G4599" s="21"/>
      <c r="H4599" s="21" t="s">
        <v>9681</v>
      </c>
      <c r="I4599" s="21"/>
      <c r="J4599" s="21" t="s">
        <v>130</v>
      </c>
      <c r="K4599" s="21">
        <v>1.0</v>
      </c>
      <c r="L4599" s="21" t="s">
        <v>35</v>
      </c>
      <c r="M4599" s="21" t="s">
        <v>8911</v>
      </c>
      <c r="N4599" s="21" t="s">
        <v>9682</v>
      </c>
      <c r="O4599" s="21"/>
      <c r="P4599" s="21"/>
      <c r="Q4599" s="21"/>
      <c r="R4599" s="21" t="s">
        <v>9632</v>
      </c>
      <c r="S4599" s="21" t="s">
        <v>9633</v>
      </c>
      <c r="T4599" s="21" t="s">
        <v>9683</v>
      </c>
      <c r="U4599" s="23"/>
      <c r="V4599" s="23"/>
      <c r="W4599" s="15">
        <f t="shared" si="2"/>
        <v>45635</v>
      </c>
      <c r="X4599" s="24">
        <v>4598.0</v>
      </c>
      <c r="Y4599" s="17" t="str">
        <f t="shared" si="6440"/>
        <v>=COUNTIFS(C$3:C4599,C4599)</v>
      </c>
      <c r="Z4599" s="25" t="str">
        <f t="shared" si="6441"/>
        <v>#NAME?</v>
      </c>
      <c r="AA4599" s="25" t="str">
        <f t="shared" si="6442"/>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57"/>
        <v>171</v>
      </c>
      <c r="B4600" s="10">
        <f t="shared" si="5557"/>
        <v>220</v>
      </c>
      <c r="C4600" s="12" t="s">
        <v>1131</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9632</v>
      </c>
      <c r="S4600" s="21" t="s">
        <v>9633</v>
      </c>
      <c r="T4600" s="21" t="s">
        <v>9634</v>
      </c>
      <c r="U4600" s="23"/>
      <c r="V4600" s="23"/>
      <c r="W4600" s="15">
        <f t="shared" si="2"/>
        <v>45635</v>
      </c>
      <c r="X4600" s="24">
        <v>4599.0</v>
      </c>
      <c r="Y4600" s="17" t="str">
        <f t="shared" si="6440"/>
        <v>=COUNTIFS(C$3:C4600,C4600)</v>
      </c>
      <c r="Z4600" s="25" t="str">
        <f t="shared" si="6441"/>
        <v>#NAME?</v>
      </c>
      <c r="AA4600" s="25" t="str">
        <f t="shared" si="6442"/>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57"/>
        <v>1</v>
      </c>
      <c r="B4601" s="10">
        <f t="shared" si="5557"/>
        <v>2</v>
      </c>
      <c r="C4601" s="12" t="s">
        <v>9684</v>
      </c>
      <c r="D4601" s="21" t="s">
        <v>29</v>
      </c>
      <c r="E4601" s="21" t="s">
        <v>538</v>
      </c>
      <c r="F4601" s="21" t="s">
        <v>1870</v>
      </c>
      <c r="G4601" s="21"/>
      <c r="H4601" s="21" t="s">
        <v>9685</v>
      </c>
      <c r="I4601" s="21"/>
      <c r="J4601" s="21"/>
      <c r="K4601" s="21"/>
      <c r="L4601" s="21"/>
      <c r="M4601" s="21"/>
      <c r="N4601" s="21"/>
      <c r="O4601" s="21"/>
      <c r="P4601" s="21"/>
      <c r="Q4601" s="21"/>
      <c r="R4601" s="21" t="s">
        <v>9632</v>
      </c>
      <c r="S4601" s="21" t="s">
        <v>9633</v>
      </c>
      <c r="T4601" s="21" t="s">
        <v>9686</v>
      </c>
      <c r="U4601" s="23"/>
      <c r="V4601" s="23"/>
      <c r="W4601" s="15">
        <f t="shared" si="2"/>
        <v>45635</v>
      </c>
      <c r="X4601" s="24">
        <v>4600.0</v>
      </c>
      <c r="Y4601" s="17" t="str">
        <f t="shared" si="6440"/>
        <v>=COUNTIFS(C$3:C4601,C4601)</v>
      </c>
      <c r="Z4601" s="25" t="str">
        <f t="shared" si="6441"/>
        <v>#NAME?</v>
      </c>
      <c r="AA4601" s="25" t="str">
        <f t="shared" si="6442"/>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57"/>
        <v>172</v>
      </c>
      <c r="B4602" s="10">
        <f t="shared" si="5557"/>
        <v>220</v>
      </c>
      <c r="C4602" s="12" t="s">
        <v>1131</v>
      </c>
      <c r="D4602" s="21" t="str">
        <f t="shared" ref="D4602:D4605" si="6458">VLOOKUP($C4602,$C$1:$P$7320,2,0)</f>
        <v>ind</v>
      </c>
      <c r="E4602" s="21" t="str">
        <f t="shared" ref="E4602:E4605" si="6459">VLOOKUP($C4602,$C$1:$P$7320,3,0)</f>
        <v>conj</v>
      </c>
      <c r="F4602" s="21" t="str">
        <f t="shared" ref="F4602:F4605" si="6460">VLOOKUP($C4602,$C$1:$P$7320,4,0)</f>
        <v/>
      </c>
      <c r="G4602" s="21"/>
      <c r="H4602" s="21" t="str">
        <f t="shared" ref="H4602:H4605" si="6461">VLOOKUP($C4602,$C$1:$P$7320,6,0)</f>
        <v>or, either or</v>
      </c>
      <c r="I4602" s="21" t="str">
        <f t="shared" ref="I4602:I4605" si="6462">VLOOKUP($C4602,$C$1:$P$7320,7,0)</f>
        <v/>
      </c>
      <c r="J4602" s="21" t="str">
        <f t="shared" ref="J4602:J4605" si="6463">VLOOKUP($C4602,$C$1:$P$7320,8,0)</f>
        <v/>
      </c>
      <c r="K4602" s="21" t="str">
        <f t="shared" ref="K4602:K4605" si="6464">VLOOKUP($C4602,$C$1:$P$7320,9,0)</f>
        <v/>
      </c>
      <c r="L4602" s="21" t="str">
        <f t="shared" ref="L4602:L4605" si="6465">VLOOKUP($C4602,$C$1:$P$7320,10,0)</f>
        <v/>
      </c>
      <c r="M4602" s="21" t="str">
        <f t="shared" ref="M4602:M4605" si="6466">VLOOKUP($C4602,$C$1:$P$7320,11,0)</f>
        <v/>
      </c>
      <c r="N4602" s="21" t="str">
        <f t="shared" ref="N4602:N4605" si="6467">VLOOKUP($C4602,$C$1:$P$7320,12,0)</f>
        <v/>
      </c>
      <c r="O4602" s="21" t="str">
        <f t="shared" ref="O4602:O4605" si="6468">VLOOKUP($C4602,$C$1:$P$7320,13,0)</f>
        <v/>
      </c>
      <c r="P4602" s="21" t="str">
        <f t="shared" ref="P4602:P4605" si="6469">VLOOKUP($C4602,$C$1:$P$7320,14,0)</f>
        <v/>
      </c>
      <c r="Q4602" s="21"/>
      <c r="R4602" s="21" t="s">
        <v>9632</v>
      </c>
      <c r="S4602" s="21" t="s">
        <v>9633</v>
      </c>
      <c r="T4602" s="21" t="s">
        <v>9634</v>
      </c>
      <c r="U4602" s="23"/>
      <c r="V4602" s="23"/>
      <c r="W4602" s="15">
        <f t="shared" si="2"/>
        <v>45635</v>
      </c>
      <c r="X4602" s="24">
        <v>4601.0</v>
      </c>
      <c r="Y4602" s="17" t="str">
        <f t="shared" si="6440"/>
        <v>=COUNTIFS(C$3:C4602,C4602)</v>
      </c>
      <c r="Z4602" s="25" t="str">
        <f t="shared" si="6441"/>
        <v>#NAME?</v>
      </c>
      <c r="AA4602" s="25" t="str">
        <f t="shared" si="6442"/>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57"/>
        <v>3</v>
      </c>
      <c r="B4603" s="10">
        <f t="shared" si="5557"/>
        <v>4</v>
      </c>
      <c r="C4603" s="12" t="s">
        <v>7499</v>
      </c>
      <c r="D4603" s="21" t="str">
        <f t="shared" si="6458"/>
        <v>noun</v>
      </c>
      <c r="E4603" s="21" t="str">
        <f t="shared" si="6459"/>
        <v>fem acc sg of seyyā, comp</v>
      </c>
      <c r="F4603" s="21" t="str">
        <f t="shared" si="6460"/>
        <v/>
      </c>
      <c r="G4603" s="21"/>
      <c r="H4603" s="21" t="str">
        <f t="shared" si="6461"/>
        <v>bedding</v>
      </c>
      <c r="I4603" s="21" t="str">
        <f t="shared" si="6462"/>
        <v/>
      </c>
      <c r="J4603" s="21" t="str">
        <f t="shared" si="6463"/>
        <v>√sī (lie, sleep)</v>
      </c>
      <c r="K4603" s="21">
        <f t="shared" si="6464"/>
        <v>1</v>
      </c>
      <c r="L4603" s="21" t="str">
        <f t="shared" si="6465"/>
        <v>a</v>
      </c>
      <c r="M4603" s="21" t="str">
        <f t="shared" si="6466"/>
        <v/>
      </c>
      <c r="N4603" s="21" t="str">
        <f t="shared" si="6467"/>
        <v>√sī &gt; se + *yā</v>
      </c>
      <c r="O4603" s="21" t="str">
        <f t="shared" si="6468"/>
        <v>fem acc sg of seyyā</v>
      </c>
      <c r="P4603" s="21" t="str">
        <f t="shared" si="6469"/>
        <v/>
      </c>
      <c r="Q4603" s="21"/>
      <c r="R4603" s="21" t="s">
        <v>9632</v>
      </c>
      <c r="S4603" s="21" t="s">
        <v>9633</v>
      </c>
      <c r="T4603" s="21" t="s">
        <v>9634</v>
      </c>
      <c r="U4603" s="23"/>
      <c r="V4603" s="23"/>
      <c r="W4603" s="15">
        <f t="shared" si="2"/>
        <v>45635</v>
      </c>
      <c r="X4603" s="24">
        <v>4602.0</v>
      </c>
      <c r="Y4603" s="17" t="str">
        <f t="shared" si="6440"/>
        <v>=COUNTIFS(C$3:C4603,C4603)</v>
      </c>
      <c r="Z4603" s="25" t="str">
        <f t="shared" si="6441"/>
        <v>#NAME?</v>
      </c>
      <c r="AA4603" s="25" t="str">
        <f t="shared" si="6442"/>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57"/>
        <v>10</v>
      </c>
      <c r="B4604" s="10">
        <f t="shared" si="5557"/>
        <v>11</v>
      </c>
      <c r="C4604" s="12" t="s">
        <v>4480</v>
      </c>
      <c r="D4604" s="21" t="str">
        <f t="shared" si="6458"/>
        <v>verb</v>
      </c>
      <c r="E4604" s="21" t="str">
        <f t="shared" si="6459"/>
        <v>opt 3rd sg of kappeti</v>
      </c>
      <c r="F4604" s="21" t="str">
        <f t="shared" si="6460"/>
        <v/>
      </c>
      <c r="G4604" s="21"/>
      <c r="H4604" s="21" t="str">
        <f t="shared" si="6461"/>
        <v>should prepare, arrange</v>
      </c>
      <c r="I4604" s="21" t="str">
        <f t="shared" si="6462"/>
        <v>makes suitable</v>
      </c>
      <c r="J4604" s="21" t="str">
        <f t="shared" si="6463"/>
        <v>√kapp (be fit, be suitable)</v>
      </c>
      <c r="K4604" s="21">
        <f t="shared" si="6464"/>
        <v>1</v>
      </c>
      <c r="L4604" s="21" t="str">
        <f t="shared" si="6465"/>
        <v>*e</v>
      </c>
      <c r="M4604" s="21" t="str">
        <f t="shared" si="6466"/>
        <v>√kapp + *e &gt; kappe (caus)</v>
      </c>
      <c r="N4604" s="21" t="str">
        <f t="shared" si="6467"/>
        <v>kappe + ti</v>
      </c>
      <c r="O4604" s="21" t="str">
        <f t="shared" si="6468"/>
        <v/>
      </c>
      <c r="P4604" s="21" t="str">
        <f t="shared" si="6469"/>
        <v/>
      </c>
      <c r="Q4604" s="21"/>
      <c r="R4604" s="21" t="s">
        <v>9632</v>
      </c>
      <c r="S4604" s="21" t="s">
        <v>9633</v>
      </c>
      <c r="T4604" s="21" t="s">
        <v>9634</v>
      </c>
      <c r="U4604" s="23"/>
      <c r="V4604" s="23"/>
      <c r="W4604" s="15">
        <f t="shared" si="2"/>
        <v>45635</v>
      </c>
      <c r="X4604" s="24">
        <v>4603.0</v>
      </c>
      <c r="Y4604" s="17" t="str">
        <f t="shared" si="6440"/>
        <v>=COUNTIFS(C$3:C4604,C4604)</v>
      </c>
      <c r="Z4604" s="25" t="str">
        <f t="shared" si="6441"/>
        <v>#NAME?</v>
      </c>
      <c r="AA4604" s="25" t="str">
        <f t="shared" si="6442"/>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57"/>
        <v>99</v>
      </c>
      <c r="B4605" s="10">
        <f t="shared" si="5557"/>
        <v>122</v>
      </c>
      <c r="C4605" s="12" t="s">
        <v>4724</v>
      </c>
      <c r="D4605" s="21" t="str">
        <f t="shared" si="6458"/>
        <v>adj</v>
      </c>
      <c r="E4605" s="21" t="str">
        <f t="shared" si="6459"/>
        <v>nt nom sg of pācittiya</v>
      </c>
      <c r="F4605" s="21" t="str">
        <f t="shared" si="6460"/>
        <v>+loc</v>
      </c>
      <c r="G4605" s="21"/>
      <c r="H4605" s="21" t="str">
        <f t="shared" si="6461"/>
        <v>requiring confession</v>
      </c>
      <c r="I4605" s="21" t="str">
        <f t="shared" si="6462"/>
        <v/>
      </c>
      <c r="J4605" s="21" t="str">
        <f t="shared" si="6463"/>
        <v/>
      </c>
      <c r="K4605" s="21" t="str">
        <f t="shared" si="6464"/>
        <v/>
      </c>
      <c r="L4605" s="21" t="str">
        <f t="shared" si="6465"/>
        <v/>
      </c>
      <c r="M4605" s="21" t="str">
        <f t="shared" si="6466"/>
        <v/>
      </c>
      <c r="N4605" s="21" t="str">
        <f t="shared" si="6467"/>
        <v/>
      </c>
      <c r="O4605" s="21" t="str">
        <f t="shared" si="6468"/>
        <v/>
      </c>
      <c r="P4605" s="21" t="str">
        <f t="shared" si="6469"/>
        <v/>
      </c>
      <c r="Q4605" s="21"/>
      <c r="R4605" s="21" t="s">
        <v>9632</v>
      </c>
      <c r="S4605" s="21" t="s">
        <v>9633</v>
      </c>
      <c r="T4605" s="21" t="s">
        <v>9634</v>
      </c>
      <c r="U4605" s="23"/>
      <c r="V4605" s="23"/>
      <c r="W4605" s="15">
        <f t="shared" si="2"/>
        <v>45635</v>
      </c>
      <c r="X4605" s="24">
        <v>4604.0</v>
      </c>
      <c r="Y4605" s="17" t="str">
        <f t="shared" si="6440"/>
        <v>=COUNTIFS(C$3:C4605,C4605)</v>
      </c>
      <c r="Z4605" s="25" t="str">
        <f t="shared" si="6441"/>
        <v>#NAME?</v>
      </c>
      <c r="AA4605" s="25" t="str">
        <f t="shared" si="6442"/>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57"/>
        <v>0</v>
      </c>
      <c r="C4606" s="130"/>
      <c r="D4606" s="130"/>
      <c r="E4606" s="130"/>
      <c r="F4606" s="130"/>
      <c r="G4606" s="130"/>
      <c r="H4606" s="130"/>
      <c r="I4606" s="130"/>
      <c r="J4606" s="130"/>
      <c r="K4606" s="130"/>
      <c r="L4606" s="130"/>
      <c r="M4606" s="130"/>
      <c r="N4606" s="130"/>
      <c r="O4606" s="130"/>
      <c r="P4606" s="130"/>
      <c r="Q4606" s="130"/>
      <c r="R4606" s="130"/>
      <c r="S4606" s="130"/>
      <c r="T4606" s="130"/>
      <c r="U4606" s="36"/>
      <c r="V4606" s="36"/>
      <c r="W4606" s="15">
        <f t="shared" si="2"/>
        <v>45635</v>
      </c>
      <c r="X4606" s="24">
        <v>4605.0</v>
      </c>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57"/>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2"/>
        <v>45635</v>
      </c>
      <c r="X4607" s="24">
        <v>4606.0</v>
      </c>
      <c r="Y4607" s="17" t="str">
        <f t="shared" ref="Y4607:Y4631" si="6470">formulatext(A4607)</f>
        <v>#N/A</v>
      </c>
      <c r="Z4607" s="25" t="str">
        <f t="shared" ref="Z4607:Z4631" si="6471">org.libreoffice.regex(Y4607,"(\= COUNTIFS\(C\$\d{1,3}:)(C\d{1,3})(,)(C\d{1,3})(\))","$2")</f>
        <v>#NAME?</v>
      </c>
      <c r="AA4607" s="25" t="str">
        <f t="shared" ref="AA4607:AA4631" si="6472">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57"/>
        <v>1</v>
      </c>
      <c r="C4608" s="12" t="s">
        <v>9687</v>
      </c>
      <c r="D4608" s="21"/>
      <c r="E4608" s="21"/>
      <c r="F4608" s="21"/>
      <c r="G4608" s="21"/>
      <c r="H4608" s="21"/>
      <c r="I4608" s="21"/>
      <c r="J4608" s="21"/>
      <c r="K4608" s="21"/>
      <c r="L4608" s="21"/>
      <c r="M4608" s="21"/>
      <c r="N4608" s="21"/>
      <c r="O4608" s="21"/>
      <c r="P4608" s="21"/>
      <c r="Q4608" s="21"/>
      <c r="R4608" s="21"/>
      <c r="S4608" s="21"/>
      <c r="T4608" s="21"/>
      <c r="U4608" s="23"/>
      <c r="V4608" s="23"/>
      <c r="W4608" s="15">
        <f t="shared" si="2"/>
        <v>45635</v>
      </c>
      <c r="X4608" s="24">
        <v>4607.0</v>
      </c>
      <c r="Y4608" s="17" t="str">
        <f t="shared" si="6470"/>
        <v>#N/A</v>
      </c>
      <c r="Z4608" s="25" t="str">
        <f t="shared" si="6471"/>
        <v>#NAME?</v>
      </c>
      <c r="AA4608" s="25" t="str">
        <f t="shared" si="6472"/>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73">COUNTIFS(C$3:C4612,C4609)</f>
        <v>1</v>
      </c>
      <c r="B4609" s="10">
        <f t="shared" si="5557"/>
        <v>1</v>
      </c>
      <c r="C4609" s="12" t="s">
        <v>9688</v>
      </c>
      <c r="D4609" s="27" t="s">
        <v>118</v>
      </c>
      <c r="E4609" s="27" t="s">
        <v>3434</v>
      </c>
      <c r="F4609" s="21"/>
      <c r="G4609" s="21"/>
      <c r="H4609" s="21" t="s">
        <v>9689</v>
      </c>
      <c r="I4609" s="21"/>
      <c r="J4609" s="21"/>
      <c r="K4609" s="21"/>
      <c r="L4609" s="21"/>
      <c r="M4609" s="21"/>
      <c r="N4609" s="21" t="s">
        <v>9690</v>
      </c>
      <c r="O4609" s="21"/>
      <c r="P4609" s="21"/>
      <c r="Q4609" s="21"/>
      <c r="R4609" s="21" t="s">
        <v>9687</v>
      </c>
      <c r="S4609" s="21" t="s">
        <v>9691</v>
      </c>
      <c r="T4609" s="22" t="s">
        <v>9692</v>
      </c>
      <c r="U4609" s="23"/>
      <c r="V4609" s="23"/>
      <c r="W4609" s="15">
        <f t="shared" si="2"/>
        <v>45635</v>
      </c>
      <c r="X4609" s="24">
        <v>4608.0</v>
      </c>
      <c r="Y4609" s="17" t="str">
        <f t="shared" si="6470"/>
        <v>=COUNTIFS(C$3:C4612,C4609)</v>
      </c>
      <c r="Z4609" s="25" t="str">
        <f t="shared" si="6471"/>
        <v>#NAME?</v>
      </c>
      <c r="AA4609" s="25" t="str">
        <f t="shared" si="6472"/>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73"/>
        <v>1</v>
      </c>
      <c r="B4610" s="10">
        <f t="shared" si="5557"/>
        <v>1</v>
      </c>
      <c r="C4610" s="12" t="s">
        <v>9693</v>
      </c>
      <c r="D4610" s="21" t="s">
        <v>47</v>
      </c>
      <c r="E4610" s="21" t="s">
        <v>9694</v>
      </c>
      <c r="F4610" s="21"/>
      <c r="G4610" s="21"/>
      <c r="H4610" s="21" t="s">
        <v>9695</v>
      </c>
      <c r="I4610" s="21" t="s">
        <v>9696</v>
      </c>
      <c r="J4610" s="21"/>
      <c r="K4610" s="21"/>
      <c r="L4610" s="21"/>
      <c r="M4610" s="21"/>
      <c r="N4610" s="21" t="s">
        <v>9697</v>
      </c>
      <c r="O4610" s="21"/>
      <c r="P4610" s="21"/>
      <c r="Q4610" s="21"/>
      <c r="R4610" s="21" t="s">
        <v>9687</v>
      </c>
      <c r="S4610" s="21" t="s">
        <v>9691</v>
      </c>
      <c r="T4610" s="22" t="s">
        <v>9698</v>
      </c>
      <c r="U4610" s="23"/>
      <c r="V4610" s="23"/>
      <c r="W4610" s="15">
        <f t="shared" si="2"/>
        <v>45635</v>
      </c>
      <c r="X4610" s="24">
        <v>4609.0</v>
      </c>
      <c r="Y4610" s="17" t="str">
        <f t="shared" si="6470"/>
        <v>=COUNTIFS(C$3:C4613,C4610)</v>
      </c>
      <c r="Z4610" s="25" t="str">
        <f t="shared" si="6471"/>
        <v>#NAME?</v>
      </c>
      <c r="AA4610" s="25" t="str">
        <f t="shared" si="6472"/>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3"/>
        <v>1</v>
      </c>
      <c r="B4611" s="10">
        <f t="shared" si="5557"/>
        <v>1</v>
      </c>
      <c r="C4611" s="12" t="s">
        <v>9699</v>
      </c>
      <c r="D4611" s="21" t="s">
        <v>47</v>
      </c>
      <c r="E4611" s="21" t="s">
        <v>612</v>
      </c>
      <c r="F4611" s="21"/>
      <c r="G4611" s="21"/>
      <c r="H4611" s="21" t="s">
        <v>9700</v>
      </c>
      <c r="I4611" s="21"/>
      <c r="J4611" s="21" t="s">
        <v>8281</v>
      </c>
      <c r="K4611" s="21">
        <v>3.0</v>
      </c>
      <c r="L4611" s="21" t="s">
        <v>76</v>
      </c>
      <c r="M4611" s="21"/>
      <c r="N4611" s="21" t="s">
        <v>8282</v>
      </c>
      <c r="O4611" s="21"/>
      <c r="P4611" s="21"/>
      <c r="Q4611" s="21"/>
      <c r="R4611" s="21" t="s">
        <v>9687</v>
      </c>
      <c r="S4611" s="21" t="s">
        <v>9691</v>
      </c>
      <c r="T4611" s="22" t="s">
        <v>9701</v>
      </c>
      <c r="U4611" s="23"/>
      <c r="V4611" s="23"/>
      <c r="W4611" s="15">
        <f t="shared" si="2"/>
        <v>45635</v>
      </c>
      <c r="X4611" s="24">
        <v>4610.0</v>
      </c>
      <c r="Y4611" s="17" t="str">
        <f t="shared" si="6470"/>
        <v>=COUNTIFS(C$3:C4614,C4611)</v>
      </c>
      <c r="Z4611" s="25" t="str">
        <f t="shared" si="6471"/>
        <v>#NAME?</v>
      </c>
      <c r="AA4611" s="25" t="str">
        <f t="shared" si="6472"/>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57"/>
        <v>4</v>
      </c>
      <c r="C4612" s="12" t="s">
        <v>923</v>
      </c>
      <c r="D4612" s="21" t="s">
        <v>47</v>
      </c>
      <c r="E4612" s="21" t="s">
        <v>924</v>
      </c>
      <c r="F4612" s="21"/>
      <c r="G4612" s="21"/>
      <c r="H4612" s="21" t="s">
        <v>9702</v>
      </c>
      <c r="I4612" s="21" t="s">
        <v>785</v>
      </c>
      <c r="J4612" s="21" t="s">
        <v>232</v>
      </c>
      <c r="K4612" s="21">
        <v>1.0</v>
      </c>
      <c r="L4612" s="21" t="s">
        <v>35</v>
      </c>
      <c r="M4612" s="21"/>
      <c r="N4612" s="21" t="s">
        <v>927</v>
      </c>
      <c r="O4612" s="21"/>
      <c r="P4612" s="21"/>
      <c r="Q4612" s="21"/>
      <c r="R4612" s="21" t="s">
        <v>9687</v>
      </c>
      <c r="S4612" s="21" t="s">
        <v>9691</v>
      </c>
      <c r="T4612" s="21" t="s">
        <v>9703</v>
      </c>
      <c r="U4612" s="23"/>
      <c r="V4612" s="23"/>
      <c r="W4612" s="15">
        <f t="shared" si="2"/>
        <v>45635</v>
      </c>
      <c r="X4612" s="24">
        <v>4611.0</v>
      </c>
      <c r="Y4612" s="17" t="str">
        <f t="shared" si="6470"/>
        <v>=COUNTIFS(C$3:C4614,C4612)</v>
      </c>
      <c r="Z4612" s="25" t="str">
        <f t="shared" si="6471"/>
        <v>#NAME?</v>
      </c>
      <c r="AA4612" s="25" t="str">
        <f t="shared" si="6472"/>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74">COUNTIFS(C$3:C4613,C4613)</f>
        <v>22</v>
      </c>
      <c r="B4613" s="10">
        <f t="shared" si="5557"/>
        <v>27</v>
      </c>
      <c r="C4613" s="12" t="s">
        <v>851</v>
      </c>
      <c r="D4613" s="21" t="str">
        <f t="shared" ref="D4613:D4631" si="6475">VLOOKUP($C4613,$C$1:$P$7320,2,0)</f>
        <v>ind</v>
      </c>
      <c r="E4613" s="21" t="str">
        <f t="shared" ref="E4613:E4631" si="6476">VLOOKUP($C4613,$C$1:$P$7320,3,0)</f>
        <v>conj</v>
      </c>
      <c r="F4613" s="21" t="str">
        <f t="shared" ref="F4613:F4631" si="6477">VLOOKUP($C4613,$C$1:$P$7320,4,0)</f>
        <v/>
      </c>
      <c r="G4613" s="21"/>
      <c r="H4613" s="21" t="str">
        <f t="shared" ref="H4613:H4618" si="6478">VLOOKUP($C4613,$C$1:$P$7320,6,0)</f>
        <v>then, and, now, even</v>
      </c>
      <c r="I4613" s="21" t="str">
        <f t="shared" ref="I4613:I4631" si="6479">VLOOKUP($C4613,$C$1:$P$7320,7,0)</f>
        <v/>
      </c>
      <c r="J4613" s="21" t="str">
        <f t="shared" ref="J4613:J4631" si="6480">VLOOKUP($C4613,$C$1:$P$7320,8,0)</f>
        <v/>
      </c>
      <c r="K4613" s="21" t="str">
        <f t="shared" ref="K4613:K4631" si="6481">VLOOKUP($C4613,$C$1:$P$7320,9,0)</f>
        <v/>
      </c>
      <c r="L4613" s="21" t="str">
        <f t="shared" ref="L4613:L4631" si="6482">VLOOKUP($C4613,$C$1:$P$7320,10,0)</f>
        <v/>
      </c>
      <c r="M4613" s="21" t="str">
        <f t="shared" ref="M4613:M4631" si="6483">VLOOKUP($C4613,$C$1:$P$7320,11,0)</f>
        <v/>
      </c>
      <c r="N4613" s="21" t="str">
        <f t="shared" ref="N4613:N4631" si="6484">VLOOKUP($C4613,$C$1:$P$7320,12,0)</f>
        <v>(a)pi</v>
      </c>
      <c r="O4613" s="21" t="str">
        <f t="shared" ref="O4613:O4631" si="6485">VLOOKUP($C4613,$C$1:$P$7320,13,0)</f>
        <v/>
      </c>
      <c r="P4613" s="21" t="str">
        <f t="shared" ref="P4613:P4631" si="6486">VLOOKUP($C4613,$C$1:$P$7320,14,0)</f>
        <v/>
      </c>
      <c r="Q4613" s="21"/>
      <c r="R4613" s="21" t="s">
        <v>9687</v>
      </c>
      <c r="S4613" s="21" t="s">
        <v>9691</v>
      </c>
      <c r="T4613" s="21" t="s">
        <v>9704</v>
      </c>
      <c r="U4613" s="23"/>
      <c r="V4613" s="23"/>
      <c r="W4613" s="15">
        <f t="shared" si="2"/>
        <v>45635</v>
      </c>
      <c r="X4613" s="24">
        <v>4612.0</v>
      </c>
      <c r="Y4613" s="17" t="str">
        <f t="shared" si="6470"/>
        <v>=COUNTIFS(C$3:C4613,C4613)</v>
      </c>
      <c r="Z4613" s="25" t="str">
        <f t="shared" si="6471"/>
        <v>#NAME?</v>
      </c>
      <c r="AA4613" s="25" t="str">
        <f t="shared" si="6472"/>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74"/>
        <v>36</v>
      </c>
      <c r="B4614" s="10">
        <f t="shared" si="5557"/>
        <v>38</v>
      </c>
      <c r="C4614" s="12" t="s">
        <v>2672</v>
      </c>
      <c r="D4614" s="21" t="str">
        <f t="shared" si="6475"/>
        <v>ind</v>
      </c>
      <c r="E4614" s="21" t="str">
        <f t="shared" si="6476"/>
        <v>cond</v>
      </c>
      <c r="F4614" s="21" t="str">
        <f t="shared" si="6477"/>
        <v/>
      </c>
      <c r="G4614" s="21"/>
      <c r="H4614" s="21" t="str">
        <f t="shared" si="6478"/>
        <v>if</v>
      </c>
      <c r="I4614" s="21" t="str">
        <f t="shared" si="6479"/>
        <v/>
      </c>
      <c r="J4614" s="21" t="str">
        <f t="shared" si="6480"/>
        <v/>
      </c>
      <c r="K4614" s="21" t="str">
        <f t="shared" si="6481"/>
        <v/>
      </c>
      <c r="L4614" s="21" t="str">
        <f t="shared" si="6482"/>
        <v/>
      </c>
      <c r="M4614" s="21" t="str">
        <f t="shared" si="6483"/>
        <v/>
      </c>
      <c r="N4614" s="21" t="str">
        <f t="shared" si="6484"/>
        <v/>
      </c>
      <c r="O4614" s="21" t="str">
        <f t="shared" si="6485"/>
        <v/>
      </c>
      <c r="P4614" s="21" t="str">
        <f t="shared" si="6486"/>
        <v/>
      </c>
      <c r="Q4614" s="21"/>
      <c r="R4614" s="21" t="s">
        <v>9687</v>
      </c>
      <c r="S4614" s="21" t="s">
        <v>9691</v>
      </c>
      <c r="T4614" s="21" t="s">
        <v>9704</v>
      </c>
      <c r="U4614" s="23"/>
      <c r="V4614" s="23"/>
      <c r="W4614" s="15">
        <f t="shared" si="2"/>
        <v>45635</v>
      </c>
      <c r="X4614" s="24">
        <v>4613.0</v>
      </c>
      <c r="Y4614" s="17" t="str">
        <f t="shared" si="6470"/>
        <v>=COUNTIFS(C$3:C4614,C4614)</v>
      </c>
      <c r="Z4614" s="25" t="str">
        <f t="shared" si="6471"/>
        <v>#NAME?</v>
      </c>
      <c r="AA4614" s="25" t="str">
        <f t="shared" si="6472"/>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74"/>
        <v>15</v>
      </c>
      <c r="B4615" s="10">
        <f t="shared" si="5557"/>
        <v>20</v>
      </c>
      <c r="C4615" s="12" t="s">
        <v>1746</v>
      </c>
      <c r="D4615" s="21" t="str">
        <f t="shared" si="6475"/>
        <v>ind</v>
      </c>
      <c r="E4615" s="21" t="str">
        <f t="shared" si="6476"/>
        <v>ind, adv</v>
      </c>
      <c r="F4615" s="21" t="str">
        <f t="shared" si="6477"/>
        <v/>
      </c>
      <c r="G4615" s="21"/>
      <c r="H4615" s="21" t="str">
        <f t="shared" si="6478"/>
        <v>thus, like this</v>
      </c>
      <c r="I4615" s="21" t="str">
        <f t="shared" si="6479"/>
        <v/>
      </c>
      <c r="J4615" s="21" t="str">
        <f t="shared" si="6480"/>
        <v/>
      </c>
      <c r="K4615" s="21" t="str">
        <f t="shared" si="6481"/>
        <v/>
      </c>
      <c r="L4615" s="21" t="str">
        <f t="shared" si="6482"/>
        <v/>
      </c>
      <c r="M4615" s="21" t="str">
        <f t="shared" si="6483"/>
        <v/>
      </c>
      <c r="N4615" s="21" t="str">
        <f t="shared" si="6484"/>
        <v/>
      </c>
      <c r="O4615" s="21" t="str">
        <f t="shared" si="6485"/>
        <v/>
      </c>
      <c r="P4615" s="21" t="str">
        <f t="shared" si="6486"/>
        <v/>
      </c>
      <c r="Q4615" s="21"/>
      <c r="R4615" s="21" t="s">
        <v>9687</v>
      </c>
      <c r="S4615" s="21" t="s">
        <v>9691</v>
      </c>
      <c r="T4615" s="21" t="s">
        <v>9704</v>
      </c>
      <c r="U4615" s="23"/>
      <c r="V4615" s="23"/>
      <c r="W4615" s="15">
        <f t="shared" si="2"/>
        <v>45635</v>
      </c>
      <c r="X4615" s="24">
        <v>4614.0</v>
      </c>
      <c r="Y4615" s="17" t="str">
        <f t="shared" si="6470"/>
        <v>=COUNTIFS(C$3:C4615,C4615)</v>
      </c>
      <c r="Z4615" s="25" t="str">
        <f t="shared" si="6471"/>
        <v>#NAME?</v>
      </c>
      <c r="AA4615" s="25" t="str">
        <f t="shared" si="6472"/>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74"/>
        <v>14</v>
      </c>
      <c r="B4616" s="10">
        <f t="shared" si="5557"/>
        <v>18</v>
      </c>
      <c r="C4616" s="12" t="s">
        <v>1749</v>
      </c>
      <c r="D4616" s="21" t="str">
        <f t="shared" si="6475"/>
        <v>verb</v>
      </c>
      <c r="E4616" s="21" t="str">
        <f t="shared" si="6476"/>
        <v>opt 3rd sg of vadati</v>
      </c>
      <c r="F4616" s="21" t="str">
        <f t="shared" si="6477"/>
        <v/>
      </c>
      <c r="G4616" s="21"/>
      <c r="H4616" s="21" t="str">
        <f t="shared" si="6478"/>
        <v>he would say, speak, tell</v>
      </c>
      <c r="I4616" s="21" t="str">
        <f t="shared" si="6479"/>
        <v/>
      </c>
      <c r="J4616" s="21" t="str">
        <f t="shared" si="6480"/>
        <v>√vad (speak)</v>
      </c>
      <c r="K4616" s="21">
        <f t="shared" si="6481"/>
        <v>1</v>
      </c>
      <c r="L4616" s="21" t="str">
        <f t="shared" si="6482"/>
        <v>a</v>
      </c>
      <c r="M4616" s="21" t="str">
        <f t="shared" si="6483"/>
        <v>√vad + a &gt; vada</v>
      </c>
      <c r="N4616" s="21" t="str">
        <f t="shared" si="6484"/>
        <v>vada + eyya</v>
      </c>
      <c r="O4616" s="21" t="str">
        <f t="shared" si="6485"/>
        <v/>
      </c>
      <c r="P4616" s="21" t="str">
        <f t="shared" si="6486"/>
        <v/>
      </c>
      <c r="Q4616" s="21"/>
      <c r="R4616" s="21" t="s">
        <v>9687</v>
      </c>
      <c r="S4616" s="21" t="s">
        <v>9691</v>
      </c>
      <c r="T4616" s="21" t="s">
        <v>9704</v>
      </c>
      <c r="U4616" s="23"/>
      <c r="V4616" s="23"/>
      <c r="W4616" s="15">
        <f t="shared" si="2"/>
        <v>45635</v>
      </c>
      <c r="X4616" s="24">
        <v>4615.0</v>
      </c>
      <c r="Y4616" s="17" t="str">
        <f t="shared" si="6470"/>
        <v>=COUNTIFS(C$3:C4616,C4616)</v>
      </c>
      <c r="Z4616" s="25" t="str">
        <f t="shared" si="6471"/>
        <v>#NAME?</v>
      </c>
      <c r="AA4616" s="25" t="str">
        <f t="shared" si="6472"/>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74"/>
        <v>2</v>
      </c>
      <c r="B4617" s="10">
        <f t="shared" si="5557"/>
        <v>2</v>
      </c>
      <c r="C4617" s="12" t="s">
        <v>9551</v>
      </c>
      <c r="D4617" s="21" t="str">
        <f t="shared" si="6475"/>
        <v>comp</v>
      </c>
      <c r="E4617" s="21" t="str">
        <f t="shared" si="6476"/>
        <v>adv + pron</v>
      </c>
      <c r="F4617" s="21" t="str">
        <f t="shared" si="6477"/>
        <v/>
      </c>
      <c r="G4617" s="21"/>
      <c r="H4617" s="21" t="str">
        <f t="shared" si="6478"/>
        <v>like I; as I; such as I</v>
      </c>
      <c r="I4617" s="21" t="str">
        <f t="shared" si="6479"/>
        <v/>
      </c>
      <c r="J4617" s="21" t="str">
        <f t="shared" si="6480"/>
        <v/>
      </c>
      <c r="K4617" s="21" t="str">
        <f t="shared" si="6481"/>
        <v/>
      </c>
      <c r="L4617" s="21" t="str">
        <f t="shared" si="6482"/>
        <v/>
      </c>
      <c r="M4617" s="21" t="str">
        <f t="shared" si="6483"/>
        <v/>
      </c>
      <c r="N4617" s="21" t="str">
        <f t="shared" si="6484"/>
        <v>tathā + ahaṃ</v>
      </c>
      <c r="O4617" s="21" t="str">
        <f t="shared" si="6485"/>
        <v/>
      </c>
      <c r="P4617" s="21" t="str">
        <f t="shared" si="6486"/>
        <v/>
      </c>
      <c r="Q4617" s="21"/>
      <c r="R4617" s="21" t="s">
        <v>9687</v>
      </c>
      <c r="S4617" s="21" t="s">
        <v>9691</v>
      </c>
      <c r="T4617" s="21" t="s">
        <v>9704</v>
      </c>
      <c r="U4617" s="23"/>
      <c r="V4617" s="23"/>
      <c r="W4617" s="15">
        <f t="shared" si="2"/>
        <v>45635</v>
      </c>
      <c r="X4617" s="24">
        <v>4616.0</v>
      </c>
      <c r="Y4617" s="17" t="str">
        <f t="shared" si="6470"/>
        <v>=COUNTIFS(C$3:C4617,C4617)</v>
      </c>
      <c r="Z4617" s="25" t="str">
        <f t="shared" si="6471"/>
        <v>#NAME?</v>
      </c>
      <c r="AA4617" s="25" t="str">
        <f t="shared" si="6472"/>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74"/>
        <v>5</v>
      </c>
      <c r="B4618" s="10">
        <f t="shared" si="5557"/>
        <v>7</v>
      </c>
      <c r="C4618" s="12" t="s">
        <v>686</v>
      </c>
      <c r="D4618" s="21" t="str">
        <f t="shared" si="6475"/>
        <v>noun</v>
      </c>
      <c r="E4618" s="21" t="str">
        <f t="shared" si="6476"/>
        <v>masc instr sg of bhagavant</v>
      </c>
      <c r="F4618" s="21" t="str">
        <f t="shared" si="6477"/>
        <v/>
      </c>
      <c r="G4618" s="21"/>
      <c r="H4618" s="21" t="str">
        <f t="shared" si="6478"/>
        <v>by the Blessed One, Fortunate One</v>
      </c>
      <c r="I4618" s="21" t="str">
        <f t="shared" si="6479"/>
        <v>having luck, fortune</v>
      </c>
      <c r="J4618" s="21" t="str">
        <f t="shared" si="6480"/>
        <v>√bhaj (divide)</v>
      </c>
      <c r="K4618" s="21">
        <f t="shared" si="6481"/>
        <v>1</v>
      </c>
      <c r="L4618" s="21" t="str">
        <f t="shared" si="6482"/>
        <v>a</v>
      </c>
      <c r="M4618" s="21" t="str">
        <f t="shared" si="6483"/>
        <v/>
      </c>
      <c r="N4618" s="21" t="str">
        <f t="shared" si="6484"/>
        <v>√bhaj &gt; bhag + avant</v>
      </c>
      <c r="O4618" s="21" t="str">
        <f t="shared" si="6485"/>
        <v/>
      </c>
      <c r="P4618" s="21" t="str">
        <f t="shared" si="6486"/>
        <v/>
      </c>
      <c r="Q4618" s="21"/>
      <c r="R4618" s="21" t="s">
        <v>9687</v>
      </c>
      <c r="S4618" s="21" t="s">
        <v>9691</v>
      </c>
      <c r="T4618" s="21" t="s">
        <v>9704</v>
      </c>
      <c r="U4618" s="23"/>
      <c r="V4618" s="23"/>
      <c r="W4618" s="15">
        <f t="shared" si="2"/>
        <v>45635</v>
      </c>
      <c r="X4618" s="24">
        <v>4617.0</v>
      </c>
      <c r="Y4618" s="17" t="str">
        <f t="shared" si="6470"/>
        <v>=COUNTIFS(C$3:C4618,C4618)</v>
      </c>
      <c r="Z4618" s="25" t="str">
        <f t="shared" si="6471"/>
        <v>#NAME?</v>
      </c>
      <c r="AA4618" s="25" t="str">
        <f t="shared" si="6472"/>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74"/>
        <v>5</v>
      </c>
      <c r="B4619" s="10">
        <f t="shared" si="5557"/>
        <v>25</v>
      </c>
      <c r="C4619" s="12" t="s">
        <v>1065</v>
      </c>
      <c r="D4619" s="21" t="str">
        <f t="shared" si="6475"/>
        <v>noun</v>
      </c>
      <c r="E4619" s="21" t="str">
        <f t="shared" si="6476"/>
        <v>masc acc sg of dhamma</v>
      </c>
      <c r="F4619" s="21" t="str">
        <f t="shared" si="6477"/>
        <v/>
      </c>
      <c r="G4619" s="21"/>
      <c r="H4619" s="21" t="s">
        <v>7181</v>
      </c>
      <c r="I4619" s="21" t="str">
        <f t="shared" si="6479"/>
        <v/>
      </c>
      <c r="J4619" s="21" t="str">
        <f t="shared" si="6480"/>
        <v>√dhar (hold)</v>
      </c>
      <c r="K4619" s="21">
        <f t="shared" si="6481"/>
        <v>1</v>
      </c>
      <c r="L4619" s="21" t="str">
        <f t="shared" si="6482"/>
        <v>a</v>
      </c>
      <c r="M4619" s="21" t="str">
        <f t="shared" si="6483"/>
        <v/>
      </c>
      <c r="N4619" s="21" t="str">
        <f t="shared" si="6484"/>
        <v>√dhar + ma</v>
      </c>
      <c r="O4619" s="21" t="str">
        <f t="shared" si="6485"/>
        <v/>
      </c>
      <c r="P4619" s="21" t="str">
        <f t="shared" si="6486"/>
        <v/>
      </c>
      <c r="Q4619" s="21"/>
      <c r="R4619" s="21" t="s">
        <v>9687</v>
      </c>
      <c r="S4619" s="21" t="s">
        <v>9691</v>
      </c>
      <c r="T4619" s="21" t="s">
        <v>9704</v>
      </c>
      <c r="U4619" s="23"/>
      <c r="V4619" s="23"/>
      <c r="W4619" s="15">
        <f t="shared" si="2"/>
        <v>45635</v>
      </c>
      <c r="X4619" s="24">
        <v>4618.0</v>
      </c>
      <c r="Y4619" s="17" t="str">
        <f t="shared" si="6470"/>
        <v>=COUNTIFS(C$3:C4619,C4619)</v>
      </c>
      <c r="Z4619" s="25" t="str">
        <f t="shared" si="6471"/>
        <v>#NAME?</v>
      </c>
      <c r="AA4619" s="25" t="str">
        <f t="shared" si="6472"/>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74"/>
        <v>2</v>
      </c>
      <c r="B4620" s="10">
        <f t="shared" si="5557"/>
        <v>2</v>
      </c>
      <c r="C4620" s="12" t="s">
        <v>9556</v>
      </c>
      <c r="D4620" s="21" t="str">
        <f t="shared" si="6475"/>
        <v>pp</v>
      </c>
      <c r="E4620" s="21" t="str">
        <f t="shared" si="6476"/>
        <v>masc acc sg of dhamma</v>
      </c>
      <c r="F4620" s="21" t="str">
        <f t="shared" si="6477"/>
        <v>+instr</v>
      </c>
      <c r="G4620" s="21"/>
      <c r="H4620" s="21" t="s">
        <v>448</v>
      </c>
      <c r="I4620" s="21" t="str">
        <f t="shared" si="6479"/>
        <v>appointed</v>
      </c>
      <c r="J4620" s="21" t="str">
        <f t="shared" si="6480"/>
        <v>√dis (point out, explain)</v>
      </c>
      <c r="K4620" s="21">
        <f t="shared" si="6481"/>
        <v>1</v>
      </c>
      <c r="L4620" s="21" t="str">
        <f t="shared" si="6482"/>
        <v>*e</v>
      </c>
      <c r="M4620" s="21" t="str">
        <f t="shared" si="6483"/>
        <v>√dis + *e &gt; dese (caus)</v>
      </c>
      <c r="N4620" s="21" t="str">
        <f t="shared" si="6484"/>
        <v>dese + ita</v>
      </c>
      <c r="O4620" s="21" t="str">
        <f t="shared" si="6485"/>
        <v/>
      </c>
      <c r="P4620" s="21" t="str">
        <f t="shared" si="6486"/>
        <v/>
      </c>
      <c r="Q4620" s="21"/>
      <c r="R4620" s="21" t="s">
        <v>9687</v>
      </c>
      <c r="S4620" s="21" t="s">
        <v>9691</v>
      </c>
      <c r="T4620" s="21" t="s">
        <v>9704</v>
      </c>
      <c r="U4620" s="23"/>
      <c r="V4620" s="23"/>
      <c r="W4620" s="15">
        <f t="shared" si="2"/>
        <v>45635</v>
      </c>
      <c r="X4620" s="24">
        <v>4619.0</v>
      </c>
      <c r="Y4620" s="17" t="str">
        <f t="shared" si="6470"/>
        <v>=COUNTIFS(C$3:C4620,C4620)</v>
      </c>
      <c r="Z4620" s="25" t="str">
        <f t="shared" si="6471"/>
        <v>#NAME?</v>
      </c>
      <c r="AA4620" s="25" t="str">
        <f t="shared" si="6472"/>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74"/>
        <v>2</v>
      </c>
      <c r="B4621" s="10">
        <f t="shared" si="5557"/>
        <v>3</v>
      </c>
      <c r="C4621" s="12" t="s">
        <v>9562</v>
      </c>
      <c r="D4621" s="21" t="str">
        <f t="shared" si="6475"/>
        <v>verb</v>
      </c>
      <c r="E4621" s="21" t="str">
        <f t="shared" si="6476"/>
        <v>pr 1st sg of ājānāti</v>
      </c>
      <c r="F4621" s="21" t="str">
        <f t="shared" si="6477"/>
        <v/>
      </c>
      <c r="G4621" s="21"/>
      <c r="H4621" s="21" t="str">
        <f t="shared" ref="H4621:H4624" si="6487">VLOOKUP($C4621,$C$1:$P$7320,6,0)</f>
        <v>I know, I understand</v>
      </c>
      <c r="I4621" s="21" t="str">
        <f t="shared" si="6479"/>
        <v>I am knowing</v>
      </c>
      <c r="J4621" s="21" t="str">
        <f t="shared" si="6480"/>
        <v>√ñā (know)</v>
      </c>
      <c r="K4621" s="21">
        <f t="shared" si="6481"/>
        <v>1</v>
      </c>
      <c r="L4621" s="21" t="str">
        <f t="shared" si="6482"/>
        <v>a</v>
      </c>
      <c r="M4621" s="21" t="str">
        <f t="shared" si="6483"/>
        <v>√ña + a &gt; jānā</v>
      </c>
      <c r="N4621" s="21" t="str">
        <f t="shared" si="6484"/>
        <v>ā + jānā + ti</v>
      </c>
      <c r="O4621" s="21" t="str">
        <f t="shared" si="6485"/>
        <v/>
      </c>
      <c r="P4621" s="21" t="str">
        <f t="shared" si="6486"/>
        <v/>
      </c>
      <c r="Q4621" s="21"/>
      <c r="R4621" s="21" t="s">
        <v>9687</v>
      </c>
      <c r="S4621" s="21" t="s">
        <v>9691</v>
      </c>
      <c r="T4621" s="21" t="s">
        <v>9704</v>
      </c>
      <c r="U4621" s="23"/>
      <c r="V4621" s="23"/>
      <c r="W4621" s="15">
        <f t="shared" si="2"/>
        <v>45635</v>
      </c>
      <c r="X4621" s="24">
        <v>4620.0</v>
      </c>
      <c r="Y4621" s="17" t="str">
        <f t="shared" si="6470"/>
        <v>=COUNTIFS(C$3:C4621,C4621)</v>
      </c>
      <c r="Z4621" s="25" t="str">
        <f t="shared" si="6471"/>
        <v>#NAME?</v>
      </c>
      <c r="AA4621" s="25" t="str">
        <f t="shared" si="6472"/>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74"/>
        <v>5</v>
      </c>
      <c r="B4622" s="10">
        <f t="shared" si="5557"/>
        <v>5</v>
      </c>
      <c r="C4622" s="12" t="s">
        <v>461</v>
      </c>
      <c r="D4622" s="21" t="str">
        <f t="shared" si="6475"/>
        <v>ind</v>
      </c>
      <c r="E4622" s="21" t="str">
        <f t="shared" si="6476"/>
        <v>adv</v>
      </c>
      <c r="F4622" s="21" t="str">
        <f t="shared" si="6477"/>
        <v/>
      </c>
      <c r="G4622" s="21"/>
      <c r="H4622" s="21" t="str">
        <f t="shared" si="6487"/>
        <v>like, as</v>
      </c>
      <c r="I4622" s="21" t="str">
        <f t="shared" si="6479"/>
        <v/>
      </c>
      <c r="J4622" s="21" t="str">
        <f t="shared" si="6480"/>
        <v/>
      </c>
      <c r="K4622" s="21" t="str">
        <f t="shared" si="6481"/>
        <v/>
      </c>
      <c r="L4622" s="21" t="str">
        <f t="shared" si="6482"/>
        <v/>
      </c>
      <c r="M4622" s="21" t="str">
        <f t="shared" si="6483"/>
        <v/>
      </c>
      <c r="N4622" s="21" t="str">
        <f t="shared" si="6484"/>
        <v>ya + thā</v>
      </c>
      <c r="O4622" s="21" t="str">
        <f t="shared" si="6485"/>
        <v/>
      </c>
      <c r="P4622" s="21" t="str">
        <f t="shared" si="6486"/>
        <v/>
      </c>
      <c r="Q4622" s="21"/>
      <c r="R4622" s="21" t="s">
        <v>9687</v>
      </c>
      <c r="S4622" s="21" t="s">
        <v>9691</v>
      </c>
      <c r="T4622" s="21" t="s">
        <v>9704</v>
      </c>
      <c r="U4622" s="23"/>
      <c r="V4622" s="23"/>
      <c r="W4622" s="15">
        <f t="shared" si="2"/>
        <v>45635</v>
      </c>
      <c r="X4622" s="24">
        <v>4621.0</v>
      </c>
      <c r="Y4622" s="17" t="str">
        <f t="shared" si="6470"/>
        <v>=COUNTIFS(C$3:C4622,C4622)</v>
      </c>
      <c r="Z4622" s="25" t="str">
        <f t="shared" si="6471"/>
        <v>#NAME?</v>
      </c>
      <c r="AA4622" s="25" t="str">
        <f t="shared" si="6472"/>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74"/>
        <v>2</v>
      </c>
      <c r="B4623" s="10">
        <f t="shared" si="5557"/>
        <v>2</v>
      </c>
      <c r="C4623" s="12" t="s">
        <v>9568</v>
      </c>
      <c r="D4623" s="21" t="str">
        <f t="shared" si="6475"/>
        <v>comp</v>
      </c>
      <c r="E4623" s="21" t="str">
        <f t="shared" si="6476"/>
        <v>pron + pron</v>
      </c>
      <c r="F4623" s="21" t="str">
        <f t="shared" si="6477"/>
        <v/>
      </c>
      <c r="G4623" s="21"/>
      <c r="H4623" s="21" t="str">
        <f t="shared" si="6487"/>
        <v>whichever these</v>
      </c>
      <c r="I4623" s="21" t="str">
        <f t="shared" si="6479"/>
        <v/>
      </c>
      <c r="J4623" s="21" t="str">
        <f t="shared" si="6480"/>
        <v/>
      </c>
      <c r="K4623" s="21" t="str">
        <f t="shared" si="6481"/>
        <v/>
      </c>
      <c r="L4623" s="21" t="str">
        <f t="shared" si="6482"/>
        <v/>
      </c>
      <c r="M4623" s="21" t="str">
        <f t="shared" si="6483"/>
        <v/>
      </c>
      <c r="N4623" s="21" t="str">
        <f t="shared" si="6484"/>
        <v>ye + ime</v>
      </c>
      <c r="O4623" s="21" t="str">
        <f t="shared" si="6485"/>
        <v/>
      </c>
      <c r="P4623" s="21" t="str">
        <f t="shared" si="6486"/>
        <v/>
      </c>
      <c r="Q4623" s="21"/>
      <c r="R4623" s="21" t="s">
        <v>9687</v>
      </c>
      <c r="S4623" s="21" t="s">
        <v>9691</v>
      </c>
      <c r="T4623" s="21" t="s">
        <v>9704</v>
      </c>
      <c r="U4623" s="23"/>
      <c r="V4623" s="23"/>
      <c r="W4623" s="15">
        <f t="shared" si="2"/>
        <v>45635</v>
      </c>
      <c r="X4623" s="24">
        <v>4622.0</v>
      </c>
      <c r="Y4623" s="17" t="str">
        <f t="shared" si="6470"/>
        <v>=COUNTIFS(C$3:C4623,C4623)</v>
      </c>
      <c r="Z4623" s="25" t="str">
        <f t="shared" si="6471"/>
        <v>#NAME?</v>
      </c>
      <c r="AA4623" s="25" t="str">
        <f t="shared" si="6472"/>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74"/>
        <v>4</v>
      </c>
      <c r="B4624" s="10">
        <f t="shared" si="5557"/>
        <v>6</v>
      </c>
      <c r="C4624" s="12" t="s">
        <v>9576</v>
      </c>
      <c r="D4624" s="21" t="str">
        <f t="shared" si="6475"/>
        <v>adj</v>
      </c>
      <c r="E4624" s="21" t="str">
        <f t="shared" si="6476"/>
        <v>masc nom pl of antarāyika</v>
      </c>
      <c r="F4624" s="21" t="str">
        <f t="shared" si="6477"/>
        <v/>
      </c>
      <c r="G4624" s="21"/>
      <c r="H4624" s="21" t="str">
        <f t="shared" si="6487"/>
        <v>obstructive</v>
      </c>
      <c r="I4624" s="21" t="str">
        <f t="shared" si="6479"/>
        <v>coming in-betweeen</v>
      </c>
      <c r="J4624" s="21" t="str">
        <f t="shared" si="6480"/>
        <v/>
      </c>
      <c r="K4624" s="21" t="str">
        <f t="shared" si="6481"/>
        <v/>
      </c>
      <c r="L4624" s="21" t="str">
        <f t="shared" si="6482"/>
        <v/>
      </c>
      <c r="M4624" s="21" t="str">
        <f t="shared" si="6483"/>
        <v/>
      </c>
      <c r="N4624" s="21" t="str">
        <f t="shared" si="6484"/>
        <v>anatra + aya + ika</v>
      </c>
      <c r="O4624" s="21" t="str">
        <f t="shared" si="6485"/>
        <v/>
      </c>
      <c r="P4624" s="21" t="str">
        <f t="shared" si="6486"/>
        <v/>
      </c>
      <c r="Q4624" s="21"/>
      <c r="R4624" s="21" t="s">
        <v>9687</v>
      </c>
      <c r="S4624" s="21" t="s">
        <v>9691</v>
      </c>
      <c r="T4624" s="21" t="s">
        <v>9704</v>
      </c>
      <c r="U4624" s="23"/>
      <c r="V4624" s="23"/>
      <c r="W4624" s="15">
        <f t="shared" si="2"/>
        <v>45635</v>
      </c>
      <c r="X4624" s="24">
        <v>4623.0</v>
      </c>
      <c r="Y4624" s="17" t="str">
        <f t="shared" si="6470"/>
        <v>=COUNTIFS(C$3:C4624,C4624)</v>
      </c>
      <c r="Z4624" s="25" t="str">
        <f t="shared" si="6471"/>
        <v>#NAME?</v>
      </c>
      <c r="AA4624" s="25" t="str">
        <f t="shared" si="6472"/>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74"/>
        <v>13</v>
      </c>
      <c r="B4625" s="10">
        <f t="shared" si="5557"/>
        <v>34</v>
      </c>
      <c r="C4625" s="12" t="s">
        <v>963</v>
      </c>
      <c r="D4625" s="21" t="str">
        <f t="shared" si="6475"/>
        <v>noun</v>
      </c>
      <c r="E4625" s="21" t="str">
        <f t="shared" si="6476"/>
        <v>masc nom pl of dhamma</v>
      </c>
      <c r="F4625" s="21" t="str">
        <f t="shared" si="6477"/>
        <v/>
      </c>
      <c r="G4625" s="21"/>
      <c r="H4625" s="21" t="s">
        <v>9627</v>
      </c>
      <c r="I4625" s="21" t="str">
        <f t="shared" si="6479"/>
        <v>holdings, supports</v>
      </c>
      <c r="J4625" s="21" t="str">
        <f t="shared" si="6480"/>
        <v>√dhar (hold)</v>
      </c>
      <c r="K4625" s="21">
        <f t="shared" si="6481"/>
        <v>1</v>
      </c>
      <c r="L4625" s="21" t="str">
        <f t="shared" si="6482"/>
        <v>a</v>
      </c>
      <c r="M4625" s="21" t="str">
        <f t="shared" si="6483"/>
        <v/>
      </c>
      <c r="N4625" s="21" t="str">
        <f t="shared" si="6484"/>
        <v>√dhar + ma</v>
      </c>
      <c r="O4625" s="21" t="str">
        <f t="shared" si="6485"/>
        <v/>
      </c>
      <c r="P4625" s="21" t="str">
        <f t="shared" si="6486"/>
        <v/>
      </c>
      <c r="Q4625" s="21"/>
      <c r="R4625" s="21" t="s">
        <v>9687</v>
      </c>
      <c r="S4625" s="21" t="s">
        <v>9691</v>
      </c>
      <c r="T4625" s="21" t="s">
        <v>9704</v>
      </c>
      <c r="U4625" s="23"/>
      <c r="V4625" s="23"/>
      <c r="W4625" s="15">
        <f t="shared" si="2"/>
        <v>45635</v>
      </c>
      <c r="X4625" s="24">
        <v>4624.0</v>
      </c>
      <c r="Y4625" s="17" t="str">
        <f t="shared" si="6470"/>
        <v>=COUNTIFS(C$3:C4625,C4625)</v>
      </c>
      <c r="Z4625" s="25" t="str">
        <f t="shared" si="6471"/>
        <v>#NAME?</v>
      </c>
      <c r="AA4625" s="25" t="str">
        <f t="shared" si="6472"/>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74"/>
        <v>3</v>
      </c>
      <c r="B4626" s="10">
        <f t="shared" si="5557"/>
        <v>4</v>
      </c>
      <c r="C4626" s="12" t="s">
        <v>9582</v>
      </c>
      <c r="D4626" s="21" t="str">
        <f t="shared" si="6475"/>
        <v>pp</v>
      </c>
      <c r="E4626" s="21" t="str">
        <f t="shared" si="6476"/>
        <v>masc nom pl of vutta</v>
      </c>
      <c r="F4626" s="21" t="str">
        <f t="shared" si="6477"/>
        <v/>
      </c>
      <c r="G4626" s="21"/>
      <c r="H4626" s="21" t="str">
        <f t="shared" ref="H4626:H4631" si="6488">VLOOKUP($C4626,$C$1:$P$7320,6,0)</f>
        <v>said, spoken</v>
      </c>
      <c r="I4626" s="21" t="str">
        <f t="shared" si="6479"/>
        <v/>
      </c>
      <c r="J4626" s="21" t="str">
        <f t="shared" si="6480"/>
        <v>√vac (speak)</v>
      </c>
      <c r="K4626" s="21">
        <f t="shared" si="6481"/>
        <v>1</v>
      </c>
      <c r="L4626" s="21" t="str">
        <f t="shared" si="6482"/>
        <v>a</v>
      </c>
      <c r="M4626" s="21" t="str">
        <f t="shared" si="6483"/>
        <v/>
      </c>
      <c r="N4626" s="21" t="str">
        <f t="shared" si="6484"/>
        <v>√vac &gt; vuc + ta</v>
      </c>
      <c r="O4626" s="21" t="str">
        <f t="shared" si="6485"/>
        <v/>
      </c>
      <c r="P4626" s="21" t="str">
        <f t="shared" si="6486"/>
        <v/>
      </c>
      <c r="Q4626" s="21"/>
      <c r="R4626" s="21" t="s">
        <v>9687</v>
      </c>
      <c r="S4626" s="21" t="s">
        <v>9691</v>
      </c>
      <c r="T4626" s="21" t="s">
        <v>9704</v>
      </c>
      <c r="U4626" s="23"/>
      <c r="V4626" s="23"/>
      <c r="W4626" s="15">
        <f t="shared" si="2"/>
        <v>45635</v>
      </c>
      <c r="X4626" s="24">
        <v>4625.0</v>
      </c>
      <c r="Y4626" s="17" t="str">
        <f t="shared" si="6470"/>
        <v>=COUNTIFS(C$3:C4626,C4626)</v>
      </c>
      <c r="Z4626" s="25" t="str">
        <f t="shared" si="6471"/>
        <v>#NAME?</v>
      </c>
      <c r="AA4626" s="25" t="str">
        <f t="shared" si="6472"/>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74"/>
        <v>6</v>
      </c>
      <c r="B4627" s="10">
        <f t="shared" si="5557"/>
        <v>7</v>
      </c>
      <c r="C4627" s="12" t="s">
        <v>686</v>
      </c>
      <c r="D4627" s="21" t="str">
        <f t="shared" si="6475"/>
        <v>noun</v>
      </c>
      <c r="E4627" s="21" t="str">
        <f t="shared" si="6476"/>
        <v>masc instr sg of bhagavant</v>
      </c>
      <c r="F4627" s="21" t="str">
        <f t="shared" si="6477"/>
        <v/>
      </c>
      <c r="G4627" s="21"/>
      <c r="H4627" s="21" t="str">
        <f t="shared" si="6488"/>
        <v>by the Blessed One, Fortunate One</v>
      </c>
      <c r="I4627" s="21" t="str">
        <f t="shared" si="6479"/>
        <v>having luck, fortune</v>
      </c>
      <c r="J4627" s="21" t="str">
        <f t="shared" si="6480"/>
        <v>√bhaj (divide)</v>
      </c>
      <c r="K4627" s="21">
        <f t="shared" si="6481"/>
        <v>1</v>
      </c>
      <c r="L4627" s="21" t="str">
        <f t="shared" si="6482"/>
        <v>a</v>
      </c>
      <c r="M4627" s="21" t="str">
        <f t="shared" si="6483"/>
        <v/>
      </c>
      <c r="N4627" s="21" t="str">
        <f t="shared" si="6484"/>
        <v>√bhaj &gt; bhag + avant</v>
      </c>
      <c r="O4627" s="21" t="str">
        <f t="shared" si="6485"/>
        <v/>
      </c>
      <c r="P4627" s="21" t="str">
        <f t="shared" si="6486"/>
        <v/>
      </c>
      <c r="Q4627" s="21"/>
      <c r="R4627" s="21" t="s">
        <v>9687</v>
      </c>
      <c r="S4627" s="21" t="s">
        <v>9691</v>
      </c>
      <c r="T4627" s="21" t="s">
        <v>9704</v>
      </c>
      <c r="U4627" s="23"/>
      <c r="V4627" s="23"/>
      <c r="W4627" s="15">
        <f t="shared" si="2"/>
        <v>45635</v>
      </c>
      <c r="X4627" s="24">
        <v>4626.0</v>
      </c>
      <c r="Y4627" s="17" t="str">
        <f t="shared" si="6470"/>
        <v>=COUNTIFS(C$3:C4627,C4627)</v>
      </c>
      <c r="Z4627" s="25" t="str">
        <f t="shared" si="6471"/>
        <v>#NAME?</v>
      </c>
      <c r="AA4627" s="25" t="str">
        <f t="shared" si="6472"/>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74"/>
        <v>14</v>
      </c>
      <c r="B4628" s="10">
        <f t="shared" si="5557"/>
        <v>19</v>
      </c>
      <c r="C4628" s="12" t="s">
        <v>1499</v>
      </c>
      <c r="D4628" s="21" t="str">
        <f t="shared" si="6475"/>
        <v>pron</v>
      </c>
      <c r="E4628" s="21" t="str">
        <f t="shared" si="6476"/>
        <v>dat sg of tvaṃ</v>
      </c>
      <c r="F4628" s="21" t="str">
        <f t="shared" si="6477"/>
        <v/>
      </c>
      <c r="G4628" s="21"/>
      <c r="H4628" s="21" t="str">
        <f t="shared" si="6488"/>
        <v>for you</v>
      </c>
      <c r="I4628" s="21" t="str">
        <f t="shared" si="6479"/>
        <v/>
      </c>
      <c r="J4628" s="21" t="str">
        <f t="shared" si="6480"/>
        <v/>
      </c>
      <c r="K4628" s="21" t="str">
        <f t="shared" si="6481"/>
        <v/>
      </c>
      <c r="L4628" s="21" t="str">
        <f t="shared" si="6482"/>
        <v/>
      </c>
      <c r="M4628" s="21" t="str">
        <f t="shared" si="6483"/>
        <v/>
      </c>
      <c r="N4628" s="21" t="str">
        <f t="shared" si="6484"/>
        <v/>
      </c>
      <c r="O4628" s="21" t="str">
        <f t="shared" si="6485"/>
        <v/>
      </c>
      <c r="P4628" s="21" t="str">
        <f t="shared" si="6486"/>
        <v/>
      </c>
      <c r="Q4628" s="21"/>
      <c r="R4628" s="21" t="s">
        <v>9687</v>
      </c>
      <c r="S4628" s="21" t="s">
        <v>9691</v>
      </c>
      <c r="T4628" s="21" t="s">
        <v>9704</v>
      </c>
      <c r="U4628" s="23"/>
      <c r="V4628" s="23"/>
      <c r="W4628" s="15">
        <f t="shared" si="2"/>
        <v>45635</v>
      </c>
      <c r="X4628" s="24">
        <v>4627.0</v>
      </c>
      <c r="Y4628" s="17" t="str">
        <f t="shared" si="6470"/>
        <v>=COUNTIFS(C$3:C4628,C4628)</v>
      </c>
      <c r="Z4628" s="25" t="str">
        <f t="shared" si="6471"/>
        <v>#NAME?</v>
      </c>
      <c r="AA4628" s="25" t="str">
        <f t="shared" si="6472"/>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74"/>
        <v>3</v>
      </c>
      <c r="B4629" s="10">
        <f t="shared" si="5557"/>
        <v>4</v>
      </c>
      <c r="C4629" s="12" t="s">
        <v>9585</v>
      </c>
      <c r="D4629" s="21" t="str">
        <f t="shared" si="6475"/>
        <v>prp</v>
      </c>
      <c r="E4629" s="21" t="str">
        <f t="shared" si="6476"/>
        <v>masc gen sg of paṭisevanta</v>
      </c>
      <c r="F4629" s="21" t="str">
        <f t="shared" si="6477"/>
        <v/>
      </c>
      <c r="G4629" s="21"/>
      <c r="H4629" s="21" t="str">
        <f t="shared" si="6488"/>
        <v>when engaging, indulging</v>
      </c>
      <c r="I4629" s="21" t="str">
        <f t="shared" si="6479"/>
        <v>when associating</v>
      </c>
      <c r="J4629" s="21" t="str">
        <f t="shared" si="6480"/>
        <v>√sev (serve, associate)</v>
      </c>
      <c r="K4629" s="21">
        <f t="shared" si="6481"/>
        <v>1</v>
      </c>
      <c r="L4629" s="21" t="str">
        <f t="shared" si="6482"/>
        <v>a</v>
      </c>
      <c r="M4629" s="21" t="str">
        <f t="shared" si="6483"/>
        <v>√sev + a</v>
      </c>
      <c r="N4629" s="21" t="str">
        <f t="shared" si="6484"/>
        <v>pati + seva + nta</v>
      </c>
      <c r="O4629" s="21" t="str">
        <f t="shared" si="6485"/>
        <v/>
      </c>
      <c r="P4629" s="21" t="str">
        <f t="shared" si="6486"/>
        <v/>
      </c>
      <c r="Q4629" s="21"/>
      <c r="R4629" s="21" t="s">
        <v>9687</v>
      </c>
      <c r="S4629" s="21" t="s">
        <v>9691</v>
      </c>
      <c r="T4629" s="21" t="s">
        <v>9704</v>
      </c>
      <c r="U4629" s="23"/>
      <c r="V4629" s="23"/>
      <c r="W4629" s="15">
        <f t="shared" si="2"/>
        <v>45635</v>
      </c>
      <c r="X4629" s="24">
        <v>4628.0</v>
      </c>
      <c r="Y4629" s="17" t="str">
        <f t="shared" si="6470"/>
        <v>=COUNTIFS(C$3:C4629,C4629)</v>
      </c>
      <c r="Z4629" s="25" t="str">
        <f t="shared" si="6471"/>
        <v>#NAME?</v>
      </c>
      <c r="AA4629" s="25" t="str">
        <f t="shared" si="6472"/>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74"/>
        <v>2</v>
      </c>
      <c r="B4630" s="10">
        <f t="shared" si="5557"/>
        <v>2</v>
      </c>
      <c r="C4630" s="12" t="s">
        <v>9591</v>
      </c>
      <c r="D4630" s="21" t="str">
        <f t="shared" si="6475"/>
        <v>comp</v>
      </c>
      <c r="E4630" s="21" t="str">
        <f t="shared" si="6476"/>
        <v>ind + ind</v>
      </c>
      <c r="F4630" s="21" t="str">
        <f t="shared" si="6477"/>
        <v>+dat</v>
      </c>
      <c r="G4630" s="21"/>
      <c r="H4630" s="21" t="str">
        <f t="shared" si="6488"/>
        <v>not enough (to); it is not enough (for) </v>
      </c>
      <c r="I4630" s="21" t="str">
        <f t="shared" si="6479"/>
        <v>not enough (for)</v>
      </c>
      <c r="J4630" s="21" t="str">
        <f t="shared" si="6480"/>
        <v/>
      </c>
      <c r="K4630" s="21" t="str">
        <f t="shared" si="6481"/>
        <v/>
      </c>
      <c r="L4630" s="21" t="str">
        <f t="shared" si="6482"/>
        <v/>
      </c>
      <c r="M4630" s="21" t="str">
        <f t="shared" si="6483"/>
        <v/>
      </c>
      <c r="N4630" s="21" t="str">
        <f t="shared" si="6484"/>
        <v>na + alaṃ</v>
      </c>
      <c r="O4630" s="21" t="str">
        <f t="shared" si="6485"/>
        <v/>
      </c>
      <c r="P4630" s="21" t="str">
        <f t="shared" si="6486"/>
        <v/>
      </c>
      <c r="Q4630" s="21"/>
      <c r="R4630" s="21" t="s">
        <v>9687</v>
      </c>
      <c r="S4630" s="21" t="s">
        <v>9691</v>
      </c>
      <c r="T4630" s="21" t="s">
        <v>9704</v>
      </c>
      <c r="U4630" s="23"/>
      <c r="V4630" s="23"/>
      <c r="W4630" s="15">
        <f t="shared" si="2"/>
        <v>45635</v>
      </c>
      <c r="X4630" s="24">
        <v>4629.0</v>
      </c>
      <c r="Y4630" s="17" t="str">
        <f t="shared" si="6470"/>
        <v>=COUNTIFS(C$3:C4630,C4630)</v>
      </c>
      <c r="Z4630" s="25" t="str">
        <f t="shared" si="6471"/>
        <v>#NAME?</v>
      </c>
      <c r="AA4630" s="25" t="str">
        <f t="shared" si="6472"/>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74"/>
        <v>3</v>
      </c>
      <c r="B4631" s="10">
        <f t="shared" si="5557"/>
        <v>4</v>
      </c>
      <c r="C4631" s="12" t="s">
        <v>9597</v>
      </c>
      <c r="D4631" s="21" t="str">
        <f t="shared" si="6475"/>
        <v>comp</v>
      </c>
      <c r="E4631" s="21" t="str">
        <f t="shared" si="6476"/>
        <v>sandhi, masc + ind</v>
      </c>
      <c r="F4631" s="21" t="str">
        <f t="shared" si="6477"/>
        <v/>
      </c>
      <c r="G4631" s="21"/>
      <c r="H4631" s="21" t="str">
        <f t="shared" si="6488"/>
        <v/>
      </c>
      <c r="I4631" s="21" t="str">
        <f t="shared" si="6479"/>
        <v/>
      </c>
      <c r="J4631" s="21" t="str">
        <f t="shared" si="6480"/>
        <v/>
      </c>
      <c r="K4631" s="21" t="str">
        <f t="shared" si="6481"/>
        <v/>
      </c>
      <c r="L4631" s="21" t="str">
        <f t="shared" si="6482"/>
        <v/>
      </c>
      <c r="M4631" s="21" t="str">
        <f t="shared" si="6483"/>
        <v/>
      </c>
      <c r="N4631" s="21" t="str">
        <f t="shared" si="6484"/>
        <v>antarāyāya + iti</v>
      </c>
      <c r="O4631" s="21" t="str">
        <f t="shared" si="6485"/>
        <v/>
      </c>
      <c r="P4631" s="21" t="str">
        <f t="shared" si="6486"/>
        <v/>
      </c>
      <c r="Q4631" s="21"/>
      <c r="R4631" s="21" t="s">
        <v>9687</v>
      </c>
      <c r="S4631" s="21" t="s">
        <v>9691</v>
      </c>
      <c r="T4631" s="21" t="s">
        <v>9704</v>
      </c>
      <c r="U4631" s="23"/>
      <c r="V4631" s="23"/>
      <c r="W4631" s="15">
        <f t="shared" si="2"/>
        <v>45635</v>
      </c>
      <c r="X4631" s="24">
        <v>4630.0</v>
      </c>
      <c r="Y4631" s="17" t="str">
        <f t="shared" si="6470"/>
        <v>=COUNTIFS(C$3:C4631,C4631)</v>
      </c>
      <c r="Z4631" s="25" t="str">
        <f t="shared" si="6471"/>
        <v>#NAME?</v>
      </c>
      <c r="AA4631" s="25" t="str">
        <f t="shared" si="6472"/>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57"/>
        <v>0</v>
      </c>
      <c r="C4632" s="130"/>
      <c r="D4632" s="130"/>
      <c r="E4632" s="130"/>
      <c r="F4632" s="130"/>
      <c r="G4632" s="130"/>
      <c r="H4632" s="130"/>
      <c r="I4632" s="130"/>
      <c r="J4632" s="130"/>
      <c r="K4632" s="130"/>
      <c r="L4632" s="130"/>
      <c r="M4632" s="130"/>
      <c r="N4632" s="130"/>
      <c r="O4632" s="130"/>
      <c r="P4632" s="130"/>
      <c r="Q4632" s="130"/>
      <c r="R4632" s="130"/>
      <c r="S4632" s="130"/>
      <c r="T4632" s="130"/>
      <c r="U4632" s="36"/>
      <c r="V4632" s="36"/>
      <c r="W4632" s="15">
        <f t="shared" si="2"/>
        <v>45635</v>
      </c>
      <c r="X4632" s="24">
        <v>4631.0</v>
      </c>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57"/>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2"/>
        <v>45635</v>
      </c>
      <c r="X4633" s="24">
        <v>4632.0</v>
      </c>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89">COUNTIFS(C$3:C4634,C4634)</f>
        <v>33</v>
      </c>
      <c r="B4634" s="10">
        <f t="shared" si="5557"/>
        <v>37</v>
      </c>
      <c r="C4634" s="12" t="s">
        <v>368</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9687</v>
      </c>
      <c r="S4634" s="21" t="s">
        <v>9691</v>
      </c>
      <c r="T4634" s="21" t="s">
        <v>9705</v>
      </c>
      <c r="U4634" s="23"/>
      <c r="V4634" s="23"/>
      <c r="W4634" s="15">
        <f t="shared" si="2"/>
        <v>45635</v>
      </c>
      <c r="X4634" s="24">
        <v>4633.0</v>
      </c>
      <c r="Y4634" s="17" t="str">
        <f t="shared" ref="Y4634:Y4643" si="6490">formulatext(A4634)</f>
        <v>=COUNTIFS(C$3:C4634,C4634)</v>
      </c>
      <c r="Z4634" s="25" t="str">
        <f t="shared" ref="Z4634:Z4643" si="6491">org.libreoffice.regex(Y4634,"(\= COUNTIFS\(C\$\d{1,3}:)(C\d{1,3})(,)(C\d{1,3})(\))","$2")</f>
        <v>#NAME?</v>
      </c>
      <c r="AA4634" s="25" t="str">
        <f t="shared" ref="AA4634:AA4643" si="6492">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89"/>
        <v>1</v>
      </c>
      <c r="B4635" s="10">
        <f t="shared" si="5557"/>
        <v>3</v>
      </c>
      <c r="C4635" s="12" t="s">
        <v>9706</v>
      </c>
      <c r="D4635" s="21" t="s">
        <v>47</v>
      </c>
      <c r="E4635" s="21" t="s">
        <v>9694</v>
      </c>
      <c r="F4635" s="21"/>
      <c r="G4635" s="21"/>
      <c r="H4635" s="21" t="s">
        <v>9695</v>
      </c>
      <c r="I4635" s="21" t="s">
        <v>9696</v>
      </c>
      <c r="J4635" s="21"/>
      <c r="K4635" s="21"/>
      <c r="L4635" s="21"/>
      <c r="M4635" s="21"/>
      <c r="N4635" s="21" t="s">
        <v>9697</v>
      </c>
      <c r="O4635" s="21"/>
      <c r="P4635" s="21"/>
      <c r="Q4635" s="21"/>
      <c r="R4635" s="21" t="s">
        <v>9687</v>
      </c>
      <c r="S4635" s="21" t="s">
        <v>9691</v>
      </c>
      <c r="T4635" s="21" t="s">
        <v>9707</v>
      </c>
      <c r="U4635" s="23"/>
      <c r="V4635" s="23"/>
      <c r="W4635" s="15">
        <f t="shared" si="2"/>
        <v>45635</v>
      </c>
      <c r="X4635" s="24">
        <v>4634.0</v>
      </c>
      <c r="Y4635" s="17" t="str">
        <f t="shared" si="6490"/>
        <v>=COUNTIFS(C$3:C4635,C4635)</v>
      </c>
      <c r="Z4635" s="25" t="str">
        <f t="shared" si="6491"/>
        <v>#NAME?</v>
      </c>
      <c r="AA4635" s="25" t="str">
        <f t="shared" si="6492"/>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89"/>
        <v>23</v>
      </c>
      <c r="B4636" s="10">
        <f t="shared" si="5557"/>
        <v>29</v>
      </c>
      <c r="C4636" s="12" t="s">
        <v>1865</v>
      </c>
      <c r="D4636" s="21" t="str">
        <f t="shared" ref="D4636:D4640" si="6493">VLOOKUP($C4636,$C$1:$P$7320,2,0)</f>
        <v>noun</v>
      </c>
      <c r="E4636" s="21" t="str">
        <f t="shared" ref="E4636:E4640" si="6494">VLOOKUP($C4636,$C$1:$P$7320,3,0)</f>
        <v>masc instr pl of bhikkhu</v>
      </c>
      <c r="F4636" s="21" t="str">
        <f t="shared" ref="F4636:F4640" si="6495">VLOOKUP($C4636,$C$1:$P$7320,4,0)</f>
        <v/>
      </c>
      <c r="G4636" s="21"/>
      <c r="H4636" s="21" t="str">
        <f t="shared" ref="H4636:H4640" si="6496">VLOOKUP($C4636,$C$1:$P$7320,6,0)</f>
        <v>with monks</v>
      </c>
      <c r="I4636" s="21" t="str">
        <f t="shared" ref="I4636:I4640" si="6497">VLOOKUP($C4636,$C$1:$P$7320,7,0)</f>
        <v/>
      </c>
      <c r="J4636" s="21" t="str">
        <f t="shared" ref="J4636:J4640" si="6498">VLOOKUP($C4636,$C$1:$P$7320,8,0)</f>
        <v>√bhikkh (beg)</v>
      </c>
      <c r="K4636" s="21">
        <f t="shared" ref="K4636:K4640" si="6499">VLOOKUP($C4636,$C$1:$P$7320,9,0)</f>
        <v>1</v>
      </c>
      <c r="L4636" s="21" t="str">
        <f t="shared" ref="L4636:L4640" si="6500">VLOOKUP($C4636,$C$1:$P$7320,10,0)</f>
        <v>a</v>
      </c>
      <c r="M4636" s="21" t="str">
        <f t="shared" ref="M4636:M4640" si="6501">VLOOKUP($C4636,$C$1:$P$7320,11,0)</f>
        <v/>
      </c>
      <c r="N4636" s="21" t="str">
        <f t="shared" ref="N4636:N4640" si="6502">VLOOKUP($C4636,$C$1:$P$7320,12,0)</f>
        <v>√bhikkh + u</v>
      </c>
      <c r="O4636" s="21" t="str">
        <f t="shared" ref="O4636:O4640" si="6503">VLOOKUP($C4636,$C$1:$P$7320,13,0)</f>
        <v/>
      </c>
      <c r="P4636" s="21" t="str">
        <f t="shared" ref="P4636:P4640" si="6504">VLOOKUP($C4636,$C$1:$P$7320,14,0)</f>
        <v/>
      </c>
      <c r="Q4636" s="21"/>
      <c r="R4636" s="21" t="s">
        <v>9687</v>
      </c>
      <c r="S4636" s="21" t="s">
        <v>9691</v>
      </c>
      <c r="T4636" s="21" t="s">
        <v>9705</v>
      </c>
      <c r="U4636" s="23"/>
      <c r="V4636" s="23"/>
      <c r="W4636" s="15">
        <f t="shared" si="2"/>
        <v>45635</v>
      </c>
      <c r="X4636" s="24">
        <v>4635.0</v>
      </c>
      <c r="Y4636" s="17" t="str">
        <f t="shared" si="6490"/>
        <v>=COUNTIFS(C$3:C4636,C4636)</v>
      </c>
      <c r="Z4636" s="25" t="str">
        <f t="shared" si="6491"/>
        <v>#NAME?</v>
      </c>
      <c r="AA4636" s="25" t="str">
        <f t="shared" si="6492"/>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89"/>
        <v>7</v>
      </c>
      <c r="B4637" s="10">
        <f t="shared" si="5557"/>
        <v>8</v>
      </c>
      <c r="C4637" s="12" t="s">
        <v>3098</v>
      </c>
      <c r="D4637" s="21" t="str">
        <f t="shared" si="6493"/>
        <v>comp</v>
      </c>
      <c r="E4637" s="21" t="str">
        <f t="shared" si="6494"/>
        <v>sandhi, adv + opt</v>
      </c>
      <c r="F4637" s="21" t="str">
        <f t="shared" si="6495"/>
        <v/>
      </c>
      <c r="G4637" s="21"/>
      <c r="H4637" s="21" t="str">
        <f t="shared" si="6496"/>
        <v>thus it should be</v>
      </c>
      <c r="I4637" s="21" t="str">
        <f t="shared" si="6497"/>
        <v/>
      </c>
      <c r="J4637" s="21" t="str">
        <f t="shared" si="6498"/>
        <v/>
      </c>
      <c r="K4637" s="21" t="str">
        <f t="shared" si="6499"/>
        <v/>
      </c>
      <c r="L4637" s="21" t="str">
        <f t="shared" si="6500"/>
        <v/>
      </c>
      <c r="M4637" s="21" t="str">
        <f t="shared" si="6501"/>
        <v/>
      </c>
      <c r="N4637" s="21" t="str">
        <f t="shared" si="6502"/>
        <v>evaṃ + assa</v>
      </c>
      <c r="O4637" s="21" t="str">
        <f t="shared" si="6503"/>
        <v/>
      </c>
      <c r="P4637" s="21" t="str">
        <f t="shared" si="6504"/>
        <v/>
      </c>
      <c r="Q4637" s="21"/>
      <c r="R4637" s="21" t="s">
        <v>9687</v>
      </c>
      <c r="S4637" s="21" t="s">
        <v>9691</v>
      </c>
      <c r="T4637" s="21" t="s">
        <v>9705</v>
      </c>
      <c r="U4637" s="23"/>
      <c r="V4637" s="23"/>
      <c r="W4637" s="15">
        <f t="shared" si="2"/>
        <v>45635</v>
      </c>
      <c r="X4637" s="24">
        <v>4636.0</v>
      </c>
      <c r="Y4637" s="17" t="str">
        <f t="shared" si="6490"/>
        <v>=COUNTIFS(C$3:C4637,C4637)</v>
      </c>
      <c r="Z4637" s="25" t="str">
        <f t="shared" si="6491"/>
        <v>#NAME?</v>
      </c>
      <c r="AA4637" s="25" t="str">
        <f t="shared" si="6492"/>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89"/>
        <v>7</v>
      </c>
      <c r="B4638" s="10">
        <f t="shared" si="5557"/>
        <v>8</v>
      </c>
      <c r="C4638" s="12" t="s">
        <v>3106</v>
      </c>
      <c r="D4638" s="21" t="str">
        <f t="shared" si="6493"/>
        <v>ptp</v>
      </c>
      <c r="E4638" s="21" t="str">
        <f t="shared" si="6494"/>
        <v>masc nom sg of vacanīya</v>
      </c>
      <c r="F4638" s="21" t="str">
        <f t="shared" si="6495"/>
        <v/>
      </c>
      <c r="G4638" s="21"/>
      <c r="H4638" s="21" t="str">
        <f t="shared" si="6496"/>
        <v>should be said, spoken, told</v>
      </c>
      <c r="I4638" s="21" t="str">
        <f t="shared" si="6497"/>
        <v/>
      </c>
      <c r="J4638" s="21" t="str">
        <f t="shared" si="6498"/>
        <v>√vac (speak)</v>
      </c>
      <c r="K4638" s="21">
        <f t="shared" si="6499"/>
        <v>1</v>
      </c>
      <c r="L4638" s="21" t="str">
        <f t="shared" si="6500"/>
        <v>a</v>
      </c>
      <c r="M4638" s="21" t="str">
        <f t="shared" si="6501"/>
        <v/>
      </c>
      <c r="N4638" s="21" t="str">
        <f t="shared" si="6502"/>
        <v>√vac + anīya</v>
      </c>
      <c r="O4638" s="21" t="str">
        <f t="shared" si="6503"/>
        <v/>
      </c>
      <c r="P4638" s="21" t="str">
        <f t="shared" si="6504"/>
        <v/>
      </c>
      <c r="Q4638" s="21"/>
      <c r="R4638" s="21" t="s">
        <v>9687</v>
      </c>
      <c r="S4638" s="21" t="s">
        <v>9691</v>
      </c>
      <c r="T4638" s="21" t="s">
        <v>9705</v>
      </c>
      <c r="U4638" s="23"/>
      <c r="V4638" s="23"/>
      <c r="W4638" s="15">
        <f t="shared" si="2"/>
        <v>45635</v>
      </c>
      <c r="X4638" s="24">
        <v>4637.0</v>
      </c>
      <c r="Y4638" s="17" t="str">
        <f t="shared" si="6490"/>
        <v>=COUNTIFS(C$3:C4638,C4638)</v>
      </c>
      <c r="Z4638" s="25" t="str">
        <f t="shared" si="6491"/>
        <v>#NAME?</v>
      </c>
      <c r="AA4638" s="25" t="str">
        <f t="shared" si="6492"/>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89"/>
        <v>6</v>
      </c>
      <c r="B4639" s="10">
        <f t="shared" si="5557"/>
        <v>7</v>
      </c>
      <c r="C4639" s="12" t="s">
        <v>3726</v>
      </c>
      <c r="D4639" s="21" t="str">
        <f t="shared" si="6493"/>
        <v>ind</v>
      </c>
      <c r="E4639" s="21" t="str">
        <f t="shared" si="6494"/>
        <v>neg</v>
      </c>
      <c r="F4639" s="21" t="str">
        <f t="shared" si="6495"/>
        <v/>
      </c>
      <c r="G4639" s="21"/>
      <c r="H4639" s="21" t="str">
        <f t="shared" si="6496"/>
        <v>don't!</v>
      </c>
      <c r="I4639" s="21" t="str">
        <f t="shared" si="6497"/>
        <v/>
      </c>
      <c r="J4639" s="21" t="str">
        <f t="shared" si="6498"/>
        <v/>
      </c>
      <c r="K4639" s="21" t="str">
        <f t="shared" si="6499"/>
        <v/>
      </c>
      <c r="L4639" s="21" t="str">
        <f t="shared" si="6500"/>
        <v/>
      </c>
      <c r="M4639" s="21" t="str">
        <f t="shared" si="6501"/>
        <v/>
      </c>
      <c r="N4639" s="21" t="str">
        <f t="shared" si="6502"/>
        <v/>
      </c>
      <c r="O4639" s="21" t="str">
        <f t="shared" si="6503"/>
        <v/>
      </c>
      <c r="P4639" s="21" t="str">
        <f t="shared" si="6504"/>
        <v/>
      </c>
      <c r="Q4639" s="21"/>
      <c r="R4639" s="21" t="s">
        <v>9687</v>
      </c>
      <c r="S4639" s="21" t="s">
        <v>9691</v>
      </c>
      <c r="T4639" s="21" t="s">
        <v>9705</v>
      </c>
      <c r="U4639" s="23"/>
      <c r="V4639" s="23"/>
      <c r="W4639" s="15">
        <f t="shared" si="2"/>
        <v>45635</v>
      </c>
      <c r="X4639" s="24">
        <v>4638.0</v>
      </c>
      <c r="Y4639" s="17" t="str">
        <f t="shared" si="6490"/>
        <v>=COUNTIFS(C$3:C4639,C4639)</v>
      </c>
      <c r="Z4639" s="25" t="str">
        <f t="shared" si="6491"/>
        <v>#NAME?</v>
      </c>
      <c r="AA4639" s="25" t="str">
        <f t="shared" si="6492"/>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89"/>
        <v>8</v>
      </c>
      <c r="B4640" s="10">
        <f t="shared" si="5557"/>
        <v>16</v>
      </c>
      <c r="C4640" s="12" t="s">
        <v>103</v>
      </c>
      <c r="D4640" s="21" t="str">
        <f t="shared" si="6493"/>
        <v>noun</v>
      </c>
      <c r="E4640" s="21" t="str">
        <f t="shared" si="6494"/>
        <v>masc voc sg or pl of āyasmant</v>
      </c>
      <c r="F4640" s="21" t="str">
        <f t="shared" si="6495"/>
        <v/>
      </c>
      <c r="G4640" s="21"/>
      <c r="H4640" s="21" t="str">
        <f t="shared" si="6496"/>
        <v>friend(s), brother(s)</v>
      </c>
      <c r="I4640" s="21" t="str">
        <f t="shared" si="6497"/>
        <v>having long life</v>
      </c>
      <c r="J4640" s="21" t="str">
        <f t="shared" si="6498"/>
        <v/>
      </c>
      <c r="K4640" s="21" t="str">
        <f t="shared" si="6499"/>
        <v/>
      </c>
      <c r="L4640" s="21" t="str">
        <f t="shared" si="6500"/>
        <v/>
      </c>
      <c r="M4640" s="21" t="str">
        <f t="shared" si="6501"/>
        <v/>
      </c>
      <c r="N4640" s="21" t="str">
        <f t="shared" si="6502"/>
        <v>āyas + mant</v>
      </c>
      <c r="O4640" s="21" t="str">
        <f t="shared" si="6503"/>
        <v/>
      </c>
      <c r="P4640" s="21" t="str">
        <f t="shared" si="6504"/>
        <v/>
      </c>
      <c r="Q4640" s="21"/>
      <c r="R4640" s="21" t="s">
        <v>9687</v>
      </c>
      <c r="S4640" s="21" t="s">
        <v>9691</v>
      </c>
      <c r="T4640" s="21" t="s">
        <v>9705</v>
      </c>
      <c r="U4640" s="23"/>
      <c r="V4640" s="23"/>
      <c r="W4640" s="15">
        <f t="shared" si="2"/>
        <v>45635</v>
      </c>
      <c r="X4640" s="24">
        <v>4639.0</v>
      </c>
      <c r="Y4640" s="17" t="str">
        <f t="shared" si="6490"/>
        <v>=COUNTIFS(C$3:C4640,C4640)</v>
      </c>
      <c r="Z4640" s="25" t="str">
        <f t="shared" si="6491"/>
        <v>#NAME?</v>
      </c>
      <c r="AA4640" s="25" t="str">
        <f t="shared" si="6492"/>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89"/>
        <v>1</v>
      </c>
      <c r="B4641" s="10">
        <f t="shared" si="5557"/>
        <v>3</v>
      </c>
      <c r="C4641" s="12" t="s">
        <v>9708</v>
      </c>
      <c r="D4641" s="21" t="s">
        <v>47</v>
      </c>
      <c r="E4641" s="21" t="s">
        <v>9709</v>
      </c>
      <c r="F4641" s="21"/>
      <c r="G4641" s="21"/>
      <c r="H4641" s="21" t="s">
        <v>9695</v>
      </c>
      <c r="I4641" s="21" t="s">
        <v>9696</v>
      </c>
      <c r="J4641" s="21"/>
      <c r="K4641" s="21"/>
      <c r="L4641" s="21"/>
      <c r="M4641" s="21"/>
      <c r="N4641" s="21" t="s">
        <v>9697</v>
      </c>
      <c r="O4641" s="21"/>
      <c r="P4641" s="21"/>
      <c r="Q4641" s="21"/>
      <c r="R4641" s="21" t="s">
        <v>9687</v>
      </c>
      <c r="S4641" s="21" t="s">
        <v>9691</v>
      </c>
      <c r="T4641" s="21" t="s">
        <v>9710</v>
      </c>
      <c r="U4641" s="23"/>
      <c r="V4641" s="23"/>
      <c r="W4641" s="15">
        <f t="shared" si="2"/>
        <v>45635</v>
      </c>
      <c r="X4641" s="24">
        <v>4640.0</v>
      </c>
      <c r="Y4641" s="17" t="str">
        <f t="shared" si="6490"/>
        <v>=COUNTIFS(C$3:C4641,C4641)</v>
      </c>
      <c r="Z4641" s="25" t="str">
        <f t="shared" si="6491"/>
        <v>#NAME?</v>
      </c>
      <c r="AA4641" s="25" t="str">
        <f t="shared" si="6492"/>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89"/>
        <v>16</v>
      </c>
      <c r="B4642" s="10">
        <f t="shared" si="5557"/>
        <v>20</v>
      </c>
      <c r="C4642" s="12" t="s">
        <v>1746</v>
      </c>
      <c r="D4642" s="21" t="str">
        <f t="shared" ref="D4642:D4643" si="6505">VLOOKUP($C4642,$C$1:$P$7320,2,0)</f>
        <v>ind</v>
      </c>
      <c r="E4642" s="21" t="str">
        <f t="shared" ref="E4642:E4643" si="6506">VLOOKUP($C4642,$C$1:$P$7320,3,0)</f>
        <v>ind, adv</v>
      </c>
      <c r="F4642" s="21" t="str">
        <f t="shared" ref="F4642:F4643" si="6507">VLOOKUP($C4642,$C$1:$P$7320,4,0)</f>
        <v/>
      </c>
      <c r="G4642" s="21"/>
      <c r="H4642" s="21" t="str">
        <f t="shared" ref="H4642:H4643" si="6508">VLOOKUP($C4642,$C$1:$P$7320,6,0)</f>
        <v>thus, like this</v>
      </c>
      <c r="I4642" s="21" t="str">
        <f t="shared" ref="I4642:I4643" si="6509">VLOOKUP($C4642,$C$1:$P$7320,7,0)</f>
        <v/>
      </c>
      <c r="J4642" s="21" t="str">
        <f t="shared" ref="J4642:J4643" si="6510">VLOOKUP($C4642,$C$1:$P$7320,8,0)</f>
        <v/>
      </c>
      <c r="K4642" s="21" t="str">
        <f t="shared" ref="K4642:K4643" si="6511">VLOOKUP($C4642,$C$1:$P$7320,9,0)</f>
        <v/>
      </c>
      <c r="L4642" s="21" t="str">
        <f t="shared" ref="L4642:L4643" si="6512">VLOOKUP($C4642,$C$1:$P$7320,10,0)</f>
        <v/>
      </c>
      <c r="M4642" s="21" t="str">
        <f t="shared" ref="M4642:M4643" si="6513">VLOOKUP($C4642,$C$1:$P$7320,11,0)</f>
        <v/>
      </c>
      <c r="N4642" s="21" t="str">
        <f t="shared" ref="N4642:N4643" si="6514">VLOOKUP($C4642,$C$1:$P$7320,12,0)</f>
        <v/>
      </c>
      <c r="O4642" s="21" t="str">
        <f t="shared" ref="O4642:O4643" si="6515">VLOOKUP($C4642,$C$1:$P$7320,13,0)</f>
        <v/>
      </c>
      <c r="P4642" s="21" t="str">
        <f t="shared" ref="P4642:P4643" si="6516">VLOOKUP($C4642,$C$1:$P$7320,14,0)</f>
        <v/>
      </c>
      <c r="Q4642" s="21"/>
      <c r="R4642" s="21" t="s">
        <v>9687</v>
      </c>
      <c r="S4642" s="21" t="s">
        <v>9691</v>
      </c>
      <c r="T4642" s="21" t="s">
        <v>9705</v>
      </c>
      <c r="U4642" s="23"/>
      <c r="V4642" s="23"/>
      <c r="W4642" s="15">
        <f t="shared" si="2"/>
        <v>45635</v>
      </c>
      <c r="X4642" s="24">
        <v>4641.0</v>
      </c>
      <c r="Y4642" s="17" t="str">
        <f t="shared" si="6490"/>
        <v>=COUNTIFS(C$3:C4642,C4642)</v>
      </c>
      <c r="Z4642" s="25" t="str">
        <f t="shared" si="6491"/>
        <v>#NAME?</v>
      </c>
      <c r="AA4642" s="25" t="str">
        <f t="shared" si="6492"/>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89"/>
        <v>3</v>
      </c>
      <c r="B4643" s="10">
        <f t="shared" si="5557"/>
        <v>3</v>
      </c>
      <c r="C4643" s="12" t="s">
        <v>4155</v>
      </c>
      <c r="D4643" s="21" t="str">
        <f t="shared" si="6505"/>
        <v>verb</v>
      </c>
      <c r="E4643" s="21" t="str">
        <f t="shared" si="6506"/>
        <v>imperf 3rd sg of vacati</v>
      </c>
      <c r="F4643" s="21" t="str">
        <f t="shared" si="6507"/>
        <v/>
      </c>
      <c r="G4643" s="21"/>
      <c r="H4643" s="21" t="str">
        <f t="shared" si="6508"/>
        <v>one says</v>
      </c>
      <c r="I4643" s="21" t="str">
        <f t="shared" si="6509"/>
        <v>one said</v>
      </c>
      <c r="J4643" s="21" t="str">
        <f t="shared" si="6510"/>
        <v>√vac (speak)</v>
      </c>
      <c r="K4643" s="21">
        <f t="shared" si="6511"/>
        <v>1</v>
      </c>
      <c r="L4643" s="21" t="str">
        <f t="shared" si="6512"/>
        <v>a</v>
      </c>
      <c r="M4643" s="21" t="str">
        <f t="shared" si="6513"/>
        <v/>
      </c>
      <c r="N4643" s="21" t="str">
        <f t="shared" si="6514"/>
        <v>a + √vac + a</v>
      </c>
      <c r="O4643" s="21" t="str">
        <f t="shared" si="6515"/>
        <v/>
      </c>
      <c r="P4643" s="21" t="str">
        <f t="shared" si="6516"/>
        <v/>
      </c>
      <c r="Q4643" s="21"/>
      <c r="R4643" s="21" t="s">
        <v>9687</v>
      </c>
      <c r="S4643" s="21" t="s">
        <v>9691</v>
      </c>
      <c r="T4643" s="21" t="s">
        <v>9705</v>
      </c>
      <c r="U4643" s="23"/>
      <c r="V4643" s="23"/>
      <c r="W4643" s="15">
        <f t="shared" si="2"/>
        <v>45635</v>
      </c>
      <c r="X4643" s="24">
        <v>4642.0</v>
      </c>
      <c r="Y4643" s="17" t="str">
        <f t="shared" si="6490"/>
        <v>=COUNTIFS(C$3:C4643,C4643)</v>
      </c>
      <c r="Z4643" s="25" t="str">
        <f t="shared" si="6491"/>
        <v>#NAME?</v>
      </c>
      <c r="AA4643" s="25" t="str">
        <f t="shared" si="6492"/>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57"/>
        <v>0</v>
      </c>
      <c r="C4644" s="130"/>
      <c r="D4644" s="130"/>
      <c r="E4644" s="130"/>
      <c r="F4644" s="130"/>
      <c r="G4644" s="130"/>
      <c r="H4644" s="130"/>
      <c r="I4644" s="130"/>
      <c r="J4644" s="130"/>
      <c r="K4644" s="130"/>
      <c r="L4644" s="130"/>
      <c r="M4644" s="130"/>
      <c r="N4644" s="130"/>
      <c r="O4644" s="130"/>
      <c r="P4644" s="130"/>
      <c r="Q4644" s="130"/>
      <c r="R4644" s="130"/>
      <c r="S4644" s="130"/>
      <c r="T4644" s="130"/>
      <c r="U4644" s="36"/>
      <c r="V4644" s="36"/>
      <c r="W4644" s="15">
        <f t="shared" si="2"/>
        <v>45635</v>
      </c>
      <c r="X4644" s="24">
        <v>4643.0</v>
      </c>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57"/>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2"/>
        <v>45635</v>
      </c>
      <c r="X4645" s="24">
        <v>4644.0</v>
      </c>
      <c r="Y4645" s="17" t="str">
        <f t="shared" ref="Y4645:Y4658" si="6517">formulatext(A4645)</f>
        <v>#N/A</v>
      </c>
      <c r="Z4645" s="25" t="str">
        <f t="shared" ref="Z4645:Z4658" si="6518">org.libreoffice.regex(Y4645,"(\= COUNTIFS\(C\$\d{1,3}:)(C\d{1,3})(,)(C\d{1,3})(\))","$2")</f>
        <v>#NAME?</v>
      </c>
      <c r="AA4645" s="25" t="str">
        <f t="shared" ref="AA4645:AA4658" si="6519">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520">COUNTIFS(C$3:C4646,C4646)</f>
        <v>7</v>
      </c>
      <c r="B4646" s="10">
        <f t="shared" si="5557"/>
        <v>7</v>
      </c>
      <c r="C4646" s="12" t="s">
        <v>3726</v>
      </c>
      <c r="D4646" s="21" t="str">
        <f t="shared" ref="D4646:D4658" si="6521">VLOOKUP($C4646,$C$1:$P$7320,2,0)</f>
        <v>ind</v>
      </c>
      <c r="E4646" s="21" t="str">
        <f t="shared" ref="E4646:E4658" si="6522">VLOOKUP($C4646,$C$1:$P$7320,3,0)</f>
        <v>neg</v>
      </c>
      <c r="F4646" s="21" t="str">
        <f t="shared" ref="F4646:F4658" si="6523">VLOOKUP($C4646,$C$1:$P$7320,4,0)</f>
        <v/>
      </c>
      <c r="G4646" s="21"/>
      <c r="H4646" s="21" t="str">
        <f t="shared" ref="H4646:H4658" si="6524">VLOOKUP($C4646,$C$1:$P$7320,6,0)</f>
        <v>don't!</v>
      </c>
      <c r="I4646" s="21" t="str">
        <f t="shared" ref="I4646:I4658" si="6525">VLOOKUP($C4646,$C$1:$P$7320,7,0)</f>
        <v/>
      </c>
      <c r="J4646" s="21" t="str">
        <f t="shared" ref="J4646:J4658" si="6526">VLOOKUP($C4646,$C$1:$P$7320,8,0)</f>
        <v/>
      </c>
      <c r="K4646" s="21" t="str">
        <f t="shared" ref="K4646:K4658" si="6527">VLOOKUP($C4646,$C$1:$P$7320,9,0)</f>
        <v/>
      </c>
      <c r="L4646" s="21" t="str">
        <f t="shared" ref="L4646:L4658" si="6528">VLOOKUP($C4646,$C$1:$P$7320,10,0)</f>
        <v/>
      </c>
      <c r="M4646" s="21" t="str">
        <f t="shared" ref="M4646:M4658" si="6529">VLOOKUP($C4646,$C$1:$P$7320,11,0)</f>
        <v/>
      </c>
      <c r="N4646" s="21" t="str">
        <f t="shared" ref="N4646:N4658" si="6530">VLOOKUP($C4646,$C$1:$P$7320,12,0)</f>
        <v/>
      </c>
      <c r="O4646" s="21" t="str">
        <f t="shared" ref="O4646:O4658" si="6531">VLOOKUP($C4646,$C$1:$P$7320,13,0)</f>
        <v/>
      </c>
      <c r="P4646" s="21" t="str">
        <f t="shared" ref="P4646:P4658" si="6532">VLOOKUP($C4646,$C$1:$P$7320,14,0)</f>
        <v/>
      </c>
      <c r="Q4646" s="21"/>
      <c r="R4646" s="21" t="s">
        <v>9687</v>
      </c>
      <c r="S4646" s="21" t="s">
        <v>9691</v>
      </c>
      <c r="T4646" s="21" t="s">
        <v>9711</v>
      </c>
      <c r="U4646" s="23"/>
      <c r="V4646" s="23"/>
      <c r="W4646" s="15">
        <f t="shared" si="2"/>
        <v>45635</v>
      </c>
      <c r="X4646" s="24">
        <v>4645.0</v>
      </c>
      <c r="Y4646" s="17" t="str">
        <f t="shared" si="6517"/>
        <v>=COUNTIFS(C$3:C4646,C4646)</v>
      </c>
      <c r="Z4646" s="25" t="str">
        <f t="shared" si="6518"/>
        <v>#NAME?</v>
      </c>
      <c r="AA4646" s="25" t="str">
        <f t="shared" si="6519"/>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520"/>
        <v>2</v>
      </c>
      <c r="B4647" s="10">
        <f t="shared" si="5557"/>
        <v>2</v>
      </c>
      <c r="C4647" s="12" t="s">
        <v>9607</v>
      </c>
      <c r="D4647" s="21" t="str">
        <f t="shared" si="6521"/>
        <v>noun</v>
      </c>
      <c r="E4647" s="21" t="str">
        <f t="shared" si="6522"/>
        <v>masc acc sg of bhagavant</v>
      </c>
      <c r="F4647" s="21" t="str">
        <f t="shared" si="6523"/>
        <v/>
      </c>
      <c r="G4647" s="21"/>
      <c r="H4647" s="21" t="str">
        <f t="shared" si="6524"/>
        <v>the Blessed One, Fortunate one</v>
      </c>
      <c r="I4647" s="21" t="str">
        <f t="shared" si="6525"/>
        <v>having quality of fortune</v>
      </c>
      <c r="J4647" s="21" t="str">
        <f t="shared" si="6526"/>
        <v>√bhaj (divide)</v>
      </c>
      <c r="K4647" s="21">
        <f t="shared" si="6527"/>
        <v>1</v>
      </c>
      <c r="L4647" s="21" t="str">
        <f t="shared" si="6528"/>
        <v>a</v>
      </c>
      <c r="M4647" s="21" t="str">
        <f t="shared" si="6529"/>
        <v/>
      </c>
      <c r="N4647" s="21" t="str">
        <f t="shared" si="6530"/>
        <v>√bhaj + a + vant</v>
      </c>
      <c r="O4647" s="21" t="str">
        <f t="shared" si="6531"/>
        <v/>
      </c>
      <c r="P4647" s="21" t="str">
        <f t="shared" si="6532"/>
        <v/>
      </c>
      <c r="Q4647" s="21"/>
      <c r="R4647" s="21" t="s">
        <v>9687</v>
      </c>
      <c r="S4647" s="21" t="s">
        <v>9691</v>
      </c>
      <c r="T4647" s="21" t="s">
        <v>9711</v>
      </c>
      <c r="U4647" s="77"/>
      <c r="V4647" s="23"/>
      <c r="W4647" s="15">
        <f t="shared" si="2"/>
        <v>45635</v>
      </c>
      <c r="X4647" s="24">
        <v>4646.0</v>
      </c>
      <c r="Y4647" s="17" t="str">
        <f t="shared" si="6517"/>
        <v>=COUNTIFS(C$3:C4647,C4647)</v>
      </c>
      <c r="Z4647" s="25" t="str">
        <f t="shared" si="6518"/>
        <v>#NAME?</v>
      </c>
      <c r="AA4647" s="25" t="str">
        <f t="shared" si="6519"/>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0"/>
        <v>2</v>
      </c>
      <c r="B4648" s="10">
        <f t="shared" si="5557"/>
        <v>2</v>
      </c>
      <c r="C4648" s="12" t="s">
        <v>9611</v>
      </c>
      <c r="D4648" s="21" t="str">
        <f t="shared" si="6521"/>
        <v>verb</v>
      </c>
      <c r="E4648" s="21" t="str">
        <f t="shared" si="6522"/>
        <v>aor 2nd sg of abbhācikkhi</v>
      </c>
      <c r="F4648" s="21" t="str">
        <f t="shared" si="6523"/>
        <v/>
      </c>
      <c r="G4648" s="21"/>
      <c r="H4648" s="21" t="str">
        <f t="shared" si="6524"/>
        <v>misrepresent, slander</v>
      </c>
      <c r="I4648" s="21" t="str">
        <f t="shared" si="6525"/>
        <v>misrepresented, slandered</v>
      </c>
      <c r="J4648" s="21" t="str">
        <f t="shared" si="6526"/>
        <v>√cikkh (show, tell)</v>
      </c>
      <c r="K4648" s="21">
        <f t="shared" si="6527"/>
        <v>1</v>
      </c>
      <c r="L4648" s="21" t="str">
        <f t="shared" si="6528"/>
        <v>a</v>
      </c>
      <c r="M4648" s="21" t="str">
        <f t="shared" si="6529"/>
        <v/>
      </c>
      <c r="N4648" s="21" t="str">
        <f t="shared" si="6530"/>
        <v>abhi + ā + √cikkh + i</v>
      </c>
      <c r="O4648" s="21" t="str">
        <f t="shared" si="6531"/>
        <v/>
      </c>
      <c r="P4648" s="21" t="str">
        <f t="shared" si="6532"/>
        <v/>
      </c>
      <c r="Q4648" s="21"/>
      <c r="R4648" s="21" t="s">
        <v>9687</v>
      </c>
      <c r="S4648" s="21" t="s">
        <v>9691</v>
      </c>
      <c r="T4648" s="21" t="s">
        <v>9711</v>
      </c>
      <c r="U4648" s="23"/>
      <c r="V4648" s="23"/>
      <c r="W4648" s="15">
        <f t="shared" si="2"/>
        <v>45635</v>
      </c>
      <c r="X4648" s="24">
        <v>4647.0</v>
      </c>
      <c r="Y4648" s="17" t="str">
        <f t="shared" si="6517"/>
        <v>=COUNTIFS(C$3:C4648,C4648)</v>
      </c>
      <c r="Z4648" s="25" t="str">
        <f t="shared" si="6518"/>
        <v>#NAME?</v>
      </c>
      <c r="AA4648" s="25" t="str">
        <f t="shared" si="6519"/>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0"/>
        <v>18</v>
      </c>
      <c r="B4649" s="10">
        <f t="shared" si="5557"/>
        <v>80</v>
      </c>
      <c r="C4649" s="12" t="s">
        <v>1856</v>
      </c>
      <c r="D4649" s="21" t="str">
        <f t="shared" si="6521"/>
        <v>ind</v>
      </c>
      <c r="E4649" s="21" t="str">
        <f t="shared" si="6522"/>
        <v>neg</v>
      </c>
      <c r="F4649" s="21" t="str">
        <f t="shared" si="6523"/>
        <v/>
      </c>
      <c r="G4649" s="21"/>
      <c r="H4649" s="21" t="str">
        <f t="shared" si="6524"/>
        <v>not</v>
      </c>
      <c r="I4649" s="21" t="str">
        <f t="shared" si="6525"/>
        <v/>
      </c>
      <c r="J4649" s="21" t="str">
        <f t="shared" si="6526"/>
        <v/>
      </c>
      <c r="K4649" s="21" t="str">
        <f t="shared" si="6527"/>
        <v/>
      </c>
      <c r="L4649" s="21" t="str">
        <f t="shared" si="6528"/>
        <v/>
      </c>
      <c r="M4649" s="21" t="str">
        <f t="shared" si="6529"/>
        <v/>
      </c>
      <c r="N4649" s="21" t="str">
        <f t="shared" si="6530"/>
        <v/>
      </c>
      <c r="O4649" s="21" t="str">
        <f t="shared" si="6531"/>
        <v/>
      </c>
      <c r="P4649" s="21" t="str">
        <f t="shared" si="6532"/>
        <v/>
      </c>
      <c r="Q4649" s="21"/>
      <c r="R4649" s="21" t="s">
        <v>9687</v>
      </c>
      <c r="S4649" s="21" t="s">
        <v>9691</v>
      </c>
      <c r="T4649" s="21" t="s">
        <v>9711</v>
      </c>
      <c r="U4649" s="23"/>
      <c r="V4649" s="23"/>
      <c r="W4649" s="15">
        <f t="shared" si="2"/>
        <v>45635</v>
      </c>
      <c r="X4649" s="24">
        <v>4648.0</v>
      </c>
      <c r="Y4649" s="17" t="str">
        <f t="shared" si="6517"/>
        <v>=COUNTIFS(C$3:C4649,C4649)</v>
      </c>
      <c r="Z4649" s="25" t="str">
        <f t="shared" si="6518"/>
        <v>#NAME?</v>
      </c>
      <c r="AA4649" s="25" t="str">
        <f t="shared" si="6519"/>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0"/>
        <v>6</v>
      </c>
      <c r="B4650" s="10">
        <f t="shared" si="5557"/>
        <v>7</v>
      </c>
      <c r="C4650" s="12" t="s">
        <v>3171</v>
      </c>
      <c r="D4650" s="21" t="str">
        <f t="shared" si="6521"/>
        <v>ind</v>
      </c>
      <c r="E4650" s="21" t="str">
        <f t="shared" si="6522"/>
        <v>excl</v>
      </c>
      <c r="F4650" s="21" t="str">
        <f t="shared" si="6523"/>
        <v/>
      </c>
      <c r="G4650" s="21"/>
      <c r="H4650" s="21" t="str">
        <f t="shared" si="6524"/>
        <v>certainly, indeed (or) because; for</v>
      </c>
      <c r="I4650" s="21" t="str">
        <f t="shared" si="6525"/>
        <v/>
      </c>
      <c r="J4650" s="21" t="str">
        <f t="shared" si="6526"/>
        <v/>
      </c>
      <c r="K4650" s="21" t="str">
        <f t="shared" si="6527"/>
        <v/>
      </c>
      <c r="L4650" s="21" t="str">
        <f t="shared" si="6528"/>
        <v/>
      </c>
      <c r="M4650" s="21" t="str">
        <f t="shared" si="6529"/>
        <v/>
      </c>
      <c r="N4650" s="21" t="str">
        <f t="shared" si="6530"/>
        <v/>
      </c>
      <c r="O4650" s="21" t="str">
        <f t="shared" si="6531"/>
        <v/>
      </c>
      <c r="P4650" s="21" t="str">
        <f t="shared" si="6532"/>
        <v/>
      </c>
      <c r="Q4650" s="21"/>
      <c r="R4650" s="21" t="s">
        <v>9687</v>
      </c>
      <c r="S4650" s="21" t="s">
        <v>9691</v>
      </c>
      <c r="T4650" s="21" t="s">
        <v>9711</v>
      </c>
      <c r="U4650" s="23"/>
      <c r="V4650" s="23"/>
      <c r="W4650" s="15">
        <f t="shared" si="2"/>
        <v>45635</v>
      </c>
      <c r="X4650" s="24">
        <v>4649.0</v>
      </c>
      <c r="Y4650" s="17" t="str">
        <f t="shared" si="6517"/>
        <v>=COUNTIFS(C$3:C4650,C4650)</v>
      </c>
      <c r="Z4650" s="25" t="str">
        <f t="shared" si="6518"/>
        <v>#NAME?</v>
      </c>
      <c r="AA4650" s="25" t="str">
        <f t="shared" si="6519"/>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0"/>
        <v>4</v>
      </c>
      <c r="B4651" s="10">
        <f t="shared" si="5557"/>
        <v>5</v>
      </c>
      <c r="C4651" s="12" t="s">
        <v>5262</v>
      </c>
      <c r="D4651" s="21" t="str">
        <f t="shared" si="6521"/>
        <v>ind</v>
      </c>
      <c r="E4651" s="21" t="str">
        <f t="shared" si="6522"/>
        <v>excl</v>
      </c>
      <c r="F4651" s="21" t="str">
        <f t="shared" si="6523"/>
        <v>+dat</v>
      </c>
      <c r="G4651" s="21"/>
      <c r="H4651" s="21" t="str">
        <f t="shared" si="6524"/>
        <v>it is good (for); it would be good (if)</v>
      </c>
      <c r="I4651" s="21" t="str">
        <f t="shared" si="6525"/>
        <v>good</v>
      </c>
      <c r="J4651" s="21" t="str">
        <f t="shared" si="6526"/>
        <v>√sādh (accomplish)</v>
      </c>
      <c r="K4651" s="21">
        <f t="shared" si="6527"/>
        <v>3</v>
      </c>
      <c r="L4651" s="21" t="str">
        <f t="shared" si="6528"/>
        <v>ya</v>
      </c>
      <c r="M4651" s="21" t="str">
        <f t="shared" si="6529"/>
        <v/>
      </c>
      <c r="N4651" s="21" t="str">
        <f t="shared" si="6530"/>
        <v>√sādh + u</v>
      </c>
      <c r="O4651" s="21" t="str">
        <f t="shared" si="6531"/>
        <v/>
      </c>
      <c r="P4651" s="21" t="str">
        <f t="shared" si="6532"/>
        <v/>
      </c>
      <c r="Q4651" s="21"/>
      <c r="R4651" s="21" t="s">
        <v>9687</v>
      </c>
      <c r="S4651" s="21" t="s">
        <v>9691</v>
      </c>
      <c r="T4651" s="21" t="s">
        <v>9711</v>
      </c>
      <c r="U4651" s="23"/>
      <c r="V4651" s="23"/>
      <c r="W4651" s="15">
        <f t="shared" si="2"/>
        <v>45635</v>
      </c>
      <c r="X4651" s="24">
        <v>4650.0</v>
      </c>
      <c r="Y4651" s="17" t="str">
        <f t="shared" si="6517"/>
        <v>=COUNTIFS(C$3:C4651,C4651)</v>
      </c>
      <c r="Z4651" s="25" t="str">
        <f t="shared" si="6518"/>
        <v>#NAME?</v>
      </c>
      <c r="AA4651" s="25" t="str">
        <f t="shared" si="6519"/>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0"/>
        <v>4</v>
      </c>
      <c r="B4652" s="10">
        <f t="shared" si="5557"/>
        <v>5</v>
      </c>
      <c r="C4652" s="12" t="s">
        <v>46</v>
      </c>
      <c r="D4652" s="21" t="str">
        <f t="shared" si="6521"/>
        <v>noun</v>
      </c>
      <c r="E4652" s="21" t="str">
        <f t="shared" si="6522"/>
        <v>masc dat sg of bhagavant</v>
      </c>
      <c r="F4652" s="21" t="str">
        <f t="shared" si="6523"/>
        <v/>
      </c>
      <c r="G4652" s="21"/>
      <c r="H4652" s="21" t="str">
        <f t="shared" si="6524"/>
        <v>to the Blessed One, Fortunate one</v>
      </c>
      <c r="I4652" s="21" t="str">
        <f t="shared" si="6525"/>
        <v>having quality of fortune</v>
      </c>
      <c r="J4652" s="21" t="str">
        <f t="shared" si="6526"/>
        <v>√bhaj (divide)</v>
      </c>
      <c r="K4652" s="21">
        <f t="shared" si="6527"/>
        <v>1</v>
      </c>
      <c r="L4652" s="21" t="str">
        <f t="shared" si="6528"/>
        <v>a</v>
      </c>
      <c r="M4652" s="21" t="str">
        <f t="shared" si="6529"/>
        <v/>
      </c>
      <c r="N4652" s="21" t="str">
        <f t="shared" si="6530"/>
        <v>√bhaj + a + vant</v>
      </c>
      <c r="O4652" s="21" t="str">
        <f t="shared" si="6531"/>
        <v/>
      </c>
      <c r="P4652" s="21" t="str">
        <f t="shared" si="6532"/>
        <v/>
      </c>
      <c r="Q4652" s="21"/>
      <c r="R4652" s="21" t="s">
        <v>9687</v>
      </c>
      <c r="S4652" s="21" t="s">
        <v>9691</v>
      </c>
      <c r="T4652" s="21" t="s">
        <v>9711</v>
      </c>
      <c r="U4652" s="23"/>
      <c r="V4652" s="23"/>
      <c r="W4652" s="15">
        <f t="shared" si="2"/>
        <v>45635</v>
      </c>
      <c r="X4652" s="24">
        <v>4651.0</v>
      </c>
      <c r="Y4652" s="17" t="str">
        <f t="shared" si="6517"/>
        <v>=COUNTIFS(C$3:C4652,C4652)</v>
      </c>
      <c r="Z4652" s="25" t="str">
        <f t="shared" si="6518"/>
        <v>#NAME?</v>
      </c>
      <c r="AA4652" s="25" t="str">
        <f t="shared" si="6519"/>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0"/>
        <v>2</v>
      </c>
      <c r="B4653" s="10">
        <f t="shared" si="5557"/>
        <v>2</v>
      </c>
      <c r="C4653" s="12" t="s">
        <v>9618</v>
      </c>
      <c r="D4653" s="21" t="str">
        <f t="shared" si="6521"/>
        <v>noun</v>
      </c>
      <c r="E4653" s="21" t="str">
        <f t="shared" si="6522"/>
        <v>nt nom sg of abbhakkhāna</v>
      </c>
      <c r="F4653" s="21" t="str">
        <f t="shared" si="6523"/>
        <v/>
      </c>
      <c r="G4653" s="21"/>
      <c r="H4653" s="21" t="str">
        <f t="shared" si="6524"/>
        <v>misrepresenting, slandering</v>
      </c>
      <c r="I4653" s="21" t="str">
        <f t="shared" si="6525"/>
        <v/>
      </c>
      <c r="J4653" s="21" t="str">
        <f t="shared" si="6526"/>
        <v>√khā (tell, announce)</v>
      </c>
      <c r="K4653" s="21">
        <f t="shared" si="6527"/>
        <v>1</v>
      </c>
      <c r="L4653" s="21" t="str">
        <f t="shared" si="6528"/>
        <v>a</v>
      </c>
      <c r="M4653" s="21" t="str">
        <f t="shared" si="6529"/>
        <v/>
      </c>
      <c r="N4653" s="21" t="str">
        <f t="shared" si="6530"/>
        <v>abhi + ā + √khā + ana</v>
      </c>
      <c r="O4653" s="21" t="str">
        <f t="shared" si="6531"/>
        <v/>
      </c>
      <c r="P4653" s="21" t="str">
        <f t="shared" si="6532"/>
        <v/>
      </c>
      <c r="Q4653" s="21"/>
      <c r="R4653" s="21" t="s">
        <v>9687</v>
      </c>
      <c r="S4653" s="21" t="s">
        <v>9691</v>
      </c>
      <c r="T4653" s="21" t="s">
        <v>9711</v>
      </c>
      <c r="U4653" s="23"/>
      <c r="V4653" s="23"/>
      <c r="W4653" s="15">
        <f t="shared" si="2"/>
        <v>45635</v>
      </c>
      <c r="X4653" s="24">
        <v>4652.0</v>
      </c>
      <c r="Y4653" s="17" t="str">
        <f t="shared" si="6517"/>
        <v>=COUNTIFS(C$3:C4653,C4653)</v>
      </c>
      <c r="Z4653" s="25" t="str">
        <f t="shared" si="6518"/>
        <v>#NAME?</v>
      </c>
      <c r="AA4653" s="25" t="str">
        <f t="shared" si="6519"/>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0"/>
        <v>19</v>
      </c>
      <c r="B4654" s="10">
        <f t="shared" si="5557"/>
        <v>80</v>
      </c>
      <c r="C4654" s="12" t="s">
        <v>1856</v>
      </c>
      <c r="D4654" s="21" t="str">
        <f t="shared" si="6521"/>
        <v>ind</v>
      </c>
      <c r="E4654" s="21" t="str">
        <f t="shared" si="6522"/>
        <v>neg</v>
      </c>
      <c r="F4654" s="21" t="str">
        <f t="shared" si="6523"/>
        <v/>
      </c>
      <c r="G4654" s="21"/>
      <c r="H4654" s="21" t="str">
        <f t="shared" si="6524"/>
        <v>not</v>
      </c>
      <c r="I4654" s="21" t="str">
        <f t="shared" si="6525"/>
        <v/>
      </c>
      <c r="J4654" s="21" t="str">
        <f t="shared" si="6526"/>
        <v/>
      </c>
      <c r="K4654" s="21" t="str">
        <f t="shared" si="6527"/>
        <v/>
      </c>
      <c r="L4654" s="21" t="str">
        <f t="shared" si="6528"/>
        <v/>
      </c>
      <c r="M4654" s="21" t="str">
        <f t="shared" si="6529"/>
        <v/>
      </c>
      <c r="N4654" s="21" t="str">
        <f t="shared" si="6530"/>
        <v/>
      </c>
      <c r="O4654" s="21" t="str">
        <f t="shared" si="6531"/>
        <v/>
      </c>
      <c r="P4654" s="21" t="str">
        <f t="shared" si="6532"/>
        <v/>
      </c>
      <c r="Q4654" s="21"/>
      <c r="R4654" s="21" t="s">
        <v>9687</v>
      </c>
      <c r="S4654" s="21" t="s">
        <v>9691</v>
      </c>
      <c r="T4654" s="21" t="s">
        <v>9711</v>
      </c>
      <c r="U4654" s="23"/>
      <c r="V4654" s="23"/>
      <c r="W4654" s="15">
        <f t="shared" si="2"/>
        <v>45635</v>
      </c>
      <c r="X4654" s="24">
        <v>4653.0</v>
      </c>
      <c r="Y4654" s="17" t="str">
        <f t="shared" si="6517"/>
        <v>=COUNTIFS(C$3:C4654,C4654)</v>
      </c>
      <c r="Z4654" s="25" t="str">
        <f t="shared" si="6518"/>
        <v>#NAME?</v>
      </c>
      <c r="AA4654" s="25" t="str">
        <f t="shared" si="6519"/>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0"/>
        <v>7</v>
      </c>
      <c r="B4655" s="10">
        <f t="shared" si="5557"/>
        <v>7</v>
      </c>
      <c r="C4655" s="12" t="s">
        <v>3171</v>
      </c>
      <c r="D4655" s="21" t="str">
        <f t="shared" si="6521"/>
        <v>ind</v>
      </c>
      <c r="E4655" s="21" t="str">
        <f t="shared" si="6522"/>
        <v>excl</v>
      </c>
      <c r="F4655" s="21" t="str">
        <f t="shared" si="6523"/>
        <v/>
      </c>
      <c r="G4655" s="21"/>
      <c r="H4655" s="21" t="str">
        <f t="shared" si="6524"/>
        <v>certainly, indeed (or) because; for</v>
      </c>
      <c r="I4655" s="21" t="str">
        <f t="shared" si="6525"/>
        <v/>
      </c>
      <c r="J4655" s="21" t="str">
        <f t="shared" si="6526"/>
        <v/>
      </c>
      <c r="K4655" s="21" t="str">
        <f t="shared" si="6527"/>
        <v/>
      </c>
      <c r="L4655" s="21" t="str">
        <f t="shared" si="6528"/>
        <v/>
      </c>
      <c r="M4655" s="21" t="str">
        <f t="shared" si="6529"/>
        <v/>
      </c>
      <c r="N4655" s="21" t="str">
        <f t="shared" si="6530"/>
        <v/>
      </c>
      <c r="O4655" s="21" t="str">
        <f t="shared" si="6531"/>
        <v/>
      </c>
      <c r="P4655" s="21" t="str">
        <f t="shared" si="6532"/>
        <v/>
      </c>
      <c r="Q4655" s="21"/>
      <c r="R4655" s="21" t="s">
        <v>9687</v>
      </c>
      <c r="S4655" s="21" t="s">
        <v>9691</v>
      </c>
      <c r="T4655" s="21" t="s">
        <v>9711</v>
      </c>
      <c r="U4655" s="23"/>
      <c r="V4655" s="23"/>
      <c r="W4655" s="15">
        <f t="shared" si="2"/>
        <v>45635</v>
      </c>
      <c r="X4655" s="24">
        <v>4654.0</v>
      </c>
      <c r="Y4655" s="17" t="str">
        <f t="shared" si="6517"/>
        <v>=COUNTIFS(C$3:C4655,C4655)</v>
      </c>
      <c r="Z4655" s="25" t="str">
        <f t="shared" si="6518"/>
        <v>#NAME?</v>
      </c>
      <c r="AA4655" s="25" t="str">
        <f t="shared" si="6519"/>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0"/>
        <v>2</v>
      </c>
      <c r="B4656" s="10">
        <f t="shared" si="5557"/>
        <v>3</v>
      </c>
      <c r="C4656" s="12" t="s">
        <v>9624</v>
      </c>
      <c r="D4656" s="21" t="str">
        <f t="shared" si="6521"/>
        <v>noun</v>
      </c>
      <c r="E4656" s="21" t="str">
        <f t="shared" si="6522"/>
        <v>masc nom sg of bhagavant</v>
      </c>
      <c r="F4656" s="21" t="str">
        <f t="shared" si="6523"/>
        <v/>
      </c>
      <c r="G4656" s="21"/>
      <c r="H4656" s="21" t="str">
        <f t="shared" si="6524"/>
        <v>the Blessed One, Fortunate one</v>
      </c>
      <c r="I4656" s="21" t="str">
        <f t="shared" si="6525"/>
        <v>having quality of fortune</v>
      </c>
      <c r="J4656" s="21" t="str">
        <f t="shared" si="6526"/>
        <v>√bhaj (divide)</v>
      </c>
      <c r="K4656" s="21">
        <f t="shared" si="6527"/>
        <v>1</v>
      </c>
      <c r="L4656" s="21" t="str">
        <f t="shared" si="6528"/>
        <v>a</v>
      </c>
      <c r="M4656" s="21" t="str">
        <f t="shared" si="6529"/>
        <v/>
      </c>
      <c r="N4656" s="21" t="str">
        <f t="shared" si="6530"/>
        <v>√bhaj + a + vant</v>
      </c>
      <c r="O4656" s="21" t="str">
        <f t="shared" si="6531"/>
        <v/>
      </c>
      <c r="P4656" s="21" t="str">
        <f t="shared" si="6532"/>
        <v/>
      </c>
      <c r="Q4656" s="21"/>
      <c r="R4656" s="21" t="s">
        <v>9687</v>
      </c>
      <c r="S4656" s="21" t="s">
        <v>9691</v>
      </c>
      <c r="T4656" s="21" t="s">
        <v>9711</v>
      </c>
      <c r="U4656" s="23"/>
      <c r="V4656" s="23"/>
      <c r="W4656" s="15">
        <f t="shared" si="2"/>
        <v>45635</v>
      </c>
      <c r="X4656" s="24">
        <v>4655.0</v>
      </c>
      <c r="Y4656" s="17" t="str">
        <f t="shared" si="6517"/>
        <v>=COUNTIFS(C$3:C4656,C4656)</v>
      </c>
      <c r="Z4656" s="25" t="str">
        <f t="shared" si="6518"/>
        <v>#NAME?</v>
      </c>
      <c r="AA4656" s="25" t="str">
        <f t="shared" si="6519"/>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0"/>
        <v>17</v>
      </c>
      <c r="B4657" s="10">
        <f t="shared" si="5557"/>
        <v>20</v>
      </c>
      <c r="C4657" s="12" t="s">
        <v>1746</v>
      </c>
      <c r="D4657" s="21" t="str">
        <f t="shared" si="6521"/>
        <v>ind</v>
      </c>
      <c r="E4657" s="21" t="str">
        <f t="shared" si="6522"/>
        <v>ind, adv</v>
      </c>
      <c r="F4657" s="21" t="str">
        <f t="shared" si="6523"/>
        <v/>
      </c>
      <c r="G4657" s="21"/>
      <c r="H4657" s="21" t="str">
        <f t="shared" si="6524"/>
        <v>thus, like this</v>
      </c>
      <c r="I4657" s="21" t="str">
        <f t="shared" si="6525"/>
        <v/>
      </c>
      <c r="J4657" s="21" t="str">
        <f t="shared" si="6526"/>
        <v/>
      </c>
      <c r="K4657" s="21" t="str">
        <f t="shared" si="6527"/>
        <v/>
      </c>
      <c r="L4657" s="21" t="str">
        <f t="shared" si="6528"/>
        <v/>
      </c>
      <c r="M4657" s="21" t="str">
        <f t="shared" si="6529"/>
        <v/>
      </c>
      <c r="N4657" s="21" t="str">
        <f t="shared" si="6530"/>
        <v/>
      </c>
      <c r="O4657" s="21" t="str">
        <f t="shared" si="6531"/>
        <v/>
      </c>
      <c r="P4657" s="21" t="str">
        <f t="shared" si="6532"/>
        <v/>
      </c>
      <c r="Q4657" s="21"/>
      <c r="R4657" s="21" t="s">
        <v>9687</v>
      </c>
      <c r="S4657" s="21" t="s">
        <v>9691</v>
      </c>
      <c r="T4657" s="21" t="s">
        <v>9711</v>
      </c>
      <c r="U4657" s="23"/>
      <c r="V4657" s="23"/>
      <c r="W4657" s="15">
        <f t="shared" si="2"/>
        <v>45635</v>
      </c>
      <c r="X4657" s="24">
        <v>4656.0</v>
      </c>
      <c r="Y4657" s="17" t="str">
        <f t="shared" si="6517"/>
        <v>=COUNTIFS(C$3:C4657,C4657)</v>
      </c>
      <c r="Z4657" s="25" t="str">
        <f t="shared" si="6518"/>
        <v>#NAME?</v>
      </c>
      <c r="AA4657" s="25" t="str">
        <f t="shared" si="6519"/>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0"/>
        <v>15</v>
      </c>
      <c r="B4658" s="10">
        <f t="shared" si="5557"/>
        <v>18</v>
      </c>
      <c r="C4658" s="12" t="s">
        <v>1749</v>
      </c>
      <c r="D4658" s="21" t="str">
        <f t="shared" si="6521"/>
        <v>verb</v>
      </c>
      <c r="E4658" s="21" t="str">
        <f t="shared" si="6522"/>
        <v>opt 3rd sg of vadati</v>
      </c>
      <c r="F4658" s="21" t="str">
        <f t="shared" si="6523"/>
        <v/>
      </c>
      <c r="G4658" s="21"/>
      <c r="H4658" s="21" t="str">
        <f t="shared" si="6524"/>
        <v>he would say, speak, tell</v>
      </c>
      <c r="I4658" s="21" t="str">
        <f t="shared" si="6525"/>
        <v/>
      </c>
      <c r="J4658" s="21" t="str">
        <f t="shared" si="6526"/>
        <v>√vad (speak)</v>
      </c>
      <c r="K4658" s="21">
        <f t="shared" si="6527"/>
        <v>1</v>
      </c>
      <c r="L4658" s="21" t="str">
        <f t="shared" si="6528"/>
        <v>a</v>
      </c>
      <c r="M4658" s="21" t="str">
        <f t="shared" si="6529"/>
        <v>√vad + a &gt; vada</v>
      </c>
      <c r="N4658" s="21" t="str">
        <f t="shared" si="6530"/>
        <v>vada + eyya</v>
      </c>
      <c r="O4658" s="21" t="str">
        <f t="shared" si="6531"/>
        <v/>
      </c>
      <c r="P4658" s="21" t="str">
        <f t="shared" si="6532"/>
        <v/>
      </c>
      <c r="Q4658" s="21"/>
      <c r="R4658" s="21" t="s">
        <v>9687</v>
      </c>
      <c r="S4658" s="21" t="s">
        <v>9691</v>
      </c>
      <c r="T4658" s="21" t="s">
        <v>9711</v>
      </c>
      <c r="U4658" s="23"/>
      <c r="V4658" s="23"/>
      <c r="W4658" s="15">
        <f t="shared" si="2"/>
        <v>45635</v>
      </c>
      <c r="X4658" s="24">
        <v>4657.0</v>
      </c>
      <c r="Y4658" s="17" t="str">
        <f t="shared" si="6517"/>
        <v>=COUNTIFS(C$3:C4658,C4658)</v>
      </c>
      <c r="Z4658" s="25" t="str">
        <f t="shared" si="6518"/>
        <v>#NAME?</v>
      </c>
      <c r="AA4658" s="25" t="str">
        <f t="shared" si="6519"/>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57"/>
        <v>0</v>
      </c>
      <c r="C4659" s="130"/>
      <c r="D4659" s="130"/>
      <c r="E4659" s="130"/>
      <c r="F4659" s="130"/>
      <c r="G4659" s="130"/>
      <c r="H4659" s="130"/>
      <c r="I4659" s="130"/>
      <c r="J4659" s="130"/>
      <c r="K4659" s="130"/>
      <c r="L4659" s="130"/>
      <c r="M4659" s="130"/>
      <c r="N4659" s="130"/>
      <c r="O4659" s="130"/>
      <c r="P4659" s="130"/>
      <c r="Q4659" s="130"/>
      <c r="R4659" s="130"/>
      <c r="S4659" s="130"/>
      <c r="T4659" s="130"/>
      <c r="U4659" s="36"/>
      <c r="V4659" s="36"/>
      <c r="W4659" s="15">
        <f t="shared" si="2"/>
        <v>45635</v>
      </c>
      <c r="X4659" s="24">
        <v>4658.0</v>
      </c>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57"/>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2"/>
        <v>45635</v>
      </c>
      <c r="X4660" s="24">
        <v>4659.0</v>
      </c>
      <c r="Y4660" s="17" t="str">
        <f t="shared" ref="Y4660:Y4673" si="6533">formulatext(A4660)</f>
        <v>#N/A</v>
      </c>
      <c r="Z4660" s="25" t="str">
        <f t="shared" ref="Z4660:Z4673" si="6534">org.libreoffice.regex(Y4660,"(\= COUNTIFS\(C\$\d{1,3}:)(C\d{1,3})(,)(C\d{1,3})(\))","$2")</f>
        <v>#NAME?</v>
      </c>
      <c r="AA4660" s="25" t="str">
        <f t="shared" ref="AA4660:AA4673" si="6535">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36">COUNTIFS(C$3:C4661,C4661)</f>
        <v>3</v>
      </c>
      <c r="B4661" s="10">
        <f t="shared" si="5557"/>
        <v>3</v>
      </c>
      <c r="C4661" s="12" t="s">
        <v>1548</v>
      </c>
      <c r="D4661" s="21" t="str">
        <f t="shared" ref="D4661:D4673" si="6537">VLOOKUP($C4661,$C$1:$P$7320,2,0)</f>
        <v>ind</v>
      </c>
      <c r="E4661" s="21" t="str">
        <f t="shared" ref="E4661:E4673" si="6538">VLOOKUP($C4661,$C$1:$P$7320,3,0)</f>
        <v>adv, instr sg of anekapariyāya, comp</v>
      </c>
      <c r="F4661" s="21" t="str">
        <f t="shared" ref="F4661:F4673" si="6539">VLOOKUP($C4661,$C$1:$P$7320,4,0)</f>
        <v/>
      </c>
      <c r="G4661" s="21"/>
      <c r="H4661" s="21" t="str">
        <f t="shared" ref="H4661:H4664" si="6540">VLOOKUP($C4661,$C$1:$P$7320,6,0)</f>
        <v>in various ways, in many ways</v>
      </c>
      <c r="I4661" s="21" t="str">
        <f t="shared" ref="I4661:I4673" si="6541">VLOOKUP($C4661,$C$1:$P$7320,7,0)</f>
        <v>with not one way</v>
      </c>
      <c r="J4661" s="21" t="str">
        <f t="shared" ref="J4661:J4673" si="6542">VLOOKUP($C4661,$C$1:$P$7320,8,0)</f>
        <v/>
      </c>
      <c r="K4661" s="21" t="str">
        <f t="shared" ref="K4661:K4673" si="6543">VLOOKUP($C4661,$C$1:$P$7320,9,0)</f>
        <v/>
      </c>
      <c r="L4661" s="21" t="str">
        <f t="shared" ref="L4661:L4673" si="6544">VLOOKUP($C4661,$C$1:$P$7320,10,0)</f>
        <v/>
      </c>
      <c r="M4661" s="21" t="str">
        <f t="shared" ref="M4661:M4673" si="6545">VLOOKUP($C4661,$C$1:$P$7320,11,0)</f>
        <v/>
      </c>
      <c r="N4661" s="21" t="str">
        <f t="shared" ref="N4661:N4673" si="6546">VLOOKUP($C4661,$C$1:$P$7320,12,0)</f>
        <v>aneka + pariyāyena</v>
      </c>
      <c r="O4661" s="21" t="str">
        <f t="shared" ref="O4661:O4673" si="6547">VLOOKUP($C4661,$C$1:$P$7320,13,0)</f>
        <v>kammadhāraya</v>
      </c>
      <c r="P4661" s="21" t="str">
        <f t="shared" ref="P4661:P4673" si="6548">VLOOKUP($C4661,$C$1:$P$7320,14,0)</f>
        <v>aneka + pariyāyena</v>
      </c>
      <c r="Q4661" s="21"/>
      <c r="R4661" s="21" t="s">
        <v>9687</v>
      </c>
      <c r="S4661" s="21" t="s">
        <v>9691</v>
      </c>
      <c r="T4661" s="27" t="s">
        <v>9712</v>
      </c>
      <c r="U4661" s="23"/>
      <c r="V4661" s="23"/>
      <c r="W4661" s="15">
        <f t="shared" si="2"/>
        <v>45635</v>
      </c>
      <c r="X4661" s="24">
        <v>4660.0</v>
      </c>
      <c r="Y4661" s="17" t="str">
        <f t="shared" si="6533"/>
        <v>=COUNTIFS(C$3:C4661,C4661)</v>
      </c>
      <c r="Z4661" s="25" t="str">
        <f t="shared" si="6534"/>
        <v>#NAME?</v>
      </c>
      <c r="AA4661" s="25" t="str">
        <f t="shared" si="6535"/>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36"/>
        <v>9</v>
      </c>
      <c r="B4662" s="10">
        <f t="shared" si="5557"/>
        <v>16</v>
      </c>
      <c r="C4662" s="12" t="s">
        <v>103</v>
      </c>
      <c r="D4662" s="21" t="str">
        <f t="shared" si="6537"/>
        <v>noun</v>
      </c>
      <c r="E4662" s="21" t="str">
        <f t="shared" si="6538"/>
        <v>masc voc sg or pl of āyasmant</v>
      </c>
      <c r="F4662" s="21" t="str">
        <f t="shared" si="6539"/>
        <v/>
      </c>
      <c r="G4662" s="21"/>
      <c r="H4662" s="21" t="str">
        <f t="shared" si="6540"/>
        <v>friend(s), brother(s)</v>
      </c>
      <c r="I4662" s="21" t="str">
        <f t="shared" si="6541"/>
        <v>having long life</v>
      </c>
      <c r="J4662" s="21" t="str">
        <f t="shared" si="6542"/>
        <v/>
      </c>
      <c r="K4662" s="21" t="str">
        <f t="shared" si="6543"/>
        <v/>
      </c>
      <c r="L4662" s="21" t="str">
        <f t="shared" si="6544"/>
        <v/>
      </c>
      <c r="M4662" s="21" t="str">
        <f t="shared" si="6545"/>
        <v/>
      </c>
      <c r="N4662" s="21" t="str">
        <f t="shared" si="6546"/>
        <v>āyas + mant</v>
      </c>
      <c r="O4662" s="21" t="str">
        <f t="shared" si="6547"/>
        <v/>
      </c>
      <c r="P4662" s="21" t="str">
        <f t="shared" si="6548"/>
        <v/>
      </c>
      <c r="Q4662" s="21"/>
      <c r="R4662" s="21" t="s">
        <v>9687</v>
      </c>
      <c r="S4662" s="21" t="s">
        <v>9691</v>
      </c>
      <c r="T4662" s="136" t="s">
        <v>9712</v>
      </c>
      <c r="U4662" s="77"/>
      <c r="V4662" s="23"/>
      <c r="W4662" s="15">
        <f t="shared" si="2"/>
        <v>45635</v>
      </c>
      <c r="X4662" s="24">
        <v>4661.0</v>
      </c>
      <c r="Y4662" s="17" t="str">
        <f t="shared" si="6533"/>
        <v>=COUNTIFS(C$3:C4662,C4662)</v>
      </c>
      <c r="Z4662" s="25" t="str">
        <f t="shared" si="6534"/>
        <v>#NAME?</v>
      </c>
      <c r="AA4662" s="25" t="str">
        <f t="shared" si="6535"/>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36"/>
        <v>2</v>
      </c>
      <c r="B4663" s="10">
        <f t="shared" si="5557"/>
        <v>3</v>
      </c>
      <c r="C4663" s="12" t="s">
        <v>9708</v>
      </c>
      <c r="D4663" s="21" t="str">
        <f t="shared" si="6537"/>
        <v>noun</v>
      </c>
      <c r="E4663" s="21" t="str">
        <f t="shared" si="6538"/>
        <v>masc voc sg of samaṇuddesa</v>
      </c>
      <c r="F4663" s="21" t="str">
        <f t="shared" si="6539"/>
        <v/>
      </c>
      <c r="G4663" s="21"/>
      <c r="H4663" s="21" t="str">
        <f t="shared" si="6540"/>
        <v>novice</v>
      </c>
      <c r="I4663" s="21" t="str">
        <f t="shared" si="6541"/>
        <v>designated ascetic</v>
      </c>
      <c r="J4663" s="21" t="str">
        <f t="shared" si="6542"/>
        <v/>
      </c>
      <c r="K4663" s="21" t="str">
        <f t="shared" si="6543"/>
        <v/>
      </c>
      <c r="L4663" s="21" t="str">
        <f t="shared" si="6544"/>
        <v/>
      </c>
      <c r="M4663" s="21" t="str">
        <f t="shared" si="6545"/>
        <v/>
      </c>
      <c r="N4663" s="21" t="str">
        <f t="shared" si="6546"/>
        <v>samaṇa + uddesa</v>
      </c>
      <c r="O4663" s="21" t="str">
        <f t="shared" si="6547"/>
        <v/>
      </c>
      <c r="P4663" s="21" t="str">
        <f t="shared" si="6548"/>
        <v/>
      </c>
      <c r="Q4663" s="21"/>
      <c r="R4663" s="21" t="s">
        <v>9687</v>
      </c>
      <c r="S4663" s="21" t="s">
        <v>9691</v>
      </c>
      <c r="T4663" s="136" t="s">
        <v>9712</v>
      </c>
      <c r="U4663" s="23"/>
      <c r="V4663" s="23"/>
      <c r="W4663" s="15">
        <f t="shared" si="2"/>
        <v>45635</v>
      </c>
      <c r="X4663" s="24">
        <v>4662.0</v>
      </c>
      <c r="Y4663" s="17" t="str">
        <f t="shared" si="6533"/>
        <v>=COUNTIFS(C$3:C4663,C4663)</v>
      </c>
      <c r="Z4663" s="25" t="str">
        <f t="shared" si="6534"/>
        <v>#NAME?</v>
      </c>
      <c r="AA4663" s="25" t="str">
        <f t="shared" si="6535"/>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36"/>
        <v>5</v>
      </c>
      <c r="B4664" s="10">
        <f t="shared" si="5557"/>
        <v>6</v>
      </c>
      <c r="C4664" s="12" t="s">
        <v>9576</v>
      </c>
      <c r="D4664" s="21" t="str">
        <f t="shared" si="6537"/>
        <v>adj</v>
      </c>
      <c r="E4664" s="21" t="str">
        <f t="shared" si="6538"/>
        <v>masc nom pl of antarāyika</v>
      </c>
      <c r="F4664" s="21" t="str">
        <f t="shared" si="6539"/>
        <v/>
      </c>
      <c r="G4664" s="21"/>
      <c r="H4664" s="21" t="str">
        <f t="shared" si="6540"/>
        <v>obstructive</v>
      </c>
      <c r="I4664" s="21" t="str">
        <f t="shared" si="6541"/>
        <v>coming in-betweeen</v>
      </c>
      <c r="J4664" s="21" t="str">
        <f t="shared" si="6542"/>
        <v/>
      </c>
      <c r="K4664" s="21" t="str">
        <f t="shared" si="6543"/>
        <v/>
      </c>
      <c r="L4664" s="21" t="str">
        <f t="shared" si="6544"/>
        <v/>
      </c>
      <c r="M4664" s="21" t="str">
        <f t="shared" si="6545"/>
        <v/>
      </c>
      <c r="N4664" s="21" t="str">
        <f t="shared" si="6546"/>
        <v>anatra + aya + ika</v>
      </c>
      <c r="O4664" s="21" t="str">
        <f t="shared" si="6547"/>
        <v/>
      </c>
      <c r="P4664" s="21" t="str">
        <f t="shared" si="6548"/>
        <v/>
      </c>
      <c r="Q4664" s="21"/>
      <c r="R4664" s="21" t="s">
        <v>9687</v>
      </c>
      <c r="S4664" s="21" t="s">
        <v>9691</v>
      </c>
      <c r="T4664" s="136" t="s">
        <v>9712</v>
      </c>
      <c r="U4664" s="23"/>
      <c r="V4664" s="23"/>
      <c r="W4664" s="15">
        <f t="shared" si="2"/>
        <v>45635</v>
      </c>
      <c r="X4664" s="24">
        <v>4663.0</v>
      </c>
      <c r="Y4664" s="17" t="str">
        <f t="shared" si="6533"/>
        <v>=COUNTIFS(C$3:C4664,C4664)</v>
      </c>
      <c r="Z4664" s="25" t="str">
        <f t="shared" si="6534"/>
        <v>#NAME?</v>
      </c>
      <c r="AA4664" s="25" t="str">
        <f t="shared" si="6535"/>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36"/>
        <v>14</v>
      </c>
      <c r="B4665" s="10">
        <f t="shared" si="5557"/>
        <v>34</v>
      </c>
      <c r="C4665" s="12" t="s">
        <v>963</v>
      </c>
      <c r="D4665" s="21" t="str">
        <f t="shared" si="6537"/>
        <v>noun</v>
      </c>
      <c r="E4665" s="21" t="str">
        <f t="shared" si="6538"/>
        <v>masc nom pl of dhamma</v>
      </c>
      <c r="F4665" s="21" t="str">
        <f t="shared" si="6539"/>
        <v/>
      </c>
      <c r="G4665" s="21"/>
      <c r="H4665" s="21" t="s">
        <v>9627</v>
      </c>
      <c r="I4665" s="21" t="str">
        <f t="shared" si="6541"/>
        <v>holdings, supports</v>
      </c>
      <c r="J4665" s="21" t="str">
        <f t="shared" si="6542"/>
        <v>√dhar (hold)</v>
      </c>
      <c r="K4665" s="21">
        <f t="shared" si="6543"/>
        <v>1</v>
      </c>
      <c r="L4665" s="21" t="str">
        <f t="shared" si="6544"/>
        <v>a</v>
      </c>
      <c r="M4665" s="21" t="str">
        <f t="shared" si="6545"/>
        <v/>
      </c>
      <c r="N4665" s="21" t="str">
        <f t="shared" si="6546"/>
        <v>√dhar + ma</v>
      </c>
      <c r="O4665" s="21" t="str">
        <f t="shared" si="6547"/>
        <v/>
      </c>
      <c r="P4665" s="21" t="str">
        <f t="shared" si="6548"/>
        <v/>
      </c>
      <c r="Q4665" s="21"/>
      <c r="R4665" s="21" t="s">
        <v>9687</v>
      </c>
      <c r="S4665" s="21" t="s">
        <v>9691</v>
      </c>
      <c r="T4665" s="136" t="s">
        <v>9712</v>
      </c>
      <c r="U4665" s="23"/>
      <c r="V4665" s="23"/>
      <c r="W4665" s="15">
        <f t="shared" si="2"/>
        <v>45635</v>
      </c>
      <c r="X4665" s="24">
        <v>4664.0</v>
      </c>
      <c r="Y4665" s="17" t="str">
        <f t="shared" si="6533"/>
        <v>=COUNTIFS(C$3:C4665,C4665)</v>
      </c>
      <c r="Z4665" s="25" t="str">
        <f t="shared" si="6534"/>
        <v>#NAME?</v>
      </c>
      <c r="AA4665" s="25" t="str">
        <f t="shared" si="6535"/>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36"/>
        <v>6</v>
      </c>
      <c r="B4666" s="10">
        <f t="shared" si="5557"/>
        <v>6</v>
      </c>
      <c r="C4666" s="12" t="s">
        <v>9576</v>
      </c>
      <c r="D4666" s="21" t="str">
        <f t="shared" si="6537"/>
        <v>adj</v>
      </c>
      <c r="E4666" s="21" t="str">
        <f t="shared" si="6538"/>
        <v>masc nom pl of antarāyika</v>
      </c>
      <c r="F4666" s="21" t="str">
        <f t="shared" si="6539"/>
        <v/>
      </c>
      <c r="G4666" s="21"/>
      <c r="H4666" s="21" t="str">
        <f t="shared" ref="H4666:H4673" si="6549">VLOOKUP($C4666,$C$1:$P$7320,6,0)</f>
        <v>obstructive</v>
      </c>
      <c r="I4666" s="21" t="str">
        <f t="shared" si="6541"/>
        <v>coming in-betweeen</v>
      </c>
      <c r="J4666" s="21" t="str">
        <f t="shared" si="6542"/>
        <v/>
      </c>
      <c r="K4666" s="21" t="str">
        <f t="shared" si="6543"/>
        <v/>
      </c>
      <c r="L4666" s="21" t="str">
        <f t="shared" si="6544"/>
        <v/>
      </c>
      <c r="M4666" s="21" t="str">
        <f t="shared" si="6545"/>
        <v/>
      </c>
      <c r="N4666" s="21" t="str">
        <f t="shared" si="6546"/>
        <v>anatra + aya + ika</v>
      </c>
      <c r="O4666" s="21" t="str">
        <f t="shared" si="6547"/>
        <v/>
      </c>
      <c r="P4666" s="21" t="str">
        <f t="shared" si="6548"/>
        <v/>
      </c>
      <c r="Q4666" s="21"/>
      <c r="R4666" s="21" t="s">
        <v>9687</v>
      </c>
      <c r="S4666" s="21" t="s">
        <v>9691</v>
      </c>
      <c r="T4666" s="136" t="s">
        <v>9712</v>
      </c>
      <c r="U4666" s="23"/>
      <c r="V4666" s="23"/>
      <c r="W4666" s="15">
        <f t="shared" si="2"/>
        <v>45635</v>
      </c>
      <c r="X4666" s="24">
        <v>4665.0</v>
      </c>
      <c r="Y4666" s="17" t="str">
        <f t="shared" si="6533"/>
        <v>=COUNTIFS(C$3:C4666,C4666)</v>
      </c>
      <c r="Z4666" s="25" t="str">
        <f t="shared" si="6534"/>
        <v>#NAME?</v>
      </c>
      <c r="AA4666" s="25" t="str">
        <f t="shared" si="6535"/>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36"/>
        <v>4</v>
      </c>
      <c r="B4667" s="10">
        <f t="shared" si="5557"/>
        <v>4</v>
      </c>
      <c r="C4667" s="12" t="s">
        <v>9582</v>
      </c>
      <c r="D4667" s="21" t="str">
        <f t="shared" si="6537"/>
        <v>pp</v>
      </c>
      <c r="E4667" s="21" t="str">
        <f t="shared" si="6538"/>
        <v>masc nom pl of vutta</v>
      </c>
      <c r="F4667" s="21" t="str">
        <f t="shared" si="6539"/>
        <v/>
      </c>
      <c r="G4667" s="21"/>
      <c r="H4667" s="21" t="str">
        <f t="shared" si="6549"/>
        <v>said, spoken</v>
      </c>
      <c r="I4667" s="21" t="str">
        <f t="shared" si="6541"/>
        <v/>
      </c>
      <c r="J4667" s="21" t="str">
        <f t="shared" si="6542"/>
        <v>√vac (speak)</v>
      </c>
      <c r="K4667" s="21">
        <f t="shared" si="6543"/>
        <v>1</v>
      </c>
      <c r="L4667" s="21" t="str">
        <f t="shared" si="6544"/>
        <v>a</v>
      </c>
      <c r="M4667" s="21" t="str">
        <f t="shared" si="6545"/>
        <v/>
      </c>
      <c r="N4667" s="21" t="str">
        <f t="shared" si="6546"/>
        <v>√vac &gt; vuc + ta</v>
      </c>
      <c r="O4667" s="21" t="str">
        <f t="shared" si="6547"/>
        <v/>
      </c>
      <c r="P4667" s="21" t="str">
        <f t="shared" si="6548"/>
        <v/>
      </c>
      <c r="Q4667" s="21"/>
      <c r="R4667" s="21" t="s">
        <v>9687</v>
      </c>
      <c r="S4667" s="21" t="s">
        <v>9691</v>
      </c>
      <c r="T4667" s="136" t="s">
        <v>9712</v>
      </c>
      <c r="U4667" s="23"/>
      <c r="V4667" s="23"/>
      <c r="W4667" s="15">
        <f t="shared" si="2"/>
        <v>45635</v>
      </c>
      <c r="X4667" s="24">
        <v>4666.0</v>
      </c>
      <c r="Y4667" s="17" t="str">
        <f t="shared" si="6533"/>
        <v>=COUNTIFS(C$3:C4667,C4667)</v>
      </c>
      <c r="Z4667" s="25" t="str">
        <f t="shared" si="6534"/>
        <v>#NAME?</v>
      </c>
      <c r="AA4667" s="25" t="str">
        <f t="shared" si="6535"/>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36"/>
        <v>7</v>
      </c>
      <c r="B4668" s="10">
        <f t="shared" si="5557"/>
        <v>7</v>
      </c>
      <c r="C4668" s="12" t="s">
        <v>686</v>
      </c>
      <c r="D4668" s="21" t="str">
        <f t="shared" si="6537"/>
        <v>noun</v>
      </c>
      <c r="E4668" s="21" t="str">
        <f t="shared" si="6538"/>
        <v>masc instr sg of bhagavant</v>
      </c>
      <c r="F4668" s="21" t="str">
        <f t="shared" si="6539"/>
        <v/>
      </c>
      <c r="G4668" s="21"/>
      <c r="H4668" s="21" t="str">
        <f t="shared" si="6549"/>
        <v>by the Blessed One, Fortunate One</v>
      </c>
      <c r="I4668" s="21" t="str">
        <f t="shared" si="6541"/>
        <v>having luck, fortune</v>
      </c>
      <c r="J4668" s="21" t="str">
        <f t="shared" si="6542"/>
        <v>√bhaj (divide)</v>
      </c>
      <c r="K4668" s="21">
        <f t="shared" si="6543"/>
        <v>1</v>
      </c>
      <c r="L4668" s="21" t="str">
        <f t="shared" si="6544"/>
        <v>a</v>
      </c>
      <c r="M4668" s="21" t="str">
        <f t="shared" si="6545"/>
        <v/>
      </c>
      <c r="N4668" s="21" t="str">
        <f t="shared" si="6546"/>
        <v>√bhaj &gt; bhag + avant</v>
      </c>
      <c r="O4668" s="21" t="str">
        <f t="shared" si="6547"/>
        <v/>
      </c>
      <c r="P4668" s="21" t="str">
        <f t="shared" si="6548"/>
        <v/>
      </c>
      <c r="Q4668" s="21"/>
      <c r="R4668" s="21" t="s">
        <v>9687</v>
      </c>
      <c r="S4668" s="21" t="s">
        <v>9691</v>
      </c>
      <c r="T4668" s="136" t="s">
        <v>9712</v>
      </c>
      <c r="U4668" s="23"/>
      <c r="V4668" s="23"/>
      <c r="W4668" s="15">
        <f t="shared" si="2"/>
        <v>45635</v>
      </c>
      <c r="X4668" s="24">
        <v>4667.0</v>
      </c>
      <c r="Y4668" s="17" t="str">
        <f t="shared" si="6533"/>
        <v>=COUNTIFS(C$3:C4668,C4668)</v>
      </c>
      <c r="Z4668" s="25" t="str">
        <f t="shared" si="6534"/>
        <v>#NAME?</v>
      </c>
      <c r="AA4668" s="25" t="str">
        <f t="shared" si="6535"/>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36"/>
        <v>3</v>
      </c>
      <c r="B4669" s="10">
        <f t="shared" si="5557"/>
        <v>3</v>
      </c>
      <c r="C4669" s="12" t="s">
        <v>4598</v>
      </c>
      <c r="D4669" s="21" t="str">
        <f t="shared" si="6537"/>
        <v>comp</v>
      </c>
      <c r="E4669" s="21" t="str">
        <f t="shared" si="6538"/>
        <v>comp</v>
      </c>
      <c r="F4669" s="21" t="str">
        <f t="shared" si="6539"/>
        <v/>
      </c>
      <c r="G4669" s="21"/>
      <c r="H4669" s="21" t="str">
        <f t="shared" si="6549"/>
        <v>but (it is) enough</v>
      </c>
      <c r="I4669" s="21" t="str">
        <f t="shared" si="6541"/>
        <v/>
      </c>
      <c r="J4669" s="21" t="str">
        <f t="shared" si="6542"/>
        <v/>
      </c>
      <c r="K4669" s="21" t="str">
        <f t="shared" si="6543"/>
        <v/>
      </c>
      <c r="L4669" s="21" t="str">
        <f t="shared" si="6544"/>
        <v/>
      </c>
      <c r="M4669" s="21" t="str">
        <f t="shared" si="6545"/>
        <v/>
      </c>
      <c r="N4669" s="21" t="str">
        <f t="shared" si="6546"/>
        <v>alaṃ + ca</v>
      </c>
      <c r="O4669" s="21" t="str">
        <f t="shared" si="6547"/>
        <v/>
      </c>
      <c r="P4669" s="21" t="str">
        <f t="shared" si="6548"/>
        <v/>
      </c>
      <c r="Q4669" s="21"/>
      <c r="R4669" s="21" t="s">
        <v>9687</v>
      </c>
      <c r="S4669" s="21" t="s">
        <v>9691</v>
      </c>
      <c r="T4669" s="136" t="s">
        <v>9712</v>
      </c>
      <c r="U4669" s="23"/>
      <c r="V4669" s="23"/>
      <c r="W4669" s="15">
        <f t="shared" si="2"/>
        <v>45635</v>
      </c>
      <c r="X4669" s="24">
        <v>4668.0</v>
      </c>
      <c r="Y4669" s="17" t="str">
        <f t="shared" si="6533"/>
        <v>=COUNTIFS(C$3:C4669,C4669)</v>
      </c>
      <c r="Z4669" s="25" t="str">
        <f t="shared" si="6534"/>
        <v>#NAME?</v>
      </c>
      <c r="AA4669" s="25" t="str">
        <f t="shared" si="6535"/>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36"/>
        <v>93</v>
      </c>
      <c r="B4670" s="10">
        <f t="shared" si="5557"/>
        <v>124</v>
      </c>
      <c r="C4670" s="12" t="s">
        <v>466</v>
      </c>
      <c r="D4670" s="21" t="str">
        <f t="shared" si="6537"/>
        <v>ind</v>
      </c>
      <c r="E4670" s="21" t="str">
        <f t="shared" si="6538"/>
        <v/>
      </c>
      <c r="F4670" s="21" t="str">
        <f t="shared" si="6539"/>
        <v/>
      </c>
      <c r="G4670" s="21"/>
      <c r="H4670" s="21" t="str">
        <f t="shared" si="6549"/>
        <v>then, now, so, but</v>
      </c>
      <c r="I4670" s="21" t="str">
        <f t="shared" si="6541"/>
        <v/>
      </c>
      <c r="J4670" s="21" t="str">
        <f t="shared" si="6542"/>
        <v/>
      </c>
      <c r="K4670" s="21" t="str">
        <f t="shared" si="6543"/>
        <v/>
      </c>
      <c r="L4670" s="21" t="str">
        <f t="shared" si="6544"/>
        <v/>
      </c>
      <c r="M4670" s="21" t="str">
        <f t="shared" si="6545"/>
        <v/>
      </c>
      <c r="N4670" s="21" t="str">
        <f t="shared" si="6546"/>
        <v/>
      </c>
      <c r="O4670" s="21" t="str">
        <f t="shared" si="6547"/>
        <v/>
      </c>
      <c r="P4670" s="21" t="str">
        <f t="shared" si="6548"/>
        <v/>
      </c>
      <c r="Q4670" s="21"/>
      <c r="R4670" s="21" t="s">
        <v>9687</v>
      </c>
      <c r="S4670" s="21" t="s">
        <v>9691</v>
      </c>
      <c r="T4670" s="136" t="s">
        <v>9712</v>
      </c>
      <c r="U4670" s="23"/>
      <c r="V4670" s="23"/>
      <c r="W4670" s="15">
        <f t="shared" si="2"/>
        <v>45635</v>
      </c>
      <c r="X4670" s="24">
        <v>4669.0</v>
      </c>
      <c r="Y4670" s="17" t="str">
        <f t="shared" si="6533"/>
        <v>=COUNTIFS(C$3:C4670,C4670)</v>
      </c>
      <c r="Z4670" s="25" t="str">
        <f t="shared" si="6534"/>
        <v>#NAME?</v>
      </c>
      <c r="AA4670" s="25" t="str">
        <f t="shared" si="6535"/>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36"/>
        <v>15</v>
      </c>
      <c r="B4671" s="10">
        <f t="shared" si="5557"/>
        <v>19</v>
      </c>
      <c r="C4671" s="12" t="s">
        <v>1499</v>
      </c>
      <c r="D4671" s="21" t="str">
        <f t="shared" si="6537"/>
        <v>pron</v>
      </c>
      <c r="E4671" s="21" t="str">
        <f t="shared" si="6538"/>
        <v>dat sg of tvaṃ</v>
      </c>
      <c r="F4671" s="21" t="str">
        <f t="shared" si="6539"/>
        <v/>
      </c>
      <c r="G4671" s="21"/>
      <c r="H4671" s="21" t="str">
        <f t="shared" si="6549"/>
        <v>for you</v>
      </c>
      <c r="I4671" s="21" t="str">
        <f t="shared" si="6541"/>
        <v/>
      </c>
      <c r="J4671" s="21" t="str">
        <f t="shared" si="6542"/>
        <v/>
      </c>
      <c r="K4671" s="21" t="str">
        <f t="shared" si="6543"/>
        <v/>
      </c>
      <c r="L4671" s="21" t="str">
        <f t="shared" si="6544"/>
        <v/>
      </c>
      <c r="M4671" s="21" t="str">
        <f t="shared" si="6545"/>
        <v/>
      </c>
      <c r="N4671" s="21" t="str">
        <f t="shared" si="6546"/>
        <v/>
      </c>
      <c r="O4671" s="21" t="str">
        <f t="shared" si="6547"/>
        <v/>
      </c>
      <c r="P4671" s="21" t="str">
        <f t="shared" si="6548"/>
        <v/>
      </c>
      <c r="Q4671" s="21"/>
      <c r="R4671" s="21" t="s">
        <v>9687</v>
      </c>
      <c r="S4671" s="21" t="s">
        <v>9691</v>
      </c>
      <c r="T4671" s="136" t="s">
        <v>9712</v>
      </c>
      <c r="U4671" s="23"/>
      <c r="V4671" s="23"/>
      <c r="W4671" s="15">
        <f t="shared" si="2"/>
        <v>45635</v>
      </c>
      <c r="X4671" s="24">
        <v>4670.0</v>
      </c>
      <c r="Y4671" s="17" t="str">
        <f t="shared" si="6533"/>
        <v>=COUNTIFS(C$3:C4671,C4671)</v>
      </c>
      <c r="Z4671" s="25" t="str">
        <f t="shared" si="6534"/>
        <v>#NAME?</v>
      </c>
      <c r="AA4671" s="25" t="str">
        <f t="shared" si="6535"/>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36"/>
        <v>4</v>
      </c>
      <c r="B4672" s="10">
        <f t="shared" si="5557"/>
        <v>4</v>
      </c>
      <c r="C4672" s="12" t="s">
        <v>9585</v>
      </c>
      <c r="D4672" s="21" t="str">
        <f t="shared" si="6537"/>
        <v>prp</v>
      </c>
      <c r="E4672" s="21" t="str">
        <f t="shared" si="6538"/>
        <v>masc gen sg of paṭisevanta</v>
      </c>
      <c r="F4672" s="21" t="str">
        <f t="shared" si="6539"/>
        <v/>
      </c>
      <c r="G4672" s="21"/>
      <c r="H4672" s="21" t="str">
        <f t="shared" si="6549"/>
        <v>when engaging, indulging</v>
      </c>
      <c r="I4672" s="21" t="str">
        <f t="shared" si="6541"/>
        <v>when associating</v>
      </c>
      <c r="J4672" s="21" t="str">
        <f t="shared" si="6542"/>
        <v>√sev (serve, associate)</v>
      </c>
      <c r="K4672" s="21">
        <f t="shared" si="6543"/>
        <v>1</v>
      </c>
      <c r="L4672" s="21" t="str">
        <f t="shared" si="6544"/>
        <v>a</v>
      </c>
      <c r="M4672" s="21" t="str">
        <f t="shared" si="6545"/>
        <v>√sev + a</v>
      </c>
      <c r="N4672" s="21" t="str">
        <f t="shared" si="6546"/>
        <v>pati + seva + nta</v>
      </c>
      <c r="O4672" s="21" t="str">
        <f t="shared" si="6547"/>
        <v/>
      </c>
      <c r="P4672" s="21" t="str">
        <f t="shared" si="6548"/>
        <v/>
      </c>
      <c r="Q4672" s="21"/>
      <c r="R4672" s="21" t="s">
        <v>9687</v>
      </c>
      <c r="S4672" s="21" t="s">
        <v>9691</v>
      </c>
      <c r="T4672" s="136" t="s">
        <v>9712</v>
      </c>
      <c r="U4672" s="23"/>
      <c r="V4672" s="23"/>
      <c r="W4672" s="15">
        <f t="shared" si="2"/>
        <v>45635</v>
      </c>
      <c r="X4672" s="24">
        <v>4671.0</v>
      </c>
      <c r="Y4672" s="17" t="str">
        <f t="shared" si="6533"/>
        <v>=COUNTIFS(C$3:C4672,C4672)</v>
      </c>
      <c r="Z4672" s="25" t="str">
        <f t="shared" si="6534"/>
        <v>#NAME?</v>
      </c>
      <c r="AA4672" s="25" t="str">
        <f t="shared" si="6535"/>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36"/>
        <v>4</v>
      </c>
      <c r="B4673" s="10">
        <f t="shared" si="5557"/>
        <v>4</v>
      </c>
      <c r="C4673" s="12" t="s">
        <v>9597</v>
      </c>
      <c r="D4673" s="21" t="str">
        <f t="shared" si="6537"/>
        <v>comp</v>
      </c>
      <c r="E4673" s="21" t="str">
        <f t="shared" si="6538"/>
        <v>sandhi, masc + ind</v>
      </c>
      <c r="F4673" s="21" t="str">
        <f t="shared" si="6539"/>
        <v/>
      </c>
      <c r="G4673" s="21"/>
      <c r="H4673" s="21" t="str">
        <f t="shared" si="6549"/>
        <v/>
      </c>
      <c r="I4673" s="21" t="str">
        <f t="shared" si="6541"/>
        <v/>
      </c>
      <c r="J4673" s="21" t="str">
        <f t="shared" si="6542"/>
        <v/>
      </c>
      <c r="K4673" s="21" t="str">
        <f t="shared" si="6543"/>
        <v/>
      </c>
      <c r="L4673" s="21" t="str">
        <f t="shared" si="6544"/>
        <v/>
      </c>
      <c r="M4673" s="21" t="str">
        <f t="shared" si="6545"/>
        <v/>
      </c>
      <c r="N4673" s="21" t="str">
        <f t="shared" si="6546"/>
        <v>antarāyāya + iti</v>
      </c>
      <c r="O4673" s="21" t="str">
        <f t="shared" si="6547"/>
        <v/>
      </c>
      <c r="P4673" s="21" t="str">
        <f t="shared" si="6548"/>
        <v/>
      </c>
      <c r="Q4673" s="21"/>
      <c r="R4673" s="21" t="s">
        <v>9687</v>
      </c>
      <c r="S4673" s="21" t="s">
        <v>9691</v>
      </c>
      <c r="T4673" s="136" t="s">
        <v>9712</v>
      </c>
      <c r="U4673" s="23"/>
      <c r="V4673" s="23"/>
      <c r="W4673" s="15">
        <f t="shared" si="2"/>
        <v>45635</v>
      </c>
      <c r="X4673" s="24">
        <v>4672.0</v>
      </c>
      <c r="Y4673" s="17" t="str">
        <f t="shared" si="6533"/>
        <v>=COUNTIFS(C$3:C4673,C4673)</v>
      </c>
      <c r="Z4673" s="25" t="str">
        <f t="shared" si="6534"/>
        <v>#NAME?</v>
      </c>
      <c r="AA4673" s="25" t="str">
        <f t="shared" si="6535"/>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57"/>
        <v>0</v>
      </c>
      <c r="C4674" s="130"/>
      <c r="D4674" s="130"/>
      <c r="E4674" s="130"/>
      <c r="F4674" s="130"/>
      <c r="G4674" s="130"/>
      <c r="H4674" s="130"/>
      <c r="I4674" s="130"/>
      <c r="J4674" s="130"/>
      <c r="K4674" s="130"/>
      <c r="L4674" s="130"/>
      <c r="M4674" s="130"/>
      <c r="N4674" s="130"/>
      <c r="O4674" s="130"/>
      <c r="P4674" s="130"/>
      <c r="Q4674" s="130"/>
      <c r="R4674" s="130"/>
      <c r="S4674" s="130"/>
      <c r="T4674" s="130"/>
      <c r="U4674" s="36"/>
      <c r="V4674" s="36"/>
      <c r="W4674" s="15">
        <f t="shared" si="2"/>
        <v>45635</v>
      </c>
      <c r="X4674" s="24">
        <v>4673.0</v>
      </c>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57"/>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2"/>
        <v>45635</v>
      </c>
      <c r="X4675" s="24">
        <v>4674.0</v>
      </c>
      <c r="Y4675" s="17" t="str">
        <f t="shared" ref="Y4675:Y4688" si="6550">formulatext(A4675)</f>
        <v>#N/A</v>
      </c>
      <c r="Z4675" s="25" t="str">
        <f t="shared" ref="Z4675:Z4688" si="6551">org.libreoffice.regex(Y4675,"(\= COUNTIFS\(C\$\d{1,3}:)(C\d{1,3})(,)(C\d{1,3})(\))","$2")</f>
        <v>#NAME?</v>
      </c>
      <c r="AA4675" s="25" t="str">
        <f t="shared" ref="AA4675:AA4688" si="6552">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53">COUNTIFS(C$3:C4676,C4676)</f>
        <v>8</v>
      </c>
      <c r="B4676" s="10">
        <f t="shared" si="5557"/>
        <v>8</v>
      </c>
      <c r="C4676" s="12" t="s">
        <v>3213</v>
      </c>
      <c r="D4676" s="21" t="str">
        <f t="shared" ref="D4676:D4688" si="6554">VLOOKUP($C4676,$C$1:$P$7320,2,0)</f>
        <v>comp</v>
      </c>
      <c r="E4676" s="21" t="str">
        <f t="shared" ref="E4676:E4688" si="6555">VLOOKUP($C4676,$C$1:$P$7320,3,0)</f>
        <v>sandhi, adv + ind</v>
      </c>
      <c r="F4676" s="21" t="str">
        <f t="shared" ref="F4676:F4688" si="6556">VLOOKUP($C4676,$C$1:$P$7320,4,0)</f>
        <v/>
      </c>
      <c r="G4676" s="21"/>
      <c r="H4676" s="21" t="str">
        <f t="shared" ref="H4676:H4688" si="6557">VLOOKUP($C4676,$C$1:$P$7320,6,0)</f>
        <v>and thus, and like this</v>
      </c>
      <c r="I4676" s="21" t="str">
        <f t="shared" ref="I4676:I4688" si="6558">VLOOKUP($C4676,$C$1:$P$7320,7,0)</f>
        <v/>
      </c>
      <c r="J4676" s="21" t="str">
        <f t="shared" ref="J4676:J4688" si="6559">VLOOKUP($C4676,$C$1:$P$7320,8,0)</f>
        <v/>
      </c>
      <c r="K4676" s="21" t="str">
        <f t="shared" ref="K4676:K4688" si="6560">VLOOKUP($C4676,$C$1:$P$7320,9,0)</f>
        <v/>
      </c>
      <c r="L4676" s="21" t="str">
        <f t="shared" ref="L4676:L4688" si="6561">VLOOKUP($C4676,$C$1:$P$7320,10,0)</f>
        <v/>
      </c>
      <c r="M4676" s="21" t="str">
        <f t="shared" ref="M4676:M4688" si="6562">VLOOKUP($C4676,$C$1:$P$7320,11,0)</f>
        <v/>
      </c>
      <c r="N4676" s="21" t="str">
        <f t="shared" ref="N4676:N4688" si="6563">VLOOKUP($C4676,$C$1:$P$7320,12,0)</f>
        <v>evaṃ + ca</v>
      </c>
      <c r="O4676" s="21" t="str">
        <f t="shared" ref="O4676:O4688" si="6564">VLOOKUP($C4676,$C$1:$P$7320,13,0)</f>
        <v/>
      </c>
      <c r="P4676" s="21" t="str">
        <f t="shared" ref="P4676:P4688" si="6565">VLOOKUP($C4676,$C$1:$P$7320,14,0)</f>
        <v/>
      </c>
      <c r="Q4676" s="21"/>
      <c r="R4676" s="21" t="s">
        <v>9687</v>
      </c>
      <c r="S4676" s="21" t="s">
        <v>9691</v>
      </c>
      <c r="T4676" s="27" t="s">
        <v>9713</v>
      </c>
      <c r="U4676" s="23"/>
      <c r="V4676" s="23"/>
      <c r="W4676" s="15">
        <f t="shared" si="2"/>
        <v>45635</v>
      </c>
      <c r="X4676" s="24">
        <v>4675.0</v>
      </c>
      <c r="Y4676" s="17" t="str">
        <f t="shared" si="6550"/>
        <v>=COUNTIFS(C$3:C4676,C4676)</v>
      </c>
      <c r="Z4676" s="25" t="str">
        <f t="shared" si="6551"/>
        <v>#NAME?</v>
      </c>
      <c r="AA4676" s="25" t="str">
        <f t="shared" si="6552"/>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53"/>
        <v>94</v>
      </c>
      <c r="B4677" s="10">
        <f t="shared" si="5557"/>
        <v>124</v>
      </c>
      <c r="C4677" s="12" t="s">
        <v>466</v>
      </c>
      <c r="D4677" s="21" t="str">
        <f t="shared" si="6554"/>
        <v>ind</v>
      </c>
      <c r="E4677" s="21" t="str">
        <f t="shared" si="6555"/>
        <v/>
      </c>
      <c r="F4677" s="21" t="str">
        <f t="shared" si="6556"/>
        <v/>
      </c>
      <c r="G4677" s="21"/>
      <c r="H4677" s="21" t="str">
        <f t="shared" si="6557"/>
        <v>then, now, so, but</v>
      </c>
      <c r="I4677" s="21" t="str">
        <f t="shared" si="6558"/>
        <v/>
      </c>
      <c r="J4677" s="21" t="str">
        <f t="shared" si="6559"/>
        <v/>
      </c>
      <c r="K4677" s="21" t="str">
        <f t="shared" si="6560"/>
        <v/>
      </c>
      <c r="L4677" s="21" t="str">
        <f t="shared" si="6561"/>
        <v/>
      </c>
      <c r="M4677" s="21" t="str">
        <f t="shared" si="6562"/>
        <v/>
      </c>
      <c r="N4677" s="21" t="str">
        <f t="shared" si="6563"/>
        <v/>
      </c>
      <c r="O4677" s="21" t="str">
        <f t="shared" si="6564"/>
        <v/>
      </c>
      <c r="P4677" s="21" t="str">
        <f t="shared" si="6565"/>
        <v/>
      </c>
      <c r="Q4677" s="21"/>
      <c r="R4677" s="21" t="s">
        <v>9687</v>
      </c>
      <c r="S4677" s="21" t="s">
        <v>9691</v>
      </c>
      <c r="T4677" s="27" t="s">
        <v>9713</v>
      </c>
      <c r="U4677" s="77"/>
      <c r="V4677" s="23"/>
      <c r="W4677" s="15">
        <f t="shared" si="2"/>
        <v>45635</v>
      </c>
      <c r="X4677" s="24">
        <v>4676.0</v>
      </c>
      <c r="Y4677" s="17" t="str">
        <f t="shared" si="6550"/>
        <v>=COUNTIFS(C$3:C4677,C4677)</v>
      </c>
      <c r="Z4677" s="25" t="str">
        <f t="shared" si="6551"/>
        <v>#NAME?</v>
      </c>
      <c r="AA4677" s="25" t="str">
        <f t="shared" si="6552"/>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3"/>
        <v>34</v>
      </c>
      <c r="B4678" s="10">
        <f t="shared" si="5557"/>
        <v>37</v>
      </c>
      <c r="C4678" s="12" t="s">
        <v>368</v>
      </c>
      <c r="D4678" s="21" t="str">
        <f t="shared" si="6554"/>
        <v>pron</v>
      </c>
      <c r="E4678" s="21" t="str">
        <f t="shared" si="6555"/>
        <v>masc nom sg of ta</v>
      </c>
      <c r="F4678" s="21" t="str">
        <f t="shared" si="6556"/>
        <v/>
      </c>
      <c r="G4678" s="21"/>
      <c r="H4678" s="21" t="str">
        <f t="shared" si="6557"/>
        <v>he, that</v>
      </c>
      <c r="I4678" s="21" t="str">
        <f t="shared" si="6558"/>
        <v/>
      </c>
      <c r="J4678" s="21" t="str">
        <f t="shared" si="6559"/>
        <v/>
      </c>
      <c r="K4678" s="21" t="str">
        <f t="shared" si="6560"/>
        <v/>
      </c>
      <c r="L4678" s="21" t="str">
        <f t="shared" si="6561"/>
        <v/>
      </c>
      <c r="M4678" s="21" t="str">
        <f t="shared" si="6562"/>
        <v/>
      </c>
      <c r="N4678" s="21" t="str">
        <f t="shared" si="6563"/>
        <v/>
      </c>
      <c r="O4678" s="21" t="str">
        <f t="shared" si="6564"/>
        <v/>
      </c>
      <c r="P4678" s="21" t="str">
        <f t="shared" si="6565"/>
        <v/>
      </c>
      <c r="Q4678" s="21"/>
      <c r="R4678" s="21" t="s">
        <v>9687</v>
      </c>
      <c r="S4678" s="21" t="s">
        <v>9691</v>
      </c>
      <c r="T4678" s="27" t="s">
        <v>9713</v>
      </c>
      <c r="U4678" s="23"/>
      <c r="V4678" s="23"/>
      <c r="W4678" s="15">
        <f t="shared" si="2"/>
        <v>45635</v>
      </c>
      <c r="X4678" s="24">
        <v>4677.0</v>
      </c>
      <c r="Y4678" s="17" t="str">
        <f t="shared" si="6550"/>
        <v>=COUNTIFS(C$3:C4678,C4678)</v>
      </c>
      <c r="Z4678" s="25" t="str">
        <f t="shared" si="6551"/>
        <v>#NAME?</v>
      </c>
      <c r="AA4678" s="25" t="str">
        <f t="shared" si="6552"/>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3"/>
        <v>2</v>
      </c>
      <c r="B4679" s="10">
        <f t="shared" si="5557"/>
        <v>3</v>
      </c>
      <c r="C4679" s="12" t="s">
        <v>9706</v>
      </c>
      <c r="D4679" s="21" t="str">
        <f t="shared" si="6554"/>
        <v>noun</v>
      </c>
      <c r="E4679" s="21" t="str">
        <f t="shared" si="6555"/>
        <v>masc nom sg of samaṇuddesa</v>
      </c>
      <c r="F4679" s="21" t="str">
        <f t="shared" si="6556"/>
        <v/>
      </c>
      <c r="G4679" s="21"/>
      <c r="H4679" s="21" t="str">
        <f t="shared" si="6557"/>
        <v>novice</v>
      </c>
      <c r="I4679" s="21" t="str">
        <f t="shared" si="6558"/>
        <v>designated ascetic</v>
      </c>
      <c r="J4679" s="21" t="str">
        <f t="shared" si="6559"/>
        <v/>
      </c>
      <c r="K4679" s="21" t="str">
        <f t="shared" si="6560"/>
        <v/>
      </c>
      <c r="L4679" s="21" t="str">
        <f t="shared" si="6561"/>
        <v/>
      </c>
      <c r="M4679" s="21" t="str">
        <f t="shared" si="6562"/>
        <v/>
      </c>
      <c r="N4679" s="21" t="str">
        <f t="shared" si="6563"/>
        <v>samaṇa + uddesa</v>
      </c>
      <c r="O4679" s="21" t="str">
        <f t="shared" si="6564"/>
        <v/>
      </c>
      <c r="P4679" s="21" t="str">
        <f t="shared" si="6565"/>
        <v/>
      </c>
      <c r="Q4679" s="21"/>
      <c r="R4679" s="21" t="s">
        <v>9687</v>
      </c>
      <c r="S4679" s="21" t="s">
        <v>9691</v>
      </c>
      <c r="T4679" s="27" t="s">
        <v>9713</v>
      </c>
      <c r="U4679" s="23"/>
      <c r="V4679" s="23"/>
      <c r="W4679" s="15">
        <f t="shared" si="2"/>
        <v>45635</v>
      </c>
      <c r="X4679" s="24">
        <v>4678.0</v>
      </c>
      <c r="Y4679" s="17" t="str">
        <f t="shared" si="6550"/>
        <v>=COUNTIFS(C$3:C4679,C4679)</v>
      </c>
      <c r="Z4679" s="25" t="str">
        <f t="shared" si="6551"/>
        <v>#NAME?</v>
      </c>
      <c r="AA4679" s="25" t="str">
        <f t="shared" si="6552"/>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3"/>
        <v>24</v>
      </c>
      <c r="B4680" s="10">
        <f t="shared" si="5557"/>
        <v>29</v>
      </c>
      <c r="C4680" s="12" t="s">
        <v>1865</v>
      </c>
      <c r="D4680" s="21" t="str">
        <f t="shared" si="6554"/>
        <v>noun</v>
      </c>
      <c r="E4680" s="21" t="str">
        <f t="shared" si="6555"/>
        <v>masc instr pl of bhikkhu</v>
      </c>
      <c r="F4680" s="21" t="str">
        <f t="shared" si="6556"/>
        <v/>
      </c>
      <c r="G4680" s="21"/>
      <c r="H4680" s="21" t="str">
        <f t="shared" si="6557"/>
        <v>with monks</v>
      </c>
      <c r="I4680" s="21" t="str">
        <f t="shared" si="6558"/>
        <v/>
      </c>
      <c r="J4680" s="21" t="str">
        <f t="shared" si="6559"/>
        <v>√bhikkh (beg)</v>
      </c>
      <c r="K4680" s="21">
        <f t="shared" si="6560"/>
        <v>1</v>
      </c>
      <c r="L4680" s="21" t="str">
        <f t="shared" si="6561"/>
        <v>a</v>
      </c>
      <c r="M4680" s="21" t="str">
        <f t="shared" si="6562"/>
        <v/>
      </c>
      <c r="N4680" s="21" t="str">
        <f t="shared" si="6563"/>
        <v>√bhikkh + u</v>
      </c>
      <c r="O4680" s="21" t="str">
        <f t="shared" si="6564"/>
        <v/>
      </c>
      <c r="P4680" s="21" t="str">
        <f t="shared" si="6565"/>
        <v/>
      </c>
      <c r="Q4680" s="21"/>
      <c r="R4680" s="21" t="s">
        <v>9687</v>
      </c>
      <c r="S4680" s="21" t="s">
        <v>9691</v>
      </c>
      <c r="T4680" s="27" t="s">
        <v>9713</v>
      </c>
      <c r="U4680" s="23"/>
      <c r="V4680" s="23"/>
      <c r="W4680" s="15">
        <f t="shared" si="2"/>
        <v>45635</v>
      </c>
      <c r="X4680" s="24">
        <v>4679.0</v>
      </c>
      <c r="Y4680" s="17" t="str">
        <f t="shared" si="6550"/>
        <v>=COUNTIFS(C$3:C4680,C4680)</v>
      </c>
      <c r="Z4680" s="25" t="str">
        <f t="shared" si="6551"/>
        <v>#NAME?</v>
      </c>
      <c r="AA4680" s="25" t="str">
        <f t="shared" si="6552"/>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3"/>
        <v>7</v>
      </c>
      <c r="B4681" s="10">
        <f t="shared" si="5557"/>
        <v>8</v>
      </c>
      <c r="C4681" s="12" t="s">
        <v>3223</v>
      </c>
      <c r="D4681" s="21" t="str">
        <f t="shared" si="6554"/>
        <v>prp</v>
      </c>
      <c r="E4681" s="21" t="str">
        <f t="shared" si="6555"/>
        <v>masc nom sg of vuccamāna, prp of vuccati</v>
      </c>
      <c r="F4681" s="21" t="str">
        <f t="shared" si="6556"/>
        <v>+instr</v>
      </c>
      <c r="G4681" s="21"/>
      <c r="H4681" s="21" t="str">
        <f t="shared" si="6557"/>
        <v>being told, spoken to</v>
      </c>
      <c r="I4681" s="21" t="str">
        <f t="shared" si="6558"/>
        <v/>
      </c>
      <c r="J4681" s="21" t="str">
        <f t="shared" si="6559"/>
        <v>√vac (speak)</v>
      </c>
      <c r="K4681" s="21">
        <f t="shared" si="6560"/>
        <v>1</v>
      </c>
      <c r="L4681" s="21" t="str">
        <f t="shared" si="6561"/>
        <v>ya</v>
      </c>
      <c r="M4681" s="21" t="str">
        <f t="shared" si="6562"/>
        <v>√vac + ya &gt; vucca (pass)</v>
      </c>
      <c r="N4681" s="21" t="str">
        <f t="shared" si="6563"/>
        <v>vucca + māna</v>
      </c>
      <c r="O4681" s="21" t="str">
        <f t="shared" si="6564"/>
        <v/>
      </c>
      <c r="P4681" s="21" t="str">
        <f t="shared" si="6565"/>
        <v/>
      </c>
      <c r="Q4681" s="21"/>
      <c r="R4681" s="21" t="s">
        <v>9687</v>
      </c>
      <c r="S4681" s="21" t="s">
        <v>9691</v>
      </c>
      <c r="T4681" s="27" t="s">
        <v>9713</v>
      </c>
      <c r="U4681" s="23"/>
      <c r="V4681" s="23"/>
      <c r="W4681" s="15">
        <f t="shared" si="2"/>
        <v>45635</v>
      </c>
      <c r="X4681" s="24">
        <v>4680.0</v>
      </c>
      <c r="Y4681" s="17" t="str">
        <f t="shared" si="6550"/>
        <v>=COUNTIFS(C$3:C4681,C4681)</v>
      </c>
      <c r="Z4681" s="25" t="str">
        <f t="shared" si="6551"/>
        <v>#NAME?</v>
      </c>
      <c r="AA4681" s="25" t="str">
        <f t="shared" si="6552"/>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3"/>
        <v>6</v>
      </c>
      <c r="B4682" s="10">
        <f t="shared" si="5557"/>
        <v>6</v>
      </c>
      <c r="C4682" s="12" t="s">
        <v>3229</v>
      </c>
      <c r="D4682" s="21" t="str">
        <f t="shared" si="6554"/>
        <v>comp</v>
      </c>
      <c r="E4682" s="21" t="str">
        <f t="shared" si="6555"/>
        <v>sandhi, adv + ind</v>
      </c>
      <c r="F4682" s="21" t="str">
        <f t="shared" si="6556"/>
        <v/>
      </c>
      <c r="G4682" s="21"/>
      <c r="H4682" s="21" t="str">
        <f t="shared" si="6557"/>
        <v>just like that, in that way</v>
      </c>
      <c r="I4682" s="21" t="str">
        <f t="shared" si="6558"/>
        <v/>
      </c>
      <c r="J4682" s="21" t="str">
        <f t="shared" si="6559"/>
        <v/>
      </c>
      <c r="K4682" s="21" t="str">
        <f t="shared" si="6560"/>
        <v/>
      </c>
      <c r="L4682" s="21" t="str">
        <f t="shared" si="6561"/>
        <v/>
      </c>
      <c r="M4682" s="21" t="str">
        <f t="shared" si="6562"/>
        <v/>
      </c>
      <c r="N4682" s="21" t="str">
        <f t="shared" si="6563"/>
        <v>tathā + eva</v>
      </c>
      <c r="O4682" s="21" t="str">
        <f t="shared" si="6564"/>
        <v/>
      </c>
      <c r="P4682" s="21" t="str">
        <f t="shared" si="6565"/>
        <v/>
      </c>
      <c r="Q4682" s="21"/>
      <c r="R4682" s="21" t="s">
        <v>9687</v>
      </c>
      <c r="S4682" s="21" t="s">
        <v>9691</v>
      </c>
      <c r="T4682" s="27" t="s">
        <v>9713</v>
      </c>
      <c r="U4682" s="23"/>
      <c r="V4682" s="23"/>
      <c r="W4682" s="15">
        <f t="shared" si="2"/>
        <v>45635</v>
      </c>
      <c r="X4682" s="24">
        <v>4681.0</v>
      </c>
      <c r="Y4682" s="17" t="str">
        <f t="shared" si="6550"/>
        <v>=COUNTIFS(C$3:C4682,C4682)</v>
      </c>
      <c r="Z4682" s="25" t="str">
        <f t="shared" si="6551"/>
        <v>#NAME?</v>
      </c>
      <c r="AA4682" s="25" t="str">
        <f t="shared" si="6552"/>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3"/>
        <v>5</v>
      </c>
      <c r="B4683" s="10">
        <f t="shared" si="5557"/>
        <v>5</v>
      </c>
      <c r="C4683" s="12" t="s">
        <v>3235</v>
      </c>
      <c r="D4683" s="21" t="str">
        <f t="shared" si="6554"/>
        <v>verb</v>
      </c>
      <c r="E4683" s="21" t="str">
        <f t="shared" si="6555"/>
        <v>opt 3rd sg of paggaṇhāti</v>
      </c>
      <c r="F4683" s="21" t="str">
        <f t="shared" si="6556"/>
        <v/>
      </c>
      <c r="G4683" s="21"/>
      <c r="H4683" s="21" t="str">
        <f t="shared" si="6557"/>
        <v>he would support, uphold</v>
      </c>
      <c r="I4683" s="21" t="str">
        <f t="shared" si="6558"/>
        <v>hold forward</v>
      </c>
      <c r="J4683" s="21" t="str">
        <f t="shared" si="6559"/>
        <v>√gah (grasp)</v>
      </c>
      <c r="K4683" s="21">
        <f t="shared" si="6560"/>
        <v>6</v>
      </c>
      <c r="L4683" s="21" t="str">
        <f t="shared" si="6561"/>
        <v>ṇhā</v>
      </c>
      <c r="M4683" s="21" t="str">
        <f t="shared" si="6562"/>
        <v/>
      </c>
      <c r="N4683" s="21" t="str">
        <f t="shared" si="6563"/>
        <v>pa + gaṇhā + ti</v>
      </c>
      <c r="O4683" s="21" t="str">
        <f t="shared" si="6564"/>
        <v/>
      </c>
      <c r="P4683" s="21" t="str">
        <f t="shared" si="6565"/>
        <v/>
      </c>
      <c r="Q4683" s="21"/>
      <c r="R4683" s="21" t="s">
        <v>9687</v>
      </c>
      <c r="S4683" s="21" t="s">
        <v>9691</v>
      </c>
      <c r="T4683" s="27" t="s">
        <v>9713</v>
      </c>
      <c r="U4683" s="23"/>
      <c r="V4683" s="23"/>
      <c r="W4683" s="15">
        <f t="shared" si="2"/>
        <v>45635</v>
      </c>
      <c r="X4683" s="24">
        <v>4682.0</v>
      </c>
      <c r="Y4683" s="17" t="str">
        <f t="shared" si="6550"/>
        <v>=COUNTIFS(C$3:C4683,C4683)</v>
      </c>
      <c r="Z4683" s="25" t="str">
        <f t="shared" si="6551"/>
        <v>#NAME?</v>
      </c>
      <c r="AA4683" s="25" t="str">
        <f t="shared" si="6552"/>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3"/>
        <v>35</v>
      </c>
      <c r="B4684" s="10">
        <f t="shared" si="5557"/>
        <v>37</v>
      </c>
      <c r="C4684" s="12" t="s">
        <v>368</v>
      </c>
      <c r="D4684" s="21" t="str">
        <f t="shared" si="6554"/>
        <v>pron</v>
      </c>
      <c r="E4684" s="21" t="str">
        <f t="shared" si="6555"/>
        <v>masc nom sg of ta</v>
      </c>
      <c r="F4684" s="21" t="str">
        <f t="shared" si="6556"/>
        <v/>
      </c>
      <c r="G4684" s="21"/>
      <c r="H4684" s="21" t="str">
        <f t="shared" si="6557"/>
        <v>he, that</v>
      </c>
      <c r="I4684" s="21" t="str">
        <f t="shared" si="6558"/>
        <v/>
      </c>
      <c r="J4684" s="21" t="str">
        <f t="shared" si="6559"/>
        <v/>
      </c>
      <c r="K4684" s="21" t="str">
        <f t="shared" si="6560"/>
        <v/>
      </c>
      <c r="L4684" s="21" t="str">
        <f t="shared" si="6561"/>
        <v/>
      </c>
      <c r="M4684" s="21" t="str">
        <f t="shared" si="6562"/>
        <v/>
      </c>
      <c r="N4684" s="21" t="str">
        <f t="shared" si="6563"/>
        <v/>
      </c>
      <c r="O4684" s="21" t="str">
        <f t="shared" si="6564"/>
        <v/>
      </c>
      <c r="P4684" s="21" t="str">
        <f t="shared" si="6565"/>
        <v/>
      </c>
      <c r="Q4684" s="21"/>
      <c r="R4684" s="21" t="s">
        <v>9687</v>
      </c>
      <c r="S4684" s="21" t="s">
        <v>9691</v>
      </c>
      <c r="T4684" s="21" t="s">
        <v>9714</v>
      </c>
      <c r="U4684" s="23"/>
      <c r="V4684" s="23"/>
      <c r="W4684" s="15">
        <f t="shared" si="2"/>
        <v>45635</v>
      </c>
      <c r="X4684" s="24">
        <v>4683.0</v>
      </c>
      <c r="Y4684" s="17" t="str">
        <f t="shared" si="6550"/>
        <v>=COUNTIFS(C$3:C4684,C4684)</v>
      </c>
      <c r="Z4684" s="25" t="str">
        <f t="shared" si="6551"/>
        <v>#NAME?</v>
      </c>
      <c r="AA4684" s="25" t="str">
        <f t="shared" si="6552"/>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3"/>
        <v>3</v>
      </c>
      <c r="B4685" s="10">
        <f t="shared" si="5557"/>
        <v>3</v>
      </c>
      <c r="C4685" s="12" t="s">
        <v>9706</v>
      </c>
      <c r="D4685" s="21" t="str">
        <f t="shared" si="6554"/>
        <v>noun</v>
      </c>
      <c r="E4685" s="21" t="str">
        <f t="shared" si="6555"/>
        <v>masc nom sg of samaṇuddesa</v>
      </c>
      <c r="F4685" s="21" t="str">
        <f t="shared" si="6556"/>
        <v/>
      </c>
      <c r="G4685" s="21"/>
      <c r="H4685" s="21" t="str">
        <f t="shared" si="6557"/>
        <v>novice</v>
      </c>
      <c r="I4685" s="21" t="str">
        <f t="shared" si="6558"/>
        <v>designated ascetic</v>
      </c>
      <c r="J4685" s="21" t="str">
        <f t="shared" si="6559"/>
        <v/>
      </c>
      <c r="K4685" s="21" t="str">
        <f t="shared" si="6560"/>
        <v/>
      </c>
      <c r="L4685" s="21" t="str">
        <f t="shared" si="6561"/>
        <v/>
      </c>
      <c r="M4685" s="21" t="str">
        <f t="shared" si="6562"/>
        <v/>
      </c>
      <c r="N4685" s="21" t="str">
        <f t="shared" si="6563"/>
        <v>samaṇa + uddesa</v>
      </c>
      <c r="O4685" s="21" t="str">
        <f t="shared" si="6564"/>
        <v/>
      </c>
      <c r="P4685" s="21" t="str">
        <f t="shared" si="6565"/>
        <v/>
      </c>
      <c r="Q4685" s="21"/>
      <c r="R4685" s="21" t="s">
        <v>9687</v>
      </c>
      <c r="S4685" s="21" t="s">
        <v>9691</v>
      </c>
      <c r="T4685" s="21" t="s">
        <v>9714</v>
      </c>
      <c r="U4685" s="23"/>
      <c r="V4685" s="23"/>
      <c r="W4685" s="15">
        <f t="shared" si="2"/>
        <v>45635</v>
      </c>
      <c r="X4685" s="24">
        <v>4684.0</v>
      </c>
      <c r="Y4685" s="17" t="str">
        <f t="shared" si="6550"/>
        <v>=COUNTIFS(C$3:C4685,C4685)</v>
      </c>
      <c r="Z4685" s="25" t="str">
        <f t="shared" si="6551"/>
        <v>#NAME?</v>
      </c>
      <c r="AA4685" s="25" t="str">
        <f t="shared" si="6552"/>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3"/>
        <v>25</v>
      </c>
      <c r="B4686" s="10">
        <f t="shared" si="5557"/>
        <v>29</v>
      </c>
      <c r="C4686" s="12" t="s">
        <v>1865</v>
      </c>
      <c r="D4686" s="21" t="str">
        <f t="shared" si="6554"/>
        <v>noun</v>
      </c>
      <c r="E4686" s="21" t="str">
        <f t="shared" si="6555"/>
        <v>masc instr pl of bhikkhu</v>
      </c>
      <c r="F4686" s="21" t="str">
        <f t="shared" si="6556"/>
        <v/>
      </c>
      <c r="G4686" s="21"/>
      <c r="H4686" s="21" t="str">
        <f t="shared" si="6557"/>
        <v>with monks</v>
      </c>
      <c r="I4686" s="21" t="str">
        <f t="shared" si="6558"/>
        <v/>
      </c>
      <c r="J4686" s="21" t="str">
        <f t="shared" si="6559"/>
        <v>√bhikkh (beg)</v>
      </c>
      <c r="K4686" s="21">
        <f t="shared" si="6560"/>
        <v>1</v>
      </c>
      <c r="L4686" s="21" t="str">
        <f t="shared" si="6561"/>
        <v>a</v>
      </c>
      <c r="M4686" s="21" t="str">
        <f t="shared" si="6562"/>
        <v/>
      </c>
      <c r="N4686" s="21" t="str">
        <f t="shared" si="6563"/>
        <v>√bhikkh + u</v>
      </c>
      <c r="O4686" s="21" t="str">
        <f t="shared" si="6564"/>
        <v/>
      </c>
      <c r="P4686" s="21" t="str">
        <f t="shared" si="6565"/>
        <v/>
      </c>
      <c r="Q4686" s="21"/>
      <c r="R4686" s="21" t="s">
        <v>9687</v>
      </c>
      <c r="S4686" s="21" t="s">
        <v>9691</v>
      </c>
      <c r="T4686" s="21" t="s">
        <v>9714</v>
      </c>
      <c r="U4686" s="23"/>
      <c r="V4686" s="23"/>
      <c r="W4686" s="15">
        <f t="shared" si="2"/>
        <v>45635</v>
      </c>
      <c r="X4686" s="24">
        <v>4685.0</v>
      </c>
      <c r="Y4686" s="17" t="str">
        <f t="shared" si="6550"/>
        <v>=COUNTIFS(C$3:C4686,C4686)</v>
      </c>
      <c r="Z4686" s="25" t="str">
        <f t="shared" si="6551"/>
        <v>#NAME?</v>
      </c>
      <c r="AA4686" s="25" t="str">
        <f t="shared" si="6552"/>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3"/>
        <v>8</v>
      </c>
      <c r="B4687" s="10">
        <f t="shared" si="5557"/>
        <v>8</v>
      </c>
      <c r="C4687" s="12" t="s">
        <v>3098</v>
      </c>
      <c r="D4687" s="21" t="str">
        <f t="shared" si="6554"/>
        <v>comp</v>
      </c>
      <c r="E4687" s="21" t="str">
        <f t="shared" si="6555"/>
        <v>sandhi, adv + opt</v>
      </c>
      <c r="F4687" s="21" t="str">
        <f t="shared" si="6556"/>
        <v/>
      </c>
      <c r="G4687" s="21"/>
      <c r="H4687" s="21" t="str">
        <f t="shared" si="6557"/>
        <v>thus it should be</v>
      </c>
      <c r="I4687" s="21" t="str">
        <f t="shared" si="6558"/>
        <v/>
      </c>
      <c r="J4687" s="21" t="str">
        <f t="shared" si="6559"/>
        <v/>
      </c>
      <c r="K4687" s="21" t="str">
        <f t="shared" si="6560"/>
        <v/>
      </c>
      <c r="L4687" s="21" t="str">
        <f t="shared" si="6561"/>
        <v/>
      </c>
      <c r="M4687" s="21" t="str">
        <f t="shared" si="6562"/>
        <v/>
      </c>
      <c r="N4687" s="21" t="str">
        <f t="shared" si="6563"/>
        <v>evaṃ + assa</v>
      </c>
      <c r="O4687" s="21" t="str">
        <f t="shared" si="6564"/>
        <v/>
      </c>
      <c r="P4687" s="21" t="str">
        <f t="shared" si="6565"/>
        <v/>
      </c>
      <c r="Q4687" s="21"/>
      <c r="R4687" s="21" t="s">
        <v>9687</v>
      </c>
      <c r="S4687" s="21" t="s">
        <v>9691</v>
      </c>
      <c r="T4687" s="21" t="s">
        <v>9714</v>
      </c>
      <c r="U4687" s="23"/>
      <c r="V4687" s="23"/>
      <c r="W4687" s="15">
        <f t="shared" si="2"/>
        <v>45635</v>
      </c>
      <c r="X4687" s="24">
        <v>4686.0</v>
      </c>
      <c r="Y4687" s="17" t="str">
        <f t="shared" si="6550"/>
        <v>=COUNTIFS(C$3:C4687,C4687)</v>
      </c>
      <c r="Z4687" s="25" t="str">
        <f t="shared" si="6551"/>
        <v>#NAME?</v>
      </c>
      <c r="AA4687" s="25" t="str">
        <f t="shared" si="6552"/>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3"/>
        <v>8</v>
      </c>
      <c r="B4688" s="10">
        <f t="shared" si="5557"/>
        <v>8</v>
      </c>
      <c r="C4688" s="12" t="s">
        <v>3106</v>
      </c>
      <c r="D4688" s="21" t="str">
        <f t="shared" si="6554"/>
        <v>ptp</v>
      </c>
      <c r="E4688" s="21" t="str">
        <f t="shared" si="6555"/>
        <v>masc nom sg of vacanīya</v>
      </c>
      <c r="F4688" s="21" t="str">
        <f t="shared" si="6556"/>
        <v/>
      </c>
      <c r="G4688" s="21"/>
      <c r="H4688" s="21" t="str">
        <f t="shared" si="6557"/>
        <v>should be said, spoken, told</v>
      </c>
      <c r="I4688" s="21" t="str">
        <f t="shared" si="6558"/>
        <v/>
      </c>
      <c r="J4688" s="21" t="str">
        <f t="shared" si="6559"/>
        <v>√vac (speak)</v>
      </c>
      <c r="K4688" s="21">
        <f t="shared" si="6560"/>
        <v>1</v>
      </c>
      <c r="L4688" s="21" t="str">
        <f t="shared" si="6561"/>
        <v>a</v>
      </c>
      <c r="M4688" s="21" t="str">
        <f t="shared" si="6562"/>
        <v/>
      </c>
      <c r="N4688" s="21" t="str">
        <f t="shared" si="6563"/>
        <v>√vac + anīya</v>
      </c>
      <c r="O4688" s="21" t="str">
        <f t="shared" si="6564"/>
        <v/>
      </c>
      <c r="P4688" s="21" t="str">
        <f t="shared" si="6565"/>
        <v/>
      </c>
      <c r="Q4688" s="21"/>
      <c r="R4688" s="21" t="s">
        <v>9687</v>
      </c>
      <c r="S4688" s="21" t="s">
        <v>9691</v>
      </c>
      <c r="T4688" s="21" t="s">
        <v>9714</v>
      </c>
      <c r="U4688" s="23"/>
      <c r="V4688" s="23"/>
      <c r="W4688" s="15">
        <f t="shared" si="2"/>
        <v>45635</v>
      </c>
      <c r="X4688" s="24">
        <v>4687.0</v>
      </c>
      <c r="Y4688" s="17" t="str">
        <f t="shared" si="6550"/>
        <v>=COUNTIFS(C$3:C4688,C4688)</v>
      </c>
      <c r="Z4688" s="25" t="str">
        <f t="shared" si="6551"/>
        <v>#NAME?</v>
      </c>
      <c r="AA4688" s="25" t="str">
        <f t="shared" si="6552"/>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57"/>
        <v>0</v>
      </c>
      <c r="C4689" s="130"/>
      <c r="D4689" s="130"/>
      <c r="E4689" s="130"/>
      <c r="F4689" s="130"/>
      <c r="G4689" s="130"/>
      <c r="H4689" s="130"/>
      <c r="I4689" s="130"/>
      <c r="J4689" s="130"/>
      <c r="K4689" s="130"/>
      <c r="L4689" s="130"/>
      <c r="M4689" s="130"/>
      <c r="N4689" s="130"/>
      <c r="O4689" s="130"/>
      <c r="P4689" s="130"/>
      <c r="Q4689" s="130"/>
      <c r="R4689" s="130"/>
      <c r="S4689" s="130"/>
      <c r="T4689" s="130"/>
      <c r="U4689" s="36"/>
      <c r="V4689" s="36"/>
      <c r="W4689" s="15">
        <f t="shared" si="2"/>
        <v>45635</v>
      </c>
      <c r="X4689" s="24">
        <v>4688.0</v>
      </c>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57"/>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2"/>
        <v>45635</v>
      </c>
      <c r="X4690" s="24">
        <v>4689.0</v>
      </c>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57"/>
        <v>1</v>
      </c>
      <c r="C4691" s="12" t="s">
        <v>9715</v>
      </c>
      <c r="D4691" s="21" t="s">
        <v>29</v>
      </c>
      <c r="E4691" s="21" t="s">
        <v>532</v>
      </c>
      <c r="F4691" s="21"/>
      <c r="G4691" s="21"/>
      <c r="H4691" s="21" t="s">
        <v>9716</v>
      </c>
      <c r="I4691" s="21" t="s">
        <v>9717</v>
      </c>
      <c r="J4691" s="21"/>
      <c r="K4691" s="21"/>
      <c r="L4691" s="21"/>
      <c r="M4691" s="21"/>
      <c r="N4691" s="21" t="s">
        <v>9718</v>
      </c>
      <c r="O4691" s="21"/>
      <c r="P4691" s="21"/>
      <c r="Q4691" s="21"/>
      <c r="R4691" s="21" t="s">
        <v>9687</v>
      </c>
      <c r="S4691" s="21" t="s">
        <v>9691</v>
      </c>
      <c r="T4691" s="21" t="s">
        <v>9719</v>
      </c>
      <c r="U4691" s="23"/>
      <c r="V4691" s="23"/>
      <c r="W4691" s="15">
        <f t="shared" si="2"/>
        <v>45635</v>
      </c>
      <c r="X4691" s="24">
        <v>4690.0</v>
      </c>
      <c r="Y4691" s="17" t="str">
        <f t="shared" ref="Y4691:Y4702" si="6566">formulatext(A4691)</f>
        <v>=COUNTIFS(C$3:C4693,C4691)</v>
      </c>
      <c r="Z4691" s="25" t="str">
        <f t="shared" ref="Z4691:Z4702" si="6567">org.libreoffice.regex(Y4691,"(\= COUNTIFS\(C\$\d{1,3}:)(C\d{1,3})(,)(C\d{1,3})(\))","$2")</f>
        <v>#NAME?</v>
      </c>
      <c r="AA4691" s="25" t="str">
        <f t="shared" ref="AA4691:AA4702" si="6568">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69">COUNTIFS(C$3:C4692,C4692)</f>
        <v>2</v>
      </c>
      <c r="B4692" s="10">
        <f t="shared" si="5557"/>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9687</v>
      </c>
      <c r="S4692" s="21" t="s">
        <v>9691</v>
      </c>
      <c r="T4692" s="27" t="s">
        <v>9720</v>
      </c>
      <c r="U4692" s="77"/>
      <c r="V4692" s="23"/>
      <c r="W4692" s="15">
        <f t="shared" si="2"/>
        <v>45635</v>
      </c>
      <c r="X4692" s="24">
        <v>4691.0</v>
      </c>
      <c r="Y4692" s="17" t="str">
        <f t="shared" si="6566"/>
        <v>=COUNTIFS(C$3:C4692,C4692)</v>
      </c>
      <c r="Z4692" s="25" t="str">
        <f t="shared" si="6567"/>
        <v>#NAME?</v>
      </c>
      <c r="AA4692" s="25" t="str">
        <f t="shared" si="6568"/>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69"/>
        <v>1</v>
      </c>
      <c r="B4693" s="10">
        <f t="shared" si="5557"/>
        <v>1</v>
      </c>
      <c r="C4693" s="12" t="s">
        <v>9721</v>
      </c>
      <c r="D4693" s="21" t="s">
        <v>47</v>
      </c>
      <c r="E4693" s="21" t="s">
        <v>9722</v>
      </c>
      <c r="F4693" s="21"/>
      <c r="G4693" s="21"/>
      <c r="H4693" s="21" t="s">
        <v>9723</v>
      </c>
      <c r="I4693" s="21" t="s">
        <v>9724</v>
      </c>
      <c r="J4693" s="21"/>
      <c r="K4693" s="21"/>
      <c r="L4693" s="21"/>
      <c r="M4693" s="21"/>
      <c r="N4693" s="21"/>
      <c r="O4693" s="21"/>
      <c r="P4693" s="21"/>
      <c r="Q4693" s="21"/>
      <c r="R4693" s="21" t="s">
        <v>9687</v>
      </c>
      <c r="S4693" s="21" t="s">
        <v>9691</v>
      </c>
      <c r="T4693" s="21" t="s">
        <v>9725</v>
      </c>
      <c r="U4693" s="23"/>
      <c r="V4693" s="23"/>
      <c r="W4693" s="15">
        <f t="shared" si="2"/>
        <v>45635</v>
      </c>
      <c r="X4693" s="24">
        <v>4692.0</v>
      </c>
      <c r="Y4693" s="17" t="str">
        <f t="shared" si="6566"/>
        <v>=COUNTIFS(C$3:C4693,C4693)</v>
      </c>
      <c r="Z4693" s="25" t="str">
        <f t="shared" si="6567"/>
        <v>#NAME?</v>
      </c>
      <c r="AA4693" s="25" t="str">
        <f t="shared" si="6568"/>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69"/>
        <v>16</v>
      </c>
      <c r="B4694" s="10">
        <f t="shared" si="5557"/>
        <v>19</v>
      </c>
      <c r="C4694" s="12" t="s">
        <v>1499</v>
      </c>
      <c r="D4694" s="21" t="str">
        <f t="shared" ref="D4694:D4700" si="6570">VLOOKUP($C4694,$C$1:$P$7320,2,0)</f>
        <v>pron</v>
      </c>
      <c r="E4694" s="21" t="str">
        <f t="shared" ref="E4694:E4700" si="6571">VLOOKUP($C4694,$C$1:$P$7320,3,0)</f>
        <v>dat sg of tvaṃ</v>
      </c>
      <c r="F4694" s="21" t="str">
        <f t="shared" ref="F4694:F4700" si="6572">VLOOKUP($C4694,$C$1:$P$7320,4,0)</f>
        <v/>
      </c>
      <c r="G4694" s="21"/>
      <c r="H4694" s="21" t="str">
        <f t="shared" ref="H4694:H4700" si="6573">VLOOKUP($C4694,$C$1:$P$7320,6,0)</f>
        <v>for you</v>
      </c>
      <c r="I4694" s="21" t="str">
        <f t="shared" ref="I4694:I4700" si="6574">VLOOKUP($C4694,$C$1:$P$7320,7,0)</f>
        <v/>
      </c>
      <c r="J4694" s="21" t="str">
        <f t="shared" ref="J4694:J4700" si="6575">VLOOKUP($C4694,$C$1:$P$7320,8,0)</f>
        <v/>
      </c>
      <c r="K4694" s="21" t="str">
        <f t="shared" ref="K4694:K4700" si="6576">VLOOKUP($C4694,$C$1:$P$7320,9,0)</f>
        <v/>
      </c>
      <c r="L4694" s="21" t="str">
        <f t="shared" ref="L4694:L4700" si="6577">VLOOKUP($C4694,$C$1:$P$7320,10,0)</f>
        <v/>
      </c>
      <c r="M4694" s="21" t="str">
        <f t="shared" ref="M4694:M4700" si="6578">VLOOKUP($C4694,$C$1:$P$7320,11,0)</f>
        <v/>
      </c>
      <c r="N4694" s="21" t="str">
        <f t="shared" ref="N4694:N4700" si="6579">VLOOKUP($C4694,$C$1:$P$7320,12,0)</f>
        <v/>
      </c>
      <c r="O4694" s="21" t="str">
        <f t="shared" ref="O4694:O4700" si="6580">VLOOKUP($C4694,$C$1:$P$7320,13,0)</f>
        <v/>
      </c>
      <c r="P4694" s="21" t="str">
        <f t="shared" ref="P4694:P4700" si="6581">VLOOKUP($C4694,$C$1:$P$7320,14,0)</f>
        <v/>
      </c>
      <c r="Q4694" s="21"/>
      <c r="R4694" s="21" t="s">
        <v>9687</v>
      </c>
      <c r="S4694" s="21" t="s">
        <v>9691</v>
      </c>
      <c r="T4694" s="21" t="s">
        <v>9714</v>
      </c>
      <c r="U4694" s="23"/>
      <c r="V4694" s="23"/>
      <c r="W4694" s="15">
        <f t="shared" si="2"/>
        <v>45635</v>
      </c>
      <c r="X4694" s="24">
        <v>4693.0</v>
      </c>
      <c r="Y4694" s="17" t="str">
        <f t="shared" si="6566"/>
        <v>=COUNTIFS(C$3:C4694,C4694)</v>
      </c>
      <c r="Z4694" s="25" t="str">
        <f t="shared" si="6567"/>
        <v>#NAME?</v>
      </c>
      <c r="AA4694" s="25" t="str">
        <f t="shared" si="6568"/>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69"/>
        <v>10</v>
      </c>
      <c r="B4695" s="10">
        <f t="shared" si="5557"/>
        <v>16</v>
      </c>
      <c r="C4695" s="12" t="s">
        <v>103</v>
      </c>
      <c r="D4695" s="21" t="str">
        <f t="shared" si="6570"/>
        <v>noun</v>
      </c>
      <c r="E4695" s="21" t="str">
        <f t="shared" si="6571"/>
        <v>masc voc sg or pl of āyasmant</v>
      </c>
      <c r="F4695" s="21" t="str">
        <f t="shared" si="6572"/>
        <v/>
      </c>
      <c r="G4695" s="21"/>
      <c r="H4695" s="21" t="str">
        <f t="shared" si="6573"/>
        <v>friend(s), brother(s)</v>
      </c>
      <c r="I4695" s="21" t="str">
        <f t="shared" si="6574"/>
        <v>having long life</v>
      </c>
      <c r="J4695" s="21" t="str">
        <f t="shared" si="6575"/>
        <v/>
      </c>
      <c r="K4695" s="21" t="str">
        <f t="shared" si="6576"/>
        <v/>
      </c>
      <c r="L4695" s="21" t="str">
        <f t="shared" si="6577"/>
        <v/>
      </c>
      <c r="M4695" s="21" t="str">
        <f t="shared" si="6578"/>
        <v/>
      </c>
      <c r="N4695" s="21" t="str">
        <f t="shared" si="6579"/>
        <v>āyas + mant</v>
      </c>
      <c r="O4695" s="21" t="str">
        <f t="shared" si="6580"/>
        <v/>
      </c>
      <c r="P4695" s="21" t="str">
        <f t="shared" si="6581"/>
        <v/>
      </c>
      <c r="Q4695" s="21"/>
      <c r="R4695" s="21" t="s">
        <v>9687</v>
      </c>
      <c r="S4695" s="21" t="s">
        <v>9691</v>
      </c>
      <c r="T4695" s="21" t="s">
        <v>9714</v>
      </c>
      <c r="U4695" s="23"/>
      <c r="V4695" s="23"/>
      <c r="W4695" s="15">
        <f t="shared" si="2"/>
        <v>45635</v>
      </c>
      <c r="X4695" s="24">
        <v>4694.0</v>
      </c>
      <c r="Y4695" s="17" t="str">
        <f t="shared" si="6566"/>
        <v>=COUNTIFS(C$3:C4695,C4695)</v>
      </c>
      <c r="Z4695" s="25" t="str">
        <f t="shared" si="6567"/>
        <v>#NAME?</v>
      </c>
      <c r="AA4695" s="25" t="str">
        <f t="shared" si="6568"/>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69"/>
        <v>3</v>
      </c>
      <c r="B4696" s="10">
        <f t="shared" si="5557"/>
        <v>3</v>
      </c>
      <c r="C4696" s="12" t="s">
        <v>9708</v>
      </c>
      <c r="D4696" s="21" t="str">
        <f t="shared" si="6570"/>
        <v>noun</v>
      </c>
      <c r="E4696" s="21" t="str">
        <f t="shared" si="6571"/>
        <v>masc voc sg of samaṇuddesa</v>
      </c>
      <c r="F4696" s="21" t="str">
        <f t="shared" si="6572"/>
        <v/>
      </c>
      <c r="G4696" s="21"/>
      <c r="H4696" s="21" t="str">
        <f t="shared" si="6573"/>
        <v>novice</v>
      </c>
      <c r="I4696" s="21" t="str">
        <f t="shared" si="6574"/>
        <v>designated ascetic</v>
      </c>
      <c r="J4696" s="21" t="str">
        <f t="shared" si="6575"/>
        <v/>
      </c>
      <c r="K4696" s="21" t="str">
        <f t="shared" si="6576"/>
        <v/>
      </c>
      <c r="L4696" s="21" t="str">
        <f t="shared" si="6577"/>
        <v/>
      </c>
      <c r="M4696" s="21" t="str">
        <f t="shared" si="6578"/>
        <v/>
      </c>
      <c r="N4696" s="21" t="str">
        <f t="shared" si="6579"/>
        <v>samaṇa + uddesa</v>
      </c>
      <c r="O4696" s="21" t="str">
        <f t="shared" si="6580"/>
        <v/>
      </c>
      <c r="P4696" s="21" t="str">
        <f t="shared" si="6581"/>
        <v/>
      </c>
      <c r="Q4696" s="21"/>
      <c r="R4696" s="21" t="s">
        <v>9687</v>
      </c>
      <c r="S4696" s="21" t="s">
        <v>9691</v>
      </c>
      <c r="T4696" s="21" t="s">
        <v>9714</v>
      </c>
      <c r="U4696" s="23"/>
      <c r="V4696" s="23"/>
      <c r="W4696" s="15">
        <f t="shared" si="2"/>
        <v>45635</v>
      </c>
      <c r="X4696" s="24">
        <v>4695.0</v>
      </c>
      <c r="Y4696" s="17" t="str">
        <f t="shared" si="6566"/>
        <v>=COUNTIFS(C$3:C4696,C4696)</v>
      </c>
      <c r="Z4696" s="25" t="str">
        <f t="shared" si="6567"/>
        <v>#NAME?</v>
      </c>
      <c r="AA4696" s="25" t="str">
        <f t="shared" si="6568"/>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69"/>
        <v>20</v>
      </c>
      <c r="B4697" s="10">
        <f t="shared" si="5557"/>
        <v>80</v>
      </c>
      <c r="C4697" s="12" t="s">
        <v>1856</v>
      </c>
      <c r="D4697" s="21" t="str">
        <f t="shared" si="6570"/>
        <v>ind</v>
      </c>
      <c r="E4697" s="21" t="str">
        <f t="shared" si="6571"/>
        <v>neg</v>
      </c>
      <c r="F4697" s="21" t="str">
        <f t="shared" si="6572"/>
        <v/>
      </c>
      <c r="G4697" s="21"/>
      <c r="H4697" s="21" t="str">
        <f t="shared" si="6573"/>
        <v>not</v>
      </c>
      <c r="I4697" s="21" t="str">
        <f t="shared" si="6574"/>
        <v/>
      </c>
      <c r="J4697" s="21" t="str">
        <f t="shared" si="6575"/>
        <v/>
      </c>
      <c r="K4697" s="21" t="str">
        <f t="shared" si="6576"/>
        <v/>
      </c>
      <c r="L4697" s="21" t="str">
        <f t="shared" si="6577"/>
        <v/>
      </c>
      <c r="M4697" s="21" t="str">
        <f t="shared" si="6578"/>
        <v/>
      </c>
      <c r="N4697" s="21" t="str">
        <f t="shared" si="6579"/>
        <v/>
      </c>
      <c r="O4697" s="21" t="str">
        <f t="shared" si="6580"/>
        <v/>
      </c>
      <c r="P4697" s="21" t="str">
        <f t="shared" si="6581"/>
        <v/>
      </c>
      <c r="Q4697" s="21"/>
      <c r="R4697" s="21" t="s">
        <v>9687</v>
      </c>
      <c r="S4697" s="21" t="s">
        <v>9691</v>
      </c>
      <c r="T4697" s="21" t="s">
        <v>9714</v>
      </c>
      <c r="U4697" s="23"/>
      <c r="V4697" s="23"/>
      <c r="W4697" s="15">
        <f t="shared" si="2"/>
        <v>45635</v>
      </c>
      <c r="X4697" s="24">
        <v>4696.0</v>
      </c>
      <c r="Y4697" s="17" t="str">
        <f t="shared" si="6566"/>
        <v>=COUNTIFS(C$3:C4697,C4697)</v>
      </c>
      <c r="Z4697" s="25" t="str">
        <f t="shared" si="6567"/>
        <v>#NAME?</v>
      </c>
      <c r="AA4697" s="25" t="str">
        <f t="shared" si="6568"/>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69"/>
        <v>7</v>
      </c>
      <c r="B4698" s="10">
        <f t="shared" si="5557"/>
        <v>7</v>
      </c>
      <c r="C4698" s="12" t="s">
        <v>4001</v>
      </c>
      <c r="D4698" s="21" t="str">
        <f t="shared" si="6570"/>
        <v>comp</v>
      </c>
      <c r="E4698" s="21" t="str">
        <f t="shared" si="6571"/>
        <v>sandhi, ind + ind</v>
      </c>
      <c r="F4698" s="21" t="str">
        <f t="shared" si="6572"/>
        <v/>
      </c>
      <c r="G4698" s="21"/>
      <c r="H4698" s="21" t="str">
        <f t="shared" si="6573"/>
        <v>and just</v>
      </c>
      <c r="I4698" s="21" t="str">
        <f t="shared" si="6574"/>
        <v/>
      </c>
      <c r="J4698" s="21" t="str">
        <f t="shared" si="6575"/>
        <v/>
      </c>
      <c r="K4698" s="21" t="str">
        <f t="shared" si="6576"/>
        <v/>
      </c>
      <c r="L4698" s="21" t="str">
        <f t="shared" si="6577"/>
        <v/>
      </c>
      <c r="M4698" s="21" t="str">
        <f t="shared" si="6578"/>
        <v/>
      </c>
      <c r="N4698" s="21" t="str">
        <f t="shared" si="6579"/>
        <v>ca + eva</v>
      </c>
      <c r="O4698" s="21" t="str">
        <f t="shared" si="6580"/>
        <v/>
      </c>
      <c r="P4698" s="21" t="str">
        <f t="shared" si="6581"/>
        <v/>
      </c>
      <c r="Q4698" s="21"/>
      <c r="R4698" s="21" t="s">
        <v>9687</v>
      </c>
      <c r="S4698" s="21" t="s">
        <v>9691</v>
      </c>
      <c r="T4698" s="21" t="s">
        <v>9714</v>
      </c>
      <c r="U4698" s="23"/>
      <c r="V4698" s="23"/>
      <c r="W4698" s="15">
        <f t="shared" si="2"/>
        <v>45635</v>
      </c>
      <c r="X4698" s="24">
        <v>4697.0</v>
      </c>
      <c r="Y4698" s="17" t="str">
        <f t="shared" si="6566"/>
        <v>=COUNTIFS(C$3:C4698,C4698)</v>
      </c>
      <c r="Z4698" s="25" t="str">
        <f t="shared" si="6567"/>
        <v>#NAME?</v>
      </c>
      <c r="AA4698" s="25" t="str">
        <f t="shared" si="6568"/>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69"/>
        <v>36</v>
      </c>
      <c r="B4699" s="10">
        <f t="shared" si="5557"/>
        <v>37</v>
      </c>
      <c r="C4699" s="12" t="s">
        <v>368</v>
      </c>
      <c r="D4699" s="21" t="str">
        <f t="shared" si="6570"/>
        <v>pron</v>
      </c>
      <c r="E4699" s="21" t="str">
        <f t="shared" si="6571"/>
        <v>masc nom sg of ta</v>
      </c>
      <c r="F4699" s="21" t="str">
        <f t="shared" si="6572"/>
        <v/>
      </c>
      <c r="G4699" s="21"/>
      <c r="H4699" s="21" t="str">
        <f t="shared" si="6573"/>
        <v>he, that</v>
      </c>
      <c r="I4699" s="21" t="str">
        <f t="shared" si="6574"/>
        <v/>
      </c>
      <c r="J4699" s="21" t="str">
        <f t="shared" si="6575"/>
        <v/>
      </c>
      <c r="K4699" s="21" t="str">
        <f t="shared" si="6576"/>
        <v/>
      </c>
      <c r="L4699" s="21" t="str">
        <f t="shared" si="6577"/>
        <v/>
      </c>
      <c r="M4699" s="21" t="str">
        <f t="shared" si="6578"/>
        <v/>
      </c>
      <c r="N4699" s="21" t="str">
        <f t="shared" si="6579"/>
        <v/>
      </c>
      <c r="O4699" s="21" t="str">
        <f t="shared" si="6580"/>
        <v/>
      </c>
      <c r="P4699" s="21" t="str">
        <f t="shared" si="6581"/>
        <v/>
      </c>
      <c r="Q4699" s="21"/>
      <c r="R4699" s="21" t="s">
        <v>9687</v>
      </c>
      <c r="S4699" s="21" t="s">
        <v>9691</v>
      </c>
      <c r="T4699" s="21" t="s">
        <v>9714</v>
      </c>
      <c r="U4699" s="23"/>
      <c r="V4699" s="23"/>
      <c r="W4699" s="15">
        <f t="shared" si="2"/>
        <v>45635</v>
      </c>
      <c r="X4699" s="24">
        <v>4698.0</v>
      </c>
      <c r="Y4699" s="17" t="str">
        <f t="shared" si="6566"/>
        <v>=COUNTIFS(C$3:C4699,C4699)</v>
      </c>
      <c r="Z4699" s="25" t="str">
        <f t="shared" si="6567"/>
        <v>#NAME?</v>
      </c>
      <c r="AA4699" s="25" t="str">
        <f t="shared" si="6568"/>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69"/>
        <v>3</v>
      </c>
      <c r="B4700" s="10">
        <f t="shared" si="5557"/>
        <v>3</v>
      </c>
      <c r="C4700" s="12" t="s">
        <v>9624</v>
      </c>
      <c r="D4700" s="21" t="str">
        <f t="shared" si="6570"/>
        <v>noun</v>
      </c>
      <c r="E4700" s="21" t="str">
        <f t="shared" si="6571"/>
        <v>masc nom sg of bhagavant</v>
      </c>
      <c r="F4700" s="21" t="str">
        <f t="shared" si="6572"/>
        <v/>
      </c>
      <c r="G4700" s="21"/>
      <c r="H4700" s="21" t="str">
        <f t="shared" si="6573"/>
        <v>the Blessed One, Fortunate one</v>
      </c>
      <c r="I4700" s="21" t="str">
        <f t="shared" si="6574"/>
        <v>having quality of fortune</v>
      </c>
      <c r="J4700" s="21" t="str">
        <f t="shared" si="6575"/>
        <v>√bhaj (divide)</v>
      </c>
      <c r="K4700" s="21">
        <f t="shared" si="6576"/>
        <v>1</v>
      </c>
      <c r="L4700" s="21" t="str">
        <f t="shared" si="6577"/>
        <v>a</v>
      </c>
      <c r="M4700" s="21" t="str">
        <f t="shared" si="6578"/>
        <v/>
      </c>
      <c r="N4700" s="21" t="str">
        <f t="shared" si="6579"/>
        <v>√bhaj + a + vant</v>
      </c>
      <c r="O4700" s="21" t="str">
        <f t="shared" si="6580"/>
        <v/>
      </c>
      <c r="P4700" s="21" t="str">
        <f t="shared" si="6581"/>
        <v/>
      </c>
      <c r="Q4700" s="21"/>
      <c r="R4700" s="21" t="s">
        <v>9687</v>
      </c>
      <c r="S4700" s="21" t="s">
        <v>9691</v>
      </c>
      <c r="T4700" s="21" t="s">
        <v>9714</v>
      </c>
      <c r="U4700" s="23"/>
      <c r="V4700" s="23"/>
      <c r="W4700" s="15">
        <f t="shared" si="2"/>
        <v>45635</v>
      </c>
      <c r="X4700" s="24">
        <v>4699.0</v>
      </c>
      <c r="Y4700" s="17" t="str">
        <f t="shared" si="6566"/>
        <v>=COUNTIFS(C$3:C4700,C4700)</v>
      </c>
      <c r="Z4700" s="25" t="str">
        <f t="shared" si="6567"/>
        <v>#NAME?</v>
      </c>
      <c r="AA4700" s="25" t="str">
        <f t="shared" si="6568"/>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69"/>
        <v>1</v>
      </c>
      <c r="B4701" s="10">
        <f t="shared" si="5557"/>
        <v>1</v>
      </c>
      <c r="C4701" s="12" t="s">
        <v>9726</v>
      </c>
      <c r="D4701" s="21" t="s">
        <v>47</v>
      </c>
      <c r="E4701" s="21" t="s">
        <v>9727</v>
      </c>
      <c r="F4701" s="21"/>
      <c r="G4701" s="21"/>
      <c r="H4701" s="21" t="s">
        <v>9728</v>
      </c>
      <c r="I4701" s="21"/>
      <c r="J4701" s="21" t="s">
        <v>9729</v>
      </c>
      <c r="K4701" s="21">
        <v>1.0</v>
      </c>
      <c r="L4701" s="21" t="s">
        <v>35</v>
      </c>
      <c r="M4701" s="21"/>
      <c r="N4701" s="21" t="s">
        <v>9730</v>
      </c>
      <c r="O4701" s="21"/>
      <c r="P4701" s="21"/>
      <c r="Q4701" s="21"/>
      <c r="R4701" s="21" t="s">
        <v>9687</v>
      </c>
      <c r="S4701" s="21" t="s">
        <v>9691</v>
      </c>
      <c r="T4701" s="21" t="s">
        <v>9731</v>
      </c>
      <c r="U4701" s="23"/>
      <c r="V4701" s="23"/>
      <c r="W4701" s="15">
        <f t="shared" si="2"/>
        <v>45635</v>
      </c>
      <c r="X4701" s="24">
        <v>4700.0</v>
      </c>
      <c r="Y4701" s="17" t="str">
        <f t="shared" si="6566"/>
        <v>=COUNTIFS(C$3:C4701,C4701)</v>
      </c>
      <c r="Z4701" s="25" t="str">
        <f t="shared" si="6567"/>
        <v>#NAME?</v>
      </c>
      <c r="AA4701" s="25" t="str">
        <f t="shared" si="6568"/>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69"/>
        <v>1</v>
      </c>
      <c r="B4702" s="10">
        <f t="shared" si="5557"/>
        <v>1</v>
      </c>
      <c r="C4702" s="12" t="s">
        <v>9732</v>
      </c>
      <c r="D4702" s="21" t="s">
        <v>401</v>
      </c>
      <c r="E4702" s="21" t="s">
        <v>9733</v>
      </c>
      <c r="F4702" s="21"/>
      <c r="G4702" s="21"/>
      <c r="H4702" s="21" t="s">
        <v>9734</v>
      </c>
      <c r="I4702" s="27" t="s">
        <v>5544</v>
      </c>
      <c r="J4702" s="21" t="s">
        <v>232</v>
      </c>
      <c r="K4702" s="21">
        <v>1.0</v>
      </c>
      <c r="L4702" s="21" t="s">
        <v>35</v>
      </c>
      <c r="M4702" s="21"/>
      <c r="N4702" s="21" t="s">
        <v>9735</v>
      </c>
      <c r="O4702" s="21"/>
      <c r="P4702" s="21"/>
      <c r="Q4702" s="21"/>
      <c r="R4702" s="21" t="s">
        <v>9687</v>
      </c>
      <c r="S4702" s="21" t="s">
        <v>9691</v>
      </c>
      <c r="T4702" s="21" t="s">
        <v>9736</v>
      </c>
      <c r="U4702" s="23"/>
      <c r="V4702" s="23"/>
      <c r="W4702" s="15">
        <f t="shared" si="2"/>
        <v>45635</v>
      </c>
      <c r="X4702" s="24">
        <v>4701.0</v>
      </c>
      <c r="Y4702" s="17" t="str">
        <f t="shared" si="6566"/>
        <v>=COUNTIFS(C$3:C4702,C4702)</v>
      </c>
      <c r="Z4702" s="25" t="str">
        <f t="shared" si="6567"/>
        <v>#NAME?</v>
      </c>
      <c r="AA4702" s="25" t="str">
        <f t="shared" si="6568"/>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57"/>
        <v>0</v>
      </c>
      <c r="C4703" s="130"/>
      <c r="D4703" s="130"/>
      <c r="E4703" s="130"/>
      <c r="F4703" s="130"/>
      <c r="G4703" s="130"/>
      <c r="H4703" s="130"/>
      <c r="I4703" s="130"/>
      <c r="J4703" s="130"/>
      <c r="K4703" s="130"/>
      <c r="L4703" s="130"/>
      <c r="M4703" s="130"/>
      <c r="N4703" s="130"/>
      <c r="O4703" s="130"/>
      <c r="P4703" s="130"/>
      <c r="Q4703" s="130"/>
      <c r="R4703" s="130"/>
      <c r="S4703" s="130"/>
      <c r="T4703" s="130"/>
      <c r="U4703" s="36"/>
      <c r="V4703" s="36"/>
      <c r="W4703" s="15">
        <f t="shared" si="2"/>
        <v>45635</v>
      </c>
      <c r="X4703" s="24">
        <v>4702.0</v>
      </c>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57"/>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2"/>
        <v>45635</v>
      </c>
      <c r="X4704" s="24">
        <v>4703.0</v>
      </c>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57"/>
        <v>1</v>
      </c>
      <c r="C4705" s="12" t="s">
        <v>9737</v>
      </c>
      <c r="D4705" s="21" t="s">
        <v>118</v>
      </c>
      <c r="E4705" s="21" t="s">
        <v>6774</v>
      </c>
      <c r="F4705" s="21"/>
      <c r="G4705" s="21"/>
      <c r="H4705" s="21" t="s">
        <v>9738</v>
      </c>
      <c r="I4705" s="21" t="s">
        <v>9739</v>
      </c>
      <c r="J4705" s="21"/>
      <c r="K4705" s="21"/>
      <c r="L4705" s="21"/>
      <c r="M4705" s="21"/>
      <c r="N4705" s="21" t="s">
        <v>9740</v>
      </c>
      <c r="O4705" s="21"/>
      <c r="P4705" s="21"/>
      <c r="Q4705" s="21"/>
      <c r="R4705" s="21" t="s">
        <v>9687</v>
      </c>
      <c r="S4705" s="21" t="s">
        <v>9691</v>
      </c>
      <c r="T4705" s="22" t="s">
        <v>9741</v>
      </c>
      <c r="U4705" s="23"/>
      <c r="V4705" s="23"/>
      <c r="W4705" s="15">
        <f t="shared" si="2"/>
        <v>45635</v>
      </c>
      <c r="X4705" s="24">
        <v>4704.0</v>
      </c>
      <c r="Y4705" s="17" t="str">
        <f t="shared" ref="Y4705:Y4729" si="6582">formulatext(A4705)</f>
        <v>=COUNTIFS(C$3:C4707,C4705)</v>
      </c>
      <c r="Z4705" s="25" t="str">
        <f t="shared" ref="Z4705:Z4729" si="6583">org.libreoffice.regex(Y4705,"(\= COUNTIFS\(C\$\d{1,3}:)(C\d{1,3})(,)(C\d{1,3})(\))","$2")</f>
        <v>#NAME?</v>
      </c>
      <c r="AA4705" s="25" t="str">
        <f t="shared" ref="AA4705:AA4729" si="6584">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85">COUNTIFS(C$3:C4706,C4706)</f>
        <v>1</v>
      </c>
      <c r="B4706" s="10">
        <f t="shared" si="5557"/>
        <v>2</v>
      </c>
      <c r="C4706" s="12" t="s">
        <v>9742</v>
      </c>
      <c r="D4706" s="21" t="s">
        <v>42</v>
      </c>
      <c r="E4706" s="21" t="s">
        <v>9743</v>
      </c>
      <c r="F4706" s="21"/>
      <c r="G4706" s="21"/>
      <c r="H4706" s="21" t="s">
        <v>6430</v>
      </c>
      <c r="I4706" s="21"/>
      <c r="J4706" s="21"/>
      <c r="K4706" s="21"/>
      <c r="L4706" s="21"/>
      <c r="M4706" s="21"/>
      <c r="N4706" s="21"/>
      <c r="O4706" s="21"/>
      <c r="P4706" s="21"/>
      <c r="Q4706" s="21"/>
      <c r="R4706" s="21" t="s">
        <v>9687</v>
      </c>
      <c r="S4706" s="21" t="s">
        <v>9691</v>
      </c>
      <c r="T4706" s="22" t="s">
        <v>9744</v>
      </c>
      <c r="U4706" s="23"/>
      <c r="V4706" s="23"/>
      <c r="W4706" s="15">
        <f t="shared" si="2"/>
        <v>45635</v>
      </c>
      <c r="X4706" s="24">
        <v>4705.0</v>
      </c>
      <c r="Y4706" s="17" t="str">
        <f t="shared" si="6582"/>
        <v>=COUNTIFS(C$3:C4706,C4706)</v>
      </c>
      <c r="Z4706" s="25" t="str">
        <f t="shared" si="6583"/>
        <v>#NAME?</v>
      </c>
      <c r="AA4706" s="25" t="str">
        <f t="shared" si="6584"/>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85"/>
        <v>23</v>
      </c>
      <c r="B4707" s="10">
        <f t="shared" si="5557"/>
        <v>27</v>
      </c>
      <c r="C4707" s="12" t="s">
        <v>851</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9687</v>
      </c>
      <c r="S4707" s="21" t="s">
        <v>9691</v>
      </c>
      <c r="T4707" s="21" t="s">
        <v>9745</v>
      </c>
      <c r="U4707" s="23"/>
      <c r="V4707" s="23"/>
      <c r="W4707" s="15">
        <f t="shared" si="2"/>
        <v>45635</v>
      </c>
      <c r="X4707" s="24">
        <v>4706.0</v>
      </c>
      <c r="Y4707" s="17" t="str">
        <f t="shared" si="6582"/>
        <v>=COUNTIFS(C$3:C4707,C4707)</v>
      </c>
      <c r="Z4707" s="25" t="str">
        <f t="shared" si="6583"/>
        <v>#NAME?</v>
      </c>
      <c r="AA4707" s="25" t="str">
        <f t="shared" si="6584"/>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57"/>
        <v>1</v>
      </c>
      <c r="C4708" s="12" t="s">
        <v>9746</v>
      </c>
      <c r="D4708" s="21" t="s">
        <v>118</v>
      </c>
      <c r="E4708" s="21" t="s">
        <v>9153</v>
      </c>
      <c r="F4708" s="21"/>
      <c r="G4708" s="21"/>
      <c r="H4708" s="21" t="s">
        <v>9747</v>
      </c>
      <c r="I4708" s="21"/>
      <c r="J4708" s="21"/>
      <c r="K4708" s="21"/>
      <c r="L4708" s="21"/>
      <c r="M4708" s="21"/>
      <c r="N4708" s="21" t="s">
        <v>9748</v>
      </c>
      <c r="O4708" s="21"/>
      <c r="P4708" s="21"/>
      <c r="Q4708" s="21"/>
      <c r="R4708" s="21" t="s">
        <v>9687</v>
      </c>
      <c r="S4708" s="21" t="s">
        <v>9691</v>
      </c>
      <c r="T4708" s="21" t="s">
        <v>9749</v>
      </c>
      <c r="U4708" s="23"/>
      <c r="V4708" s="23"/>
      <c r="W4708" s="15">
        <f t="shared" si="2"/>
        <v>45635</v>
      </c>
      <c r="X4708" s="24">
        <v>4707.0</v>
      </c>
      <c r="Y4708" s="17" t="str">
        <f t="shared" si="6582"/>
        <v>=COUNTIFS(C$3:C4710,C4708)</v>
      </c>
      <c r="Z4708" s="25" t="str">
        <f t="shared" si="6583"/>
        <v>#NAME?</v>
      </c>
      <c r="AA4708" s="25" t="str">
        <f t="shared" si="6584"/>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86">COUNTIFS(C$3:C4709,C4709)</f>
        <v>17</v>
      </c>
      <c r="B4709" s="10">
        <f t="shared" si="5557"/>
        <v>19</v>
      </c>
      <c r="C4709" s="12" t="s">
        <v>3218</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9687</v>
      </c>
      <c r="S4709" s="21" t="s">
        <v>9691</v>
      </c>
      <c r="T4709" s="21" t="s">
        <v>9745</v>
      </c>
      <c r="U4709" s="23"/>
      <c r="V4709" s="23"/>
      <c r="W4709" s="15">
        <f t="shared" si="2"/>
        <v>45635</v>
      </c>
      <c r="X4709" s="24">
        <v>4708.0</v>
      </c>
      <c r="Y4709" s="17" t="str">
        <f t="shared" si="6582"/>
        <v>=COUNTIFS(C$3:C4709,C4709)</v>
      </c>
      <c r="Z4709" s="25" t="str">
        <f t="shared" si="6583"/>
        <v>#NAME?</v>
      </c>
      <c r="AA4709" s="25" t="str">
        <f t="shared" si="6584"/>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86"/>
        <v>1</v>
      </c>
      <c r="B4710" s="10">
        <f t="shared" si="5557"/>
        <v>1</v>
      </c>
      <c r="C4710" s="12" t="s">
        <v>9750</v>
      </c>
      <c r="D4710" s="21" t="s">
        <v>42</v>
      </c>
      <c r="E4710" s="21" t="s">
        <v>9751</v>
      </c>
      <c r="F4710" s="21"/>
      <c r="G4710" s="21"/>
      <c r="H4710" s="21" t="s">
        <v>9752</v>
      </c>
      <c r="I4710" s="21"/>
      <c r="J4710" s="21"/>
      <c r="K4710" s="21"/>
      <c r="L4710" s="21"/>
      <c r="M4710" s="21"/>
      <c r="N4710" s="21"/>
      <c r="O4710" s="21"/>
      <c r="P4710" s="21"/>
      <c r="Q4710" s="21"/>
      <c r="R4710" s="21" t="s">
        <v>9687</v>
      </c>
      <c r="S4710" s="21" t="s">
        <v>9691</v>
      </c>
      <c r="T4710" s="21" t="s">
        <v>9753</v>
      </c>
      <c r="U4710" s="23"/>
      <c r="V4710" s="23"/>
      <c r="W4710" s="15">
        <f t="shared" si="2"/>
        <v>45635</v>
      </c>
      <c r="X4710" s="24">
        <v>4709.0</v>
      </c>
      <c r="Y4710" s="17" t="str">
        <f t="shared" si="6582"/>
        <v>=COUNTIFS(C$3:C4710,C4710)</v>
      </c>
      <c r="Z4710" s="25" t="str">
        <f t="shared" si="6583"/>
        <v>#NAME?</v>
      </c>
      <c r="AA4710" s="25" t="str">
        <f t="shared" si="6584"/>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86"/>
        <v>1</v>
      </c>
      <c r="B4711" s="10">
        <f t="shared" si="5557"/>
        <v>1</v>
      </c>
      <c r="C4711" s="12" t="s">
        <v>9754</v>
      </c>
      <c r="D4711" s="21" t="s">
        <v>47</v>
      </c>
      <c r="E4711" s="21" t="s">
        <v>9755</v>
      </c>
      <c r="F4711" s="21"/>
      <c r="G4711" s="21"/>
      <c r="H4711" s="21" t="s">
        <v>9756</v>
      </c>
      <c r="I4711" s="21" t="s">
        <v>9757</v>
      </c>
      <c r="J4711" s="21"/>
      <c r="K4711" s="21"/>
      <c r="L4711" s="21"/>
      <c r="M4711" s="21"/>
      <c r="N4711" s="21" t="s">
        <v>9697</v>
      </c>
      <c r="O4711" s="21"/>
      <c r="P4711" s="21"/>
      <c r="Q4711" s="21"/>
      <c r="R4711" s="21" t="s">
        <v>9687</v>
      </c>
      <c r="S4711" s="21" t="s">
        <v>9691</v>
      </c>
      <c r="T4711" s="21" t="s">
        <v>9758</v>
      </c>
      <c r="U4711" s="23"/>
      <c r="V4711" s="23"/>
      <c r="W4711" s="15">
        <f t="shared" si="2"/>
        <v>45635</v>
      </c>
      <c r="X4711" s="24">
        <v>4710.0</v>
      </c>
      <c r="Y4711" s="17" t="str">
        <f t="shared" si="6582"/>
        <v>=COUNTIFS(C$3:C4711,C4711)</v>
      </c>
      <c r="Z4711" s="25" t="str">
        <f t="shared" si="6583"/>
        <v>#NAME?</v>
      </c>
      <c r="AA4711" s="25" t="str">
        <f t="shared" si="6584"/>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86"/>
        <v>1</v>
      </c>
      <c r="B4712" s="10">
        <f t="shared" si="5557"/>
        <v>1</v>
      </c>
      <c r="C4712" s="12" t="s">
        <v>9759</v>
      </c>
      <c r="D4712" s="21" t="s">
        <v>84</v>
      </c>
      <c r="E4712" s="21" t="s">
        <v>9760</v>
      </c>
      <c r="F4712" s="21"/>
      <c r="G4712" s="21"/>
      <c r="H4712" s="21" t="s">
        <v>9761</v>
      </c>
      <c r="I4712" s="21"/>
      <c r="J4712" s="21" t="s">
        <v>1861</v>
      </c>
      <c r="K4712" s="21">
        <v>1.0</v>
      </c>
      <c r="L4712" s="21" t="s">
        <v>35</v>
      </c>
      <c r="M4712" s="21" t="s">
        <v>1862</v>
      </c>
      <c r="N4712" s="21" t="s">
        <v>1863</v>
      </c>
      <c r="O4712" s="21"/>
      <c r="P4712" s="21"/>
      <c r="Q4712" s="21"/>
      <c r="R4712" s="21" t="s">
        <v>9687</v>
      </c>
      <c r="S4712" s="21" t="s">
        <v>9691</v>
      </c>
      <c r="T4712" s="21" t="s">
        <v>9762</v>
      </c>
      <c r="U4712" s="23"/>
      <c r="V4712" s="23"/>
      <c r="W4712" s="15">
        <f t="shared" si="2"/>
        <v>45635</v>
      </c>
      <c r="X4712" s="24">
        <v>4711.0</v>
      </c>
      <c r="Y4712" s="17" t="str">
        <f t="shared" si="6582"/>
        <v>=COUNTIFS(C$3:C4712,C4712)</v>
      </c>
      <c r="Z4712" s="25" t="str">
        <f t="shared" si="6583"/>
        <v>#NAME?</v>
      </c>
      <c r="AA4712" s="25" t="str">
        <f t="shared" si="6584"/>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86"/>
        <v>26</v>
      </c>
      <c r="B4713" s="10">
        <f t="shared" si="5557"/>
        <v>29</v>
      </c>
      <c r="C4713" s="12" t="s">
        <v>1865</v>
      </c>
      <c r="D4713" s="21" t="str">
        <f t="shared" ref="D4713:D4716" si="6587">VLOOKUP($C4713,$C$1:$P$7320,2,0)</f>
        <v>noun</v>
      </c>
      <c r="E4713" s="21" t="str">
        <f t="shared" ref="E4713:E4716" si="6588">VLOOKUP($C4713,$C$1:$P$7320,3,0)</f>
        <v>masc instr pl of bhikkhu</v>
      </c>
      <c r="F4713" s="21" t="str">
        <f t="shared" ref="F4713:F4716" si="6589">VLOOKUP($C4713,$C$1:$P$7320,4,0)</f>
        <v/>
      </c>
      <c r="G4713" s="21"/>
      <c r="H4713" s="21" t="str">
        <f t="shared" ref="H4713:H4716" si="6590">VLOOKUP($C4713,$C$1:$P$7320,6,0)</f>
        <v>with monks</v>
      </c>
      <c r="I4713" s="21" t="str">
        <f t="shared" ref="I4713:I4716" si="6591">VLOOKUP($C4713,$C$1:$P$7320,7,0)</f>
        <v/>
      </c>
      <c r="J4713" s="21" t="str">
        <f t="shared" ref="J4713:J4716" si="6592">VLOOKUP($C4713,$C$1:$P$7320,8,0)</f>
        <v>√bhikkh (beg)</v>
      </c>
      <c r="K4713" s="21">
        <f t="shared" ref="K4713:K4716" si="6593">VLOOKUP($C4713,$C$1:$P$7320,9,0)</f>
        <v>1</v>
      </c>
      <c r="L4713" s="21" t="str">
        <f t="shared" ref="L4713:L4716" si="6594">VLOOKUP($C4713,$C$1:$P$7320,10,0)</f>
        <v>a</v>
      </c>
      <c r="M4713" s="21" t="str">
        <f t="shared" ref="M4713:M4716" si="6595">VLOOKUP($C4713,$C$1:$P$7320,11,0)</f>
        <v/>
      </c>
      <c r="N4713" s="21" t="str">
        <f t="shared" ref="N4713:N4716" si="6596">VLOOKUP($C4713,$C$1:$P$7320,12,0)</f>
        <v>√bhikkh + u</v>
      </c>
      <c r="O4713" s="21" t="str">
        <f t="shared" ref="O4713:O4716" si="6597">VLOOKUP($C4713,$C$1:$P$7320,13,0)</f>
        <v/>
      </c>
      <c r="P4713" s="21" t="str">
        <f t="shared" ref="P4713:P4716" si="6598">VLOOKUP($C4713,$C$1:$P$7320,14,0)</f>
        <v/>
      </c>
      <c r="Q4713" s="21"/>
      <c r="R4713" s="21" t="s">
        <v>9687</v>
      </c>
      <c r="S4713" s="21" t="s">
        <v>9691</v>
      </c>
      <c r="T4713" s="21" t="s">
        <v>9745</v>
      </c>
      <c r="U4713" s="23"/>
      <c r="V4713" s="23"/>
      <c r="W4713" s="15">
        <f t="shared" si="2"/>
        <v>45635</v>
      </c>
      <c r="X4713" s="24">
        <v>4712.0</v>
      </c>
      <c r="Y4713" s="17" t="str">
        <f t="shared" si="6582"/>
        <v>=COUNTIFS(C$3:C4713,C4713)</v>
      </c>
      <c r="Z4713" s="25" t="str">
        <f t="shared" si="6583"/>
        <v>#NAME?</v>
      </c>
      <c r="AA4713" s="25" t="str">
        <f t="shared" si="6584"/>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86"/>
        <v>15</v>
      </c>
      <c r="B4714" s="10">
        <f t="shared" si="5557"/>
        <v>15</v>
      </c>
      <c r="C4714" s="12" t="s">
        <v>1869</v>
      </c>
      <c r="D4714" s="21" t="str">
        <f t="shared" si="6587"/>
        <v>ind</v>
      </c>
      <c r="E4714" s="21" t="str">
        <f t="shared" si="6588"/>
        <v>prep</v>
      </c>
      <c r="F4714" s="21" t="str">
        <f t="shared" si="6589"/>
        <v>+instr</v>
      </c>
      <c r="G4714" s="21"/>
      <c r="H4714" s="21" t="str">
        <f t="shared" si="6590"/>
        <v>together with</v>
      </c>
      <c r="I4714" s="21" t="str">
        <f t="shared" si="6591"/>
        <v/>
      </c>
      <c r="J4714" s="21" t="str">
        <f t="shared" si="6592"/>
        <v/>
      </c>
      <c r="K4714" s="21" t="str">
        <f t="shared" si="6593"/>
        <v/>
      </c>
      <c r="L4714" s="21" t="str">
        <f t="shared" si="6594"/>
        <v/>
      </c>
      <c r="M4714" s="21" t="str">
        <f t="shared" si="6595"/>
        <v/>
      </c>
      <c r="N4714" s="21" t="str">
        <f t="shared" si="6596"/>
        <v/>
      </c>
      <c r="O4714" s="21" t="str">
        <f t="shared" si="6597"/>
        <v/>
      </c>
      <c r="P4714" s="21" t="str">
        <f t="shared" si="6598"/>
        <v/>
      </c>
      <c r="Q4714" s="21"/>
      <c r="R4714" s="21" t="s">
        <v>9687</v>
      </c>
      <c r="S4714" s="21" t="s">
        <v>9691</v>
      </c>
      <c r="T4714" s="21" t="s">
        <v>9745</v>
      </c>
      <c r="U4714" s="23"/>
      <c r="V4714" s="23"/>
      <c r="W4714" s="15">
        <f t="shared" si="2"/>
        <v>45635</v>
      </c>
      <c r="X4714" s="24">
        <v>4713.0</v>
      </c>
      <c r="Y4714" s="17" t="str">
        <f t="shared" si="6582"/>
        <v>=COUNTIFS(C$3:C4714,C4714)</v>
      </c>
      <c r="Z4714" s="25" t="str">
        <f t="shared" si="6583"/>
        <v>#NAME?</v>
      </c>
      <c r="AA4714" s="25" t="str">
        <f t="shared" si="6584"/>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86"/>
        <v>4</v>
      </c>
      <c r="B4715" s="10">
        <f t="shared" si="5557"/>
        <v>4</v>
      </c>
      <c r="C4715" s="12" t="s">
        <v>7198</v>
      </c>
      <c r="D4715" s="21" t="str">
        <f t="shared" si="6587"/>
        <v>ind</v>
      </c>
      <c r="E4715" s="21" t="str">
        <f t="shared" si="6588"/>
        <v>adv, acc sg of dirattatiratta</v>
      </c>
      <c r="F4715" s="21" t="str">
        <f t="shared" si="6589"/>
        <v/>
      </c>
      <c r="G4715" s="21"/>
      <c r="H4715" s="21" t="str">
        <f t="shared" si="6590"/>
        <v>for two or three nights</v>
      </c>
      <c r="I4715" s="21" t="str">
        <f t="shared" si="6591"/>
        <v/>
      </c>
      <c r="J4715" s="21" t="str">
        <f t="shared" si="6592"/>
        <v/>
      </c>
      <c r="K4715" s="21" t="str">
        <f t="shared" si="6593"/>
        <v/>
      </c>
      <c r="L4715" s="21" t="str">
        <f t="shared" si="6594"/>
        <v/>
      </c>
      <c r="M4715" s="21" t="str">
        <f t="shared" si="6595"/>
        <v/>
      </c>
      <c r="N4715" s="21" t="str">
        <f t="shared" si="6596"/>
        <v>diratta + tiratta + aṃ</v>
      </c>
      <c r="O4715" s="21" t="str">
        <f t="shared" si="6597"/>
        <v/>
      </c>
      <c r="P4715" s="21" t="str">
        <f t="shared" si="6598"/>
        <v/>
      </c>
      <c r="Q4715" s="21" t="s">
        <v>9763</v>
      </c>
      <c r="R4715" s="21" t="s">
        <v>9687</v>
      </c>
      <c r="S4715" s="21" t="s">
        <v>9691</v>
      </c>
      <c r="T4715" s="21" t="s">
        <v>9745</v>
      </c>
      <c r="U4715" s="23"/>
      <c r="V4715" s="23"/>
      <c r="W4715" s="15">
        <f t="shared" si="2"/>
        <v>45635</v>
      </c>
      <c r="X4715" s="24">
        <v>4714.0</v>
      </c>
      <c r="Y4715" s="17" t="str">
        <f t="shared" si="6582"/>
        <v>=COUNTIFS(C$3:C4715,C4715)</v>
      </c>
      <c r="Z4715" s="25" t="str">
        <f t="shared" si="6583"/>
        <v>#NAME?</v>
      </c>
      <c r="AA4715" s="25" t="str">
        <f t="shared" si="6584"/>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86"/>
        <v>3</v>
      </c>
      <c r="B4716" s="10">
        <f t="shared" si="5557"/>
        <v>3</v>
      </c>
      <c r="C4716" s="12" t="s">
        <v>7222</v>
      </c>
      <c r="D4716" s="21" t="str">
        <f t="shared" si="6587"/>
        <v>noun</v>
      </c>
      <c r="E4716" s="21" t="str">
        <f t="shared" si="6588"/>
        <v>fem acc sg of sahaseyyā</v>
      </c>
      <c r="F4716" s="21" t="str">
        <f t="shared" si="6589"/>
        <v/>
      </c>
      <c r="G4716" s="21"/>
      <c r="H4716" s="21" t="str">
        <f t="shared" si="6590"/>
        <v>sharing a room</v>
      </c>
      <c r="I4716" s="21" t="str">
        <f t="shared" si="6591"/>
        <v>sleeping together</v>
      </c>
      <c r="J4716" s="21" t="str">
        <f t="shared" si="6592"/>
        <v/>
      </c>
      <c r="K4716" s="21" t="str">
        <f t="shared" si="6593"/>
        <v/>
      </c>
      <c r="L4716" s="21" t="str">
        <f t="shared" si="6594"/>
        <v/>
      </c>
      <c r="M4716" s="21" t="str">
        <f t="shared" si="6595"/>
        <v/>
      </c>
      <c r="N4716" s="21" t="str">
        <f t="shared" si="6596"/>
        <v>saha + seyyā</v>
      </c>
      <c r="O4716" s="21" t="str">
        <f t="shared" si="6597"/>
        <v/>
      </c>
      <c r="P4716" s="21" t="str">
        <f t="shared" si="6598"/>
        <v/>
      </c>
      <c r="Q4716" s="21"/>
      <c r="R4716" s="21" t="s">
        <v>9687</v>
      </c>
      <c r="S4716" s="21" t="s">
        <v>9691</v>
      </c>
      <c r="T4716" s="21" t="s">
        <v>9745</v>
      </c>
      <c r="U4716" s="23"/>
      <c r="V4716" s="23"/>
      <c r="W4716" s="15">
        <f t="shared" si="2"/>
        <v>45635</v>
      </c>
      <c r="X4716" s="24">
        <v>4715.0</v>
      </c>
      <c r="Y4716" s="17" t="str">
        <f t="shared" si="6582"/>
        <v>=COUNTIFS(C$3:C4716,C4716)</v>
      </c>
      <c r="Z4716" s="25" t="str">
        <f t="shared" si="6583"/>
        <v>#NAME?</v>
      </c>
      <c r="AA4716" s="25" t="str">
        <f t="shared" si="6584"/>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57"/>
        <v>1</v>
      </c>
      <c r="C4717" s="12" t="s">
        <v>9764</v>
      </c>
      <c r="D4717" s="21" t="s">
        <v>118</v>
      </c>
      <c r="E4717" s="21" t="s">
        <v>6774</v>
      </c>
      <c r="F4717" s="21"/>
      <c r="G4717" s="21"/>
      <c r="H4717" s="21" t="s">
        <v>9765</v>
      </c>
      <c r="I4717" s="21"/>
      <c r="J4717" s="21"/>
      <c r="K4717" s="21"/>
      <c r="L4717" s="21"/>
      <c r="M4717" s="21"/>
      <c r="N4717" s="21" t="s">
        <v>9766</v>
      </c>
      <c r="O4717" s="21"/>
      <c r="P4717" s="21"/>
      <c r="Q4717" s="21"/>
      <c r="R4717" s="21" t="s">
        <v>9687</v>
      </c>
      <c r="S4717" s="21" t="s">
        <v>9691</v>
      </c>
      <c r="T4717" s="21" t="s">
        <v>9767</v>
      </c>
      <c r="U4717" s="23"/>
      <c r="V4717" s="23"/>
      <c r="W4717" s="15">
        <f t="shared" si="2"/>
        <v>45635</v>
      </c>
      <c r="X4717" s="24">
        <v>4716.0</v>
      </c>
      <c r="Y4717" s="17" t="str">
        <f t="shared" si="6582"/>
        <v>=COUNTIFS(C$3:C4719,C4717)</v>
      </c>
      <c r="Z4717" s="25" t="str">
        <f t="shared" si="6583"/>
        <v>#NAME?</v>
      </c>
      <c r="AA4717" s="25" t="str">
        <f t="shared" si="6584"/>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599">COUNTIFS(C$3:C4718,C4718)</f>
        <v>1</v>
      </c>
      <c r="B4718" s="10">
        <f t="shared" si="5557"/>
        <v>1</v>
      </c>
      <c r="C4718" s="12" t="s">
        <v>9768</v>
      </c>
      <c r="D4718" s="21" t="s">
        <v>42</v>
      </c>
      <c r="E4718" s="21" t="s">
        <v>4564</v>
      </c>
      <c r="F4718" s="21"/>
      <c r="G4718" s="21"/>
      <c r="H4718" s="21" t="s">
        <v>9769</v>
      </c>
      <c r="I4718" s="21"/>
      <c r="J4718" s="21"/>
      <c r="K4718" s="21"/>
      <c r="L4718" s="21"/>
      <c r="M4718" s="21"/>
      <c r="N4718" s="21"/>
      <c r="O4718" s="21"/>
      <c r="P4718" s="21"/>
      <c r="Q4718" s="21"/>
      <c r="R4718" s="21" t="s">
        <v>9687</v>
      </c>
      <c r="S4718" s="21" t="s">
        <v>9691</v>
      </c>
      <c r="T4718" s="27" t="s">
        <v>9770</v>
      </c>
      <c r="U4718" s="23"/>
      <c r="V4718" s="23"/>
      <c r="W4718" s="15">
        <f t="shared" si="2"/>
        <v>45635</v>
      </c>
      <c r="X4718" s="24">
        <v>4717.0</v>
      </c>
      <c r="Y4718" s="17" t="str">
        <f t="shared" si="6582"/>
        <v>=COUNTIFS(C$3:C4718,C4718)</v>
      </c>
      <c r="Z4718" s="25" t="str">
        <f t="shared" si="6583"/>
        <v>#NAME?</v>
      </c>
      <c r="AA4718" s="25" t="str">
        <f t="shared" si="6584"/>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99"/>
        <v>24</v>
      </c>
      <c r="B4719" s="10">
        <f t="shared" si="5557"/>
        <v>27</v>
      </c>
      <c r="C4719" s="12" t="s">
        <v>851</v>
      </c>
      <c r="D4719" s="21" t="str">
        <f t="shared" ref="D4719:D4720" si="6600">VLOOKUP($C4719,$C$1:$P$7320,2,0)</f>
        <v>ind</v>
      </c>
      <c r="E4719" s="21" t="str">
        <f t="shared" ref="E4719:E4720" si="6601">VLOOKUP($C4719,$C$1:$P$7320,3,0)</f>
        <v>conj</v>
      </c>
      <c r="F4719" s="21" t="str">
        <f t="shared" ref="F4719:F4720" si="6602">VLOOKUP($C4719,$C$1:$P$7320,4,0)</f>
        <v/>
      </c>
      <c r="G4719" s="21"/>
      <c r="H4719" s="21" t="str">
        <f t="shared" ref="H4719:H4720" si="6603">VLOOKUP($C4719,$C$1:$P$7320,6,0)</f>
        <v>then, and, now, even</v>
      </c>
      <c r="I4719" s="21" t="str">
        <f t="shared" ref="I4719:I4720" si="6604">VLOOKUP($C4719,$C$1:$P$7320,7,0)</f>
        <v/>
      </c>
      <c r="J4719" s="21" t="str">
        <f t="shared" ref="J4719:J4720" si="6605">VLOOKUP($C4719,$C$1:$P$7320,8,0)</f>
        <v/>
      </c>
      <c r="K4719" s="21" t="str">
        <f t="shared" ref="K4719:K4720" si="6606">VLOOKUP($C4719,$C$1:$P$7320,9,0)</f>
        <v/>
      </c>
      <c r="L4719" s="21" t="str">
        <f t="shared" ref="L4719:L4720" si="6607">VLOOKUP($C4719,$C$1:$P$7320,10,0)</f>
        <v/>
      </c>
      <c r="M4719" s="21" t="str">
        <f t="shared" ref="M4719:M4720" si="6608">VLOOKUP($C4719,$C$1:$P$7320,11,0)</f>
        <v/>
      </c>
      <c r="N4719" s="21" t="str">
        <f t="shared" ref="N4719:N4720" si="6609">VLOOKUP($C4719,$C$1:$P$7320,12,0)</f>
        <v>(a)pi</v>
      </c>
      <c r="O4719" s="21" t="str">
        <f t="shared" ref="O4719:O4720" si="6610">VLOOKUP($C4719,$C$1:$P$7320,13,0)</f>
        <v/>
      </c>
      <c r="P4719" s="21" t="str">
        <f t="shared" ref="P4719:P4720" si="6611">VLOOKUP($C4719,$C$1:$P$7320,14,0)</f>
        <v/>
      </c>
      <c r="Q4719" s="21"/>
      <c r="R4719" s="21" t="s">
        <v>9687</v>
      </c>
      <c r="S4719" s="21" t="s">
        <v>9691</v>
      </c>
      <c r="T4719" s="21" t="s">
        <v>9745</v>
      </c>
      <c r="U4719" s="23"/>
      <c r="V4719" s="23"/>
      <c r="W4719" s="15">
        <f t="shared" si="2"/>
        <v>45635</v>
      </c>
      <c r="X4719" s="24">
        <v>4718.0</v>
      </c>
      <c r="Y4719" s="17" t="str">
        <f t="shared" si="6582"/>
        <v>=COUNTIFS(C$3:C4719,C4719)</v>
      </c>
      <c r="Z4719" s="25" t="str">
        <f t="shared" si="6583"/>
        <v>#NAME?</v>
      </c>
      <c r="AA4719" s="25" t="str">
        <f t="shared" si="6584"/>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99"/>
        <v>17</v>
      </c>
      <c r="B4720" s="10">
        <f t="shared" si="5557"/>
        <v>19</v>
      </c>
      <c r="C4720" s="12" t="s">
        <v>1499</v>
      </c>
      <c r="D4720" s="21" t="str">
        <f t="shared" si="6600"/>
        <v>pron</v>
      </c>
      <c r="E4720" s="21" t="str">
        <f t="shared" si="6601"/>
        <v>dat sg of tvaṃ</v>
      </c>
      <c r="F4720" s="21" t="str">
        <f t="shared" si="6602"/>
        <v/>
      </c>
      <c r="G4720" s="21"/>
      <c r="H4720" s="21" t="str">
        <f t="shared" si="6603"/>
        <v>for you</v>
      </c>
      <c r="I4720" s="21" t="str">
        <f t="shared" si="6604"/>
        <v/>
      </c>
      <c r="J4720" s="21" t="str">
        <f t="shared" si="6605"/>
        <v/>
      </c>
      <c r="K4720" s="21" t="str">
        <f t="shared" si="6606"/>
        <v/>
      </c>
      <c r="L4720" s="21" t="str">
        <f t="shared" si="6607"/>
        <v/>
      </c>
      <c r="M4720" s="21" t="str">
        <f t="shared" si="6608"/>
        <v/>
      </c>
      <c r="N4720" s="21" t="str">
        <f t="shared" si="6609"/>
        <v/>
      </c>
      <c r="O4720" s="21" t="str">
        <f t="shared" si="6610"/>
        <v/>
      </c>
      <c r="P4720" s="21" t="str">
        <f t="shared" si="6611"/>
        <v/>
      </c>
      <c r="Q4720" s="21"/>
      <c r="R4720" s="21" t="s">
        <v>9687</v>
      </c>
      <c r="S4720" s="21" t="s">
        <v>9691</v>
      </c>
      <c r="T4720" s="21" t="s">
        <v>9745</v>
      </c>
      <c r="U4720" s="23"/>
      <c r="V4720" s="23"/>
      <c r="W4720" s="15">
        <f t="shared" si="2"/>
        <v>45635</v>
      </c>
      <c r="X4720" s="24">
        <v>4719.0</v>
      </c>
      <c r="Y4720" s="17" t="str">
        <f t="shared" si="6582"/>
        <v>=COUNTIFS(C$3:C4720,C4720)</v>
      </c>
      <c r="Z4720" s="25" t="str">
        <f t="shared" si="6583"/>
        <v>#NAME?</v>
      </c>
      <c r="AA4720" s="25" t="str">
        <f t="shared" si="6584"/>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99"/>
        <v>1</v>
      </c>
      <c r="B4721" s="10">
        <f t="shared" si="5557"/>
        <v>1</v>
      </c>
      <c r="C4721" s="12" t="s">
        <v>9771</v>
      </c>
      <c r="D4721" s="21" t="s">
        <v>84</v>
      </c>
      <c r="E4721" s="21" t="s">
        <v>9772</v>
      </c>
      <c r="F4721" s="21"/>
      <c r="G4721" s="21"/>
      <c r="H4721" s="21" t="s">
        <v>9773</v>
      </c>
      <c r="I4721" s="21" t="s">
        <v>9774</v>
      </c>
      <c r="J4721" s="21" t="s">
        <v>311</v>
      </c>
      <c r="K4721" s="21">
        <v>1.0</v>
      </c>
      <c r="L4721" s="21" t="s">
        <v>35</v>
      </c>
      <c r="M4721" s="21"/>
      <c r="N4721" s="21" t="s">
        <v>9775</v>
      </c>
      <c r="O4721" s="21"/>
      <c r="P4721" s="21"/>
      <c r="Q4721" s="21"/>
      <c r="R4721" s="21" t="s">
        <v>9687</v>
      </c>
      <c r="S4721" s="21" t="s">
        <v>9691</v>
      </c>
      <c r="T4721" s="21" t="s">
        <v>9776</v>
      </c>
      <c r="U4721" s="23"/>
      <c r="V4721" s="23"/>
      <c r="W4721" s="15">
        <f t="shared" si="2"/>
        <v>45635</v>
      </c>
      <c r="X4721" s="24">
        <v>4720.0</v>
      </c>
      <c r="Y4721" s="17" t="str">
        <f t="shared" si="6582"/>
        <v>=COUNTIFS(C$3:C4721,C4721)</v>
      </c>
      <c r="Z4721" s="25" t="str">
        <f t="shared" si="6583"/>
        <v>#NAME?</v>
      </c>
      <c r="AA4721" s="25" t="str">
        <f t="shared" si="6584"/>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99"/>
        <v>1</v>
      </c>
      <c r="B4722" s="10">
        <f t="shared" si="5557"/>
        <v>1</v>
      </c>
      <c r="C4722" s="12" t="s">
        <v>9777</v>
      </c>
      <c r="D4722" s="21" t="s">
        <v>118</v>
      </c>
      <c r="E4722" s="21" t="s">
        <v>9778</v>
      </c>
      <c r="F4722" s="21"/>
      <c r="G4722" s="21"/>
      <c r="H4722" s="21" t="s">
        <v>9779</v>
      </c>
      <c r="I4722" s="21"/>
      <c r="J4722" s="21"/>
      <c r="K4722" s="21"/>
      <c r="L4722" s="21"/>
      <c r="M4722" s="21"/>
      <c r="N4722" s="21" t="s">
        <v>9780</v>
      </c>
      <c r="O4722" s="21"/>
      <c r="P4722" s="21"/>
      <c r="Q4722" s="21"/>
      <c r="R4722" s="21" t="s">
        <v>9687</v>
      </c>
      <c r="S4722" s="21" t="s">
        <v>9691</v>
      </c>
      <c r="T4722" s="21" t="s">
        <v>9781</v>
      </c>
      <c r="U4722" s="23"/>
      <c r="V4722" s="23"/>
      <c r="W4722" s="15">
        <f t="shared" si="2"/>
        <v>45635</v>
      </c>
      <c r="X4722" s="24">
        <v>4721.0</v>
      </c>
      <c r="Y4722" s="17" t="str">
        <f t="shared" si="6582"/>
        <v>=COUNTIFS(C$3:C4722,C4722)</v>
      </c>
      <c r="Z4722" s="25" t="str">
        <f t="shared" si="6583"/>
        <v>#NAME?</v>
      </c>
      <c r="AA4722" s="25" t="str">
        <f t="shared" si="6584"/>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99"/>
        <v>1</v>
      </c>
      <c r="B4723" s="10">
        <f t="shared" si="5557"/>
        <v>1</v>
      </c>
      <c r="C4723" s="12" t="s">
        <v>9782</v>
      </c>
      <c r="D4723" s="21" t="s">
        <v>84</v>
      </c>
      <c r="E4723" s="21" t="s">
        <v>9783</v>
      </c>
      <c r="F4723" s="21"/>
      <c r="G4723" s="21"/>
      <c r="H4723" s="21" t="s">
        <v>9784</v>
      </c>
      <c r="I4723" s="21" t="s">
        <v>9785</v>
      </c>
      <c r="J4723" s="21" t="s">
        <v>1673</v>
      </c>
      <c r="K4723" s="21">
        <v>1.0</v>
      </c>
      <c r="L4723" s="21" t="s">
        <v>35</v>
      </c>
      <c r="M4723" s="21" t="s">
        <v>1674</v>
      </c>
      <c r="N4723" s="21" t="s">
        <v>9786</v>
      </c>
      <c r="O4723" s="21"/>
      <c r="P4723" s="21"/>
      <c r="Q4723" s="21"/>
      <c r="R4723" s="21" t="s">
        <v>9687</v>
      </c>
      <c r="S4723" s="21" t="s">
        <v>9691</v>
      </c>
      <c r="T4723" s="21" t="s">
        <v>9787</v>
      </c>
      <c r="U4723" s="23"/>
      <c r="V4723" s="23"/>
      <c r="W4723" s="15">
        <f t="shared" si="2"/>
        <v>45635</v>
      </c>
      <c r="X4723" s="24">
        <v>4722.0</v>
      </c>
      <c r="Y4723" s="17" t="str">
        <f t="shared" si="6582"/>
        <v>=COUNTIFS(C$3:C4723,C4723)</v>
      </c>
      <c r="Z4723" s="25" t="str">
        <f t="shared" si="6583"/>
        <v>#NAME?</v>
      </c>
      <c r="AA4723" s="25" t="str">
        <f t="shared" si="6584"/>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99"/>
        <v>1</v>
      </c>
      <c r="B4724" s="10">
        <f t="shared" si="5557"/>
        <v>1</v>
      </c>
      <c r="C4724" s="12" t="s">
        <v>9788</v>
      </c>
      <c r="D4724" s="21" t="s">
        <v>118</v>
      </c>
      <c r="E4724" s="21" t="s">
        <v>9789</v>
      </c>
      <c r="F4724" s="21"/>
      <c r="G4724" s="21"/>
      <c r="H4724" s="21"/>
      <c r="I4724" s="21" t="s">
        <v>9790</v>
      </c>
      <c r="J4724" s="21"/>
      <c r="K4724" s="21"/>
      <c r="L4724" s="21"/>
      <c r="M4724" s="21"/>
      <c r="N4724" s="21" t="s">
        <v>9791</v>
      </c>
      <c r="O4724" s="21"/>
      <c r="P4724" s="21"/>
      <c r="Q4724" s="21"/>
      <c r="R4724" s="21" t="s">
        <v>9687</v>
      </c>
      <c r="S4724" s="21" t="s">
        <v>9691</v>
      </c>
      <c r="T4724" s="21" t="s">
        <v>9792</v>
      </c>
      <c r="U4724" s="23"/>
      <c r="V4724" s="23"/>
      <c r="W4724" s="15">
        <f t="shared" si="2"/>
        <v>45635</v>
      </c>
      <c r="X4724" s="24">
        <v>4723.0</v>
      </c>
      <c r="Y4724" s="17" t="str">
        <f t="shared" si="6582"/>
        <v>=COUNTIFS(C$3:C4724,C4724)</v>
      </c>
      <c r="Z4724" s="25" t="str">
        <f t="shared" si="6583"/>
        <v>#NAME?</v>
      </c>
      <c r="AA4724" s="25" t="str">
        <f t="shared" si="6584"/>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99"/>
        <v>25</v>
      </c>
      <c r="B4725" s="10">
        <f t="shared" si="5557"/>
        <v>27</v>
      </c>
      <c r="C4725" s="12" t="s">
        <v>851</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9687</v>
      </c>
      <c r="S4725" s="21" t="s">
        <v>9691</v>
      </c>
      <c r="T4725" s="21" t="s">
        <v>9745</v>
      </c>
      <c r="U4725" s="23"/>
      <c r="V4725" s="23"/>
      <c r="W4725" s="15">
        <f t="shared" si="2"/>
        <v>45635</v>
      </c>
      <c r="X4725" s="24">
        <v>4724.0</v>
      </c>
      <c r="Y4725" s="17" t="str">
        <f t="shared" si="6582"/>
        <v>=COUNTIFS(C$3:C4725,C4725)</v>
      </c>
      <c r="Z4725" s="25" t="str">
        <f t="shared" si="6583"/>
        <v>#NAME?</v>
      </c>
      <c r="AA4725" s="25" t="str">
        <f t="shared" si="6584"/>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99"/>
        <v>1</v>
      </c>
      <c r="B4726" s="10">
        <f t="shared" si="5557"/>
        <v>1</v>
      </c>
      <c r="C4726" s="12" t="s">
        <v>9793</v>
      </c>
      <c r="D4726" s="21" t="s">
        <v>29</v>
      </c>
      <c r="E4726" s="21" t="s">
        <v>1463</v>
      </c>
      <c r="F4726" s="21"/>
      <c r="G4726" s="21"/>
      <c r="H4726" s="21" t="s">
        <v>9794</v>
      </c>
      <c r="I4726" s="21"/>
      <c r="J4726" s="21"/>
      <c r="K4726" s="21"/>
      <c r="L4726" s="21"/>
      <c r="M4726" s="21"/>
      <c r="N4726" s="21"/>
      <c r="O4726" s="21"/>
      <c r="P4726" s="21"/>
      <c r="Q4726" s="21"/>
      <c r="R4726" s="21" t="s">
        <v>9687</v>
      </c>
      <c r="S4726" s="21" t="s">
        <v>9691</v>
      </c>
      <c r="T4726" s="21" t="s">
        <v>9795</v>
      </c>
      <c r="U4726" s="23"/>
      <c r="V4726" s="23"/>
      <c r="W4726" s="15">
        <f t="shared" si="2"/>
        <v>45635</v>
      </c>
      <c r="X4726" s="24">
        <v>4725.0</v>
      </c>
      <c r="Y4726" s="17" t="str">
        <f t="shared" si="6582"/>
        <v>=COUNTIFS(C$3:C4726,C4726)</v>
      </c>
      <c r="Z4726" s="25" t="str">
        <f t="shared" si="6583"/>
        <v>#NAME?</v>
      </c>
      <c r="AA4726" s="25" t="str">
        <f t="shared" si="6584"/>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99"/>
        <v>2</v>
      </c>
      <c r="B4727" s="10">
        <f t="shared" si="5557"/>
        <v>2</v>
      </c>
      <c r="C4727" s="12" t="s">
        <v>5824</v>
      </c>
      <c r="D4727" s="21" t="str">
        <f t="shared" ref="D4727:D4729" si="6612">VLOOKUP($C4727,$C$1:$P$7320,2,0)</f>
        <v>comp</v>
      </c>
      <c r="E4727" s="21" t="str">
        <f t="shared" ref="E4727:E4729" si="6613">VLOOKUP($C4727,$C$1:$P$7320,3,0)</f>
        <v>sandhi, imp + ind</v>
      </c>
      <c r="F4727" s="21" t="str">
        <f t="shared" ref="F4727:F4729" si="6614">VLOOKUP($C4727,$C$1:$P$7320,4,0)</f>
        <v/>
      </c>
      <c r="G4727" s="21"/>
      <c r="H4727" s="21" t="str">
        <f t="shared" ref="H4727:H4729" si="6615">VLOOKUP($C4727,$C$1:$P$7320,6,0)</f>
        <v/>
      </c>
      <c r="I4727" s="21" t="str">
        <f t="shared" ref="I4727:I4729" si="6616">VLOOKUP($C4727,$C$1:$P$7320,7,0)</f>
        <v/>
      </c>
      <c r="J4727" s="21" t="str">
        <f t="shared" ref="J4727:J4729" si="6617">VLOOKUP($C4727,$C$1:$P$7320,8,0)</f>
        <v/>
      </c>
      <c r="K4727" s="21" t="str">
        <f t="shared" ref="K4727:K4729" si="6618">VLOOKUP($C4727,$C$1:$P$7320,9,0)</f>
        <v/>
      </c>
      <c r="L4727" s="21" t="str">
        <f t="shared" ref="L4727:L4729" si="6619">VLOOKUP($C4727,$C$1:$P$7320,10,0)</f>
        <v/>
      </c>
      <c r="M4727" s="21" t="str">
        <f t="shared" ref="M4727:M4729" si="6620">VLOOKUP($C4727,$C$1:$P$7320,11,0)</f>
        <v/>
      </c>
      <c r="N4727" s="21" t="str">
        <f t="shared" ref="N4727:N4729" si="6621">VLOOKUP($C4727,$C$1:$P$7320,12,0)</f>
        <v>vinassa + iti</v>
      </c>
      <c r="O4727" s="21" t="str">
        <f t="shared" ref="O4727:O4729" si="6622">VLOOKUP($C4727,$C$1:$P$7320,13,0)</f>
        <v/>
      </c>
      <c r="P4727" s="21" t="str">
        <f t="shared" ref="P4727:P4729" si="6623">VLOOKUP($C4727,$C$1:$P$7320,14,0)</f>
        <v/>
      </c>
      <c r="Q4727" s="21"/>
      <c r="R4727" s="21" t="s">
        <v>9687</v>
      </c>
      <c r="S4727" s="21" t="s">
        <v>9691</v>
      </c>
      <c r="T4727" s="21" t="s">
        <v>9745</v>
      </c>
      <c r="U4727" s="23"/>
      <c r="V4727" s="23"/>
      <c r="W4727" s="15">
        <f t="shared" si="2"/>
        <v>45635</v>
      </c>
      <c r="X4727" s="24">
        <v>4726.0</v>
      </c>
      <c r="Y4727" s="17" t="str">
        <f t="shared" si="6582"/>
        <v>=COUNTIFS(C$3:C4727,C4727)</v>
      </c>
      <c r="Z4727" s="25" t="str">
        <f t="shared" si="6583"/>
        <v>#NAME?</v>
      </c>
      <c r="AA4727" s="25" t="str">
        <f t="shared" si="6584"/>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99"/>
        <v>2</v>
      </c>
      <c r="B4728" s="10">
        <f t="shared" si="5557"/>
        <v>2</v>
      </c>
      <c r="C4728" s="12" t="s">
        <v>5828</v>
      </c>
      <c r="D4728" s="21" t="str">
        <f t="shared" si="6612"/>
        <v>verb</v>
      </c>
      <c r="E4728" s="21" t="str">
        <f t="shared" si="6613"/>
        <v>imp 2nd sg</v>
      </c>
      <c r="F4728" s="21" t="str">
        <f t="shared" si="6614"/>
        <v/>
      </c>
      <c r="G4728" s="21"/>
      <c r="H4728" s="21" t="str">
        <f t="shared" si="6615"/>
        <v>may it get lost, disappear</v>
      </c>
      <c r="I4728" s="21" t="str">
        <f t="shared" si="6616"/>
        <v>disappear!</v>
      </c>
      <c r="J4728" s="21" t="str">
        <f t="shared" si="6617"/>
        <v>√nas (be lost, disappear)</v>
      </c>
      <c r="K4728" s="21">
        <f t="shared" si="6618"/>
        <v>3</v>
      </c>
      <c r="L4728" s="21" t="str">
        <f t="shared" si="6619"/>
        <v>ya</v>
      </c>
      <c r="M4728" s="21" t="str">
        <f t="shared" si="6620"/>
        <v>√nas + ya &gt; nassa</v>
      </c>
      <c r="N4728" s="21" t="str">
        <f t="shared" si="6621"/>
        <v>vi + nassa + i</v>
      </c>
      <c r="O4728" s="21" t="str">
        <f t="shared" si="6622"/>
        <v/>
      </c>
      <c r="P4728" s="21" t="str">
        <f t="shared" si="6623"/>
        <v/>
      </c>
      <c r="Q4728" s="21"/>
      <c r="R4728" s="21" t="s">
        <v>9687</v>
      </c>
      <c r="S4728" s="21" t="s">
        <v>9691</v>
      </c>
      <c r="T4728" s="21" t="s">
        <v>9745</v>
      </c>
      <c r="U4728" s="23"/>
      <c r="V4728" s="23"/>
      <c r="W4728" s="15">
        <f t="shared" si="2"/>
        <v>45635</v>
      </c>
      <c r="X4728" s="24">
        <v>4727.0</v>
      </c>
      <c r="Y4728" s="17" t="str">
        <f t="shared" si="6582"/>
        <v>=COUNTIFS(C$3:C4728,C4728)</v>
      </c>
      <c r="Z4728" s="25" t="str">
        <f t="shared" si="6583"/>
        <v>#NAME?</v>
      </c>
      <c r="AA4728" s="25" t="str">
        <f t="shared" si="6584"/>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599"/>
        <v>36</v>
      </c>
      <c r="B4729" s="10">
        <f t="shared" si="5557"/>
        <v>63</v>
      </c>
      <c r="C4729" s="12" t="s">
        <v>449</v>
      </c>
      <c r="D4729" s="21" t="str">
        <f t="shared" si="6612"/>
        <v>ind</v>
      </c>
      <c r="E4729" s="21" t="str">
        <f t="shared" si="6613"/>
        <v/>
      </c>
      <c r="F4729" s="21" t="str">
        <f t="shared" si="6614"/>
        <v/>
      </c>
      <c r="G4729" s="21"/>
      <c r="H4729" s="21" t="str">
        <f t="shared" si="6615"/>
        <v>“”</v>
      </c>
      <c r="I4729" s="21" t="str">
        <f t="shared" si="6616"/>
        <v>thus</v>
      </c>
      <c r="J4729" s="21" t="str">
        <f t="shared" si="6617"/>
        <v/>
      </c>
      <c r="K4729" s="21" t="str">
        <f t="shared" si="6618"/>
        <v/>
      </c>
      <c r="L4729" s="21" t="str">
        <f t="shared" si="6619"/>
        <v/>
      </c>
      <c r="M4729" s="21" t="str">
        <f t="shared" si="6620"/>
        <v/>
      </c>
      <c r="N4729" s="21" t="str">
        <f t="shared" si="6621"/>
        <v/>
      </c>
      <c r="O4729" s="21" t="str">
        <f t="shared" si="6622"/>
        <v/>
      </c>
      <c r="P4729" s="21" t="str">
        <f t="shared" si="6623"/>
        <v/>
      </c>
      <c r="Q4729" s="21"/>
      <c r="R4729" s="21" t="s">
        <v>9687</v>
      </c>
      <c r="S4729" s="21" t="s">
        <v>9691</v>
      </c>
      <c r="T4729" s="21" t="s">
        <v>9745</v>
      </c>
      <c r="U4729" s="23"/>
      <c r="V4729" s="23"/>
      <c r="W4729" s="15">
        <f t="shared" si="2"/>
        <v>45635</v>
      </c>
      <c r="X4729" s="24">
        <v>4728.0</v>
      </c>
      <c r="Y4729" s="17" t="str">
        <f t="shared" si="6582"/>
        <v>=COUNTIFS(C$3:C4729,C4729)</v>
      </c>
      <c r="Z4729" s="25" t="str">
        <f t="shared" si="6583"/>
        <v>#NAME?</v>
      </c>
      <c r="AA4729" s="25" t="str">
        <f t="shared" si="6584"/>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57"/>
        <v>0</v>
      </c>
      <c r="C4730" s="130"/>
      <c r="D4730" s="130"/>
      <c r="E4730" s="130"/>
      <c r="F4730" s="130"/>
      <c r="G4730" s="130"/>
      <c r="H4730" s="130"/>
      <c r="I4730" s="130"/>
      <c r="J4730" s="130"/>
      <c r="K4730" s="130"/>
      <c r="L4730" s="130"/>
      <c r="M4730" s="130"/>
      <c r="N4730" s="130"/>
      <c r="O4730" s="130"/>
      <c r="P4730" s="130"/>
      <c r="Q4730" s="130"/>
      <c r="R4730" s="130"/>
      <c r="S4730" s="130"/>
      <c r="T4730" s="130"/>
      <c r="U4730" s="36"/>
      <c r="V4730" s="36"/>
      <c r="W4730" s="15">
        <f t="shared" si="2"/>
        <v>45635</v>
      </c>
      <c r="X4730" s="24">
        <v>4729.0</v>
      </c>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57"/>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2"/>
        <v>45635</v>
      </c>
      <c r="X4731" s="24">
        <v>4730.0</v>
      </c>
      <c r="Y4731" s="17" t="str">
        <f t="shared" ref="Y4731:Y4750" si="6624">formulatext(A4731)</f>
        <v>#N/A</v>
      </c>
      <c r="Z4731" s="25" t="str">
        <f t="shared" ref="Z4731:Z4750" si="6625">org.libreoffice.regex(Y4731,"(\= COUNTIFS\(C\$\d{1,3}:)(C\d{1,3})(,)(C\d{1,3})(\))","$2")</f>
        <v>#NAME?</v>
      </c>
      <c r="AA4731" s="25" t="str">
        <f t="shared" ref="AA4731:AA4750" si="6626">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627">COUNTIFS(C$3:C4732,C4732)</f>
        <v>78</v>
      </c>
      <c r="B4732" s="10">
        <f t="shared" si="5557"/>
        <v>99</v>
      </c>
      <c r="C4732" s="12" t="s">
        <v>555</v>
      </c>
      <c r="D4732" s="21" t="str">
        <f t="shared" ref="D4732:D4735" si="6628">VLOOKUP($C4732,$C$1:$P$7320,2,0)</f>
        <v>pron</v>
      </c>
      <c r="E4732" s="21" t="str">
        <f t="shared" ref="E4732:E4733" si="6629">VLOOKUP($C4732,$C$1:$P$7320,3,0)</f>
        <v>masc nom sg of ya</v>
      </c>
      <c r="F4732" s="21" t="str">
        <f t="shared" ref="F4732:F4735" si="6630">VLOOKUP($C4732,$C$1:$P$7320,4,0)</f>
        <v/>
      </c>
      <c r="G4732" s="21"/>
      <c r="H4732" s="21" t="str">
        <f t="shared" ref="H4732:H4735" si="6631">VLOOKUP($C4732,$C$1:$P$7320,6,0)</f>
        <v>whichever, whoever</v>
      </c>
      <c r="I4732" s="21" t="str">
        <f t="shared" ref="I4732:I4735" si="6632">VLOOKUP($C4732,$C$1:$P$7320,7,0)</f>
        <v/>
      </c>
      <c r="J4732" s="21" t="str">
        <f t="shared" ref="J4732:J4735" si="6633">VLOOKUP($C4732,$C$1:$P$7320,8,0)</f>
        <v/>
      </c>
      <c r="K4732" s="21" t="str">
        <f t="shared" ref="K4732:K4735" si="6634">VLOOKUP($C4732,$C$1:$P$7320,9,0)</f>
        <v/>
      </c>
      <c r="L4732" s="21" t="str">
        <f t="shared" ref="L4732:L4735" si="6635">VLOOKUP($C4732,$C$1:$P$7320,10,0)</f>
        <v/>
      </c>
      <c r="M4732" s="21" t="str">
        <f t="shared" ref="M4732:M4735" si="6636">VLOOKUP($C4732,$C$1:$P$7320,11,0)</f>
        <v/>
      </c>
      <c r="N4732" s="21" t="str">
        <f t="shared" ref="N4732:N4735" si="6637">VLOOKUP($C4732,$C$1:$P$7320,12,0)</f>
        <v/>
      </c>
      <c r="O4732" s="21" t="str">
        <f t="shared" ref="O4732:O4735" si="6638">VLOOKUP($C4732,$C$1:$P$7320,13,0)</f>
        <v/>
      </c>
      <c r="P4732" s="21" t="str">
        <f t="shared" ref="P4732:P4735" si="6639">VLOOKUP($C4732,$C$1:$P$7320,14,0)</f>
        <v/>
      </c>
      <c r="Q4732" s="21"/>
      <c r="R4732" s="21" t="s">
        <v>9687</v>
      </c>
      <c r="S4732" s="21" t="s">
        <v>9691</v>
      </c>
      <c r="T4732" s="21" t="s">
        <v>9796</v>
      </c>
      <c r="U4732" s="77"/>
      <c r="V4732" s="23"/>
      <c r="W4732" s="15">
        <f t="shared" si="2"/>
        <v>45635</v>
      </c>
      <c r="X4732" s="24">
        <v>4731.0</v>
      </c>
      <c r="Y4732" s="17" t="str">
        <f t="shared" si="6624"/>
        <v>=COUNTIFS(C$3:C4732,C4732)</v>
      </c>
      <c r="Z4732" s="25" t="str">
        <f t="shared" si="6625"/>
        <v>#NAME?</v>
      </c>
      <c r="AA4732" s="25" t="str">
        <f t="shared" si="6626"/>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27"/>
        <v>95</v>
      </c>
      <c r="B4733" s="10">
        <f t="shared" si="5557"/>
        <v>124</v>
      </c>
      <c r="C4733" s="12" t="s">
        <v>466</v>
      </c>
      <c r="D4733" s="21" t="str">
        <f t="shared" si="6628"/>
        <v>ind</v>
      </c>
      <c r="E4733" s="21" t="str">
        <f t="shared" si="6629"/>
        <v/>
      </c>
      <c r="F4733" s="21" t="str">
        <f t="shared" si="6630"/>
        <v/>
      </c>
      <c r="G4733" s="21"/>
      <c r="H4733" s="21" t="str">
        <f t="shared" si="6631"/>
        <v>then, now, so, but</v>
      </c>
      <c r="I4733" s="21" t="str">
        <f t="shared" si="6632"/>
        <v/>
      </c>
      <c r="J4733" s="21" t="str">
        <f t="shared" si="6633"/>
        <v/>
      </c>
      <c r="K4733" s="21" t="str">
        <f t="shared" si="6634"/>
        <v/>
      </c>
      <c r="L4733" s="21" t="str">
        <f t="shared" si="6635"/>
        <v/>
      </c>
      <c r="M4733" s="21" t="str">
        <f t="shared" si="6636"/>
        <v/>
      </c>
      <c r="N4733" s="21" t="str">
        <f t="shared" si="6637"/>
        <v/>
      </c>
      <c r="O4733" s="21" t="str">
        <f t="shared" si="6638"/>
        <v/>
      </c>
      <c r="P4733" s="21" t="str">
        <f t="shared" si="6639"/>
        <v/>
      </c>
      <c r="Q4733" s="21"/>
      <c r="R4733" s="21" t="s">
        <v>9687</v>
      </c>
      <c r="S4733" s="21" t="s">
        <v>9691</v>
      </c>
      <c r="T4733" s="21" t="s">
        <v>9796</v>
      </c>
      <c r="U4733" s="77"/>
      <c r="V4733" s="23"/>
      <c r="W4733" s="15">
        <f t="shared" si="2"/>
        <v>45635</v>
      </c>
      <c r="X4733" s="24">
        <v>4732.0</v>
      </c>
      <c r="Y4733" s="17" t="str">
        <f t="shared" si="6624"/>
        <v>=COUNTIFS(C$3:C4733,C4733)</v>
      </c>
      <c r="Z4733" s="25" t="str">
        <f t="shared" si="6625"/>
        <v>#NAME?</v>
      </c>
      <c r="AA4733" s="25" t="str">
        <f t="shared" si="6626"/>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27"/>
        <v>126</v>
      </c>
      <c r="B4734" s="10">
        <f t="shared" si="5557"/>
        <v>147</v>
      </c>
      <c r="C4734" s="12" t="s">
        <v>560</v>
      </c>
      <c r="D4734" s="21" t="str">
        <f t="shared" si="6628"/>
        <v>noun</v>
      </c>
      <c r="E4734" s="21" t="s">
        <v>3635</v>
      </c>
      <c r="F4734" s="21" t="str">
        <f t="shared" si="6630"/>
        <v/>
      </c>
      <c r="G4734" s="21"/>
      <c r="H4734" s="21" t="str">
        <f t="shared" si="6631"/>
        <v>monk, monastic</v>
      </c>
      <c r="I4734" s="21" t="str">
        <f t="shared" si="6632"/>
        <v>beggar, mendicant</v>
      </c>
      <c r="J4734" s="21" t="str">
        <f t="shared" si="6633"/>
        <v>√bhikkh (beg)</v>
      </c>
      <c r="K4734" s="21">
        <f t="shared" si="6634"/>
        <v>1</v>
      </c>
      <c r="L4734" s="21" t="str">
        <f t="shared" si="6635"/>
        <v>a</v>
      </c>
      <c r="M4734" s="21" t="str">
        <f t="shared" si="6636"/>
        <v/>
      </c>
      <c r="N4734" s="21" t="str">
        <f t="shared" si="6637"/>
        <v>√bhikkh + u</v>
      </c>
      <c r="O4734" s="21" t="str">
        <f t="shared" si="6638"/>
        <v/>
      </c>
      <c r="P4734" s="21" t="str">
        <f t="shared" si="6639"/>
        <v/>
      </c>
      <c r="Q4734" s="21"/>
      <c r="R4734" s="21" t="s">
        <v>9687</v>
      </c>
      <c r="S4734" s="21" t="s">
        <v>9691</v>
      </c>
      <c r="T4734" s="21" t="s">
        <v>9796</v>
      </c>
      <c r="U4734" s="23"/>
      <c r="V4734" s="23"/>
      <c r="W4734" s="15">
        <f t="shared" si="2"/>
        <v>45635</v>
      </c>
      <c r="X4734" s="24">
        <v>4733.0</v>
      </c>
      <c r="Y4734" s="17" t="str">
        <f t="shared" si="6624"/>
        <v>=COUNTIFS(C$3:C4734,C4734)</v>
      </c>
      <c r="Z4734" s="25" t="str">
        <f t="shared" si="6625"/>
        <v>#NAME?</v>
      </c>
      <c r="AA4734" s="25" t="str">
        <f t="shared" si="6626"/>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27"/>
        <v>13</v>
      </c>
      <c r="B4735" s="10">
        <f t="shared" si="5557"/>
        <v>14</v>
      </c>
      <c r="C4735" s="12" t="s">
        <v>4210</v>
      </c>
      <c r="D4735" s="21" t="str">
        <f t="shared" si="6628"/>
        <v>ind</v>
      </c>
      <c r="E4735" s="21" t="str">
        <f>VLOOKUP($C4735,$C$1:$P$7320,3,0)</f>
        <v>adv, from jānanta</v>
      </c>
      <c r="F4735" s="21" t="str">
        <f t="shared" si="6630"/>
        <v/>
      </c>
      <c r="G4735" s="21"/>
      <c r="H4735" s="21" t="str">
        <f t="shared" si="6631"/>
        <v>knowingly, consciously, wittingly</v>
      </c>
      <c r="I4735" s="21" t="str">
        <f t="shared" si="6632"/>
        <v>knowing</v>
      </c>
      <c r="J4735" s="21" t="str">
        <f t="shared" si="6633"/>
        <v>√ñā (know)</v>
      </c>
      <c r="K4735" s="21">
        <f t="shared" si="6634"/>
        <v>5</v>
      </c>
      <c r="L4735" s="21" t="str">
        <f t="shared" si="6635"/>
        <v>nā</v>
      </c>
      <c r="M4735" s="21" t="str">
        <f t="shared" si="6636"/>
        <v>√ñā + nā &gt; jānā</v>
      </c>
      <c r="N4735" s="21" t="str">
        <f t="shared" si="6637"/>
        <v>jānā + aṃ</v>
      </c>
      <c r="O4735" s="21" t="str">
        <f t="shared" si="6638"/>
        <v/>
      </c>
      <c r="P4735" s="21" t="str">
        <f t="shared" si="6639"/>
        <v/>
      </c>
      <c r="Q4735" s="21"/>
      <c r="R4735" s="21" t="s">
        <v>9687</v>
      </c>
      <c r="S4735" s="21" t="s">
        <v>9691</v>
      </c>
      <c r="T4735" s="21" t="s">
        <v>9796</v>
      </c>
      <c r="U4735" s="23"/>
      <c r="V4735" s="23"/>
      <c r="W4735" s="15">
        <f t="shared" si="2"/>
        <v>45635</v>
      </c>
      <c r="X4735" s="24">
        <v>4734.0</v>
      </c>
      <c r="Y4735" s="17" t="str">
        <f t="shared" si="6624"/>
        <v>=COUNTIFS(C$3:C4735,C4735)</v>
      </c>
      <c r="Z4735" s="25" t="str">
        <f t="shared" si="6625"/>
        <v>#NAME?</v>
      </c>
      <c r="AA4735" s="25" t="str">
        <f t="shared" si="6626"/>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27"/>
        <v>1</v>
      </c>
      <c r="B4736" s="10">
        <f t="shared" si="5557"/>
        <v>1</v>
      </c>
      <c r="C4736" s="12" t="s">
        <v>9797</v>
      </c>
      <c r="D4736" s="21" t="s">
        <v>250</v>
      </c>
      <c r="E4736" s="21" t="s">
        <v>9798</v>
      </c>
      <c r="F4736" s="21"/>
      <c r="G4736" s="21"/>
      <c r="H4736" s="21" t="s">
        <v>9799</v>
      </c>
      <c r="I4736" s="21" t="s">
        <v>9800</v>
      </c>
      <c r="J4736" s="21"/>
      <c r="K4736" s="21"/>
      <c r="L4736" s="21"/>
      <c r="M4736" s="21"/>
      <c r="N4736" s="21" t="s">
        <v>9801</v>
      </c>
      <c r="O4736" s="21" t="s">
        <v>65</v>
      </c>
      <c r="P4736" s="21" t="s">
        <v>9801</v>
      </c>
      <c r="Q4736" s="21"/>
      <c r="R4736" s="21" t="s">
        <v>9687</v>
      </c>
      <c r="S4736" s="21" t="s">
        <v>9691</v>
      </c>
      <c r="T4736" s="21" t="s">
        <v>9802</v>
      </c>
      <c r="U4736" s="23"/>
      <c r="V4736" s="23"/>
      <c r="W4736" s="15">
        <f t="shared" si="2"/>
        <v>45635</v>
      </c>
      <c r="X4736" s="24">
        <v>4735.0</v>
      </c>
      <c r="Y4736" s="17" t="str">
        <f t="shared" si="6624"/>
        <v>=COUNTIFS(C$3:C4736,C4736)</v>
      </c>
      <c r="Z4736" s="25" t="str">
        <f t="shared" si="6625"/>
        <v>#NAME?</v>
      </c>
      <c r="AA4736" s="25" t="str">
        <f t="shared" si="6626"/>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27"/>
        <v>7</v>
      </c>
      <c r="B4737" s="10">
        <f t="shared" si="5557"/>
        <v>8</v>
      </c>
      <c r="C4737" s="12" t="s">
        <v>1310</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9687</v>
      </c>
      <c r="S4737" s="21" t="s">
        <v>9691</v>
      </c>
      <c r="T4737" s="21" t="s">
        <v>9796</v>
      </c>
      <c r="U4737" s="23"/>
      <c r="V4737" s="23"/>
      <c r="W4737" s="15">
        <f t="shared" si="2"/>
        <v>45635</v>
      </c>
      <c r="X4737" s="24">
        <v>4736.0</v>
      </c>
      <c r="Y4737" s="17" t="str">
        <f t="shared" si="6624"/>
        <v>=COUNTIFS(C$3:C4737,C4737)</v>
      </c>
      <c r="Z4737" s="25" t="str">
        <f t="shared" si="6625"/>
        <v>#NAME?</v>
      </c>
      <c r="AA4737" s="25" t="str">
        <f t="shared" si="6626"/>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27"/>
        <v>1</v>
      </c>
      <c r="B4738" s="10">
        <f t="shared" si="5557"/>
        <v>1</v>
      </c>
      <c r="C4738" s="12" t="s">
        <v>9803</v>
      </c>
      <c r="D4738" s="21" t="s">
        <v>183</v>
      </c>
      <c r="E4738" s="21" t="s">
        <v>9804</v>
      </c>
      <c r="F4738" s="21"/>
      <c r="G4738" s="21"/>
      <c r="H4738" s="21" t="s">
        <v>9805</v>
      </c>
      <c r="I4738" s="21" t="s">
        <v>9806</v>
      </c>
      <c r="J4738" s="21" t="s">
        <v>5062</v>
      </c>
      <c r="K4738" s="21">
        <v>3.0</v>
      </c>
      <c r="L4738" s="21" t="s">
        <v>196</v>
      </c>
      <c r="M4738" s="21" t="s">
        <v>9807</v>
      </c>
      <c r="N4738" s="21" t="s">
        <v>9808</v>
      </c>
      <c r="O4738" s="21"/>
      <c r="P4738" s="21"/>
      <c r="Q4738" s="21"/>
      <c r="R4738" s="21" t="s">
        <v>9687</v>
      </c>
      <c r="S4738" s="21" t="s">
        <v>9691</v>
      </c>
      <c r="T4738" s="21" t="s">
        <v>9809</v>
      </c>
      <c r="U4738" s="23"/>
      <c r="V4738" s="23"/>
      <c r="W4738" s="15">
        <f t="shared" si="2"/>
        <v>45635</v>
      </c>
      <c r="X4738" s="24">
        <v>4737.0</v>
      </c>
      <c r="Y4738" s="17" t="str">
        <f t="shared" si="6624"/>
        <v>=COUNTIFS(C$3:C4738,C4738)</v>
      </c>
      <c r="Z4738" s="25" t="str">
        <f t="shared" si="6625"/>
        <v>#NAME?</v>
      </c>
      <c r="AA4738" s="25" t="str">
        <f t="shared" si="6626"/>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27"/>
        <v>1</v>
      </c>
      <c r="B4739" s="10">
        <f t="shared" si="5557"/>
        <v>1</v>
      </c>
      <c r="C4739" s="12" t="s">
        <v>9810</v>
      </c>
      <c r="D4739" s="21" t="s">
        <v>47</v>
      </c>
      <c r="E4739" s="21" t="s">
        <v>9811</v>
      </c>
      <c r="F4739" s="21"/>
      <c r="G4739" s="21"/>
      <c r="H4739" s="21" t="s">
        <v>9695</v>
      </c>
      <c r="I4739" s="21" t="s">
        <v>9696</v>
      </c>
      <c r="J4739" s="21"/>
      <c r="K4739" s="21"/>
      <c r="L4739" s="21"/>
      <c r="M4739" s="21"/>
      <c r="N4739" s="21" t="s">
        <v>9697</v>
      </c>
      <c r="O4739" s="21"/>
      <c r="P4739" s="21"/>
      <c r="Q4739" s="21"/>
      <c r="R4739" s="21" t="s">
        <v>9687</v>
      </c>
      <c r="S4739" s="21" t="s">
        <v>9691</v>
      </c>
      <c r="T4739" s="21" t="s">
        <v>9812</v>
      </c>
      <c r="U4739" s="23"/>
      <c r="V4739" s="23"/>
      <c r="W4739" s="15">
        <f t="shared" si="2"/>
        <v>45635</v>
      </c>
      <c r="X4739" s="24">
        <v>4738.0</v>
      </c>
      <c r="Y4739" s="17" t="str">
        <f t="shared" si="6624"/>
        <v>=COUNTIFS(C$3:C4739,C4739)</v>
      </c>
      <c r="Z4739" s="25" t="str">
        <f t="shared" si="6625"/>
        <v>#NAME?</v>
      </c>
      <c r="AA4739" s="25" t="str">
        <f t="shared" si="6626"/>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27"/>
        <v>1</v>
      </c>
      <c r="B4740" s="10">
        <f t="shared" si="5557"/>
        <v>1</v>
      </c>
      <c r="C4740" s="12" t="s">
        <v>9813</v>
      </c>
      <c r="D4740" s="21" t="s">
        <v>84</v>
      </c>
      <c r="E4740" s="21" t="s">
        <v>9814</v>
      </c>
      <c r="F4740" s="21"/>
      <c r="G4740" s="21"/>
      <c r="H4740" s="21" t="s">
        <v>9815</v>
      </c>
      <c r="I4740" s="27" t="s">
        <v>9816</v>
      </c>
      <c r="J4740" s="21" t="s">
        <v>1800</v>
      </c>
      <c r="K4740" s="21">
        <v>1.0</v>
      </c>
      <c r="L4740" s="21" t="s">
        <v>196</v>
      </c>
      <c r="M4740" s="21" t="s">
        <v>9817</v>
      </c>
      <c r="N4740" s="21" t="s">
        <v>9818</v>
      </c>
      <c r="O4740" s="21"/>
      <c r="P4740" s="21"/>
      <c r="Q4740" s="21"/>
      <c r="R4740" s="21" t="s">
        <v>9687</v>
      </c>
      <c r="S4740" s="21" t="s">
        <v>9691</v>
      </c>
      <c r="T4740" s="21" t="s">
        <v>9819</v>
      </c>
      <c r="U4740" s="23"/>
      <c r="V4740" s="23"/>
      <c r="W4740" s="15">
        <f t="shared" si="2"/>
        <v>45635</v>
      </c>
      <c r="X4740" s="24">
        <v>4739.0</v>
      </c>
      <c r="Y4740" s="17" t="str">
        <f t="shared" si="6624"/>
        <v>=COUNTIFS(C$3:C4740,C4740)</v>
      </c>
      <c r="Z4740" s="25" t="str">
        <f t="shared" si="6625"/>
        <v>#NAME?</v>
      </c>
      <c r="AA4740" s="25" t="str">
        <f t="shared" si="6626"/>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27"/>
        <v>173</v>
      </c>
      <c r="B4741" s="10">
        <f t="shared" si="5557"/>
        <v>220</v>
      </c>
      <c r="C4741" s="12" t="s">
        <v>1131</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9687</v>
      </c>
      <c r="S4741" s="21" t="s">
        <v>9691</v>
      </c>
      <c r="T4741" s="21" t="s">
        <v>9796</v>
      </c>
      <c r="U4741" s="23"/>
      <c r="V4741" s="23"/>
      <c r="W4741" s="15">
        <f t="shared" si="2"/>
        <v>45635</v>
      </c>
      <c r="X4741" s="24">
        <v>4740.0</v>
      </c>
      <c r="Y4741" s="17" t="str">
        <f t="shared" si="6624"/>
        <v>=COUNTIFS(C$3:C4741,C4741)</v>
      </c>
      <c r="Z4741" s="25" t="str">
        <f t="shared" si="6625"/>
        <v>#NAME?</v>
      </c>
      <c r="AA4741" s="25" t="str">
        <f t="shared" si="6626"/>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27"/>
        <v>1</v>
      </c>
      <c r="B4742" s="10">
        <f t="shared" si="5557"/>
        <v>1</v>
      </c>
      <c r="C4742" s="12" t="s">
        <v>9820</v>
      </c>
      <c r="D4742" s="21" t="s">
        <v>84</v>
      </c>
      <c r="E4742" s="21" t="s">
        <v>9821</v>
      </c>
      <c r="F4742" s="21"/>
      <c r="G4742" s="21"/>
      <c r="H4742" s="21" t="s">
        <v>9822</v>
      </c>
      <c r="I4742" s="27" t="s">
        <v>9823</v>
      </c>
      <c r="J4742" s="21" t="s">
        <v>2905</v>
      </c>
      <c r="K4742" s="21">
        <v>1.0</v>
      </c>
      <c r="L4742" s="21" t="s">
        <v>1456</v>
      </c>
      <c r="M4742" s="21" t="s">
        <v>3924</v>
      </c>
      <c r="N4742" s="21" t="s">
        <v>9824</v>
      </c>
      <c r="O4742" s="21"/>
      <c r="P4742" s="21"/>
      <c r="Q4742" s="21"/>
      <c r="R4742" s="21" t="s">
        <v>9687</v>
      </c>
      <c r="S4742" s="21" t="s">
        <v>9691</v>
      </c>
      <c r="T4742" s="21" t="s">
        <v>9825</v>
      </c>
      <c r="U4742" s="23"/>
      <c r="V4742" s="23"/>
      <c r="W4742" s="15">
        <f t="shared" si="2"/>
        <v>45635</v>
      </c>
      <c r="X4742" s="24">
        <v>4741.0</v>
      </c>
      <c r="Y4742" s="17" t="str">
        <f t="shared" si="6624"/>
        <v>=COUNTIFS(C$3:C4742,C4742)</v>
      </c>
      <c r="Z4742" s="25" t="str">
        <f t="shared" si="6625"/>
        <v>#NAME?</v>
      </c>
      <c r="AA4742" s="25" t="str">
        <f t="shared" si="6626"/>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27"/>
        <v>174</v>
      </c>
      <c r="B4743" s="10">
        <f t="shared" si="5557"/>
        <v>220</v>
      </c>
      <c r="C4743" s="12" t="s">
        <v>1131</v>
      </c>
      <c r="D4743" s="21" t="str">
        <f t="shared" ref="D4743:D4750" si="6640">VLOOKUP($C4743,$C$1:$P$7320,2,0)</f>
        <v>ind</v>
      </c>
      <c r="E4743" s="21" t="str">
        <f t="shared" ref="E4743:E4750" si="6641">VLOOKUP($C4743,$C$1:$P$7320,3,0)</f>
        <v>conj</v>
      </c>
      <c r="F4743" s="21" t="str">
        <f t="shared" ref="F4743:F4750" si="6642">VLOOKUP($C4743,$C$1:$P$7320,4,0)</f>
        <v/>
      </c>
      <c r="G4743" s="21"/>
      <c r="H4743" s="21" t="str">
        <f t="shared" ref="H4743:H4750" si="6643">VLOOKUP($C4743,$C$1:$P$7320,6,0)</f>
        <v>or, either or</v>
      </c>
      <c r="I4743" s="21" t="str">
        <f t="shared" ref="I4743:I4750" si="6644">VLOOKUP($C4743,$C$1:$P$7320,7,0)</f>
        <v/>
      </c>
      <c r="J4743" s="21" t="str">
        <f t="shared" ref="J4743:J4750" si="6645">VLOOKUP($C4743,$C$1:$P$7320,8,0)</f>
        <v/>
      </c>
      <c r="K4743" s="21" t="str">
        <f t="shared" ref="K4743:K4750" si="6646">VLOOKUP($C4743,$C$1:$P$7320,9,0)</f>
        <v/>
      </c>
      <c r="L4743" s="21" t="str">
        <f t="shared" ref="L4743:L4750" si="6647">VLOOKUP($C4743,$C$1:$P$7320,10,0)</f>
        <v/>
      </c>
      <c r="M4743" s="21" t="str">
        <f t="shared" ref="M4743:M4750" si="6648">VLOOKUP($C4743,$C$1:$P$7320,11,0)</f>
        <v/>
      </c>
      <c r="N4743" s="21" t="str">
        <f t="shared" ref="N4743:N4750" si="6649">VLOOKUP($C4743,$C$1:$P$7320,12,0)</f>
        <v/>
      </c>
      <c r="O4743" s="21" t="str">
        <f t="shared" ref="O4743:O4750" si="6650">VLOOKUP($C4743,$C$1:$P$7320,13,0)</f>
        <v/>
      </c>
      <c r="P4743" s="21" t="str">
        <f t="shared" ref="P4743:P4750" si="6651">VLOOKUP($C4743,$C$1:$P$7320,14,0)</f>
        <v/>
      </c>
      <c r="Q4743" s="21"/>
      <c r="R4743" s="21" t="s">
        <v>9687</v>
      </c>
      <c r="S4743" s="21" t="s">
        <v>9691</v>
      </c>
      <c r="T4743" s="21" t="s">
        <v>9796</v>
      </c>
      <c r="U4743" s="23"/>
      <c r="V4743" s="23"/>
      <c r="W4743" s="15">
        <f t="shared" si="2"/>
        <v>45635</v>
      </c>
      <c r="X4743" s="24">
        <v>4742.0</v>
      </c>
      <c r="Y4743" s="17" t="str">
        <f t="shared" si="6624"/>
        <v>=COUNTIFS(C$3:C4743,C4743)</v>
      </c>
      <c r="Z4743" s="25" t="str">
        <f t="shared" si="6625"/>
        <v>#NAME?</v>
      </c>
      <c r="AA4743" s="25" t="str">
        <f t="shared" si="6626"/>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27"/>
        <v>2</v>
      </c>
      <c r="B4744" s="10">
        <f t="shared" si="5557"/>
        <v>2</v>
      </c>
      <c r="C4744" s="12" t="s">
        <v>9673</v>
      </c>
      <c r="D4744" s="21" t="str">
        <f t="shared" si="6640"/>
        <v>verb</v>
      </c>
      <c r="E4744" s="21" t="str">
        <f t="shared" si="6641"/>
        <v>opt 3rd sg of sambhuñjati</v>
      </c>
      <c r="F4744" s="21" t="str">
        <f t="shared" si="6642"/>
        <v/>
      </c>
      <c r="G4744" s="21"/>
      <c r="H4744" s="21" t="str">
        <f t="shared" si="6643"/>
        <v>he would associate</v>
      </c>
      <c r="I4744" s="21" t="str">
        <f t="shared" si="6644"/>
        <v>eat together</v>
      </c>
      <c r="J4744" s="21" t="str">
        <f t="shared" si="6645"/>
        <v>√bhuj (eat, enjoy)</v>
      </c>
      <c r="K4744" s="21">
        <f t="shared" si="6646"/>
        <v>2</v>
      </c>
      <c r="L4744" s="21" t="str">
        <f t="shared" si="6647"/>
        <v>ṃa</v>
      </c>
      <c r="M4744" s="21" t="str">
        <f t="shared" si="6648"/>
        <v>√bhuj + ṃa &gt; bhuñja</v>
      </c>
      <c r="N4744" s="21" t="str">
        <f t="shared" si="6649"/>
        <v>saṃ + bhuñja + ti</v>
      </c>
      <c r="O4744" s="21" t="str">
        <f t="shared" si="6650"/>
        <v/>
      </c>
      <c r="P4744" s="21" t="str">
        <f t="shared" si="6651"/>
        <v/>
      </c>
      <c r="Q4744" s="21"/>
      <c r="R4744" s="21" t="s">
        <v>9687</v>
      </c>
      <c r="S4744" s="21" t="s">
        <v>9691</v>
      </c>
      <c r="T4744" s="21" t="s">
        <v>9796</v>
      </c>
      <c r="U4744" s="23"/>
      <c r="V4744" s="23"/>
      <c r="W4744" s="15">
        <f t="shared" si="2"/>
        <v>45635</v>
      </c>
      <c r="X4744" s="24">
        <v>4743.0</v>
      </c>
      <c r="Y4744" s="17" t="str">
        <f t="shared" si="6624"/>
        <v>=COUNTIFS(C$3:C4744,C4744)</v>
      </c>
      <c r="Z4744" s="25" t="str">
        <f t="shared" si="6625"/>
        <v>#NAME?</v>
      </c>
      <c r="AA4744" s="25" t="str">
        <f t="shared" si="6626"/>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27"/>
        <v>175</v>
      </c>
      <c r="B4745" s="10">
        <f t="shared" si="5557"/>
        <v>220</v>
      </c>
      <c r="C4745" s="12" t="s">
        <v>1131</v>
      </c>
      <c r="D4745" s="21" t="str">
        <f t="shared" si="6640"/>
        <v>ind</v>
      </c>
      <c r="E4745" s="21" t="str">
        <f t="shared" si="6641"/>
        <v>conj</v>
      </c>
      <c r="F4745" s="21" t="str">
        <f t="shared" si="6642"/>
        <v/>
      </c>
      <c r="G4745" s="21"/>
      <c r="H4745" s="21" t="str">
        <f t="shared" si="6643"/>
        <v>or, either or</v>
      </c>
      <c r="I4745" s="21" t="str">
        <f t="shared" si="6644"/>
        <v/>
      </c>
      <c r="J4745" s="21" t="str">
        <f t="shared" si="6645"/>
        <v/>
      </c>
      <c r="K4745" s="21" t="str">
        <f t="shared" si="6646"/>
        <v/>
      </c>
      <c r="L4745" s="21" t="str">
        <f t="shared" si="6647"/>
        <v/>
      </c>
      <c r="M4745" s="21" t="str">
        <f t="shared" si="6648"/>
        <v/>
      </c>
      <c r="N4745" s="21" t="str">
        <f t="shared" si="6649"/>
        <v/>
      </c>
      <c r="O4745" s="21" t="str">
        <f t="shared" si="6650"/>
        <v/>
      </c>
      <c r="P4745" s="21" t="str">
        <f t="shared" si="6651"/>
        <v/>
      </c>
      <c r="Q4745" s="21"/>
      <c r="R4745" s="21" t="s">
        <v>9687</v>
      </c>
      <c r="S4745" s="21" t="s">
        <v>9691</v>
      </c>
      <c r="T4745" s="21" t="s">
        <v>9796</v>
      </c>
      <c r="U4745" s="23"/>
      <c r="V4745" s="23"/>
      <c r="W4745" s="15">
        <f t="shared" si="2"/>
        <v>45635</v>
      </c>
      <c r="X4745" s="24">
        <v>4744.0</v>
      </c>
      <c r="Y4745" s="17" t="str">
        <f t="shared" si="6624"/>
        <v>=COUNTIFS(C$3:C4745,C4745)</v>
      </c>
      <c r="Z4745" s="25" t="str">
        <f t="shared" si="6625"/>
        <v>#NAME?</v>
      </c>
      <c r="AA4745" s="25" t="str">
        <f t="shared" si="6626"/>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27"/>
        <v>2</v>
      </c>
      <c r="B4746" s="10">
        <f t="shared" si="5557"/>
        <v>2</v>
      </c>
      <c r="C4746" s="12" t="s">
        <v>9684</v>
      </c>
      <c r="D4746" s="21" t="str">
        <f t="shared" si="6640"/>
        <v>ind</v>
      </c>
      <c r="E4746" s="21" t="str">
        <f t="shared" si="6641"/>
        <v>prep</v>
      </c>
      <c r="F4746" s="21" t="str">
        <f t="shared" si="6642"/>
        <v>+instr</v>
      </c>
      <c r="G4746" s="21"/>
      <c r="H4746" s="21" t="str">
        <f t="shared" si="6643"/>
        <v>with</v>
      </c>
      <c r="I4746" s="21" t="str">
        <f t="shared" si="6644"/>
        <v/>
      </c>
      <c r="J4746" s="21" t="str">
        <f t="shared" si="6645"/>
        <v/>
      </c>
      <c r="K4746" s="21" t="str">
        <f t="shared" si="6646"/>
        <v/>
      </c>
      <c r="L4746" s="21" t="str">
        <f t="shared" si="6647"/>
        <v/>
      </c>
      <c r="M4746" s="21" t="str">
        <f t="shared" si="6648"/>
        <v/>
      </c>
      <c r="N4746" s="21" t="str">
        <f t="shared" si="6649"/>
        <v/>
      </c>
      <c r="O4746" s="21" t="str">
        <f t="shared" si="6650"/>
        <v/>
      </c>
      <c r="P4746" s="21" t="str">
        <f t="shared" si="6651"/>
        <v/>
      </c>
      <c r="Q4746" s="21"/>
      <c r="R4746" s="21" t="s">
        <v>9687</v>
      </c>
      <c r="S4746" s="21" t="s">
        <v>9691</v>
      </c>
      <c r="T4746" s="21" t="s">
        <v>9796</v>
      </c>
      <c r="U4746" s="23"/>
      <c r="V4746" s="23"/>
      <c r="W4746" s="15">
        <f t="shared" si="2"/>
        <v>45635</v>
      </c>
      <c r="X4746" s="24">
        <v>4745.0</v>
      </c>
      <c r="Y4746" s="17" t="str">
        <f t="shared" si="6624"/>
        <v>=COUNTIFS(C$3:C4746,C4746)</v>
      </c>
      <c r="Z4746" s="25" t="str">
        <f t="shared" si="6625"/>
        <v>#NAME?</v>
      </c>
      <c r="AA4746" s="25" t="str">
        <f t="shared" si="6626"/>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27"/>
        <v>176</v>
      </c>
      <c r="B4747" s="10">
        <f t="shared" si="5557"/>
        <v>220</v>
      </c>
      <c r="C4747" s="12" t="s">
        <v>1131</v>
      </c>
      <c r="D4747" s="21" t="str">
        <f t="shared" si="6640"/>
        <v>ind</v>
      </c>
      <c r="E4747" s="21" t="str">
        <f t="shared" si="6641"/>
        <v>conj</v>
      </c>
      <c r="F4747" s="21" t="str">
        <f t="shared" si="6642"/>
        <v/>
      </c>
      <c r="G4747" s="21"/>
      <c r="H4747" s="21" t="str">
        <f t="shared" si="6643"/>
        <v>or, either or</v>
      </c>
      <c r="I4747" s="21" t="str">
        <f t="shared" si="6644"/>
        <v/>
      </c>
      <c r="J4747" s="21" t="str">
        <f t="shared" si="6645"/>
        <v/>
      </c>
      <c r="K4747" s="21" t="str">
        <f t="shared" si="6646"/>
        <v/>
      </c>
      <c r="L4747" s="21" t="str">
        <f t="shared" si="6647"/>
        <v/>
      </c>
      <c r="M4747" s="21" t="str">
        <f t="shared" si="6648"/>
        <v/>
      </c>
      <c r="N4747" s="21" t="str">
        <f t="shared" si="6649"/>
        <v/>
      </c>
      <c r="O4747" s="21" t="str">
        <f t="shared" si="6650"/>
        <v/>
      </c>
      <c r="P4747" s="21" t="str">
        <f t="shared" si="6651"/>
        <v/>
      </c>
      <c r="Q4747" s="21"/>
      <c r="R4747" s="21" t="s">
        <v>9687</v>
      </c>
      <c r="S4747" s="21" t="s">
        <v>9691</v>
      </c>
      <c r="T4747" s="21" t="s">
        <v>9796</v>
      </c>
      <c r="U4747" s="23"/>
      <c r="V4747" s="23"/>
      <c r="W4747" s="15">
        <f t="shared" si="2"/>
        <v>45635</v>
      </c>
      <c r="X4747" s="24">
        <v>4746.0</v>
      </c>
      <c r="Y4747" s="17" t="str">
        <f t="shared" si="6624"/>
        <v>=COUNTIFS(C$3:C4747,C4747)</v>
      </c>
      <c r="Z4747" s="25" t="str">
        <f t="shared" si="6625"/>
        <v>#NAME?</v>
      </c>
      <c r="AA4747" s="25" t="str">
        <f t="shared" si="6626"/>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27"/>
        <v>4</v>
      </c>
      <c r="B4748" s="10">
        <f t="shared" si="5557"/>
        <v>4</v>
      </c>
      <c r="C4748" s="12" t="s">
        <v>7499</v>
      </c>
      <c r="D4748" s="21" t="str">
        <f t="shared" si="6640"/>
        <v>noun</v>
      </c>
      <c r="E4748" s="21" t="str">
        <f t="shared" si="6641"/>
        <v>fem acc sg of seyyā, comp</v>
      </c>
      <c r="F4748" s="21" t="str">
        <f t="shared" si="6642"/>
        <v/>
      </c>
      <c r="G4748" s="21"/>
      <c r="H4748" s="21" t="str">
        <f t="shared" si="6643"/>
        <v>bedding</v>
      </c>
      <c r="I4748" s="21" t="str">
        <f t="shared" si="6644"/>
        <v/>
      </c>
      <c r="J4748" s="21" t="str">
        <f t="shared" si="6645"/>
        <v>√sī (lie, sleep)</v>
      </c>
      <c r="K4748" s="21">
        <f t="shared" si="6646"/>
        <v>1</v>
      </c>
      <c r="L4748" s="21" t="str">
        <f t="shared" si="6647"/>
        <v>a</v>
      </c>
      <c r="M4748" s="21" t="str">
        <f t="shared" si="6648"/>
        <v/>
      </c>
      <c r="N4748" s="21" t="str">
        <f t="shared" si="6649"/>
        <v>√sī &gt; se + *yā</v>
      </c>
      <c r="O4748" s="21" t="str">
        <f t="shared" si="6650"/>
        <v>fem acc sg of seyyā</v>
      </c>
      <c r="P4748" s="21" t="str">
        <f t="shared" si="6651"/>
        <v/>
      </c>
      <c r="Q4748" s="21"/>
      <c r="R4748" s="21" t="s">
        <v>9687</v>
      </c>
      <c r="S4748" s="21" t="s">
        <v>9691</v>
      </c>
      <c r="T4748" s="21" t="s">
        <v>9796</v>
      </c>
      <c r="U4748" s="23"/>
      <c r="V4748" s="23"/>
      <c r="W4748" s="15">
        <f t="shared" si="2"/>
        <v>45635</v>
      </c>
      <c r="X4748" s="24">
        <v>4747.0</v>
      </c>
      <c r="Y4748" s="17" t="str">
        <f t="shared" si="6624"/>
        <v>=COUNTIFS(C$3:C4748,C4748)</v>
      </c>
      <c r="Z4748" s="25" t="str">
        <f t="shared" si="6625"/>
        <v>#NAME?</v>
      </c>
      <c r="AA4748" s="25" t="str">
        <f t="shared" si="6626"/>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27"/>
        <v>11</v>
      </c>
      <c r="B4749" s="10">
        <f t="shared" si="5557"/>
        <v>11</v>
      </c>
      <c r="C4749" s="12" t="s">
        <v>4480</v>
      </c>
      <c r="D4749" s="21" t="str">
        <f t="shared" si="6640"/>
        <v>verb</v>
      </c>
      <c r="E4749" s="21" t="str">
        <f t="shared" si="6641"/>
        <v>opt 3rd sg of kappeti</v>
      </c>
      <c r="F4749" s="21" t="str">
        <f t="shared" si="6642"/>
        <v/>
      </c>
      <c r="G4749" s="21"/>
      <c r="H4749" s="21" t="str">
        <f t="shared" si="6643"/>
        <v>should prepare, arrange</v>
      </c>
      <c r="I4749" s="21" t="str">
        <f t="shared" si="6644"/>
        <v>makes suitable</v>
      </c>
      <c r="J4749" s="21" t="str">
        <f t="shared" si="6645"/>
        <v>√kapp (be fit, be suitable)</v>
      </c>
      <c r="K4749" s="21">
        <f t="shared" si="6646"/>
        <v>1</v>
      </c>
      <c r="L4749" s="21" t="str">
        <f t="shared" si="6647"/>
        <v>*e</v>
      </c>
      <c r="M4749" s="21" t="str">
        <f t="shared" si="6648"/>
        <v>√kapp + *e &gt; kappe (caus)</v>
      </c>
      <c r="N4749" s="21" t="str">
        <f t="shared" si="6649"/>
        <v>kappe + ti</v>
      </c>
      <c r="O4749" s="21" t="str">
        <f t="shared" si="6650"/>
        <v/>
      </c>
      <c r="P4749" s="21" t="str">
        <f t="shared" si="6651"/>
        <v/>
      </c>
      <c r="Q4749" s="21"/>
      <c r="R4749" s="21" t="s">
        <v>9687</v>
      </c>
      <c r="S4749" s="21" t="s">
        <v>9691</v>
      </c>
      <c r="T4749" s="21" t="s">
        <v>9796</v>
      </c>
      <c r="U4749" s="23"/>
      <c r="V4749" s="23"/>
      <c r="W4749" s="15">
        <f t="shared" si="2"/>
        <v>45635</v>
      </c>
      <c r="X4749" s="24">
        <v>4748.0</v>
      </c>
      <c r="Y4749" s="17" t="str">
        <f t="shared" si="6624"/>
        <v>=COUNTIFS(C$3:C4749,C4749)</v>
      </c>
      <c r="Z4749" s="25" t="str">
        <f t="shared" si="6625"/>
        <v>#NAME?</v>
      </c>
      <c r="AA4749" s="25" t="str">
        <f t="shared" si="6626"/>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27"/>
        <v>100</v>
      </c>
      <c r="B4750" s="10">
        <f t="shared" si="5557"/>
        <v>122</v>
      </c>
      <c r="C4750" s="12" t="s">
        <v>4724</v>
      </c>
      <c r="D4750" s="21" t="str">
        <f t="shared" si="6640"/>
        <v>adj</v>
      </c>
      <c r="E4750" s="21" t="str">
        <f t="shared" si="6641"/>
        <v>nt nom sg of pācittiya</v>
      </c>
      <c r="F4750" s="21" t="str">
        <f t="shared" si="6642"/>
        <v>+loc</v>
      </c>
      <c r="G4750" s="21"/>
      <c r="H4750" s="21" t="str">
        <f t="shared" si="6643"/>
        <v>requiring confession</v>
      </c>
      <c r="I4750" s="21" t="str">
        <f t="shared" si="6644"/>
        <v/>
      </c>
      <c r="J4750" s="21" t="str">
        <f t="shared" si="6645"/>
        <v/>
      </c>
      <c r="K4750" s="21" t="str">
        <f t="shared" si="6646"/>
        <v/>
      </c>
      <c r="L4750" s="21" t="str">
        <f t="shared" si="6647"/>
        <v/>
      </c>
      <c r="M4750" s="21" t="str">
        <f t="shared" si="6648"/>
        <v/>
      </c>
      <c r="N4750" s="21" t="str">
        <f t="shared" si="6649"/>
        <v/>
      </c>
      <c r="O4750" s="21" t="str">
        <f t="shared" si="6650"/>
        <v/>
      </c>
      <c r="P4750" s="21" t="str">
        <f t="shared" si="6651"/>
        <v/>
      </c>
      <c r="Q4750" s="21"/>
      <c r="R4750" s="21" t="s">
        <v>9687</v>
      </c>
      <c r="S4750" s="21" t="s">
        <v>9691</v>
      </c>
      <c r="T4750" s="21" t="s">
        <v>9796</v>
      </c>
      <c r="U4750" s="23"/>
      <c r="V4750" s="23"/>
      <c r="W4750" s="15">
        <f t="shared" si="2"/>
        <v>45635</v>
      </c>
      <c r="X4750" s="24">
        <v>4749.0</v>
      </c>
      <c r="Y4750" s="17" t="str">
        <f t="shared" si="6624"/>
        <v>=COUNTIFS(C$3:C4750,C4750)</v>
      </c>
      <c r="Z4750" s="25" t="str">
        <f t="shared" si="6625"/>
        <v>#NAME?</v>
      </c>
      <c r="AA4750" s="25" t="str">
        <f t="shared" si="6626"/>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2"/>
      <c r="B4751" s="10">
        <f t="shared" si="5557"/>
        <v>0</v>
      </c>
      <c r="C4751" s="113"/>
      <c r="D4751" s="114"/>
      <c r="E4751" s="114"/>
      <c r="F4751" s="114"/>
      <c r="G4751" s="114"/>
      <c r="H4751" s="114"/>
      <c r="I4751" s="114"/>
      <c r="J4751" s="114"/>
      <c r="K4751" s="114"/>
      <c r="L4751" s="114"/>
      <c r="M4751" s="114"/>
      <c r="N4751" s="114"/>
      <c r="O4751" s="114"/>
      <c r="P4751" s="114"/>
      <c r="Q4751" s="114"/>
      <c r="R4751" s="114"/>
      <c r="S4751" s="114"/>
      <c r="T4751" s="114"/>
      <c r="U4751" s="112"/>
      <c r="V4751" s="112"/>
      <c r="W4751" s="15">
        <f t="shared" si="2"/>
        <v>45635</v>
      </c>
      <c r="X4751" s="24">
        <v>4750.0</v>
      </c>
      <c r="Y4751" s="112"/>
      <c r="Z4751" s="112"/>
      <c r="AA4751" s="112"/>
      <c r="AB4751" s="112"/>
      <c r="AC4751" s="112"/>
      <c r="AD4751" s="112"/>
      <c r="AE4751" s="112"/>
      <c r="AF4751" s="112"/>
      <c r="AG4751" s="112"/>
      <c r="AH4751" s="112"/>
      <c r="AI4751" s="112"/>
      <c r="AJ4751" s="112"/>
      <c r="AK4751" s="112"/>
      <c r="AL4751" s="115"/>
      <c r="AM4751" s="115"/>
      <c r="AN4751" s="115"/>
      <c r="AO4751" s="115"/>
      <c r="AP4751" s="115"/>
      <c r="AQ4751" s="115"/>
      <c r="AR4751" s="115"/>
      <c r="AS4751" s="115"/>
      <c r="AT4751" s="115"/>
      <c r="AU4751" s="115"/>
    </row>
    <row r="4752" ht="15.75" customHeight="1">
      <c r="A4752" s="116"/>
      <c r="B4752" s="10">
        <f t="shared" si="5557"/>
        <v>1</v>
      </c>
      <c r="C4752" s="117" t="s">
        <v>9826</v>
      </c>
      <c r="D4752" s="118"/>
      <c r="E4752" s="118"/>
      <c r="F4752" s="118"/>
      <c r="G4752" s="118"/>
      <c r="H4752" s="118"/>
      <c r="I4752" s="118"/>
      <c r="J4752" s="118"/>
      <c r="K4752" s="118"/>
      <c r="L4752" s="118"/>
      <c r="M4752" s="118"/>
      <c r="N4752" s="118"/>
      <c r="O4752" s="118"/>
      <c r="P4752" s="118"/>
      <c r="Q4752" s="124"/>
      <c r="R4752" s="118"/>
      <c r="S4752" s="118"/>
      <c r="T4752" s="120"/>
      <c r="U4752" s="121"/>
      <c r="V4752" s="121"/>
      <c r="W4752" s="15">
        <f t="shared" si="2"/>
        <v>45635</v>
      </c>
      <c r="X4752" s="24">
        <v>4751.0</v>
      </c>
      <c r="Y4752" s="121"/>
      <c r="Z4752" s="121"/>
      <c r="AA4752" s="121"/>
      <c r="AB4752" s="121"/>
      <c r="AC4752" s="121"/>
      <c r="AD4752" s="121"/>
      <c r="AE4752" s="121"/>
      <c r="AF4752" s="121"/>
      <c r="AG4752" s="121"/>
      <c r="AH4752" s="121"/>
      <c r="AI4752" s="121"/>
      <c r="AJ4752" s="121"/>
      <c r="AK4752" s="121"/>
      <c r="AL4752" s="122"/>
      <c r="AM4752" s="122"/>
      <c r="AN4752" s="122"/>
      <c r="AO4752" s="122"/>
      <c r="AP4752" s="122"/>
      <c r="AQ4752" s="122"/>
      <c r="AR4752" s="122"/>
      <c r="AS4752" s="122"/>
      <c r="AT4752" s="122"/>
      <c r="AU4752" s="122"/>
    </row>
    <row r="4753" ht="15.75" customHeight="1">
      <c r="A4753" s="123">
        <f t="shared" ref="A4753:A4756" si="6652">COUNTIFS(C$3:C4753,C4753)</f>
        <v>1</v>
      </c>
      <c r="B4753" s="10">
        <f t="shared" si="5557"/>
        <v>1</v>
      </c>
      <c r="C4753" s="117" t="s">
        <v>9827</v>
      </c>
      <c r="D4753" s="124" t="s">
        <v>47</v>
      </c>
      <c r="E4753" s="119" t="s">
        <v>9828</v>
      </c>
      <c r="F4753" s="124"/>
      <c r="G4753" s="124"/>
      <c r="H4753" s="119" t="s">
        <v>9829</v>
      </c>
      <c r="I4753" s="124"/>
      <c r="J4753" s="124"/>
      <c r="K4753" s="124"/>
      <c r="L4753" s="124"/>
      <c r="M4753" s="124"/>
      <c r="N4753" s="119" t="s">
        <v>9830</v>
      </c>
      <c r="O4753" s="124" t="s">
        <v>65</v>
      </c>
      <c r="P4753" s="119" t="s">
        <v>9830</v>
      </c>
      <c r="Q4753" s="119" t="s">
        <v>9831</v>
      </c>
      <c r="R4753" s="124" t="s">
        <v>9687</v>
      </c>
      <c r="S4753" s="124" t="s">
        <v>9691</v>
      </c>
      <c r="T4753" s="119" t="s">
        <v>9832</v>
      </c>
      <c r="U4753" s="126"/>
      <c r="V4753" s="126"/>
      <c r="W4753" s="15">
        <f t="shared" si="2"/>
        <v>45635</v>
      </c>
      <c r="X4753" s="24">
        <v>4752.0</v>
      </c>
      <c r="Y4753" s="121" t="str">
        <f>formulatext(A4753)</f>
        <v>=COUNTIFS(C$3:C4753,C4753)</v>
      </c>
      <c r="Z4753" s="127" t="str">
        <f>org.libreoffice.regex(Y4753,"(\= COUNTIFS\(C\$\d{1,3}:)(C\d{1,3})(,)(C\d{1,3})(\))","$2")</f>
        <v>#NAME?</v>
      </c>
      <c r="AA4753" s="127" t="str">
        <f>org.libreoffice.regex(Y4753,"(\= COUNTIFS\(C\$\d{1,3}:)(C\d{1,3})(,)(C\d{1,3})(\))","$4")</f>
        <v>#NAME?</v>
      </c>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si="6652"/>
        <v>1</v>
      </c>
      <c r="B4754" s="10">
        <f t="shared" si="5557"/>
        <v>1</v>
      </c>
      <c r="C4754" s="117" t="s">
        <v>9833</v>
      </c>
      <c r="D4754" s="21" t="s">
        <v>250</v>
      </c>
      <c r="E4754" s="21" t="s">
        <v>7761</v>
      </c>
      <c r="F4754" s="21"/>
      <c r="G4754" s="21"/>
      <c r="H4754" s="21" t="s">
        <v>7762</v>
      </c>
      <c r="I4754" s="21" t="s">
        <v>7763</v>
      </c>
      <c r="J4754" s="21" t="s">
        <v>7764</v>
      </c>
      <c r="K4754" s="21">
        <v>1.0</v>
      </c>
      <c r="L4754" s="21" t="s">
        <v>35</v>
      </c>
      <c r="M4754" s="21"/>
      <c r="N4754" s="21" t="s">
        <v>7765</v>
      </c>
      <c r="O4754" s="143"/>
      <c r="P4754" s="124"/>
      <c r="Q4754" s="119" t="s">
        <v>9834</v>
      </c>
      <c r="R4754" s="124" t="s">
        <v>9687</v>
      </c>
      <c r="S4754" s="124" t="s">
        <v>9691</v>
      </c>
      <c r="T4754" s="119" t="s">
        <v>9835</v>
      </c>
      <c r="U4754" s="126"/>
      <c r="V4754" s="126"/>
      <c r="W4754" s="15">
        <f t="shared" si="2"/>
        <v>45635</v>
      </c>
      <c r="X4754" s="24">
        <v>4753.0</v>
      </c>
      <c r="Y4754" s="121"/>
      <c r="Z4754" s="127"/>
      <c r="AA4754" s="127"/>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52"/>
        <v>10</v>
      </c>
      <c r="B4755" s="10">
        <f t="shared" si="5557"/>
        <v>19</v>
      </c>
      <c r="C4755" s="128" t="s">
        <v>5844</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4"/>
      <c r="P4755" s="124"/>
      <c r="Q4755" s="124"/>
      <c r="R4755" s="124" t="s">
        <v>9687</v>
      </c>
      <c r="S4755" s="124" t="s">
        <v>9691</v>
      </c>
      <c r="T4755" s="129" t="s">
        <v>9826</v>
      </c>
      <c r="U4755" s="126"/>
      <c r="V4755" s="126"/>
      <c r="W4755" s="15">
        <f t="shared" si="2"/>
        <v>45635</v>
      </c>
      <c r="X4755" s="24">
        <v>4754.0</v>
      </c>
      <c r="Y4755" s="121" t="str">
        <f t="shared" ref="Y4755:Y4756" si="6653">formulatext(A4755)</f>
        <v>=COUNTIFS(C$3:C4755,C4755)</v>
      </c>
      <c r="Z4755" s="127" t="str">
        <f t="shared" ref="Z4755:Z4756" si="6654">org.libreoffice.regex(Y4755,"(\= COUNTIFS\(C\$\d{1,3}:)(C\d{1,3})(,)(C\d{1,3})(\))","$2")</f>
        <v>#NAME?</v>
      </c>
      <c r="AA4755" s="127" t="str">
        <f t="shared" ref="AA4755:AA4756" si="6655">org.libreoffice.regex(Y4755,"(\= COUNTIFS\(C\$\d{1,3}:)(C\d{1,3})(,)(C\d{1,3})(\))","$4")</f>
        <v>#NAME?</v>
      </c>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52"/>
        <v>1</v>
      </c>
      <c r="B4756" s="10">
        <f t="shared" si="5557"/>
        <v>2</v>
      </c>
      <c r="C4756" s="117" t="s">
        <v>9836</v>
      </c>
      <c r="D4756" s="119" t="s">
        <v>7090</v>
      </c>
      <c r="E4756" s="119" t="s">
        <v>9837</v>
      </c>
      <c r="F4756" s="124"/>
      <c r="G4756" s="124"/>
      <c r="H4756" s="119" t="s">
        <v>9838</v>
      </c>
      <c r="I4756" s="124"/>
      <c r="J4756" s="124"/>
      <c r="K4756" s="124"/>
      <c r="L4756" s="124"/>
      <c r="M4756" s="124"/>
      <c r="N4756" s="119" t="s">
        <v>9839</v>
      </c>
      <c r="O4756" s="124"/>
      <c r="P4756" s="124"/>
      <c r="Q4756" s="124"/>
      <c r="R4756" s="124" t="s">
        <v>9687</v>
      </c>
      <c r="S4756" s="124" t="s">
        <v>9691</v>
      </c>
      <c r="T4756" s="129" t="s">
        <v>9840</v>
      </c>
      <c r="U4756" s="126"/>
      <c r="V4756" s="126"/>
      <c r="W4756" s="15">
        <f t="shared" si="2"/>
        <v>45635</v>
      </c>
      <c r="X4756" s="24">
        <v>4755.0</v>
      </c>
      <c r="Y4756" s="121" t="str">
        <f t="shared" si="6653"/>
        <v>=COUNTIFS(C$3:C4756,C4756)</v>
      </c>
      <c r="Z4756" s="127" t="str">
        <f t="shared" si="6654"/>
        <v>#NAME?</v>
      </c>
      <c r="AA4756" s="127" t="str">
        <f t="shared" si="6655"/>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36"/>
      <c r="B4757" s="10">
        <f t="shared" si="5557"/>
        <v>0</v>
      </c>
      <c r="C4757" s="130"/>
      <c r="D4757" s="130"/>
      <c r="E4757" s="130"/>
      <c r="F4757" s="130"/>
      <c r="G4757" s="130"/>
      <c r="H4757" s="130"/>
      <c r="I4757" s="130"/>
      <c r="J4757" s="130"/>
      <c r="K4757" s="130"/>
      <c r="L4757" s="130"/>
      <c r="M4757" s="130"/>
      <c r="N4757" s="130"/>
      <c r="O4757" s="130"/>
      <c r="P4757" s="130"/>
      <c r="Q4757" s="130"/>
      <c r="R4757" s="130"/>
      <c r="S4757" s="130"/>
      <c r="T4757" s="130"/>
      <c r="U4757" s="36"/>
      <c r="V4757" s="36"/>
      <c r="W4757" s="15">
        <f t="shared" si="2"/>
        <v>45635</v>
      </c>
      <c r="X4757" s="24">
        <v>4756.0</v>
      </c>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57"/>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2"/>
        <v>45635</v>
      </c>
      <c r="X4758" s="24">
        <v>4757.0</v>
      </c>
      <c r="Y4758" s="17" t="str">
        <f t="shared" ref="Y4758:Y4788" si="6656">formulatext(A4758)</f>
        <v>#N/A</v>
      </c>
      <c r="Z4758" s="25" t="str">
        <f t="shared" ref="Z4758:Z4788" si="6657">org.libreoffice.regex(Y4758,"(\= COUNTIFS\(C\$\d{1,3}:)(C\d{1,3})(,)(C\d{1,3})(\))","$2")</f>
        <v>#NAME?</v>
      </c>
      <c r="AA4758" s="25" t="str">
        <f t="shared" ref="AA4758:AA4788" si="6658">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57"/>
        <v>1</v>
      </c>
      <c r="C4759" s="12" t="s">
        <v>9841</v>
      </c>
      <c r="D4759" s="21"/>
      <c r="E4759" s="21"/>
      <c r="F4759" s="21"/>
      <c r="G4759" s="21"/>
      <c r="H4759" s="21"/>
      <c r="I4759" s="21"/>
      <c r="J4759" s="21"/>
      <c r="K4759" s="21"/>
      <c r="L4759" s="21"/>
      <c r="M4759" s="21"/>
      <c r="N4759" s="21"/>
      <c r="O4759" s="21"/>
      <c r="P4759" s="21"/>
      <c r="Q4759" s="21"/>
      <c r="R4759" s="21"/>
      <c r="S4759" s="21"/>
      <c r="T4759" s="21"/>
      <c r="U4759" s="23"/>
      <c r="V4759" s="23"/>
      <c r="W4759" s="15">
        <f t="shared" si="2"/>
        <v>45635</v>
      </c>
      <c r="X4759" s="24">
        <v>4758.0</v>
      </c>
      <c r="Y4759" s="17" t="str">
        <f t="shared" si="6656"/>
        <v>#N/A</v>
      </c>
      <c r="Z4759" s="25" t="str">
        <f t="shared" si="6657"/>
        <v>#NAME?</v>
      </c>
      <c r="AA4759" s="25" t="str">
        <f t="shared" si="6658"/>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59">COUNTIFS(C$3:C4760,C4760)</f>
        <v>79</v>
      </c>
      <c r="B4760" s="10">
        <f t="shared" si="5557"/>
        <v>99</v>
      </c>
      <c r="C4760" s="12" t="s">
        <v>555</v>
      </c>
      <c r="D4760" s="21" t="str">
        <f t="shared" ref="D4760:D4768" si="6660">VLOOKUP($C4760,$C$1:$P$7320,2,0)</f>
        <v>pron</v>
      </c>
      <c r="E4760" s="21" t="str">
        <f t="shared" ref="E4760:E4761" si="6661">VLOOKUP($C4760,$C$1:$P$7320,3,0)</f>
        <v>masc nom sg of ya</v>
      </c>
      <c r="F4760" s="21" t="str">
        <f t="shared" ref="F4760:F4768" si="6662">VLOOKUP($C4760,$C$1:$P$7320,4,0)</f>
        <v/>
      </c>
      <c r="G4760" s="21"/>
      <c r="H4760" s="21" t="str">
        <f t="shared" ref="H4760:H4768" si="6663">VLOOKUP($C4760,$C$1:$P$7320,6,0)</f>
        <v>whichever, whoever</v>
      </c>
      <c r="I4760" s="21" t="str">
        <f t="shared" ref="I4760:I4768" si="6664">VLOOKUP($C4760,$C$1:$P$7320,7,0)</f>
        <v/>
      </c>
      <c r="J4760" s="21" t="str">
        <f t="shared" ref="J4760:J4768" si="6665">VLOOKUP($C4760,$C$1:$P$7320,8,0)</f>
        <v/>
      </c>
      <c r="K4760" s="21" t="str">
        <f t="shared" ref="K4760:K4768" si="6666">VLOOKUP($C4760,$C$1:$P$7320,9,0)</f>
        <v/>
      </c>
      <c r="L4760" s="21" t="str">
        <f t="shared" ref="L4760:L4768" si="6667">VLOOKUP($C4760,$C$1:$P$7320,10,0)</f>
        <v/>
      </c>
      <c r="M4760" s="21" t="str">
        <f t="shared" ref="M4760:M4768" si="6668">VLOOKUP($C4760,$C$1:$P$7320,11,0)</f>
        <v/>
      </c>
      <c r="N4760" s="21" t="str">
        <f t="shared" ref="N4760:N4768" si="6669">VLOOKUP($C4760,$C$1:$P$7320,12,0)</f>
        <v/>
      </c>
      <c r="O4760" s="21" t="str">
        <f t="shared" ref="O4760:O4768" si="6670">VLOOKUP($C4760,$C$1:$P$7320,13,0)</f>
        <v/>
      </c>
      <c r="P4760" s="21" t="str">
        <f t="shared" ref="P4760:P4768" si="6671">VLOOKUP($C4760,$C$1:$P$7320,14,0)</f>
        <v/>
      </c>
      <c r="Q4760" s="21"/>
      <c r="R4760" s="21" t="s">
        <v>9841</v>
      </c>
      <c r="S4760" s="21" t="s">
        <v>9842</v>
      </c>
      <c r="T4760" s="21" t="s">
        <v>9843</v>
      </c>
      <c r="U4760" s="77"/>
      <c r="V4760" s="23"/>
      <c r="W4760" s="15">
        <f t="shared" si="2"/>
        <v>45635</v>
      </c>
      <c r="X4760" s="24">
        <v>4759.0</v>
      </c>
      <c r="Y4760" s="17" t="str">
        <f t="shared" si="6656"/>
        <v>=COUNTIFS(C$3:C4760,C4760)</v>
      </c>
      <c r="Z4760" s="25" t="str">
        <f t="shared" si="6657"/>
        <v>#NAME?</v>
      </c>
      <c r="AA4760" s="25" t="str">
        <f t="shared" si="6658"/>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59"/>
        <v>96</v>
      </c>
      <c r="B4761" s="10">
        <f t="shared" si="5557"/>
        <v>124</v>
      </c>
      <c r="C4761" s="12" t="s">
        <v>466</v>
      </c>
      <c r="D4761" s="21" t="str">
        <f t="shared" si="6660"/>
        <v>ind</v>
      </c>
      <c r="E4761" s="21" t="str">
        <f t="shared" si="6661"/>
        <v/>
      </c>
      <c r="F4761" s="21" t="str">
        <f t="shared" si="6662"/>
        <v/>
      </c>
      <c r="G4761" s="21"/>
      <c r="H4761" s="21" t="str">
        <f t="shared" si="6663"/>
        <v>then, now, so, but</v>
      </c>
      <c r="I4761" s="21" t="str">
        <f t="shared" si="6664"/>
        <v/>
      </c>
      <c r="J4761" s="21" t="str">
        <f t="shared" si="6665"/>
        <v/>
      </c>
      <c r="K4761" s="21" t="str">
        <f t="shared" si="6666"/>
        <v/>
      </c>
      <c r="L4761" s="21" t="str">
        <f t="shared" si="6667"/>
        <v/>
      </c>
      <c r="M4761" s="21" t="str">
        <f t="shared" si="6668"/>
        <v/>
      </c>
      <c r="N4761" s="21" t="str">
        <f t="shared" si="6669"/>
        <v/>
      </c>
      <c r="O4761" s="21" t="str">
        <f t="shared" si="6670"/>
        <v/>
      </c>
      <c r="P4761" s="21" t="str">
        <f t="shared" si="6671"/>
        <v/>
      </c>
      <c r="Q4761" s="21"/>
      <c r="R4761" s="21" t="s">
        <v>9841</v>
      </c>
      <c r="S4761" s="21" t="s">
        <v>9842</v>
      </c>
      <c r="T4761" s="21" t="s">
        <v>9843</v>
      </c>
      <c r="U4761" s="23"/>
      <c r="V4761" s="23"/>
      <c r="W4761" s="15">
        <f t="shared" si="2"/>
        <v>45635</v>
      </c>
      <c r="X4761" s="24">
        <v>4760.0</v>
      </c>
      <c r="Y4761" s="17" t="str">
        <f t="shared" si="6656"/>
        <v>=COUNTIFS(C$3:C4761,C4761)</v>
      </c>
      <c r="Z4761" s="25" t="str">
        <f t="shared" si="6657"/>
        <v>#NAME?</v>
      </c>
      <c r="AA4761" s="25" t="str">
        <f t="shared" si="6658"/>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59"/>
        <v>127</v>
      </c>
      <c r="B4762" s="10">
        <f t="shared" si="5557"/>
        <v>147</v>
      </c>
      <c r="C4762" s="12" t="s">
        <v>560</v>
      </c>
      <c r="D4762" s="21" t="str">
        <f t="shared" si="6660"/>
        <v>noun</v>
      </c>
      <c r="E4762" s="21" t="s">
        <v>3635</v>
      </c>
      <c r="F4762" s="21" t="str">
        <f t="shared" si="6662"/>
        <v/>
      </c>
      <c r="G4762" s="21"/>
      <c r="H4762" s="21" t="str">
        <f t="shared" si="6663"/>
        <v>monk, monastic</v>
      </c>
      <c r="I4762" s="21" t="str">
        <f t="shared" si="6664"/>
        <v>beggar, mendicant</v>
      </c>
      <c r="J4762" s="21" t="str">
        <f t="shared" si="6665"/>
        <v>√bhikkh (beg)</v>
      </c>
      <c r="K4762" s="21">
        <f t="shared" si="6666"/>
        <v>1</v>
      </c>
      <c r="L4762" s="21" t="str">
        <f t="shared" si="6667"/>
        <v>a</v>
      </c>
      <c r="M4762" s="21" t="str">
        <f t="shared" si="6668"/>
        <v/>
      </c>
      <c r="N4762" s="21" t="str">
        <f t="shared" si="6669"/>
        <v>√bhikkh + u</v>
      </c>
      <c r="O4762" s="21" t="str">
        <f t="shared" si="6670"/>
        <v/>
      </c>
      <c r="P4762" s="21" t="str">
        <f t="shared" si="6671"/>
        <v/>
      </c>
      <c r="Q4762" s="21"/>
      <c r="R4762" s="21" t="s">
        <v>9841</v>
      </c>
      <c r="S4762" s="21" t="s">
        <v>9842</v>
      </c>
      <c r="T4762" s="21" t="s">
        <v>9843</v>
      </c>
      <c r="U4762" s="23"/>
      <c r="V4762" s="23"/>
      <c r="W4762" s="15">
        <f t="shared" si="2"/>
        <v>45635</v>
      </c>
      <c r="X4762" s="24">
        <v>4761.0</v>
      </c>
      <c r="Y4762" s="17" t="str">
        <f t="shared" si="6656"/>
        <v>=COUNTIFS(C$3:C4762,C4762)</v>
      </c>
      <c r="Z4762" s="25" t="str">
        <f t="shared" si="6657"/>
        <v>#NAME?</v>
      </c>
      <c r="AA4762" s="25" t="str">
        <f t="shared" si="6658"/>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59"/>
        <v>27</v>
      </c>
      <c r="B4763" s="10">
        <f t="shared" si="5557"/>
        <v>29</v>
      </c>
      <c r="C4763" s="12" t="s">
        <v>1865</v>
      </c>
      <c r="D4763" s="21" t="str">
        <f t="shared" si="6660"/>
        <v>noun</v>
      </c>
      <c r="E4763" s="21" t="s">
        <v>9844</v>
      </c>
      <c r="F4763" s="21" t="str">
        <f t="shared" si="6662"/>
        <v/>
      </c>
      <c r="G4763" s="21"/>
      <c r="H4763" s="21" t="str">
        <f t="shared" si="6663"/>
        <v>with monks</v>
      </c>
      <c r="I4763" s="21" t="str">
        <f t="shared" si="6664"/>
        <v/>
      </c>
      <c r="J4763" s="21" t="str">
        <f t="shared" si="6665"/>
        <v>√bhikkh (beg)</v>
      </c>
      <c r="K4763" s="21">
        <f t="shared" si="6666"/>
        <v>1</v>
      </c>
      <c r="L4763" s="21" t="str">
        <f t="shared" si="6667"/>
        <v>a</v>
      </c>
      <c r="M4763" s="21" t="str">
        <f t="shared" si="6668"/>
        <v/>
      </c>
      <c r="N4763" s="21" t="str">
        <f t="shared" si="6669"/>
        <v>√bhikkh + u</v>
      </c>
      <c r="O4763" s="21" t="str">
        <f t="shared" si="6670"/>
        <v/>
      </c>
      <c r="P4763" s="21" t="str">
        <f t="shared" si="6671"/>
        <v/>
      </c>
      <c r="Q4763" s="21"/>
      <c r="R4763" s="21" t="s">
        <v>9841</v>
      </c>
      <c r="S4763" s="21" t="s">
        <v>9842</v>
      </c>
      <c r="T4763" s="21" t="s">
        <v>9843</v>
      </c>
      <c r="U4763" s="23"/>
      <c r="V4763" s="23"/>
      <c r="W4763" s="15">
        <f t="shared" si="2"/>
        <v>45635</v>
      </c>
      <c r="X4763" s="24">
        <v>4762.0</v>
      </c>
      <c r="Y4763" s="17" t="str">
        <f t="shared" si="6656"/>
        <v>=COUNTIFS(C$3:C4763,C4763)</v>
      </c>
      <c r="Z4763" s="25" t="str">
        <f t="shared" si="6657"/>
        <v>#NAME?</v>
      </c>
      <c r="AA4763" s="25" t="str">
        <f t="shared" si="6658"/>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59"/>
        <v>2</v>
      </c>
      <c r="B4764" s="10">
        <f t="shared" si="5557"/>
        <v>2</v>
      </c>
      <c r="C4764" s="12" t="s">
        <v>3694</v>
      </c>
      <c r="D4764" s="21" t="str">
        <f t="shared" si="6660"/>
        <v>ind</v>
      </c>
      <c r="E4764" s="21" t="str">
        <f t="shared" ref="E4764:E4768" si="6672">VLOOKUP($C4764,$C$1:$P$7320,3,0)</f>
        <v>adv, acc sg of sahadhammika</v>
      </c>
      <c r="F4764" s="21" t="str">
        <f t="shared" si="6662"/>
        <v/>
      </c>
      <c r="G4764" s="21"/>
      <c r="H4764" s="21" t="str">
        <f t="shared" si="6663"/>
        <v>legally, justly, correctly</v>
      </c>
      <c r="I4764" s="21" t="str">
        <f t="shared" si="6664"/>
        <v/>
      </c>
      <c r="J4764" s="21" t="str">
        <f t="shared" si="6665"/>
        <v/>
      </c>
      <c r="K4764" s="21" t="str">
        <f t="shared" si="6666"/>
        <v/>
      </c>
      <c r="L4764" s="21" t="str">
        <f t="shared" si="6667"/>
        <v/>
      </c>
      <c r="M4764" s="21" t="str">
        <f t="shared" si="6668"/>
        <v/>
      </c>
      <c r="N4764" s="21" t="str">
        <f t="shared" si="6669"/>
        <v>saha + dhammika + aṃ</v>
      </c>
      <c r="O4764" s="21" t="str">
        <f t="shared" si="6670"/>
        <v/>
      </c>
      <c r="P4764" s="21" t="str">
        <f t="shared" si="6671"/>
        <v/>
      </c>
      <c r="Q4764" s="21"/>
      <c r="R4764" s="21" t="s">
        <v>9841</v>
      </c>
      <c r="S4764" s="21" t="s">
        <v>9842</v>
      </c>
      <c r="T4764" s="21" t="s">
        <v>9843</v>
      </c>
      <c r="U4764" s="23"/>
      <c r="V4764" s="23"/>
      <c r="W4764" s="15">
        <f t="shared" si="2"/>
        <v>45635</v>
      </c>
      <c r="X4764" s="24">
        <v>4763.0</v>
      </c>
      <c r="Y4764" s="17" t="str">
        <f t="shared" si="6656"/>
        <v>=COUNTIFS(C$3:C4764,C4764)</v>
      </c>
      <c r="Z4764" s="25" t="str">
        <f t="shared" si="6657"/>
        <v>#NAME?</v>
      </c>
      <c r="AA4764" s="25" t="str">
        <f t="shared" si="6658"/>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59"/>
        <v>8</v>
      </c>
      <c r="B4765" s="10">
        <f t="shared" si="5557"/>
        <v>8</v>
      </c>
      <c r="C4765" s="12" t="s">
        <v>3223</v>
      </c>
      <c r="D4765" s="21" t="str">
        <f t="shared" si="6660"/>
        <v>prp</v>
      </c>
      <c r="E4765" s="21" t="str">
        <f t="shared" si="6672"/>
        <v>masc nom sg of vuccamāna, prp of vuccati</v>
      </c>
      <c r="F4765" s="21" t="str">
        <f t="shared" si="6662"/>
        <v>+instr</v>
      </c>
      <c r="G4765" s="21"/>
      <c r="H4765" s="21" t="str">
        <f t="shared" si="6663"/>
        <v>being told, spoken to</v>
      </c>
      <c r="I4765" s="21" t="str">
        <f t="shared" si="6664"/>
        <v/>
      </c>
      <c r="J4765" s="21" t="str">
        <f t="shared" si="6665"/>
        <v>√vac (speak)</v>
      </c>
      <c r="K4765" s="21">
        <f t="shared" si="6666"/>
        <v>1</v>
      </c>
      <c r="L4765" s="21" t="str">
        <f t="shared" si="6667"/>
        <v>ya</v>
      </c>
      <c r="M4765" s="21" t="str">
        <f t="shared" si="6668"/>
        <v>√vac + ya &gt; vucca (pass)</v>
      </c>
      <c r="N4765" s="21" t="str">
        <f t="shared" si="6669"/>
        <v>vucca + māna</v>
      </c>
      <c r="O4765" s="21" t="str">
        <f t="shared" si="6670"/>
        <v/>
      </c>
      <c r="P4765" s="21" t="str">
        <f t="shared" si="6671"/>
        <v/>
      </c>
      <c r="Q4765" s="21"/>
      <c r="R4765" s="21" t="s">
        <v>9841</v>
      </c>
      <c r="S4765" s="21" t="s">
        <v>9842</v>
      </c>
      <c r="T4765" s="21" t="s">
        <v>9843</v>
      </c>
      <c r="U4765" s="23"/>
      <c r="V4765" s="23"/>
      <c r="W4765" s="15">
        <f t="shared" si="2"/>
        <v>45635</v>
      </c>
      <c r="X4765" s="24">
        <v>4764.0</v>
      </c>
      <c r="Y4765" s="17" t="str">
        <f t="shared" si="6656"/>
        <v>=COUNTIFS(C$3:C4765,C4765)</v>
      </c>
      <c r="Z4765" s="25" t="str">
        <f t="shared" si="6657"/>
        <v>#NAME?</v>
      </c>
      <c r="AA4765" s="25" t="str">
        <f t="shared" si="6658"/>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59"/>
        <v>18</v>
      </c>
      <c r="B4766" s="10">
        <f t="shared" si="5557"/>
        <v>20</v>
      </c>
      <c r="C4766" s="12" t="s">
        <v>1746</v>
      </c>
      <c r="D4766" s="21" t="str">
        <f t="shared" si="6660"/>
        <v>ind</v>
      </c>
      <c r="E4766" s="21" t="str">
        <f t="shared" si="6672"/>
        <v>ind, adv</v>
      </c>
      <c r="F4766" s="21" t="str">
        <f t="shared" si="6662"/>
        <v/>
      </c>
      <c r="G4766" s="21"/>
      <c r="H4766" s="21" t="str">
        <f t="shared" si="6663"/>
        <v>thus, like this</v>
      </c>
      <c r="I4766" s="21" t="str">
        <f t="shared" si="6664"/>
        <v/>
      </c>
      <c r="J4766" s="21" t="str">
        <f t="shared" si="6665"/>
        <v/>
      </c>
      <c r="K4766" s="21" t="str">
        <f t="shared" si="6666"/>
        <v/>
      </c>
      <c r="L4766" s="21" t="str">
        <f t="shared" si="6667"/>
        <v/>
      </c>
      <c r="M4766" s="21" t="str">
        <f t="shared" si="6668"/>
        <v/>
      </c>
      <c r="N4766" s="21" t="str">
        <f t="shared" si="6669"/>
        <v/>
      </c>
      <c r="O4766" s="21" t="str">
        <f t="shared" si="6670"/>
        <v/>
      </c>
      <c r="P4766" s="21" t="str">
        <f t="shared" si="6671"/>
        <v/>
      </c>
      <c r="Q4766" s="21"/>
      <c r="R4766" s="21" t="s">
        <v>9841</v>
      </c>
      <c r="S4766" s="21" t="s">
        <v>9842</v>
      </c>
      <c r="T4766" s="21" t="s">
        <v>9843</v>
      </c>
      <c r="U4766" s="23"/>
      <c r="V4766" s="23"/>
      <c r="W4766" s="15">
        <f t="shared" si="2"/>
        <v>45635</v>
      </c>
      <c r="X4766" s="24">
        <v>4765.0</v>
      </c>
      <c r="Y4766" s="17" t="str">
        <f t="shared" si="6656"/>
        <v>=COUNTIFS(C$3:C4766,C4766)</v>
      </c>
      <c r="Z4766" s="25" t="str">
        <f t="shared" si="6657"/>
        <v>#NAME?</v>
      </c>
      <c r="AA4766" s="25" t="str">
        <f t="shared" si="6658"/>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59"/>
        <v>16</v>
      </c>
      <c r="B4767" s="10">
        <f t="shared" si="5557"/>
        <v>18</v>
      </c>
      <c r="C4767" s="12" t="s">
        <v>1749</v>
      </c>
      <c r="D4767" s="21" t="str">
        <f t="shared" si="6660"/>
        <v>verb</v>
      </c>
      <c r="E4767" s="21" t="str">
        <f t="shared" si="6672"/>
        <v>opt 3rd sg of vadati</v>
      </c>
      <c r="F4767" s="21" t="str">
        <f t="shared" si="6662"/>
        <v/>
      </c>
      <c r="G4767" s="21"/>
      <c r="H4767" s="21" t="str">
        <f t="shared" si="6663"/>
        <v>he would say, speak, tell</v>
      </c>
      <c r="I4767" s="21" t="str">
        <f t="shared" si="6664"/>
        <v/>
      </c>
      <c r="J4767" s="21" t="str">
        <f t="shared" si="6665"/>
        <v>√vad (speak)</v>
      </c>
      <c r="K4767" s="21">
        <f t="shared" si="6666"/>
        <v>1</v>
      </c>
      <c r="L4767" s="21" t="str">
        <f t="shared" si="6667"/>
        <v>a</v>
      </c>
      <c r="M4767" s="21" t="str">
        <f t="shared" si="6668"/>
        <v>√vad + a &gt; vada</v>
      </c>
      <c r="N4767" s="21" t="str">
        <f t="shared" si="6669"/>
        <v>vada + eyya</v>
      </c>
      <c r="O4767" s="21" t="str">
        <f t="shared" si="6670"/>
        <v/>
      </c>
      <c r="P4767" s="21" t="str">
        <f t="shared" si="6671"/>
        <v/>
      </c>
      <c r="Q4767" s="21"/>
      <c r="R4767" s="21" t="s">
        <v>9841</v>
      </c>
      <c r="S4767" s="21" t="s">
        <v>9842</v>
      </c>
      <c r="T4767" s="21" t="s">
        <v>9843</v>
      </c>
      <c r="U4767" s="23"/>
      <c r="V4767" s="23"/>
      <c r="W4767" s="15">
        <f t="shared" si="2"/>
        <v>45635</v>
      </c>
      <c r="X4767" s="24">
        <v>4766.0</v>
      </c>
      <c r="Y4767" s="17" t="str">
        <f t="shared" si="6656"/>
        <v>=COUNTIFS(C$3:C4767,C4767)</v>
      </c>
      <c r="Z4767" s="25" t="str">
        <f t="shared" si="6657"/>
        <v>#NAME?</v>
      </c>
      <c r="AA4767" s="25" t="str">
        <f t="shared" si="6658"/>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59"/>
        <v>21</v>
      </c>
      <c r="B4768" s="10">
        <f t="shared" si="5557"/>
        <v>80</v>
      </c>
      <c r="C4768" s="12" t="s">
        <v>1856</v>
      </c>
      <c r="D4768" s="21" t="str">
        <f t="shared" si="6660"/>
        <v>ind</v>
      </c>
      <c r="E4768" s="21" t="str">
        <f t="shared" si="6672"/>
        <v>neg</v>
      </c>
      <c r="F4768" s="21" t="str">
        <f t="shared" si="6662"/>
        <v/>
      </c>
      <c r="G4768" s="21"/>
      <c r="H4768" s="21" t="str">
        <f t="shared" si="6663"/>
        <v>not</v>
      </c>
      <c r="I4768" s="21" t="str">
        <f t="shared" si="6664"/>
        <v/>
      </c>
      <c r="J4768" s="21" t="str">
        <f t="shared" si="6665"/>
        <v/>
      </c>
      <c r="K4768" s="21" t="str">
        <f t="shared" si="6666"/>
        <v/>
      </c>
      <c r="L4768" s="21" t="str">
        <f t="shared" si="6667"/>
        <v/>
      </c>
      <c r="M4768" s="21" t="str">
        <f t="shared" si="6668"/>
        <v/>
      </c>
      <c r="N4768" s="21" t="str">
        <f t="shared" si="6669"/>
        <v/>
      </c>
      <c r="O4768" s="21" t="str">
        <f t="shared" si="6670"/>
        <v/>
      </c>
      <c r="P4768" s="21" t="str">
        <f t="shared" si="6671"/>
        <v/>
      </c>
      <c r="Q4768" s="21"/>
      <c r="R4768" s="21" t="s">
        <v>9841</v>
      </c>
      <c r="S4768" s="21" t="s">
        <v>9842</v>
      </c>
      <c r="T4768" s="21" t="s">
        <v>9843</v>
      </c>
      <c r="U4768" s="23"/>
      <c r="V4768" s="23"/>
      <c r="W4768" s="15">
        <f t="shared" si="2"/>
        <v>45635</v>
      </c>
      <c r="X4768" s="24">
        <v>4767.0</v>
      </c>
      <c r="Y4768" s="17" t="str">
        <f t="shared" si="6656"/>
        <v>=COUNTIFS(C$3:C4768,C4768)</v>
      </c>
      <c r="Z4768" s="25" t="str">
        <f t="shared" si="6657"/>
        <v>#NAME?</v>
      </c>
      <c r="AA4768" s="25" t="str">
        <f t="shared" si="6658"/>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57"/>
        <v>1</v>
      </c>
      <c r="C4769" s="12" t="s">
        <v>9845</v>
      </c>
      <c r="D4769" s="21" t="s">
        <v>118</v>
      </c>
      <c r="E4769" s="21" t="s">
        <v>9153</v>
      </c>
      <c r="F4769" s="21"/>
      <c r="G4769" s="21"/>
      <c r="H4769" s="21" t="s">
        <v>9846</v>
      </c>
      <c r="I4769" s="21" t="s">
        <v>9847</v>
      </c>
      <c r="J4769" s="21"/>
      <c r="K4769" s="21"/>
      <c r="L4769" s="21"/>
      <c r="M4769" s="21"/>
      <c r="N4769" s="21" t="s">
        <v>9848</v>
      </c>
      <c r="O4769" s="21"/>
      <c r="P4769" s="21"/>
      <c r="Q4769" s="21"/>
      <c r="R4769" s="21" t="s">
        <v>9841</v>
      </c>
      <c r="S4769" s="21" t="s">
        <v>9842</v>
      </c>
      <c r="T4769" s="21" t="s">
        <v>9849</v>
      </c>
      <c r="U4769" s="23"/>
      <c r="V4769" s="23"/>
      <c r="W4769" s="15">
        <f t="shared" si="2"/>
        <v>45635</v>
      </c>
      <c r="X4769" s="24">
        <v>4768.0</v>
      </c>
      <c r="Y4769" s="17" t="str">
        <f t="shared" si="6656"/>
        <v>=COUNTIFS(C$3:C4771,C4769)</v>
      </c>
      <c r="Z4769" s="25" t="str">
        <f t="shared" si="6657"/>
        <v>#NAME?</v>
      </c>
      <c r="AA4769" s="25" t="str">
        <f t="shared" si="6658"/>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73">COUNTIFS(C$3:C4770,C4770)</f>
        <v>1</v>
      </c>
      <c r="B4770" s="10">
        <f t="shared" si="5557"/>
        <v>1</v>
      </c>
      <c r="C4770" s="12" t="s">
        <v>9850</v>
      </c>
      <c r="D4770" s="21" t="s">
        <v>29</v>
      </c>
      <c r="E4770" s="21" t="s">
        <v>68</v>
      </c>
      <c r="F4770" s="21"/>
      <c r="G4770" s="21"/>
      <c r="H4770" s="21" t="s">
        <v>9851</v>
      </c>
      <c r="I4770" s="21"/>
      <c r="J4770" s="21"/>
      <c r="K4770" s="21"/>
      <c r="L4770" s="21"/>
      <c r="M4770" s="21"/>
      <c r="N4770" s="21"/>
      <c r="O4770" s="21"/>
      <c r="P4770" s="21"/>
      <c r="Q4770" s="21"/>
      <c r="R4770" s="21" t="s">
        <v>9841</v>
      </c>
      <c r="S4770" s="21" t="s">
        <v>9842</v>
      </c>
      <c r="T4770" s="27" t="s">
        <v>9852</v>
      </c>
      <c r="U4770" s="23"/>
      <c r="V4770" s="23"/>
      <c r="W4770" s="15">
        <f t="shared" si="2"/>
        <v>45635</v>
      </c>
      <c r="X4770" s="24">
        <v>4769.0</v>
      </c>
      <c r="Y4770" s="17" t="str">
        <f t="shared" si="6656"/>
        <v>=COUNTIFS(C$3:C4770,C4770)</v>
      </c>
      <c r="Z4770" s="25" t="str">
        <f t="shared" si="6657"/>
        <v>#NAME?</v>
      </c>
      <c r="AA4770" s="25" t="str">
        <f t="shared" si="6658"/>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73"/>
        <v>5</v>
      </c>
      <c r="B4771" s="10">
        <f t="shared" si="5557"/>
        <v>5</v>
      </c>
      <c r="C4771" s="12" t="s">
        <v>3752</v>
      </c>
      <c r="D4771" s="21" t="str">
        <f t="shared" ref="D4771:D4772" si="6674">VLOOKUP($C4771,$C$1:$P$7320,2,0)</f>
        <v>pron</v>
      </c>
      <c r="E4771" s="21" t="str">
        <f t="shared" ref="E4771:E4772" si="6675">VLOOKUP($C4771,$C$1:$P$7320,3,0)</f>
        <v>1st nom sg</v>
      </c>
      <c r="F4771" s="21" t="str">
        <f t="shared" ref="F4771:F4772" si="6676">VLOOKUP($C4771,$C$1:$P$7320,4,0)</f>
        <v/>
      </c>
      <c r="G4771" s="21"/>
      <c r="H4771" s="21" t="str">
        <f t="shared" ref="H4771:H4772" si="6677">VLOOKUP($C4771,$C$1:$P$7320,6,0)</f>
        <v>I</v>
      </c>
      <c r="I4771" s="21" t="str">
        <f t="shared" ref="I4771:I4772" si="6678">VLOOKUP($C4771,$C$1:$P$7320,7,0)</f>
        <v/>
      </c>
      <c r="J4771" s="21" t="str">
        <f t="shared" ref="J4771:J4772" si="6679">VLOOKUP($C4771,$C$1:$P$7320,8,0)</f>
        <v/>
      </c>
      <c r="K4771" s="21" t="str">
        <f t="shared" ref="K4771:K4772" si="6680">VLOOKUP($C4771,$C$1:$P$7320,9,0)</f>
        <v/>
      </c>
      <c r="L4771" s="21" t="str">
        <f t="shared" ref="L4771:L4772" si="6681">VLOOKUP($C4771,$C$1:$P$7320,10,0)</f>
        <v/>
      </c>
      <c r="M4771" s="21" t="str">
        <f t="shared" ref="M4771:M4772" si="6682">VLOOKUP($C4771,$C$1:$P$7320,11,0)</f>
        <v/>
      </c>
      <c r="N4771" s="21" t="str">
        <f t="shared" ref="N4771:N4772" si="6683">VLOOKUP($C4771,$C$1:$P$7320,12,0)</f>
        <v/>
      </c>
      <c r="O4771" s="21" t="str">
        <f t="shared" ref="O4771:O4772" si="6684">VLOOKUP($C4771,$C$1:$P$7320,13,0)</f>
        <v/>
      </c>
      <c r="P4771" s="21" t="str">
        <f t="shared" ref="P4771:P4772" si="6685">VLOOKUP($C4771,$C$1:$P$7320,14,0)</f>
        <v/>
      </c>
      <c r="Q4771" s="21"/>
      <c r="R4771" s="21" t="s">
        <v>9841</v>
      </c>
      <c r="S4771" s="21" t="s">
        <v>9842</v>
      </c>
      <c r="T4771" s="21" t="s">
        <v>9843</v>
      </c>
      <c r="U4771" s="23"/>
      <c r="V4771" s="23"/>
      <c r="W4771" s="15">
        <f t="shared" si="2"/>
        <v>45635</v>
      </c>
      <c r="X4771" s="24">
        <v>4770.0</v>
      </c>
      <c r="Y4771" s="17" t="str">
        <f t="shared" si="6656"/>
        <v>=COUNTIFS(C$3:C4771,C4771)</v>
      </c>
      <c r="Z4771" s="25" t="str">
        <f t="shared" si="6657"/>
        <v>#NAME?</v>
      </c>
      <c r="AA4771" s="25" t="str">
        <f t="shared" si="6658"/>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3"/>
        <v>11</v>
      </c>
      <c r="B4772" s="10">
        <f t="shared" si="5557"/>
        <v>16</v>
      </c>
      <c r="C4772" s="12" t="s">
        <v>103</v>
      </c>
      <c r="D4772" s="21" t="str">
        <f t="shared" si="6674"/>
        <v>noun</v>
      </c>
      <c r="E4772" s="21" t="str">
        <f t="shared" si="6675"/>
        <v>masc voc sg or pl of āyasmant</v>
      </c>
      <c r="F4772" s="21" t="str">
        <f t="shared" si="6676"/>
        <v/>
      </c>
      <c r="G4772" s="21"/>
      <c r="H4772" s="21" t="str">
        <f t="shared" si="6677"/>
        <v>friend(s), brother(s)</v>
      </c>
      <c r="I4772" s="21" t="str">
        <f t="shared" si="6678"/>
        <v>having long life</v>
      </c>
      <c r="J4772" s="21" t="str">
        <f t="shared" si="6679"/>
        <v/>
      </c>
      <c r="K4772" s="21" t="str">
        <f t="shared" si="6680"/>
        <v/>
      </c>
      <c r="L4772" s="21" t="str">
        <f t="shared" si="6681"/>
        <v/>
      </c>
      <c r="M4772" s="21" t="str">
        <f t="shared" si="6682"/>
        <v/>
      </c>
      <c r="N4772" s="21" t="str">
        <f t="shared" si="6683"/>
        <v>āyas + mant</v>
      </c>
      <c r="O4772" s="21" t="str">
        <f t="shared" si="6684"/>
        <v/>
      </c>
      <c r="P4772" s="21" t="str">
        <f t="shared" si="6685"/>
        <v/>
      </c>
      <c r="Q4772" s="21"/>
      <c r="R4772" s="21" t="s">
        <v>9841</v>
      </c>
      <c r="S4772" s="21" t="s">
        <v>9842</v>
      </c>
      <c r="T4772" s="21" t="s">
        <v>9843</v>
      </c>
      <c r="U4772" s="23"/>
      <c r="V4772" s="23"/>
      <c r="W4772" s="15">
        <f t="shared" si="2"/>
        <v>45635</v>
      </c>
      <c r="X4772" s="24">
        <v>4771.0</v>
      </c>
      <c r="Y4772" s="17" t="str">
        <f t="shared" si="6656"/>
        <v>=COUNTIFS(C$3:C4772,C4772)</v>
      </c>
      <c r="Z4772" s="25" t="str">
        <f t="shared" si="6657"/>
        <v>#NAME?</v>
      </c>
      <c r="AA4772" s="25" t="str">
        <f t="shared" si="6658"/>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3"/>
        <v>1</v>
      </c>
      <c r="B4773" s="10">
        <f t="shared" si="5557"/>
        <v>1</v>
      </c>
      <c r="C4773" s="12" t="s">
        <v>9853</v>
      </c>
      <c r="D4773" s="21" t="s">
        <v>42</v>
      </c>
      <c r="E4773" s="21" t="s">
        <v>9854</v>
      </c>
      <c r="F4773" s="21"/>
      <c r="G4773" s="21"/>
      <c r="H4773" s="21" t="s">
        <v>9855</v>
      </c>
      <c r="I4773" s="21"/>
      <c r="J4773" s="21"/>
      <c r="K4773" s="21"/>
      <c r="L4773" s="21"/>
      <c r="M4773" s="21"/>
      <c r="N4773" s="21"/>
      <c r="O4773" s="21"/>
      <c r="P4773" s="21"/>
      <c r="Q4773" s="21"/>
      <c r="R4773" s="21" t="s">
        <v>9841</v>
      </c>
      <c r="S4773" s="21" t="s">
        <v>9842</v>
      </c>
      <c r="T4773" s="21" t="s">
        <v>9856</v>
      </c>
      <c r="U4773" s="23"/>
      <c r="V4773" s="23"/>
      <c r="W4773" s="15">
        <f t="shared" si="2"/>
        <v>45635</v>
      </c>
      <c r="X4773" s="24">
        <v>4772.0</v>
      </c>
      <c r="Y4773" s="17" t="str">
        <f t="shared" si="6656"/>
        <v>=COUNTIFS(C$3:C4773,C4773)</v>
      </c>
      <c r="Z4773" s="25" t="str">
        <f t="shared" si="6657"/>
        <v>#NAME?</v>
      </c>
      <c r="AA4773" s="25" t="str">
        <f t="shared" si="6658"/>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3"/>
        <v>1</v>
      </c>
      <c r="B4774" s="10">
        <f t="shared" si="5557"/>
        <v>1</v>
      </c>
      <c r="C4774" s="12" t="s">
        <v>9857</v>
      </c>
      <c r="D4774" s="21" t="s">
        <v>47</v>
      </c>
      <c r="E4774" s="21" t="s">
        <v>9858</v>
      </c>
      <c r="F4774" s="21"/>
      <c r="G4774" s="21"/>
      <c r="H4774" s="21" t="s">
        <v>9859</v>
      </c>
      <c r="I4774" s="27" t="s">
        <v>9860</v>
      </c>
      <c r="J4774" s="21"/>
      <c r="K4774" s="21"/>
      <c r="L4774" s="21"/>
      <c r="M4774" s="21"/>
      <c r="N4774" s="21" t="s">
        <v>3682</v>
      </c>
      <c r="O4774" s="21" t="s">
        <v>916</v>
      </c>
      <c r="P4774" s="21" t="s">
        <v>9861</v>
      </c>
      <c r="Q4774" s="21"/>
      <c r="R4774" s="21" t="s">
        <v>9841</v>
      </c>
      <c r="S4774" s="21" t="s">
        <v>9842</v>
      </c>
      <c r="T4774" s="21" t="s">
        <v>9862</v>
      </c>
      <c r="U4774" s="23"/>
      <c r="V4774" s="23"/>
      <c r="W4774" s="15">
        <f t="shared" si="2"/>
        <v>45635</v>
      </c>
      <c r="X4774" s="24">
        <v>4773.0</v>
      </c>
      <c r="Y4774" s="17" t="str">
        <f t="shared" si="6656"/>
        <v>=COUNTIFS(C$3:C4774,C4774)</v>
      </c>
      <c r="Z4774" s="25" t="str">
        <f t="shared" si="6657"/>
        <v>#NAME?</v>
      </c>
      <c r="AA4774" s="25" t="str">
        <f t="shared" si="6658"/>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3"/>
        <v>2</v>
      </c>
      <c r="B4775" s="10">
        <f t="shared" si="5557"/>
        <v>2</v>
      </c>
      <c r="C4775" s="12" t="s">
        <v>3685</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9841</v>
      </c>
      <c r="S4775" s="21" t="s">
        <v>9842</v>
      </c>
      <c r="T4775" s="21" t="s">
        <v>9843</v>
      </c>
      <c r="U4775" s="23"/>
      <c r="V4775" s="23"/>
      <c r="W4775" s="15">
        <f t="shared" si="2"/>
        <v>45635</v>
      </c>
      <c r="X4775" s="24">
        <v>4774.0</v>
      </c>
      <c r="Y4775" s="17" t="str">
        <f t="shared" si="6656"/>
        <v>=COUNTIFS(C$3:C4775,C4775)</v>
      </c>
      <c r="Z4775" s="25" t="str">
        <f t="shared" si="6657"/>
        <v>#NAME?</v>
      </c>
      <c r="AA4775" s="25" t="str">
        <f t="shared" si="6658"/>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3"/>
        <v>1</v>
      </c>
      <c r="B4776" s="10">
        <f t="shared" si="5557"/>
        <v>1</v>
      </c>
      <c r="C4776" s="12" t="s">
        <v>9863</v>
      </c>
      <c r="D4776" s="21" t="s">
        <v>47</v>
      </c>
      <c r="E4776" s="21" t="s">
        <v>9864</v>
      </c>
      <c r="F4776" s="21"/>
      <c r="G4776" s="21"/>
      <c r="H4776" s="27" t="s">
        <v>9865</v>
      </c>
      <c r="I4776" s="27" t="s">
        <v>9866</v>
      </c>
      <c r="J4776" s="21" t="s">
        <v>360</v>
      </c>
      <c r="K4776" s="21">
        <v>3.0</v>
      </c>
      <c r="L4776" s="21" t="s">
        <v>76</v>
      </c>
      <c r="M4776" s="21"/>
      <c r="N4776" s="21" t="s">
        <v>3691</v>
      </c>
      <c r="O4776" s="21"/>
      <c r="P4776" s="21"/>
      <c r="Q4776" s="21"/>
      <c r="R4776" s="21" t="s">
        <v>9841</v>
      </c>
      <c r="S4776" s="21" t="s">
        <v>9842</v>
      </c>
      <c r="T4776" s="21" t="s">
        <v>9867</v>
      </c>
      <c r="U4776" s="23"/>
      <c r="V4776" s="23"/>
      <c r="W4776" s="15">
        <f t="shared" si="2"/>
        <v>45635</v>
      </c>
      <c r="X4776" s="24">
        <v>4775.0</v>
      </c>
      <c r="Y4776" s="17" t="str">
        <f t="shared" si="6656"/>
        <v>=COUNTIFS(C$3:C4776,C4776)</v>
      </c>
      <c r="Z4776" s="25" t="str">
        <f t="shared" si="6657"/>
        <v>#NAME?</v>
      </c>
      <c r="AA4776" s="25" t="str">
        <f t="shared" si="6658"/>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3"/>
        <v>1</v>
      </c>
      <c r="B4777" s="10">
        <f t="shared" si="5557"/>
        <v>1</v>
      </c>
      <c r="C4777" s="12" t="s">
        <v>9868</v>
      </c>
      <c r="D4777" s="21" t="s">
        <v>84</v>
      </c>
      <c r="E4777" s="21" t="s">
        <v>9869</v>
      </c>
      <c r="F4777" s="21"/>
      <c r="G4777" s="21"/>
      <c r="H4777" s="21" t="s">
        <v>9870</v>
      </c>
      <c r="I4777" s="21"/>
      <c r="J4777" s="21" t="s">
        <v>1005</v>
      </c>
      <c r="K4777" s="21">
        <v>1.0</v>
      </c>
      <c r="L4777" s="21" t="s">
        <v>35</v>
      </c>
      <c r="M4777" s="21" t="s">
        <v>9871</v>
      </c>
      <c r="N4777" s="21" t="s">
        <v>9872</v>
      </c>
      <c r="O4777" s="21"/>
      <c r="P4777" s="21"/>
      <c r="Q4777" s="21"/>
      <c r="R4777" s="21" t="s">
        <v>9841</v>
      </c>
      <c r="S4777" s="21" t="s">
        <v>9842</v>
      </c>
      <c r="T4777" s="21" t="s">
        <v>9873</v>
      </c>
      <c r="U4777" s="23"/>
      <c r="V4777" s="23"/>
      <c r="W4777" s="15">
        <f t="shared" si="2"/>
        <v>45635</v>
      </c>
      <c r="X4777" s="24">
        <v>4776.0</v>
      </c>
      <c r="Y4777" s="17" t="str">
        <f t="shared" si="6656"/>
        <v>=COUNTIFS(C$3:C4777,C4777)</v>
      </c>
      <c r="Z4777" s="25" t="str">
        <f t="shared" si="6657"/>
        <v>#NAME?</v>
      </c>
      <c r="AA4777" s="25" t="str">
        <f t="shared" si="6658"/>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3"/>
        <v>4</v>
      </c>
      <c r="B4778" s="10">
        <f t="shared" si="5557"/>
        <v>6</v>
      </c>
      <c r="C4778" s="12" t="s">
        <v>6411</v>
      </c>
      <c r="D4778" s="21" t="str">
        <f t="shared" ref="D4778:D4781" si="6686">VLOOKUP($C4778,$C$1:$P$7320,2,0)</f>
        <v>ind</v>
      </c>
      <c r="E4778" s="21" t="str">
        <f t="shared" ref="E4778:E4781" si="6687">VLOOKUP($C4778,$C$1:$P$7320,3,0)</f>
        <v>adv, prep</v>
      </c>
      <c r="F4778" s="21" t="str">
        <f t="shared" ref="F4778:F4781" si="6688">VLOOKUP($C4778,$C$1:$P$7320,4,0)</f>
        <v>+dat</v>
      </c>
      <c r="G4778" s="21"/>
      <c r="H4778" s="21" t="str">
        <f t="shared" ref="H4778:H4781" si="6689">VLOOKUP($C4778,$C$1:$P$7320,6,0)</f>
        <v>until, as long as</v>
      </c>
      <c r="I4778" s="21" t="str">
        <f t="shared" ref="I4778:I4781" si="6690">VLOOKUP($C4778,$C$1:$P$7320,7,0)</f>
        <v/>
      </c>
      <c r="J4778" s="21" t="str">
        <f t="shared" ref="J4778:J4781" si="6691">VLOOKUP($C4778,$C$1:$P$7320,8,0)</f>
        <v/>
      </c>
      <c r="K4778" s="21" t="str">
        <f t="shared" ref="K4778:K4781" si="6692">VLOOKUP($C4778,$C$1:$P$7320,9,0)</f>
        <v/>
      </c>
      <c r="L4778" s="21" t="str">
        <f t="shared" ref="L4778:L4781" si="6693">VLOOKUP($C4778,$C$1:$P$7320,10,0)</f>
        <v/>
      </c>
      <c r="M4778" s="21" t="str">
        <f t="shared" ref="M4778:M4781" si="6694">VLOOKUP($C4778,$C$1:$P$7320,11,0)</f>
        <v/>
      </c>
      <c r="N4778" s="21" t="str">
        <f t="shared" ref="N4778:N4781" si="6695">VLOOKUP($C4778,$C$1:$P$7320,12,0)</f>
        <v/>
      </c>
      <c r="O4778" s="21" t="str">
        <f t="shared" ref="O4778:O4781" si="6696">VLOOKUP($C4778,$C$1:$P$7320,13,0)</f>
        <v/>
      </c>
      <c r="P4778" s="21" t="str">
        <f t="shared" ref="P4778:P4781" si="6697">VLOOKUP($C4778,$C$1:$P$7320,14,0)</f>
        <v/>
      </c>
      <c r="Q4778" s="21"/>
      <c r="R4778" s="21" t="s">
        <v>9841</v>
      </c>
      <c r="S4778" s="21" t="s">
        <v>9842</v>
      </c>
      <c r="T4778" s="21" t="s">
        <v>9843</v>
      </c>
      <c r="U4778" s="23"/>
      <c r="V4778" s="23"/>
      <c r="W4778" s="15">
        <f t="shared" si="2"/>
        <v>45635</v>
      </c>
      <c r="X4778" s="24">
        <v>4777.0</v>
      </c>
      <c r="Y4778" s="17" t="str">
        <f t="shared" si="6656"/>
        <v>=COUNTIFS(C$3:C4778,C4778)</v>
      </c>
      <c r="Z4778" s="25" t="str">
        <f t="shared" si="6657"/>
        <v>#NAME?</v>
      </c>
      <c r="AA4778" s="25" t="str">
        <f t="shared" si="6658"/>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3"/>
        <v>22</v>
      </c>
      <c r="B4779" s="10">
        <f t="shared" si="5557"/>
        <v>80</v>
      </c>
      <c r="C4779" s="12" t="s">
        <v>1856</v>
      </c>
      <c r="D4779" s="21" t="str">
        <f t="shared" si="6686"/>
        <v>ind</v>
      </c>
      <c r="E4779" s="21" t="str">
        <f t="shared" si="6687"/>
        <v>neg</v>
      </c>
      <c r="F4779" s="21" t="str">
        <f t="shared" si="6688"/>
        <v/>
      </c>
      <c r="G4779" s="21"/>
      <c r="H4779" s="21" t="str">
        <f t="shared" si="6689"/>
        <v>not</v>
      </c>
      <c r="I4779" s="21" t="str">
        <f t="shared" si="6690"/>
        <v/>
      </c>
      <c r="J4779" s="21" t="str">
        <f t="shared" si="6691"/>
        <v/>
      </c>
      <c r="K4779" s="21" t="str">
        <f t="shared" si="6692"/>
        <v/>
      </c>
      <c r="L4779" s="21" t="str">
        <f t="shared" si="6693"/>
        <v/>
      </c>
      <c r="M4779" s="21" t="str">
        <f t="shared" si="6694"/>
        <v/>
      </c>
      <c r="N4779" s="21" t="str">
        <f t="shared" si="6695"/>
        <v/>
      </c>
      <c r="O4779" s="21" t="str">
        <f t="shared" si="6696"/>
        <v/>
      </c>
      <c r="P4779" s="21" t="str">
        <f t="shared" si="6697"/>
        <v/>
      </c>
      <c r="Q4779" s="21"/>
      <c r="R4779" s="78" t="s">
        <v>9841</v>
      </c>
      <c r="S4779" s="21" t="s">
        <v>9842</v>
      </c>
      <c r="T4779" s="21" t="s">
        <v>9843</v>
      </c>
      <c r="U4779" s="23"/>
      <c r="V4779" s="23"/>
      <c r="W4779" s="15">
        <f t="shared" si="2"/>
        <v>45635</v>
      </c>
      <c r="X4779" s="24">
        <v>4778.0</v>
      </c>
      <c r="Y4779" s="17" t="str">
        <f t="shared" si="6656"/>
        <v>=COUNTIFS(C$3:C4779,C4779)</v>
      </c>
      <c r="Z4779" s="25" t="str">
        <f t="shared" si="6657"/>
        <v>#NAME?</v>
      </c>
      <c r="AA4779" s="25" t="str">
        <f t="shared" si="6658"/>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3"/>
        <v>3</v>
      </c>
      <c r="B4780" s="10">
        <f t="shared" si="5557"/>
        <v>3</v>
      </c>
      <c r="C4780" s="12" t="s">
        <v>6027</v>
      </c>
      <c r="D4780" s="21" t="str">
        <f t="shared" si="6686"/>
        <v>pron</v>
      </c>
      <c r="E4780" s="21" t="str">
        <f t="shared" si="6687"/>
        <v>nt acc sg of añña</v>
      </c>
      <c r="F4780" s="21" t="str">
        <f t="shared" si="6688"/>
        <v/>
      </c>
      <c r="G4780" s="21"/>
      <c r="H4780" s="21" t="str">
        <f t="shared" si="6689"/>
        <v>another</v>
      </c>
      <c r="I4780" s="21" t="str">
        <f t="shared" si="6690"/>
        <v/>
      </c>
      <c r="J4780" s="21" t="str">
        <f t="shared" si="6691"/>
        <v/>
      </c>
      <c r="K4780" s="21" t="str">
        <f t="shared" si="6692"/>
        <v/>
      </c>
      <c r="L4780" s="21" t="str">
        <f t="shared" si="6693"/>
        <v/>
      </c>
      <c r="M4780" s="21" t="str">
        <f t="shared" si="6694"/>
        <v/>
      </c>
      <c r="N4780" s="21" t="str">
        <f t="shared" si="6695"/>
        <v/>
      </c>
      <c r="O4780" s="21" t="str">
        <f t="shared" si="6696"/>
        <v/>
      </c>
      <c r="P4780" s="21" t="str">
        <f t="shared" si="6697"/>
        <v/>
      </c>
      <c r="Q4780" s="21" t="s">
        <v>9874</v>
      </c>
      <c r="R4780" s="78" t="s">
        <v>9841</v>
      </c>
      <c r="S4780" s="21" t="s">
        <v>9842</v>
      </c>
      <c r="T4780" s="21" t="s">
        <v>9843</v>
      </c>
      <c r="U4780" s="23"/>
      <c r="V4780" s="23"/>
      <c r="W4780" s="15">
        <f t="shared" si="2"/>
        <v>45635</v>
      </c>
      <c r="X4780" s="24">
        <v>4779.0</v>
      </c>
      <c r="Y4780" s="17" t="str">
        <f t="shared" si="6656"/>
        <v>=COUNTIFS(C$3:C4780,C4780)</v>
      </c>
      <c r="Z4780" s="25" t="str">
        <f t="shared" si="6657"/>
        <v>#NAME?</v>
      </c>
      <c r="AA4780" s="25" t="str">
        <f t="shared" si="6658"/>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3"/>
        <v>23</v>
      </c>
      <c r="B4781" s="10">
        <f t="shared" si="5557"/>
        <v>26</v>
      </c>
      <c r="C4781" s="12" t="s">
        <v>2777</v>
      </c>
      <c r="D4781" s="21" t="str">
        <f t="shared" si="6686"/>
        <v>noun</v>
      </c>
      <c r="E4781" s="21" t="str">
        <f t="shared" si="6687"/>
        <v>masc acc sg, from bhikkhati</v>
      </c>
      <c r="F4781" s="21" t="str">
        <f t="shared" si="6688"/>
        <v/>
      </c>
      <c r="G4781" s="21"/>
      <c r="H4781" s="21" t="str">
        <f t="shared" si="6689"/>
        <v>monk, monastic</v>
      </c>
      <c r="I4781" s="21" t="str">
        <f t="shared" si="6690"/>
        <v>beggar, mendicant</v>
      </c>
      <c r="J4781" s="21" t="str">
        <f t="shared" si="6691"/>
        <v>√bhikkh (beg)</v>
      </c>
      <c r="K4781" s="21">
        <f t="shared" si="6692"/>
        <v>1</v>
      </c>
      <c r="L4781" s="21" t="str">
        <f t="shared" si="6693"/>
        <v>a</v>
      </c>
      <c r="M4781" s="21" t="str">
        <f t="shared" si="6694"/>
        <v/>
      </c>
      <c r="N4781" s="21" t="str">
        <f t="shared" si="6695"/>
        <v>√bhikkh + u</v>
      </c>
      <c r="O4781" s="21" t="str">
        <f t="shared" si="6696"/>
        <v/>
      </c>
      <c r="P4781" s="21" t="str">
        <f t="shared" si="6697"/>
        <v/>
      </c>
      <c r="Q4781" s="21"/>
      <c r="R4781" s="21" t="s">
        <v>9841</v>
      </c>
      <c r="S4781" s="21" t="s">
        <v>9842</v>
      </c>
      <c r="T4781" s="21" t="s">
        <v>9843</v>
      </c>
      <c r="U4781" s="23"/>
      <c r="V4781" s="23"/>
      <c r="W4781" s="15">
        <f t="shared" si="2"/>
        <v>45635</v>
      </c>
      <c r="X4781" s="24">
        <v>4780.0</v>
      </c>
      <c r="Y4781" s="17" t="str">
        <f t="shared" si="6656"/>
        <v>=COUNTIFS(C$3:C4781,C4781)</v>
      </c>
      <c r="Z4781" s="25" t="str">
        <f t="shared" si="6657"/>
        <v>#NAME?</v>
      </c>
      <c r="AA4781" s="25" t="str">
        <f t="shared" si="6658"/>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3"/>
        <v>1</v>
      </c>
      <c r="B4782" s="10">
        <f t="shared" si="5557"/>
        <v>1</v>
      </c>
      <c r="C4782" s="12" t="s">
        <v>9875</v>
      </c>
      <c r="D4782" s="21" t="s">
        <v>250</v>
      </c>
      <c r="E4782" s="21" t="s">
        <v>9876</v>
      </c>
      <c r="F4782" s="21"/>
      <c r="G4782" s="21"/>
      <c r="H4782" s="21" t="s">
        <v>9877</v>
      </c>
      <c r="I4782" s="21" t="s">
        <v>2141</v>
      </c>
      <c r="J4782" s="21" t="s">
        <v>9878</v>
      </c>
      <c r="K4782" s="21">
        <v>8.0</v>
      </c>
      <c r="L4782" s="21" t="s">
        <v>196</v>
      </c>
      <c r="M4782" s="21"/>
      <c r="N4782" s="21" t="s">
        <v>9879</v>
      </c>
      <c r="O4782" s="21"/>
      <c r="P4782" s="21"/>
      <c r="Q4782" s="21" t="s">
        <v>9880</v>
      </c>
      <c r="R4782" s="21" t="s">
        <v>9841</v>
      </c>
      <c r="S4782" s="21" t="s">
        <v>9842</v>
      </c>
      <c r="T4782" s="21" t="s">
        <v>9881</v>
      </c>
      <c r="U4782" s="23"/>
      <c r="V4782" s="23"/>
      <c r="W4782" s="15">
        <f t="shared" si="2"/>
        <v>45635</v>
      </c>
      <c r="X4782" s="24">
        <v>4781.0</v>
      </c>
      <c r="Y4782" s="17" t="str">
        <f t="shared" si="6656"/>
        <v>=COUNTIFS(C$3:C4782,C4782)</v>
      </c>
      <c r="Z4782" s="25" t="str">
        <f t="shared" si="6657"/>
        <v>#NAME?</v>
      </c>
      <c r="AA4782" s="25" t="str">
        <f t="shared" si="6658"/>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57"/>
        <v>1</v>
      </c>
      <c r="C4783" s="12" t="s">
        <v>9882</v>
      </c>
      <c r="D4783" s="21" t="s">
        <v>47</v>
      </c>
      <c r="E4783" s="21" t="s">
        <v>9883</v>
      </c>
      <c r="F4783" s="21"/>
      <c r="G4783" s="21"/>
      <c r="H4783" s="21" t="s">
        <v>9884</v>
      </c>
      <c r="I4783" s="21" t="s">
        <v>9885</v>
      </c>
      <c r="J4783" s="21"/>
      <c r="K4783" s="21"/>
      <c r="L4783" s="21"/>
      <c r="M4783" s="21"/>
      <c r="N4783" s="21" t="s">
        <v>9886</v>
      </c>
      <c r="O4783" s="21" t="s">
        <v>178</v>
      </c>
      <c r="P4783" s="21" t="s">
        <v>9887</v>
      </c>
      <c r="Q4783" s="21"/>
      <c r="R4783" s="21" t="s">
        <v>9841</v>
      </c>
      <c r="S4783" s="21" t="s">
        <v>9842</v>
      </c>
      <c r="T4783" s="21" t="s">
        <v>9888</v>
      </c>
      <c r="U4783" s="23"/>
      <c r="V4783" s="23"/>
      <c r="W4783" s="15">
        <f t="shared" si="2"/>
        <v>45635</v>
      </c>
      <c r="X4783" s="24">
        <v>4782.0</v>
      </c>
      <c r="Y4783" s="17" t="str">
        <f t="shared" si="6656"/>
        <v>=COUNTIFS(C$3:C4785,C4783)</v>
      </c>
      <c r="Z4783" s="25" t="str">
        <f t="shared" si="6657"/>
        <v>#NAME?</v>
      </c>
      <c r="AA4783" s="25" t="str">
        <f t="shared" si="6658"/>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98">COUNTIFS(C$3:C4784,C4784)</f>
        <v>2</v>
      </c>
      <c r="B4784" s="10">
        <f t="shared" si="5557"/>
        <v>2</v>
      </c>
      <c r="C4784" s="12" t="s">
        <v>3412</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9841</v>
      </c>
      <c r="S4784" s="21" t="s">
        <v>9842</v>
      </c>
      <c r="T4784" s="21" t="s">
        <v>9843</v>
      </c>
      <c r="U4784" s="23"/>
      <c r="V4784" s="23"/>
      <c r="W4784" s="15">
        <f t="shared" si="2"/>
        <v>45635</v>
      </c>
      <c r="X4784" s="24">
        <v>4783.0</v>
      </c>
      <c r="Y4784" s="17" t="str">
        <f t="shared" si="6656"/>
        <v>=COUNTIFS(C$3:C4784,C4784)</v>
      </c>
      <c r="Z4784" s="25" t="str">
        <f t="shared" si="6657"/>
        <v>#NAME?</v>
      </c>
      <c r="AA4784" s="25" t="str">
        <f t="shared" si="6658"/>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98"/>
        <v>1</v>
      </c>
      <c r="B4785" s="10">
        <f t="shared" si="5557"/>
        <v>1</v>
      </c>
      <c r="C4785" s="12" t="s">
        <v>9889</v>
      </c>
      <c r="D4785" s="21" t="s">
        <v>47</v>
      </c>
      <c r="E4785" s="21" t="s">
        <v>9890</v>
      </c>
      <c r="F4785" s="21"/>
      <c r="G4785" s="21"/>
      <c r="H4785" s="21" t="s">
        <v>9891</v>
      </c>
      <c r="I4785" s="21"/>
      <c r="J4785" s="21" t="s">
        <v>7462</v>
      </c>
      <c r="K4785" s="21">
        <v>1.0</v>
      </c>
      <c r="L4785" s="21" t="s">
        <v>35</v>
      </c>
      <c r="M4785" s="21"/>
      <c r="N4785" s="21" t="s">
        <v>7463</v>
      </c>
      <c r="O4785" s="21"/>
      <c r="P4785" s="21"/>
      <c r="Q4785" s="21"/>
      <c r="R4785" s="21" t="s">
        <v>9841</v>
      </c>
      <c r="S4785" s="21" t="s">
        <v>9842</v>
      </c>
      <c r="T4785" s="21" t="s">
        <v>9892</v>
      </c>
      <c r="U4785" s="23"/>
      <c r="V4785" s="23"/>
      <c r="W4785" s="15">
        <f t="shared" si="2"/>
        <v>45635</v>
      </c>
      <c r="X4785" s="24">
        <v>4784.0</v>
      </c>
      <c r="Y4785" s="17" t="str">
        <f t="shared" si="6656"/>
        <v>=COUNTIFS(C$3:C4785,C4785)</v>
      </c>
      <c r="Z4785" s="25" t="str">
        <f t="shared" si="6657"/>
        <v>#NAME?</v>
      </c>
      <c r="AA4785" s="25" t="str">
        <f t="shared" si="6658"/>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699">COUNTIFS(C$3:C4787,C4786)</f>
        <v>1</v>
      </c>
      <c r="B4786" s="10">
        <f t="shared" si="5557"/>
        <v>1</v>
      </c>
      <c r="C4786" s="12" t="s">
        <v>9893</v>
      </c>
      <c r="D4786" s="21" t="s">
        <v>118</v>
      </c>
      <c r="E4786" s="21" t="s">
        <v>897</v>
      </c>
      <c r="F4786" s="21"/>
      <c r="G4786" s="21"/>
      <c r="H4786" s="21"/>
      <c r="I4786" s="21"/>
      <c r="J4786" s="21"/>
      <c r="K4786" s="21"/>
      <c r="L4786" s="21"/>
      <c r="M4786" s="21"/>
      <c r="N4786" s="21" t="s">
        <v>9894</v>
      </c>
      <c r="O4786" s="21"/>
      <c r="P4786" s="21"/>
      <c r="Q4786" s="21"/>
      <c r="R4786" s="21" t="s">
        <v>9841</v>
      </c>
      <c r="S4786" s="21" t="s">
        <v>9842</v>
      </c>
      <c r="T4786" s="21" t="s">
        <v>9895</v>
      </c>
      <c r="U4786" s="23"/>
      <c r="V4786" s="23"/>
      <c r="W4786" s="15">
        <f t="shared" si="2"/>
        <v>45635</v>
      </c>
      <c r="X4786" s="24">
        <v>4785.0</v>
      </c>
      <c r="Y4786" s="17" t="str">
        <f t="shared" si="6656"/>
        <v>=COUNTIFS(C$3:C4787,C4786)</v>
      </c>
      <c r="Z4786" s="25" t="str">
        <f t="shared" si="6657"/>
        <v>#NAME?</v>
      </c>
      <c r="AA4786" s="25" t="str">
        <f t="shared" si="6658"/>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699"/>
        <v>1</v>
      </c>
      <c r="B4787" s="10">
        <f t="shared" si="5557"/>
        <v>1</v>
      </c>
      <c r="C4787" s="12" t="s">
        <v>9896</v>
      </c>
      <c r="D4787" s="21" t="s">
        <v>84</v>
      </c>
      <c r="E4787" s="21" t="s">
        <v>9897</v>
      </c>
      <c r="F4787" s="21"/>
      <c r="G4787" s="21"/>
      <c r="H4787" s="21" t="s">
        <v>9898</v>
      </c>
      <c r="I4787" s="21" t="s">
        <v>9899</v>
      </c>
      <c r="J4787" s="21" t="s">
        <v>484</v>
      </c>
      <c r="K4787" s="21">
        <v>1.0</v>
      </c>
      <c r="L4787" s="21" t="s">
        <v>35</v>
      </c>
      <c r="M4787" s="21" t="s">
        <v>813</v>
      </c>
      <c r="N4787" s="21" t="s">
        <v>9900</v>
      </c>
      <c r="O4787" s="21"/>
      <c r="P4787" s="21"/>
      <c r="Q4787" s="21"/>
      <c r="R4787" s="21" t="s">
        <v>9841</v>
      </c>
      <c r="S4787" s="21" t="s">
        <v>9842</v>
      </c>
      <c r="T4787" s="21" t="s">
        <v>9901</v>
      </c>
      <c r="U4787" s="23"/>
      <c r="V4787" s="23"/>
      <c r="W4787" s="15">
        <f t="shared" si="2"/>
        <v>45635</v>
      </c>
      <c r="X4787" s="24">
        <v>4786.0</v>
      </c>
      <c r="Y4787" s="17" t="str">
        <f t="shared" si="6656"/>
        <v>=COUNTIFS(C$3:C4788,C4787)</v>
      </c>
      <c r="Z4787" s="25" t="str">
        <f t="shared" si="6657"/>
        <v>#NAME?</v>
      </c>
      <c r="AA4787" s="25" t="str">
        <f t="shared" si="6658"/>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57"/>
        <v>122</v>
      </c>
      <c r="C4788" s="12" t="s">
        <v>4724</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9841</v>
      </c>
      <c r="S4788" s="21" t="s">
        <v>9842</v>
      </c>
      <c r="T4788" s="21" t="s">
        <v>9843</v>
      </c>
      <c r="U4788" s="23"/>
      <c r="V4788" s="23"/>
      <c r="W4788" s="15">
        <f t="shared" si="2"/>
        <v>45635</v>
      </c>
      <c r="X4788" s="24">
        <v>4787.0</v>
      </c>
      <c r="Y4788" s="17" t="str">
        <f t="shared" si="6656"/>
        <v>=COUNTIFS(C$3:C4788,C4788)</v>
      </c>
      <c r="Z4788" s="25" t="str">
        <f t="shared" si="6657"/>
        <v>#NAME?</v>
      </c>
      <c r="AA4788" s="25" t="str">
        <f t="shared" si="6658"/>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57"/>
        <v>0</v>
      </c>
      <c r="C4789" s="130"/>
      <c r="D4789" s="130"/>
      <c r="E4789" s="130"/>
      <c r="F4789" s="130"/>
      <c r="G4789" s="130"/>
      <c r="H4789" s="130"/>
      <c r="I4789" s="130"/>
      <c r="J4789" s="130"/>
      <c r="K4789" s="130"/>
      <c r="L4789" s="130"/>
      <c r="M4789" s="130"/>
      <c r="N4789" s="130"/>
      <c r="O4789" s="130"/>
      <c r="P4789" s="130"/>
      <c r="Q4789" s="130"/>
      <c r="R4789" s="130"/>
      <c r="S4789" s="130"/>
      <c r="T4789" s="130"/>
      <c r="U4789" s="36"/>
      <c r="V4789" s="36"/>
      <c r="W4789" s="15">
        <f t="shared" si="2"/>
        <v>45635</v>
      </c>
      <c r="X4789" s="24">
        <v>4788.0</v>
      </c>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57"/>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2"/>
        <v>45635</v>
      </c>
      <c r="X4790" s="24">
        <v>4789.0</v>
      </c>
      <c r="Y4790" s="17" t="str">
        <f t="shared" ref="Y4790:Y4799" si="6700">formulatext(A4790)</f>
        <v>#N/A</v>
      </c>
      <c r="Z4790" s="25" t="str">
        <f t="shared" ref="Z4790:Z4799" si="6701">org.libreoffice.regex(Y4790,"(\= COUNTIFS\(C\$\d{1,3}:)(C\d{1,3})(,)(C\d{1,3})(\))","$2")</f>
        <v>#NAME?</v>
      </c>
      <c r="AA4790" s="25" t="str">
        <f t="shared" ref="AA4790:AA4799" si="6702">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703">COUNTIFS(C$3:C4791,C4791)</f>
        <v>1</v>
      </c>
      <c r="B4791" s="10">
        <f t="shared" si="5557"/>
        <v>1</v>
      </c>
      <c r="C4791" s="12" t="s">
        <v>9902</v>
      </c>
      <c r="D4791" s="21" t="s">
        <v>307</v>
      </c>
      <c r="E4791" s="21" t="s">
        <v>9903</v>
      </c>
      <c r="F4791" s="21"/>
      <c r="G4791" s="21"/>
      <c r="H4791" s="21" t="s">
        <v>9904</v>
      </c>
      <c r="I4791" s="21"/>
      <c r="J4791" s="21" t="s">
        <v>1005</v>
      </c>
      <c r="K4791" s="21">
        <v>1.0</v>
      </c>
      <c r="L4791" s="21" t="s">
        <v>35</v>
      </c>
      <c r="M4791" s="21" t="s">
        <v>9871</v>
      </c>
      <c r="N4791" s="21" t="s">
        <v>9905</v>
      </c>
      <c r="O4791" s="21"/>
      <c r="P4791" s="21"/>
      <c r="Q4791" s="21"/>
      <c r="R4791" s="21" t="s">
        <v>9841</v>
      </c>
      <c r="S4791" s="21" t="s">
        <v>9842</v>
      </c>
      <c r="T4791" s="22" t="s">
        <v>9906</v>
      </c>
      <c r="U4791" s="23"/>
      <c r="V4791" s="23"/>
      <c r="W4791" s="15">
        <f t="shared" si="2"/>
        <v>45635</v>
      </c>
      <c r="X4791" s="24">
        <v>4790.0</v>
      </c>
      <c r="Y4791" s="17" t="str">
        <f t="shared" si="6700"/>
        <v>=COUNTIFS(C$3:C4791,C4791)</v>
      </c>
      <c r="Z4791" s="25" t="str">
        <f t="shared" si="6701"/>
        <v>#NAME?</v>
      </c>
      <c r="AA4791" s="25" t="str">
        <f t="shared" si="6702"/>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703"/>
        <v>3</v>
      </c>
      <c r="B4792" s="10">
        <f t="shared" si="5557"/>
        <v>3</v>
      </c>
      <c r="C4792" s="12" t="s">
        <v>5538</v>
      </c>
      <c r="D4792" s="21" t="str">
        <f t="shared" ref="D4792:D4793" si="6704">VLOOKUP($C4792,$C$1:$P$7320,2,0)</f>
        <v>noun</v>
      </c>
      <c r="E4792" s="21" t="str">
        <f>VLOOKUP($C4792,$C$1:$P$7320,3,0)</f>
        <v>masc voc pl of bhikkhu, from bhikkhati</v>
      </c>
      <c r="F4792" s="21" t="str">
        <f t="shared" ref="F4792:F4793" si="6705">VLOOKUP($C4792,$C$1:$P$7320,4,0)</f>
        <v/>
      </c>
      <c r="G4792" s="21"/>
      <c r="H4792" s="21" t="str">
        <f t="shared" ref="H4792:H4793" si="6706">VLOOKUP($C4792,$C$1:$P$7320,6,0)</f>
        <v>o monks!</v>
      </c>
      <c r="I4792" s="21" t="str">
        <f t="shared" ref="I4792:I4793" si="6707">VLOOKUP($C4792,$C$1:$P$7320,7,0)</f>
        <v>beggar, mendicant</v>
      </c>
      <c r="J4792" s="21" t="str">
        <f t="shared" ref="J4792:J4793" si="6708">VLOOKUP($C4792,$C$1:$P$7320,8,0)</f>
        <v>√bhikkh (beg)</v>
      </c>
      <c r="K4792" s="21">
        <f t="shared" ref="K4792:K4793" si="6709">VLOOKUP($C4792,$C$1:$P$7320,9,0)</f>
        <v>1</v>
      </c>
      <c r="L4792" s="21" t="str">
        <f t="shared" ref="L4792:L4793" si="6710">VLOOKUP($C4792,$C$1:$P$7320,10,0)</f>
        <v>a</v>
      </c>
      <c r="M4792" s="21" t="str">
        <f t="shared" ref="M4792:M4793" si="6711">VLOOKUP($C4792,$C$1:$P$7320,11,0)</f>
        <v/>
      </c>
      <c r="N4792" s="21" t="str">
        <f t="shared" ref="N4792:N4793" si="6712">VLOOKUP($C4792,$C$1:$P$7320,12,0)</f>
        <v>√bhikkh + u</v>
      </c>
      <c r="O4792" s="21" t="str">
        <f t="shared" ref="O4792:O4793" si="6713">VLOOKUP($C4792,$C$1:$P$7320,13,0)</f>
        <v/>
      </c>
      <c r="P4792" s="21" t="str">
        <f t="shared" ref="P4792:P4793" si="6714">VLOOKUP($C4792,$C$1:$P$7320,14,0)</f>
        <v/>
      </c>
      <c r="Q4792" s="21"/>
      <c r="R4792" s="21" t="s">
        <v>9841</v>
      </c>
      <c r="S4792" s="21" t="s">
        <v>9842</v>
      </c>
      <c r="T4792" s="21" t="s">
        <v>9907</v>
      </c>
      <c r="U4792" s="77"/>
      <c r="V4792" s="23"/>
      <c r="W4792" s="15">
        <f t="shared" si="2"/>
        <v>45635</v>
      </c>
      <c r="X4792" s="24">
        <v>4791.0</v>
      </c>
      <c r="Y4792" s="17" t="str">
        <f t="shared" si="6700"/>
        <v>=COUNTIFS(C$3:C4792,C4792)</v>
      </c>
      <c r="Z4792" s="25" t="str">
        <f t="shared" si="6701"/>
        <v>#NAME?</v>
      </c>
      <c r="AA4792" s="25" t="str">
        <f t="shared" si="6702"/>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3"/>
        <v>30</v>
      </c>
      <c r="B4793" s="10">
        <f t="shared" si="5557"/>
        <v>39</v>
      </c>
      <c r="C4793" s="12" t="s">
        <v>704</v>
      </c>
      <c r="D4793" s="21" t="str">
        <f t="shared" si="6704"/>
        <v>noun</v>
      </c>
      <c r="E4793" s="21" t="s">
        <v>8897</v>
      </c>
      <c r="F4793" s="21" t="str">
        <f t="shared" si="6705"/>
        <v/>
      </c>
      <c r="G4793" s="21"/>
      <c r="H4793" s="21" t="str">
        <f t="shared" si="6706"/>
        <v>by a monk, monastic</v>
      </c>
      <c r="I4793" s="21" t="str">
        <f t="shared" si="6707"/>
        <v>beggar, mendicant</v>
      </c>
      <c r="J4793" s="21" t="str">
        <f t="shared" si="6708"/>
        <v>√bhikkh (beg)</v>
      </c>
      <c r="K4793" s="21">
        <f t="shared" si="6709"/>
        <v>1</v>
      </c>
      <c r="L4793" s="21" t="str">
        <f t="shared" si="6710"/>
        <v>a</v>
      </c>
      <c r="M4793" s="21" t="str">
        <f t="shared" si="6711"/>
        <v/>
      </c>
      <c r="N4793" s="21" t="str">
        <f t="shared" si="6712"/>
        <v>√bhikkh + u</v>
      </c>
      <c r="O4793" s="21" t="str">
        <f t="shared" si="6713"/>
        <v/>
      </c>
      <c r="P4793" s="21" t="str">
        <f t="shared" si="6714"/>
        <v/>
      </c>
      <c r="Q4793" s="21"/>
      <c r="R4793" s="21" t="s">
        <v>9841</v>
      </c>
      <c r="S4793" s="21" t="s">
        <v>9842</v>
      </c>
      <c r="T4793" s="21" t="s">
        <v>9907</v>
      </c>
      <c r="U4793" s="23"/>
      <c r="V4793" s="23"/>
      <c r="W4793" s="15">
        <f t="shared" si="2"/>
        <v>45635</v>
      </c>
      <c r="X4793" s="24">
        <v>4792.0</v>
      </c>
      <c r="Y4793" s="17" t="str">
        <f t="shared" si="6700"/>
        <v>=COUNTIFS(C$3:C4793,C4793)</v>
      </c>
      <c r="Z4793" s="25" t="str">
        <f t="shared" si="6701"/>
        <v>#NAME?</v>
      </c>
      <c r="AA4793" s="25" t="str">
        <f t="shared" si="6702"/>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3"/>
        <v>1</v>
      </c>
      <c r="B4794" s="10">
        <f t="shared" si="5557"/>
        <v>1</v>
      </c>
      <c r="C4794" s="12" t="s">
        <v>9908</v>
      </c>
      <c r="D4794" s="21" t="s">
        <v>401</v>
      </c>
      <c r="E4794" s="21" t="s">
        <v>9909</v>
      </c>
      <c r="F4794" s="21" t="s">
        <v>1870</v>
      </c>
      <c r="G4794" s="21"/>
      <c r="H4794" s="21" t="s">
        <v>9910</v>
      </c>
      <c r="I4794" s="21"/>
      <c r="J4794" s="21" t="s">
        <v>621</v>
      </c>
      <c r="K4794" s="21">
        <v>1.0</v>
      </c>
      <c r="L4794" s="21" t="s">
        <v>35</v>
      </c>
      <c r="M4794" s="21"/>
      <c r="N4794" s="21" t="s">
        <v>9911</v>
      </c>
      <c r="O4794" s="21"/>
      <c r="P4794" s="21"/>
      <c r="Q4794" s="21"/>
      <c r="R4794" s="21" t="s">
        <v>9841</v>
      </c>
      <c r="S4794" s="21" t="s">
        <v>9842</v>
      </c>
      <c r="T4794" s="21" t="s">
        <v>9912</v>
      </c>
      <c r="U4794" s="23"/>
      <c r="V4794" s="23"/>
      <c r="W4794" s="15">
        <f t="shared" si="2"/>
        <v>45635</v>
      </c>
      <c r="X4794" s="24">
        <v>4793.0</v>
      </c>
      <c r="Y4794" s="17" t="str">
        <f t="shared" si="6700"/>
        <v>=COUNTIFS(C$3:C4794,C4794)</v>
      </c>
      <c r="Z4794" s="25" t="str">
        <f t="shared" si="6701"/>
        <v>#NAME?</v>
      </c>
      <c r="AA4794" s="25" t="str">
        <f t="shared" si="6702"/>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3"/>
        <v>1</v>
      </c>
      <c r="B4795" s="10">
        <f t="shared" si="5557"/>
        <v>1</v>
      </c>
      <c r="C4795" s="12" t="s">
        <v>9913</v>
      </c>
      <c r="D4795" s="21" t="s">
        <v>401</v>
      </c>
      <c r="E4795" s="21" t="s">
        <v>9914</v>
      </c>
      <c r="F4795" s="21" t="s">
        <v>1870</v>
      </c>
      <c r="G4795" s="21"/>
      <c r="H4795" s="21" t="s">
        <v>9915</v>
      </c>
      <c r="I4795" s="21"/>
      <c r="J4795" s="21" t="s">
        <v>484</v>
      </c>
      <c r="K4795" s="21">
        <v>1.0</v>
      </c>
      <c r="L4795" s="21" t="s">
        <v>35</v>
      </c>
      <c r="M4795" s="21"/>
      <c r="N4795" s="21" t="s">
        <v>9916</v>
      </c>
      <c r="O4795" s="21"/>
      <c r="P4795" s="21"/>
      <c r="Q4795" s="21"/>
      <c r="R4795" s="21" t="s">
        <v>9841</v>
      </c>
      <c r="S4795" s="21" t="s">
        <v>9842</v>
      </c>
      <c r="T4795" s="21" t="s">
        <v>9917</v>
      </c>
      <c r="U4795" s="23"/>
      <c r="V4795" s="23"/>
      <c r="W4795" s="15">
        <f t="shared" si="2"/>
        <v>45635</v>
      </c>
      <c r="X4795" s="24">
        <v>4794.0</v>
      </c>
      <c r="Y4795" s="17" t="str">
        <f t="shared" si="6700"/>
        <v>=COUNTIFS(C$3:C4795,C4795)</v>
      </c>
      <c r="Z4795" s="25" t="str">
        <f t="shared" si="6701"/>
        <v>#NAME?</v>
      </c>
      <c r="AA4795" s="25" t="str">
        <f t="shared" si="6702"/>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3"/>
        <v>1</v>
      </c>
      <c r="B4796" s="10">
        <f t="shared" si="5557"/>
        <v>1</v>
      </c>
      <c r="C4796" s="12" t="s">
        <v>9918</v>
      </c>
      <c r="D4796" s="21" t="s">
        <v>401</v>
      </c>
      <c r="E4796" s="21" t="s">
        <v>9919</v>
      </c>
      <c r="F4796" s="21" t="s">
        <v>1870</v>
      </c>
      <c r="G4796" s="21"/>
      <c r="H4796" s="21" t="s">
        <v>9920</v>
      </c>
      <c r="I4796" s="21"/>
      <c r="J4796" s="21" t="s">
        <v>9921</v>
      </c>
      <c r="K4796" s="21">
        <v>1.0</v>
      </c>
      <c r="L4796" s="21" t="s">
        <v>35</v>
      </c>
      <c r="M4796" s="21"/>
      <c r="N4796" s="21" t="s">
        <v>9922</v>
      </c>
      <c r="O4796" s="21"/>
      <c r="P4796" s="21"/>
      <c r="Q4796" s="21"/>
      <c r="R4796" s="21" t="s">
        <v>9841</v>
      </c>
      <c r="S4796" s="21" t="s">
        <v>9842</v>
      </c>
      <c r="T4796" s="21" t="s">
        <v>9923</v>
      </c>
      <c r="U4796" s="23"/>
      <c r="V4796" s="23"/>
      <c r="W4796" s="15">
        <f t="shared" si="2"/>
        <v>45635</v>
      </c>
      <c r="X4796" s="24">
        <v>4795.0</v>
      </c>
      <c r="Y4796" s="17" t="str">
        <f t="shared" si="6700"/>
        <v>=COUNTIFS(C$3:C4796,C4796)</v>
      </c>
      <c r="Z4796" s="25" t="str">
        <f t="shared" si="6701"/>
        <v>#NAME?</v>
      </c>
      <c r="AA4796" s="25" t="str">
        <f t="shared" si="6702"/>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3"/>
        <v>14</v>
      </c>
      <c r="B4797" s="10">
        <f t="shared" si="5557"/>
        <v>15</v>
      </c>
      <c r="C4797" s="12" t="s">
        <v>4399</v>
      </c>
      <c r="D4797" s="21" t="str">
        <f t="shared" ref="D4797:D4799" si="6715">VLOOKUP($C4797,$C$1:$P$7320,2,0)</f>
        <v>pron</v>
      </c>
      <c r="E4797" s="21" t="str">
        <f t="shared" ref="E4797:E4799" si="6716">VLOOKUP($C4797,$C$1:$P$7320,3,0)</f>
        <v>fem nom sg of ima</v>
      </c>
      <c r="F4797" s="21" t="str">
        <f t="shared" ref="F4797:F4799" si="6717">VLOOKUP($C4797,$C$1:$P$7320,4,0)</f>
        <v/>
      </c>
      <c r="G4797" s="21"/>
      <c r="H4797" s="21" t="str">
        <f t="shared" ref="H4797:H4799" si="6718">VLOOKUP($C4797,$C$1:$P$7320,6,0)</f>
        <v>this</v>
      </c>
      <c r="I4797" s="21" t="str">
        <f t="shared" ref="I4797:I4799" si="6719">VLOOKUP($C4797,$C$1:$P$7320,7,0)</f>
        <v/>
      </c>
      <c r="J4797" s="21" t="str">
        <f t="shared" ref="J4797:J4799" si="6720">VLOOKUP($C4797,$C$1:$P$7320,8,0)</f>
        <v/>
      </c>
      <c r="K4797" s="21" t="str">
        <f t="shared" ref="K4797:K4799" si="6721">VLOOKUP($C4797,$C$1:$P$7320,9,0)</f>
        <v/>
      </c>
      <c r="L4797" s="21" t="str">
        <f t="shared" ref="L4797:L4799" si="6722">VLOOKUP($C4797,$C$1:$P$7320,10,0)</f>
        <v/>
      </c>
      <c r="M4797" s="21" t="str">
        <f t="shared" ref="M4797:M4799" si="6723">VLOOKUP($C4797,$C$1:$P$7320,11,0)</f>
        <v/>
      </c>
      <c r="N4797" s="21" t="str">
        <f t="shared" ref="N4797:N4799" si="6724">VLOOKUP($C4797,$C$1:$P$7320,12,0)</f>
        <v/>
      </c>
      <c r="O4797" s="21" t="str">
        <f t="shared" ref="O4797:O4799" si="6725">VLOOKUP($C4797,$C$1:$P$7320,13,0)</f>
        <v/>
      </c>
      <c r="P4797" s="21" t="str">
        <f t="shared" ref="P4797:P4799" si="6726">VLOOKUP($C4797,$C$1:$P$7320,14,0)</f>
        <v/>
      </c>
      <c r="Q4797" s="21"/>
      <c r="R4797" s="21" t="s">
        <v>9841</v>
      </c>
      <c r="S4797" s="21" t="s">
        <v>9842</v>
      </c>
      <c r="T4797" s="21" t="s">
        <v>9907</v>
      </c>
      <c r="U4797" s="23"/>
      <c r="V4797" s="23"/>
      <c r="W4797" s="15">
        <f t="shared" si="2"/>
        <v>45635</v>
      </c>
      <c r="X4797" s="24">
        <v>4796.0</v>
      </c>
      <c r="Y4797" s="17" t="str">
        <f t="shared" si="6700"/>
        <v>=COUNTIFS(C$3:C4797,C4797)</v>
      </c>
      <c r="Z4797" s="25" t="str">
        <f t="shared" si="6701"/>
        <v>#NAME?</v>
      </c>
      <c r="AA4797" s="25" t="str">
        <f t="shared" si="6702"/>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3"/>
        <v>14</v>
      </c>
      <c r="B4798" s="10">
        <f t="shared" si="5557"/>
        <v>17</v>
      </c>
      <c r="C4798" s="12" t="s">
        <v>4353</v>
      </c>
      <c r="D4798" s="21" t="str">
        <f t="shared" si="6715"/>
        <v>ind</v>
      </c>
      <c r="E4798" s="21" t="str">
        <f t="shared" si="6716"/>
        <v>adv, from ta</v>
      </c>
      <c r="F4798" s="21" t="str">
        <f t="shared" si="6717"/>
        <v/>
      </c>
      <c r="G4798" s="21"/>
      <c r="H4798" s="21" t="str">
        <f t="shared" si="6718"/>
        <v>there</v>
      </c>
      <c r="I4798" s="21" t="str">
        <f t="shared" si="6719"/>
        <v/>
      </c>
      <c r="J4798" s="21" t="str">
        <f t="shared" si="6720"/>
        <v/>
      </c>
      <c r="K4798" s="21" t="str">
        <f t="shared" si="6721"/>
        <v/>
      </c>
      <c r="L4798" s="21" t="str">
        <f t="shared" si="6722"/>
        <v/>
      </c>
      <c r="M4798" s="21" t="str">
        <f t="shared" si="6723"/>
        <v/>
      </c>
      <c r="N4798" s="21" t="str">
        <f t="shared" si="6724"/>
        <v>ta + ttha</v>
      </c>
      <c r="O4798" s="21" t="str">
        <f t="shared" si="6725"/>
        <v/>
      </c>
      <c r="P4798" s="21" t="str">
        <f t="shared" si="6726"/>
        <v/>
      </c>
      <c r="Q4798" s="21"/>
      <c r="R4798" s="21" t="s">
        <v>9841</v>
      </c>
      <c r="S4798" s="21" t="s">
        <v>9842</v>
      </c>
      <c r="T4798" s="21" t="s">
        <v>9907</v>
      </c>
      <c r="U4798" s="23"/>
      <c r="V4798" s="23"/>
      <c r="W4798" s="15">
        <f t="shared" si="2"/>
        <v>45635</v>
      </c>
      <c r="X4798" s="24">
        <v>4797.0</v>
      </c>
      <c r="Y4798" s="17" t="str">
        <f t="shared" si="6700"/>
        <v>=COUNTIFS(C$3:C4798,C4798)</v>
      </c>
      <c r="Z4798" s="25" t="str">
        <f t="shared" si="6701"/>
        <v>#NAME?</v>
      </c>
      <c r="AA4798" s="25" t="str">
        <f t="shared" si="6702"/>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3"/>
        <v>5</v>
      </c>
      <c r="B4799" s="10">
        <f t="shared" si="5557"/>
        <v>6</v>
      </c>
      <c r="C4799" s="12" t="s">
        <v>4402</v>
      </c>
      <c r="D4799" s="21" t="str">
        <f t="shared" si="6715"/>
        <v>noun</v>
      </c>
      <c r="E4799" s="21" t="str">
        <f t="shared" si="6716"/>
        <v>fem nom sg</v>
      </c>
      <c r="F4799" s="21" t="str">
        <f t="shared" si="6717"/>
        <v/>
      </c>
      <c r="G4799" s="21"/>
      <c r="H4799" s="21" t="str">
        <f t="shared" si="6718"/>
        <v>right thing to do, correct course, proper procedure</v>
      </c>
      <c r="I4799" s="21" t="str">
        <f t="shared" si="6719"/>
        <v/>
      </c>
      <c r="J4799" s="21" t="str">
        <f t="shared" si="6720"/>
        <v/>
      </c>
      <c r="K4799" s="21" t="str">
        <f t="shared" si="6721"/>
        <v/>
      </c>
      <c r="L4799" s="21" t="str">
        <f t="shared" si="6722"/>
        <v/>
      </c>
      <c r="M4799" s="21" t="str">
        <f t="shared" si="6723"/>
        <v/>
      </c>
      <c r="N4799" s="21" t="str">
        <f t="shared" si="6724"/>
        <v/>
      </c>
      <c r="O4799" s="21" t="str">
        <f t="shared" si="6725"/>
        <v/>
      </c>
      <c r="P4799" s="21" t="str">
        <f t="shared" si="6726"/>
        <v/>
      </c>
      <c r="Q4799" s="21"/>
      <c r="R4799" s="21" t="s">
        <v>9841</v>
      </c>
      <c r="S4799" s="21" t="s">
        <v>9842</v>
      </c>
      <c r="T4799" s="21" t="s">
        <v>9907</v>
      </c>
      <c r="U4799" s="23"/>
      <c r="V4799" s="23"/>
      <c r="W4799" s="15">
        <f t="shared" si="2"/>
        <v>45635</v>
      </c>
      <c r="X4799" s="24">
        <v>4798.0</v>
      </c>
      <c r="Y4799" s="17" t="str">
        <f t="shared" si="6700"/>
        <v>=COUNTIFS(C$3:C4799,C4799)</v>
      </c>
      <c r="Z4799" s="25" t="str">
        <f t="shared" si="6701"/>
        <v>#NAME?</v>
      </c>
      <c r="AA4799" s="25" t="str">
        <f t="shared" si="6702"/>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57"/>
        <v>0</v>
      </c>
      <c r="C4800" s="130"/>
      <c r="D4800" s="130"/>
      <c r="E4800" s="130"/>
      <c r="F4800" s="130"/>
      <c r="G4800" s="130"/>
      <c r="H4800" s="130"/>
      <c r="I4800" s="130"/>
      <c r="J4800" s="130"/>
      <c r="K4800" s="130"/>
      <c r="L4800" s="130"/>
      <c r="M4800" s="130"/>
      <c r="N4800" s="130"/>
      <c r="O4800" s="130"/>
      <c r="P4800" s="130"/>
      <c r="Q4800" s="130"/>
      <c r="R4800" s="130"/>
      <c r="S4800" s="130"/>
      <c r="T4800" s="130"/>
      <c r="U4800" s="36"/>
      <c r="V4800" s="36"/>
      <c r="W4800" s="15">
        <f t="shared" si="2"/>
        <v>45635</v>
      </c>
      <c r="X4800" s="24">
        <v>4799.0</v>
      </c>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57"/>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2"/>
        <v>45635</v>
      </c>
      <c r="X4801" s="24">
        <v>4800.0</v>
      </c>
      <c r="Y4801" s="17" t="str">
        <f t="shared" ref="Y4801:Y4830" si="6727">formulatext(A4801)</f>
        <v>#N/A</v>
      </c>
      <c r="Z4801" s="25" t="str">
        <f t="shared" ref="Z4801:Z4830" si="6728">org.libreoffice.regex(Y4801,"(\= COUNTIFS\(C\$\d{1,3}:)(C\d{1,3})(,)(C\d{1,3})(\))","$2")</f>
        <v>#NAME?</v>
      </c>
      <c r="AA4801" s="25" t="str">
        <f t="shared" ref="AA4801:AA4830" si="6729">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57"/>
        <v>1</v>
      </c>
      <c r="C4802" s="12" t="s">
        <v>9924</v>
      </c>
      <c r="D4802" s="21"/>
      <c r="E4802" s="21"/>
      <c r="F4802" s="21"/>
      <c r="G4802" s="21"/>
      <c r="H4802" s="21"/>
      <c r="I4802" s="21"/>
      <c r="J4802" s="21"/>
      <c r="K4802" s="21"/>
      <c r="L4802" s="21"/>
      <c r="M4802" s="21"/>
      <c r="N4802" s="21"/>
      <c r="O4802" s="21"/>
      <c r="P4802" s="21"/>
      <c r="Q4802" s="21"/>
      <c r="R4802" s="21"/>
      <c r="S4802" s="21"/>
      <c r="T4802" s="21"/>
      <c r="U4802" s="23"/>
      <c r="V4802" s="23"/>
      <c r="W4802" s="15">
        <f t="shared" si="2"/>
        <v>45635</v>
      </c>
      <c r="X4802" s="24">
        <v>4801.0</v>
      </c>
      <c r="Y4802" s="17" t="str">
        <f t="shared" si="6727"/>
        <v>#N/A</v>
      </c>
      <c r="Z4802" s="25" t="str">
        <f t="shared" si="6728"/>
        <v>#NAME?</v>
      </c>
      <c r="AA4802" s="25" t="str">
        <f t="shared" si="6729"/>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730">COUNTIFS(C$3:C4803,C4803)</f>
        <v>80</v>
      </c>
      <c r="B4803" s="10">
        <f t="shared" si="5557"/>
        <v>99</v>
      </c>
      <c r="C4803" s="12" t="s">
        <v>555</v>
      </c>
      <c r="D4803" s="21" t="str">
        <f t="shared" ref="D4803:D4805" si="6731">VLOOKUP($C4803,$C$1:$P$7320,2,0)</f>
        <v>pron</v>
      </c>
      <c r="E4803" s="21" t="str">
        <f t="shared" ref="E4803:E4804" si="6732">VLOOKUP($C4803,$C$1:$P$7320,3,0)</f>
        <v>masc nom sg of ya</v>
      </c>
      <c r="F4803" s="21" t="str">
        <f t="shared" ref="F4803:F4805" si="6733">VLOOKUP($C4803,$C$1:$P$7320,4,0)</f>
        <v/>
      </c>
      <c r="G4803" s="21"/>
      <c r="H4803" s="21" t="str">
        <f t="shared" ref="H4803:H4805" si="6734">VLOOKUP($C4803,$C$1:$P$7320,6,0)</f>
        <v>whichever, whoever</v>
      </c>
      <c r="I4803" s="21" t="str">
        <f t="shared" ref="I4803:I4805" si="6735">VLOOKUP($C4803,$C$1:$P$7320,7,0)</f>
        <v/>
      </c>
      <c r="J4803" s="21" t="str">
        <f t="shared" ref="J4803:J4805" si="6736">VLOOKUP($C4803,$C$1:$P$7320,8,0)</f>
        <v/>
      </c>
      <c r="K4803" s="21" t="str">
        <f t="shared" ref="K4803:K4805" si="6737">VLOOKUP($C4803,$C$1:$P$7320,9,0)</f>
        <v/>
      </c>
      <c r="L4803" s="21" t="str">
        <f t="shared" ref="L4803:L4805" si="6738">VLOOKUP($C4803,$C$1:$P$7320,10,0)</f>
        <v/>
      </c>
      <c r="M4803" s="21" t="str">
        <f t="shared" ref="M4803:M4805" si="6739">VLOOKUP($C4803,$C$1:$P$7320,11,0)</f>
        <v/>
      </c>
      <c r="N4803" s="21" t="str">
        <f t="shared" ref="N4803:N4805" si="6740">VLOOKUP($C4803,$C$1:$P$7320,12,0)</f>
        <v/>
      </c>
      <c r="O4803" s="21" t="str">
        <f t="shared" ref="O4803:O4805" si="6741">VLOOKUP($C4803,$C$1:$P$7320,13,0)</f>
        <v/>
      </c>
      <c r="P4803" s="21" t="str">
        <f t="shared" ref="P4803:P4805" si="6742">VLOOKUP($C4803,$C$1:$P$7320,14,0)</f>
        <v/>
      </c>
      <c r="Q4803" s="21"/>
      <c r="R4803" s="21" t="s">
        <v>9924</v>
      </c>
      <c r="S4803" s="21" t="s">
        <v>9925</v>
      </c>
      <c r="T4803" s="21" t="s">
        <v>9926</v>
      </c>
      <c r="U4803" s="77"/>
      <c r="V4803" s="23"/>
      <c r="W4803" s="15">
        <f t="shared" si="2"/>
        <v>45635</v>
      </c>
      <c r="X4803" s="24">
        <v>4802.0</v>
      </c>
      <c r="Y4803" s="17" t="str">
        <f t="shared" si="6727"/>
        <v>=COUNTIFS(C$3:C4803,C4803)</v>
      </c>
      <c r="Z4803" s="25" t="str">
        <f t="shared" si="6728"/>
        <v>#NAME?</v>
      </c>
      <c r="AA4803" s="25" t="str">
        <f t="shared" si="6729"/>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30"/>
        <v>97</v>
      </c>
      <c r="B4804" s="10">
        <f t="shared" si="5557"/>
        <v>124</v>
      </c>
      <c r="C4804" s="12" t="s">
        <v>466</v>
      </c>
      <c r="D4804" s="21" t="str">
        <f t="shared" si="6731"/>
        <v>ind</v>
      </c>
      <c r="E4804" s="21" t="str">
        <f t="shared" si="6732"/>
        <v/>
      </c>
      <c r="F4804" s="21" t="str">
        <f t="shared" si="6733"/>
        <v/>
      </c>
      <c r="G4804" s="21"/>
      <c r="H4804" s="21" t="str">
        <f t="shared" si="6734"/>
        <v>then, now, so, but</v>
      </c>
      <c r="I4804" s="21" t="str">
        <f t="shared" si="6735"/>
        <v/>
      </c>
      <c r="J4804" s="21" t="str">
        <f t="shared" si="6736"/>
        <v/>
      </c>
      <c r="K4804" s="21" t="str">
        <f t="shared" si="6737"/>
        <v/>
      </c>
      <c r="L4804" s="21" t="str">
        <f t="shared" si="6738"/>
        <v/>
      </c>
      <c r="M4804" s="21" t="str">
        <f t="shared" si="6739"/>
        <v/>
      </c>
      <c r="N4804" s="21" t="str">
        <f t="shared" si="6740"/>
        <v/>
      </c>
      <c r="O4804" s="21" t="str">
        <f t="shared" si="6741"/>
        <v/>
      </c>
      <c r="P4804" s="21" t="str">
        <f t="shared" si="6742"/>
        <v/>
      </c>
      <c r="Q4804" s="21"/>
      <c r="R4804" s="21" t="s">
        <v>9924</v>
      </c>
      <c r="S4804" s="21" t="s">
        <v>9925</v>
      </c>
      <c r="T4804" s="21" t="s">
        <v>9926</v>
      </c>
      <c r="U4804" s="23"/>
      <c r="V4804" s="23"/>
      <c r="W4804" s="15">
        <f t="shared" si="2"/>
        <v>45635</v>
      </c>
      <c r="X4804" s="24">
        <v>4803.0</v>
      </c>
      <c r="Y4804" s="17" t="str">
        <f t="shared" si="6727"/>
        <v>=COUNTIFS(C$3:C4804,C4804)</v>
      </c>
      <c r="Z4804" s="25" t="str">
        <f t="shared" si="6728"/>
        <v>#NAME?</v>
      </c>
      <c r="AA4804" s="25" t="str">
        <f t="shared" si="6729"/>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0"/>
        <v>128</v>
      </c>
      <c r="B4805" s="10">
        <f t="shared" si="5557"/>
        <v>147</v>
      </c>
      <c r="C4805" s="12" t="s">
        <v>560</v>
      </c>
      <c r="D4805" s="21" t="str">
        <f t="shared" si="6731"/>
        <v>noun</v>
      </c>
      <c r="E4805" s="21" t="s">
        <v>3635</v>
      </c>
      <c r="F4805" s="21" t="str">
        <f t="shared" si="6733"/>
        <v/>
      </c>
      <c r="G4805" s="21"/>
      <c r="H4805" s="21" t="str">
        <f t="shared" si="6734"/>
        <v>monk, monastic</v>
      </c>
      <c r="I4805" s="21" t="str">
        <f t="shared" si="6735"/>
        <v>beggar, mendicant</v>
      </c>
      <c r="J4805" s="21" t="str">
        <f t="shared" si="6736"/>
        <v>√bhikkh (beg)</v>
      </c>
      <c r="K4805" s="21">
        <f t="shared" si="6737"/>
        <v>1</v>
      </c>
      <c r="L4805" s="21" t="str">
        <f t="shared" si="6738"/>
        <v>a</v>
      </c>
      <c r="M4805" s="21" t="str">
        <f t="shared" si="6739"/>
        <v/>
      </c>
      <c r="N4805" s="21" t="str">
        <f t="shared" si="6740"/>
        <v>√bhikkh + u</v>
      </c>
      <c r="O4805" s="21" t="str">
        <f t="shared" si="6741"/>
        <v/>
      </c>
      <c r="P4805" s="21" t="str">
        <f t="shared" si="6742"/>
        <v/>
      </c>
      <c r="Q4805" s="21"/>
      <c r="R4805" s="21" t="s">
        <v>9924</v>
      </c>
      <c r="S4805" s="21" t="s">
        <v>9925</v>
      </c>
      <c r="T4805" s="21" t="s">
        <v>9926</v>
      </c>
      <c r="U4805" s="23"/>
      <c r="V4805" s="23"/>
      <c r="W4805" s="15">
        <f t="shared" si="2"/>
        <v>45635</v>
      </c>
      <c r="X4805" s="24">
        <v>4804.0</v>
      </c>
      <c r="Y4805" s="17" t="str">
        <f t="shared" si="6727"/>
        <v>=COUNTIFS(C$3:C4805,C4805)</v>
      </c>
      <c r="Z4805" s="25" t="str">
        <f t="shared" si="6728"/>
        <v>#NAME?</v>
      </c>
      <c r="AA4805" s="25" t="str">
        <f t="shared" si="6729"/>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0"/>
        <v>1</v>
      </c>
      <c r="B4806" s="10">
        <f t="shared" si="5557"/>
        <v>4</v>
      </c>
      <c r="C4806" s="12" t="s">
        <v>9927</v>
      </c>
      <c r="D4806" s="21" t="s">
        <v>47</v>
      </c>
      <c r="E4806" s="21" t="s">
        <v>9928</v>
      </c>
      <c r="F4806" s="21"/>
      <c r="G4806" s="21"/>
      <c r="H4806" s="21" t="s">
        <v>9929</v>
      </c>
      <c r="I4806" s="21" t="s">
        <v>9930</v>
      </c>
      <c r="J4806" s="21" t="s">
        <v>223</v>
      </c>
      <c r="K4806" s="21">
        <v>1.0</v>
      </c>
      <c r="L4806" s="21" t="s">
        <v>35</v>
      </c>
      <c r="M4806" s="21"/>
      <c r="N4806" s="21" t="s">
        <v>224</v>
      </c>
      <c r="O4806" s="21"/>
      <c r="P4806" s="21"/>
      <c r="Q4806" s="21" t="s">
        <v>9931</v>
      </c>
      <c r="R4806" s="21" t="s">
        <v>9924</v>
      </c>
      <c r="S4806" s="21" t="s">
        <v>9925</v>
      </c>
      <c r="T4806" s="21" t="s">
        <v>9932</v>
      </c>
      <c r="U4806" s="23"/>
      <c r="V4806" s="23"/>
      <c r="W4806" s="15">
        <f t="shared" si="2"/>
        <v>45635</v>
      </c>
      <c r="X4806" s="24">
        <v>4805.0</v>
      </c>
      <c r="Y4806" s="17" t="str">
        <f t="shared" si="6727"/>
        <v>=COUNTIFS(C$3:C4806,C4806)</v>
      </c>
      <c r="Z4806" s="25" t="str">
        <f t="shared" si="6728"/>
        <v>#NAME?</v>
      </c>
      <c r="AA4806" s="25" t="str">
        <f t="shared" si="6729"/>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0"/>
        <v>1</v>
      </c>
      <c r="B4807" s="10">
        <f t="shared" si="5557"/>
        <v>4</v>
      </c>
      <c r="C4807" s="12" t="s">
        <v>9933</v>
      </c>
      <c r="D4807" s="21" t="s">
        <v>307</v>
      </c>
      <c r="E4807" s="21" t="s">
        <v>9934</v>
      </c>
      <c r="F4807" s="21"/>
      <c r="G4807" s="21"/>
      <c r="H4807" s="21" t="s">
        <v>9935</v>
      </c>
      <c r="I4807" s="21" t="s">
        <v>9936</v>
      </c>
      <c r="J4807" s="21" t="s">
        <v>232</v>
      </c>
      <c r="K4807" s="21">
        <v>1.0</v>
      </c>
      <c r="L4807" s="21" t="s">
        <v>76</v>
      </c>
      <c r="M4807" s="27" t="s">
        <v>3998</v>
      </c>
      <c r="N4807" s="21" t="s">
        <v>9937</v>
      </c>
      <c r="O4807" s="21"/>
      <c r="P4807" s="21"/>
      <c r="Q4807" s="21"/>
      <c r="R4807" s="21" t="s">
        <v>9924</v>
      </c>
      <c r="S4807" s="21" t="s">
        <v>9925</v>
      </c>
      <c r="T4807" s="21" t="s">
        <v>9938</v>
      </c>
      <c r="U4807" s="23"/>
      <c r="V4807" s="23"/>
      <c r="W4807" s="15">
        <f t="shared" si="2"/>
        <v>45635</v>
      </c>
      <c r="X4807" s="24">
        <v>4806.0</v>
      </c>
      <c r="Y4807" s="17" t="str">
        <f t="shared" si="6727"/>
        <v>=COUNTIFS(C$3:C4807,C4807)</v>
      </c>
      <c r="Z4807" s="25" t="str">
        <f t="shared" si="6728"/>
        <v>#NAME?</v>
      </c>
      <c r="AA4807" s="25" t="str">
        <f t="shared" si="6729"/>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0"/>
        <v>19</v>
      </c>
      <c r="B4808" s="10">
        <f t="shared" si="5557"/>
        <v>20</v>
      </c>
      <c r="C4808" s="12" t="s">
        <v>1746</v>
      </c>
      <c r="D4808" s="21" t="str">
        <f t="shared" ref="D4808:D4810" si="6743">VLOOKUP($C4808,$C$1:$P$7320,2,0)</f>
        <v>ind</v>
      </c>
      <c r="E4808" s="21" t="str">
        <f t="shared" ref="E4808:E4810" si="6744">VLOOKUP($C4808,$C$1:$P$7320,3,0)</f>
        <v>ind, adv</v>
      </c>
      <c r="F4808" s="21" t="str">
        <f t="shared" ref="F4808:F4810" si="6745">VLOOKUP($C4808,$C$1:$P$7320,4,0)</f>
        <v/>
      </c>
      <c r="G4808" s="21"/>
      <c r="H4808" s="21" t="str">
        <f t="shared" ref="H4808:H4810" si="6746">VLOOKUP($C4808,$C$1:$P$7320,6,0)</f>
        <v>thus, like this</v>
      </c>
      <c r="I4808" s="21" t="str">
        <f t="shared" ref="I4808:I4810" si="6747">VLOOKUP($C4808,$C$1:$P$7320,7,0)</f>
        <v/>
      </c>
      <c r="J4808" s="21" t="str">
        <f t="shared" ref="J4808:J4810" si="6748">VLOOKUP($C4808,$C$1:$P$7320,8,0)</f>
        <v/>
      </c>
      <c r="K4808" s="21" t="str">
        <f t="shared" ref="K4808:K4810" si="6749">VLOOKUP($C4808,$C$1:$P$7320,9,0)</f>
        <v/>
      </c>
      <c r="L4808" s="21" t="str">
        <f t="shared" ref="L4808:L4810" si="6750">VLOOKUP($C4808,$C$1:$P$7320,10,0)</f>
        <v/>
      </c>
      <c r="M4808" s="21" t="str">
        <f t="shared" ref="M4808:M4810" si="6751">VLOOKUP($C4808,$C$1:$P$7320,11,0)</f>
        <v/>
      </c>
      <c r="N4808" s="21" t="str">
        <f t="shared" ref="N4808:N4810" si="6752">VLOOKUP($C4808,$C$1:$P$7320,12,0)</f>
        <v/>
      </c>
      <c r="O4808" s="21" t="str">
        <f t="shared" ref="O4808:O4810" si="6753">VLOOKUP($C4808,$C$1:$P$7320,13,0)</f>
        <v/>
      </c>
      <c r="P4808" s="21" t="str">
        <f t="shared" ref="P4808:P4810" si="6754">VLOOKUP($C4808,$C$1:$P$7320,14,0)</f>
        <v/>
      </c>
      <c r="Q4808" s="21"/>
      <c r="R4808" s="21" t="s">
        <v>9924</v>
      </c>
      <c r="S4808" s="21" t="s">
        <v>9925</v>
      </c>
      <c r="T4808" s="21" t="s">
        <v>9926</v>
      </c>
      <c r="U4808" s="23"/>
      <c r="V4808" s="23"/>
      <c r="W4808" s="15">
        <f t="shared" si="2"/>
        <v>45635</v>
      </c>
      <c r="X4808" s="24">
        <v>4807.0</v>
      </c>
      <c r="Y4808" s="17" t="str">
        <f t="shared" si="6727"/>
        <v>=COUNTIFS(C$3:C4808,C4808)</v>
      </c>
      <c r="Z4808" s="25" t="str">
        <f t="shared" si="6728"/>
        <v>#NAME?</v>
      </c>
      <c r="AA4808" s="25" t="str">
        <f t="shared" si="6729"/>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0"/>
        <v>17</v>
      </c>
      <c r="B4809" s="10">
        <f t="shared" si="5557"/>
        <v>18</v>
      </c>
      <c r="C4809" s="12" t="s">
        <v>1749</v>
      </c>
      <c r="D4809" s="21" t="str">
        <f t="shared" si="6743"/>
        <v>verb</v>
      </c>
      <c r="E4809" s="21" t="str">
        <f t="shared" si="6744"/>
        <v>opt 3rd sg of vadati</v>
      </c>
      <c r="F4809" s="21" t="str">
        <f t="shared" si="6745"/>
        <v/>
      </c>
      <c r="G4809" s="21"/>
      <c r="H4809" s="21" t="str">
        <f t="shared" si="6746"/>
        <v>he would say, speak, tell</v>
      </c>
      <c r="I4809" s="21" t="str">
        <f t="shared" si="6747"/>
        <v/>
      </c>
      <c r="J4809" s="21" t="str">
        <f t="shared" si="6748"/>
        <v>√vad (speak)</v>
      </c>
      <c r="K4809" s="21">
        <f t="shared" si="6749"/>
        <v>1</v>
      </c>
      <c r="L4809" s="21" t="str">
        <f t="shared" si="6750"/>
        <v>a</v>
      </c>
      <c r="M4809" s="21" t="str">
        <f t="shared" si="6751"/>
        <v>√vad + a &gt; vada</v>
      </c>
      <c r="N4809" s="21" t="str">
        <f t="shared" si="6752"/>
        <v>vada + eyya</v>
      </c>
      <c r="O4809" s="21" t="str">
        <f t="shared" si="6753"/>
        <v/>
      </c>
      <c r="P4809" s="21" t="str">
        <f t="shared" si="6754"/>
        <v/>
      </c>
      <c r="Q4809" s="21"/>
      <c r="R4809" s="21" t="s">
        <v>9924</v>
      </c>
      <c r="S4809" s="21" t="s">
        <v>9925</v>
      </c>
      <c r="T4809" s="21" t="s">
        <v>9926</v>
      </c>
      <c r="U4809" s="23"/>
      <c r="V4809" s="23"/>
      <c r="W4809" s="15">
        <f t="shared" si="2"/>
        <v>45635</v>
      </c>
      <c r="X4809" s="24">
        <v>4808.0</v>
      </c>
      <c r="Y4809" s="17" t="str">
        <f t="shared" si="6727"/>
        <v>=COUNTIFS(C$3:C4809,C4809)</v>
      </c>
      <c r="Z4809" s="25" t="str">
        <f t="shared" si="6728"/>
        <v>#NAME?</v>
      </c>
      <c r="AA4809" s="25" t="str">
        <f t="shared" si="6729"/>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0"/>
        <v>3</v>
      </c>
      <c r="B4810" s="10">
        <f t="shared" si="5557"/>
        <v>3</v>
      </c>
      <c r="C4810" s="12" t="s">
        <v>238</v>
      </c>
      <c r="D4810" s="21" t="str">
        <f t="shared" si="6743"/>
        <v>pron</v>
      </c>
      <c r="E4810" s="21" t="str">
        <f t="shared" si="6744"/>
        <v>nt nom sg of ka</v>
      </c>
      <c r="F4810" s="21" t="str">
        <f t="shared" si="6745"/>
        <v/>
      </c>
      <c r="G4810" s="21"/>
      <c r="H4810" s="21" t="str">
        <f t="shared" si="6746"/>
        <v>what?</v>
      </c>
      <c r="I4810" s="21" t="str">
        <f t="shared" si="6747"/>
        <v/>
      </c>
      <c r="J4810" s="21" t="str">
        <f t="shared" si="6748"/>
        <v/>
      </c>
      <c r="K4810" s="21" t="str">
        <f t="shared" si="6749"/>
        <v/>
      </c>
      <c r="L4810" s="21" t="str">
        <f t="shared" si="6750"/>
        <v/>
      </c>
      <c r="M4810" s="21" t="str">
        <f t="shared" si="6751"/>
        <v/>
      </c>
      <c r="N4810" s="21" t="str">
        <f t="shared" si="6752"/>
        <v/>
      </c>
      <c r="O4810" s="21" t="str">
        <f t="shared" si="6753"/>
        <v/>
      </c>
      <c r="P4810" s="21" t="str">
        <f t="shared" si="6754"/>
        <v/>
      </c>
      <c r="Q4810" s="21" t="s">
        <v>9939</v>
      </c>
      <c r="R4810" s="21" t="s">
        <v>9924</v>
      </c>
      <c r="S4810" s="21" t="s">
        <v>9925</v>
      </c>
      <c r="T4810" s="21" t="s">
        <v>9926</v>
      </c>
      <c r="U4810" s="23"/>
      <c r="V4810" s="23"/>
      <c r="W4810" s="15">
        <f t="shared" si="2"/>
        <v>45635</v>
      </c>
      <c r="X4810" s="24">
        <v>4809.0</v>
      </c>
      <c r="Y4810" s="17" t="str">
        <f t="shared" si="6727"/>
        <v>=COUNTIFS(C$3:C4810,C4810)</v>
      </c>
      <c r="Z4810" s="25" t="str">
        <f t="shared" si="6728"/>
        <v>#NAME?</v>
      </c>
      <c r="AA4810" s="25" t="str">
        <f t="shared" si="6729"/>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55">COUNTIFS(C$3:C4812,C4811)</f>
        <v>1</v>
      </c>
      <c r="B4811" s="10">
        <f t="shared" si="5557"/>
        <v>1</v>
      </c>
      <c r="C4811" s="12" t="s">
        <v>9940</v>
      </c>
      <c r="D4811" s="21" t="s">
        <v>118</v>
      </c>
      <c r="E4811" s="21" t="s">
        <v>9153</v>
      </c>
      <c r="F4811" s="21"/>
      <c r="G4811" s="21"/>
      <c r="H4811" s="21" t="s">
        <v>9941</v>
      </c>
      <c r="I4811" s="21"/>
      <c r="J4811" s="21"/>
      <c r="K4811" s="21"/>
      <c r="L4811" s="21"/>
      <c r="M4811" s="21"/>
      <c r="N4811" s="21" t="s">
        <v>9942</v>
      </c>
      <c r="O4811" s="21"/>
      <c r="P4811" s="21"/>
      <c r="Q4811" s="21"/>
      <c r="R4811" s="21" t="s">
        <v>9924</v>
      </c>
      <c r="S4811" s="21" t="s">
        <v>9925</v>
      </c>
      <c r="T4811" s="21" t="s">
        <v>9943</v>
      </c>
      <c r="U4811" s="23"/>
      <c r="V4811" s="23"/>
      <c r="W4811" s="15">
        <f t="shared" si="2"/>
        <v>45635</v>
      </c>
      <c r="X4811" s="24">
        <v>4810.0</v>
      </c>
      <c r="Y4811" s="17" t="str">
        <f t="shared" si="6727"/>
        <v>=COUNTIFS(C$3:C4812,C4811)</v>
      </c>
      <c r="Z4811" s="25" t="str">
        <f t="shared" si="6728"/>
        <v>#NAME?</v>
      </c>
      <c r="AA4811" s="25" t="str">
        <f t="shared" si="6729"/>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55"/>
        <v>1</v>
      </c>
      <c r="B4812" s="10">
        <f t="shared" si="5557"/>
        <v>1</v>
      </c>
      <c r="C4812" s="12" t="s">
        <v>9944</v>
      </c>
      <c r="D4812" s="21" t="s">
        <v>42</v>
      </c>
      <c r="E4812" s="21" t="s">
        <v>5351</v>
      </c>
      <c r="F4812" s="21"/>
      <c r="G4812" s="21"/>
      <c r="H4812" s="21" t="s">
        <v>5352</v>
      </c>
      <c r="I4812" s="21"/>
      <c r="J4812" s="21"/>
      <c r="K4812" s="21"/>
      <c r="L4812" s="21"/>
      <c r="M4812" s="21"/>
      <c r="N4812" s="21"/>
      <c r="O4812" s="21"/>
      <c r="P4812" s="21"/>
      <c r="Q4812" s="21"/>
      <c r="R4812" s="21" t="s">
        <v>9924</v>
      </c>
      <c r="S4812" s="21" t="s">
        <v>9925</v>
      </c>
      <c r="T4812" s="21" t="s">
        <v>9945</v>
      </c>
      <c r="U4812" s="23"/>
      <c r="V4812" s="23"/>
      <c r="W4812" s="15">
        <f t="shared" si="2"/>
        <v>45635</v>
      </c>
      <c r="X4812" s="24">
        <v>4811.0</v>
      </c>
      <c r="Y4812" s="17" t="str">
        <f t="shared" si="6727"/>
        <v>=COUNTIFS(C$3:C4813,C4812)</v>
      </c>
      <c r="Z4812" s="25" t="str">
        <f t="shared" si="6728"/>
        <v>#NAME?</v>
      </c>
      <c r="AA4812" s="25" t="str">
        <f t="shared" si="6729"/>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56">COUNTIFS(C$3:C4813,C4813)</f>
        <v>1</v>
      </c>
      <c r="B4813" s="10">
        <f t="shared" si="5557"/>
        <v>1</v>
      </c>
      <c r="C4813" s="12" t="s">
        <v>9946</v>
      </c>
      <c r="D4813" s="21" t="s">
        <v>250</v>
      </c>
      <c r="E4813" s="21" t="s">
        <v>9947</v>
      </c>
      <c r="F4813" s="21"/>
      <c r="G4813" s="21"/>
      <c r="H4813" s="21" t="s">
        <v>9948</v>
      </c>
      <c r="I4813" s="21" t="s">
        <v>9949</v>
      </c>
      <c r="J4813" s="21"/>
      <c r="K4813" s="21"/>
      <c r="L4813" s="21"/>
      <c r="M4813" s="21"/>
      <c r="N4813" s="21" t="s">
        <v>9950</v>
      </c>
      <c r="O4813" s="21" t="s">
        <v>137</v>
      </c>
      <c r="P4813" s="21" t="s">
        <v>9951</v>
      </c>
      <c r="Q4813" s="21"/>
      <c r="R4813" s="21" t="s">
        <v>9924</v>
      </c>
      <c r="S4813" s="21" t="s">
        <v>9925</v>
      </c>
      <c r="T4813" s="21" t="s">
        <v>9952</v>
      </c>
      <c r="U4813" s="23"/>
      <c r="V4813" s="23"/>
      <c r="W4813" s="15">
        <f t="shared" si="2"/>
        <v>45635</v>
      </c>
      <c r="X4813" s="24">
        <v>4812.0</v>
      </c>
      <c r="Y4813" s="17" t="str">
        <f t="shared" si="6727"/>
        <v>=COUNTIFS(C$3:C4813,C4813)</v>
      </c>
      <c r="Z4813" s="25" t="str">
        <f t="shared" si="6728"/>
        <v>#NAME?</v>
      </c>
      <c r="AA4813" s="25" t="str">
        <f t="shared" si="6729"/>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56"/>
        <v>1</v>
      </c>
      <c r="B4814" s="10">
        <f t="shared" si="5557"/>
        <v>1</v>
      </c>
      <c r="C4814" s="12" t="s">
        <v>9953</v>
      </c>
      <c r="D4814" s="21" t="s">
        <v>250</v>
      </c>
      <c r="E4814" s="21"/>
      <c r="F4814" s="21"/>
      <c r="G4814" s="21"/>
      <c r="H4814" s="21" t="s">
        <v>9954</v>
      </c>
      <c r="I4814" s="21"/>
      <c r="J4814" s="21"/>
      <c r="K4814" s="21"/>
      <c r="L4814" s="21"/>
      <c r="M4814" s="21"/>
      <c r="N4814" s="21"/>
      <c r="O4814" s="21"/>
      <c r="P4814" s="21"/>
      <c r="Q4814" s="21"/>
      <c r="R4814" s="21" t="s">
        <v>9924</v>
      </c>
      <c r="S4814" s="21" t="s">
        <v>9925</v>
      </c>
      <c r="T4814" s="27" t="s">
        <v>9955</v>
      </c>
      <c r="U4814" s="23"/>
      <c r="V4814" s="23"/>
      <c r="W4814" s="15">
        <f t="shared" si="2"/>
        <v>45635</v>
      </c>
      <c r="X4814" s="24">
        <v>4813.0</v>
      </c>
      <c r="Y4814" s="17" t="str">
        <f t="shared" si="6727"/>
        <v>=COUNTIFS(C$3:C4814,C4814)</v>
      </c>
      <c r="Z4814" s="25" t="str">
        <f t="shared" si="6728"/>
        <v>#NAME?</v>
      </c>
      <c r="AA4814" s="25" t="str">
        <f t="shared" si="6729"/>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56"/>
        <v>1</v>
      </c>
      <c r="B4815" s="10">
        <f t="shared" si="5557"/>
        <v>1</v>
      </c>
      <c r="C4815" s="12" t="s">
        <v>9956</v>
      </c>
      <c r="D4815" s="21" t="s">
        <v>250</v>
      </c>
      <c r="E4815" s="21" t="s">
        <v>9957</v>
      </c>
      <c r="F4815" s="21"/>
      <c r="G4815" s="21"/>
      <c r="H4815" s="21" t="s">
        <v>9958</v>
      </c>
      <c r="I4815" s="21" t="s">
        <v>9959</v>
      </c>
      <c r="J4815" s="21"/>
      <c r="K4815" s="21"/>
      <c r="L4815" s="21"/>
      <c r="M4815" s="21"/>
      <c r="N4815" s="21" t="s">
        <v>9960</v>
      </c>
      <c r="O4815" s="21"/>
      <c r="P4815" s="21"/>
      <c r="Q4815" s="21"/>
      <c r="R4815" s="21" t="s">
        <v>9924</v>
      </c>
      <c r="S4815" s="21" t="s">
        <v>9925</v>
      </c>
      <c r="T4815" s="27" t="s">
        <v>9961</v>
      </c>
      <c r="U4815" s="23"/>
      <c r="V4815" s="23"/>
      <c r="W4815" s="15">
        <f t="shared" si="2"/>
        <v>45635</v>
      </c>
      <c r="X4815" s="24">
        <v>4814.0</v>
      </c>
      <c r="Y4815" s="17" t="str">
        <f t="shared" si="6727"/>
        <v>=COUNTIFS(C$3:C4815,C4815)</v>
      </c>
      <c r="Z4815" s="25" t="str">
        <f t="shared" si="6728"/>
        <v>#NAME?</v>
      </c>
      <c r="AA4815" s="25" t="str">
        <f t="shared" si="6729"/>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56"/>
        <v>1</v>
      </c>
      <c r="B4816" s="10">
        <f t="shared" si="5557"/>
        <v>1</v>
      </c>
      <c r="C4816" s="12" t="s">
        <v>9962</v>
      </c>
      <c r="D4816" s="21" t="s">
        <v>47</v>
      </c>
      <c r="E4816" s="21" t="s">
        <v>9963</v>
      </c>
      <c r="F4816" s="21"/>
      <c r="G4816" s="21"/>
      <c r="H4816" s="21" t="s">
        <v>9964</v>
      </c>
      <c r="I4816" s="21" t="s">
        <v>9965</v>
      </c>
      <c r="J4816" s="21"/>
      <c r="K4816" s="21"/>
      <c r="L4816" s="21"/>
      <c r="M4816" s="21"/>
      <c r="N4816" s="21" t="s">
        <v>3682</v>
      </c>
      <c r="O4816" s="21" t="s">
        <v>916</v>
      </c>
      <c r="P4816" s="21" t="s">
        <v>9861</v>
      </c>
      <c r="Q4816" s="21"/>
      <c r="R4816" s="21" t="s">
        <v>9924</v>
      </c>
      <c r="S4816" s="21" t="s">
        <v>9925</v>
      </c>
      <c r="T4816" s="21" t="s">
        <v>9966</v>
      </c>
      <c r="U4816" s="23"/>
      <c r="V4816" s="23"/>
      <c r="W4816" s="15">
        <f t="shared" si="2"/>
        <v>45635</v>
      </c>
      <c r="X4816" s="24">
        <v>4815.0</v>
      </c>
      <c r="Y4816" s="17" t="str">
        <f t="shared" si="6727"/>
        <v>=COUNTIFS(C$3:C4816,C4816)</v>
      </c>
      <c r="Z4816" s="25" t="str">
        <f t="shared" si="6728"/>
        <v>#NAME?</v>
      </c>
      <c r="AA4816" s="25" t="str">
        <f t="shared" si="6729"/>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56"/>
        <v>1</v>
      </c>
      <c r="B4817" s="10">
        <f t="shared" si="5557"/>
        <v>1</v>
      </c>
      <c r="C4817" s="12" t="s">
        <v>9967</v>
      </c>
      <c r="D4817" s="21" t="s">
        <v>183</v>
      </c>
      <c r="E4817" s="21" t="s">
        <v>9968</v>
      </c>
      <c r="F4817" s="21"/>
      <c r="G4817" s="21"/>
      <c r="H4817" s="21" t="s">
        <v>9969</v>
      </c>
      <c r="I4817" s="21" t="s">
        <v>9970</v>
      </c>
      <c r="J4817" s="21" t="s">
        <v>232</v>
      </c>
      <c r="K4817" s="21">
        <v>1.0</v>
      </c>
      <c r="L4817" s="21" t="s">
        <v>35</v>
      </c>
      <c r="M4817" s="21"/>
      <c r="N4817" s="21" t="s">
        <v>786</v>
      </c>
      <c r="O4817" s="21"/>
      <c r="P4817" s="21"/>
      <c r="Q4817" s="21"/>
      <c r="R4817" s="21" t="s">
        <v>9924</v>
      </c>
      <c r="S4817" s="21" t="s">
        <v>9925</v>
      </c>
      <c r="T4817" s="21" t="s">
        <v>9971</v>
      </c>
      <c r="U4817" s="23"/>
      <c r="V4817" s="23"/>
      <c r="W4817" s="15">
        <f t="shared" si="2"/>
        <v>45635</v>
      </c>
      <c r="X4817" s="24">
        <v>4816.0</v>
      </c>
      <c r="Y4817" s="17" t="str">
        <f t="shared" si="6727"/>
        <v>=COUNTIFS(C$3:C4817,C4817)</v>
      </c>
      <c r="Z4817" s="25" t="str">
        <f t="shared" si="6728"/>
        <v>#NAME?</v>
      </c>
      <c r="AA4817" s="25" t="str">
        <f t="shared" si="6729"/>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57"/>
        <v>1</v>
      </c>
      <c r="C4818" s="12" t="s">
        <v>9972</v>
      </c>
      <c r="D4818" s="21" t="s">
        <v>118</v>
      </c>
      <c r="E4818" s="21" t="s">
        <v>7454</v>
      </c>
      <c r="F4818" s="21"/>
      <c r="G4818" s="21"/>
      <c r="H4818" s="21" t="s">
        <v>9973</v>
      </c>
      <c r="I4818" s="21"/>
      <c r="J4818" s="21"/>
      <c r="K4818" s="21"/>
      <c r="L4818" s="21"/>
      <c r="M4818" s="21"/>
      <c r="N4818" s="21" t="s">
        <v>9974</v>
      </c>
      <c r="O4818" s="21"/>
      <c r="P4818" s="21"/>
      <c r="Q4818" s="21"/>
      <c r="R4818" s="21" t="s">
        <v>9924</v>
      </c>
      <c r="S4818" s="21" t="s">
        <v>9925</v>
      </c>
      <c r="T4818" s="21" t="s">
        <v>9975</v>
      </c>
      <c r="U4818" s="23"/>
      <c r="V4818" s="23"/>
      <c r="W4818" s="15">
        <f t="shared" si="2"/>
        <v>45635</v>
      </c>
      <c r="X4818" s="24">
        <v>4817.0</v>
      </c>
      <c r="Y4818" s="17" t="str">
        <f t="shared" si="6727"/>
        <v>=COUNTIFS(C$3:C4820,C4818)</v>
      </c>
      <c r="Z4818" s="25" t="str">
        <f t="shared" si="6728"/>
        <v>#NAME?</v>
      </c>
      <c r="AA4818" s="25" t="str">
        <f t="shared" si="6729"/>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57">COUNTIFS(C$3:C4819,C4819)</f>
        <v>3</v>
      </c>
      <c r="B4819" s="10">
        <f t="shared" si="5557"/>
        <v>3</v>
      </c>
      <c r="C4819" s="12" t="s">
        <v>537</v>
      </c>
      <c r="D4819" s="21" t="str">
        <f t="shared" ref="D4819:D4820" si="6758">VLOOKUP($C4819,$C$1:$P$7320,2,0)</f>
        <v>ind</v>
      </c>
      <c r="E4819" s="21" t="str">
        <f t="shared" ref="E4819:E4820" si="6759">VLOOKUP($C4819,$C$1:$P$7320,3,0)</f>
        <v>prep</v>
      </c>
      <c r="F4819" s="21" t="str">
        <f t="shared" ref="F4819:F4820" si="6760">VLOOKUP($C4819,$C$1:$P$7320,4,0)</f>
        <v/>
      </c>
      <c r="G4819" s="21"/>
      <c r="H4819" s="21" t="str">
        <f t="shared" ref="H4819:H4820" si="6761">VLOOKUP($C4819,$C$1:$P$7320,6,0)</f>
        <v>as far as, up to, until</v>
      </c>
      <c r="I4819" s="21" t="str">
        <f t="shared" ref="I4819:I4820" si="6762">VLOOKUP($C4819,$C$1:$P$7320,7,0)</f>
        <v/>
      </c>
      <c r="J4819" s="21" t="str">
        <f t="shared" ref="J4819:J4820" si="6763">VLOOKUP($C4819,$C$1:$P$7320,8,0)</f>
        <v/>
      </c>
      <c r="K4819" s="21" t="str">
        <f t="shared" ref="K4819:K4820" si="6764">VLOOKUP($C4819,$C$1:$P$7320,9,0)</f>
        <v/>
      </c>
      <c r="L4819" s="21" t="str">
        <f t="shared" ref="L4819:L4820" si="6765">VLOOKUP($C4819,$C$1:$P$7320,10,0)</f>
        <v/>
      </c>
      <c r="M4819" s="21" t="str">
        <f t="shared" ref="M4819:M4820" si="6766">VLOOKUP($C4819,$C$1:$P$7320,11,0)</f>
        <v/>
      </c>
      <c r="N4819" s="21" t="str">
        <f t="shared" ref="N4819:N4820" si="6767">VLOOKUP($C4819,$C$1:$P$7320,12,0)</f>
        <v/>
      </c>
      <c r="O4819" s="21" t="str">
        <f t="shared" ref="O4819:O4820" si="6768">VLOOKUP($C4819,$C$1:$P$7320,13,0)</f>
        <v/>
      </c>
      <c r="P4819" s="21" t="str">
        <f t="shared" ref="P4819:P4820" si="6769">VLOOKUP($C4819,$C$1:$P$7320,14,0)</f>
        <v/>
      </c>
      <c r="Q4819" s="21"/>
      <c r="R4819" s="21" t="s">
        <v>9924</v>
      </c>
      <c r="S4819" s="21" t="s">
        <v>9925</v>
      </c>
      <c r="T4819" s="21" t="s">
        <v>9926</v>
      </c>
      <c r="U4819" s="23"/>
      <c r="V4819" s="23"/>
      <c r="W4819" s="15">
        <f t="shared" si="2"/>
        <v>45635</v>
      </c>
      <c r="X4819" s="24">
        <v>4818.0</v>
      </c>
      <c r="Y4819" s="17" t="str">
        <f t="shared" si="6727"/>
        <v>=COUNTIFS(C$3:C4819,C4819)</v>
      </c>
      <c r="Z4819" s="25" t="str">
        <f t="shared" si="6728"/>
        <v>#NAME?</v>
      </c>
      <c r="AA4819" s="25" t="str">
        <f t="shared" si="6729"/>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57"/>
        <v>19</v>
      </c>
      <c r="B4820" s="10">
        <f t="shared" si="5557"/>
        <v>21</v>
      </c>
      <c r="C4820" s="12" t="s">
        <v>302</v>
      </c>
      <c r="D4820" s="21" t="str">
        <f t="shared" si="6758"/>
        <v>ind</v>
      </c>
      <c r="E4820" s="21" t="str">
        <f t="shared" si="6759"/>
        <v>emph</v>
      </c>
      <c r="F4820" s="21" t="str">
        <f t="shared" si="6760"/>
        <v/>
      </c>
      <c r="G4820" s="21"/>
      <c r="H4820" s="21" t="str">
        <f t="shared" si="6761"/>
        <v>just, only</v>
      </c>
      <c r="I4820" s="21" t="str">
        <f t="shared" si="6762"/>
        <v/>
      </c>
      <c r="J4820" s="21" t="str">
        <f t="shared" si="6763"/>
        <v/>
      </c>
      <c r="K4820" s="21" t="str">
        <f t="shared" si="6764"/>
        <v/>
      </c>
      <c r="L4820" s="21" t="str">
        <f t="shared" si="6765"/>
        <v/>
      </c>
      <c r="M4820" s="21" t="str">
        <f t="shared" si="6766"/>
        <v/>
      </c>
      <c r="N4820" s="21" t="str">
        <f t="shared" si="6767"/>
        <v/>
      </c>
      <c r="O4820" s="21" t="str">
        <f t="shared" si="6768"/>
        <v/>
      </c>
      <c r="P4820" s="21" t="str">
        <f t="shared" si="6769"/>
        <v/>
      </c>
      <c r="Q4820" s="21"/>
      <c r="R4820" s="21" t="s">
        <v>9924</v>
      </c>
      <c r="S4820" s="21" t="s">
        <v>9925</v>
      </c>
      <c r="T4820" s="21" t="s">
        <v>9926</v>
      </c>
      <c r="U4820" s="23"/>
      <c r="V4820" s="23"/>
      <c r="W4820" s="15">
        <f t="shared" si="2"/>
        <v>45635</v>
      </c>
      <c r="X4820" s="24">
        <v>4819.0</v>
      </c>
      <c r="Y4820" s="17" t="str">
        <f t="shared" si="6727"/>
        <v>=COUNTIFS(C$3:C4820,C4820)</v>
      </c>
      <c r="Z4820" s="25" t="str">
        <f t="shared" si="6728"/>
        <v>#NAME?</v>
      </c>
      <c r="AA4820" s="25" t="str">
        <f t="shared" si="6729"/>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57"/>
        <v>1</v>
      </c>
      <c r="B4821" s="10">
        <f t="shared" si="5557"/>
        <v>1</v>
      </c>
      <c r="C4821" s="12" t="s">
        <v>9976</v>
      </c>
      <c r="D4821" s="21" t="s">
        <v>47</v>
      </c>
      <c r="E4821" s="27" t="s">
        <v>9977</v>
      </c>
      <c r="F4821" s="21"/>
      <c r="G4821" s="21"/>
      <c r="H4821" s="27" t="s">
        <v>9978</v>
      </c>
      <c r="I4821" s="21" t="s">
        <v>9979</v>
      </c>
      <c r="J4821" s="21" t="s">
        <v>214</v>
      </c>
      <c r="K4821" s="21">
        <v>7.0</v>
      </c>
      <c r="L4821" s="21" t="s">
        <v>215</v>
      </c>
      <c r="M4821" s="21"/>
      <c r="N4821" s="21" t="s">
        <v>9980</v>
      </c>
      <c r="O4821" s="21"/>
      <c r="P4821" s="21"/>
      <c r="Q4821" s="21"/>
      <c r="R4821" s="21" t="s">
        <v>9924</v>
      </c>
      <c r="S4821" s="21" t="s">
        <v>9925</v>
      </c>
      <c r="T4821" s="21" t="s">
        <v>9981</v>
      </c>
      <c r="U4821" s="23"/>
      <c r="V4821" s="23"/>
      <c r="W4821" s="15">
        <f t="shared" si="2"/>
        <v>45635</v>
      </c>
      <c r="X4821" s="24">
        <v>4820.0</v>
      </c>
      <c r="Y4821" s="17" t="str">
        <f t="shared" si="6727"/>
        <v>=COUNTIFS(C$3:C4821,C4821)</v>
      </c>
      <c r="Z4821" s="25" t="str">
        <f t="shared" si="6728"/>
        <v>#NAME?</v>
      </c>
      <c r="AA4821" s="25" t="str">
        <f t="shared" si="6729"/>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57"/>
        <v>1</v>
      </c>
      <c r="B4822" s="10">
        <f t="shared" si="5557"/>
        <v>1</v>
      </c>
      <c r="C4822" s="12" t="s">
        <v>9982</v>
      </c>
      <c r="D4822" s="21" t="s">
        <v>47</v>
      </c>
      <c r="E4822" s="21" t="s">
        <v>9983</v>
      </c>
      <c r="F4822" s="21"/>
      <c r="G4822" s="21"/>
      <c r="H4822" s="21" t="s">
        <v>9984</v>
      </c>
      <c r="I4822" s="21" t="s">
        <v>9985</v>
      </c>
      <c r="J4822" s="21" t="s">
        <v>7387</v>
      </c>
      <c r="K4822" s="21">
        <v>2.0</v>
      </c>
      <c r="L4822" s="21" t="s">
        <v>3045</v>
      </c>
      <c r="M4822" s="21"/>
      <c r="N4822" s="21" t="s">
        <v>9986</v>
      </c>
      <c r="O4822" s="21"/>
      <c r="P4822" s="21"/>
      <c r="Q4822" s="21"/>
      <c r="R4822" s="21" t="s">
        <v>9924</v>
      </c>
      <c r="S4822" s="21" t="s">
        <v>9925</v>
      </c>
      <c r="T4822" s="21" t="s">
        <v>9987</v>
      </c>
      <c r="U4822" s="23"/>
      <c r="V4822" s="23"/>
      <c r="W4822" s="15">
        <f t="shared" si="2"/>
        <v>45635</v>
      </c>
      <c r="X4822" s="24">
        <v>4821.0</v>
      </c>
      <c r="Y4822" s="17" t="str">
        <f t="shared" si="6727"/>
        <v>=COUNTIFS(C$3:C4822,C4822)</v>
      </c>
      <c r="Z4822" s="25" t="str">
        <f t="shared" si="6728"/>
        <v>#NAME?</v>
      </c>
      <c r="AA4822" s="25" t="str">
        <f t="shared" si="6729"/>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57"/>
        <v>1</v>
      </c>
      <c r="B4823" s="10">
        <f t="shared" si="5557"/>
        <v>1</v>
      </c>
      <c r="C4823" s="12" t="s">
        <v>9988</v>
      </c>
      <c r="D4823" s="21" t="s">
        <v>47</v>
      </c>
      <c r="E4823" s="21" t="s">
        <v>9989</v>
      </c>
      <c r="F4823" s="21"/>
      <c r="G4823" s="21"/>
      <c r="H4823" s="21" t="s">
        <v>9990</v>
      </c>
      <c r="I4823" s="21" t="s">
        <v>9991</v>
      </c>
      <c r="J4823" s="21" t="s">
        <v>6758</v>
      </c>
      <c r="K4823" s="21">
        <v>1.0</v>
      </c>
      <c r="L4823" s="21" t="s">
        <v>35</v>
      </c>
      <c r="M4823" s="21"/>
      <c r="N4823" s="21" t="s">
        <v>9992</v>
      </c>
      <c r="O4823" s="21"/>
      <c r="P4823" s="21"/>
      <c r="Q4823" s="21"/>
      <c r="R4823" s="21" t="s">
        <v>9924</v>
      </c>
      <c r="S4823" s="21" t="s">
        <v>9925</v>
      </c>
      <c r="T4823" s="21" t="s">
        <v>9993</v>
      </c>
      <c r="U4823" s="23"/>
      <c r="V4823" s="23"/>
      <c r="W4823" s="15">
        <f t="shared" si="2"/>
        <v>45635</v>
      </c>
      <c r="X4823" s="24">
        <v>4822.0</v>
      </c>
      <c r="Y4823" s="17" t="str">
        <f t="shared" si="6727"/>
        <v>=COUNTIFS(C$3:C4823,C4823)</v>
      </c>
      <c r="Z4823" s="25" t="str">
        <f t="shared" si="6728"/>
        <v>#NAME?</v>
      </c>
      <c r="AA4823" s="25" t="str">
        <f t="shared" si="6729"/>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57"/>
        <v>1</v>
      </c>
      <c r="B4824" s="10">
        <f t="shared" si="5557"/>
        <v>1</v>
      </c>
      <c r="C4824" s="12" t="s">
        <v>9994</v>
      </c>
      <c r="D4824" s="21" t="s">
        <v>118</v>
      </c>
      <c r="E4824" s="21" t="s">
        <v>897</v>
      </c>
      <c r="F4824" s="21"/>
      <c r="G4824" s="21"/>
      <c r="H4824" s="21"/>
      <c r="I4824" s="21"/>
      <c r="J4824" s="21"/>
      <c r="K4824" s="21"/>
      <c r="L4824" s="21"/>
      <c r="M4824" s="21"/>
      <c r="N4824" s="21" t="s">
        <v>9995</v>
      </c>
      <c r="O4824" s="21"/>
      <c r="P4824" s="21"/>
      <c r="Q4824" s="21"/>
      <c r="R4824" s="21" t="s">
        <v>9924</v>
      </c>
      <c r="S4824" s="21" t="s">
        <v>9925</v>
      </c>
      <c r="T4824" s="21" t="s">
        <v>9996</v>
      </c>
      <c r="U4824" s="23"/>
      <c r="V4824" s="23"/>
      <c r="W4824" s="15">
        <f t="shared" si="2"/>
        <v>45635</v>
      </c>
      <c r="X4824" s="24">
        <v>4823.0</v>
      </c>
      <c r="Y4824" s="17" t="str">
        <f t="shared" si="6727"/>
        <v>=COUNTIFS(C$3:C4824,C4824)</v>
      </c>
      <c r="Z4824" s="25" t="str">
        <f t="shared" si="6728"/>
        <v>#NAME?</v>
      </c>
      <c r="AA4824" s="25" t="str">
        <f t="shared" si="6729"/>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57"/>
        <v>1</v>
      </c>
      <c r="B4825" s="10">
        <f t="shared" si="5557"/>
        <v>1</v>
      </c>
      <c r="C4825" s="12" t="s">
        <v>9997</v>
      </c>
      <c r="D4825" s="21" t="s">
        <v>84</v>
      </c>
      <c r="E4825" s="21" t="s">
        <v>9998</v>
      </c>
      <c r="F4825" s="21" t="s">
        <v>31</v>
      </c>
      <c r="G4825" s="21"/>
      <c r="H4825" s="21" t="s">
        <v>9999</v>
      </c>
      <c r="I4825" s="21"/>
      <c r="J4825" s="21" t="s">
        <v>4974</v>
      </c>
      <c r="K4825" s="21">
        <v>1.0</v>
      </c>
      <c r="L4825" s="21" t="s">
        <v>35</v>
      </c>
      <c r="M4825" s="21" t="s">
        <v>10000</v>
      </c>
      <c r="N4825" s="21" t="s">
        <v>10001</v>
      </c>
      <c r="O4825" s="21"/>
      <c r="P4825" s="21"/>
      <c r="Q4825" s="21"/>
      <c r="R4825" s="21" t="s">
        <v>9924</v>
      </c>
      <c r="S4825" s="21" t="s">
        <v>9925</v>
      </c>
      <c r="T4825" s="21" t="s">
        <v>10002</v>
      </c>
      <c r="U4825" s="23"/>
      <c r="V4825" s="23"/>
      <c r="W4825" s="15">
        <f t="shared" si="2"/>
        <v>45635</v>
      </c>
      <c r="X4825" s="24">
        <v>4824.0</v>
      </c>
      <c r="Y4825" s="17" t="str">
        <f t="shared" si="6727"/>
        <v>=COUNTIFS(C$3:C4825,C4825)</v>
      </c>
      <c r="Z4825" s="25" t="str">
        <f t="shared" si="6728"/>
        <v>#NAME?</v>
      </c>
      <c r="AA4825" s="25" t="str">
        <f t="shared" si="6729"/>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57"/>
        <v>37</v>
      </c>
      <c r="B4826" s="10">
        <f t="shared" si="5557"/>
        <v>63</v>
      </c>
      <c r="C4826" s="12" t="s">
        <v>449</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9924</v>
      </c>
      <c r="S4826" s="21" t="s">
        <v>9925</v>
      </c>
      <c r="T4826" s="21" t="s">
        <v>9926</v>
      </c>
      <c r="U4826" s="23"/>
      <c r="V4826" s="23"/>
      <c r="W4826" s="15">
        <f t="shared" si="2"/>
        <v>45635</v>
      </c>
      <c r="X4826" s="24">
        <v>4825.0</v>
      </c>
      <c r="Y4826" s="17" t="str">
        <f t="shared" si="6727"/>
        <v>=COUNTIFS(C$3:C4826,C4826)</v>
      </c>
      <c r="Z4826" s="25" t="str">
        <f t="shared" si="6728"/>
        <v>#NAME?</v>
      </c>
      <c r="AA4826" s="25" t="str">
        <f t="shared" si="6729"/>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57"/>
        <v>1</v>
      </c>
      <c r="B4827" s="10">
        <f t="shared" si="5557"/>
        <v>1</v>
      </c>
      <c r="C4827" s="12" t="s">
        <v>10003</v>
      </c>
      <c r="D4827" s="21" t="s">
        <v>47</v>
      </c>
      <c r="E4827" s="21" t="s">
        <v>10004</v>
      </c>
      <c r="F4827" s="21"/>
      <c r="G4827" s="21"/>
      <c r="H4827" s="21" t="s">
        <v>10005</v>
      </c>
      <c r="I4827" s="21"/>
      <c r="J4827" s="21"/>
      <c r="K4827" s="21"/>
      <c r="L4827" s="21"/>
      <c r="M4827" s="21"/>
      <c r="N4827" s="21" t="s">
        <v>10006</v>
      </c>
      <c r="O4827" s="21" t="s">
        <v>916</v>
      </c>
      <c r="P4827" s="21" t="s">
        <v>10007</v>
      </c>
      <c r="Q4827" s="21" t="s">
        <v>10008</v>
      </c>
      <c r="R4827" s="21" t="s">
        <v>9924</v>
      </c>
      <c r="S4827" s="21" t="s">
        <v>9925</v>
      </c>
      <c r="T4827" s="21" t="s">
        <v>10009</v>
      </c>
      <c r="U4827" s="14"/>
      <c r="V4827" s="23"/>
      <c r="W4827" s="15">
        <f t="shared" si="2"/>
        <v>45635</v>
      </c>
      <c r="X4827" s="24">
        <v>4826.0</v>
      </c>
      <c r="Y4827" s="17" t="str">
        <f t="shared" si="6727"/>
        <v>=COUNTIFS(C$3:C4827,C4827)</v>
      </c>
      <c r="Z4827" s="25" t="str">
        <f t="shared" si="6728"/>
        <v>#NAME?</v>
      </c>
      <c r="AA4827" s="25" t="str">
        <f t="shared" si="6729"/>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57"/>
        <v>1</v>
      </c>
      <c r="B4828" s="10">
        <f t="shared" si="5557"/>
        <v>1</v>
      </c>
      <c r="C4828" s="12" t="s">
        <v>10010</v>
      </c>
      <c r="D4828" s="21" t="s">
        <v>47</v>
      </c>
      <c r="E4828" s="21" t="s">
        <v>5328</v>
      </c>
      <c r="F4828" s="21"/>
      <c r="G4828" s="21"/>
      <c r="H4828" s="21" t="s">
        <v>10011</v>
      </c>
      <c r="I4828" s="21" t="s">
        <v>10012</v>
      </c>
      <c r="J4828" s="21"/>
      <c r="K4828" s="21"/>
      <c r="L4828" s="21"/>
      <c r="M4828" s="21"/>
      <c r="N4828" s="21" t="s">
        <v>3682</v>
      </c>
      <c r="O4828" s="21" t="s">
        <v>916</v>
      </c>
      <c r="P4828" s="21" t="s">
        <v>9861</v>
      </c>
      <c r="Q4828" s="21"/>
      <c r="R4828" s="21" t="s">
        <v>9924</v>
      </c>
      <c r="S4828" s="21" t="s">
        <v>9925</v>
      </c>
      <c r="T4828" s="21" t="s">
        <v>10013</v>
      </c>
      <c r="U4828" s="23"/>
      <c r="V4828" s="23"/>
      <c r="W4828" s="15">
        <f t="shared" si="2"/>
        <v>45635</v>
      </c>
      <c r="X4828" s="24">
        <v>4827.0</v>
      </c>
      <c r="Y4828" s="17" t="str">
        <f t="shared" si="6727"/>
        <v>=COUNTIFS(C$3:C4828,C4828)</v>
      </c>
      <c r="Z4828" s="25" t="str">
        <f t="shared" si="6728"/>
        <v>#NAME?</v>
      </c>
      <c r="AA4828" s="25" t="str">
        <f t="shared" si="6729"/>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57"/>
        <v>1</v>
      </c>
      <c r="B4829" s="10">
        <f t="shared" si="5557"/>
        <v>1</v>
      </c>
      <c r="C4829" s="12" t="s">
        <v>10014</v>
      </c>
      <c r="D4829" s="21" t="s">
        <v>47</v>
      </c>
      <c r="E4829" s="21" t="s">
        <v>10015</v>
      </c>
      <c r="F4829" s="21"/>
      <c r="G4829" s="21"/>
      <c r="H4829" s="21" t="s">
        <v>10016</v>
      </c>
      <c r="I4829" s="21"/>
      <c r="J4829" s="21" t="s">
        <v>1437</v>
      </c>
      <c r="K4829" s="21">
        <v>8.0</v>
      </c>
      <c r="L4829" s="21" t="s">
        <v>196</v>
      </c>
      <c r="M4829" s="21"/>
      <c r="N4829" s="21" t="s">
        <v>10017</v>
      </c>
      <c r="O4829" s="21"/>
      <c r="P4829" s="21"/>
      <c r="Q4829" s="21" t="s">
        <v>10018</v>
      </c>
      <c r="R4829" s="21" t="s">
        <v>9924</v>
      </c>
      <c r="S4829" s="21" t="s">
        <v>9925</v>
      </c>
      <c r="T4829" s="21" t="s">
        <v>10019</v>
      </c>
      <c r="U4829" s="23"/>
      <c r="V4829" s="23"/>
      <c r="W4829" s="15">
        <f t="shared" si="2"/>
        <v>45635</v>
      </c>
      <c r="X4829" s="24">
        <v>4828.0</v>
      </c>
      <c r="Y4829" s="17" t="str">
        <f t="shared" si="6727"/>
        <v>=COUNTIFS(C$3:C4829,C4829)</v>
      </c>
      <c r="Z4829" s="25" t="str">
        <f t="shared" si="6728"/>
        <v>#NAME?</v>
      </c>
      <c r="AA4829" s="25" t="str">
        <f t="shared" si="6729"/>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57"/>
        <v>102</v>
      </c>
      <c r="B4830" s="10">
        <f t="shared" si="5557"/>
        <v>122</v>
      </c>
      <c r="C4830" s="12" t="s">
        <v>4724</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9924</v>
      </c>
      <c r="S4830" s="21" t="s">
        <v>9925</v>
      </c>
      <c r="T4830" s="21" t="s">
        <v>9926</v>
      </c>
      <c r="U4830" s="23"/>
      <c r="V4830" s="23"/>
      <c r="W4830" s="15">
        <f t="shared" si="2"/>
        <v>45635</v>
      </c>
      <c r="X4830" s="24">
        <v>4829.0</v>
      </c>
      <c r="Y4830" s="17" t="str">
        <f t="shared" si="6727"/>
        <v>=COUNTIFS(C$3:C4830,C4830)</v>
      </c>
      <c r="Z4830" s="25" t="str">
        <f t="shared" si="6728"/>
        <v>#NAME?</v>
      </c>
      <c r="AA4830" s="25" t="str">
        <f t="shared" si="6729"/>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57"/>
        <v>0</v>
      </c>
      <c r="C4831" s="130"/>
      <c r="D4831" s="130"/>
      <c r="E4831" s="130"/>
      <c r="F4831" s="130"/>
      <c r="G4831" s="130"/>
      <c r="H4831" s="130"/>
      <c r="I4831" s="130"/>
      <c r="J4831" s="130"/>
      <c r="K4831" s="130"/>
      <c r="L4831" s="130"/>
      <c r="M4831" s="130"/>
      <c r="N4831" s="130"/>
      <c r="O4831" s="130"/>
      <c r="P4831" s="130"/>
      <c r="Q4831" s="130"/>
      <c r="R4831" s="130"/>
      <c r="S4831" s="130"/>
      <c r="T4831" s="130"/>
      <c r="U4831" s="36"/>
      <c r="V4831" s="36"/>
      <c r="W4831" s="15">
        <f t="shared" si="2"/>
        <v>45635</v>
      </c>
      <c r="X4831" s="24">
        <v>4830.0</v>
      </c>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57"/>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2"/>
        <v>45635</v>
      </c>
      <c r="X4832" s="24">
        <v>4831.0</v>
      </c>
      <c r="Y4832" s="17" t="str">
        <f t="shared" ref="Y4832:Y4861" si="6770">formulatext(A4832)</f>
        <v>#N/A</v>
      </c>
      <c r="Z4832" s="25" t="str">
        <f t="shared" ref="Z4832:Z4861" si="6771">org.libreoffice.regex(Y4832,"(\= COUNTIFS\(C\$\d{1,3}:)(C\d{1,3})(,)(C\d{1,3})(\))","$2")</f>
        <v>#NAME?</v>
      </c>
      <c r="AA4832" s="25" t="str">
        <f t="shared" ref="AA4832:AA4861" si="6772">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57"/>
        <v>1</v>
      </c>
      <c r="C4833" s="12" t="s">
        <v>10020</v>
      </c>
      <c r="D4833" s="21"/>
      <c r="E4833" s="21"/>
      <c r="F4833" s="21"/>
      <c r="G4833" s="21"/>
      <c r="H4833" s="21"/>
      <c r="I4833" s="21"/>
      <c r="J4833" s="21"/>
      <c r="K4833" s="21"/>
      <c r="L4833" s="21"/>
      <c r="M4833" s="21"/>
      <c r="N4833" s="21"/>
      <c r="O4833" s="21"/>
      <c r="P4833" s="21"/>
      <c r="Q4833" s="21"/>
      <c r="R4833" s="21"/>
      <c r="S4833" s="21"/>
      <c r="T4833" s="21"/>
      <c r="U4833" s="23"/>
      <c r="V4833" s="23"/>
      <c r="W4833" s="15">
        <f t="shared" si="2"/>
        <v>45635</v>
      </c>
      <c r="X4833" s="24">
        <v>4832.0</v>
      </c>
      <c r="Y4833" s="17" t="str">
        <f t="shared" si="6770"/>
        <v>#N/A</v>
      </c>
      <c r="Z4833" s="25" t="str">
        <f t="shared" si="6771"/>
        <v>#NAME?</v>
      </c>
      <c r="AA4833" s="25" t="str">
        <f t="shared" si="6772"/>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73">COUNTIFS(C$3:C4834,C4834)</f>
        <v>81</v>
      </c>
      <c r="B4834" s="10">
        <f t="shared" si="5557"/>
        <v>99</v>
      </c>
      <c r="C4834" s="12" t="s">
        <v>555</v>
      </c>
      <c r="D4834" s="21" t="str">
        <f t="shared" ref="D4834:D4836" si="6774">VLOOKUP($C4834,$C$1:$P$7320,2,0)</f>
        <v>pron</v>
      </c>
      <c r="E4834" s="21" t="str">
        <f t="shared" ref="E4834:E4835" si="6775">VLOOKUP($C4834,$C$1:$P$7320,3,0)</f>
        <v>masc nom sg of ya</v>
      </c>
      <c r="F4834" s="21" t="str">
        <f t="shared" ref="F4834:F4836" si="6776">VLOOKUP($C4834,$C$1:$P$7320,4,0)</f>
        <v/>
      </c>
      <c r="G4834" s="21"/>
      <c r="H4834" s="21" t="str">
        <f t="shared" ref="H4834:H4836" si="6777">VLOOKUP($C4834,$C$1:$P$7320,6,0)</f>
        <v>whichever, whoever</v>
      </c>
      <c r="I4834" s="21" t="str">
        <f t="shared" ref="I4834:I4836" si="6778">VLOOKUP($C4834,$C$1:$P$7320,7,0)</f>
        <v/>
      </c>
      <c r="J4834" s="21" t="str">
        <f t="shared" ref="J4834:J4836" si="6779">VLOOKUP($C4834,$C$1:$P$7320,8,0)</f>
        <v/>
      </c>
      <c r="K4834" s="21" t="str">
        <f t="shared" ref="K4834:K4836" si="6780">VLOOKUP($C4834,$C$1:$P$7320,9,0)</f>
        <v/>
      </c>
      <c r="L4834" s="21" t="str">
        <f t="shared" ref="L4834:L4836" si="6781">VLOOKUP($C4834,$C$1:$P$7320,10,0)</f>
        <v/>
      </c>
      <c r="M4834" s="21" t="str">
        <f t="shared" ref="M4834:M4836" si="6782">VLOOKUP($C4834,$C$1:$P$7320,11,0)</f>
        <v/>
      </c>
      <c r="N4834" s="21" t="str">
        <f t="shared" ref="N4834:N4836" si="6783">VLOOKUP($C4834,$C$1:$P$7320,12,0)</f>
        <v/>
      </c>
      <c r="O4834" s="21" t="str">
        <f t="shared" ref="O4834:O4836" si="6784">VLOOKUP($C4834,$C$1:$P$7320,13,0)</f>
        <v/>
      </c>
      <c r="P4834" s="21" t="str">
        <f t="shared" ref="P4834:P4836" si="6785">VLOOKUP($C4834,$C$1:$P$7320,14,0)</f>
        <v/>
      </c>
      <c r="Q4834" s="21"/>
      <c r="R4834" s="21" t="s">
        <v>10020</v>
      </c>
      <c r="S4834" s="21" t="s">
        <v>10021</v>
      </c>
      <c r="T4834" s="21" t="s">
        <v>10022</v>
      </c>
      <c r="U4834" s="77"/>
      <c r="V4834" s="23"/>
      <c r="W4834" s="15">
        <f t="shared" si="2"/>
        <v>45635</v>
      </c>
      <c r="X4834" s="24">
        <v>4833.0</v>
      </c>
      <c r="Y4834" s="17" t="str">
        <f t="shared" si="6770"/>
        <v>=COUNTIFS(C$3:C4834,C4834)</v>
      </c>
      <c r="Z4834" s="25" t="str">
        <f t="shared" si="6771"/>
        <v>#NAME?</v>
      </c>
      <c r="AA4834" s="25" t="str">
        <f t="shared" si="6772"/>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73"/>
        <v>98</v>
      </c>
      <c r="B4835" s="10">
        <f t="shared" si="5557"/>
        <v>124</v>
      </c>
      <c r="C4835" s="12" t="s">
        <v>466</v>
      </c>
      <c r="D4835" s="21" t="str">
        <f t="shared" si="6774"/>
        <v>ind</v>
      </c>
      <c r="E4835" s="21" t="str">
        <f t="shared" si="6775"/>
        <v/>
      </c>
      <c r="F4835" s="21" t="str">
        <f t="shared" si="6776"/>
        <v/>
      </c>
      <c r="G4835" s="21"/>
      <c r="H4835" s="21" t="str">
        <f t="shared" si="6777"/>
        <v>then, now, so, but</v>
      </c>
      <c r="I4835" s="21" t="str">
        <f t="shared" si="6778"/>
        <v/>
      </c>
      <c r="J4835" s="21" t="str">
        <f t="shared" si="6779"/>
        <v/>
      </c>
      <c r="K4835" s="21" t="str">
        <f t="shared" si="6780"/>
        <v/>
      </c>
      <c r="L4835" s="21" t="str">
        <f t="shared" si="6781"/>
        <v/>
      </c>
      <c r="M4835" s="21" t="str">
        <f t="shared" si="6782"/>
        <v/>
      </c>
      <c r="N4835" s="21" t="str">
        <f t="shared" si="6783"/>
        <v/>
      </c>
      <c r="O4835" s="21" t="str">
        <f t="shared" si="6784"/>
        <v/>
      </c>
      <c r="P4835" s="21" t="str">
        <f t="shared" si="6785"/>
        <v/>
      </c>
      <c r="Q4835" s="21"/>
      <c r="R4835" s="21" t="s">
        <v>10020</v>
      </c>
      <c r="S4835" s="21" t="s">
        <v>10021</v>
      </c>
      <c r="T4835" s="21" t="s">
        <v>10022</v>
      </c>
      <c r="U4835" s="23"/>
      <c r="V4835" s="23"/>
      <c r="W4835" s="15">
        <f t="shared" si="2"/>
        <v>45635</v>
      </c>
      <c r="X4835" s="24">
        <v>4834.0</v>
      </c>
      <c r="Y4835" s="17" t="str">
        <f t="shared" si="6770"/>
        <v>=COUNTIFS(C$3:C4835,C4835)</v>
      </c>
      <c r="Z4835" s="25" t="str">
        <f t="shared" si="6771"/>
        <v>#NAME?</v>
      </c>
      <c r="AA4835" s="25" t="str">
        <f t="shared" si="6772"/>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3"/>
        <v>129</v>
      </c>
      <c r="B4836" s="10">
        <f t="shared" si="5557"/>
        <v>147</v>
      </c>
      <c r="C4836" s="12" t="s">
        <v>560</v>
      </c>
      <c r="D4836" s="21" t="str">
        <f t="shared" si="6774"/>
        <v>noun</v>
      </c>
      <c r="E4836" s="21" t="s">
        <v>3635</v>
      </c>
      <c r="F4836" s="21" t="str">
        <f t="shared" si="6776"/>
        <v/>
      </c>
      <c r="G4836" s="21"/>
      <c r="H4836" s="21" t="str">
        <f t="shared" si="6777"/>
        <v>monk, monastic</v>
      </c>
      <c r="I4836" s="21" t="str">
        <f t="shared" si="6778"/>
        <v>beggar, mendicant</v>
      </c>
      <c r="J4836" s="21" t="str">
        <f t="shared" si="6779"/>
        <v>√bhikkh (beg)</v>
      </c>
      <c r="K4836" s="21">
        <f t="shared" si="6780"/>
        <v>1</v>
      </c>
      <c r="L4836" s="21" t="str">
        <f t="shared" si="6781"/>
        <v>a</v>
      </c>
      <c r="M4836" s="21" t="str">
        <f t="shared" si="6782"/>
        <v/>
      </c>
      <c r="N4836" s="21" t="str">
        <f t="shared" si="6783"/>
        <v>√bhikkh + u</v>
      </c>
      <c r="O4836" s="21" t="str">
        <f t="shared" si="6784"/>
        <v/>
      </c>
      <c r="P4836" s="21" t="str">
        <f t="shared" si="6785"/>
        <v/>
      </c>
      <c r="Q4836" s="21"/>
      <c r="R4836" s="21" t="s">
        <v>10020</v>
      </c>
      <c r="S4836" s="21" t="s">
        <v>10021</v>
      </c>
      <c r="T4836" s="21" t="s">
        <v>10022</v>
      </c>
      <c r="U4836" s="23"/>
      <c r="V4836" s="23"/>
      <c r="W4836" s="15">
        <f t="shared" si="2"/>
        <v>45635</v>
      </c>
      <c r="X4836" s="24">
        <v>4835.0</v>
      </c>
      <c r="Y4836" s="17" t="str">
        <f t="shared" si="6770"/>
        <v>=COUNTIFS(C$3:C4836,C4836)</v>
      </c>
      <c r="Z4836" s="25" t="str">
        <f t="shared" si="6771"/>
        <v>#NAME?</v>
      </c>
      <c r="AA4836" s="25" t="str">
        <f t="shared" si="6772"/>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3"/>
        <v>1</v>
      </c>
      <c r="B4837" s="10">
        <f t="shared" si="5557"/>
        <v>3</v>
      </c>
      <c r="C4837" s="12" t="s">
        <v>10023</v>
      </c>
      <c r="D4837" s="21" t="s">
        <v>29</v>
      </c>
      <c r="E4837" s="21" t="s">
        <v>10024</v>
      </c>
      <c r="F4837" s="21"/>
      <c r="G4837" s="21"/>
      <c r="H4837" s="21" t="s">
        <v>10025</v>
      </c>
      <c r="I4837" s="21" t="s">
        <v>10026</v>
      </c>
      <c r="J4837" s="21"/>
      <c r="K4837" s="21"/>
      <c r="L4837" s="21"/>
      <c r="M4837" s="21"/>
      <c r="N4837" s="21" t="s">
        <v>10027</v>
      </c>
      <c r="O4837" s="21" t="s">
        <v>414</v>
      </c>
      <c r="P4837" s="21"/>
      <c r="Q4837" s="21"/>
      <c r="R4837" s="21" t="s">
        <v>10020</v>
      </c>
      <c r="S4837" s="21" t="s">
        <v>10021</v>
      </c>
      <c r="T4837" s="21" t="s">
        <v>10028</v>
      </c>
      <c r="U4837" s="23"/>
      <c r="V4837" s="23"/>
      <c r="W4837" s="15">
        <f t="shared" si="2"/>
        <v>45635</v>
      </c>
      <c r="X4837" s="24">
        <v>4836.0</v>
      </c>
      <c r="Y4837" s="17" t="str">
        <f t="shared" si="6770"/>
        <v>=COUNTIFS(C$3:C4837,C4837)</v>
      </c>
      <c r="Z4837" s="25" t="str">
        <f t="shared" si="6771"/>
        <v>#NAME?</v>
      </c>
      <c r="AA4837" s="25" t="str">
        <f t="shared" si="6772"/>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3"/>
        <v>2</v>
      </c>
      <c r="B4838" s="10">
        <f t="shared" si="5557"/>
        <v>4</v>
      </c>
      <c r="C4838" s="12" t="s">
        <v>9927</v>
      </c>
      <c r="D4838" s="21" t="str">
        <f t="shared" ref="D4838:D4841" si="6786">VLOOKUP($C4838,$C$1:$P$7320,2,0)</f>
        <v>noun</v>
      </c>
      <c r="E4838" s="21" t="str">
        <f t="shared" ref="E4838:E4841" si="6787">VLOOKUP($C4838,$C$1:$P$7320,3,0)</f>
        <v>masc loc sg of pātimokkha, loc abs</v>
      </c>
      <c r="F4838" s="21" t="str">
        <f t="shared" ref="F4838:F4841" si="6788">VLOOKUP($C4838,$C$1:$P$7320,4,0)</f>
        <v/>
      </c>
      <c r="G4838" s="21"/>
      <c r="H4838" s="21" t="str">
        <f t="shared" ref="H4838:H4841" si="6789">VLOOKUP($C4838,$C$1:$P$7320,6,0)</f>
        <v>when the disciplinary code, precepts</v>
      </c>
      <c r="I4838" s="21" t="str">
        <f t="shared" ref="I4838:I4841" si="6790">VLOOKUP($C4838,$C$1:$P$7320,7,0)</f>
        <v>in leading to liberation</v>
      </c>
      <c r="J4838" s="21" t="str">
        <f t="shared" ref="J4838:J4841" si="6791">VLOOKUP($C4838,$C$1:$P$7320,8,0)</f>
        <v>√mokkh (be free)</v>
      </c>
      <c r="K4838" s="21">
        <f t="shared" ref="K4838:K4841" si="6792">VLOOKUP($C4838,$C$1:$P$7320,9,0)</f>
        <v>1</v>
      </c>
      <c r="L4838" s="21" t="str">
        <f t="shared" ref="L4838:L4841" si="6793">VLOOKUP($C4838,$C$1:$P$7320,10,0)</f>
        <v>a</v>
      </c>
      <c r="M4838" s="21" t="str">
        <f t="shared" ref="M4838:M4841" si="6794">VLOOKUP($C4838,$C$1:$P$7320,11,0)</f>
        <v/>
      </c>
      <c r="N4838" s="21" t="str">
        <f t="shared" ref="N4838:N4841" si="6795">VLOOKUP($C4838,$C$1:$P$7320,12,0)</f>
        <v>pa + ati + √mokkh + a</v>
      </c>
      <c r="O4838" s="21" t="str">
        <f t="shared" ref="O4838:O4841" si="6796">VLOOKUP($C4838,$C$1:$P$7320,13,0)</f>
        <v/>
      </c>
      <c r="P4838" s="21" t="str">
        <f t="shared" ref="P4838:P4841" si="6797">VLOOKUP($C4838,$C$1:$P$7320,14,0)</f>
        <v/>
      </c>
      <c r="Q4838" s="21" t="s">
        <v>9931</v>
      </c>
      <c r="R4838" s="21" t="s">
        <v>10020</v>
      </c>
      <c r="S4838" s="21" t="s">
        <v>10021</v>
      </c>
      <c r="T4838" s="21" t="s">
        <v>10022</v>
      </c>
      <c r="U4838" s="23"/>
      <c r="V4838" s="23"/>
      <c r="W4838" s="15">
        <f t="shared" si="2"/>
        <v>45635</v>
      </c>
      <c r="X4838" s="24">
        <v>4837.0</v>
      </c>
      <c r="Y4838" s="17" t="str">
        <f t="shared" si="6770"/>
        <v>=COUNTIFS(C$3:C4838,C4838)</v>
      </c>
      <c r="Z4838" s="25" t="str">
        <f t="shared" si="6771"/>
        <v>#NAME?</v>
      </c>
      <c r="AA4838" s="25" t="str">
        <f t="shared" si="6772"/>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3"/>
        <v>2</v>
      </c>
      <c r="B4839" s="10">
        <f t="shared" si="5557"/>
        <v>4</v>
      </c>
      <c r="C4839" s="12" t="s">
        <v>9933</v>
      </c>
      <c r="D4839" s="21" t="str">
        <f t="shared" si="6786"/>
        <v>prp</v>
      </c>
      <c r="E4839" s="21" t="str">
        <f t="shared" si="6787"/>
        <v>masc loc sg of uddissamāna</v>
      </c>
      <c r="F4839" s="21" t="str">
        <f t="shared" si="6788"/>
        <v/>
      </c>
      <c r="G4839" s="21"/>
      <c r="H4839" s="21" t="str">
        <f t="shared" si="6789"/>
        <v>when being recited</v>
      </c>
      <c r="I4839" s="21" t="str">
        <f t="shared" si="6790"/>
        <v>in being pointed up</v>
      </c>
      <c r="J4839" s="21" t="str">
        <f t="shared" si="6791"/>
        <v>√dis (point out, explain)</v>
      </c>
      <c r="K4839" s="21">
        <f t="shared" si="6792"/>
        <v>1</v>
      </c>
      <c r="L4839" s="21" t="str">
        <f t="shared" si="6793"/>
        <v>ya</v>
      </c>
      <c r="M4839" s="21" t="str">
        <f t="shared" si="6794"/>
        <v>√dis + ya &gt; dissa (pass)</v>
      </c>
      <c r="N4839" s="21" t="str">
        <f t="shared" si="6795"/>
        <v>ud + dissa + māna</v>
      </c>
      <c r="O4839" s="21" t="str">
        <f t="shared" si="6796"/>
        <v/>
      </c>
      <c r="P4839" s="21" t="str">
        <f t="shared" si="6797"/>
        <v/>
      </c>
      <c r="Q4839" s="21"/>
      <c r="R4839" s="21" t="s">
        <v>10020</v>
      </c>
      <c r="S4839" s="21" t="s">
        <v>10021</v>
      </c>
      <c r="T4839" s="21" t="s">
        <v>10022</v>
      </c>
      <c r="U4839" s="23"/>
      <c r="V4839" s="23"/>
      <c r="W4839" s="15">
        <f t="shared" si="2"/>
        <v>45635</v>
      </c>
      <c r="X4839" s="24">
        <v>4838.0</v>
      </c>
      <c r="Y4839" s="17" t="str">
        <f t="shared" si="6770"/>
        <v>=COUNTIFS(C$3:C4839,C4839)</v>
      </c>
      <c r="Z4839" s="25" t="str">
        <f t="shared" si="6771"/>
        <v>#NAME?</v>
      </c>
      <c r="AA4839" s="25" t="str">
        <f t="shared" si="6772"/>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3"/>
        <v>20</v>
      </c>
      <c r="B4840" s="10">
        <f t="shared" si="5557"/>
        <v>20</v>
      </c>
      <c r="C4840" s="12" t="s">
        <v>1746</v>
      </c>
      <c r="D4840" s="21" t="str">
        <f t="shared" si="6786"/>
        <v>ind</v>
      </c>
      <c r="E4840" s="21" t="str">
        <f t="shared" si="6787"/>
        <v>ind, adv</v>
      </c>
      <c r="F4840" s="21" t="str">
        <f t="shared" si="6788"/>
        <v/>
      </c>
      <c r="G4840" s="21"/>
      <c r="H4840" s="21" t="str">
        <f t="shared" si="6789"/>
        <v>thus, like this</v>
      </c>
      <c r="I4840" s="21" t="str">
        <f t="shared" si="6790"/>
        <v/>
      </c>
      <c r="J4840" s="21" t="str">
        <f t="shared" si="6791"/>
        <v/>
      </c>
      <c r="K4840" s="21" t="str">
        <f t="shared" si="6792"/>
        <v/>
      </c>
      <c r="L4840" s="21" t="str">
        <f t="shared" si="6793"/>
        <v/>
      </c>
      <c r="M4840" s="21" t="str">
        <f t="shared" si="6794"/>
        <v/>
      </c>
      <c r="N4840" s="21" t="str">
        <f t="shared" si="6795"/>
        <v/>
      </c>
      <c r="O4840" s="21" t="str">
        <f t="shared" si="6796"/>
        <v/>
      </c>
      <c r="P4840" s="21" t="str">
        <f t="shared" si="6797"/>
        <v/>
      </c>
      <c r="Q4840" s="21"/>
      <c r="R4840" s="21" t="s">
        <v>10020</v>
      </c>
      <c r="S4840" s="21" t="s">
        <v>10021</v>
      </c>
      <c r="T4840" s="21" t="s">
        <v>10022</v>
      </c>
      <c r="U4840" s="23"/>
      <c r="V4840" s="23"/>
      <c r="W4840" s="15">
        <f t="shared" si="2"/>
        <v>45635</v>
      </c>
      <c r="X4840" s="24">
        <v>4839.0</v>
      </c>
      <c r="Y4840" s="17" t="str">
        <f t="shared" si="6770"/>
        <v>=COUNTIFS(C$3:C4840,C4840)</v>
      </c>
      <c r="Z4840" s="25" t="str">
        <f t="shared" si="6771"/>
        <v>#NAME?</v>
      </c>
      <c r="AA4840" s="25" t="str">
        <f t="shared" si="6772"/>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3"/>
        <v>18</v>
      </c>
      <c r="B4841" s="10">
        <f t="shared" si="5557"/>
        <v>18</v>
      </c>
      <c r="C4841" s="12" t="s">
        <v>1749</v>
      </c>
      <c r="D4841" s="21" t="str">
        <f t="shared" si="6786"/>
        <v>verb</v>
      </c>
      <c r="E4841" s="21" t="str">
        <f t="shared" si="6787"/>
        <v>opt 3rd sg of vadati</v>
      </c>
      <c r="F4841" s="21" t="str">
        <f t="shared" si="6788"/>
        <v/>
      </c>
      <c r="G4841" s="21"/>
      <c r="H4841" s="21" t="str">
        <f t="shared" si="6789"/>
        <v>he would say, speak, tell</v>
      </c>
      <c r="I4841" s="21" t="str">
        <f t="shared" si="6790"/>
        <v/>
      </c>
      <c r="J4841" s="21" t="str">
        <f t="shared" si="6791"/>
        <v>√vad (speak)</v>
      </c>
      <c r="K4841" s="21">
        <f t="shared" si="6792"/>
        <v>1</v>
      </c>
      <c r="L4841" s="21" t="str">
        <f t="shared" si="6793"/>
        <v>a</v>
      </c>
      <c r="M4841" s="21" t="str">
        <f t="shared" si="6794"/>
        <v>√vad + a &gt; vada</v>
      </c>
      <c r="N4841" s="21" t="str">
        <f t="shared" si="6795"/>
        <v>vada + eyya</v>
      </c>
      <c r="O4841" s="21" t="str">
        <f t="shared" si="6796"/>
        <v/>
      </c>
      <c r="P4841" s="21" t="str">
        <f t="shared" si="6797"/>
        <v/>
      </c>
      <c r="Q4841" s="21"/>
      <c r="R4841" s="21" t="s">
        <v>10020</v>
      </c>
      <c r="S4841" s="21" t="s">
        <v>10021</v>
      </c>
      <c r="T4841" s="21" t="s">
        <v>10022</v>
      </c>
      <c r="U4841" s="23"/>
      <c r="V4841" s="23"/>
      <c r="W4841" s="15">
        <f t="shared" si="2"/>
        <v>45635</v>
      </c>
      <c r="X4841" s="24">
        <v>4840.0</v>
      </c>
      <c r="Y4841" s="17" t="str">
        <f t="shared" si="6770"/>
        <v>=COUNTIFS(C$3:C4841,C4841)</v>
      </c>
      <c r="Z4841" s="25" t="str">
        <f t="shared" si="6771"/>
        <v>#NAME?</v>
      </c>
      <c r="AA4841" s="25" t="str">
        <f t="shared" si="6772"/>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57"/>
        <v>1</v>
      </c>
      <c r="C4842" s="12" t="s">
        <v>10029</v>
      </c>
      <c r="D4842" s="21" t="s">
        <v>118</v>
      </c>
      <c r="E4842" s="21" t="s">
        <v>10030</v>
      </c>
      <c r="F4842" s="21"/>
      <c r="G4842" s="21"/>
      <c r="H4842" s="21" t="s">
        <v>10031</v>
      </c>
      <c r="I4842" s="21" t="s">
        <v>10032</v>
      </c>
      <c r="J4842" s="21"/>
      <c r="K4842" s="21"/>
      <c r="L4842" s="21"/>
      <c r="M4842" s="21"/>
      <c r="N4842" s="21" t="s">
        <v>10033</v>
      </c>
      <c r="O4842" s="21"/>
      <c r="P4842" s="21"/>
      <c r="Q4842" s="21"/>
      <c r="R4842" s="21" t="s">
        <v>10020</v>
      </c>
      <c r="S4842" s="21" t="s">
        <v>10021</v>
      </c>
      <c r="T4842" s="21" t="s">
        <v>10034</v>
      </c>
      <c r="U4842" s="23"/>
      <c r="V4842" s="23"/>
      <c r="W4842" s="15">
        <f t="shared" si="2"/>
        <v>45635</v>
      </c>
      <c r="X4842" s="24">
        <v>4841.0</v>
      </c>
      <c r="Y4842" s="17" t="str">
        <f t="shared" si="6770"/>
        <v>=COUNTIFS(C$3:C4844,C4842)</v>
      </c>
      <c r="Z4842" s="25" t="str">
        <f t="shared" si="6771"/>
        <v>#NAME?</v>
      </c>
      <c r="AA4842" s="25" t="str">
        <f t="shared" si="6772"/>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98">COUNTIFS(C$3:C4843,C4843)</f>
        <v>1</v>
      </c>
      <c r="B4843" s="10">
        <f t="shared" si="5557"/>
        <v>1</v>
      </c>
      <c r="C4843" s="12" t="s">
        <v>10035</v>
      </c>
      <c r="D4843" s="21" t="s">
        <v>29</v>
      </c>
      <c r="E4843" s="21" t="s">
        <v>68</v>
      </c>
      <c r="F4843" s="21"/>
      <c r="G4843" s="21"/>
      <c r="H4843" s="21" t="s">
        <v>10036</v>
      </c>
      <c r="I4843" s="21"/>
      <c r="J4843" s="21"/>
      <c r="K4843" s="21"/>
      <c r="L4843" s="21"/>
      <c r="M4843" s="21"/>
      <c r="N4843" s="21"/>
      <c r="O4843" s="21"/>
      <c r="P4843" s="21"/>
      <c r="Q4843" s="21"/>
      <c r="R4843" s="21" t="s">
        <v>10020</v>
      </c>
      <c r="S4843" s="21" t="s">
        <v>10021</v>
      </c>
      <c r="T4843" s="21" t="s">
        <v>10037</v>
      </c>
      <c r="U4843" s="23"/>
      <c r="V4843" s="23"/>
      <c r="W4843" s="15">
        <f t="shared" si="2"/>
        <v>45635</v>
      </c>
      <c r="X4843" s="24">
        <v>4842.0</v>
      </c>
      <c r="Y4843" s="17" t="str">
        <f t="shared" si="6770"/>
        <v>=COUNTIFS(C$3:C4843,C4843)</v>
      </c>
      <c r="Z4843" s="25" t="str">
        <f t="shared" si="6771"/>
        <v>#NAME?</v>
      </c>
      <c r="AA4843" s="25" t="str">
        <f t="shared" si="6772"/>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98"/>
        <v>20</v>
      </c>
      <c r="B4844" s="10">
        <f t="shared" si="5557"/>
        <v>21</v>
      </c>
      <c r="C4844" s="12" t="s">
        <v>302</v>
      </c>
      <c r="D4844" s="21" t="str">
        <f t="shared" ref="D4844:D4845" si="6799">VLOOKUP($C4844,$C$1:$P$7320,2,0)</f>
        <v>ind</v>
      </c>
      <c r="E4844" s="21" t="str">
        <f t="shared" ref="E4844:E4845" si="6800">VLOOKUP($C4844,$C$1:$P$7320,3,0)</f>
        <v>emph</v>
      </c>
      <c r="F4844" s="21" t="str">
        <f t="shared" ref="F4844:F4845" si="6801">VLOOKUP($C4844,$C$1:$P$7320,4,0)</f>
        <v/>
      </c>
      <c r="G4844" s="21"/>
      <c r="H4844" s="21" t="str">
        <f t="shared" ref="H4844:H4845" si="6802">VLOOKUP($C4844,$C$1:$P$7320,6,0)</f>
        <v>just, only</v>
      </c>
      <c r="I4844" s="21" t="str">
        <f t="shared" ref="I4844:I4845" si="6803">VLOOKUP($C4844,$C$1:$P$7320,7,0)</f>
        <v/>
      </c>
      <c r="J4844" s="21" t="str">
        <f t="shared" ref="J4844:J4845" si="6804">VLOOKUP($C4844,$C$1:$P$7320,8,0)</f>
        <v/>
      </c>
      <c r="K4844" s="21" t="str">
        <f t="shared" ref="K4844:K4845" si="6805">VLOOKUP($C4844,$C$1:$P$7320,9,0)</f>
        <v/>
      </c>
      <c r="L4844" s="21" t="str">
        <f t="shared" ref="L4844:L4845" si="6806">VLOOKUP($C4844,$C$1:$P$7320,10,0)</f>
        <v/>
      </c>
      <c r="M4844" s="21" t="str">
        <f t="shared" ref="M4844:M4845" si="6807">VLOOKUP($C4844,$C$1:$P$7320,11,0)</f>
        <v/>
      </c>
      <c r="N4844" s="21" t="str">
        <f t="shared" ref="N4844:N4845" si="6808">VLOOKUP($C4844,$C$1:$P$7320,12,0)</f>
        <v/>
      </c>
      <c r="O4844" s="21" t="str">
        <f t="shared" ref="O4844:O4845" si="6809">VLOOKUP($C4844,$C$1:$P$7320,13,0)</f>
        <v/>
      </c>
      <c r="P4844" s="21" t="str">
        <f t="shared" ref="P4844:P4845" si="6810">VLOOKUP($C4844,$C$1:$P$7320,14,0)</f>
        <v/>
      </c>
      <c r="Q4844" s="21"/>
      <c r="R4844" s="21" t="s">
        <v>10020</v>
      </c>
      <c r="S4844" s="21" t="s">
        <v>10021</v>
      </c>
      <c r="T4844" s="21" t="s">
        <v>10022</v>
      </c>
      <c r="U4844" s="23"/>
      <c r="V4844" s="23"/>
      <c r="W4844" s="15">
        <f t="shared" si="2"/>
        <v>45635</v>
      </c>
      <c r="X4844" s="24">
        <v>4843.0</v>
      </c>
      <c r="Y4844" s="17" t="str">
        <f t="shared" si="6770"/>
        <v>=COUNTIFS(C$3:C4844,C4844)</v>
      </c>
      <c r="Z4844" s="25" t="str">
        <f t="shared" si="6771"/>
        <v>#NAME?</v>
      </c>
      <c r="AA4844" s="25" t="str">
        <f t="shared" si="6772"/>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98"/>
        <v>32</v>
      </c>
      <c r="B4845" s="10">
        <f t="shared" si="5557"/>
        <v>42</v>
      </c>
      <c r="C4845" s="12" t="s">
        <v>423</v>
      </c>
      <c r="D4845" s="21" t="str">
        <f t="shared" si="6799"/>
        <v>ind</v>
      </c>
      <c r="E4845" s="21" t="str">
        <f t="shared" si="6800"/>
        <v>emph</v>
      </c>
      <c r="F4845" s="21" t="str">
        <f t="shared" si="6801"/>
        <v/>
      </c>
      <c r="G4845" s="21"/>
      <c r="H4845" s="21" t="str">
        <f t="shared" si="6802"/>
        <v>truly, indeed, then</v>
      </c>
      <c r="I4845" s="21" t="str">
        <f t="shared" si="6803"/>
        <v/>
      </c>
      <c r="J4845" s="21" t="str">
        <f t="shared" si="6804"/>
        <v/>
      </c>
      <c r="K4845" s="21" t="str">
        <f t="shared" si="6805"/>
        <v/>
      </c>
      <c r="L4845" s="21" t="str">
        <f t="shared" si="6806"/>
        <v/>
      </c>
      <c r="M4845" s="21" t="str">
        <f t="shared" si="6807"/>
        <v/>
      </c>
      <c r="N4845" s="21" t="str">
        <f t="shared" si="6808"/>
        <v/>
      </c>
      <c r="O4845" s="21" t="str">
        <f t="shared" si="6809"/>
        <v/>
      </c>
      <c r="P4845" s="21" t="str">
        <f t="shared" si="6810"/>
        <v/>
      </c>
      <c r="Q4845" s="21"/>
      <c r="R4845" s="21" t="s">
        <v>10020</v>
      </c>
      <c r="S4845" s="21" t="s">
        <v>10021</v>
      </c>
      <c r="T4845" s="21" t="s">
        <v>10022</v>
      </c>
      <c r="U4845" s="23"/>
      <c r="V4845" s="23"/>
      <c r="W4845" s="15">
        <f t="shared" si="2"/>
        <v>45635</v>
      </c>
      <c r="X4845" s="24">
        <v>4844.0</v>
      </c>
      <c r="Y4845" s="17" t="str">
        <f t="shared" si="6770"/>
        <v>=COUNTIFS(C$3:C4845,C4845)</v>
      </c>
      <c r="Z4845" s="25" t="str">
        <f t="shared" si="6771"/>
        <v>#NAME?</v>
      </c>
      <c r="AA4845" s="25" t="str">
        <f t="shared" si="6772"/>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98"/>
        <v>1</v>
      </c>
      <c r="B4846" s="10">
        <f t="shared" si="5557"/>
        <v>1</v>
      </c>
      <c r="C4846" s="12" t="s">
        <v>10038</v>
      </c>
      <c r="D4846" s="21" t="s">
        <v>42</v>
      </c>
      <c r="E4846" s="21" t="s">
        <v>10039</v>
      </c>
      <c r="F4846" s="21"/>
      <c r="G4846" s="21"/>
      <c r="H4846" s="21" t="s">
        <v>3754</v>
      </c>
      <c r="I4846" s="21"/>
      <c r="J4846" s="21"/>
      <c r="K4846" s="21"/>
      <c r="L4846" s="21"/>
      <c r="M4846" s="21"/>
      <c r="N4846" s="21"/>
      <c r="O4846" s="21"/>
      <c r="P4846" s="21"/>
      <c r="Q4846" s="21"/>
      <c r="R4846" s="21" t="s">
        <v>10020</v>
      </c>
      <c r="S4846" s="21" t="s">
        <v>10021</v>
      </c>
      <c r="T4846" s="21" t="s">
        <v>10040</v>
      </c>
      <c r="U4846" s="23"/>
      <c r="V4846" s="23"/>
      <c r="W4846" s="15">
        <f t="shared" si="2"/>
        <v>45635</v>
      </c>
      <c r="X4846" s="24">
        <v>4845.0</v>
      </c>
      <c r="Y4846" s="17" t="str">
        <f t="shared" si="6770"/>
        <v>=COUNTIFS(C$3:C4846,C4846)</v>
      </c>
      <c r="Z4846" s="25" t="str">
        <f t="shared" si="6771"/>
        <v>#NAME?</v>
      </c>
      <c r="AA4846" s="25" t="str">
        <f t="shared" si="6772"/>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98"/>
        <v>3</v>
      </c>
      <c r="B4847" s="10">
        <f t="shared" si="5557"/>
        <v>3</v>
      </c>
      <c r="C4847" s="12" t="s">
        <v>9562</v>
      </c>
      <c r="D4847" s="21" t="str">
        <f t="shared" ref="D4847:D4848" si="6811">VLOOKUP($C4847,$C$1:$P$7320,2,0)</f>
        <v>verb</v>
      </c>
      <c r="E4847" s="21" t="str">
        <f t="shared" ref="E4847:E4848" si="6812">VLOOKUP($C4847,$C$1:$P$7320,3,0)</f>
        <v>pr 1st sg of ājānāti</v>
      </c>
      <c r="F4847" s="21" t="str">
        <f t="shared" ref="F4847:F4848" si="6813">VLOOKUP($C4847,$C$1:$P$7320,4,0)</f>
        <v/>
      </c>
      <c r="G4847" s="21"/>
      <c r="H4847" s="21" t="str">
        <f t="shared" ref="H4847:H4848" si="6814">VLOOKUP($C4847,$C$1:$P$7320,6,0)</f>
        <v>I know, I understand</v>
      </c>
      <c r="I4847" s="21" t="str">
        <f t="shared" ref="I4847:I4848" si="6815">VLOOKUP($C4847,$C$1:$P$7320,7,0)</f>
        <v>I am knowing</v>
      </c>
      <c r="J4847" s="21" t="str">
        <f t="shared" ref="J4847:J4848" si="6816">VLOOKUP($C4847,$C$1:$P$7320,8,0)</f>
        <v>√ñā (know)</v>
      </c>
      <c r="K4847" s="21">
        <f t="shared" ref="K4847:K4848" si="6817">VLOOKUP($C4847,$C$1:$P$7320,9,0)</f>
        <v>1</v>
      </c>
      <c r="L4847" s="21" t="str">
        <f t="shared" ref="L4847:L4848" si="6818">VLOOKUP($C4847,$C$1:$P$7320,10,0)</f>
        <v>a</v>
      </c>
      <c r="M4847" s="21" t="str">
        <f t="shared" ref="M4847:M4848" si="6819">VLOOKUP($C4847,$C$1:$P$7320,11,0)</f>
        <v>√ña + a &gt; jānā</v>
      </c>
      <c r="N4847" s="21" t="str">
        <f t="shared" ref="N4847:N4848" si="6820">VLOOKUP($C4847,$C$1:$P$7320,12,0)</f>
        <v>ā + jānā + ti</v>
      </c>
      <c r="O4847" s="21" t="str">
        <f t="shared" ref="O4847:O4848" si="6821">VLOOKUP($C4847,$C$1:$P$7320,13,0)</f>
        <v/>
      </c>
      <c r="P4847" s="21" t="str">
        <f t="shared" ref="P4847:P4848" si="6822">VLOOKUP($C4847,$C$1:$P$7320,14,0)</f>
        <v/>
      </c>
      <c r="Q4847" s="21"/>
      <c r="R4847" s="21" t="s">
        <v>10020</v>
      </c>
      <c r="S4847" s="21" t="s">
        <v>10021</v>
      </c>
      <c r="T4847" s="21" t="s">
        <v>10022</v>
      </c>
      <c r="U4847" s="23"/>
      <c r="V4847" s="23"/>
      <c r="W4847" s="15">
        <f t="shared" si="2"/>
        <v>45635</v>
      </c>
      <c r="X4847" s="24">
        <v>4846.0</v>
      </c>
      <c r="Y4847" s="17" t="str">
        <f t="shared" si="6770"/>
        <v>=COUNTIFS(C$3:C4847,C4847)</v>
      </c>
      <c r="Z4847" s="25" t="str">
        <f t="shared" si="6771"/>
        <v>#NAME?</v>
      </c>
      <c r="AA4847" s="25" t="str">
        <f t="shared" si="6772"/>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98"/>
        <v>5</v>
      </c>
      <c r="B4848" s="10">
        <f t="shared" si="5557"/>
        <v>5</v>
      </c>
      <c r="C4848" s="12" t="s">
        <v>1325</v>
      </c>
      <c r="D4848" s="21" t="str">
        <f t="shared" si="6811"/>
        <v>comp</v>
      </c>
      <c r="E4848" s="21" t="str">
        <f t="shared" si="6812"/>
        <v>sandhi, pron + ind</v>
      </c>
      <c r="F4848" s="21" t="str">
        <f t="shared" si="6813"/>
        <v/>
      </c>
      <c r="G4848" s="21"/>
      <c r="H4848" s="21" t="str">
        <f t="shared" si="6814"/>
        <v>he too</v>
      </c>
      <c r="I4848" s="21" t="str">
        <f t="shared" si="6815"/>
        <v/>
      </c>
      <c r="J4848" s="21" t="str">
        <f t="shared" si="6816"/>
        <v/>
      </c>
      <c r="K4848" s="21" t="str">
        <f t="shared" si="6817"/>
        <v/>
      </c>
      <c r="L4848" s="21" t="str">
        <f t="shared" si="6818"/>
        <v/>
      </c>
      <c r="M4848" s="21" t="str">
        <f t="shared" si="6819"/>
        <v/>
      </c>
      <c r="N4848" s="21" t="str">
        <f t="shared" si="6820"/>
        <v>ayaṃ + api</v>
      </c>
      <c r="O4848" s="21" t="str">
        <f t="shared" si="6821"/>
        <v/>
      </c>
      <c r="P4848" s="21" t="str">
        <f t="shared" si="6822"/>
        <v/>
      </c>
      <c r="Q4848" s="21"/>
      <c r="R4848" s="21" t="s">
        <v>10020</v>
      </c>
      <c r="S4848" s="21" t="s">
        <v>10021</v>
      </c>
      <c r="T4848" s="21" t="s">
        <v>10022</v>
      </c>
      <c r="U4848" s="23"/>
      <c r="V4848" s="23"/>
      <c r="W4848" s="15">
        <f t="shared" si="2"/>
        <v>45635</v>
      </c>
      <c r="X4848" s="24">
        <v>4847.0</v>
      </c>
      <c r="Y4848" s="17" t="str">
        <f t="shared" si="6770"/>
        <v>=COUNTIFS(C$3:C4848,C4848)</v>
      </c>
      <c r="Z4848" s="25" t="str">
        <f t="shared" si="6771"/>
        <v>#NAME?</v>
      </c>
      <c r="AA4848" s="25" t="str">
        <f t="shared" si="6772"/>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98"/>
        <v>1</v>
      </c>
      <c r="B4849" s="10">
        <f t="shared" si="5557"/>
        <v>1</v>
      </c>
      <c r="C4849" s="12" t="s">
        <v>10041</v>
      </c>
      <c r="D4849" s="21" t="s">
        <v>29</v>
      </c>
      <c r="E4849" s="21" t="s">
        <v>68</v>
      </c>
      <c r="F4849" s="21"/>
      <c r="G4849" s="21"/>
      <c r="H4849" s="21" t="s">
        <v>10042</v>
      </c>
      <c r="I4849" s="21"/>
      <c r="J4849" s="21"/>
      <c r="K4849" s="21"/>
      <c r="L4849" s="21"/>
      <c r="M4849" s="21"/>
      <c r="N4849" s="21"/>
      <c r="O4849" s="21"/>
      <c r="P4849" s="21"/>
      <c r="Q4849" s="21"/>
      <c r="R4849" s="21" t="s">
        <v>10020</v>
      </c>
      <c r="S4849" s="21" t="s">
        <v>10021</v>
      </c>
      <c r="T4849" s="21" t="s">
        <v>10043</v>
      </c>
      <c r="U4849" s="23"/>
      <c r="V4849" s="23"/>
      <c r="W4849" s="15">
        <f t="shared" si="2"/>
        <v>45635</v>
      </c>
      <c r="X4849" s="24">
        <v>4848.0</v>
      </c>
      <c r="Y4849" s="17" t="str">
        <f t="shared" si="6770"/>
        <v>=COUNTIFS(C$3:C4849,C4849)</v>
      </c>
      <c r="Z4849" s="25" t="str">
        <f t="shared" si="6771"/>
        <v>#NAME?</v>
      </c>
      <c r="AA4849" s="25" t="str">
        <f t="shared" si="6772"/>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98"/>
        <v>4</v>
      </c>
      <c r="B4850" s="10">
        <f t="shared" si="5557"/>
        <v>4</v>
      </c>
      <c r="C4850" s="12" t="s">
        <v>674</v>
      </c>
      <c r="D4850" s="21" t="str">
        <f>VLOOKUP($C4850,$C$1:$P$7320,2,0)</f>
        <v>noun</v>
      </c>
      <c r="E4850" s="21" t="str">
        <f>VLOOKUP($C4850,$C$1:$P$7320,3,0)</f>
        <v>masc nom sg of dhamma</v>
      </c>
      <c r="F4850" s="21" t="str">
        <f>VLOOKUP($C4850,$C$1:$P$7320,4,0)</f>
        <v/>
      </c>
      <c r="G4850" s="21"/>
      <c r="H4850" s="21" t="s">
        <v>10044</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10020</v>
      </c>
      <c r="S4850" s="21" t="s">
        <v>10021</v>
      </c>
      <c r="T4850" s="21" t="s">
        <v>10022</v>
      </c>
      <c r="U4850" s="23"/>
      <c r="V4850" s="23"/>
      <c r="W4850" s="15">
        <f t="shared" si="2"/>
        <v>45635</v>
      </c>
      <c r="X4850" s="24">
        <v>4849.0</v>
      </c>
      <c r="Y4850" s="17" t="str">
        <f t="shared" si="6770"/>
        <v>=COUNTIFS(C$3:C4850,C4850)</v>
      </c>
      <c r="Z4850" s="25" t="str">
        <f t="shared" si="6771"/>
        <v>#NAME?</v>
      </c>
      <c r="AA4850" s="25" t="str">
        <f t="shared" si="6772"/>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98"/>
        <v>1</v>
      </c>
      <c r="B4851" s="10">
        <f t="shared" si="5557"/>
        <v>1</v>
      </c>
      <c r="C4851" s="12" t="s">
        <v>10045</v>
      </c>
      <c r="D4851" s="21" t="s">
        <v>250</v>
      </c>
      <c r="E4851" s="21" t="s">
        <v>10046</v>
      </c>
      <c r="F4851" s="21"/>
      <c r="G4851" s="21"/>
      <c r="H4851" s="21" t="s">
        <v>10047</v>
      </c>
      <c r="I4851" s="21"/>
      <c r="J4851" s="21"/>
      <c r="K4851" s="21"/>
      <c r="L4851" s="21"/>
      <c r="M4851" s="21"/>
      <c r="N4851" s="21" t="s">
        <v>10048</v>
      </c>
      <c r="O4851" s="21" t="s">
        <v>1425</v>
      </c>
      <c r="P4851" s="21" t="s">
        <v>10049</v>
      </c>
      <c r="Q4851" s="21"/>
      <c r="R4851" s="21" t="s">
        <v>10020</v>
      </c>
      <c r="S4851" s="21" t="s">
        <v>10021</v>
      </c>
      <c r="T4851" s="21" t="s">
        <v>10050</v>
      </c>
      <c r="U4851" s="23"/>
      <c r="V4851" s="23"/>
      <c r="W4851" s="15">
        <f t="shared" si="2"/>
        <v>45635</v>
      </c>
      <c r="X4851" s="24">
        <v>4850.0</v>
      </c>
      <c r="Y4851" s="17" t="str">
        <f t="shared" si="6770"/>
        <v>=COUNTIFS(C$3:C4851,C4851)</v>
      </c>
      <c r="Z4851" s="25" t="str">
        <f t="shared" si="6771"/>
        <v>#NAME?</v>
      </c>
      <c r="AA4851" s="25" t="str">
        <f t="shared" si="6772"/>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98"/>
        <v>1</v>
      </c>
      <c r="B4852" s="10">
        <f t="shared" si="5557"/>
        <v>4</v>
      </c>
      <c r="C4852" s="12" t="s">
        <v>10051</v>
      </c>
      <c r="D4852" s="21" t="s">
        <v>47</v>
      </c>
      <c r="E4852" s="21" t="s">
        <v>921</v>
      </c>
      <c r="F4852" s="21"/>
      <c r="G4852" s="21"/>
      <c r="H4852" s="21" t="s">
        <v>10052</v>
      </c>
      <c r="I4852" s="21" t="s">
        <v>10053</v>
      </c>
      <c r="J4852" s="21"/>
      <c r="K4852" s="21"/>
      <c r="L4852" s="21"/>
      <c r="M4852" s="21"/>
      <c r="N4852" s="21"/>
      <c r="O4852" s="21"/>
      <c r="P4852" s="21"/>
      <c r="Q4852" s="21"/>
      <c r="R4852" s="21" t="s">
        <v>10020</v>
      </c>
      <c r="S4852" s="21" t="s">
        <v>10021</v>
      </c>
      <c r="T4852" s="21" t="s">
        <v>10054</v>
      </c>
      <c r="U4852" s="23"/>
      <c r="V4852" s="23"/>
      <c r="W4852" s="15">
        <f t="shared" si="2"/>
        <v>45635</v>
      </c>
      <c r="X4852" s="24">
        <v>4851.0</v>
      </c>
      <c r="Y4852" s="17" t="str">
        <f t="shared" si="6770"/>
        <v>=COUNTIFS(C$3:C4852,C4852)</v>
      </c>
      <c r="Z4852" s="25" t="str">
        <f t="shared" si="6771"/>
        <v>#NAME?</v>
      </c>
      <c r="AA4852" s="25" t="str">
        <f t="shared" si="6772"/>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98"/>
        <v>1</v>
      </c>
      <c r="B4853" s="10">
        <f t="shared" si="5557"/>
        <v>1</v>
      </c>
      <c r="C4853" s="12" t="s">
        <v>10055</v>
      </c>
      <c r="D4853" s="21" t="s">
        <v>183</v>
      </c>
      <c r="E4853" s="21" t="s">
        <v>10056</v>
      </c>
      <c r="F4853" s="21"/>
      <c r="G4853" s="21"/>
      <c r="H4853" s="21" t="s">
        <v>10057</v>
      </c>
      <c r="I4853" s="21" t="s">
        <v>10058</v>
      </c>
      <c r="J4853" s="21" t="s">
        <v>975</v>
      </c>
      <c r="K4853" s="21">
        <v>1.0</v>
      </c>
      <c r="L4853" s="21" t="s">
        <v>35</v>
      </c>
      <c r="M4853" s="21"/>
      <c r="N4853" s="21" t="s">
        <v>10059</v>
      </c>
      <c r="O4853" s="21"/>
      <c r="P4853" s="21"/>
      <c r="Q4853" s="21"/>
      <c r="R4853" s="21" t="s">
        <v>10020</v>
      </c>
      <c r="S4853" s="21" t="s">
        <v>10021</v>
      </c>
      <c r="T4853" s="21" t="s">
        <v>10060</v>
      </c>
      <c r="U4853" s="23"/>
      <c r="V4853" s="23"/>
      <c r="W4853" s="15">
        <f t="shared" si="2"/>
        <v>45635</v>
      </c>
      <c r="X4853" s="24">
        <v>4852.0</v>
      </c>
      <c r="Y4853" s="17" t="str">
        <f t="shared" si="6770"/>
        <v>=COUNTIFS(C$3:C4853,C4853)</v>
      </c>
      <c r="Z4853" s="25" t="str">
        <f t="shared" si="6771"/>
        <v>#NAME?</v>
      </c>
      <c r="AA4853" s="25" t="str">
        <f t="shared" si="6772"/>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98"/>
        <v>1</v>
      </c>
      <c r="B4854" s="10">
        <f t="shared" si="5557"/>
        <v>1</v>
      </c>
      <c r="C4854" s="12" t="s">
        <v>10061</v>
      </c>
      <c r="D4854" s="21" t="s">
        <v>250</v>
      </c>
      <c r="E4854" s="21" t="s">
        <v>10062</v>
      </c>
      <c r="F4854" s="21"/>
      <c r="G4854" s="21"/>
      <c r="H4854" s="21" t="s">
        <v>10063</v>
      </c>
      <c r="I4854" s="21"/>
      <c r="J4854" s="21"/>
      <c r="K4854" s="21"/>
      <c r="L4854" s="21"/>
      <c r="M4854" s="21"/>
      <c r="N4854" s="21" t="s">
        <v>10064</v>
      </c>
      <c r="O4854" s="21" t="s">
        <v>1425</v>
      </c>
      <c r="P4854" s="21" t="s">
        <v>10065</v>
      </c>
      <c r="Q4854" s="21"/>
      <c r="R4854" s="21" t="s">
        <v>10020</v>
      </c>
      <c r="S4854" s="21" t="s">
        <v>10021</v>
      </c>
      <c r="T4854" s="21" t="s">
        <v>10066</v>
      </c>
      <c r="U4854" s="23"/>
      <c r="V4854" s="23"/>
      <c r="W4854" s="15">
        <f t="shared" si="2"/>
        <v>45635</v>
      </c>
      <c r="X4854" s="24">
        <v>4853.0</v>
      </c>
      <c r="Y4854" s="17" t="str">
        <f t="shared" si="6770"/>
        <v>=COUNTIFS(C$3:C4854,C4854)</v>
      </c>
      <c r="Z4854" s="25" t="str">
        <f t="shared" si="6771"/>
        <v>#NAME?</v>
      </c>
      <c r="AA4854" s="25" t="str">
        <f t="shared" si="6772"/>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98"/>
        <v>2</v>
      </c>
      <c r="B4855" s="10">
        <f t="shared" si="5557"/>
        <v>4</v>
      </c>
      <c r="C4855" s="12" t="s">
        <v>10051</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10020</v>
      </c>
      <c r="S4855" s="21" t="s">
        <v>10021</v>
      </c>
      <c r="T4855" s="21" t="s">
        <v>10022</v>
      </c>
      <c r="U4855" s="23"/>
      <c r="V4855" s="23"/>
      <c r="W4855" s="15">
        <f t="shared" si="2"/>
        <v>45635</v>
      </c>
      <c r="X4855" s="24">
        <v>4854.0</v>
      </c>
      <c r="Y4855" s="17" t="str">
        <f t="shared" si="6770"/>
        <v>=COUNTIFS(C$3:C4855,C4855)</v>
      </c>
      <c r="Z4855" s="25" t="str">
        <f t="shared" si="6771"/>
        <v>#NAME?</v>
      </c>
      <c r="AA4855" s="25" t="str">
        <f t="shared" si="6772"/>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98"/>
        <v>1</v>
      </c>
      <c r="B4856" s="10">
        <f t="shared" si="5557"/>
        <v>1</v>
      </c>
      <c r="C4856" s="12" t="s">
        <v>10067</v>
      </c>
      <c r="D4856" s="21" t="s">
        <v>183</v>
      </c>
      <c r="E4856" s="21" t="s">
        <v>10068</v>
      </c>
      <c r="F4856" s="21" t="s">
        <v>1742</v>
      </c>
      <c r="G4856" s="21"/>
      <c r="H4856" s="21" t="s">
        <v>10069</v>
      </c>
      <c r="I4856" s="21" t="s">
        <v>10070</v>
      </c>
      <c r="J4856" s="21" t="s">
        <v>360</v>
      </c>
      <c r="K4856" s="21">
        <v>3.0</v>
      </c>
      <c r="L4856" s="21" t="s">
        <v>76</v>
      </c>
      <c r="M4856" s="21"/>
      <c r="N4856" s="21" t="s">
        <v>3676</v>
      </c>
      <c r="O4856" s="21"/>
      <c r="P4856" s="21"/>
      <c r="Q4856" s="21"/>
      <c r="R4856" s="21" t="s">
        <v>10020</v>
      </c>
      <c r="S4856" s="21" t="s">
        <v>10021</v>
      </c>
      <c r="T4856" s="21" t="s">
        <v>10071</v>
      </c>
      <c r="U4856" s="23"/>
      <c r="V4856" s="23"/>
      <c r="W4856" s="15">
        <f t="shared" si="2"/>
        <v>45635</v>
      </c>
      <c r="X4856" s="24">
        <v>4855.0</v>
      </c>
      <c r="Y4856" s="17" t="str">
        <f t="shared" si="6770"/>
        <v>=COUNTIFS(C$3:C4856,C4856)</v>
      </c>
      <c r="Z4856" s="25" t="str">
        <f t="shared" si="6771"/>
        <v>#NAME?</v>
      </c>
      <c r="AA4856" s="25" t="str">
        <f t="shared" si="6772"/>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98"/>
        <v>2</v>
      </c>
      <c r="B4857" s="10">
        <f t="shared" si="5557"/>
        <v>3</v>
      </c>
      <c r="C4857" s="12" t="s">
        <v>10023</v>
      </c>
      <c r="D4857" s="21" t="str">
        <f t="shared" ref="D4857:D4858" si="6823">VLOOKUP($C4857,$C$1:$P$7320,2,0)</f>
        <v>ind</v>
      </c>
      <c r="E4857" s="21" t="str">
        <f t="shared" ref="E4857:E4858" si="6824">VLOOKUP($C4857,$C$1:$P$7320,3,0)</f>
        <v>adv, acc sg of anvaddhamāsa, comp</v>
      </c>
      <c r="F4857" s="21" t="str">
        <f t="shared" ref="F4857:F4858" si="6825">VLOOKUP($C4857,$C$1:$P$7320,4,0)</f>
        <v/>
      </c>
      <c r="G4857" s="21"/>
      <c r="H4857" s="21" t="str">
        <f t="shared" ref="H4857:H4858" si="6826">VLOOKUP($C4857,$C$1:$P$7320,6,0)</f>
        <v>every fortnight</v>
      </c>
      <c r="I4857" s="21" t="str">
        <f t="shared" ref="I4857:I4858" si="6827">VLOOKUP($C4857,$C$1:$P$7320,7,0)</f>
        <v>following half month</v>
      </c>
      <c r="J4857" s="21" t="str">
        <f t="shared" ref="J4857:J4858" si="6828">VLOOKUP($C4857,$C$1:$P$7320,8,0)</f>
        <v/>
      </c>
      <c r="K4857" s="21" t="str">
        <f t="shared" ref="K4857:K4858" si="6829">VLOOKUP($C4857,$C$1:$P$7320,9,0)</f>
        <v/>
      </c>
      <c r="L4857" s="21" t="str">
        <f t="shared" ref="L4857:L4858" si="6830">VLOOKUP($C4857,$C$1:$P$7320,10,0)</f>
        <v/>
      </c>
      <c r="M4857" s="21" t="str">
        <f t="shared" ref="M4857:M4858" si="6831">VLOOKUP($C4857,$C$1:$P$7320,11,0)</f>
        <v/>
      </c>
      <c r="N4857" s="21" t="str">
        <f t="shared" ref="N4857:N4858" si="6832">VLOOKUP($C4857,$C$1:$P$7320,12,0)</f>
        <v>anu  + addha + māsa</v>
      </c>
      <c r="O4857" s="21" t="str">
        <f t="shared" ref="O4857:O4858" si="6833">VLOOKUP($C4857,$C$1:$P$7320,13,0)</f>
        <v>abyāyibhāva</v>
      </c>
      <c r="P4857" s="21" t="str">
        <f t="shared" ref="P4857:P4858" si="6834">VLOOKUP($C4857,$C$1:$P$7320,14,0)</f>
        <v/>
      </c>
      <c r="Q4857" s="21" t="s">
        <v>10072</v>
      </c>
      <c r="R4857" s="21" t="s">
        <v>10020</v>
      </c>
      <c r="S4857" s="21" t="s">
        <v>10021</v>
      </c>
      <c r="T4857" s="21" t="s">
        <v>10022</v>
      </c>
      <c r="U4857" s="23"/>
      <c r="V4857" s="23"/>
      <c r="W4857" s="15">
        <f t="shared" si="2"/>
        <v>45635</v>
      </c>
      <c r="X4857" s="24">
        <v>4856.0</v>
      </c>
      <c r="Y4857" s="17" t="str">
        <f t="shared" si="6770"/>
        <v>=COUNTIFS(C$3:C4857,C4857)</v>
      </c>
      <c r="Z4857" s="25" t="str">
        <f t="shared" si="6771"/>
        <v>#NAME?</v>
      </c>
      <c r="AA4857" s="25" t="str">
        <f t="shared" si="6772"/>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98"/>
        <v>6</v>
      </c>
      <c r="B4858" s="10">
        <f t="shared" si="5557"/>
        <v>10</v>
      </c>
      <c r="C4858" s="12" t="s">
        <v>968</v>
      </c>
      <c r="D4858" s="21" t="str">
        <f t="shared" si="6823"/>
        <v>noun</v>
      </c>
      <c r="E4858" s="21" t="str">
        <f t="shared" si="6824"/>
        <v>masc acc sg of uddesa, from uddisati</v>
      </c>
      <c r="F4858" s="21" t="str">
        <f t="shared" si="6825"/>
        <v/>
      </c>
      <c r="G4858" s="21"/>
      <c r="H4858" s="21" t="str">
        <f t="shared" si="6826"/>
        <v>recitation, chanting</v>
      </c>
      <c r="I4858" s="21" t="str">
        <f t="shared" si="6827"/>
        <v>pointing up</v>
      </c>
      <c r="J4858" s="21" t="str">
        <f t="shared" si="6828"/>
        <v>√dis (point out, explain)</v>
      </c>
      <c r="K4858" s="21">
        <f t="shared" si="6829"/>
        <v>1</v>
      </c>
      <c r="L4858" s="21" t="str">
        <f t="shared" si="6830"/>
        <v>a</v>
      </c>
      <c r="M4858" s="21" t="str">
        <f t="shared" si="6831"/>
        <v/>
      </c>
      <c r="N4858" s="21" t="str">
        <f t="shared" si="6832"/>
        <v>ud + √dis + *a</v>
      </c>
      <c r="O4858" s="21" t="str">
        <f t="shared" si="6833"/>
        <v/>
      </c>
      <c r="P4858" s="21" t="str">
        <f t="shared" si="6834"/>
        <v/>
      </c>
      <c r="Q4858" s="21"/>
      <c r="R4858" s="21" t="s">
        <v>10020</v>
      </c>
      <c r="S4858" s="21" t="s">
        <v>10021</v>
      </c>
      <c r="T4858" s="21" t="s">
        <v>10022</v>
      </c>
      <c r="U4858" s="23"/>
      <c r="V4858" s="23"/>
      <c r="W4858" s="15">
        <f t="shared" si="2"/>
        <v>45635</v>
      </c>
      <c r="X4858" s="24">
        <v>4857.0</v>
      </c>
      <c r="Y4858" s="17" t="str">
        <f t="shared" si="6770"/>
        <v>=COUNTIFS(C$3:C4858,C4858)</v>
      </c>
      <c r="Z4858" s="25" t="str">
        <f t="shared" si="6771"/>
        <v>#NAME?</v>
      </c>
      <c r="AA4858" s="25" t="str">
        <f t="shared" si="6772"/>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98"/>
        <v>1</v>
      </c>
      <c r="B4859" s="10">
        <f t="shared" si="5557"/>
        <v>1</v>
      </c>
      <c r="C4859" s="12" t="s">
        <v>10073</v>
      </c>
      <c r="D4859" s="21" t="s">
        <v>118</v>
      </c>
      <c r="E4859" s="21" t="s">
        <v>897</v>
      </c>
      <c r="F4859" s="21"/>
      <c r="G4859" s="21"/>
      <c r="H4859" s="21"/>
      <c r="I4859" s="21"/>
      <c r="J4859" s="21"/>
      <c r="K4859" s="21"/>
      <c r="L4859" s="21"/>
      <c r="M4859" s="21"/>
      <c r="N4859" s="21" t="s">
        <v>10074</v>
      </c>
      <c r="O4859" s="21"/>
      <c r="P4859" s="21"/>
      <c r="Q4859" s="21"/>
      <c r="R4859" s="21" t="s">
        <v>10020</v>
      </c>
      <c r="S4859" s="21" t="s">
        <v>10021</v>
      </c>
      <c r="T4859" s="21" t="s">
        <v>10022</v>
      </c>
      <c r="U4859" s="23"/>
      <c r="V4859" s="23"/>
      <c r="W4859" s="15">
        <f t="shared" si="2"/>
        <v>45635</v>
      </c>
      <c r="X4859" s="24">
        <v>4858.0</v>
      </c>
      <c r="Y4859" s="17" t="str">
        <f t="shared" si="6770"/>
        <v>=COUNTIFS(C$3:C4859,C4859)</v>
      </c>
      <c r="Z4859" s="25" t="str">
        <f t="shared" si="6771"/>
        <v>#NAME?</v>
      </c>
      <c r="AA4859" s="25" t="str">
        <f t="shared" si="6772"/>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98"/>
        <v>1</v>
      </c>
      <c r="B4860" s="10">
        <f t="shared" si="5557"/>
        <v>1</v>
      </c>
      <c r="C4860" s="12" t="s">
        <v>10075</v>
      </c>
      <c r="D4860" s="21" t="s">
        <v>84</v>
      </c>
      <c r="E4860" s="21" t="s">
        <v>10076</v>
      </c>
      <c r="F4860" s="21"/>
      <c r="G4860" s="21"/>
      <c r="H4860" s="21" t="s">
        <v>10077</v>
      </c>
      <c r="I4860" s="21" t="s">
        <v>10078</v>
      </c>
      <c r="J4860" s="21" t="s">
        <v>975</v>
      </c>
      <c r="K4860" s="21">
        <v>1.0</v>
      </c>
      <c r="L4860" s="21" t="s">
        <v>35</v>
      </c>
      <c r="M4860" s="21" t="s">
        <v>976</v>
      </c>
      <c r="N4860" s="21" t="s">
        <v>977</v>
      </c>
      <c r="O4860" s="21"/>
      <c r="P4860" s="21"/>
      <c r="Q4860" s="21"/>
      <c r="R4860" s="21" t="s">
        <v>10020</v>
      </c>
      <c r="S4860" s="21" t="s">
        <v>10021</v>
      </c>
      <c r="T4860" s="21" t="s">
        <v>10079</v>
      </c>
      <c r="U4860" s="23"/>
      <c r="V4860" s="23"/>
      <c r="W4860" s="15">
        <f t="shared" si="2"/>
        <v>45635</v>
      </c>
      <c r="X4860" s="24">
        <v>4859.0</v>
      </c>
      <c r="Y4860" s="17" t="str">
        <f t="shared" si="6770"/>
        <v>=COUNTIFS(C$3:C4860,C4860)</v>
      </c>
      <c r="Z4860" s="25" t="str">
        <f t="shared" si="6771"/>
        <v>#NAME?</v>
      </c>
      <c r="AA4860" s="25" t="str">
        <f t="shared" si="6772"/>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98"/>
        <v>38</v>
      </c>
      <c r="B4861" s="10">
        <f t="shared" si="5557"/>
        <v>63</v>
      </c>
      <c r="C4861" s="12" t="s">
        <v>449</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10020</v>
      </c>
      <c r="S4861" s="21" t="s">
        <v>10021</v>
      </c>
      <c r="T4861" s="21" t="s">
        <v>10022</v>
      </c>
      <c r="U4861" s="23"/>
      <c r="V4861" s="23"/>
      <c r="W4861" s="15">
        <f t="shared" si="2"/>
        <v>45635</v>
      </c>
      <c r="X4861" s="24">
        <v>4860.0</v>
      </c>
      <c r="Y4861" s="17" t="str">
        <f t="shared" si="6770"/>
        <v>=COUNTIFS(C$3:C4861,C4861)</v>
      </c>
      <c r="Z4861" s="25" t="str">
        <f t="shared" si="6771"/>
        <v>#NAME?</v>
      </c>
      <c r="AA4861" s="25" t="str">
        <f t="shared" si="6772"/>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57"/>
        <v>0</v>
      </c>
      <c r="C4862" s="130"/>
      <c r="D4862" s="130"/>
      <c r="E4862" s="130"/>
      <c r="F4862" s="130"/>
      <c r="G4862" s="130"/>
      <c r="H4862" s="130"/>
      <c r="I4862" s="130"/>
      <c r="J4862" s="130"/>
      <c r="K4862" s="130"/>
      <c r="L4862" s="130"/>
      <c r="M4862" s="130"/>
      <c r="N4862" s="130"/>
      <c r="O4862" s="130"/>
      <c r="P4862" s="130"/>
      <c r="Q4862" s="130"/>
      <c r="R4862" s="130"/>
      <c r="S4862" s="130"/>
      <c r="T4862" s="130"/>
      <c r="U4862" s="36"/>
      <c r="V4862" s="36"/>
      <c r="W4862" s="15">
        <f t="shared" si="2"/>
        <v>45635</v>
      </c>
      <c r="X4862" s="24">
        <v>4861.0</v>
      </c>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57"/>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2"/>
        <v>45635</v>
      </c>
      <c r="X4863" s="24">
        <v>4862.0</v>
      </c>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35">COUNTIFS(C$3:C4864,C4864)</f>
        <v>2</v>
      </c>
      <c r="B4864" s="10">
        <f t="shared" si="5557"/>
        <v>2</v>
      </c>
      <c r="C4864" s="12" t="s">
        <v>5066</v>
      </c>
      <c r="D4864" s="21" t="str">
        <f t="shared" ref="D4864:D4865" si="6836">VLOOKUP($C4864,$C$1:$P$7320,2,0)</f>
        <v>comp</v>
      </c>
      <c r="E4864" s="21" t="str">
        <f t="shared" ref="E4864:E4865" si="6837">VLOOKUP($C4864,$C$1:$P$7320,3,0)</f>
        <v>sandhi, pron + ind</v>
      </c>
      <c r="F4864" s="21" t="str">
        <f t="shared" ref="F4864:F4865" si="6838">VLOOKUP($C4864,$C$1:$P$7320,4,0)</f>
        <v/>
      </c>
      <c r="G4864" s="21"/>
      <c r="H4864" s="21" t="str">
        <f t="shared" ref="H4864:H4865" si="6839">VLOOKUP($C4864,$C$1:$P$7320,6,0)</f>
        <v>if that</v>
      </c>
      <c r="I4864" s="21" t="str">
        <f t="shared" ref="I4864:I4865" si="6840">VLOOKUP($C4864,$C$1:$P$7320,7,0)</f>
        <v/>
      </c>
      <c r="J4864" s="21" t="str">
        <f t="shared" ref="J4864:J4865" si="6841">VLOOKUP($C4864,$C$1:$P$7320,8,0)</f>
        <v/>
      </c>
      <c r="K4864" s="21" t="str">
        <f t="shared" ref="K4864:K4865" si="6842">VLOOKUP($C4864,$C$1:$P$7320,9,0)</f>
        <v/>
      </c>
      <c r="L4864" s="21" t="str">
        <f t="shared" ref="L4864:L4865" si="6843">VLOOKUP($C4864,$C$1:$P$7320,10,0)</f>
        <v/>
      </c>
      <c r="M4864" s="21" t="str">
        <f t="shared" ref="M4864:M4865" si="6844">VLOOKUP($C4864,$C$1:$P$7320,11,0)</f>
        <v/>
      </c>
      <c r="N4864" s="21" t="str">
        <f t="shared" ref="N4864:N4865" si="6845">VLOOKUP($C4864,$C$1:$P$7320,12,0)</f>
        <v>taṃ + ce</v>
      </c>
      <c r="O4864" s="21" t="str">
        <f t="shared" ref="O4864:O4865" si="6846">VLOOKUP($C4864,$C$1:$P$7320,13,0)</f>
        <v/>
      </c>
      <c r="P4864" s="21" t="str">
        <f t="shared" ref="P4864:P4865" si="6847">VLOOKUP($C4864,$C$1:$P$7320,14,0)</f>
        <v/>
      </c>
      <c r="Q4864" s="21"/>
      <c r="R4864" s="21" t="s">
        <v>10020</v>
      </c>
      <c r="S4864" s="21" t="s">
        <v>10021</v>
      </c>
      <c r="T4864" s="27" t="s">
        <v>10080</v>
      </c>
      <c r="U4864" s="23"/>
      <c r="V4864" s="23"/>
      <c r="W4864" s="15">
        <f t="shared" si="2"/>
        <v>45635</v>
      </c>
      <c r="X4864" s="24">
        <v>4863.0</v>
      </c>
      <c r="Y4864" s="17" t="str">
        <f t="shared" ref="Y4864:Y4882" si="6848">formulatext(A4864)</f>
        <v>=COUNTIFS(C$3:C4864,C4864)</v>
      </c>
      <c r="Z4864" s="25" t="str">
        <f t="shared" ref="Z4864:Z4882" si="6849">org.libreoffice.regex(Y4864,"(\= COUNTIFS\(C\$\d{1,3}:)(C\d{1,3})(,)(C\d{1,3})(\))","$2")</f>
        <v>#NAME?</v>
      </c>
      <c r="AA4864" s="25" t="str">
        <f t="shared" ref="AA4864:AA4882" si="6850">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35"/>
        <v>24</v>
      </c>
      <c r="B4865" s="10">
        <f t="shared" si="5557"/>
        <v>26</v>
      </c>
      <c r="C4865" s="12" t="s">
        <v>2777</v>
      </c>
      <c r="D4865" s="21" t="str">
        <f t="shared" si="6836"/>
        <v>noun</v>
      </c>
      <c r="E4865" s="21" t="str">
        <f t="shared" si="6837"/>
        <v>masc acc sg, from bhikkhati</v>
      </c>
      <c r="F4865" s="21" t="str">
        <f t="shared" si="6838"/>
        <v/>
      </c>
      <c r="G4865" s="21"/>
      <c r="H4865" s="21" t="str">
        <f t="shared" si="6839"/>
        <v>monk, monastic</v>
      </c>
      <c r="I4865" s="21" t="str">
        <f t="shared" si="6840"/>
        <v>beggar, mendicant</v>
      </c>
      <c r="J4865" s="21" t="str">
        <f t="shared" si="6841"/>
        <v>√bhikkh (beg)</v>
      </c>
      <c r="K4865" s="21">
        <f t="shared" si="6842"/>
        <v>1</v>
      </c>
      <c r="L4865" s="21" t="str">
        <f t="shared" si="6843"/>
        <v>a</v>
      </c>
      <c r="M4865" s="21" t="str">
        <f t="shared" si="6844"/>
        <v/>
      </c>
      <c r="N4865" s="21" t="str">
        <f t="shared" si="6845"/>
        <v>√bhikkh + u</v>
      </c>
      <c r="O4865" s="21" t="str">
        <f t="shared" si="6846"/>
        <v/>
      </c>
      <c r="P4865" s="21" t="str">
        <f t="shared" si="6847"/>
        <v/>
      </c>
      <c r="Q4865" s="21"/>
      <c r="R4865" s="21" t="s">
        <v>10020</v>
      </c>
      <c r="S4865" s="21" t="s">
        <v>10021</v>
      </c>
      <c r="T4865" s="27" t="s">
        <v>10080</v>
      </c>
      <c r="U4865" s="77"/>
      <c r="V4865" s="23"/>
      <c r="W4865" s="15">
        <f t="shared" si="2"/>
        <v>45635</v>
      </c>
      <c r="X4865" s="24">
        <v>4864.0</v>
      </c>
      <c r="Y4865" s="17" t="str">
        <f t="shared" si="6848"/>
        <v>=COUNTIFS(C$3:C4865,C4865)</v>
      </c>
      <c r="Z4865" s="25" t="str">
        <f t="shared" si="6849"/>
        <v>#NAME?</v>
      </c>
      <c r="AA4865" s="25" t="str">
        <f t="shared" si="6850"/>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35"/>
        <v>1</v>
      </c>
      <c r="B4866" s="10">
        <f t="shared" si="5557"/>
        <v>1</v>
      </c>
      <c r="C4866" s="12" t="s">
        <v>10081</v>
      </c>
      <c r="D4866" s="21" t="s">
        <v>42</v>
      </c>
      <c r="E4866" s="21" t="s">
        <v>9751</v>
      </c>
      <c r="F4866" s="21"/>
      <c r="G4866" s="21"/>
      <c r="H4866" s="21" t="s">
        <v>10082</v>
      </c>
      <c r="I4866" s="21"/>
      <c r="J4866" s="21"/>
      <c r="K4866" s="21"/>
      <c r="L4866" s="21"/>
      <c r="M4866" s="21"/>
      <c r="N4866" s="21"/>
      <c r="O4866" s="21"/>
      <c r="P4866" s="21"/>
      <c r="Q4866" s="21"/>
      <c r="R4866" s="21" t="s">
        <v>10020</v>
      </c>
      <c r="S4866" s="21" t="s">
        <v>10021</v>
      </c>
      <c r="T4866" s="27" t="s">
        <v>10083</v>
      </c>
      <c r="U4866" s="23"/>
      <c r="V4866" s="23"/>
      <c r="W4866" s="15">
        <f t="shared" si="2"/>
        <v>45635</v>
      </c>
      <c r="X4866" s="24">
        <v>4865.0</v>
      </c>
      <c r="Y4866" s="17" t="str">
        <f t="shared" si="6848"/>
        <v>=COUNTIFS(C$3:C4866,C4866)</v>
      </c>
      <c r="Z4866" s="25" t="str">
        <f t="shared" si="6849"/>
        <v>#NAME?</v>
      </c>
      <c r="AA4866" s="25" t="str">
        <f t="shared" si="6850"/>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35"/>
        <v>22</v>
      </c>
      <c r="B4867" s="10">
        <f t="shared" si="5557"/>
        <v>26</v>
      </c>
      <c r="C4867" s="12" t="s">
        <v>2606</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10020</v>
      </c>
      <c r="S4867" s="21" t="s">
        <v>10021</v>
      </c>
      <c r="T4867" s="27" t="s">
        <v>10080</v>
      </c>
      <c r="U4867" s="23"/>
      <c r="V4867" s="23"/>
      <c r="W4867" s="15">
        <f t="shared" si="2"/>
        <v>45635</v>
      </c>
      <c r="X4867" s="24">
        <v>4866.0</v>
      </c>
      <c r="Y4867" s="17" t="str">
        <f t="shared" si="6848"/>
        <v>=COUNTIFS(C$3:C4867,C4867)</v>
      </c>
      <c r="Z4867" s="25" t="str">
        <f t="shared" si="6849"/>
        <v>#NAME?</v>
      </c>
      <c r="AA4867" s="25" t="str">
        <f t="shared" si="6850"/>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35"/>
        <v>1</v>
      </c>
      <c r="B4868" s="10">
        <f t="shared" si="5557"/>
        <v>1</v>
      </c>
      <c r="C4868" s="12" t="s">
        <v>10084</v>
      </c>
      <c r="D4868" s="21" t="s">
        <v>84</v>
      </c>
      <c r="E4868" s="21" t="s">
        <v>10085</v>
      </c>
      <c r="F4868" s="21"/>
      <c r="G4868" s="21"/>
      <c r="H4868" s="21" t="s">
        <v>10086</v>
      </c>
      <c r="I4868" s="27" t="s">
        <v>10087</v>
      </c>
      <c r="J4868" s="21" t="s">
        <v>621</v>
      </c>
      <c r="K4868" s="21">
        <v>5.0</v>
      </c>
      <c r="L4868" s="21" t="s">
        <v>622</v>
      </c>
      <c r="M4868" s="21" t="s">
        <v>623</v>
      </c>
      <c r="N4868" s="21" t="s">
        <v>1681</v>
      </c>
      <c r="O4868" s="21"/>
      <c r="P4868" s="21"/>
      <c r="Q4868" s="21"/>
      <c r="R4868" s="21" t="s">
        <v>10020</v>
      </c>
      <c r="S4868" s="21" t="s">
        <v>10021</v>
      </c>
      <c r="T4868" s="27" t="s">
        <v>10088</v>
      </c>
      <c r="U4868" s="23"/>
      <c r="V4868" s="23"/>
      <c r="W4868" s="15">
        <f t="shared" si="2"/>
        <v>45635</v>
      </c>
      <c r="X4868" s="24">
        <v>4867.0</v>
      </c>
      <c r="Y4868" s="17" t="str">
        <f t="shared" si="6848"/>
        <v>=COUNTIFS(C$3:C4868,C4868)</v>
      </c>
      <c r="Z4868" s="25" t="str">
        <f t="shared" si="6849"/>
        <v>#NAME?</v>
      </c>
      <c r="AA4868" s="25" t="str">
        <f t="shared" si="6850"/>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35"/>
        <v>1</v>
      </c>
      <c r="B4869" s="10">
        <f t="shared" si="5557"/>
        <v>1</v>
      </c>
      <c r="C4869" s="12" t="s">
        <v>10089</v>
      </c>
      <c r="D4869" s="21" t="s">
        <v>47</v>
      </c>
      <c r="E4869" s="21" t="s">
        <v>10090</v>
      </c>
      <c r="F4869" s="21"/>
      <c r="G4869" s="21"/>
      <c r="H4869" s="21" t="s">
        <v>10091</v>
      </c>
      <c r="I4869" s="21" t="s">
        <v>10092</v>
      </c>
      <c r="J4869" s="21"/>
      <c r="K4869" s="21"/>
      <c r="L4869" s="21"/>
      <c r="M4869" s="21"/>
      <c r="N4869" s="21" t="s">
        <v>10093</v>
      </c>
      <c r="O4869" s="21" t="s">
        <v>65</v>
      </c>
      <c r="P4869" s="21" t="s">
        <v>10093</v>
      </c>
      <c r="Q4869" s="21"/>
      <c r="R4869" s="21" t="s">
        <v>10020</v>
      </c>
      <c r="S4869" s="21" t="s">
        <v>10021</v>
      </c>
      <c r="T4869" s="27" t="s">
        <v>10094</v>
      </c>
      <c r="U4869" s="23"/>
      <c r="V4869" s="23"/>
      <c r="W4869" s="15">
        <f t="shared" si="2"/>
        <v>45635</v>
      </c>
      <c r="X4869" s="24">
        <v>4868.0</v>
      </c>
      <c r="Y4869" s="17" t="str">
        <f t="shared" si="6848"/>
        <v>=COUNTIFS(C$3:C4869,C4869)</v>
      </c>
      <c r="Z4869" s="25" t="str">
        <f t="shared" si="6849"/>
        <v>#NAME?</v>
      </c>
      <c r="AA4869" s="25" t="str">
        <f t="shared" si="6850"/>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35"/>
        <v>1</v>
      </c>
      <c r="B4870" s="10">
        <f t="shared" si="5557"/>
        <v>1</v>
      </c>
      <c r="C4870" s="12" t="s">
        <v>10095</v>
      </c>
      <c r="D4870" s="21" t="s">
        <v>183</v>
      </c>
      <c r="E4870" s="21" t="s">
        <v>10096</v>
      </c>
      <c r="F4870" s="21"/>
      <c r="G4870" s="21"/>
      <c r="H4870" s="21" t="s">
        <v>10097</v>
      </c>
      <c r="I4870" s="21"/>
      <c r="J4870" s="21" t="s">
        <v>528</v>
      </c>
      <c r="K4870" s="21">
        <v>1.0</v>
      </c>
      <c r="L4870" s="21" t="s">
        <v>35</v>
      </c>
      <c r="M4870" s="21" t="s">
        <v>6044</v>
      </c>
      <c r="N4870" s="21" t="s">
        <v>10098</v>
      </c>
      <c r="O4870" s="21"/>
      <c r="P4870" s="21"/>
      <c r="Q4870" s="21"/>
      <c r="R4870" s="21" t="s">
        <v>10020</v>
      </c>
      <c r="S4870" s="21" t="s">
        <v>10021</v>
      </c>
      <c r="T4870" s="27" t="s">
        <v>10099</v>
      </c>
      <c r="U4870" s="23"/>
      <c r="V4870" s="23"/>
      <c r="W4870" s="15">
        <f t="shared" si="2"/>
        <v>45635</v>
      </c>
      <c r="X4870" s="24">
        <v>4869.0</v>
      </c>
      <c r="Y4870" s="17" t="str">
        <f t="shared" si="6848"/>
        <v>=COUNTIFS(C$3:C4870,C4870)</v>
      </c>
      <c r="Z4870" s="25" t="str">
        <f t="shared" si="6849"/>
        <v>#NAME?</v>
      </c>
      <c r="AA4870" s="25" t="str">
        <f t="shared" si="6850"/>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35"/>
        <v>1</v>
      </c>
      <c r="B4871" s="10">
        <f t="shared" si="5557"/>
        <v>1</v>
      </c>
      <c r="C4871" s="12" t="s">
        <v>10100</v>
      </c>
      <c r="D4871" s="21" t="s">
        <v>250</v>
      </c>
      <c r="E4871" s="21" t="s">
        <v>10101</v>
      </c>
      <c r="F4871" s="21"/>
      <c r="G4871" s="21"/>
      <c r="H4871" s="21" t="s">
        <v>10102</v>
      </c>
      <c r="I4871" s="21"/>
      <c r="J4871" s="21"/>
      <c r="K4871" s="21"/>
      <c r="L4871" s="21"/>
      <c r="M4871" s="21"/>
      <c r="N4871" s="21"/>
      <c r="O4871" s="21"/>
      <c r="P4871" s="21"/>
      <c r="Q4871" s="21"/>
      <c r="R4871" s="21" t="s">
        <v>10020</v>
      </c>
      <c r="S4871" s="21" t="s">
        <v>10021</v>
      </c>
      <c r="T4871" s="27" t="s">
        <v>10103</v>
      </c>
      <c r="U4871" s="23"/>
      <c r="V4871" s="23"/>
      <c r="W4871" s="15">
        <f t="shared" si="2"/>
        <v>45635</v>
      </c>
      <c r="X4871" s="24">
        <v>4870.0</v>
      </c>
      <c r="Y4871" s="17" t="str">
        <f t="shared" si="6848"/>
        <v>=COUNTIFS(C$3:C4871,C4871)</v>
      </c>
      <c r="Z4871" s="25" t="str">
        <f t="shared" si="6849"/>
        <v>#NAME?</v>
      </c>
      <c r="AA4871" s="25" t="str">
        <f t="shared" si="6850"/>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35"/>
        <v>4</v>
      </c>
      <c r="B4872" s="10">
        <f t="shared" si="5557"/>
        <v>4</v>
      </c>
      <c r="C4872" s="12" t="s">
        <v>5181</v>
      </c>
      <c r="D4872" s="21" t="str">
        <f t="shared" ref="D4872:D4876" si="6851">VLOOKUP($C4872,$C$1:$P$7320,2,0)</f>
        <v>pron</v>
      </c>
      <c r="E4872" s="21" t="str">
        <f>VLOOKUP($C4872,$C$1:$P$7320,3,0)</f>
        <v>nt instr sg ima</v>
      </c>
      <c r="F4872" s="21" t="str">
        <f t="shared" ref="F4872:F4876" si="6852">VLOOKUP($C4872,$C$1:$P$7320,4,0)</f>
        <v/>
      </c>
      <c r="G4872" s="21"/>
      <c r="H4872" s="21" t="str">
        <f t="shared" ref="H4872:H4876" si="6853">VLOOKUP($C4872,$C$1:$P$7320,6,0)</f>
        <v>with this</v>
      </c>
      <c r="I4872" s="21" t="str">
        <f t="shared" ref="I4872:I4876" si="6854">VLOOKUP($C4872,$C$1:$P$7320,7,0)</f>
        <v/>
      </c>
      <c r="J4872" s="21" t="str">
        <f t="shared" ref="J4872:J4876" si="6855">VLOOKUP($C4872,$C$1:$P$7320,8,0)</f>
        <v/>
      </c>
      <c r="K4872" s="21" t="str">
        <f t="shared" ref="K4872:K4876" si="6856">VLOOKUP($C4872,$C$1:$P$7320,9,0)</f>
        <v/>
      </c>
      <c r="L4872" s="21" t="str">
        <f t="shared" ref="L4872:L4876" si="6857">VLOOKUP($C4872,$C$1:$P$7320,10,0)</f>
        <v/>
      </c>
      <c r="M4872" s="21" t="str">
        <f t="shared" ref="M4872:M4876" si="6858">VLOOKUP($C4872,$C$1:$P$7320,11,0)</f>
        <v/>
      </c>
      <c r="N4872" s="21" t="str">
        <f t="shared" ref="N4872:N4876" si="6859">VLOOKUP($C4872,$C$1:$P$7320,12,0)</f>
        <v/>
      </c>
      <c r="O4872" s="21" t="str">
        <f t="shared" ref="O4872:O4876" si="6860">VLOOKUP($C4872,$C$1:$P$7320,13,0)</f>
        <v/>
      </c>
      <c r="P4872" s="21" t="str">
        <f t="shared" ref="P4872:P4876" si="6861">VLOOKUP($C4872,$C$1:$P$7320,14,0)</f>
        <v/>
      </c>
      <c r="Q4872" s="21"/>
      <c r="R4872" s="21" t="s">
        <v>10020</v>
      </c>
      <c r="S4872" s="21" t="s">
        <v>10021</v>
      </c>
      <c r="T4872" s="27" t="s">
        <v>10080</v>
      </c>
      <c r="U4872" s="23"/>
      <c r="V4872" s="23"/>
      <c r="W4872" s="15">
        <f t="shared" si="2"/>
        <v>45635</v>
      </c>
      <c r="X4872" s="24">
        <v>4871.0</v>
      </c>
      <c r="Y4872" s="17" t="str">
        <f t="shared" si="6848"/>
        <v>=COUNTIFS(C$3:C4872,C4872)</v>
      </c>
      <c r="Z4872" s="25" t="str">
        <f t="shared" si="6849"/>
        <v>#NAME?</v>
      </c>
      <c r="AA4872" s="25" t="str">
        <f t="shared" si="6850"/>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35"/>
        <v>31</v>
      </c>
      <c r="B4873" s="10">
        <f t="shared" si="5557"/>
        <v>39</v>
      </c>
      <c r="C4873" s="12" t="s">
        <v>704</v>
      </c>
      <c r="D4873" s="21" t="str">
        <f t="shared" si="6851"/>
        <v>noun</v>
      </c>
      <c r="E4873" s="21" t="s">
        <v>8897</v>
      </c>
      <c r="F4873" s="21" t="str">
        <f t="shared" si="6852"/>
        <v/>
      </c>
      <c r="G4873" s="21"/>
      <c r="H4873" s="21" t="str">
        <f t="shared" si="6853"/>
        <v>by a monk, monastic</v>
      </c>
      <c r="I4873" s="21" t="str">
        <f t="shared" si="6854"/>
        <v>beggar, mendicant</v>
      </c>
      <c r="J4873" s="21" t="str">
        <f t="shared" si="6855"/>
        <v>√bhikkh (beg)</v>
      </c>
      <c r="K4873" s="21">
        <f t="shared" si="6856"/>
        <v>1</v>
      </c>
      <c r="L4873" s="21" t="str">
        <f t="shared" si="6857"/>
        <v>a</v>
      </c>
      <c r="M4873" s="21" t="str">
        <f t="shared" si="6858"/>
        <v/>
      </c>
      <c r="N4873" s="21" t="str">
        <f t="shared" si="6859"/>
        <v>√bhikkh + u</v>
      </c>
      <c r="O4873" s="21" t="str">
        <f t="shared" si="6860"/>
        <v/>
      </c>
      <c r="P4873" s="21" t="str">
        <f t="shared" si="6861"/>
        <v/>
      </c>
      <c r="Q4873" s="21"/>
      <c r="R4873" s="21" t="s">
        <v>10020</v>
      </c>
      <c r="S4873" s="21" t="s">
        <v>10021</v>
      </c>
      <c r="T4873" s="27" t="s">
        <v>10080</v>
      </c>
      <c r="U4873" s="23"/>
      <c r="V4873" s="23"/>
      <c r="W4873" s="15">
        <f t="shared" si="2"/>
        <v>45635</v>
      </c>
      <c r="X4873" s="24">
        <v>4872.0</v>
      </c>
      <c r="Y4873" s="17" t="str">
        <f t="shared" si="6848"/>
        <v>=COUNTIFS(C$3:C4873,C4873)</v>
      </c>
      <c r="Z4873" s="25" t="str">
        <f t="shared" si="6849"/>
        <v>#NAME?</v>
      </c>
      <c r="AA4873" s="25" t="str">
        <f t="shared" si="6850"/>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35"/>
        <v>3</v>
      </c>
      <c r="B4874" s="10">
        <f t="shared" si="5557"/>
        <v>3</v>
      </c>
      <c r="C4874" s="12" t="s">
        <v>5622</v>
      </c>
      <c r="D4874" s="21" t="str">
        <f t="shared" si="6851"/>
        <v>ind</v>
      </c>
      <c r="E4874" s="21" t="str">
        <f t="shared" ref="E4874:E4876" si="6862">VLOOKUP($C4874,$C$1:$P$7320,3,0)</f>
        <v>adv, comp</v>
      </c>
      <c r="F4874" s="21" t="str">
        <f t="shared" si="6852"/>
        <v/>
      </c>
      <c r="G4874" s="21"/>
      <c r="H4874" s="21" t="str">
        <f t="shared" si="6853"/>
        <v>two or three times</v>
      </c>
      <c r="I4874" s="21" t="str">
        <f t="shared" si="6854"/>
        <v/>
      </c>
      <c r="J4874" s="21" t="str">
        <f t="shared" si="6855"/>
        <v/>
      </c>
      <c r="K4874" s="21" t="str">
        <f t="shared" si="6856"/>
        <v/>
      </c>
      <c r="L4874" s="21" t="str">
        <f t="shared" si="6857"/>
        <v/>
      </c>
      <c r="M4874" s="21" t="str">
        <f t="shared" si="6858"/>
        <v/>
      </c>
      <c r="N4874" s="21" t="str">
        <f t="shared" si="6859"/>
        <v>dve + ti + kkhattuṃ</v>
      </c>
      <c r="O4874" s="21" t="str">
        <f t="shared" si="6860"/>
        <v/>
      </c>
      <c r="P4874" s="21" t="str">
        <f t="shared" si="6861"/>
        <v/>
      </c>
      <c r="Q4874" s="21" t="s">
        <v>10104</v>
      </c>
      <c r="R4874" s="21" t="s">
        <v>10020</v>
      </c>
      <c r="S4874" s="21" t="s">
        <v>10021</v>
      </c>
      <c r="T4874" s="27" t="s">
        <v>10080</v>
      </c>
      <c r="U4874" s="23"/>
      <c r="V4874" s="23"/>
      <c r="W4874" s="15">
        <f t="shared" si="2"/>
        <v>45635</v>
      </c>
      <c r="X4874" s="24">
        <v>4873.0</v>
      </c>
      <c r="Y4874" s="17" t="str">
        <f t="shared" si="6848"/>
        <v>=COUNTIFS(C$3:C4874,C4874)</v>
      </c>
      <c r="Z4874" s="25" t="str">
        <f t="shared" si="6849"/>
        <v>#NAME?</v>
      </c>
      <c r="AA4874" s="25" t="str">
        <f t="shared" si="6850"/>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35"/>
        <v>3</v>
      </c>
      <c r="B4875" s="10">
        <f t="shared" si="5557"/>
        <v>4</v>
      </c>
      <c r="C4875" s="12" t="s">
        <v>9927</v>
      </c>
      <c r="D4875" s="21" t="str">
        <f t="shared" si="6851"/>
        <v>noun</v>
      </c>
      <c r="E4875" s="21" t="str">
        <f t="shared" si="6862"/>
        <v>masc loc sg of pātimokkha, loc abs</v>
      </c>
      <c r="F4875" s="21" t="str">
        <f t="shared" si="6852"/>
        <v/>
      </c>
      <c r="G4875" s="21"/>
      <c r="H4875" s="21" t="str">
        <f t="shared" si="6853"/>
        <v>when the disciplinary code, precepts</v>
      </c>
      <c r="I4875" s="21" t="str">
        <f t="shared" si="6854"/>
        <v>in leading to liberation</v>
      </c>
      <c r="J4875" s="21" t="str">
        <f t="shared" si="6855"/>
        <v>√mokkh (be free)</v>
      </c>
      <c r="K4875" s="21">
        <f t="shared" si="6856"/>
        <v>1</v>
      </c>
      <c r="L4875" s="21" t="str">
        <f t="shared" si="6857"/>
        <v>a</v>
      </c>
      <c r="M4875" s="21" t="str">
        <f t="shared" si="6858"/>
        <v/>
      </c>
      <c r="N4875" s="21" t="str">
        <f t="shared" si="6859"/>
        <v>pa + ati + √mokkh + a</v>
      </c>
      <c r="O4875" s="21" t="str">
        <f t="shared" si="6860"/>
        <v/>
      </c>
      <c r="P4875" s="21" t="str">
        <f t="shared" si="6861"/>
        <v/>
      </c>
      <c r="Q4875" s="21"/>
      <c r="R4875" s="21" t="s">
        <v>10020</v>
      </c>
      <c r="S4875" s="21" t="s">
        <v>10021</v>
      </c>
      <c r="T4875" s="27" t="s">
        <v>10080</v>
      </c>
      <c r="U4875" s="23"/>
      <c r="V4875" s="23"/>
      <c r="W4875" s="15">
        <f t="shared" si="2"/>
        <v>45635</v>
      </c>
      <c r="X4875" s="24">
        <v>4874.0</v>
      </c>
      <c r="Y4875" s="17" t="str">
        <f t="shared" si="6848"/>
        <v>=COUNTIFS(C$3:C4875,C4875)</v>
      </c>
      <c r="Z4875" s="25" t="str">
        <f t="shared" si="6849"/>
        <v>#NAME?</v>
      </c>
      <c r="AA4875" s="25" t="str">
        <f t="shared" si="6850"/>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35"/>
        <v>3</v>
      </c>
      <c r="B4876" s="10">
        <f t="shared" si="5557"/>
        <v>4</v>
      </c>
      <c r="C4876" s="12" t="s">
        <v>9933</v>
      </c>
      <c r="D4876" s="21" t="str">
        <f t="shared" si="6851"/>
        <v>prp</v>
      </c>
      <c r="E4876" s="21" t="str">
        <f t="shared" si="6862"/>
        <v>masc loc sg of uddissamāna</v>
      </c>
      <c r="F4876" s="21" t="str">
        <f t="shared" si="6852"/>
        <v/>
      </c>
      <c r="G4876" s="21"/>
      <c r="H4876" s="21" t="str">
        <f t="shared" si="6853"/>
        <v>when being recited</v>
      </c>
      <c r="I4876" s="21" t="str">
        <f t="shared" si="6854"/>
        <v>in being pointed up</v>
      </c>
      <c r="J4876" s="21" t="str">
        <f t="shared" si="6855"/>
        <v>√dis (point out, explain)</v>
      </c>
      <c r="K4876" s="21">
        <f t="shared" si="6856"/>
        <v>1</v>
      </c>
      <c r="L4876" s="21" t="str">
        <f t="shared" si="6857"/>
        <v>ya</v>
      </c>
      <c r="M4876" s="21" t="str">
        <f t="shared" si="6858"/>
        <v>√dis + ya &gt; dissa (pass)</v>
      </c>
      <c r="N4876" s="21" t="str">
        <f t="shared" si="6859"/>
        <v>ud + dissa + māna</v>
      </c>
      <c r="O4876" s="21" t="str">
        <f t="shared" si="6860"/>
        <v/>
      </c>
      <c r="P4876" s="21" t="str">
        <f t="shared" si="6861"/>
        <v/>
      </c>
      <c r="Q4876" s="21"/>
      <c r="R4876" s="21" t="s">
        <v>10020</v>
      </c>
      <c r="S4876" s="21" t="s">
        <v>10021</v>
      </c>
      <c r="T4876" s="27" t="s">
        <v>10080</v>
      </c>
      <c r="U4876" s="23"/>
      <c r="V4876" s="23"/>
      <c r="W4876" s="15">
        <f t="shared" si="2"/>
        <v>45635</v>
      </c>
      <c r="X4876" s="24">
        <v>4875.0</v>
      </c>
      <c r="Y4876" s="17" t="str">
        <f t="shared" si="6848"/>
        <v>=COUNTIFS(C$3:C4876,C4876)</v>
      </c>
      <c r="Z4876" s="25" t="str">
        <f t="shared" si="6849"/>
        <v>#NAME?</v>
      </c>
      <c r="AA4876" s="25" t="str">
        <f t="shared" si="6850"/>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35"/>
        <v>1</v>
      </c>
      <c r="B4877" s="10">
        <f t="shared" si="5557"/>
        <v>1</v>
      </c>
      <c r="C4877" s="12" t="s">
        <v>10105</v>
      </c>
      <c r="D4877" s="21" t="s">
        <v>42</v>
      </c>
      <c r="E4877" s="21" t="s">
        <v>3394</v>
      </c>
      <c r="F4877" s="21"/>
      <c r="G4877" s="21"/>
      <c r="H4877" s="21" t="s">
        <v>240</v>
      </c>
      <c r="I4877" s="21"/>
      <c r="J4877" s="21"/>
      <c r="K4877" s="21"/>
      <c r="L4877" s="21"/>
      <c r="M4877" s="21"/>
      <c r="N4877" s="21"/>
      <c r="O4877" s="21"/>
      <c r="P4877" s="21"/>
      <c r="Q4877" s="21"/>
      <c r="R4877" s="21" t="s">
        <v>10020</v>
      </c>
      <c r="S4877" s="21" t="s">
        <v>10021</v>
      </c>
      <c r="T4877" s="27" t="s">
        <v>10106</v>
      </c>
      <c r="U4877" s="23"/>
      <c r="V4877" s="23"/>
      <c r="W4877" s="15">
        <f t="shared" si="2"/>
        <v>45635</v>
      </c>
      <c r="X4877" s="24">
        <v>4876.0</v>
      </c>
      <c r="Y4877" s="17" t="str">
        <f t="shared" si="6848"/>
        <v>=COUNTIFS(C$3:C4877,C4877)</v>
      </c>
      <c r="Z4877" s="25" t="str">
        <f t="shared" si="6849"/>
        <v>#NAME?</v>
      </c>
      <c r="AA4877" s="25" t="str">
        <f t="shared" si="6850"/>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35"/>
        <v>99</v>
      </c>
      <c r="B4878" s="10">
        <f t="shared" si="5557"/>
        <v>124</v>
      </c>
      <c r="C4878" s="12" t="s">
        <v>466</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10020</v>
      </c>
      <c r="S4878" s="21" t="s">
        <v>10021</v>
      </c>
      <c r="T4878" s="27" t="s">
        <v>10080</v>
      </c>
      <c r="U4878" s="23"/>
      <c r="V4878" s="23"/>
      <c r="W4878" s="15">
        <f t="shared" si="2"/>
        <v>45635</v>
      </c>
      <c r="X4878" s="24">
        <v>4877.0</v>
      </c>
      <c r="Y4878" s="17" t="str">
        <f t="shared" si="6848"/>
        <v>=COUNTIFS(C$3:C4878,C4878)</v>
      </c>
      <c r="Z4878" s="25" t="str">
        <f t="shared" si="6849"/>
        <v>#NAME?</v>
      </c>
      <c r="AA4878" s="25" t="str">
        <f t="shared" si="6850"/>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35"/>
        <v>1</v>
      </c>
      <c r="B4879" s="10">
        <f t="shared" si="5557"/>
        <v>1</v>
      </c>
      <c r="C4879" s="12" t="s">
        <v>10107</v>
      </c>
      <c r="D4879" s="21" t="s">
        <v>47</v>
      </c>
      <c r="E4879" s="21" t="s">
        <v>10108</v>
      </c>
      <c r="F4879" s="21"/>
      <c r="G4879" s="21"/>
      <c r="H4879" s="21" t="s">
        <v>10109</v>
      </c>
      <c r="I4879" s="21"/>
      <c r="J4879" s="21" t="s">
        <v>640</v>
      </c>
      <c r="K4879" s="21">
        <v>1.0</v>
      </c>
      <c r="L4879" s="21" t="s">
        <v>35</v>
      </c>
      <c r="M4879" s="21"/>
      <c r="N4879" s="21" t="s">
        <v>641</v>
      </c>
      <c r="O4879" s="21"/>
      <c r="P4879" s="21"/>
      <c r="Q4879" s="21"/>
      <c r="R4879" s="21" t="s">
        <v>10020</v>
      </c>
      <c r="S4879" s="21" t="s">
        <v>10021</v>
      </c>
      <c r="T4879" s="27" t="s">
        <v>10110</v>
      </c>
      <c r="U4879" s="23"/>
      <c r="V4879" s="23"/>
      <c r="W4879" s="15">
        <f t="shared" si="2"/>
        <v>45635</v>
      </c>
      <c r="X4879" s="24">
        <v>4878.0</v>
      </c>
      <c r="Y4879" s="17" t="str">
        <f t="shared" si="6848"/>
        <v>=COUNTIFS(C$3:C4879,C4879)</v>
      </c>
      <c r="Z4879" s="25" t="str">
        <f t="shared" si="6849"/>
        <v>#NAME?</v>
      </c>
      <c r="AA4879" s="25" t="str">
        <f t="shared" si="6850"/>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35"/>
        <v>1</v>
      </c>
      <c r="B4880" s="10">
        <f t="shared" si="5557"/>
        <v>1</v>
      </c>
      <c r="C4880" s="12" t="s">
        <v>10111</v>
      </c>
      <c r="D4880" s="21" t="s">
        <v>118</v>
      </c>
      <c r="E4880" s="27" t="s">
        <v>842</v>
      </c>
      <c r="F4880" s="21"/>
      <c r="G4880" s="21"/>
      <c r="H4880" s="21"/>
      <c r="I4880" s="21"/>
      <c r="J4880" s="21"/>
      <c r="K4880" s="21"/>
      <c r="L4880" s="21"/>
      <c r="M4880" s="21"/>
      <c r="N4880" s="21" t="s">
        <v>10112</v>
      </c>
      <c r="O4880" s="21"/>
      <c r="P4880" s="21"/>
      <c r="Q4880" s="21"/>
      <c r="R4880" s="21" t="s">
        <v>10020</v>
      </c>
      <c r="S4880" s="21" t="s">
        <v>10021</v>
      </c>
      <c r="T4880" s="27" t="s">
        <v>10080</v>
      </c>
      <c r="U4880" s="23"/>
      <c r="V4880" s="23"/>
      <c r="W4880" s="15">
        <f t="shared" si="2"/>
        <v>45635</v>
      </c>
      <c r="X4880" s="24">
        <v>4879.0</v>
      </c>
      <c r="Y4880" s="17" t="str">
        <f t="shared" si="6848"/>
        <v>=COUNTIFS(C$3:C4880,C4880)</v>
      </c>
      <c r="Z4880" s="25" t="str">
        <f t="shared" si="6849"/>
        <v>#NAME?</v>
      </c>
      <c r="AA4880" s="25" t="str">
        <f t="shared" si="6850"/>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35"/>
        <v>1</v>
      </c>
      <c r="B4881" s="10">
        <f t="shared" si="5557"/>
        <v>1</v>
      </c>
      <c r="C4881" s="12" t="s">
        <v>10113</v>
      </c>
      <c r="D4881" s="21" t="s">
        <v>29</v>
      </c>
      <c r="E4881" s="21" t="s">
        <v>1640</v>
      </c>
      <c r="F4881" s="21"/>
      <c r="G4881" s="21"/>
      <c r="H4881" s="21" t="s">
        <v>10114</v>
      </c>
      <c r="I4881" s="21"/>
      <c r="J4881" s="21"/>
      <c r="K4881" s="21"/>
      <c r="L4881" s="21"/>
      <c r="M4881" s="21"/>
      <c r="N4881" s="21"/>
      <c r="O4881" s="21"/>
      <c r="P4881" s="21"/>
      <c r="Q4881" s="21"/>
      <c r="R4881" s="21" t="s">
        <v>10020</v>
      </c>
      <c r="S4881" s="21" t="s">
        <v>10021</v>
      </c>
      <c r="T4881" s="27" t="s">
        <v>10115</v>
      </c>
      <c r="U4881" s="23"/>
      <c r="V4881" s="23"/>
      <c r="W4881" s="15">
        <f t="shared" si="2"/>
        <v>45635</v>
      </c>
      <c r="X4881" s="24">
        <v>4880.0</v>
      </c>
      <c r="Y4881" s="17" t="str">
        <f t="shared" si="6848"/>
        <v>=COUNTIFS(C$3:C4881,C4881)</v>
      </c>
      <c r="Z4881" s="25" t="str">
        <f t="shared" si="6849"/>
        <v>#NAME?</v>
      </c>
      <c r="AA4881" s="25" t="str">
        <f t="shared" si="6850"/>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35"/>
        <v>39</v>
      </c>
      <c r="B4882" s="10">
        <f t="shared" si="5557"/>
        <v>63</v>
      </c>
      <c r="C4882" s="12" t="s">
        <v>449</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10020</v>
      </c>
      <c r="S4882" s="21" t="s">
        <v>10021</v>
      </c>
      <c r="T4882" s="27" t="s">
        <v>10080</v>
      </c>
      <c r="U4882" s="23"/>
      <c r="V4882" s="23"/>
      <c r="W4882" s="15">
        <f t="shared" si="2"/>
        <v>45635</v>
      </c>
      <c r="X4882" s="24">
        <v>4881.0</v>
      </c>
      <c r="Y4882" s="17" t="str">
        <f t="shared" si="6848"/>
        <v>=COUNTIFS(C$3:C4882,C4882)</v>
      </c>
      <c r="Z4882" s="25" t="str">
        <f t="shared" si="6849"/>
        <v>#NAME?</v>
      </c>
      <c r="AA4882" s="25" t="str">
        <f t="shared" si="6850"/>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57"/>
        <v>0</v>
      </c>
      <c r="C4883" s="130"/>
      <c r="D4883" s="130"/>
      <c r="E4883" s="130"/>
      <c r="F4883" s="130"/>
      <c r="G4883" s="130"/>
      <c r="H4883" s="130"/>
      <c r="I4883" s="130"/>
      <c r="J4883" s="130"/>
      <c r="K4883" s="130"/>
      <c r="L4883" s="130"/>
      <c r="M4883" s="130"/>
      <c r="N4883" s="130"/>
      <c r="O4883" s="130"/>
      <c r="P4883" s="130"/>
      <c r="Q4883" s="130"/>
      <c r="R4883" s="130"/>
      <c r="S4883" s="130"/>
      <c r="T4883" s="130"/>
      <c r="U4883" s="36"/>
      <c r="V4883" s="36"/>
      <c r="W4883" s="15">
        <f t="shared" si="2"/>
        <v>45635</v>
      </c>
      <c r="X4883" s="24">
        <v>4882.0</v>
      </c>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57"/>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2"/>
        <v>45635</v>
      </c>
      <c r="X4884" s="24">
        <v>4883.0</v>
      </c>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63">COUNTIFS(C$3:C4885,C4885)</f>
        <v>23</v>
      </c>
      <c r="B4885" s="10">
        <f t="shared" si="5557"/>
        <v>80</v>
      </c>
      <c r="C4885" s="12" t="s">
        <v>1856</v>
      </c>
      <c r="D4885" s="21" t="str">
        <f t="shared" ref="D4885:D4888" si="6864">VLOOKUP($C4885,$C$1:$P$7320,2,0)</f>
        <v>ind</v>
      </c>
      <c r="E4885" s="21" t="str">
        <f t="shared" ref="E4885:E4888" si="6865">VLOOKUP($C4885,$C$1:$P$7320,3,0)</f>
        <v>neg</v>
      </c>
      <c r="F4885" s="21" t="str">
        <f t="shared" ref="F4885:F4888" si="6866">VLOOKUP($C4885,$C$1:$P$7320,4,0)</f>
        <v/>
      </c>
      <c r="G4885" s="21"/>
      <c r="H4885" s="21" t="str">
        <f t="shared" ref="H4885:H4888" si="6867">VLOOKUP($C4885,$C$1:$P$7320,6,0)</f>
        <v>not</v>
      </c>
      <c r="I4885" s="21" t="str">
        <f t="shared" ref="I4885:I4888" si="6868">VLOOKUP($C4885,$C$1:$P$7320,7,0)</f>
        <v/>
      </c>
      <c r="J4885" s="21" t="str">
        <f t="shared" ref="J4885:J4888" si="6869">VLOOKUP($C4885,$C$1:$P$7320,8,0)</f>
        <v/>
      </c>
      <c r="K4885" s="21" t="str">
        <f t="shared" ref="K4885:K4888" si="6870">VLOOKUP($C4885,$C$1:$P$7320,9,0)</f>
        <v/>
      </c>
      <c r="L4885" s="21" t="str">
        <f t="shared" ref="L4885:L4888" si="6871">VLOOKUP($C4885,$C$1:$P$7320,10,0)</f>
        <v/>
      </c>
      <c r="M4885" s="21" t="str">
        <f t="shared" ref="M4885:M4888" si="6872">VLOOKUP($C4885,$C$1:$P$7320,11,0)</f>
        <v/>
      </c>
      <c r="N4885" s="21" t="str">
        <f t="shared" ref="N4885:N4888" si="6873">VLOOKUP($C4885,$C$1:$P$7320,12,0)</f>
        <v/>
      </c>
      <c r="O4885" s="21" t="str">
        <f t="shared" ref="O4885:O4888" si="6874">VLOOKUP($C4885,$C$1:$P$7320,13,0)</f>
        <v/>
      </c>
      <c r="P4885" s="21" t="str">
        <f t="shared" ref="P4885:P4888" si="6875">VLOOKUP($C4885,$C$1:$P$7320,14,0)</f>
        <v/>
      </c>
      <c r="Q4885" s="21"/>
      <c r="R4885" s="21" t="s">
        <v>10020</v>
      </c>
      <c r="S4885" s="21" t="s">
        <v>10021</v>
      </c>
      <c r="T4885" s="21" t="s">
        <v>10116</v>
      </c>
      <c r="U4885" s="23"/>
      <c r="V4885" s="23"/>
      <c r="W4885" s="15">
        <f t="shared" si="2"/>
        <v>45635</v>
      </c>
      <c r="X4885" s="24">
        <v>4884.0</v>
      </c>
      <c r="Y4885" s="17" t="str">
        <f t="shared" ref="Y4885:Y4906" si="6876">formulatext(A4885)</f>
        <v>=COUNTIFS(C$3:C4885,C4885)</v>
      </c>
      <c r="Z4885" s="25" t="str">
        <f t="shared" ref="Z4885:Z4906" si="6877">org.libreoffice.regex(Y4885,"(\= COUNTIFS\(C\$\d{1,3}:)(C\d{1,3})(,)(C\d{1,3})(\))","$2")</f>
        <v>#NAME?</v>
      </c>
      <c r="AA4885" s="25" t="str">
        <f t="shared" ref="AA4885:AA4906" si="6878">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63"/>
        <v>25</v>
      </c>
      <c r="B4886" s="10">
        <f t="shared" si="5557"/>
        <v>25</v>
      </c>
      <c r="C4886" s="12" t="s">
        <v>2894</v>
      </c>
      <c r="D4886" s="21" t="str">
        <f t="shared" si="6864"/>
        <v>ind</v>
      </c>
      <c r="E4886" s="21" t="str">
        <f t="shared" si="6865"/>
        <v>conj</v>
      </c>
      <c r="F4886" s="21" t="str">
        <f t="shared" si="6866"/>
        <v/>
      </c>
      <c r="G4886" s="21"/>
      <c r="H4886" s="21" t="str">
        <f t="shared" si="6867"/>
        <v>and</v>
      </c>
      <c r="I4886" s="21" t="str">
        <f t="shared" si="6868"/>
        <v/>
      </c>
      <c r="J4886" s="21" t="str">
        <f t="shared" si="6869"/>
        <v/>
      </c>
      <c r="K4886" s="21" t="str">
        <f t="shared" si="6870"/>
        <v/>
      </c>
      <c r="L4886" s="21" t="str">
        <f t="shared" si="6871"/>
        <v/>
      </c>
      <c r="M4886" s="21" t="str">
        <f t="shared" si="6872"/>
        <v/>
      </c>
      <c r="N4886" s="21" t="str">
        <f t="shared" si="6873"/>
        <v/>
      </c>
      <c r="O4886" s="21" t="str">
        <f t="shared" si="6874"/>
        <v/>
      </c>
      <c r="P4886" s="21" t="str">
        <f t="shared" si="6875"/>
        <v/>
      </c>
      <c r="Q4886" s="21"/>
      <c r="R4886" s="21" t="s">
        <v>10020</v>
      </c>
      <c r="S4886" s="21" t="s">
        <v>10021</v>
      </c>
      <c r="T4886" s="21" t="s">
        <v>10116</v>
      </c>
      <c r="U4886" s="77"/>
      <c r="V4886" s="23"/>
      <c r="W4886" s="15">
        <f t="shared" si="2"/>
        <v>45635</v>
      </c>
      <c r="X4886" s="24">
        <v>4885.0</v>
      </c>
      <c r="Y4886" s="17" t="str">
        <f t="shared" si="6876"/>
        <v>=COUNTIFS(C$3:C4886,C4886)</v>
      </c>
      <c r="Z4886" s="25" t="str">
        <f t="shared" si="6877"/>
        <v>#NAME?</v>
      </c>
      <c r="AA4886" s="25" t="str">
        <f t="shared" si="6878"/>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3"/>
        <v>14</v>
      </c>
      <c r="B4887" s="10">
        <f t="shared" si="5557"/>
        <v>17</v>
      </c>
      <c r="C4887" s="12" t="s">
        <v>41</v>
      </c>
      <c r="D4887" s="21" t="str">
        <f t="shared" si="6864"/>
        <v>pron</v>
      </c>
      <c r="E4887" s="21" t="str">
        <f t="shared" si="6865"/>
        <v>masc dat sg of ta</v>
      </c>
      <c r="F4887" s="21" t="str">
        <f t="shared" si="6866"/>
        <v/>
      </c>
      <c r="G4887" s="21"/>
      <c r="H4887" s="21" t="str">
        <f t="shared" si="6867"/>
        <v>to him</v>
      </c>
      <c r="I4887" s="21" t="str">
        <f t="shared" si="6868"/>
        <v/>
      </c>
      <c r="J4887" s="21" t="str">
        <f t="shared" si="6869"/>
        <v/>
      </c>
      <c r="K4887" s="21" t="str">
        <f t="shared" si="6870"/>
        <v/>
      </c>
      <c r="L4887" s="21" t="str">
        <f t="shared" si="6871"/>
        <v/>
      </c>
      <c r="M4887" s="21" t="str">
        <f t="shared" si="6872"/>
        <v/>
      </c>
      <c r="N4887" s="21" t="str">
        <f t="shared" si="6873"/>
        <v/>
      </c>
      <c r="O4887" s="21" t="str">
        <f t="shared" si="6874"/>
        <v/>
      </c>
      <c r="P4887" s="21" t="str">
        <f t="shared" si="6875"/>
        <v/>
      </c>
      <c r="Q4887" s="21"/>
      <c r="R4887" s="21" t="s">
        <v>10020</v>
      </c>
      <c r="S4887" s="21" t="s">
        <v>10021</v>
      </c>
      <c r="T4887" s="21" t="s">
        <v>10116</v>
      </c>
      <c r="U4887" s="23"/>
      <c r="V4887" s="23"/>
      <c r="W4887" s="15">
        <f t="shared" si="2"/>
        <v>45635</v>
      </c>
      <c r="X4887" s="24">
        <v>4886.0</v>
      </c>
      <c r="Y4887" s="17" t="str">
        <f t="shared" si="6876"/>
        <v>=COUNTIFS(C$3:C4887,C4887)</v>
      </c>
      <c r="Z4887" s="25" t="str">
        <f t="shared" si="6877"/>
        <v>#NAME?</v>
      </c>
      <c r="AA4887" s="25" t="str">
        <f t="shared" si="6878"/>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3"/>
        <v>8</v>
      </c>
      <c r="B4888" s="10">
        <f t="shared" si="5557"/>
        <v>9</v>
      </c>
      <c r="C4888" s="12" t="s">
        <v>4782</v>
      </c>
      <c r="D4888" s="21" t="str">
        <f t="shared" si="6864"/>
        <v>noun</v>
      </c>
      <c r="E4888" s="21" t="str">
        <f t="shared" si="6865"/>
        <v>masc dat sg of bhikkhu, from bhikkhati</v>
      </c>
      <c r="F4888" s="21" t="str">
        <f t="shared" si="6866"/>
        <v/>
      </c>
      <c r="G4888" s="21"/>
      <c r="H4888" s="21" t="str">
        <f t="shared" si="6867"/>
        <v>for a monk, monastic</v>
      </c>
      <c r="I4888" s="21" t="str">
        <f t="shared" si="6868"/>
        <v>beggar, mendicant</v>
      </c>
      <c r="J4888" s="21" t="str">
        <f t="shared" si="6869"/>
        <v>√bhikkh (beg)</v>
      </c>
      <c r="K4888" s="21">
        <f t="shared" si="6870"/>
        <v>1</v>
      </c>
      <c r="L4888" s="21" t="str">
        <f t="shared" si="6871"/>
        <v>a</v>
      </c>
      <c r="M4888" s="21" t="str">
        <f t="shared" si="6872"/>
        <v/>
      </c>
      <c r="N4888" s="21" t="str">
        <f t="shared" si="6873"/>
        <v>√bhikkh + u</v>
      </c>
      <c r="O4888" s="21" t="str">
        <f t="shared" si="6874"/>
        <v/>
      </c>
      <c r="P4888" s="21" t="str">
        <f t="shared" si="6875"/>
        <v/>
      </c>
      <c r="Q4888" s="21"/>
      <c r="R4888" s="21" t="s">
        <v>10020</v>
      </c>
      <c r="S4888" s="21" t="s">
        <v>10021</v>
      </c>
      <c r="T4888" s="21" t="s">
        <v>10116</v>
      </c>
      <c r="U4888" s="23"/>
      <c r="V4888" s="23"/>
      <c r="W4888" s="15">
        <f t="shared" si="2"/>
        <v>45635</v>
      </c>
      <c r="X4888" s="24">
        <v>4887.0</v>
      </c>
      <c r="Y4888" s="17" t="str">
        <f t="shared" si="6876"/>
        <v>=COUNTIFS(C$3:C4888,C4888)</v>
      </c>
      <c r="Z4888" s="25" t="str">
        <f t="shared" si="6877"/>
        <v>#NAME?</v>
      </c>
      <c r="AA4888" s="25" t="str">
        <f t="shared" si="6878"/>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3"/>
        <v>1</v>
      </c>
      <c r="B4889" s="10">
        <f t="shared" si="5557"/>
        <v>1</v>
      </c>
      <c r="C4889" s="12" t="s">
        <v>10117</v>
      </c>
      <c r="D4889" s="21" t="s">
        <v>47</v>
      </c>
      <c r="E4889" s="21" t="s">
        <v>10118</v>
      </c>
      <c r="F4889" s="21"/>
      <c r="G4889" s="21"/>
      <c r="H4889" s="21" t="s">
        <v>10119</v>
      </c>
      <c r="I4889" s="21"/>
      <c r="J4889" s="21" t="s">
        <v>621</v>
      </c>
      <c r="K4889" s="21">
        <v>5.0</v>
      </c>
      <c r="L4889" s="21" t="s">
        <v>622</v>
      </c>
      <c r="M4889" s="21"/>
      <c r="N4889" s="21" t="s">
        <v>10120</v>
      </c>
      <c r="O4889" s="21"/>
      <c r="P4889" s="21"/>
      <c r="Q4889" s="21"/>
      <c r="R4889" s="21" t="s">
        <v>10020</v>
      </c>
      <c r="S4889" s="21" t="s">
        <v>10021</v>
      </c>
      <c r="T4889" s="21" t="s">
        <v>10121</v>
      </c>
      <c r="U4889" s="23"/>
      <c r="V4889" s="23"/>
      <c r="W4889" s="15">
        <f t="shared" si="2"/>
        <v>45635</v>
      </c>
      <c r="X4889" s="24">
        <v>4888.0</v>
      </c>
      <c r="Y4889" s="17" t="str">
        <f t="shared" si="6876"/>
        <v>=COUNTIFS(C$3:C4889,C4889)</v>
      </c>
      <c r="Z4889" s="25" t="str">
        <f t="shared" si="6877"/>
        <v>#NAME?</v>
      </c>
      <c r="AA4889" s="25" t="str">
        <f t="shared" si="6878"/>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3"/>
        <v>1</v>
      </c>
      <c r="B4890" s="10">
        <f t="shared" si="5557"/>
        <v>1</v>
      </c>
      <c r="C4890" s="12" t="s">
        <v>10122</v>
      </c>
      <c r="D4890" s="21" t="s">
        <v>47</v>
      </c>
      <c r="E4890" s="21" t="s">
        <v>2521</v>
      </c>
      <c r="F4890" s="21"/>
      <c r="G4890" s="21"/>
      <c r="H4890" s="21" t="s">
        <v>10123</v>
      </c>
      <c r="I4890" s="21" t="s">
        <v>10124</v>
      </c>
      <c r="J4890" s="21" t="s">
        <v>10125</v>
      </c>
      <c r="K4890" s="21">
        <v>2.0</v>
      </c>
      <c r="L4890" s="21" t="s">
        <v>3045</v>
      </c>
      <c r="M4890" s="21"/>
      <c r="N4890" s="21" t="s">
        <v>10126</v>
      </c>
      <c r="O4890" s="21"/>
      <c r="P4890" s="21"/>
      <c r="Q4890" s="21"/>
      <c r="R4890" s="21" t="s">
        <v>10020</v>
      </c>
      <c r="S4890" s="21" t="s">
        <v>10021</v>
      </c>
      <c r="T4890" s="21" t="s">
        <v>10127</v>
      </c>
      <c r="U4890" s="23"/>
      <c r="V4890" s="23"/>
      <c r="W4890" s="15">
        <f t="shared" si="2"/>
        <v>45635</v>
      </c>
      <c r="X4890" s="24">
        <v>4889.0</v>
      </c>
      <c r="Y4890" s="17" t="str">
        <f t="shared" si="6876"/>
        <v>=COUNTIFS(C$3:C4890,C4890)</v>
      </c>
      <c r="Z4890" s="25" t="str">
        <f t="shared" si="6877"/>
        <v>#NAME?</v>
      </c>
      <c r="AA4890" s="25" t="str">
        <f t="shared" si="6878"/>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3"/>
        <v>2</v>
      </c>
      <c r="B4891" s="10">
        <f t="shared" si="5557"/>
        <v>2</v>
      </c>
      <c r="C4891" s="12" t="s">
        <v>5494</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10020</v>
      </c>
      <c r="S4891" s="21" t="s">
        <v>10021</v>
      </c>
      <c r="T4891" s="21" t="s">
        <v>10116</v>
      </c>
      <c r="U4891" s="23"/>
      <c r="V4891" s="23"/>
      <c r="W4891" s="15">
        <f t="shared" si="2"/>
        <v>45635</v>
      </c>
      <c r="X4891" s="24">
        <v>4890.0</v>
      </c>
      <c r="Y4891" s="17" t="str">
        <f t="shared" si="6876"/>
        <v>=COUNTIFS(C$3:C4891,C4891)</v>
      </c>
      <c r="Z4891" s="25" t="str">
        <f t="shared" si="6877"/>
        <v>#NAME?</v>
      </c>
      <c r="AA4891" s="25" t="str">
        <f t="shared" si="6878"/>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3"/>
        <v>1</v>
      </c>
      <c r="B4892" s="10">
        <f t="shared" si="5557"/>
        <v>1</v>
      </c>
      <c r="C4892" s="12" t="s">
        <v>10128</v>
      </c>
      <c r="D4892" s="21" t="s">
        <v>118</v>
      </c>
      <c r="E4892" s="21" t="s">
        <v>6774</v>
      </c>
      <c r="F4892" s="21"/>
      <c r="G4892" s="21"/>
      <c r="H4892" s="21" t="s">
        <v>9738</v>
      </c>
      <c r="I4892" s="21"/>
      <c r="J4892" s="21"/>
      <c r="K4892" s="21"/>
      <c r="L4892" s="21"/>
      <c r="M4892" s="21"/>
      <c r="N4892" s="21" t="s">
        <v>10129</v>
      </c>
      <c r="O4892" s="21"/>
      <c r="P4892" s="21"/>
      <c r="Q4892" s="21"/>
      <c r="R4892" s="21" t="s">
        <v>10020</v>
      </c>
      <c r="S4892" s="21" t="s">
        <v>10021</v>
      </c>
      <c r="T4892" s="21" t="s">
        <v>10130</v>
      </c>
      <c r="U4892" s="23"/>
      <c r="V4892" s="23"/>
      <c r="W4892" s="15">
        <f t="shared" si="2"/>
        <v>45635</v>
      </c>
      <c r="X4892" s="24">
        <v>4891.0</v>
      </c>
      <c r="Y4892" s="17" t="str">
        <f t="shared" si="6876"/>
        <v>=COUNTIFS(C$3:C4892,C4892)</v>
      </c>
      <c r="Z4892" s="25" t="str">
        <f t="shared" si="6877"/>
        <v>#NAME?</v>
      </c>
      <c r="AA4892" s="25" t="str">
        <f t="shared" si="6878"/>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3"/>
        <v>2</v>
      </c>
      <c r="B4893" s="10">
        <f t="shared" si="5557"/>
        <v>2</v>
      </c>
      <c r="C4893" s="12" t="s">
        <v>9742</v>
      </c>
      <c r="D4893" s="21" t="str">
        <f t="shared" ref="D4893:D4897" si="6879">VLOOKUP($C4893,$C$1:$P$7320,2,0)</f>
        <v>pron</v>
      </c>
      <c r="E4893" s="21" t="str">
        <f t="shared" ref="E4893:E4897" si="6880">VLOOKUP($C4893,$C$1:$P$7320,3,0)</f>
        <v>fem acc sg of ya</v>
      </c>
      <c r="F4893" s="21" t="str">
        <f t="shared" ref="F4893:F4897" si="6881">VLOOKUP($C4893,$C$1:$P$7320,4,0)</f>
        <v/>
      </c>
      <c r="G4893" s="21"/>
      <c r="H4893" s="21" t="str">
        <f t="shared" ref="H4893:H4897" si="6882">VLOOKUP($C4893,$C$1:$P$7320,6,0)</f>
        <v>whichever</v>
      </c>
      <c r="I4893" s="21" t="str">
        <f t="shared" ref="I4893:I4897" si="6883">VLOOKUP($C4893,$C$1:$P$7320,7,0)</f>
        <v/>
      </c>
      <c r="J4893" s="21" t="str">
        <f t="shared" ref="J4893:J4897" si="6884">VLOOKUP($C4893,$C$1:$P$7320,8,0)</f>
        <v/>
      </c>
      <c r="K4893" s="21" t="str">
        <f t="shared" ref="K4893:K4897" si="6885">VLOOKUP($C4893,$C$1:$P$7320,9,0)</f>
        <v/>
      </c>
      <c r="L4893" s="21" t="str">
        <f t="shared" ref="L4893:L4897" si="6886">VLOOKUP($C4893,$C$1:$P$7320,10,0)</f>
        <v/>
      </c>
      <c r="M4893" s="21" t="str">
        <f t="shared" ref="M4893:M4897" si="6887">VLOOKUP($C4893,$C$1:$P$7320,11,0)</f>
        <v/>
      </c>
      <c r="N4893" s="21" t="str">
        <f t="shared" ref="N4893:N4897" si="6888">VLOOKUP($C4893,$C$1:$P$7320,12,0)</f>
        <v/>
      </c>
      <c r="O4893" s="21" t="str">
        <f t="shared" ref="O4893:O4897" si="6889">VLOOKUP($C4893,$C$1:$P$7320,13,0)</f>
        <v/>
      </c>
      <c r="P4893" s="21" t="str">
        <f t="shared" ref="P4893:P4897" si="6890">VLOOKUP($C4893,$C$1:$P$7320,14,0)</f>
        <v/>
      </c>
      <c r="Q4893" s="21"/>
      <c r="R4893" s="21" t="s">
        <v>10020</v>
      </c>
      <c r="S4893" s="21" t="s">
        <v>10021</v>
      </c>
      <c r="T4893" s="21" t="s">
        <v>10116</v>
      </c>
      <c r="U4893" s="23"/>
      <c r="V4893" s="23"/>
      <c r="W4893" s="15">
        <f t="shared" si="2"/>
        <v>45635</v>
      </c>
      <c r="X4893" s="24">
        <v>4892.0</v>
      </c>
      <c r="Y4893" s="17" t="str">
        <f t="shared" si="6876"/>
        <v>=COUNTIFS(C$3:C4893,C4893)</v>
      </c>
      <c r="Z4893" s="25" t="str">
        <f t="shared" si="6877"/>
        <v>#NAME?</v>
      </c>
      <c r="AA4893" s="25" t="str">
        <f t="shared" si="6878"/>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3"/>
        <v>18</v>
      </c>
      <c r="B4894" s="10">
        <f t="shared" si="5557"/>
        <v>19</v>
      </c>
      <c r="C4894" s="12" t="s">
        <v>3218</v>
      </c>
      <c r="D4894" s="21" t="str">
        <f t="shared" si="6879"/>
        <v>ind</v>
      </c>
      <c r="E4894" s="21" t="str">
        <f t="shared" si="6880"/>
        <v>conj</v>
      </c>
      <c r="F4894" s="21" t="str">
        <f t="shared" si="6881"/>
        <v/>
      </c>
      <c r="G4894" s="21"/>
      <c r="H4894" s="21" t="str">
        <f t="shared" si="6882"/>
        <v>and</v>
      </c>
      <c r="I4894" s="21" t="str">
        <f t="shared" si="6883"/>
        <v/>
      </c>
      <c r="J4894" s="21" t="str">
        <f t="shared" si="6884"/>
        <v/>
      </c>
      <c r="K4894" s="21" t="str">
        <f t="shared" si="6885"/>
        <v/>
      </c>
      <c r="L4894" s="21" t="str">
        <f t="shared" si="6886"/>
        <v/>
      </c>
      <c r="M4894" s="21" t="str">
        <f t="shared" si="6887"/>
        <v/>
      </c>
      <c r="N4894" s="21" t="str">
        <f t="shared" si="6888"/>
        <v/>
      </c>
      <c r="O4894" s="21" t="str">
        <f t="shared" si="6889"/>
        <v/>
      </c>
      <c r="P4894" s="21" t="str">
        <f t="shared" si="6890"/>
        <v/>
      </c>
      <c r="Q4894" s="21"/>
      <c r="R4894" s="21" t="s">
        <v>10020</v>
      </c>
      <c r="S4894" s="21" t="s">
        <v>10021</v>
      </c>
      <c r="T4894" s="21" t="s">
        <v>10116</v>
      </c>
      <c r="U4894" s="23"/>
      <c r="V4894" s="23"/>
      <c r="W4894" s="15">
        <f t="shared" si="2"/>
        <v>45635</v>
      </c>
      <c r="X4894" s="24">
        <v>4893.0</v>
      </c>
      <c r="Y4894" s="17" t="str">
        <f t="shared" si="6876"/>
        <v>=COUNTIFS(C$3:C4894,C4894)</v>
      </c>
      <c r="Z4894" s="25" t="str">
        <f t="shared" si="6877"/>
        <v>#NAME?</v>
      </c>
      <c r="AA4894" s="25" t="str">
        <f t="shared" si="6878"/>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3"/>
        <v>15</v>
      </c>
      <c r="B4895" s="10">
        <f t="shared" si="5557"/>
        <v>17</v>
      </c>
      <c r="C4895" s="12" t="s">
        <v>4353</v>
      </c>
      <c r="D4895" s="21" t="str">
        <f t="shared" si="6879"/>
        <v>ind</v>
      </c>
      <c r="E4895" s="21" t="str">
        <f t="shared" si="6880"/>
        <v>adv, from ta</v>
      </c>
      <c r="F4895" s="21" t="str">
        <f t="shared" si="6881"/>
        <v/>
      </c>
      <c r="G4895" s="21"/>
      <c r="H4895" s="21" t="str">
        <f t="shared" si="6882"/>
        <v>there</v>
      </c>
      <c r="I4895" s="21" t="str">
        <f t="shared" si="6883"/>
        <v/>
      </c>
      <c r="J4895" s="21" t="str">
        <f t="shared" si="6884"/>
        <v/>
      </c>
      <c r="K4895" s="21" t="str">
        <f t="shared" si="6885"/>
        <v/>
      </c>
      <c r="L4895" s="21" t="str">
        <f t="shared" si="6886"/>
        <v/>
      </c>
      <c r="M4895" s="21" t="str">
        <f t="shared" si="6887"/>
        <v/>
      </c>
      <c r="N4895" s="21" t="str">
        <f t="shared" si="6888"/>
        <v>ta + ttha</v>
      </c>
      <c r="O4895" s="21" t="str">
        <f t="shared" si="6889"/>
        <v/>
      </c>
      <c r="P4895" s="21" t="str">
        <f t="shared" si="6890"/>
        <v/>
      </c>
      <c r="Q4895" s="21"/>
      <c r="R4895" s="21" t="s">
        <v>10020</v>
      </c>
      <c r="S4895" s="21" t="s">
        <v>10021</v>
      </c>
      <c r="T4895" s="21" t="s">
        <v>10116</v>
      </c>
      <c r="U4895" s="23"/>
      <c r="V4895" s="23"/>
      <c r="W4895" s="15">
        <f t="shared" si="2"/>
        <v>45635</v>
      </c>
      <c r="X4895" s="24">
        <v>4894.0</v>
      </c>
      <c r="Y4895" s="17" t="str">
        <f t="shared" si="6876"/>
        <v>=COUNTIFS(C$3:C4895,C4895)</v>
      </c>
      <c r="Z4895" s="25" t="str">
        <f t="shared" si="6877"/>
        <v>#NAME?</v>
      </c>
      <c r="AA4895" s="25" t="str">
        <f t="shared" si="6878"/>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3"/>
        <v>4</v>
      </c>
      <c r="B4896" s="10">
        <f t="shared" si="5557"/>
        <v>4</v>
      </c>
      <c r="C4896" s="12" t="s">
        <v>589</v>
      </c>
      <c r="D4896" s="21" t="str">
        <f t="shared" si="6879"/>
        <v>noun</v>
      </c>
      <c r="E4896" s="21" t="str">
        <f t="shared" si="6880"/>
        <v>fem acc sg of āpatti, from āpajjati</v>
      </c>
      <c r="F4896" s="21" t="str">
        <f t="shared" si="6881"/>
        <v/>
      </c>
      <c r="G4896" s="21"/>
      <c r="H4896" s="21" t="str">
        <f t="shared" si="6882"/>
        <v>offence, transgression, wrongdoing</v>
      </c>
      <c r="I4896" s="21" t="str">
        <f t="shared" si="6883"/>
        <v>go wrong</v>
      </c>
      <c r="J4896" s="21" t="str">
        <f t="shared" si="6884"/>
        <v>√pad (go, step)</v>
      </c>
      <c r="K4896" s="21">
        <f t="shared" si="6885"/>
        <v>3</v>
      </c>
      <c r="L4896" s="21" t="str">
        <f t="shared" si="6886"/>
        <v>ya</v>
      </c>
      <c r="M4896" s="21" t="str">
        <f t="shared" si="6887"/>
        <v/>
      </c>
      <c r="N4896" s="21" t="str">
        <f t="shared" si="6888"/>
        <v>ā + √pad + ti</v>
      </c>
      <c r="O4896" s="21" t="str">
        <f t="shared" si="6889"/>
        <v/>
      </c>
      <c r="P4896" s="21" t="str">
        <f t="shared" si="6890"/>
        <v/>
      </c>
      <c r="Q4896" s="21"/>
      <c r="R4896" s="21" t="s">
        <v>10020</v>
      </c>
      <c r="S4896" s="21" t="s">
        <v>10021</v>
      </c>
      <c r="T4896" s="21" t="s">
        <v>10116</v>
      </c>
      <c r="U4896" s="23"/>
      <c r="V4896" s="23"/>
      <c r="W4896" s="15">
        <f t="shared" si="2"/>
        <v>45635</v>
      </c>
      <c r="X4896" s="24">
        <v>4895.0</v>
      </c>
      <c r="Y4896" s="17" t="str">
        <f t="shared" si="6876"/>
        <v>=COUNTIFS(C$3:C4896,C4896)</v>
      </c>
      <c r="Z4896" s="25" t="str">
        <f t="shared" si="6877"/>
        <v>#NAME?</v>
      </c>
      <c r="AA4896" s="25" t="str">
        <f t="shared" si="6878"/>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3"/>
        <v>2</v>
      </c>
      <c r="B4897" s="10">
        <f t="shared" si="5557"/>
        <v>2</v>
      </c>
      <c r="C4897" s="12" t="s">
        <v>1731</v>
      </c>
      <c r="D4897" s="21" t="str">
        <f t="shared" si="6879"/>
        <v>pp</v>
      </c>
      <c r="E4897" s="21" t="str">
        <f t="shared" si="6880"/>
        <v>masc nom sg of āpanna, from āpajjati</v>
      </c>
      <c r="F4897" s="21" t="str">
        <f t="shared" si="6881"/>
        <v/>
      </c>
      <c r="G4897" s="21"/>
      <c r="H4897" s="21" t="str">
        <f t="shared" si="6882"/>
        <v>who has committed</v>
      </c>
      <c r="I4897" s="21" t="str">
        <f t="shared" si="6883"/>
        <v>entered, reached</v>
      </c>
      <c r="J4897" s="21" t="str">
        <f t="shared" si="6884"/>
        <v>√pad (go, step)</v>
      </c>
      <c r="K4897" s="21">
        <f t="shared" si="6885"/>
        <v>3</v>
      </c>
      <c r="L4897" s="21" t="str">
        <f t="shared" si="6886"/>
        <v>ya</v>
      </c>
      <c r="M4897" s="21" t="str">
        <f t="shared" si="6887"/>
        <v/>
      </c>
      <c r="N4897" s="21" t="str">
        <f t="shared" si="6888"/>
        <v>ā + √pad + na</v>
      </c>
      <c r="O4897" s="21" t="str">
        <f t="shared" si="6889"/>
        <v/>
      </c>
      <c r="P4897" s="21" t="str">
        <f t="shared" si="6890"/>
        <v/>
      </c>
      <c r="Q4897" s="21"/>
      <c r="R4897" s="21" t="s">
        <v>10020</v>
      </c>
      <c r="S4897" s="21" t="s">
        <v>10021</v>
      </c>
      <c r="T4897" s="21" t="s">
        <v>10116</v>
      </c>
      <c r="U4897" s="23"/>
      <c r="V4897" s="23"/>
      <c r="W4897" s="15">
        <f t="shared" si="2"/>
        <v>45635</v>
      </c>
      <c r="X4897" s="24">
        <v>4896.0</v>
      </c>
      <c r="Y4897" s="17" t="str">
        <f t="shared" si="6876"/>
        <v>=COUNTIFS(C$3:C4897,C4897)</v>
      </c>
      <c r="Z4897" s="25" t="str">
        <f t="shared" si="6877"/>
        <v>#NAME?</v>
      </c>
      <c r="AA4897" s="25" t="str">
        <f t="shared" si="6878"/>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3"/>
        <v>1</v>
      </c>
      <c r="B4898" s="10">
        <f t="shared" si="5557"/>
        <v>1</v>
      </c>
      <c r="C4898" s="12" t="s">
        <v>10131</v>
      </c>
      <c r="D4898" s="21" t="s">
        <v>118</v>
      </c>
      <c r="E4898" s="21" t="s">
        <v>6774</v>
      </c>
      <c r="F4898" s="21"/>
      <c r="G4898" s="21"/>
      <c r="H4898" s="21" t="s">
        <v>10132</v>
      </c>
      <c r="I4898" s="21"/>
      <c r="J4898" s="21"/>
      <c r="K4898" s="21"/>
      <c r="L4898" s="21"/>
      <c r="M4898" s="21"/>
      <c r="N4898" s="21" t="s">
        <v>10133</v>
      </c>
      <c r="O4898" s="21"/>
      <c r="P4898" s="21"/>
      <c r="Q4898" s="21"/>
      <c r="R4898" s="21" t="s">
        <v>10020</v>
      </c>
      <c r="S4898" s="21" t="s">
        <v>10021</v>
      </c>
      <c r="T4898" s="21" t="s">
        <v>10134</v>
      </c>
      <c r="U4898" s="23"/>
      <c r="V4898" s="23"/>
      <c r="W4898" s="15">
        <f t="shared" si="2"/>
        <v>45635</v>
      </c>
      <c r="X4898" s="24">
        <v>4897.0</v>
      </c>
      <c r="Y4898" s="17" t="str">
        <f t="shared" si="6876"/>
        <v>=COUNTIFS(C$3:C4898,C4898)</v>
      </c>
      <c r="Z4898" s="25" t="str">
        <f t="shared" si="6877"/>
        <v>#NAME?</v>
      </c>
      <c r="AA4898" s="25" t="str">
        <f t="shared" si="6878"/>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3"/>
        <v>4</v>
      </c>
      <c r="B4899" s="10">
        <f t="shared" si="5557"/>
        <v>4</v>
      </c>
      <c r="C4899" s="12" t="s">
        <v>2457</v>
      </c>
      <c r="D4899" s="21" t="str">
        <f t="shared" ref="D4899:D4900" si="6891">VLOOKUP($C4899,$C$1:$P$7320,2,0)</f>
        <v>pron</v>
      </c>
      <c r="E4899" s="21" t="str">
        <f t="shared" ref="E4899:E4900" si="6892">VLOOKUP($C4899,$C$1:$P$7320,3,0)</f>
        <v>fem acc sg of ta</v>
      </c>
      <c r="F4899" s="21" t="str">
        <f t="shared" ref="F4899:F4900" si="6893">VLOOKUP($C4899,$C$1:$P$7320,4,0)</f>
        <v/>
      </c>
      <c r="G4899" s="21"/>
      <c r="H4899" s="21" t="str">
        <f t="shared" ref="H4899:H4900" si="6894">VLOOKUP($C4899,$C$1:$P$7320,6,0)</f>
        <v>that</v>
      </c>
      <c r="I4899" s="21" t="str">
        <f t="shared" ref="I4899:I4900" si="6895">VLOOKUP($C4899,$C$1:$P$7320,7,0)</f>
        <v/>
      </c>
      <c r="J4899" s="21" t="str">
        <f t="shared" ref="J4899:J4900" si="6896">VLOOKUP($C4899,$C$1:$P$7320,8,0)</f>
        <v/>
      </c>
      <c r="K4899" s="21" t="str">
        <f t="shared" ref="K4899:K4900" si="6897">VLOOKUP($C4899,$C$1:$P$7320,9,0)</f>
        <v/>
      </c>
      <c r="L4899" s="21" t="str">
        <f t="shared" ref="L4899:L4900" si="6898">VLOOKUP($C4899,$C$1:$P$7320,10,0)</f>
        <v/>
      </c>
      <c r="M4899" s="21" t="str">
        <f t="shared" ref="M4899:M4900" si="6899">VLOOKUP($C4899,$C$1:$P$7320,11,0)</f>
        <v/>
      </c>
      <c r="N4899" s="21" t="str">
        <f t="shared" ref="N4899:N4900" si="6900">VLOOKUP($C4899,$C$1:$P$7320,12,0)</f>
        <v/>
      </c>
      <c r="O4899" s="21" t="str">
        <f t="shared" ref="O4899:O4900" si="6901">VLOOKUP($C4899,$C$1:$P$7320,13,0)</f>
        <v/>
      </c>
      <c r="P4899" s="21" t="str">
        <f t="shared" ref="P4899:P4900" si="6902">VLOOKUP($C4899,$C$1:$P$7320,14,0)</f>
        <v/>
      </c>
      <c r="Q4899" s="21"/>
      <c r="R4899" s="21" t="s">
        <v>10020</v>
      </c>
      <c r="S4899" s="21" t="s">
        <v>10021</v>
      </c>
      <c r="T4899" s="21" t="s">
        <v>10116</v>
      </c>
      <c r="U4899" s="23"/>
      <c r="V4899" s="23"/>
      <c r="W4899" s="15">
        <f t="shared" si="2"/>
        <v>45635</v>
      </c>
      <c r="X4899" s="24">
        <v>4898.0</v>
      </c>
      <c r="Y4899" s="17" t="str">
        <f t="shared" si="6876"/>
        <v>=COUNTIFS(C$3:C4899,C4899)</v>
      </c>
      <c r="Z4899" s="25" t="str">
        <f t="shared" si="6877"/>
        <v>#NAME?</v>
      </c>
      <c r="AA4899" s="25" t="str">
        <f t="shared" si="6878"/>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3"/>
        <v>19</v>
      </c>
      <c r="B4900" s="10">
        <f t="shared" si="5557"/>
        <v>19</v>
      </c>
      <c r="C4900" s="12" t="s">
        <v>3218</v>
      </c>
      <c r="D4900" s="21" t="str">
        <f t="shared" si="6891"/>
        <v>ind</v>
      </c>
      <c r="E4900" s="21" t="str">
        <f t="shared" si="6892"/>
        <v>conj</v>
      </c>
      <c r="F4900" s="21" t="str">
        <f t="shared" si="6893"/>
        <v/>
      </c>
      <c r="G4900" s="21"/>
      <c r="H4900" s="21" t="str">
        <f t="shared" si="6894"/>
        <v>and</v>
      </c>
      <c r="I4900" s="21" t="str">
        <f t="shared" si="6895"/>
        <v/>
      </c>
      <c r="J4900" s="21" t="str">
        <f t="shared" si="6896"/>
        <v/>
      </c>
      <c r="K4900" s="21" t="str">
        <f t="shared" si="6897"/>
        <v/>
      </c>
      <c r="L4900" s="21" t="str">
        <f t="shared" si="6898"/>
        <v/>
      </c>
      <c r="M4900" s="21" t="str">
        <f t="shared" si="6899"/>
        <v/>
      </c>
      <c r="N4900" s="21" t="str">
        <f t="shared" si="6900"/>
        <v/>
      </c>
      <c r="O4900" s="21" t="str">
        <f t="shared" si="6901"/>
        <v/>
      </c>
      <c r="P4900" s="21" t="str">
        <f t="shared" si="6902"/>
        <v/>
      </c>
      <c r="Q4900" s="21"/>
      <c r="R4900" s="21" t="s">
        <v>10020</v>
      </c>
      <c r="S4900" s="21" t="s">
        <v>10021</v>
      </c>
      <c r="T4900" s="21" t="s">
        <v>10116</v>
      </c>
      <c r="U4900" s="23"/>
      <c r="V4900" s="23"/>
      <c r="W4900" s="15">
        <f t="shared" si="2"/>
        <v>45635</v>
      </c>
      <c r="X4900" s="24">
        <v>4899.0</v>
      </c>
      <c r="Y4900" s="17" t="str">
        <f t="shared" si="6876"/>
        <v>=COUNTIFS(C$3:C4900,C4900)</v>
      </c>
      <c r="Z4900" s="25" t="str">
        <f t="shared" si="6877"/>
        <v>#NAME?</v>
      </c>
      <c r="AA4900" s="25" t="str">
        <f t="shared" si="6878"/>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3"/>
        <v>1</v>
      </c>
      <c r="B4901" s="10">
        <f t="shared" si="5557"/>
        <v>1</v>
      </c>
      <c r="C4901" s="12" t="s">
        <v>10135</v>
      </c>
      <c r="D4901" s="21" t="s">
        <v>250</v>
      </c>
      <c r="E4901" s="21" t="s">
        <v>10136</v>
      </c>
      <c r="F4901" s="21"/>
      <c r="G4901" s="21"/>
      <c r="H4901" s="21" t="s">
        <v>9441</v>
      </c>
      <c r="I4901" s="21"/>
      <c r="J4901" s="21"/>
      <c r="K4901" s="21"/>
      <c r="L4901" s="21"/>
      <c r="M4901" s="21"/>
      <c r="N4901" s="21" t="s">
        <v>9442</v>
      </c>
      <c r="O4901" s="21" t="s">
        <v>65</v>
      </c>
      <c r="P4901" s="21" t="s">
        <v>9442</v>
      </c>
      <c r="Q4901" s="21"/>
      <c r="R4901" s="21" t="s">
        <v>10020</v>
      </c>
      <c r="S4901" s="21" t="s">
        <v>10021</v>
      </c>
      <c r="T4901" s="21" t="s">
        <v>10137</v>
      </c>
      <c r="U4901" s="23"/>
      <c r="V4901" s="23"/>
      <c r="W4901" s="15">
        <f t="shared" si="2"/>
        <v>45635</v>
      </c>
      <c r="X4901" s="24">
        <v>4900.0</v>
      </c>
      <c r="Y4901" s="17" t="str">
        <f t="shared" si="6876"/>
        <v>=COUNTIFS(C$3:C4901,C4901)</v>
      </c>
      <c r="Z4901" s="25" t="str">
        <f t="shared" si="6877"/>
        <v>#NAME?</v>
      </c>
      <c r="AA4901" s="25" t="str">
        <f t="shared" si="6878"/>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3"/>
        <v>5</v>
      </c>
      <c r="B4902" s="10">
        <f t="shared" si="5557"/>
        <v>5</v>
      </c>
      <c r="C4902" s="12" t="s">
        <v>4552</v>
      </c>
      <c r="D4902" s="21" t="str">
        <f t="shared" ref="D4902:D4904" si="6903">VLOOKUP($C4902,$C$1:$P$7320,2,0)</f>
        <v>ptp</v>
      </c>
      <c r="E4902" s="21" t="str">
        <f t="shared" ref="E4902:E4904" si="6904">VLOOKUP($C4902,$C$1:$P$7320,3,0)</f>
        <v>masc nom sg of kāretabba</v>
      </c>
      <c r="F4902" s="21" t="str">
        <f t="shared" ref="F4902:F4904" si="6905">VLOOKUP($C4902,$C$1:$P$7320,4,0)</f>
        <v/>
      </c>
      <c r="G4902" s="21"/>
      <c r="H4902" s="21" t="str">
        <f t="shared" ref="H4902:H4904" si="6906">VLOOKUP($C4902,$C$1:$P$7320,6,0)</f>
        <v>should be dealt with</v>
      </c>
      <c r="I4902" s="21" t="str">
        <f t="shared" ref="I4902:I4904" si="6907">VLOOKUP($C4902,$C$1:$P$7320,7,0)</f>
        <v>to cause to be done</v>
      </c>
      <c r="J4902" s="21" t="str">
        <f t="shared" ref="J4902:J4904" si="6908">VLOOKUP($C4902,$C$1:$P$7320,8,0)</f>
        <v>√kar (do, make)</v>
      </c>
      <c r="K4902" s="21">
        <f t="shared" ref="K4902:K4904" si="6909">VLOOKUP($C4902,$C$1:$P$7320,9,0)</f>
        <v>7</v>
      </c>
      <c r="L4902" s="21" t="str">
        <f t="shared" ref="L4902:L4904" si="6910">VLOOKUP($C4902,$C$1:$P$7320,10,0)</f>
        <v>*e</v>
      </c>
      <c r="M4902" s="21" t="str">
        <f t="shared" ref="M4902:M4904" si="6911">VLOOKUP($C4902,$C$1:$P$7320,11,0)</f>
        <v>√kar + *e &gt; kāre (caus)</v>
      </c>
      <c r="N4902" s="21" t="str">
        <f t="shared" ref="N4902:N4904" si="6912">VLOOKUP($C4902,$C$1:$P$7320,12,0)</f>
        <v>kāre + tabba</v>
      </c>
      <c r="O4902" s="21" t="str">
        <f t="shared" ref="O4902:O4904" si="6913">VLOOKUP($C4902,$C$1:$P$7320,13,0)</f>
        <v/>
      </c>
      <c r="P4902" s="21" t="str">
        <f t="shared" ref="P4902:P4904" si="6914">VLOOKUP($C4902,$C$1:$P$7320,14,0)</f>
        <v/>
      </c>
      <c r="Q4902" s="21"/>
      <c r="R4902" s="21" t="s">
        <v>10020</v>
      </c>
      <c r="S4902" s="21" t="s">
        <v>10021</v>
      </c>
      <c r="T4902" s="21" t="s">
        <v>10116</v>
      </c>
      <c r="U4902" s="23"/>
      <c r="V4902" s="23"/>
      <c r="W4902" s="15">
        <f t="shared" si="2"/>
        <v>45635</v>
      </c>
      <c r="X4902" s="24">
        <v>4901.0</v>
      </c>
      <c r="Y4902" s="17" t="str">
        <f t="shared" si="6876"/>
        <v>=COUNTIFS(C$3:C4902,C4902)</v>
      </c>
      <c r="Z4902" s="25" t="str">
        <f t="shared" si="6877"/>
        <v>#NAME?</v>
      </c>
      <c r="AA4902" s="25" t="str">
        <f t="shared" si="6878"/>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3"/>
        <v>15</v>
      </c>
      <c r="B4903" s="10">
        <f t="shared" si="5557"/>
        <v>15</v>
      </c>
      <c r="C4903" s="12" t="s">
        <v>4265</v>
      </c>
      <c r="D4903" s="21" t="str">
        <f t="shared" si="6903"/>
        <v>ind</v>
      </c>
      <c r="E4903" s="21" t="str">
        <f t="shared" si="6904"/>
        <v>adv, acc sg of uttara</v>
      </c>
      <c r="F4903" s="21" t="str">
        <f t="shared" si="6905"/>
        <v/>
      </c>
      <c r="G4903" s="21"/>
      <c r="H4903" s="21" t="str">
        <f t="shared" si="6906"/>
        <v>more, moreover, furthermore</v>
      </c>
      <c r="I4903" s="21" t="str">
        <f t="shared" si="6907"/>
        <v>higher</v>
      </c>
      <c r="J4903" s="21" t="str">
        <f t="shared" si="6908"/>
        <v>√tar (cross)</v>
      </c>
      <c r="K4903" s="21">
        <f t="shared" si="6909"/>
        <v>1</v>
      </c>
      <c r="L4903" s="21" t="str">
        <f t="shared" si="6910"/>
        <v>a</v>
      </c>
      <c r="M4903" s="21" t="str">
        <f t="shared" si="6911"/>
        <v/>
      </c>
      <c r="N4903" s="21" t="str">
        <f t="shared" si="6912"/>
        <v>ud + √tar + a + i</v>
      </c>
      <c r="O4903" s="21" t="str">
        <f t="shared" si="6913"/>
        <v/>
      </c>
      <c r="P4903" s="21" t="str">
        <f t="shared" si="6914"/>
        <v/>
      </c>
      <c r="Q4903" s="21" t="s">
        <v>10138</v>
      </c>
      <c r="R4903" s="21" t="s">
        <v>10020</v>
      </c>
      <c r="S4903" s="21" t="s">
        <v>10021</v>
      </c>
      <c r="T4903" s="21" t="s">
        <v>10116</v>
      </c>
      <c r="U4903" s="23"/>
      <c r="V4903" s="23"/>
      <c r="W4903" s="15">
        <f t="shared" si="2"/>
        <v>45635</v>
      </c>
      <c r="X4903" s="24">
        <v>4902.0</v>
      </c>
      <c r="Y4903" s="17" t="str">
        <f t="shared" si="6876"/>
        <v>=COUNTIFS(C$3:C4903,C4903)</v>
      </c>
      <c r="Z4903" s="25" t="str">
        <f t="shared" si="6877"/>
        <v>#NAME?</v>
      </c>
      <c r="AA4903" s="25" t="str">
        <f t="shared" si="6878"/>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3"/>
        <v>2</v>
      </c>
      <c r="B4904" s="10">
        <f t="shared" si="5557"/>
        <v>2</v>
      </c>
      <c r="C4904" s="12" t="s">
        <v>4839</v>
      </c>
      <c r="D4904" s="21" t="str">
        <f t="shared" si="6903"/>
        <v>comp</v>
      </c>
      <c r="E4904" s="21" t="str">
        <f t="shared" si="6904"/>
        <v>sandhi, ind + opt</v>
      </c>
      <c r="F4904" s="21" t="str">
        <f t="shared" si="6905"/>
        <v/>
      </c>
      <c r="G4904" s="21"/>
      <c r="H4904" s="21" t="str">
        <f t="shared" si="6906"/>
        <v>if it would be</v>
      </c>
      <c r="I4904" s="21" t="str">
        <f t="shared" si="6907"/>
        <v/>
      </c>
      <c r="J4904" s="21" t="str">
        <f t="shared" si="6908"/>
        <v/>
      </c>
      <c r="K4904" s="21" t="str">
        <f t="shared" si="6909"/>
        <v/>
      </c>
      <c r="L4904" s="21" t="str">
        <f t="shared" si="6910"/>
        <v/>
      </c>
      <c r="M4904" s="21" t="str">
        <f t="shared" si="6911"/>
        <v/>
      </c>
      <c r="N4904" s="21" t="str">
        <f t="shared" si="6912"/>
        <v>ce + assa</v>
      </c>
      <c r="O4904" s="21" t="str">
        <f t="shared" si="6913"/>
        <v/>
      </c>
      <c r="P4904" s="21" t="str">
        <f t="shared" si="6914"/>
        <v/>
      </c>
      <c r="Q4904" s="21"/>
      <c r="R4904" s="21" t="s">
        <v>10020</v>
      </c>
      <c r="S4904" s="21" t="s">
        <v>10021</v>
      </c>
      <c r="T4904" s="21" t="s">
        <v>10116</v>
      </c>
      <c r="U4904" s="23"/>
      <c r="V4904" s="23"/>
      <c r="W4904" s="15">
        <f t="shared" si="2"/>
        <v>45635</v>
      </c>
      <c r="X4904" s="24">
        <v>4903.0</v>
      </c>
      <c r="Y4904" s="17" t="str">
        <f t="shared" si="6876"/>
        <v>=COUNTIFS(C$3:C4904,C4904)</v>
      </c>
      <c r="Z4904" s="25" t="str">
        <f t="shared" si="6877"/>
        <v>#NAME?</v>
      </c>
      <c r="AA4904" s="25" t="str">
        <f t="shared" si="6878"/>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3"/>
        <v>1</v>
      </c>
      <c r="B4905" s="10">
        <f t="shared" si="5557"/>
        <v>1</v>
      </c>
      <c r="C4905" s="12" t="s">
        <v>10139</v>
      </c>
      <c r="D4905" s="21" t="s">
        <v>47</v>
      </c>
      <c r="E4905" s="21" t="s">
        <v>3394</v>
      </c>
      <c r="F4905" s="21"/>
      <c r="G4905" s="21"/>
      <c r="H4905" s="21" t="s">
        <v>10140</v>
      </c>
      <c r="I4905" s="21" t="s">
        <v>10141</v>
      </c>
      <c r="J4905" s="21" t="s">
        <v>1288</v>
      </c>
      <c r="K4905" s="21">
        <v>3.0</v>
      </c>
      <c r="L4905" s="21" t="s">
        <v>196</v>
      </c>
      <c r="M4905" s="21" t="s">
        <v>10142</v>
      </c>
      <c r="N4905" s="21" t="s">
        <v>10143</v>
      </c>
      <c r="O4905" s="21"/>
      <c r="P4905" s="21"/>
      <c r="Q4905" s="21"/>
      <c r="R4905" s="21" t="s">
        <v>10020</v>
      </c>
      <c r="S4905" s="21" t="s">
        <v>10021</v>
      </c>
      <c r="T4905" s="21" t="s">
        <v>10144</v>
      </c>
      <c r="U4905" s="23"/>
      <c r="V4905" s="23"/>
      <c r="W4905" s="15">
        <f t="shared" si="2"/>
        <v>45635</v>
      </c>
      <c r="X4905" s="24">
        <v>4904.0</v>
      </c>
      <c r="Y4905" s="17" t="str">
        <f t="shared" si="6876"/>
        <v>=COUNTIFS(C$3:C4905,C4905)</v>
      </c>
      <c r="Z4905" s="25" t="str">
        <f t="shared" si="6877"/>
        <v>#NAME?</v>
      </c>
      <c r="AA4905" s="25" t="str">
        <f t="shared" si="6878"/>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3"/>
        <v>1</v>
      </c>
      <c r="B4906" s="10">
        <f t="shared" si="5557"/>
        <v>1</v>
      </c>
      <c r="C4906" s="12" t="s">
        <v>10145</v>
      </c>
      <c r="D4906" s="21" t="s">
        <v>401</v>
      </c>
      <c r="E4906" s="21" t="s">
        <v>10146</v>
      </c>
      <c r="F4906" s="21"/>
      <c r="G4906" s="21"/>
      <c r="H4906" s="21" t="s">
        <v>10147</v>
      </c>
      <c r="I4906" s="27" t="s">
        <v>10148</v>
      </c>
      <c r="J4906" s="21" t="s">
        <v>1381</v>
      </c>
      <c r="K4906" s="21">
        <v>1.0</v>
      </c>
      <c r="L4906" s="21" t="s">
        <v>196</v>
      </c>
      <c r="M4906" s="21" t="s">
        <v>1382</v>
      </c>
      <c r="N4906" s="21" t="s">
        <v>10149</v>
      </c>
      <c r="O4906" s="21"/>
      <c r="P4906" s="21"/>
      <c r="Q4906" s="21"/>
      <c r="R4906" s="21" t="s">
        <v>10020</v>
      </c>
      <c r="S4906" s="21" t="s">
        <v>10021</v>
      </c>
      <c r="T4906" s="21" t="s">
        <v>10150</v>
      </c>
      <c r="U4906" s="23"/>
      <c r="V4906" s="23"/>
      <c r="W4906" s="15">
        <f t="shared" si="2"/>
        <v>45635</v>
      </c>
      <c r="X4906" s="24">
        <v>4905.0</v>
      </c>
      <c r="Y4906" s="17" t="str">
        <f t="shared" si="6876"/>
        <v>=COUNTIFS(C$3:C4906,C4906)</v>
      </c>
      <c r="Z4906" s="25" t="str">
        <f t="shared" si="6877"/>
        <v>#NAME?</v>
      </c>
      <c r="AA4906" s="25" t="str">
        <f t="shared" si="6878"/>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57"/>
        <v>0</v>
      </c>
      <c r="C4907" s="130"/>
      <c r="D4907" s="130"/>
      <c r="E4907" s="130"/>
      <c r="F4907" s="130"/>
      <c r="G4907" s="130"/>
      <c r="H4907" s="130"/>
      <c r="I4907" s="130"/>
      <c r="J4907" s="130"/>
      <c r="K4907" s="130"/>
      <c r="L4907" s="130"/>
      <c r="M4907" s="130"/>
      <c r="N4907" s="130"/>
      <c r="O4907" s="130"/>
      <c r="P4907" s="130"/>
      <c r="Q4907" s="130"/>
      <c r="R4907" s="130"/>
      <c r="S4907" s="130"/>
      <c r="T4907" s="130"/>
      <c r="U4907" s="36"/>
      <c r="V4907" s="36"/>
      <c r="W4907" s="15">
        <f t="shared" si="2"/>
        <v>45635</v>
      </c>
      <c r="X4907" s="24">
        <v>4906.0</v>
      </c>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57"/>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2"/>
        <v>45635</v>
      </c>
      <c r="X4908" s="24">
        <v>4907.0</v>
      </c>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915">COUNTIFS(C$3:C4909,C4909)</f>
        <v>15</v>
      </c>
      <c r="B4909" s="10">
        <f t="shared" si="5557"/>
        <v>17</v>
      </c>
      <c r="C4909" s="12" t="s">
        <v>41</v>
      </c>
      <c r="D4909" s="21" t="str">
        <f t="shared" ref="D4909:D4911" si="6916">VLOOKUP($C4909,$C$1:$P$7320,2,0)</f>
        <v>pron</v>
      </c>
      <c r="E4909" s="21" t="str">
        <f t="shared" ref="E4909:E4911" si="6917">VLOOKUP($C4909,$C$1:$P$7320,3,0)</f>
        <v>masc dat sg of ta</v>
      </c>
      <c r="F4909" s="21" t="str">
        <f t="shared" ref="F4909:F4911" si="6918">VLOOKUP($C4909,$C$1:$P$7320,4,0)</f>
        <v/>
      </c>
      <c r="G4909" s="21"/>
      <c r="H4909" s="21" t="str">
        <f t="shared" ref="H4909:H4911" si="6919">VLOOKUP($C4909,$C$1:$P$7320,6,0)</f>
        <v>to him</v>
      </c>
      <c r="I4909" s="21" t="str">
        <f t="shared" ref="I4909:I4911" si="6920">VLOOKUP($C4909,$C$1:$P$7320,7,0)</f>
        <v/>
      </c>
      <c r="J4909" s="21" t="str">
        <f t="shared" ref="J4909:J4911" si="6921">VLOOKUP($C4909,$C$1:$P$7320,8,0)</f>
        <v/>
      </c>
      <c r="K4909" s="21" t="str">
        <f t="shared" ref="K4909:K4911" si="6922">VLOOKUP($C4909,$C$1:$P$7320,9,0)</f>
        <v/>
      </c>
      <c r="L4909" s="21" t="str">
        <f t="shared" ref="L4909:L4911" si="6923">VLOOKUP($C4909,$C$1:$P$7320,10,0)</f>
        <v/>
      </c>
      <c r="M4909" s="21" t="str">
        <f t="shared" ref="M4909:M4911" si="6924">VLOOKUP($C4909,$C$1:$P$7320,11,0)</f>
        <v/>
      </c>
      <c r="N4909" s="21" t="str">
        <f t="shared" ref="N4909:N4911" si="6925">VLOOKUP($C4909,$C$1:$P$7320,12,0)</f>
        <v/>
      </c>
      <c r="O4909" s="21" t="str">
        <f t="shared" ref="O4909:O4911" si="6926">VLOOKUP($C4909,$C$1:$P$7320,13,0)</f>
        <v/>
      </c>
      <c r="P4909" s="21" t="str">
        <f t="shared" ref="P4909:P4911" si="6927">VLOOKUP($C4909,$C$1:$P$7320,14,0)</f>
        <v/>
      </c>
      <c r="Q4909" s="21"/>
      <c r="R4909" s="21" t="s">
        <v>10020</v>
      </c>
      <c r="S4909" s="21" t="s">
        <v>10021</v>
      </c>
      <c r="T4909" s="21" t="s">
        <v>10151</v>
      </c>
      <c r="U4909" s="23"/>
      <c r="V4909" s="23"/>
      <c r="W4909" s="15">
        <f t="shared" si="2"/>
        <v>45635</v>
      </c>
      <c r="X4909" s="24">
        <v>4908.0</v>
      </c>
      <c r="Y4909" s="17" t="str">
        <f t="shared" ref="Y4909:Y4932" si="6928">formulatext(A4909)</f>
        <v>=COUNTIFS(C$3:C4909,C4909)</v>
      </c>
      <c r="Z4909" s="25" t="str">
        <f t="shared" ref="Z4909:Z4932" si="6929">org.libreoffice.regex(Y4909,"(\= COUNTIFS\(C\$\d{1,3}:)(C\d{1,3})(,)(C\d{1,3})(\))","$2")</f>
        <v>#NAME?</v>
      </c>
      <c r="AA4909" s="25" t="str">
        <f t="shared" ref="AA4909:AA4932" si="6930">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915"/>
        <v>18</v>
      </c>
      <c r="B4910" s="10">
        <f t="shared" si="5557"/>
        <v>19</v>
      </c>
      <c r="C4910" s="12" t="s">
        <v>1499</v>
      </c>
      <c r="D4910" s="21" t="str">
        <f t="shared" si="6916"/>
        <v>pron</v>
      </c>
      <c r="E4910" s="21" t="str">
        <f t="shared" si="6917"/>
        <v>dat sg of tvaṃ</v>
      </c>
      <c r="F4910" s="21" t="str">
        <f t="shared" si="6918"/>
        <v/>
      </c>
      <c r="G4910" s="21"/>
      <c r="H4910" s="21" t="str">
        <f t="shared" si="6919"/>
        <v>for you</v>
      </c>
      <c r="I4910" s="21" t="str">
        <f t="shared" si="6920"/>
        <v/>
      </c>
      <c r="J4910" s="21" t="str">
        <f t="shared" si="6921"/>
        <v/>
      </c>
      <c r="K4910" s="21" t="str">
        <f t="shared" si="6922"/>
        <v/>
      </c>
      <c r="L4910" s="21" t="str">
        <f t="shared" si="6923"/>
        <v/>
      </c>
      <c r="M4910" s="21" t="str">
        <f t="shared" si="6924"/>
        <v/>
      </c>
      <c r="N4910" s="21" t="str">
        <f t="shared" si="6925"/>
        <v/>
      </c>
      <c r="O4910" s="21" t="str">
        <f t="shared" si="6926"/>
        <v/>
      </c>
      <c r="P4910" s="21" t="str">
        <f t="shared" si="6927"/>
        <v/>
      </c>
      <c r="Q4910" s="21"/>
      <c r="R4910" s="21" t="s">
        <v>10020</v>
      </c>
      <c r="S4910" s="21" t="s">
        <v>10021</v>
      </c>
      <c r="T4910" s="21" t="s">
        <v>10151</v>
      </c>
      <c r="U4910" s="77"/>
      <c r="V4910" s="23"/>
      <c r="W4910" s="15">
        <f t="shared" si="2"/>
        <v>45635</v>
      </c>
      <c r="X4910" s="24">
        <v>4909.0</v>
      </c>
      <c r="Y4910" s="17" t="str">
        <f t="shared" si="6928"/>
        <v>=COUNTIFS(C$3:C4910,C4910)</v>
      </c>
      <c r="Z4910" s="25" t="str">
        <f t="shared" si="6929"/>
        <v>#NAME?</v>
      </c>
      <c r="AA4910" s="25" t="str">
        <f t="shared" si="6930"/>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15"/>
        <v>12</v>
      </c>
      <c r="B4911" s="10">
        <f t="shared" si="5557"/>
        <v>16</v>
      </c>
      <c r="C4911" s="12" t="s">
        <v>103</v>
      </c>
      <c r="D4911" s="21" t="str">
        <f t="shared" si="6916"/>
        <v>noun</v>
      </c>
      <c r="E4911" s="21" t="str">
        <f t="shared" si="6917"/>
        <v>masc voc sg or pl of āyasmant</v>
      </c>
      <c r="F4911" s="21" t="str">
        <f t="shared" si="6918"/>
        <v/>
      </c>
      <c r="G4911" s="21"/>
      <c r="H4911" s="21" t="str">
        <f t="shared" si="6919"/>
        <v>friend(s), brother(s)</v>
      </c>
      <c r="I4911" s="21" t="str">
        <f t="shared" si="6920"/>
        <v>having long life</v>
      </c>
      <c r="J4911" s="21" t="str">
        <f t="shared" si="6921"/>
        <v/>
      </c>
      <c r="K4911" s="21" t="str">
        <f t="shared" si="6922"/>
        <v/>
      </c>
      <c r="L4911" s="21" t="str">
        <f t="shared" si="6923"/>
        <v/>
      </c>
      <c r="M4911" s="21" t="str">
        <f t="shared" si="6924"/>
        <v/>
      </c>
      <c r="N4911" s="21" t="str">
        <f t="shared" si="6925"/>
        <v>āyas + mant</v>
      </c>
      <c r="O4911" s="21" t="str">
        <f t="shared" si="6926"/>
        <v/>
      </c>
      <c r="P4911" s="21" t="str">
        <f t="shared" si="6927"/>
        <v/>
      </c>
      <c r="Q4911" s="21"/>
      <c r="R4911" s="21" t="s">
        <v>10020</v>
      </c>
      <c r="S4911" s="21" t="s">
        <v>10021</v>
      </c>
      <c r="T4911" s="21" t="s">
        <v>10151</v>
      </c>
      <c r="U4911" s="23"/>
      <c r="V4911" s="23"/>
      <c r="W4911" s="15">
        <f t="shared" si="2"/>
        <v>45635</v>
      </c>
      <c r="X4911" s="24">
        <v>4910.0</v>
      </c>
      <c r="Y4911" s="17" t="str">
        <f t="shared" si="6928"/>
        <v>=COUNTIFS(C$3:C4911,C4911)</v>
      </c>
      <c r="Z4911" s="25" t="str">
        <f t="shared" si="6929"/>
        <v>#NAME?</v>
      </c>
      <c r="AA4911" s="25" t="str">
        <f t="shared" si="6930"/>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15"/>
        <v>1</v>
      </c>
      <c r="B4912" s="10">
        <f t="shared" si="5557"/>
        <v>1</v>
      </c>
      <c r="C4912" s="12" t="s">
        <v>10152</v>
      </c>
      <c r="D4912" s="21" t="s">
        <v>29</v>
      </c>
      <c r="E4912" s="21"/>
      <c r="F4912" s="21" t="s">
        <v>31</v>
      </c>
      <c r="G4912" s="21"/>
      <c r="H4912" s="21" t="s">
        <v>10153</v>
      </c>
      <c r="I4912" s="21" t="s">
        <v>10154</v>
      </c>
      <c r="J4912" s="21" t="s">
        <v>1861</v>
      </c>
      <c r="K4912" s="21">
        <v>1.0</v>
      </c>
      <c r="L4912" s="21" t="s">
        <v>35</v>
      </c>
      <c r="M4912" s="21"/>
      <c r="N4912" s="21" t="s">
        <v>10155</v>
      </c>
      <c r="O4912" s="21"/>
      <c r="P4912" s="21"/>
      <c r="Q4912" s="21"/>
      <c r="R4912" s="21" t="s">
        <v>10020</v>
      </c>
      <c r="S4912" s="21" t="s">
        <v>10021</v>
      </c>
      <c r="T4912" s="21" t="s">
        <v>10156</v>
      </c>
      <c r="U4912" s="23"/>
      <c r="V4912" s="23"/>
      <c r="W4912" s="15">
        <f t="shared" si="2"/>
        <v>45635</v>
      </c>
      <c r="X4912" s="24">
        <v>4911.0</v>
      </c>
      <c r="Y4912" s="17" t="str">
        <f t="shared" si="6928"/>
        <v>=COUNTIFS(C$3:C4912,C4912)</v>
      </c>
      <c r="Z4912" s="25" t="str">
        <f t="shared" si="6929"/>
        <v>#NAME?</v>
      </c>
      <c r="AA4912" s="25" t="str">
        <f t="shared" si="6930"/>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15"/>
        <v>16</v>
      </c>
      <c r="B4913" s="10">
        <f t="shared" si="5557"/>
        <v>17</v>
      </c>
      <c r="C4913" s="12" t="s">
        <v>41</v>
      </c>
      <c r="D4913" s="21" t="s">
        <v>42</v>
      </c>
      <c r="E4913" s="21" t="s">
        <v>3308</v>
      </c>
      <c r="F4913" s="21" t="str">
        <f t="shared" ref="F4913:F4914" si="6931">VLOOKUP($C4913,$C$1:$P$7320,4,0)</f>
        <v/>
      </c>
      <c r="G4913" s="21"/>
      <c r="H4913" s="21" t="s">
        <v>10157</v>
      </c>
      <c r="I4913" s="21" t="s">
        <v>10158</v>
      </c>
      <c r="J4913" s="21" t="str">
        <f t="shared" ref="J4913:J4914" si="6932">VLOOKUP($C4913,$C$1:$P$7320,8,0)</f>
        <v/>
      </c>
      <c r="K4913" s="21" t="str">
        <f t="shared" ref="K4913:K4914" si="6933">VLOOKUP($C4913,$C$1:$P$7320,9,0)</f>
        <v/>
      </c>
      <c r="L4913" s="21" t="str">
        <f t="shared" ref="L4913:L4914" si="6934">VLOOKUP($C4913,$C$1:$P$7320,10,0)</f>
        <v/>
      </c>
      <c r="M4913" s="21" t="str">
        <f t="shared" ref="M4913:M4914" si="6935">VLOOKUP($C4913,$C$1:$P$7320,11,0)</f>
        <v/>
      </c>
      <c r="N4913" s="21" t="str">
        <f t="shared" ref="N4913:N4914" si="6936">VLOOKUP($C4913,$C$1:$P$7320,12,0)</f>
        <v/>
      </c>
      <c r="O4913" s="21" t="str">
        <f t="shared" ref="O4913:O4914" si="6937">VLOOKUP($C4913,$C$1:$P$7320,13,0)</f>
        <v/>
      </c>
      <c r="P4913" s="21" t="str">
        <f t="shared" ref="P4913:P4914" si="6938">VLOOKUP($C4913,$C$1:$P$7320,14,0)</f>
        <v/>
      </c>
      <c r="Q4913" s="21"/>
      <c r="R4913" s="21" t="s">
        <v>10020</v>
      </c>
      <c r="S4913" s="21" t="s">
        <v>10021</v>
      </c>
      <c r="T4913" s="21" t="s">
        <v>10151</v>
      </c>
      <c r="U4913" s="23"/>
      <c r="V4913" s="23"/>
      <c r="W4913" s="15">
        <f t="shared" si="2"/>
        <v>45635</v>
      </c>
      <c r="X4913" s="24">
        <v>4912.0</v>
      </c>
      <c r="Y4913" s="17" t="str">
        <f t="shared" si="6928"/>
        <v>=COUNTIFS(C$3:C4913,C4913)</v>
      </c>
      <c r="Z4913" s="25" t="str">
        <f t="shared" si="6929"/>
        <v>#NAME?</v>
      </c>
      <c r="AA4913" s="25" t="str">
        <f t="shared" si="6930"/>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15"/>
        <v>19</v>
      </c>
      <c r="B4914" s="10">
        <f t="shared" si="5557"/>
        <v>19</v>
      </c>
      <c r="C4914" s="12" t="s">
        <v>1499</v>
      </c>
      <c r="D4914" s="21" t="str">
        <f>VLOOKUP($C4914,$C$1:$P$7320,2,0)</f>
        <v>pron</v>
      </c>
      <c r="E4914" s="21" t="str">
        <f>VLOOKUP($C4914,$C$1:$P$7320,3,0)</f>
        <v>dat sg of tvaṃ</v>
      </c>
      <c r="F4914" s="21" t="str">
        <f t="shared" si="6931"/>
        <v/>
      </c>
      <c r="G4914" s="21"/>
      <c r="H4914" s="21" t="str">
        <f>VLOOKUP($C4914,$C$1:$P$7320,6,0)</f>
        <v>for you</v>
      </c>
      <c r="I4914" s="21" t="str">
        <f>VLOOKUP($C4914,$C$1:$P$7320,7,0)</f>
        <v/>
      </c>
      <c r="J4914" s="21" t="str">
        <f t="shared" si="6932"/>
        <v/>
      </c>
      <c r="K4914" s="21" t="str">
        <f t="shared" si="6933"/>
        <v/>
      </c>
      <c r="L4914" s="21" t="str">
        <f t="shared" si="6934"/>
        <v/>
      </c>
      <c r="M4914" s="21" t="str">
        <f t="shared" si="6935"/>
        <v/>
      </c>
      <c r="N4914" s="21" t="str">
        <f t="shared" si="6936"/>
        <v/>
      </c>
      <c r="O4914" s="21" t="str">
        <f t="shared" si="6937"/>
        <v/>
      </c>
      <c r="P4914" s="21" t="str">
        <f t="shared" si="6938"/>
        <v/>
      </c>
      <c r="Q4914" s="21"/>
      <c r="R4914" s="21" t="s">
        <v>10020</v>
      </c>
      <c r="S4914" s="21" t="s">
        <v>10021</v>
      </c>
      <c r="T4914" s="21" t="s">
        <v>10151</v>
      </c>
      <c r="U4914" s="23"/>
      <c r="V4914" s="23"/>
      <c r="W4914" s="15">
        <f t="shared" si="2"/>
        <v>45635</v>
      </c>
      <c r="X4914" s="24">
        <v>4913.0</v>
      </c>
      <c r="Y4914" s="17" t="str">
        <f t="shared" si="6928"/>
        <v>=COUNTIFS(C$3:C4914,C4914)</v>
      </c>
      <c r="Z4914" s="25" t="str">
        <f t="shared" si="6929"/>
        <v>#NAME?</v>
      </c>
      <c r="AA4914" s="25" t="str">
        <f t="shared" si="6930"/>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15"/>
        <v>1</v>
      </c>
      <c r="B4915" s="10">
        <f t="shared" si="5557"/>
        <v>1</v>
      </c>
      <c r="C4915" s="12" t="s">
        <v>10159</v>
      </c>
      <c r="D4915" s="21" t="s">
        <v>29</v>
      </c>
      <c r="E4915" s="21" t="s">
        <v>10160</v>
      </c>
      <c r="F4915" s="21"/>
      <c r="G4915" s="21"/>
      <c r="H4915" s="21" t="s">
        <v>10161</v>
      </c>
      <c r="I4915" s="21"/>
      <c r="J4915" s="21" t="s">
        <v>1861</v>
      </c>
      <c r="K4915" s="21">
        <v>1.0</v>
      </c>
      <c r="L4915" s="21" t="s">
        <v>35</v>
      </c>
      <c r="M4915" s="21"/>
      <c r="N4915" s="21" t="s">
        <v>10162</v>
      </c>
      <c r="O4915" s="21"/>
      <c r="P4915" s="21"/>
      <c r="Q4915" s="21"/>
      <c r="R4915" s="21" t="s">
        <v>10020</v>
      </c>
      <c r="S4915" s="21" t="s">
        <v>10021</v>
      </c>
      <c r="T4915" s="21" t="s">
        <v>10163</v>
      </c>
      <c r="U4915" s="23"/>
      <c r="V4915" s="23"/>
      <c r="W4915" s="15">
        <f t="shared" si="2"/>
        <v>45635</v>
      </c>
      <c r="X4915" s="24">
        <v>4914.0</v>
      </c>
      <c r="Y4915" s="17" t="str">
        <f t="shared" si="6928"/>
        <v>=COUNTIFS(C$3:C4915,C4915)</v>
      </c>
      <c r="Z4915" s="25" t="str">
        <f t="shared" si="6929"/>
        <v>#NAME?</v>
      </c>
      <c r="AA4915" s="25" t="str">
        <f t="shared" si="6930"/>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15"/>
        <v>3</v>
      </c>
      <c r="B4916" s="10">
        <f t="shared" si="5557"/>
        <v>4</v>
      </c>
      <c r="C4916" s="12" t="s">
        <v>5579</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10020</v>
      </c>
      <c r="S4916" s="21" t="s">
        <v>10021</v>
      </c>
      <c r="T4916" s="21" t="s">
        <v>10151</v>
      </c>
      <c r="U4916" s="23"/>
      <c r="V4916" s="23"/>
      <c r="W4916" s="15">
        <f t="shared" si="2"/>
        <v>45635</v>
      </c>
      <c r="X4916" s="24">
        <v>4915.0</v>
      </c>
      <c r="Y4916" s="17" t="str">
        <f t="shared" si="6928"/>
        <v>=COUNTIFS(C$3:C4916,C4916)</v>
      </c>
      <c r="Z4916" s="25" t="str">
        <f t="shared" si="6929"/>
        <v>#NAME?</v>
      </c>
      <c r="AA4916" s="25" t="str">
        <f t="shared" si="6930"/>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15"/>
        <v>1</v>
      </c>
      <c r="B4917" s="10">
        <f t="shared" si="5557"/>
        <v>1</v>
      </c>
      <c r="C4917" s="12" t="s">
        <v>10164</v>
      </c>
      <c r="D4917" s="21" t="s">
        <v>42</v>
      </c>
      <c r="E4917" s="21" t="s">
        <v>10165</v>
      </c>
      <c r="F4917" s="21"/>
      <c r="G4917" s="21"/>
      <c r="H4917" s="21" t="s">
        <v>5613</v>
      </c>
      <c r="I4917" s="21"/>
      <c r="J4917" s="21"/>
      <c r="K4917" s="21"/>
      <c r="L4917" s="21"/>
      <c r="M4917" s="21"/>
      <c r="N4917" s="21"/>
      <c r="O4917" s="21"/>
      <c r="P4917" s="21"/>
      <c r="Q4917" s="21"/>
      <c r="R4917" s="21" t="s">
        <v>10020</v>
      </c>
      <c r="S4917" s="21" t="s">
        <v>10021</v>
      </c>
      <c r="T4917" s="21" t="s">
        <v>10166</v>
      </c>
      <c r="U4917" s="23"/>
      <c r="V4917" s="23"/>
      <c r="W4917" s="15">
        <f t="shared" si="2"/>
        <v>45635</v>
      </c>
      <c r="X4917" s="24">
        <v>4916.0</v>
      </c>
      <c r="Y4917" s="17" t="str">
        <f t="shared" si="6928"/>
        <v>=COUNTIFS(C$3:C4917,C4917)</v>
      </c>
      <c r="Z4917" s="25" t="str">
        <f t="shared" si="6929"/>
        <v>#NAME?</v>
      </c>
      <c r="AA4917" s="25" t="str">
        <f t="shared" si="6930"/>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15"/>
        <v>4</v>
      </c>
      <c r="B4918" s="10">
        <f t="shared" si="5557"/>
        <v>4</v>
      </c>
      <c r="C4918" s="12" t="s">
        <v>9927</v>
      </c>
      <c r="D4918" s="21" t="str">
        <f t="shared" ref="D4918:D4921" si="6939">VLOOKUP($C4918,$C$1:$P$7320,2,0)</f>
        <v>noun</v>
      </c>
      <c r="E4918" s="21" t="str">
        <f t="shared" ref="E4918:E4921" si="6940">VLOOKUP($C4918,$C$1:$P$7320,3,0)</f>
        <v>masc loc sg of pātimokkha, loc abs</v>
      </c>
      <c r="F4918" s="21" t="str">
        <f t="shared" ref="F4918:F4921" si="6941">VLOOKUP($C4918,$C$1:$P$7320,4,0)</f>
        <v/>
      </c>
      <c r="G4918" s="21"/>
      <c r="H4918" s="21" t="str">
        <f t="shared" ref="H4918:H4921" si="6942">VLOOKUP($C4918,$C$1:$P$7320,6,0)</f>
        <v>when the disciplinary code, precepts</v>
      </c>
      <c r="I4918" s="21" t="str">
        <f t="shared" ref="I4918:I4921" si="6943">VLOOKUP($C4918,$C$1:$P$7320,7,0)</f>
        <v>in leading to liberation</v>
      </c>
      <c r="J4918" s="21" t="str">
        <f t="shared" ref="J4918:J4921" si="6944">VLOOKUP($C4918,$C$1:$P$7320,8,0)</f>
        <v>√mokkh (be free)</v>
      </c>
      <c r="K4918" s="21">
        <f t="shared" ref="K4918:K4921" si="6945">VLOOKUP($C4918,$C$1:$P$7320,9,0)</f>
        <v>1</v>
      </c>
      <c r="L4918" s="21" t="str">
        <f t="shared" ref="L4918:L4921" si="6946">VLOOKUP($C4918,$C$1:$P$7320,10,0)</f>
        <v>a</v>
      </c>
      <c r="M4918" s="21" t="str">
        <f t="shared" ref="M4918:M4921" si="6947">VLOOKUP($C4918,$C$1:$P$7320,11,0)</f>
        <v/>
      </c>
      <c r="N4918" s="21" t="str">
        <f t="shared" ref="N4918:N4921" si="6948">VLOOKUP($C4918,$C$1:$P$7320,12,0)</f>
        <v>pa + ati + √mokkh + a</v>
      </c>
      <c r="O4918" s="21" t="str">
        <f t="shared" ref="O4918:O4921" si="6949">VLOOKUP($C4918,$C$1:$P$7320,13,0)</f>
        <v/>
      </c>
      <c r="P4918" s="21" t="str">
        <f t="shared" ref="P4918:P4921" si="6950">VLOOKUP($C4918,$C$1:$P$7320,14,0)</f>
        <v/>
      </c>
      <c r="Q4918" s="21" t="s">
        <v>9931</v>
      </c>
      <c r="R4918" s="21" t="s">
        <v>10020</v>
      </c>
      <c r="S4918" s="21" t="s">
        <v>10021</v>
      </c>
      <c r="T4918" s="21" t="s">
        <v>10151</v>
      </c>
      <c r="U4918" s="23"/>
      <c r="V4918" s="23"/>
      <c r="W4918" s="15">
        <f t="shared" si="2"/>
        <v>45635</v>
      </c>
      <c r="X4918" s="24">
        <v>4917.0</v>
      </c>
      <c r="Y4918" s="17" t="str">
        <f t="shared" si="6928"/>
        <v>=COUNTIFS(C$3:C4918,C4918)</v>
      </c>
      <c r="Z4918" s="25" t="str">
        <f t="shared" si="6929"/>
        <v>#NAME?</v>
      </c>
      <c r="AA4918" s="25" t="str">
        <f t="shared" si="6930"/>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15"/>
        <v>4</v>
      </c>
      <c r="B4919" s="10">
        <f t="shared" si="5557"/>
        <v>4</v>
      </c>
      <c r="C4919" s="12" t="s">
        <v>9933</v>
      </c>
      <c r="D4919" s="21" t="str">
        <f t="shared" si="6939"/>
        <v>prp</v>
      </c>
      <c r="E4919" s="21" t="str">
        <f t="shared" si="6940"/>
        <v>masc loc sg of uddissamāna</v>
      </c>
      <c r="F4919" s="21" t="str">
        <f t="shared" si="6941"/>
        <v/>
      </c>
      <c r="G4919" s="21"/>
      <c r="H4919" s="21" t="str">
        <f t="shared" si="6942"/>
        <v>when being recited</v>
      </c>
      <c r="I4919" s="21" t="str">
        <f t="shared" si="6943"/>
        <v>in being pointed up</v>
      </c>
      <c r="J4919" s="21" t="str">
        <f t="shared" si="6944"/>
        <v>√dis (point out, explain)</v>
      </c>
      <c r="K4919" s="21">
        <f t="shared" si="6945"/>
        <v>1</v>
      </c>
      <c r="L4919" s="21" t="str">
        <f t="shared" si="6946"/>
        <v>ya</v>
      </c>
      <c r="M4919" s="21" t="str">
        <f t="shared" si="6947"/>
        <v>√dis + ya &gt; dissa (pass)</v>
      </c>
      <c r="N4919" s="21" t="str">
        <f t="shared" si="6948"/>
        <v>ud + dissa + māna</v>
      </c>
      <c r="O4919" s="21" t="str">
        <f t="shared" si="6949"/>
        <v/>
      </c>
      <c r="P4919" s="21" t="str">
        <f t="shared" si="6950"/>
        <v/>
      </c>
      <c r="Q4919" s="21"/>
      <c r="R4919" s="21" t="s">
        <v>10020</v>
      </c>
      <c r="S4919" s="21" t="s">
        <v>10021</v>
      </c>
      <c r="T4919" s="21" t="s">
        <v>10151</v>
      </c>
      <c r="U4919" s="23"/>
      <c r="V4919" s="23"/>
      <c r="W4919" s="15">
        <f t="shared" si="2"/>
        <v>45635</v>
      </c>
      <c r="X4919" s="24">
        <v>4918.0</v>
      </c>
      <c r="Y4919" s="17" t="str">
        <f t="shared" si="6928"/>
        <v>=COUNTIFS(C$3:C4919,C4919)</v>
      </c>
      <c r="Z4919" s="25" t="str">
        <f t="shared" si="6929"/>
        <v>#NAME?</v>
      </c>
      <c r="AA4919" s="25" t="str">
        <f t="shared" si="6930"/>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15"/>
        <v>24</v>
      </c>
      <c r="B4920" s="10">
        <f t="shared" si="5557"/>
        <v>80</v>
      </c>
      <c r="C4920" s="12" t="s">
        <v>1856</v>
      </c>
      <c r="D4920" s="21" t="str">
        <f t="shared" si="6939"/>
        <v>ind</v>
      </c>
      <c r="E4920" s="21" t="str">
        <f t="shared" si="6940"/>
        <v>neg</v>
      </c>
      <c r="F4920" s="21" t="str">
        <f t="shared" si="6941"/>
        <v/>
      </c>
      <c r="G4920" s="21"/>
      <c r="H4920" s="21" t="str">
        <f t="shared" si="6942"/>
        <v>not</v>
      </c>
      <c r="I4920" s="21" t="str">
        <f t="shared" si="6943"/>
        <v/>
      </c>
      <c r="J4920" s="21" t="str">
        <f t="shared" si="6944"/>
        <v/>
      </c>
      <c r="K4920" s="21" t="str">
        <f t="shared" si="6945"/>
        <v/>
      </c>
      <c r="L4920" s="21" t="str">
        <f t="shared" si="6946"/>
        <v/>
      </c>
      <c r="M4920" s="21" t="str">
        <f t="shared" si="6947"/>
        <v/>
      </c>
      <c r="N4920" s="21" t="str">
        <f t="shared" si="6948"/>
        <v/>
      </c>
      <c r="O4920" s="21" t="str">
        <f t="shared" si="6949"/>
        <v/>
      </c>
      <c r="P4920" s="21" t="str">
        <f t="shared" si="6950"/>
        <v/>
      </c>
      <c r="Q4920" s="21"/>
      <c r="R4920" s="21" t="s">
        <v>10020</v>
      </c>
      <c r="S4920" s="21" t="s">
        <v>10021</v>
      </c>
      <c r="T4920" s="21" t="s">
        <v>10151</v>
      </c>
      <c r="U4920" s="23"/>
      <c r="V4920" s="23"/>
      <c r="W4920" s="15">
        <f t="shared" si="2"/>
        <v>45635</v>
      </c>
      <c r="X4920" s="24">
        <v>4919.0</v>
      </c>
      <c r="Y4920" s="17" t="str">
        <f t="shared" si="6928"/>
        <v>=COUNTIFS(C$3:C4920,C4920)</v>
      </c>
      <c r="Z4920" s="25" t="str">
        <f t="shared" si="6929"/>
        <v>#NAME?</v>
      </c>
      <c r="AA4920" s="25" t="str">
        <f t="shared" si="6930"/>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15"/>
        <v>2</v>
      </c>
      <c r="B4921" s="10">
        <f t="shared" si="5557"/>
        <v>2</v>
      </c>
      <c r="C4921" s="12" t="s">
        <v>315</v>
      </c>
      <c r="D4921" s="21" t="str">
        <f t="shared" si="6939"/>
        <v>ind</v>
      </c>
      <c r="E4921" s="21" t="str">
        <f t="shared" si="6940"/>
        <v>adv</v>
      </c>
      <c r="F4921" s="21" t="str">
        <f t="shared" si="6941"/>
        <v/>
      </c>
      <c r="G4921" s="21"/>
      <c r="H4921" s="21" t="str">
        <f t="shared" si="6942"/>
        <v>well, carefully, thoroughly</v>
      </c>
      <c r="I4921" s="21" t="str">
        <f t="shared" si="6943"/>
        <v/>
      </c>
      <c r="J4921" s="21" t="str">
        <f t="shared" si="6944"/>
        <v/>
      </c>
      <c r="K4921" s="21" t="str">
        <f t="shared" si="6945"/>
        <v/>
      </c>
      <c r="L4921" s="21" t="str">
        <f t="shared" si="6946"/>
        <v/>
      </c>
      <c r="M4921" s="21" t="str">
        <f t="shared" si="6947"/>
        <v/>
      </c>
      <c r="N4921" s="21" t="str">
        <f t="shared" si="6948"/>
        <v>sādhu + ka + aṃ</v>
      </c>
      <c r="O4921" s="21" t="str">
        <f t="shared" si="6949"/>
        <v/>
      </c>
      <c r="P4921" s="21" t="str">
        <f t="shared" si="6950"/>
        <v/>
      </c>
      <c r="Q4921" s="21"/>
      <c r="R4921" s="21" t="s">
        <v>10020</v>
      </c>
      <c r="S4921" s="21" t="s">
        <v>10021</v>
      </c>
      <c r="T4921" s="21" t="s">
        <v>10151</v>
      </c>
      <c r="U4921" s="23"/>
      <c r="V4921" s="23"/>
      <c r="W4921" s="15">
        <f t="shared" si="2"/>
        <v>45635</v>
      </c>
      <c r="X4921" s="24">
        <v>4920.0</v>
      </c>
      <c r="Y4921" s="17" t="str">
        <f t="shared" si="6928"/>
        <v>=COUNTIFS(C$3:C4921,C4921)</v>
      </c>
      <c r="Z4921" s="25" t="str">
        <f t="shared" si="6929"/>
        <v>#NAME?</v>
      </c>
      <c r="AA4921" s="25" t="str">
        <f t="shared" si="6930"/>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15"/>
        <v>1</v>
      </c>
      <c r="B4922" s="10">
        <f t="shared" si="5557"/>
        <v>1</v>
      </c>
      <c r="C4922" s="12" t="s">
        <v>10167</v>
      </c>
      <c r="D4922" s="21" t="s">
        <v>84</v>
      </c>
      <c r="E4922" s="21" t="s">
        <v>10168</v>
      </c>
      <c r="F4922" s="21"/>
      <c r="G4922" s="21"/>
      <c r="H4922" s="21" t="s">
        <v>10169</v>
      </c>
      <c r="I4922" s="21" t="s">
        <v>10170</v>
      </c>
      <c r="J4922" s="21"/>
      <c r="K4922" s="21"/>
      <c r="L4922" s="21"/>
      <c r="M4922" s="21"/>
      <c r="N4922" s="21" t="s">
        <v>10171</v>
      </c>
      <c r="O4922" s="21"/>
      <c r="P4922" s="21"/>
      <c r="Q4922" s="21" t="s">
        <v>10172</v>
      </c>
      <c r="R4922" s="21" t="s">
        <v>10020</v>
      </c>
      <c r="S4922" s="21" t="s">
        <v>10021</v>
      </c>
      <c r="T4922" s="21" t="s">
        <v>10173</v>
      </c>
      <c r="U4922" s="23"/>
      <c r="V4922" s="23"/>
      <c r="W4922" s="15">
        <f t="shared" si="2"/>
        <v>45635</v>
      </c>
      <c r="X4922" s="24">
        <v>4921.0</v>
      </c>
      <c r="Y4922" s="17" t="str">
        <f t="shared" si="6928"/>
        <v>=COUNTIFS(C$3:C4922,C4922)</v>
      </c>
      <c r="Z4922" s="25" t="str">
        <f t="shared" si="6929"/>
        <v>#NAME?</v>
      </c>
      <c r="AA4922" s="25" t="str">
        <f t="shared" si="6930"/>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15"/>
        <v>1</v>
      </c>
      <c r="B4923" s="10">
        <f t="shared" si="5557"/>
        <v>1</v>
      </c>
      <c r="C4923" s="12" t="s">
        <v>10174</v>
      </c>
      <c r="D4923" s="21" t="s">
        <v>47</v>
      </c>
      <c r="E4923" s="21" t="s">
        <v>10175</v>
      </c>
      <c r="F4923" s="21"/>
      <c r="G4923" s="21"/>
      <c r="H4923" s="21" t="s">
        <v>10176</v>
      </c>
      <c r="I4923" s="21"/>
      <c r="J4923" s="21" t="s">
        <v>10177</v>
      </c>
      <c r="K4923" s="21">
        <v>1.0</v>
      </c>
      <c r="L4923" s="21" t="s">
        <v>35</v>
      </c>
      <c r="M4923" s="21"/>
      <c r="N4923" s="21" t="s">
        <v>10178</v>
      </c>
      <c r="O4923" s="21"/>
      <c r="P4923" s="21"/>
      <c r="Q4923" s="21"/>
      <c r="R4923" s="21" t="s">
        <v>10020</v>
      </c>
      <c r="S4923" s="21" t="s">
        <v>10021</v>
      </c>
      <c r="T4923" s="21" t="s">
        <v>10179</v>
      </c>
      <c r="U4923" s="23"/>
      <c r="V4923" s="23" t="s">
        <v>10180</v>
      </c>
      <c r="W4923" s="15">
        <f t="shared" si="2"/>
        <v>45635</v>
      </c>
      <c r="X4923" s="24">
        <v>4922.0</v>
      </c>
      <c r="Y4923" s="17" t="str">
        <f t="shared" si="6928"/>
        <v>=COUNTIFS(C$3:C4923,C4923)</v>
      </c>
      <c r="Z4923" s="25" t="str">
        <f t="shared" si="6929"/>
        <v>#NAME?</v>
      </c>
      <c r="AA4923" s="25" t="str">
        <f t="shared" si="6930"/>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15"/>
        <v>3</v>
      </c>
      <c r="B4924" s="10">
        <f t="shared" si="5557"/>
        <v>3</v>
      </c>
      <c r="C4924" s="12" t="s">
        <v>6582</v>
      </c>
      <c r="D4924" s="21" t="s">
        <v>84</v>
      </c>
      <c r="E4924" s="21" t="s">
        <v>1051</v>
      </c>
      <c r="F4924" s="21"/>
      <c r="G4924" s="21"/>
      <c r="H4924" s="21" t="s">
        <v>1052</v>
      </c>
      <c r="I4924" s="21"/>
      <c r="J4924" s="21" t="s">
        <v>214</v>
      </c>
      <c r="K4924" s="21">
        <v>7.0</v>
      </c>
      <c r="L4924" s="21" t="s">
        <v>215</v>
      </c>
      <c r="M4924" s="21"/>
      <c r="N4924" s="21" t="s">
        <v>1054</v>
      </c>
      <c r="O4924" s="21"/>
      <c r="P4924" s="21"/>
      <c r="Q4924" s="21"/>
      <c r="R4924" s="21" t="s">
        <v>10020</v>
      </c>
      <c r="S4924" s="21" t="s">
        <v>10021</v>
      </c>
      <c r="T4924" s="21" t="s">
        <v>10181</v>
      </c>
      <c r="U4924" s="23"/>
      <c r="V4924" s="23"/>
      <c r="W4924" s="15">
        <f t="shared" si="2"/>
        <v>45635</v>
      </c>
      <c r="X4924" s="24">
        <v>4923.0</v>
      </c>
      <c r="Y4924" s="17" t="str">
        <f t="shared" si="6928"/>
        <v>=COUNTIFS(C$3:C4924,C4924)</v>
      </c>
      <c r="Z4924" s="25" t="str">
        <f t="shared" si="6929"/>
        <v>#NAME?</v>
      </c>
      <c r="AA4924" s="25" t="str">
        <f t="shared" si="6930"/>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15"/>
        <v>1</v>
      </c>
      <c r="B4925" s="10">
        <f t="shared" si="5557"/>
        <v>1</v>
      </c>
      <c r="C4925" s="12" t="s">
        <v>10182</v>
      </c>
      <c r="D4925" s="21" t="s">
        <v>47</v>
      </c>
      <c r="E4925" s="21" t="s">
        <v>335</v>
      </c>
      <c r="F4925" s="21"/>
      <c r="G4925" s="21"/>
      <c r="H4925" s="21" t="s">
        <v>336</v>
      </c>
      <c r="I4925" s="21"/>
      <c r="J4925" s="21" t="s">
        <v>337</v>
      </c>
      <c r="K4925" s="21">
        <v>3.0</v>
      </c>
      <c r="L4925" s="21" t="s">
        <v>76</v>
      </c>
      <c r="M4925" s="21"/>
      <c r="N4925" s="21" t="s">
        <v>338</v>
      </c>
      <c r="O4925" s="21"/>
      <c r="P4925" s="21"/>
      <c r="Q4925" s="21"/>
      <c r="R4925" s="21" t="s">
        <v>10020</v>
      </c>
      <c r="S4925" s="21" t="s">
        <v>10021</v>
      </c>
      <c r="T4925" s="21" t="s">
        <v>10183</v>
      </c>
      <c r="U4925" s="23"/>
      <c r="V4925" s="23"/>
      <c r="W4925" s="15">
        <f t="shared" si="2"/>
        <v>45635</v>
      </c>
      <c r="X4925" s="24">
        <v>4924.0</v>
      </c>
      <c r="Y4925" s="17" t="str">
        <f t="shared" si="6928"/>
        <v>=COUNTIFS(C$3:C4925,C4925)</v>
      </c>
      <c r="Z4925" s="25" t="str">
        <f t="shared" si="6929"/>
        <v>#NAME?</v>
      </c>
      <c r="AA4925" s="25" t="str">
        <f t="shared" si="6930"/>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15"/>
        <v>1</v>
      </c>
      <c r="B4926" s="10">
        <f t="shared" si="5557"/>
        <v>1</v>
      </c>
      <c r="C4926" s="12" t="s">
        <v>10184</v>
      </c>
      <c r="D4926" s="21" t="s">
        <v>118</v>
      </c>
      <c r="E4926" s="21" t="s">
        <v>897</v>
      </c>
      <c r="F4926" s="21"/>
      <c r="G4926" s="21"/>
      <c r="H4926" s="21"/>
      <c r="I4926" s="21"/>
      <c r="J4926" s="21"/>
      <c r="K4926" s="21"/>
      <c r="L4926" s="21"/>
      <c r="M4926" s="21"/>
      <c r="N4926" s="21" t="s">
        <v>10185</v>
      </c>
      <c r="O4926" s="21"/>
      <c r="P4926" s="21"/>
      <c r="Q4926" s="21"/>
      <c r="R4926" s="21" t="s">
        <v>10020</v>
      </c>
      <c r="S4926" s="21" t="s">
        <v>10021</v>
      </c>
      <c r="T4926" s="21" t="s">
        <v>10186</v>
      </c>
      <c r="U4926" s="23"/>
      <c r="V4926" s="23"/>
      <c r="W4926" s="15">
        <f t="shared" si="2"/>
        <v>45635</v>
      </c>
      <c r="X4926" s="24">
        <v>4925.0</v>
      </c>
      <c r="Y4926" s="17" t="str">
        <f t="shared" si="6928"/>
        <v>=COUNTIFS(C$3:C4926,C4926)</v>
      </c>
      <c r="Z4926" s="25" t="str">
        <f t="shared" si="6929"/>
        <v>#NAME?</v>
      </c>
      <c r="AA4926" s="25" t="str">
        <f t="shared" si="6930"/>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15"/>
        <v>1</v>
      </c>
      <c r="B4927" s="10">
        <f t="shared" si="5557"/>
        <v>1</v>
      </c>
      <c r="C4927" s="12" t="s">
        <v>10187</v>
      </c>
      <c r="D4927" s="21" t="s">
        <v>84</v>
      </c>
      <c r="E4927" s="21" t="s">
        <v>10188</v>
      </c>
      <c r="F4927" s="21"/>
      <c r="G4927" s="21"/>
      <c r="H4927" s="21" t="s">
        <v>3810</v>
      </c>
      <c r="I4927" s="21"/>
      <c r="J4927" s="21" t="s">
        <v>214</v>
      </c>
      <c r="K4927" s="21">
        <v>7.0</v>
      </c>
      <c r="L4927" s="21" t="s">
        <v>215</v>
      </c>
      <c r="M4927" s="21" t="s">
        <v>216</v>
      </c>
      <c r="N4927" s="21" t="s">
        <v>217</v>
      </c>
      <c r="O4927" s="21"/>
      <c r="P4927" s="21"/>
      <c r="Q4927" s="21"/>
      <c r="R4927" s="21" t="s">
        <v>10020</v>
      </c>
      <c r="S4927" s="21" t="s">
        <v>10021</v>
      </c>
      <c r="T4927" s="21" t="s">
        <v>10189</v>
      </c>
      <c r="U4927" s="23"/>
      <c r="V4927" s="23"/>
      <c r="W4927" s="15">
        <f t="shared" si="2"/>
        <v>45635</v>
      </c>
      <c r="X4927" s="24">
        <v>4926.0</v>
      </c>
      <c r="Y4927" s="17" t="str">
        <f t="shared" si="6928"/>
        <v>=COUNTIFS(C$3:C4927,C4927)</v>
      </c>
      <c r="Z4927" s="25" t="str">
        <f t="shared" si="6929"/>
        <v>#NAME?</v>
      </c>
      <c r="AA4927" s="25" t="str">
        <f t="shared" si="6930"/>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15"/>
        <v>40</v>
      </c>
      <c r="B4928" s="10">
        <f t="shared" si="5557"/>
        <v>63</v>
      </c>
      <c r="C4928" s="12" t="s">
        <v>449</v>
      </c>
      <c r="D4928" s="21" t="str">
        <f t="shared" ref="D4928:D4930" si="6951">VLOOKUP($C4928,$C$1:$P$7320,2,0)</f>
        <v>ind</v>
      </c>
      <c r="E4928" s="21" t="str">
        <f t="shared" ref="E4928:E4930" si="6952">VLOOKUP($C4928,$C$1:$P$7320,3,0)</f>
        <v/>
      </c>
      <c r="F4928" s="21" t="str">
        <f t="shared" ref="F4928:F4930" si="6953">VLOOKUP($C4928,$C$1:$P$7320,4,0)</f>
        <v/>
      </c>
      <c r="G4928" s="21"/>
      <c r="H4928" s="21" t="str">
        <f t="shared" ref="H4928:H4930" si="6954">VLOOKUP($C4928,$C$1:$P$7320,6,0)</f>
        <v>“”</v>
      </c>
      <c r="I4928" s="21" t="str">
        <f t="shared" ref="I4928:I4930" si="6955">VLOOKUP($C4928,$C$1:$P$7320,7,0)</f>
        <v>thus</v>
      </c>
      <c r="J4928" s="21" t="str">
        <f t="shared" ref="J4928:J4930" si="6956">VLOOKUP($C4928,$C$1:$P$7320,8,0)</f>
        <v/>
      </c>
      <c r="K4928" s="21" t="str">
        <f t="shared" ref="K4928:K4930" si="6957">VLOOKUP($C4928,$C$1:$P$7320,9,0)</f>
        <v/>
      </c>
      <c r="L4928" s="21" t="str">
        <f t="shared" ref="L4928:L4930" si="6958">VLOOKUP($C4928,$C$1:$P$7320,10,0)</f>
        <v/>
      </c>
      <c r="M4928" s="21" t="str">
        <f t="shared" ref="M4928:M4930" si="6959">VLOOKUP($C4928,$C$1:$P$7320,11,0)</f>
        <v/>
      </c>
      <c r="N4928" s="21" t="str">
        <f t="shared" ref="N4928:N4930" si="6960">VLOOKUP($C4928,$C$1:$P$7320,12,0)</f>
        <v/>
      </c>
      <c r="O4928" s="21" t="str">
        <f t="shared" ref="O4928:O4930" si="6961">VLOOKUP($C4928,$C$1:$P$7320,13,0)</f>
        <v/>
      </c>
      <c r="P4928" s="21" t="str">
        <f t="shared" ref="P4928:P4930" si="6962">VLOOKUP($C4928,$C$1:$P$7320,14,0)</f>
        <v/>
      </c>
      <c r="Q4928" s="21"/>
      <c r="R4928" s="21" t="s">
        <v>10020</v>
      </c>
      <c r="S4928" s="21" t="s">
        <v>10021</v>
      </c>
      <c r="T4928" s="21" t="s">
        <v>10151</v>
      </c>
      <c r="U4928" s="23"/>
      <c r="V4928" s="23"/>
      <c r="W4928" s="15">
        <f t="shared" si="2"/>
        <v>45635</v>
      </c>
      <c r="X4928" s="24">
        <v>4927.0</v>
      </c>
      <c r="Y4928" s="17" t="str">
        <f t="shared" si="6928"/>
        <v>=COUNTIFS(C$3:C4928,C4928)</v>
      </c>
      <c r="Z4928" s="25" t="str">
        <f t="shared" si="6929"/>
        <v>#NAME?</v>
      </c>
      <c r="AA4928" s="25" t="str">
        <f t="shared" si="6930"/>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15"/>
        <v>4</v>
      </c>
      <c r="B4929" s="10">
        <f t="shared" si="5557"/>
        <v>5</v>
      </c>
      <c r="C4929" s="12" t="s">
        <v>5447</v>
      </c>
      <c r="D4929" s="21" t="str">
        <f t="shared" si="6951"/>
        <v>pron</v>
      </c>
      <c r="E4929" s="21" t="str">
        <f t="shared" si="6952"/>
        <v>nt nom sg of ima</v>
      </c>
      <c r="F4929" s="21" t="str">
        <f t="shared" si="6953"/>
        <v/>
      </c>
      <c r="G4929" s="21"/>
      <c r="H4929" s="21" t="str">
        <f t="shared" si="6954"/>
        <v>this</v>
      </c>
      <c r="I4929" s="21" t="str">
        <f t="shared" si="6955"/>
        <v/>
      </c>
      <c r="J4929" s="21" t="str">
        <f t="shared" si="6956"/>
        <v/>
      </c>
      <c r="K4929" s="21" t="str">
        <f t="shared" si="6957"/>
        <v/>
      </c>
      <c r="L4929" s="21" t="str">
        <f t="shared" si="6958"/>
        <v/>
      </c>
      <c r="M4929" s="21" t="str">
        <f t="shared" si="6959"/>
        <v/>
      </c>
      <c r="N4929" s="21" t="str">
        <f t="shared" si="6960"/>
        <v/>
      </c>
      <c r="O4929" s="21" t="str">
        <f t="shared" si="6961"/>
        <v/>
      </c>
      <c r="P4929" s="21" t="str">
        <f t="shared" si="6962"/>
        <v/>
      </c>
      <c r="Q4929" s="21"/>
      <c r="R4929" s="21" t="s">
        <v>10020</v>
      </c>
      <c r="S4929" s="21" t="s">
        <v>10021</v>
      </c>
      <c r="T4929" s="21" t="s">
        <v>10151</v>
      </c>
      <c r="U4929" s="23"/>
      <c r="V4929" s="23"/>
      <c r="W4929" s="15">
        <f t="shared" si="2"/>
        <v>45635</v>
      </c>
      <c r="X4929" s="24">
        <v>4928.0</v>
      </c>
      <c r="Y4929" s="17" t="str">
        <f t="shared" si="6928"/>
        <v>=COUNTIFS(C$3:C4929,C4929)</v>
      </c>
      <c r="Z4929" s="25" t="str">
        <f t="shared" si="6929"/>
        <v>#NAME?</v>
      </c>
      <c r="AA4929" s="25" t="str">
        <f t="shared" si="6930"/>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15"/>
        <v>2</v>
      </c>
      <c r="B4930" s="10">
        <f t="shared" si="5557"/>
        <v>2</v>
      </c>
      <c r="C4930" s="12" t="s">
        <v>9524</v>
      </c>
      <c r="D4930" s="21" t="str">
        <f t="shared" si="6951"/>
        <v>pron</v>
      </c>
      <c r="E4930" s="21" t="str">
        <f t="shared" si="6952"/>
        <v>masc loc sg of ta</v>
      </c>
      <c r="F4930" s="21" t="str">
        <f t="shared" si="6953"/>
        <v/>
      </c>
      <c r="G4930" s="21"/>
      <c r="H4930" s="21" t="str">
        <f t="shared" si="6954"/>
        <v>in this case, in this situation</v>
      </c>
      <c r="I4930" s="21" t="str">
        <f t="shared" si="6955"/>
        <v>in that</v>
      </c>
      <c r="J4930" s="21" t="str">
        <f t="shared" si="6956"/>
        <v/>
      </c>
      <c r="K4930" s="21" t="str">
        <f t="shared" si="6957"/>
        <v/>
      </c>
      <c r="L4930" s="21" t="str">
        <f t="shared" si="6958"/>
        <v/>
      </c>
      <c r="M4930" s="21" t="str">
        <f t="shared" si="6959"/>
        <v/>
      </c>
      <c r="N4930" s="21" t="str">
        <f t="shared" si="6960"/>
        <v/>
      </c>
      <c r="O4930" s="21" t="str">
        <f t="shared" si="6961"/>
        <v/>
      </c>
      <c r="P4930" s="21" t="str">
        <f t="shared" si="6962"/>
        <v/>
      </c>
      <c r="Q4930" s="21"/>
      <c r="R4930" s="21" t="s">
        <v>10020</v>
      </c>
      <c r="S4930" s="21" t="s">
        <v>10021</v>
      </c>
      <c r="T4930" s="21" t="s">
        <v>10151</v>
      </c>
      <c r="U4930" s="23"/>
      <c r="V4930" s="23"/>
      <c r="W4930" s="15">
        <f t="shared" si="2"/>
        <v>45635</v>
      </c>
      <c r="X4930" s="24">
        <v>4929.0</v>
      </c>
      <c r="Y4930" s="17" t="str">
        <f t="shared" si="6928"/>
        <v>=COUNTIFS(C$3:C4930,C4930)</v>
      </c>
      <c r="Z4930" s="25" t="str">
        <f t="shared" si="6929"/>
        <v>#NAME?</v>
      </c>
      <c r="AA4930" s="25" t="str">
        <f t="shared" si="6930"/>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15"/>
        <v>1</v>
      </c>
      <c r="B4931" s="10">
        <f t="shared" si="5557"/>
        <v>1</v>
      </c>
      <c r="C4931" s="12" t="s">
        <v>10190</v>
      </c>
      <c r="D4931" s="21" t="s">
        <v>47</v>
      </c>
      <c r="E4931" s="21" t="s">
        <v>10191</v>
      </c>
      <c r="F4931" s="21"/>
      <c r="G4931" s="21"/>
      <c r="H4931" s="27" t="s">
        <v>10192</v>
      </c>
      <c r="I4931" s="27" t="s">
        <v>10193</v>
      </c>
      <c r="J4931" s="21" t="s">
        <v>1288</v>
      </c>
      <c r="K4931" s="21">
        <v>3.0</v>
      </c>
      <c r="L4931" s="21" t="s">
        <v>196</v>
      </c>
      <c r="M4931" s="21" t="s">
        <v>10194</v>
      </c>
      <c r="N4931" s="21" t="s">
        <v>10195</v>
      </c>
      <c r="O4931" s="21"/>
      <c r="P4931" s="21"/>
      <c r="Q4931" s="21"/>
      <c r="R4931" s="21" t="s">
        <v>10020</v>
      </c>
      <c r="S4931" s="21" t="s">
        <v>10021</v>
      </c>
      <c r="T4931" s="21" t="s">
        <v>10196</v>
      </c>
      <c r="U4931" s="23"/>
      <c r="V4931" s="23"/>
      <c r="W4931" s="15">
        <f t="shared" si="2"/>
        <v>45635</v>
      </c>
      <c r="X4931" s="24">
        <v>4930.0</v>
      </c>
      <c r="Y4931" s="17" t="str">
        <f t="shared" si="6928"/>
        <v>=COUNTIFS(C$3:C4931,C4931)</v>
      </c>
      <c r="Z4931" s="25" t="str">
        <f t="shared" si="6929"/>
        <v>#NAME?</v>
      </c>
      <c r="AA4931" s="25" t="str">
        <f t="shared" si="6930"/>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15"/>
        <v>103</v>
      </c>
      <c r="B4932" s="10">
        <f t="shared" si="5557"/>
        <v>122</v>
      </c>
      <c r="C4932" s="12" t="s">
        <v>4724</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10020</v>
      </c>
      <c r="S4932" s="21" t="s">
        <v>10021</v>
      </c>
      <c r="T4932" s="21" t="s">
        <v>10151</v>
      </c>
      <c r="U4932" s="23"/>
      <c r="V4932" s="23"/>
      <c r="W4932" s="15">
        <f t="shared" si="2"/>
        <v>45635</v>
      </c>
      <c r="X4932" s="24">
        <v>4931.0</v>
      </c>
      <c r="Y4932" s="17" t="str">
        <f t="shared" si="6928"/>
        <v>=COUNTIFS(C$3:C4932,C4932)</v>
      </c>
      <c r="Z4932" s="25" t="str">
        <f t="shared" si="6929"/>
        <v>#NAME?</v>
      </c>
      <c r="AA4932" s="25" t="str">
        <f t="shared" si="6930"/>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57"/>
        <v>0</v>
      </c>
      <c r="C4933" s="130"/>
      <c r="D4933" s="130"/>
      <c r="E4933" s="130"/>
      <c r="F4933" s="130"/>
      <c r="G4933" s="130"/>
      <c r="H4933" s="130"/>
      <c r="I4933" s="130"/>
      <c r="J4933" s="130"/>
      <c r="K4933" s="130"/>
      <c r="L4933" s="130"/>
      <c r="M4933" s="130"/>
      <c r="N4933" s="130"/>
      <c r="O4933" s="130"/>
      <c r="P4933" s="130"/>
      <c r="Q4933" s="130"/>
      <c r="R4933" s="130"/>
      <c r="S4933" s="130"/>
      <c r="T4933" s="130"/>
      <c r="U4933" s="36"/>
      <c r="V4933" s="36"/>
      <c r="W4933" s="15">
        <f t="shared" si="2"/>
        <v>45635</v>
      </c>
      <c r="X4933" s="24">
        <v>4932.0</v>
      </c>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57"/>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2"/>
        <v>45635</v>
      </c>
      <c r="X4934" s="24">
        <v>4933.0</v>
      </c>
      <c r="Y4934" s="17" t="str">
        <f t="shared" ref="Y4934:Y4944" si="6963">formulatext(A4934)</f>
        <v>#N/A</v>
      </c>
      <c r="Z4934" s="25" t="str">
        <f t="shared" ref="Z4934:Z4944" si="6964">org.libreoffice.regex(Y4934,"(\= COUNTIFS\(C\$\d{1,3}:)(C\d{1,3})(,)(C\d{1,3})(\))","$2")</f>
        <v>#NAME?</v>
      </c>
      <c r="AA4934" s="25" t="str">
        <f t="shared" ref="AA4934:AA4944" si="6965">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57"/>
        <v>1</v>
      </c>
      <c r="C4935" s="12" t="s">
        <v>10197</v>
      </c>
      <c r="D4935" s="21"/>
      <c r="E4935" s="21"/>
      <c r="F4935" s="21"/>
      <c r="G4935" s="21"/>
      <c r="H4935" s="21"/>
      <c r="I4935" s="21"/>
      <c r="J4935" s="21"/>
      <c r="K4935" s="21"/>
      <c r="L4935" s="21"/>
      <c r="M4935" s="21"/>
      <c r="N4935" s="21"/>
      <c r="O4935" s="21"/>
      <c r="P4935" s="21"/>
      <c r="Q4935" s="21"/>
      <c r="R4935" s="21"/>
      <c r="S4935" s="21"/>
      <c r="T4935" s="21"/>
      <c r="U4935" s="23"/>
      <c r="V4935" s="23"/>
      <c r="W4935" s="15">
        <f t="shared" si="2"/>
        <v>45635</v>
      </c>
      <c r="X4935" s="24">
        <v>4934.0</v>
      </c>
      <c r="Y4935" s="17" t="str">
        <f t="shared" si="6963"/>
        <v>#N/A</v>
      </c>
      <c r="Z4935" s="25" t="str">
        <f t="shared" si="6964"/>
        <v>#NAME?</v>
      </c>
      <c r="AA4935" s="25" t="str">
        <f t="shared" si="6965"/>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66">COUNTIFS(C$3:C4936,C4936)</f>
        <v>82</v>
      </c>
      <c r="B4936" s="10">
        <f t="shared" si="5557"/>
        <v>99</v>
      </c>
      <c r="C4936" s="12" t="s">
        <v>555</v>
      </c>
      <c r="D4936" s="21" t="str">
        <f t="shared" ref="D4936:D4941" si="6967">VLOOKUP($C4936,$C$1:$P$7320,2,0)</f>
        <v>pron</v>
      </c>
      <c r="E4936" s="21" t="str">
        <f t="shared" ref="E4936:E4937" si="6968">VLOOKUP($C4936,$C$1:$P$7320,3,0)</f>
        <v>masc nom sg of ya</v>
      </c>
      <c r="F4936" s="21" t="str">
        <f t="shared" ref="F4936:F4941" si="6969">VLOOKUP($C4936,$C$1:$P$7320,4,0)</f>
        <v/>
      </c>
      <c r="G4936" s="21"/>
      <c r="H4936" s="21" t="str">
        <f t="shared" ref="H4936:H4941" si="6970">VLOOKUP($C4936,$C$1:$P$7320,6,0)</f>
        <v>whichever, whoever</v>
      </c>
      <c r="I4936" s="21" t="str">
        <f t="shared" ref="I4936:I4941" si="6971">VLOOKUP($C4936,$C$1:$P$7320,7,0)</f>
        <v/>
      </c>
      <c r="J4936" s="21" t="str">
        <f t="shared" ref="J4936:J4941" si="6972">VLOOKUP($C4936,$C$1:$P$7320,8,0)</f>
        <v/>
      </c>
      <c r="K4936" s="21" t="str">
        <f t="shared" ref="K4936:K4941" si="6973">VLOOKUP($C4936,$C$1:$P$7320,9,0)</f>
        <v/>
      </c>
      <c r="L4936" s="21" t="str">
        <f t="shared" ref="L4936:L4941" si="6974">VLOOKUP($C4936,$C$1:$P$7320,10,0)</f>
        <v/>
      </c>
      <c r="M4936" s="21" t="str">
        <f t="shared" ref="M4936:M4941" si="6975">VLOOKUP($C4936,$C$1:$P$7320,11,0)</f>
        <v/>
      </c>
      <c r="N4936" s="21" t="str">
        <f t="shared" ref="N4936:N4941" si="6976">VLOOKUP($C4936,$C$1:$P$7320,12,0)</f>
        <v/>
      </c>
      <c r="O4936" s="21" t="str">
        <f t="shared" ref="O4936:O4941" si="6977">VLOOKUP($C4936,$C$1:$P$7320,13,0)</f>
        <v/>
      </c>
      <c r="P4936" s="21" t="str">
        <f t="shared" ref="P4936:P4941" si="6978">VLOOKUP($C4936,$C$1:$P$7320,14,0)</f>
        <v/>
      </c>
      <c r="Q4936" s="21"/>
      <c r="R4936" s="21" t="s">
        <v>10197</v>
      </c>
      <c r="S4936" s="21" t="s">
        <v>10198</v>
      </c>
      <c r="T4936" s="21" t="s">
        <v>10199</v>
      </c>
      <c r="U4936" s="77"/>
      <c r="V4936" s="23"/>
      <c r="W4936" s="15">
        <f t="shared" si="2"/>
        <v>45635</v>
      </c>
      <c r="X4936" s="24">
        <v>4935.0</v>
      </c>
      <c r="Y4936" s="17" t="str">
        <f t="shared" si="6963"/>
        <v>=COUNTIFS(C$3:C4936,C4936)</v>
      </c>
      <c r="Z4936" s="25" t="str">
        <f t="shared" si="6964"/>
        <v>#NAME?</v>
      </c>
      <c r="AA4936" s="25" t="str">
        <f t="shared" si="6965"/>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66"/>
        <v>100</v>
      </c>
      <c r="B4937" s="10">
        <f t="shared" si="5557"/>
        <v>124</v>
      </c>
      <c r="C4937" s="12" t="s">
        <v>466</v>
      </c>
      <c r="D4937" s="21" t="str">
        <f t="shared" si="6967"/>
        <v>ind</v>
      </c>
      <c r="E4937" s="21" t="str">
        <f t="shared" si="6968"/>
        <v/>
      </c>
      <c r="F4937" s="21" t="str">
        <f t="shared" si="6969"/>
        <v/>
      </c>
      <c r="G4937" s="21"/>
      <c r="H4937" s="21" t="str">
        <f t="shared" si="6970"/>
        <v>then, now, so, but</v>
      </c>
      <c r="I4937" s="21" t="str">
        <f t="shared" si="6971"/>
        <v/>
      </c>
      <c r="J4937" s="21" t="str">
        <f t="shared" si="6972"/>
        <v/>
      </c>
      <c r="K4937" s="21" t="str">
        <f t="shared" si="6973"/>
        <v/>
      </c>
      <c r="L4937" s="21" t="str">
        <f t="shared" si="6974"/>
        <v/>
      </c>
      <c r="M4937" s="21" t="str">
        <f t="shared" si="6975"/>
        <v/>
      </c>
      <c r="N4937" s="21" t="str">
        <f t="shared" si="6976"/>
        <v/>
      </c>
      <c r="O4937" s="21" t="str">
        <f t="shared" si="6977"/>
        <v/>
      </c>
      <c r="P4937" s="21" t="str">
        <f t="shared" si="6978"/>
        <v/>
      </c>
      <c r="Q4937" s="21"/>
      <c r="R4937" s="21" t="s">
        <v>10197</v>
      </c>
      <c r="S4937" s="21" t="s">
        <v>10198</v>
      </c>
      <c r="T4937" s="21" t="s">
        <v>10199</v>
      </c>
      <c r="U4937" s="23"/>
      <c r="V4937" s="23"/>
      <c r="W4937" s="15">
        <f t="shared" si="2"/>
        <v>45635</v>
      </c>
      <c r="X4937" s="24">
        <v>4936.0</v>
      </c>
      <c r="Y4937" s="17" t="str">
        <f t="shared" si="6963"/>
        <v>=COUNTIFS(C$3:C4937,C4937)</v>
      </c>
      <c r="Z4937" s="25" t="str">
        <f t="shared" si="6964"/>
        <v>#NAME?</v>
      </c>
      <c r="AA4937" s="25" t="str">
        <f t="shared" si="6965"/>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66"/>
        <v>130</v>
      </c>
      <c r="B4938" s="10">
        <f t="shared" si="5557"/>
        <v>147</v>
      </c>
      <c r="C4938" s="12" t="s">
        <v>560</v>
      </c>
      <c r="D4938" s="21" t="str">
        <f t="shared" si="6967"/>
        <v>noun</v>
      </c>
      <c r="E4938" s="21" t="s">
        <v>3635</v>
      </c>
      <c r="F4938" s="21" t="str">
        <f t="shared" si="6969"/>
        <v/>
      </c>
      <c r="G4938" s="21"/>
      <c r="H4938" s="21" t="str">
        <f t="shared" si="6970"/>
        <v>monk, monastic</v>
      </c>
      <c r="I4938" s="21" t="str">
        <f t="shared" si="6971"/>
        <v>beggar, mendicant</v>
      </c>
      <c r="J4938" s="21" t="str">
        <f t="shared" si="6972"/>
        <v>√bhikkh (beg)</v>
      </c>
      <c r="K4938" s="21">
        <f t="shared" si="6973"/>
        <v>1</v>
      </c>
      <c r="L4938" s="21" t="str">
        <f t="shared" si="6974"/>
        <v>a</v>
      </c>
      <c r="M4938" s="21" t="str">
        <f t="shared" si="6975"/>
        <v/>
      </c>
      <c r="N4938" s="21" t="str">
        <f t="shared" si="6976"/>
        <v>√bhikkh + u</v>
      </c>
      <c r="O4938" s="21" t="str">
        <f t="shared" si="6977"/>
        <v/>
      </c>
      <c r="P4938" s="21" t="str">
        <f t="shared" si="6978"/>
        <v/>
      </c>
      <c r="Q4938" s="21"/>
      <c r="R4938" s="21" t="s">
        <v>10197</v>
      </c>
      <c r="S4938" s="21" t="s">
        <v>10198</v>
      </c>
      <c r="T4938" s="21" t="s">
        <v>10199</v>
      </c>
      <c r="U4938" s="23"/>
      <c r="V4938" s="23"/>
      <c r="W4938" s="15">
        <f t="shared" si="2"/>
        <v>45635</v>
      </c>
      <c r="X4938" s="24">
        <v>4937.0</v>
      </c>
      <c r="Y4938" s="17" t="str">
        <f t="shared" si="6963"/>
        <v>=COUNTIFS(C$3:C4938,C4938)</v>
      </c>
      <c r="Z4938" s="25" t="str">
        <f t="shared" si="6964"/>
        <v>#NAME?</v>
      </c>
      <c r="AA4938" s="25" t="str">
        <f t="shared" si="6965"/>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66"/>
        <v>7</v>
      </c>
      <c r="B4939" s="10">
        <f t="shared" si="5557"/>
        <v>9</v>
      </c>
      <c r="C4939" s="12" t="s">
        <v>3314</v>
      </c>
      <c r="D4939" s="21" t="str">
        <f t="shared" si="6967"/>
        <v>noun</v>
      </c>
      <c r="E4939" s="21" t="str">
        <f t="shared" ref="E4939:E4941" si="6979">VLOOKUP($C4939,$C$1:$P$7320,3,0)</f>
        <v>masc gen sg of bhikkhu, from bhikkhati</v>
      </c>
      <c r="F4939" s="21" t="str">
        <f t="shared" si="6969"/>
        <v/>
      </c>
      <c r="G4939" s="21"/>
      <c r="H4939" s="21" t="str">
        <f t="shared" si="6970"/>
        <v>of a monk, monastic</v>
      </c>
      <c r="I4939" s="21" t="str">
        <f t="shared" si="6971"/>
        <v>beggar, mendicant</v>
      </c>
      <c r="J4939" s="21" t="str">
        <f t="shared" si="6972"/>
        <v>√bhikkh (beg)</v>
      </c>
      <c r="K4939" s="21">
        <f t="shared" si="6973"/>
        <v>1</v>
      </c>
      <c r="L4939" s="21" t="str">
        <f t="shared" si="6974"/>
        <v>a</v>
      </c>
      <c r="M4939" s="21" t="str">
        <f t="shared" si="6975"/>
        <v/>
      </c>
      <c r="N4939" s="21" t="str">
        <f t="shared" si="6976"/>
        <v>√bhikkh + u</v>
      </c>
      <c r="O4939" s="21" t="str">
        <f t="shared" si="6977"/>
        <v/>
      </c>
      <c r="P4939" s="21" t="str">
        <f t="shared" si="6978"/>
        <v/>
      </c>
      <c r="Q4939" s="21"/>
      <c r="R4939" s="21" t="s">
        <v>10197</v>
      </c>
      <c r="S4939" s="21" t="s">
        <v>10198</v>
      </c>
      <c r="T4939" s="21" t="s">
        <v>10199</v>
      </c>
      <c r="U4939" s="23"/>
      <c r="V4939" s="23"/>
      <c r="W4939" s="15">
        <f t="shared" si="2"/>
        <v>45635</v>
      </c>
      <c r="X4939" s="24">
        <v>4938.0</v>
      </c>
      <c r="Y4939" s="17" t="str">
        <f t="shared" si="6963"/>
        <v>=COUNTIFS(C$3:C4939,C4939)</v>
      </c>
      <c r="Z4939" s="25" t="str">
        <f t="shared" si="6964"/>
        <v>#NAME?</v>
      </c>
      <c r="AA4939" s="25" t="str">
        <f t="shared" si="6965"/>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66"/>
        <v>3</v>
      </c>
      <c r="B4940" s="10">
        <f t="shared" si="5557"/>
        <v>4</v>
      </c>
      <c r="C4940" s="12" t="s">
        <v>6617</v>
      </c>
      <c r="D4940" s="21" t="str">
        <f t="shared" si="6967"/>
        <v>pp</v>
      </c>
      <c r="E4940" s="21" t="str">
        <f t="shared" si="6979"/>
        <v>masc nom sg of kuppati</v>
      </c>
      <c r="F4940" s="21" t="str">
        <f t="shared" si="6969"/>
        <v/>
      </c>
      <c r="G4940" s="21"/>
      <c r="H4940" s="21" t="str">
        <f t="shared" si="6970"/>
        <v>angered, upset, annoyed</v>
      </c>
      <c r="I4940" s="21" t="str">
        <f t="shared" si="6971"/>
        <v>shaken</v>
      </c>
      <c r="J4940" s="21" t="str">
        <f t="shared" si="6972"/>
        <v>√kup (shake, be angry)</v>
      </c>
      <c r="K4940" s="21">
        <f t="shared" si="6973"/>
        <v>3</v>
      </c>
      <c r="L4940" s="21" t="str">
        <f t="shared" si="6974"/>
        <v>ya</v>
      </c>
      <c r="M4940" s="21" t="str">
        <f t="shared" si="6975"/>
        <v/>
      </c>
      <c r="N4940" s="21" t="str">
        <f t="shared" si="6976"/>
        <v>√kup + ita</v>
      </c>
      <c r="O4940" s="21" t="str">
        <f t="shared" si="6977"/>
        <v/>
      </c>
      <c r="P4940" s="21" t="str">
        <f t="shared" si="6978"/>
        <v/>
      </c>
      <c r="Q4940" s="21"/>
      <c r="R4940" s="21" t="s">
        <v>10197</v>
      </c>
      <c r="S4940" s="21" t="s">
        <v>10198</v>
      </c>
      <c r="T4940" s="21" t="s">
        <v>10199</v>
      </c>
      <c r="U4940" s="23"/>
      <c r="V4940" s="23"/>
      <c r="W4940" s="15">
        <f t="shared" si="2"/>
        <v>45635</v>
      </c>
      <c r="X4940" s="24">
        <v>4939.0</v>
      </c>
      <c r="Y4940" s="17" t="str">
        <f t="shared" si="6963"/>
        <v>=COUNTIFS(C$3:C4940,C4940)</v>
      </c>
      <c r="Z4940" s="25" t="str">
        <f t="shared" si="6964"/>
        <v>#NAME?</v>
      </c>
      <c r="AA4940" s="25" t="str">
        <f t="shared" si="6965"/>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66"/>
        <v>3</v>
      </c>
      <c r="B4941" s="10">
        <f t="shared" si="5557"/>
        <v>4</v>
      </c>
      <c r="C4941" s="12" t="s">
        <v>6624</v>
      </c>
      <c r="D4941" s="21" t="str">
        <f t="shared" si="6967"/>
        <v>adj</v>
      </c>
      <c r="E4941" s="21" t="str">
        <f t="shared" si="6979"/>
        <v>masc nom sg of anattamana, comp</v>
      </c>
      <c r="F4941" s="21" t="str">
        <f t="shared" si="6969"/>
        <v/>
      </c>
      <c r="G4941" s="21"/>
      <c r="H4941" s="21" t="str">
        <f t="shared" si="6970"/>
        <v>displeased, annoyed, unhappy</v>
      </c>
      <c r="I4941" s="21" t="str">
        <f t="shared" si="6971"/>
        <v>not own mind</v>
      </c>
      <c r="J4941" s="21" t="str">
        <f t="shared" si="6972"/>
        <v/>
      </c>
      <c r="K4941" s="21" t="str">
        <f t="shared" si="6973"/>
        <v/>
      </c>
      <c r="L4941" s="21" t="str">
        <f t="shared" si="6974"/>
        <v/>
      </c>
      <c r="M4941" s="21" t="str">
        <f t="shared" si="6975"/>
        <v/>
      </c>
      <c r="N4941" s="21" t="str">
        <f t="shared" si="6976"/>
        <v>na + atta + mana</v>
      </c>
      <c r="O4941" s="21" t="str">
        <f t="shared" si="6977"/>
        <v>kammadhāraya</v>
      </c>
      <c r="P4941" s="21" t="str">
        <f t="shared" si="6978"/>
        <v>na + attamana</v>
      </c>
      <c r="Q4941" s="21"/>
      <c r="R4941" s="21" t="s">
        <v>10197</v>
      </c>
      <c r="S4941" s="21" t="s">
        <v>10198</v>
      </c>
      <c r="T4941" s="21" t="s">
        <v>10199</v>
      </c>
      <c r="U4941" s="23"/>
      <c r="V4941" s="23"/>
      <c r="W4941" s="15">
        <f t="shared" si="2"/>
        <v>45635</v>
      </c>
      <c r="X4941" s="24">
        <v>4940.0</v>
      </c>
      <c r="Y4941" s="17" t="str">
        <f t="shared" si="6963"/>
        <v>=COUNTIFS(C$3:C4941,C4941)</v>
      </c>
      <c r="Z4941" s="25" t="str">
        <f t="shared" si="6964"/>
        <v>#NAME?</v>
      </c>
      <c r="AA4941" s="25" t="str">
        <f t="shared" si="6965"/>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66"/>
        <v>1</v>
      </c>
      <c r="B4942" s="10">
        <f t="shared" si="5557"/>
        <v>1</v>
      </c>
      <c r="C4942" s="12" t="s">
        <v>10200</v>
      </c>
      <c r="D4942" s="21" t="s">
        <v>47</v>
      </c>
      <c r="E4942" s="21" t="s">
        <v>10201</v>
      </c>
      <c r="F4942" s="21"/>
      <c r="G4942" s="21"/>
      <c r="H4942" s="21" t="s">
        <v>10202</v>
      </c>
      <c r="I4942" s="21" t="s">
        <v>10203</v>
      </c>
      <c r="J4942" s="21" t="s">
        <v>1400</v>
      </c>
      <c r="K4942" s="21">
        <v>1.0</v>
      </c>
      <c r="L4942" s="21" t="s">
        <v>35</v>
      </c>
      <c r="M4942" s="21"/>
      <c r="N4942" s="21" t="s">
        <v>10204</v>
      </c>
      <c r="O4942" s="21"/>
      <c r="P4942" s="21"/>
      <c r="Q4942" s="21"/>
      <c r="R4942" s="21" t="s">
        <v>10197</v>
      </c>
      <c r="S4942" s="21" t="s">
        <v>10198</v>
      </c>
      <c r="T4942" s="21" t="s">
        <v>10205</v>
      </c>
      <c r="U4942" s="23"/>
      <c r="V4942" s="23"/>
      <c r="W4942" s="15">
        <f t="shared" si="2"/>
        <v>45635</v>
      </c>
      <c r="X4942" s="24">
        <v>4941.0</v>
      </c>
      <c r="Y4942" s="17" t="str">
        <f t="shared" si="6963"/>
        <v>=COUNTIFS(C$3:C4942,C4942)</v>
      </c>
      <c r="Z4942" s="25" t="str">
        <f t="shared" si="6964"/>
        <v>#NAME?</v>
      </c>
      <c r="AA4942" s="25" t="str">
        <f t="shared" si="6965"/>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66"/>
        <v>3</v>
      </c>
      <c r="B4943" s="10">
        <f t="shared" si="5557"/>
        <v>3</v>
      </c>
      <c r="C4943" s="12" t="s">
        <v>7920</v>
      </c>
      <c r="D4943" s="21" t="str">
        <f t="shared" ref="D4943:D4944" si="6980">VLOOKUP($C4943,$C$1:$P$7320,2,0)</f>
        <v>verb</v>
      </c>
      <c r="E4943" s="21" t="str">
        <f t="shared" ref="E4943:E4944" si="6981">VLOOKUP($C4943,$C$1:$P$7320,3,0)</f>
        <v>opt 3rd sg of dadāti</v>
      </c>
      <c r="F4943" s="21" t="str">
        <f t="shared" ref="F4943:F4944" si="6982">VLOOKUP($C4943,$C$1:$P$7320,4,0)</f>
        <v/>
      </c>
      <c r="G4943" s="21"/>
      <c r="H4943" s="21" t="str">
        <f t="shared" ref="H4943:H4944" si="6983">VLOOKUP($C4943,$C$1:$P$7320,6,0)</f>
        <v>he would give</v>
      </c>
      <c r="I4943" s="21" t="str">
        <f t="shared" ref="I4943:I4944" si="6984">VLOOKUP($C4943,$C$1:$P$7320,7,0)</f>
        <v/>
      </c>
      <c r="J4943" s="21" t="str">
        <f t="shared" ref="J4943:J4944" si="6985">VLOOKUP($C4943,$C$1:$P$7320,8,0)</f>
        <v>√dā (give)</v>
      </c>
      <c r="K4943" s="21">
        <f t="shared" ref="K4943:K4944" si="6986">VLOOKUP($C4943,$C$1:$P$7320,9,0)</f>
        <v>1</v>
      </c>
      <c r="L4943" s="21" t="str">
        <f t="shared" ref="L4943:L4944" si="6987">VLOOKUP($C4943,$C$1:$P$7320,10,0)</f>
        <v>a</v>
      </c>
      <c r="M4943" s="21" t="str">
        <f t="shared" ref="M4943:M4944" si="6988">VLOOKUP($C4943,$C$1:$P$7320,11,0)</f>
        <v>√dā + dā + a &gt; dadā</v>
      </c>
      <c r="N4943" s="21" t="str">
        <f t="shared" ref="N4943:N4944" si="6989">VLOOKUP($C4943,$C$1:$P$7320,12,0)</f>
        <v>dadā + ti</v>
      </c>
      <c r="O4943" s="21" t="str">
        <f t="shared" ref="O4943:O4944" si="6990">VLOOKUP($C4943,$C$1:$P$7320,13,0)</f>
        <v/>
      </c>
      <c r="P4943" s="21" t="str">
        <f t="shared" ref="P4943:P4944" si="6991">VLOOKUP($C4943,$C$1:$P$7320,14,0)</f>
        <v/>
      </c>
      <c r="Q4943" s="21"/>
      <c r="R4943" s="21" t="s">
        <v>10197</v>
      </c>
      <c r="S4943" s="21" t="s">
        <v>10198</v>
      </c>
      <c r="T4943" s="21" t="s">
        <v>10199</v>
      </c>
      <c r="U4943" s="23"/>
      <c r="V4943" s="23"/>
      <c r="W4943" s="15">
        <f t="shared" si="2"/>
        <v>45635</v>
      </c>
      <c r="X4943" s="24">
        <v>4942.0</v>
      </c>
      <c r="Y4943" s="17" t="str">
        <f t="shared" si="6963"/>
        <v>=COUNTIFS(C$3:C4943,C4943)</v>
      </c>
      <c r="Z4943" s="25" t="str">
        <f t="shared" si="6964"/>
        <v>#NAME?</v>
      </c>
      <c r="AA4943" s="25" t="str">
        <f t="shared" si="6965"/>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66"/>
        <v>104</v>
      </c>
      <c r="B4944" s="10">
        <f t="shared" si="5557"/>
        <v>122</v>
      </c>
      <c r="C4944" s="12" t="s">
        <v>4724</v>
      </c>
      <c r="D4944" s="21" t="str">
        <f t="shared" si="6980"/>
        <v>adj</v>
      </c>
      <c r="E4944" s="21" t="str">
        <f t="shared" si="6981"/>
        <v>nt nom sg of pācittiya</v>
      </c>
      <c r="F4944" s="21" t="str">
        <f t="shared" si="6982"/>
        <v>+loc</v>
      </c>
      <c r="G4944" s="21"/>
      <c r="H4944" s="21" t="str">
        <f t="shared" si="6983"/>
        <v>requiring confession</v>
      </c>
      <c r="I4944" s="21" t="str">
        <f t="shared" si="6984"/>
        <v/>
      </c>
      <c r="J4944" s="21" t="str">
        <f t="shared" si="6985"/>
        <v/>
      </c>
      <c r="K4944" s="21" t="str">
        <f t="shared" si="6986"/>
        <v/>
      </c>
      <c r="L4944" s="21" t="str">
        <f t="shared" si="6987"/>
        <v/>
      </c>
      <c r="M4944" s="21" t="str">
        <f t="shared" si="6988"/>
        <v/>
      </c>
      <c r="N4944" s="21" t="str">
        <f t="shared" si="6989"/>
        <v/>
      </c>
      <c r="O4944" s="21" t="str">
        <f t="shared" si="6990"/>
        <v/>
      </c>
      <c r="P4944" s="21" t="str">
        <f t="shared" si="6991"/>
        <v/>
      </c>
      <c r="Q4944" s="21"/>
      <c r="R4944" s="21" t="s">
        <v>10197</v>
      </c>
      <c r="S4944" s="21" t="s">
        <v>10198</v>
      </c>
      <c r="T4944" s="21" t="s">
        <v>10199</v>
      </c>
      <c r="U4944" s="23"/>
      <c r="V4944" s="23"/>
      <c r="W4944" s="15">
        <f t="shared" si="2"/>
        <v>45635</v>
      </c>
      <c r="X4944" s="24">
        <v>4943.0</v>
      </c>
      <c r="Y4944" s="17" t="str">
        <f t="shared" si="6963"/>
        <v>=COUNTIFS(C$3:C4944,C4944)</v>
      </c>
      <c r="Z4944" s="25" t="str">
        <f t="shared" si="6964"/>
        <v>#NAME?</v>
      </c>
      <c r="AA4944" s="25" t="str">
        <f t="shared" si="6965"/>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57"/>
        <v>0</v>
      </c>
      <c r="C4945" s="130"/>
      <c r="D4945" s="130"/>
      <c r="E4945" s="130"/>
      <c r="F4945" s="130"/>
      <c r="G4945" s="130"/>
      <c r="H4945" s="130"/>
      <c r="I4945" s="130"/>
      <c r="J4945" s="130"/>
      <c r="K4945" s="130"/>
      <c r="L4945" s="130"/>
      <c r="M4945" s="130"/>
      <c r="N4945" s="130"/>
      <c r="O4945" s="130"/>
      <c r="P4945" s="130"/>
      <c r="Q4945" s="130"/>
      <c r="R4945" s="130"/>
      <c r="S4945" s="130"/>
      <c r="T4945" s="130"/>
      <c r="U4945" s="36"/>
      <c r="V4945" s="36"/>
      <c r="W4945" s="15">
        <f t="shared" si="2"/>
        <v>45635</v>
      </c>
      <c r="X4945" s="24">
        <v>4944.0</v>
      </c>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57"/>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2"/>
        <v>45635</v>
      </c>
      <c r="X4946" s="24">
        <v>4945.0</v>
      </c>
      <c r="Y4946" s="17" t="str">
        <f t="shared" ref="Y4946:Y4958" si="6992">formulatext(A4946)</f>
        <v>#N/A</v>
      </c>
      <c r="Z4946" s="25" t="str">
        <f t="shared" ref="Z4946:Z4958" si="6993">org.libreoffice.regex(Y4946,"(\= COUNTIFS\(C\$\d{1,3}:)(C\d{1,3})(,)(C\d{1,3})(\))","$2")</f>
        <v>#NAME?</v>
      </c>
      <c r="AA4946" s="25" t="str">
        <f t="shared" ref="AA4946:AA4958" si="6994">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57"/>
        <v>1</v>
      </c>
      <c r="C4947" s="12" t="s">
        <v>10206</v>
      </c>
      <c r="D4947" s="21"/>
      <c r="E4947" s="21"/>
      <c r="F4947" s="21"/>
      <c r="G4947" s="21"/>
      <c r="H4947" s="21"/>
      <c r="I4947" s="21"/>
      <c r="J4947" s="21"/>
      <c r="K4947" s="21"/>
      <c r="L4947" s="21"/>
      <c r="M4947" s="21"/>
      <c r="N4947" s="21"/>
      <c r="O4947" s="21"/>
      <c r="P4947" s="21"/>
      <c r="Q4947" s="21"/>
      <c r="R4947" s="21"/>
      <c r="S4947" s="21"/>
      <c r="T4947" s="21"/>
      <c r="U4947" s="23"/>
      <c r="V4947" s="23"/>
      <c r="W4947" s="15">
        <f t="shared" si="2"/>
        <v>45635</v>
      </c>
      <c r="X4947" s="24">
        <v>4946.0</v>
      </c>
      <c r="Y4947" s="17" t="str">
        <f t="shared" si="6992"/>
        <v>#N/A</v>
      </c>
      <c r="Z4947" s="25" t="str">
        <f t="shared" si="6993"/>
        <v>#NAME?</v>
      </c>
      <c r="AA4947" s="25" t="str">
        <f t="shared" si="6994"/>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95">COUNTIFS(C$3:C4948,C4948)</f>
        <v>83</v>
      </c>
      <c r="B4948" s="10">
        <f t="shared" si="5557"/>
        <v>99</v>
      </c>
      <c r="C4948" s="12" t="s">
        <v>555</v>
      </c>
      <c r="D4948" s="21" t="str">
        <f t="shared" ref="D4948:D4953" si="6996">VLOOKUP($C4948,$C$1:$P$7320,2,0)</f>
        <v>pron</v>
      </c>
      <c r="E4948" s="21" t="str">
        <f t="shared" ref="E4948:E4949" si="6997">VLOOKUP($C4948,$C$1:$P$7320,3,0)</f>
        <v>masc nom sg of ya</v>
      </c>
      <c r="F4948" s="21" t="str">
        <f t="shared" ref="F4948:F4953" si="6998">VLOOKUP($C4948,$C$1:$P$7320,4,0)</f>
        <v/>
      </c>
      <c r="G4948" s="21"/>
      <c r="H4948" s="21" t="str">
        <f t="shared" ref="H4948:H4953" si="6999">VLOOKUP($C4948,$C$1:$P$7320,6,0)</f>
        <v>whichever, whoever</v>
      </c>
      <c r="I4948" s="21" t="str">
        <f t="shared" ref="I4948:I4953" si="7000">VLOOKUP($C4948,$C$1:$P$7320,7,0)</f>
        <v/>
      </c>
      <c r="J4948" s="21" t="str">
        <f t="shared" ref="J4948:J4953" si="7001">VLOOKUP($C4948,$C$1:$P$7320,8,0)</f>
        <v/>
      </c>
      <c r="K4948" s="21" t="str">
        <f t="shared" ref="K4948:K4953" si="7002">VLOOKUP($C4948,$C$1:$P$7320,9,0)</f>
        <v/>
      </c>
      <c r="L4948" s="21" t="str">
        <f t="shared" ref="L4948:L4953" si="7003">VLOOKUP($C4948,$C$1:$P$7320,10,0)</f>
        <v/>
      </c>
      <c r="M4948" s="21" t="str">
        <f t="shared" ref="M4948:M4953" si="7004">VLOOKUP($C4948,$C$1:$P$7320,11,0)</f>
        <v/>
      </c>
      <c r="N4948" s="21" t="str">
        <f t="shared" ref="N4948:N4953" si="7005">VLOOKUP($C4948,$C$1:$P$7320,12,0)</f>
        <v/>
      </c>
      <c r="O4948" s="21" t="str">
        <f t="shared" ref="O4948:O4953" si="7006">VLOOKUP($C4948,$C$1:$P$7320,13,0)</f>
        <v/>
      </c>
      <c r="P4948" s="21" t="str">
        <f t="shared" ref="P4948:P4953" si="7007">VLOOKUP($C4948,$C$1:$P$7320,14,0)</f>
        <v/>
      </c>
      <c r="Q4948" s="21"/>
      <c r="R4948" s="21" t="s">
        <v>10206</v>
      </c>
      <c r="S4948" s="21" t="s">
        <v>10207</v>
      </c>
      <c r="T4948" s="21" t="s">
        <v>10208</v>
      </c>
      <c r="U4948" s="77"/>
      <c r="V4948" s="23"/>
      <c r="W4948" s="15">
        <f t="shared" si="2"/>
        <v>45635</v>
      </c>
      <c r="X4948" s="24">
        <v>4947.0</v>
      </c>
      <c r="Y4948" s="17" t="str">
        <f t="shared" si="6992"/>
        <v>=COUNTIFS(C$3:C4948,C4948)</v>
      </c>
      <c r="Z4948" s="25" t="str">
        <f t="shared" si="6993"/>
        <v>#NAME?</v>
      </c>
      <c r="AA4948" s="25" t="str">
        <f t="shared" si="6994"/>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95"/>
        <v>101</v>
      </c>
      <c r="B4949" s="10">
        <f t="shared" si="5557"/>
        <v>124</v>
      </c>
      <c r="C4949" s="12" t="s">
        <v>466</v>
      </c>
      <c r="D4949" s="21" t="str">
        <f t="shared" si="6996"/>
        <v>ind</v>
      </c>
      <c r="E4949" s="21" t="str">
        <f t="shared" si="6997"/>
        <v/>
      </c>
      <c r="F4949" s="21" t="str">
        <f t="shared" si="6998"/>
        <v/>
      </c>
      <c r="G4949" s="21"/>
      <c r="H4949" s="21" t="str">
        <f t="shared" si="6999"/>
        <v>then, now, so, but</v>
      </c>
      <c r="I4949" s="21" t="str">
        <f t="shared" si="7000"/>
        <v/>
      </c>
      <c r="J4949" s="21" t="str">
        <f t="shared" si="7001"/>
        <v/>
      </c>
      <c r="K4949" s="21" t="str">
        <f t="shared" si="7002"/>
        <v/>
      </c>
      <c r="L4949" s="21" t="str">
        <f t="shared" si="7003"/>
        <v/>
      </c>
      <c r="M4949" s="21" t="str">
        <f t="shared" si="7004"/>
        <v/>
      </c>
      <c r="N4949" s="21" t="str">
        <f t="shared" si="7005"/>
        <v/>
      </c>
      <c r="O4949" s="21" t="str">
        <f t="shared" si="7006"/>
        <v/>
      </c>
      <c r="P4949" s="21" t="str">
        <f t="shared" si="7007"/>
        <v/>
      </c>
      <c r="Q4949" s="21"/>
      <c r="R4949" s="21" t="s">
        <v>10206</v>
      </c>
      <c r="S4949" s="21" t="s">
        <v>10207</v>
      </c>
      <c r="T4949" s="21" t="s">
        <v>10208</v>
      </c>
      <c r="U4949" s="23"/>
      <c r="V4949" s="23"/>
      <c r="W4949" s="15">
        <f t="shared" si="2"/>
        <v>45635</v>
      </c>
      <c r="X4949" s="24">
        <v>4948.0</v>
      </c>
      <c r="Y4949" s="17" t="str">
        <f t="shared" si="6992"/>
        <v>=COUNTIFS(C$3:C4949,C4949)</v>
      </c>
      <c r="Z4949" s="25" t="str">
        <f t="shared" si="6993"/>
        <v>#NAME?</v>
      </c>
      <c r="AA4949" s="25" t="str">
        <f t="shared" si="6994"/>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95"/>
        <v>131</v>
      </c>
      <c r="B4950" s="10">
        <f t="shared" si="5557"/>
        <v>147</v>
      </c>
      <c r="C4950" s="12" t="s">
        <v>560</v>
      </c>
      <c r="D4950" s="21" t="str">
        <f t="shared" si="6996"/>
        <v>noun</v>
      </c>
      <c r="E4950" s="21" t="s">
        <v>3635</v>
      </c>
      <c r="F4950" s="21" t="str">
        <f t="shared" si="6998"/>
        <v/>
      </c>
      <c r="G4950" s="21"/>
      <c r="H4950" s="21" t="str">
        <f t="shared" si="6999"/>
        <v>monk, monastic</v>
      </c>
      <c r="I4950" s="21" t="str">
        <f t="shared" si="7000"/>
        <v>beggar, mendicant</v>
      </c>
      <c r="J4950" s="21" t="str">
        <f t="shared" si="7001"/>
        <v>√bhikkh (beg)</v>
      </c>
      <c r="K4950" s="21">
        <f t="shared" si="7002"/>
        <v>1</v>
      </c>
      <c r="L4950" s="21" t="str">
        <f t="shared" si="7003"/>
        <v>a</v>
      </c>
      <c r="M4950" s="21" t="str">
        <f t="shared" si="7004"/>
        <v/>
      </c>
      <c r="N4950" s="21" t="str">
        <f t="shared" si="7005"/>
        <v>√bhikkh + u</v>
      </c>
      <c r="O4950" s="21" t="str">
        <f t="shared" si="7006"/>
        <v/>
      </c>
      <c r="P4950" s="21" t="str">
        <f t="shared" si="7007"/>
        <v/>
      </c>
      <c r="Q4950" s="21"/>
      <c r="R4950" s="21" t="s">
        <v>10206</v>
      </c>
      <c r="S4950" s="21" t="s">
        <v>10207</v>
      </c>
      <c r="T4950" s="21" t="s">
        <v>10208</v>
      </c>
      <c r="U4950" s="23"/>
      <c r="V4950" s="23"/>
      <c r="W4950" s="15">
        <f t="shared" si="2"/>
        <v>45635</v>
      </c>
      <c r="X4950" s="24">
        <v>4949.0</v>
      </c>
      <c r="Y4950" s="17" t="str">
        <f t="shared" si="6992"/>
        <v>=COUNTIFS(C$3:C4950,C4950)</v>
      </c>
      <c r="Z4950" s="25" t="str">
        <f t="shared" si="6993"/>
        <v>#NAME?</v>
      </c>
      <c r="AA4950" s="25" t="str">
        <f t="shared" si="6994"/>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95"/>
        <v>8</v>
      </c>
      <c r="B4951" s="10">
        <f t="shared" si="5557"/>
        <v>9</v>
      </c>
      <c r="C4951" s="12" t="s">
        <v>3314</v>
      </c>
      <c r="D4951" s="21" t="str">
        <f t="shared" si="6996"/>
        <v>noun</v>
      </c>
      <c r="E4951" s="21" t="str">
        <f t="shared" ref="E4951:E4953" si="7008">VLOOKUP($C4951,$C$1:$P$7320,3,0)</f>
        <v>masc gen sg of bhikkhu, from bhikkhati</v>
      </c>
      <c r="F4951" s="21" t="str">
        <f t="shared" si="6998"/>
        <v/>
      </c>
      <c r="G4951" s="21"/>
      <c r="H4951" s="21" t="str">
        <f t="shared" si="6999"/>
        <v>of a monk, monastic</v>
      </c>
      <c r="I4951" s="21" t="str">
        <f t="shared" si="7000"/>
        <v>beggar, mendicant</v>
      </c>
      <c r="J4951" s="21" t="str">
        <f t="shared" si="7001"/>
        <v>√bhikkh (beg)</v>
      </c>
      <c r="K4951" s="21">
        <f t="shared" si="7002"/>
        <v>1</v>
      </c>
      <c r="L4951" s="21" t="str">
        <f t="shared" si="7003"/>
        <v>a</v>
      </c>
      <c r="M4951" s="21" t="str">
        <f t="shared" si="7004"/>
        <v/>
      </c>
      <c r="N4951" s="21" t="str">
        <f t="shared" si="7005"/>
        <v>√bhikkh + u</v>
      </c>
      <c r="O4951" s="21" t="str">
        <f t="shared" si="7006"/>
        <v/>
      </c>
      <c r="P4951" s="21" t="str">
        <f t="shared" si="7007"/>
        <v/>
      </c>
      <c r="Q4951" s="21"/>
      <c r="R4951" s="21" t="s">
        <v>10206</v>
      </c>
      <c r="S4951" s="21" t="s">
        <v>10207</v>
      </c>
      <c r="T4951" s="21" t="s">
        <v>10208</v>
      </c>
      <c r="U4951" s="23"/>
      <c r="V4951" s="23"/>
      <c r="W4951" s="15">
        <f t="shared" si="2"/>
        <v>45635</v>
      </c>
      <c r="X4951" s="24">
        <v>4950.0</v>
      </c>
      <c r="Y4951" s="17" t="str">
        <f t="shared" si="6992"/>
        <v>=COUNTIFS(C$3:C4951,C4951)</v>
      </c>
      <c r="Z4951" s="25" t="str">
        <f t="shared" si="6993"/>
        <v>#NAME?</v>
      </c>
      <c r="AA4951" s="25" t="str">
        <f t="shared" si="6994"/>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95"/>
        <v>4</v>
      </c>
      <c r="B4952" s="10">
        <f t="shared" si="5557"/>
        <v>4</v>
      </c>
      <c r="C4952" s="12" t="s">
        <v>6617</v>
      </c>
      <c r="D4952" s="21" t="str">
        <f t="shared" si="6996"/>
        <v>pp</v>
      </c>
      <c r="E4952" s="21" t="str">
        <f t="shared" si="7008"/>
        <v>masc nom sg of kuppati</v>
      </c>
      <c r="F4952" s="21" t="str">
        <f t="shared" si="6998"/>
        <v/>
      </c>
      <c r="G4952" s="21"/>
      <c r="H4952" s="21" t="str">
        <f t="shared" si="6999"/>
        <v>angered, upset, annoyed</v>
      </c>
      <c r="I4952" s="21" t="str">
        <f t="shared" si="7000"/>
        <v>shaken</v>
      </c>
      <c r="J4952" s="21" t="str">
        <f t="shared" si="7001"/>
        <v>√kup (shake, be angry)</v>
      </c>
      <c r="K4952" s="21">
        <f t="shared" si="7002"/>
        <v>3</v>
      </c>
      <c r="L4952" s="21" t="str">
        <f t="shared" si="7003"/>
        <v>ya</v>
      </c>
      <c r="M4952" s="21" t="str">
        <f t="shared" si="7004"/>
        <v/>
      </c>
      <c r="N4952" s="21" t="str">
        <f t="shared" si="7005"/>
        <v>√kup + ita</v>
      </c>
      <c r="O4952" s="21" t="str">
        <f t="shared" si="7006"/>
        <v/>
      </c>
      <c r="P4952" s="21" t="str">
        <f t="shared" si="7007"/>
        <v/>
      </c>
      <c r="Q4952" s="21"/>
      <c r="R4952" s="21" t="s">
        <v>10206</v>
      </c>
      <c r="S4952" s="21" t="s">
        <v>10207</v>
      </c>
      <c r="T4952" s="21" t="s">
        <v>10208</v>
      </c>
      <c r="U4952" s="23"/>
      <c r="V4952" s="23"/>
      <c r="W4952" s="15">
        <f t="shared" si="2"/>
        <v>45635</v>
      </c>
      <c r="X4952" s="24">
        <v>4951.0</v>
      </c>
      <c r="Y4952" s="17" t="str">
        <f t="shared" si="6992"/>
        <v>=COUNTIFS(C$3:C4952,C4952)</v>
      </c>
      <c r="Z4952" s="25" t="str">
        <f t="shared" si="6993"/>
        <v>#NAME?</v>
      </c>
      <c r="AA4952" s="25" t="str">
        <f t="shared" si="6994"/>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95"/>
        <v>4</v>
      </c>
      <c r="B4953" s="10">
        <f t="shared" si="5557"/>
        <v>4</v>
      </c>
      <c r="C4953" s="12" t="s">
        <v>6624</v>
      </c>
      <c r="D4953" s="21" t="str">
        <f t="shared" si="6996"/>
        <v>adj</v>
      </c>
      <c r="E4953" s="21" t="str">
        <f t="shared" si="7008"/>
        <v>masc nom sg of anattamana, comp</v>
      </c>
      <c r="F4953" s="21" t="str">
        <f t="shared" si="6998"/>
        <v/>
      </c>
      <c r="G4953" s="21"/>
      <c r="H4953" s="21" t="str">
        <f t="shared" si="6999"/>
        <v>displeased, annoyed, unhappy</v>
      </c>
      <c r="I4953" s="21" t="str">
        <f t="shared" si="7000"/>
        <v>not own mind</v>
      </c>
      <c r="J4953" s="21" t="str">
        <f t="shared" si="7001"/>
        <v/>
      </c>
      <c r="K4953" s="21" t="str">
        <f t="shared" si="7002"/>
        <v/>
      </c>
      <c r="L4953" s="21" t="str">
        <f t="shared" si="7003"/>
        <v/>
      </c>
      <c r="M4953" s="21" t="str">
        <f t="shared" si="7004"/>
        <v/>
      </c>
      <c r="N4953" s="21" t="str">
        <f t="shared" si="7005"/>
        <v>na + atta + mana</v>
      </c>
      <c r="O4953" s="21" t="str">
        <f t="shared" si="7006"/>
        <v>kammadhāraya</v>
      </c>
      <c r="P4953" s="21" t="str">
        <f t="shared" si="7007"/>
        <v>na + attamana</v>
      </c>
      <c r="Q4953" s="21"/>
      <c r="R4953" s="21" t="s">
        <v>10206</v>
      </c>
      <c r="S4953" s="21" t="s">
        <v>10207</v>
      </c>
      <c r="T4953" s="21" t="s">
        <v>10208</v>
      </c>
      <c r="U4953" s="23"/>
      <c r="V4953" s="23"/>
      <c r="W4953" s="15">
        <f t="shared" si="2"/>
        <v>45635</v>
      </c>
      <c r="X4953" s="24">
        <v>4952.0</v>
      </c>
      <c r="Y4953" s="17" t="str">
        <f t="shared" si="6992"/>
        <v>=COUNTIFS(C$3:C4953,C4953)</v>
      </c>
      <c r="Z4953" s="25" t="str">
        <f t="shared" si="6993"/>
        <v>#NAME?</v>
      </c>
      <c r="AA4953" s="25" t="str">
        <f t="shared" si="6994"/>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95"/>
        <v>1</v>
      </c>
      <c r="B4954" s="10">
        <f t="shared" si="5557"/>
        <v>1</v>
      </c>
      <c r="C4954" s="12" t="s">
        <v>10209</v>
      </c>
      <c r="D4954" s="21" t="s">
        <v>118</v>
      </c>
      <c r="E4954" s="21" t="s">
        <v>10210</v>
      </c>
      <c r="F4954" s="21"/>
      <c r="G4954" s="21"/>
      <c r="H4954" s="21" t="s">
        <v>10211</v>
      </c>
      <c r="I4954" s="21" t="s">
        <v>10212</v>
      </c>
      <c r="J4954" s="21"/>
      <c r="K4954" s="21"/>
      <c r="L4954" s="21"/>
      <c r="M4954" s="21"/>
      <c r="N4954" s="21" t="s">
        <v>10213</v>
      </c>
      <c r="O4954" s="21" t="s">
        <v>65</v>
      </c>
      <c r="P4954" s="21" t="s">
        <v>10213</v>
      </c>
      <c r="Q4954" s="21"/>
      <c r="R4954" s="21" t="s">
        <v>10206</v>
      </c>
      <c r="S4954" s="21" t="s">
        <v>10207</v>
      </c>
      <c r="T4954" s="21" t="s">
        <v>10214</v>
      </c>
      <c r="U4954" s="23"/>
      <c r="V4954" s="23"/>
      <c r="W4954" s="15">
        <f t="shared" si="2"/>
        <v>45635</v>
      </c>
      <c r="X4954" s="24">
        <v>4953.0</v>
      </c>
      <c r="Y4954" s="17" t="str">
        <f t="shared" si="6992"/>
        <v>=COUNTIFS(C$3:C4954,C4954)</v>
      </c>
      <c r="Z4954" s="25" t="str">
        <f t="shared" si="6993"/>
        <v>#NAME?</v>
      </c>
      <c r="AA4954" s="25" t="str">
        <f t="shared" si="6994"/>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95"/>
        <v>1</v>
      </c>
      <c r="B4955" s="10">
        <f t="shared" si="5557"/>
        <v>1</v>
      </c>
      <c r="C4955" s="12" t="s">
        <v>10215</v>
      </c>
      <c r="D4955" s="21" t="s">
        <v>47</v>
      </c>
      <c r="E4955" s="21" t="s">
        <v>921</v>
      </c>
      <c r="F4955" s="21"/>
      <c r="G4955" s="21"/>
      <c r="H4955" s="21" t="s">
        <v>10216</v>
      </c>
      <c r="I4955" s="21" t="s">
        <v>10217</v>
      </c>
      <c r="J4955" s="21" t="s">
        <v>10218</v>
      </c>
      <c r="K4955" s="21">
        <v>8.0</v>
      </c>
      <c r="L4955" s="21" t="s">
        <v>196</v>
      </c>
      <c r="M4955" s="21"/>
      <c r="N4955" s="21" t="s">
        <v>10219</v>
      </c>
      <c r="O4955" s="21"/>
      <c r="P4955" s="21"/>
      <c r="Q4955" s="21"/>
      <c r="R4955" s="21" t="s">
        <v>10206</v>
      </c>
      <c r="S4955" s="21" t="s">
        <v>10207</v>
      </c>
      <c r="T4955" s="21" t="s">
        <v>10220</v>
      </c>
      <c r="U4955" s="23"/>
      <c r="V4955" s="23"/>
      <c r="W4955" s="15">
        <f t="shared" si="2"/>
        <v>45635</v>
      </c>
      <c r="X4955" s="24">
        <v>4954.0</v>
      </c>
      <c r="Y4955" s="17" t="str">
        <f t="shared" si="6992"/>
        <v>=COUNTIFS(C$3:C4955,C4955)</v>
      </c>
      <c r="Z4955" s="25" t="str">
        <f t="shared" si="6993"/>
        <v>#NAME?</v>
      </c>
      <c r="AA4955" s="25" t="str">
        <f t="shared" si="6994"/>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95"/>
        <v>1</v>
      </c>
      <c r="B4956" s="10">
        <f t="shared" si="5557"/>
        <v>1</v>
      </c>
      <c r="C4956" s="12" t="s">
        <v>10221</v>
      </c>
      <c r="D4956" s="21" t="s">
        <v>47</v>
      </c>
      <c r="E4956" s="21" t="s">
        <v>10222</v>
      </c>
      <c r="F4956" s="21"/>
      <c r="G4956" s="21"/>
      <c r="H4956" s="21" t="s">
        <v>10223</v>
      </c>
      <c r="I4956" s="21" t="s">
        <v>10224</v>
      </c>
      <c r="J4956" s="21" t="s">
        <v>10225</v>
      </c>
      <c r="K4956" s="21">
        <v>4.0</v>
      </c>
      <c r="L4956" s="21" t="s">
        <v>88</v>
      </c>
      <c r="M4956" s="21"/>
      <c r="N4956" s="21" t="s">
        <v>10226</v>
      </c>
      <c r="O4956" s="21"/>
      <c r="P4956" s="21"/>
      <c r="Q4956" s="21"/>
      <c r="R4956" s="21" t="s">
        <v>10206</v>
      </c>
      <c r="S4956" s="21" t="s">
        <v>10207</v>
      </c>
      <c r="T4956" s="21" t="s">
        <v>10227</v>
      </c>
      <c r="U4956" s="23"/>
      <c r="V4956" s="23"/>
      <c r="W4956" s="15">
        <f t="shared" si="2"/>
        <v>45635</v>
      </c>
      <c r="X4956" s="24">
        <v>4955.0</v>
      </c>
      <c r="Y4956" s="17" t="str">
        <f t="shared" si="6992"/>
        <v>=COUNTIFS(C$3:C4956,C4956)</v>
      </c>
      <c r="Z4956" s="25" t="str">
        <f t="shared" si="6993"/>
        <v>#NAME?</v>
      </c>
      <c r="AA4956" s="25" t="str">
        <f t="shared" si="6994"/>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95"/>
        <v>1</v>
      </c>
      <c r="B4957" s="10">
        <f t="shared" si="5557"/>
        <v>1</v>
      </c>
      <c r="C4957" s="12" t="s">
        <v>10228</v>
      </c>
      <c r="D4957" s="21" t="s">
        <v>84</v>
      </c>
      <c r="E4957" s="21" t="s">
        <v>10229</v>
      </c>
      <c r="F4957" s="21"/>
      <c r="G4957" s="21"/>
      <c r="H4957" s="21" t="s">
        <v>10230</v>
      </c>
      <c r="I4957" s="21"/>
      <c r="J4957" s="21" t="s">
        <v>10231</v>
      </c>
      <c r="K4957" s="21">
        <v>1.0</v>
      </c>
      <c r="L4957" s="21" t="s">
        <v>35</v>
      </c>
      <c r="M4957" s="21" t="s">
        <v>10232</v>
      </c>
      <c r="N4957" s="21" t="s">
        <v>10233</v>
      </c>
      <c r="O4957" s="21"/>
      <c r="P4957" s="21"/>
      <c r="Q4957" s="21"/>
      <c r="R4957" s="21" t="s">
        <v>10206</v>
      </c>
      <c r="S4957" s="21" t="s">
        <v>10207</v>
      </c>
      <c r="T4957" s="21" t="s">
        <v>10234</v>
      </c>
      <c r="U4957" s="23"/>
      <c r="V4957" s="23"/>
      <c r="W4957" s="15">
        <f t="shared" si="2"/>
        <v>45635</v>
      </c>
      <c r="X4957" s="24">
        <v>4956.0</v>
      </c>
      <c r="Y4957" s="17" t="str">
        <f t="shared" si="6992"/>
        <v>=COUNTIFS(C$3:C4957,C4957)</v>
      </c>
      <c r="Z4957" s="25" t="str">
        <f t="shared" si="6993"/>
        <v>#NAME?</v>
      </c>
      <c r="AA4957" s="25" t="str">
        <f t="shared" si="6994"/>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95"/>
        <v>105</v>
      </c>
      <c r="B4958" s="10">
        <f t="shared" si="5557"/>
        <v>122</v>
      </c>
      <c r="C4958" s="12" t="s">
        <v>4724</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10206</v>
      </c>
      <c r="S4958" s="21" t="s">
        <v>10207</v>
      </c>
      <c r="T4958" s="21" t="s">
        <v>10208</v>
      </c>
      <c r="U4958" s="23"/>
      <c r="V4958" s="23"/>
      <c r="W4958" s="15">
        <f t="shared" si="2"/>
        <v>45635</v>
      </c>
      <c r="X4958" s="24">
        <v>4957.0</v>
      </c>
      <c r="Y4958" s="17" t="str">
        <f t="shared" si="6992"/>
        <v>=COUNTIFS(C$3:C4958,C4958)</v>
      </c>
      <c r="Z4958" s="25" t="str">
        <f t="shared" si="6993"/>
        <v>#NAME?</v>
      </c>
      <c r="AA4958" s="25" t="str">
        <f t="shared" si="6994"/>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57"/>
        <v>0</v>
      </c>
      <c r="C4959" s="130"/>
      <c r="D4959" s="130"/>
      <c r="E4959" s="130"/>
      <c r="F4959" s="130"/>
      <c r="G4959" s="130"/>
      <c r="H4959" s="130"/>
      <c r="I4959" s="130"/>
      <c r="J4959" s="130"/>
      <c r="K4959" s="130"/>
      <c r="L4959" s="130"/>
      <c r="M4959" s="130"/>
      <c r="N4959" s="130"/>
      <c r="O4959" s="130"/>
      <c r="P4959" s="130"/>
      <c r="Q4959" s="130"/>
      <c r="R4959" s="130"/>
      <c r="S4959" s="130"/>
      <c r="T4959" s="130"/>
      <c r="U4959" s="36"/>
      <c r="V4959" s="36"/>
      <c r="W4959" s="15">
        <f t="shared" si="2"/>
        <v>45635</v>
      </c>
      <c r="X4959" s="24">
        <v>4958.0</v>
      </c>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57"/>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2"/>
        <v>45635</v>
      </c>
      <c r="X4960" s="24">
        <v>4959.0</v>
      </c>
      <c r="Y4960" s="17" t="str">
        <f t="shared" ref="Y4960:Y4969" si="7009">formulatext(A4960)</f>
        <v>#N/A</v>
      </c>
      <c r="Z4960" s="25" t="str">
        <f t="shared" ref="Z4960:Z4969" si="7010">org.libreoffice.regex(Y4960,"(\= COUNTIFS\(C\$\d{1,3}:)(C\d{1,3})(,)(C\d{1,3})(\))","$2")</f>
        <v>#NAME?</v>
      </c>
      <c r="AA4960" s="25" t="str">
        <f t="shared" ref="AA4960:AA4969" si="7011">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57"/>
        <v>1</v>
      </c>
      <c r="C4961" s="12" t="s">
        <v>10235</v>
      </c>
      <c r="D4961" s="21"/>
      <c r="E4961" s="21"/>
      <c r="F4961" s="21"/>
      <c r="G4961" s="21"/>
      <c r="H4961" s="21"/>
      <c r="I4961" s="21"/>
      <c r="J4961" s="21"/>
      <c r="K4961" s="21"/>
      <c r="L4961" s="21"/>
      <c r="M4961" s="21"/>
      <c r="N4961" s="21"/>
      <c r="O4961" s="21"/>
      <c r="P4961" s="21"/>
      <c r="Q4961" s="21"/>
      <c r="R4961" s="21"/>
      <c r="S4961" s="21"/>
      <c r="T4961" s="21"/>
      <c r="U4961" s="23"/>
      <c r="V4961" s="23"/>
      <c r="W4961" s="15">
        <f t="shared" si="2"/>
        <v>45635</v>
      </c>
      <c r="X4961" s="24">
        <v>4960.0</v>
      </c>
      <c r="Y4961" s="17" t="str">
        <f t="shared" si="7009"/>
        <v>#N/A</v>
      </c>
      <c r="Z4961" s="25" t="str">
        <f t="shared" si="7010"/>
        <v>#NAME?</v>
      </c>
      <c r="AA4961" s="25" t="str">
        <f t="shared" si="7011"/>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7012">COUNTIFS(C$3:C4962,C4962)</f>
        <v>84</v>
      </c>
      <c r="B4962" s="10">
        <f t="shared" si="5557"/>
        <v>99</v>
      </c>
      <c r="C4962" s="12" t="s">
        <v>555</v>
      </c>
      <c r="D4962" s="21" t="str">
        <f t="shared" ref="D4962:D4969" si="7013">VLOOKUP($C4962,$C$1:$P$7320,2,0)</f>
        <v>pron</v>
      </c>
      <c r="E4962" s="21" t="str">
        <f t="shared" ref="E4962:E4963" si="7014">VLOOKUP($C4962,$C$1:$P$7320,3,0)</f>
        <v>masc nom sg of ya</v>
      </c>
      <c r="F4962" s="21" t="str">
        <f t="shared" ref="F4962:F4969" si="7015">VLOOKUP($C4962,$C$1:$P$7320,4,0)</f>
        <v/>
      </c>
      <c r="G4962" s="21"/>
      <c r="H4962" s="21" t="str">
        <f t="shared" ref="H4962:H4969" si="7016">VLOOKUP($C4962,$C$1:$P$7320,6,0)</f>
        <v>whichever, whoever</v>
      </c>
      <c r="I4962" s="21" t="str">
        <f t="shared" ref="I4962:I4969" si="7017">VLOOKUP($C4962,$C$1:$P$7320,7,0)</f>
        <v/>
      </c>
      <c r="J4962" s="21" t="str">
        <f t="shared" ref="J4962:J4969" si="7018">VLOOKUP($C4962,$C$1:$P$7320,8,0)</f>
        <v/>
      </c>
      <c r="K4962" s="21" t="str">
        <f t="shared" ref="K4962:K4969" si="7019">VLOOKUP($C4962,$C$1:$P$7320,9,0)</f>
        <v/>
      </c>
      <c r="L4962" s="21" t="str">
        <f t="shared" ref="L4962:L4969" si="7020">VLOOKUP($C4962,$C$1:$P$7320,10,0)</f>
        <v/>
      </c>
      <c r="M4962" s="21" t="str">
        <f t="shared" ref="M4962:M4969" si="7021">VLOOKUP($C4962,$C$1:$P$7320,11,0)</f>
        <v/>
      </c>
      <c r="N4962" s="21" t="str">
        <f t="shared" ref="N4962:N4969" si="7022">VLOOKUP($C4962,$C$1:$P$7320,12,0)</f>
        <v/>
      </c>
      <c r="O4962" s="21" t="str">
        <f t="shared" ref="O4962:O4969" si="7023">VLOOKUP($C4962,$C$1:$P$7320,13,0)</f>
        <v/>
      </c>
      <c r="P4962" s="21" t="str">
        <f t="shared" ref="P4962:P4969" si="7024">VLOOKUP($C4962,$C$1:$P$7320,14,0)</f>
        <v/>
      </c>
      <c r="Q4962" s="21"/>
      <c r="R4962" s="21" t="s">
        <v>10235</v>
      </c>
      <c r="S4962" s="27" t="s">
        <v>10236</v>
      </c>
      <c r="T4962" s="21" t="s">
        <v>10237</v>
      </c>
      <c r="U4962" s="77"/>
      <c r="V4962" s="23"/>
      <c r="W4962" s="15">
        <f t="shared" si="2"/>
        <v>45635</v>
      </c>
      <c r="X4962" s="24">
        <v>4961.0</v>
      </c>
      <c r="Y4962" s="17" t="str">
        <f t="shared" si="7009"/>
        <v>=COUNTIFS(C$3:C4962,C4962)</v>
      </c>
      <c r="Z4962" s="25" t="str">
        <f t="shared" si="7010"/>
        <v>#NAME?</v>
      </c>
      <c r="AA4962" s="25" t="str">
        <f t="shared" si="7011"/>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7012"/>
        <v>102</v>
      </c>
      <c r="B4963" s="10">
        <f t="shared" si="5557"/>
        <v>124</v>
      </c>
      <c r="C4963" s="12" t="s">
        <v>466</v>
      </c>
      <c r="D4963" s="21" t="str">
        <f t="shared" si="7013"/>
        <v>ind</v>
      </c>
      <c r="E4963" s="21" t="str">
        <f t="shared" si="7014"/>
        <v/>
      </c>
      <c r="F4963" s="21" t="str">
        <f t="shared" si="7015"/>
        <v/>
      </c>
      <c r="G4963" s="21"/>
      <c r="H4963" s="21" t="str">
        <f t="shared" si="7016"/>
        <v>then, now, so, but</v>
      </c>
      <c r="I4963" s="21" t="str">
        <f t="shared" si="7017"/>
        <v/>
      </c>
      <c r="J4963" s="21" t="str">
        <f t="shared" si="7018"/>
        <v/>
      </c>
      <c r="K4963" s="21" t="str">
        <f t="shared" si="7019"/>
        <v/>
      </c>
      <c r="L4963" s="21" t="str">
        <f t="shared" si="7020"/>
        <v/>
      </c>
      <c r="M4963" s="21" t="str">
        <f t="shared" si="7021"/>
        <v/>
      </c>
      <c r="N4963" s="21" t="str">
        <f t="shared" si="7022"/>
        <v/>
      </c>
      <c r="O4963" s="21" t="str">
        <f t="shared" si="7023"/>
        <v/>
      </c>
      <c r="P4963" s="21" t="str">
        <f t="shared" si="7024"/>
        <v/>
      </c>
      <c r="Q4963" s="21"/>
      <c r="R4963" s="21" t="s">
        <v>10235</v>
      </c>
      <c r="S4963" s="136" t="s">
        <v>10236</v>
      </c>
      <c r="T4963" s="21" t="s">
        <v>10237</v>
      </c>
      <c r="U4963" s="23"/>
      <c r="V4963" s="23"/>
      <c r="W4963" s="15">
        <f t="shared" si="2"/>
        <v>45635</v>
      </c>
      <c r="X4963" s="24">
        <v>4962.0</v>
      </c>
      <c r="Y4963" s="17" t="str">
        <f t="shared" si="7009"/>
        <v>=COUNTIFS(C$3:C4963,C4963)</v>
      </c>
      <c r="Z4963" s="25" t="str">
        <f t="shared" si="7010"/>
        <v>#NAME?</v>
      </c>
      <c r="AA4963" s="25" t="str">
        <f t="shared" si="7011"/>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2"/>
        <v>132</v>
      </c>
      <c r="B4964" s="10">
        <f t="shared" si="5557"/>
        <v>147</v>
      </c>
      <c r="C4964" s="12" t="s">
        <v>560</v>
      </c>
      <c r="D4964" s="21" t="str">
        <f t="shared" si="7013"/>
        <v>noun</v>
      </c>
      <c r="E4964" s="21" t="s">
        <v>3635</v>
      </c>
      <c r="F4964" s="21" t="str">
        <f t="shared" si="7015"/>
        <v/>
      </c>
      <c r="G4964" s="21"/>
      <c r="H4964" s="21" t="str">
        <f t="shared" si="7016"/>
        <v>monk, monastic</v>
      </c>
      <c r="I4964" s="21" t="str">
        <f t="shared" si="7017"/>
        <v>beggar, mendicant</v>
      </c>
      <c r="J4964" s="21" t="str">
        <f t="shared" si="7018"/>
        <v>√bhikkh (beg)</v>
      </c>
      <c r="K4964" s="21">
        <f t="shared" si="7019"/>
        <v>1</v>
      </c>
      <c r="L4964" s="21" t="str">
        <f t="shared" si="7020"/>
        <v>a</v>
      </c>
      <c r="M4964" s="21" t="str">
        <f t="shared" si="7021"/>
        <v/>
      </c>
      <c r="N4964" s="21" t="str">
        <f t="shared" si="7022"/>
        <v>√bhikkh + u</v>
      </c>
      <c r="O4964" s="21" t="str">
        <f t="shared" si="7023"/>
        <v/>
      </c>
      <c r="P4964" s="21" t="str">
        <f t="shared" si="7024"/>
        <v/>
      </c>
      <c r="Q4964" s="21"/>
      <c r="R4964" s="21" t="s">
        <v>10235</v>
      </c>
      <c r="S4964" s="136" t="s">
        <v>10236</v>
      </c>
      <c r="T4964" s="21" t="s">
        <v>10237</v>
      </c>
      <c r="U4964" s="23"/>
      <c r="V4964" s="23"/>
      <c r="W4964" s="15">
        <f t="shared" si="2"/>
        <v>45635</v>
      </c>
      <c r="X4964" s="24">
        <v>4963.0</v>
      </c>
      <c r="Y4964" s="17" t="str">
        <f t="shared" si="7009"/>
        <v>=COUNTIFS(C$3:C4964,C4964)</v>
      </c>
      <c r="Z4964" s="25" t="str">
        <f t="shared" si="7010"/>
        <v>#NAME?</v>
      </c>
      <c r="AA4964" s="25" t="str">
        <f t="shared" si="7011"/>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2"/>
        <v>25</v>
      </c>
      <c r="B4965" s="10">
        <f t="shared" si="5557"/>
        <v>26</v>
      </c>
      <c r="C4965" s="12" t="s">
        <v>2777</v>
      </c>
      <c r="D4965" s="21" t="str">
        <f t="shared" si="7013"/>
        <v>noun</v>
      </c>
      <c r="E4965" s="21" t="str">
        <f t="shared" ref="E4965:E4969" si="7025">VLOOKUP($C4965,$C$1:$P$7320,3,0)</f>
        <v>masc acc sg, from bhikkhati</v>
      </c>
      <c r="F4965" s="21" t="str">
        <f t="shared" si="7015"/>
        <v/>
      </c>
      <c r="G4965" s="21"/>
      <c r="H4965" s="21" t="str">
        <f t="shared" si="7016"/>
        <v>monk, monastic</v>
      </c>
      <c r="I4965" s="21" t="str">
        <f t="shared" si="7017"/>
        <v>beggar, mendicant</v>
      </c>
      <c r="J4965" s="21" t="str">
        <f t="shared" si="7018"/>
        <v>√bhikkh (beg)</v>
      </c>
      <c r="K4965" s="21">
        <f t="shared" si="7019"/>
        <v>1</v>
      </c>
      <c r="L4965" s="21" t="str">
        <f t="shared" si="7020"/>
        <v>a</v>
      </c>
      <c r="M4965" s="21" t="str">
        <f t="shared" si="7021"/>
        <v/>
      </c>
      <c r="N4965" s="21" t="str">
        <f t="shared" si="7022"/>
        <v>√bhikkh + u</v>
      </c>
      <c r="O4965" s="21" t="str">
        <f t="shared" si="7023"/>
        <v/>
      </c>
      <c r="P4965" s="21" t="str">
        <f t="shared" si="7024"/>
        <v/>
      </c>
      <c r="Q4965" s="21"/>
      <c r="R4965" s="21" t="s">
        <v>10235</v>
      </c>
      <c r="S4965" s="136" t="s">
        <v>10236</v>
      </c>
      <c r="T4965" s="21" t="s">
        <v>10237</v>
      </c>
      <c r="U4965" s="23"/>
      <c r="V4965" s="23"/>
      <c r="W4965" s="15">
        <f t="shared" si="2"/>
        <v>45635</v>
      </c>
      <c r="X4965" s="24">
        <v>4964.0</v>
      </c>
      <c r="Y4965" s="17" t="str">
        <f t="shared" si="7009"/>
        <v>=COUNTIFS(C$3:C4965,C4965)</v>
      </c>
      <c r="Z4965" s="25" t="str">
        <f t="shared" si="7010"/>
        <v>#NAME?</v>
      </c>
      <c r="AA4965" s="25" t="str">
        <f t="shared" si="7011"/>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2"/>
        <v>2</v>
      </c>
      <c r="B4966" s="10">
        <f t="shared" si="5557"/>
        <v>2</v>
      </c>
      <c r="C4966" s="12" t="s">
        <v>2799</v>
      </c>
      <c r="D4966" s="21" t="str">
        <f t="shared" si="7013"/>
        <v>adj</v>
      </c>
      <c r="E4966" s="21" t="str">
        <f t="shared" si="7025"/>
        <v>masc instr sg of amūlaka, from mūla</v>
      </c>
      <c r="F4966" s="21" t="str">
        <f t="shared" si="7015"/>
        <v/>
      </c>
      <c r="G4966" s="21"/>
      <c r="H4966" s="21" t="str">
        <f t="shared" si="7016"/>
        <v>with groundless, baseless, unfounded</v>
      </c>
      <c r="I4966" s="21" t="str">
        <f t="shared" si="7017"/>
        <v>with no root</v>
      </c>
      <c r="J4966" s="21" t="str">
        <f t="shared" si="7018"/>
        <v>√mūl (support)</v>
      </c>
      <c r="K4966" s="21">
        <f t="shared" si="7019"/>
        <v>1</v>
      </c>
      <c r="L4966" s="21" t="str">
        <f t="shared" si="7020"/>
        <v>a</v>
      </c>
      <c r="M4966" s="21" t="str">
        <f t="shared" si="7021"/>
        <v/>
      </c>
      <c r="N4966" s="21" t="str">
        <f t="shared" si="7022"/>
        <v>na + √mūl + a + ka</v>
      </c>
      <c r="O4966" s="21" t="str">
        <f t="shared" si="7023"/>
        <v/>
      </c>
      <c r="P4966" s="21" t="str">
        <f t="shared" si="7024"/>
        <v/>
      </c>
      <c r="Q4966" s="21"/>
      <c r="R4966" s="21" t="s">
        <v>10235</v>
      </c>
      <c r="S4966" s="136" t="s">
        <v>10236</v>
      </c>
      <c r="T4966" s="21" t="s">
        <v>10237</v>
      </c>
      <c r="U4966" s="23"/>
      <c r="V4966" s="23"/>
      <c r="W4966" s="15">
        <f t="shared" si="2"/>
        <v>45635</v>
      </c>
      <c r="X4966" s="24">
        <v>4965.0</v>
      </c>
      <c r="Y4966" s="17" t="str">
        <f t="shared" si="7009"/>
        <v>=COUNTIFS(C$3:C4966,C4966)</v>
      </c>
      <c r="Z4966" s="25" t="str">
        <f t="shared" si="7010"/>
        <v>#NAME?</v>
      </c>
      <c r="AA4966" s="25" t="str">
        <f t="shared" si="7011"/>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2"/>
        <v>5</v>
      </c>
      <c r="B4967" s="10">
        <f t="shared" si="5557"/>
        <v>5</v>
      </c>
      <c r="C4967" s="12" t="s">
        <v>4536</v>
      </c>
      <c r="D4967" s="21" t="str">
        <f t="shared" si="7013"/>
        <v>adj</v>
      </c>
      <c r="E4967" s="21" t="str">
        <f t="shared" si="7025"/>
        <v>masc instr sg of saṅghādisesa, comp</v>
      </c>
      <c r="F4967" s="21" t="str">
        <f t="shared" si="7015"/>
        <v/>
      </c>
      <c r="G4967" s="21"/>
      <c r="H4967" s="21" t="str">
        <f t="shared" si="7016"/>
        <v>with (a matter) related to an offence requiring suspension</v>
      </c>
      <c r="I4967" s="21" t="str">
        <f t="shared" si="7017"/>
        <v>related to an offence requiring involvement of the community from start to finish</v>
      </c>
      <c r="J4967" s="21" t="str">
        <f t="shared" si="7018"/>
        <v/>
      </c>
      <c r="K4967" s="21" t="str">
        <f t="shared" si="7019"/>
        <v/>
      </c>
      <c r="L4967" s="21" t="str">
        <f t="shared" si="7020"/>
        <v/>
      </c>
      <c r="M4967" s="21" t="str">
        <f t="shared" si="7021"/>
        <v/>
      </c>
      <c r="N4967" s="21" t="str">
        <f t="shared" si="7022"/>
        <v>saṅgha + ādi + sesa</v>
      </c>
      <c r="O4967" s="21" t="str">
        <f t="shared" si="7023"/>
        <v/>
      </c>
      <c r="P4967" s="21" t="str">
        <f t="shared" si="7024"/>
        <v>sattamī tappurisa</v>
      </c>
      <c r="Q4967" s="21"/>
      <c r="R4967" s="21" t="s">
        <v>10235</v>
      </c>
      <c r="S4967" s="136" t="s">
        <v>10236</v>
      </c>
      <c r="T4967" s="21" t="s">
        <v>10237</v>
      </c>
      <c r="U4967" s="23"/>
      <c r="V4967" s="23"/>
      <c r="W4967" s="15">
        <f t="shared" si="2"/>
        <v>45635</v>
      </c>
      <c r="X4967" s="24">
        <v>4966.0</v>
      </c>
      <c r="Y4967" s="17" t="str">
        <f t="shared" si="7009"/>
        <v>=COUNTIFS(C$3:C4967,C4967)</v>
      </c>
      <c r="Z4967" s="25" t="str">
        <f t="shared" si="7010"/>
        <v>#NAME?</v>
      </c>
      <c r="AA4967" s="25" t="str">
        <f t="shared" si="7011"/>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2"/>
        <v>3</v>
      </c>
      <c r="B4968" s="10">
        <f t="shared" si="5557"/>
        <v>3</v>
      </c>
      <c r="C4968" s="12" t="s">
        <v>2811</v>
      </c>
      <c r="D4968" s="21" t="str">
        <f t="shared" si="7013"/>
        <v>verb</v>
      </c>
      <c r="E4968" s="21" t="str">
        <f t="shared" si="7025"/>
        <v>opt 3rd sg of anuddhaṃseti</v>
      </c>
      <c r="F4968" s="21" t="str">
        <f t="shared" si="7015"/>
        <v>+acc</v>
      </c>
      <c r="G4968" s="21"/>
      <c r="H4968" s="21" t="str">
        <f t="shared" si="7016"/>
        <v>he would accuse, denounce</v>
      </c>
      <c r="I4968" s="21" t="str">
        <f t="shared" si="7017"/>
        <v>cause to fall</v>
      </c>
      <c r="J4968" s="21" t="str">
        <f t="shared" si="7018"/>
        <v>√dhaṃs (fall down, destroy)</v>
      </c>
      <c r="K4968" s="21">
        <f t="shared" si="7019"/>
        <v>1</v>
      </c>
      <c r="L4968" s="21" t="str">
        <f t="shared" si="7020"/>
        <v>*e</v>
      </c>
      <c r="M4968" s="21" t="str">
        <f t="shared" si="7021"/>
        <v>√dhaṃs + *e &gt; dhaṃse (caus)</v>
      </c>
      <c r="N4968" s="21" t="str">
        <f t="shared" si="7022"/>
        <v>anu + dhaṃse + ti</v>
      </c>
      <c r="O4968" s="21" t="str">
        <f t="shared" si="7023"/>
        <v/>
      </c>
      <c r="P4968" s="21" t="str">
        <f t="shared" si="7024"/>
        <v/>
      </c>
      <c r="Q4968" s="21"/>
      <c r="R4968" s="21" t="s">
        <v>10235</v>
      </c>
      <c r="S4968" s="136" t="s">
        <v>10236</v>
      </c>
      <c r="T4968" s="21" t="s">
        <v>10237</v>
      </c>
      <c r="U4968" s="23"/>
      <c r="V4968" s="23"/>
      <c r="W4968" s="15">
        <f t="shared" si="2"/>
        <v>45635</v>
      </c>
      <c r="X4968" s="24">
        <v>4967.0</v>
      </c>
      <c r="Y4968" s="17" t="str">
        <f t="shared" si="7009"/>
        <v>=COUNTIFS(C$3:C4968,C4968)</v>
      </c>
      <c r="Z4968" s="25" t="str">
        <f t="shared" si="7010"/>
        <v>#NAME?</v>
      </c>
      <c r="AA4968" s="25" t="str">
        <f t="shared" si="7011"/>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2"/>
        <v>106</v>
      </c>
      <c r="B4969" s="10">
        <f t="shared" si="5557"/>
        <v>122</v>
      </c>
      <c r="C4969" s="12" t="s">
        <v>4724</v>
      </c>
      <c r="D4969" s="21" t="str">
        <f t="shared" si="7013"/>
        <v>adj</v>
      </c>
      <c r="E4969" s="21" t="str">
        <f t="shared" si="7025"/>
        <v>nt nom sg of pācittiya</v>
      </c>
      <c r="F4969" s="21" t="str">
        <f t="shared" si="7015"/>
        <v>+loc</v>
      </c>
      <c r="G4969" s="21"/>
      <c r="H4969" s="21" t="str">
        <f t="shared" si="7016"/>
        <v>requiring confession</v>
      </c>
      <c r="I4969" s="21" t="str">
        <f t="shared" si="7017"/>
        <v/>
      </c>
      <c r="J4969" s="21" t="str">
        <f t="shared" si="7018"/>
        <v/>
      </c>
      <c r="K4969" s="21" t="str">
        <f t="shared" si="7019"/>
        <v/>
      </c>
      <c r="L4969" s="21" t="str">
        <f t="shared" si="7020"/>
        <v/>
      </c>
      <c r="M4969" s="21" t="str">
        <f t="shared" si="7021"/>
        <v/>
      </c>
      <c r="N4969" s="21" t="str">
        <f t="shared" si="7022"/>
        <v/>
      </c>
      <c r="O4969" s="21" t="str">
        <f t="shared" si="7023"/>
        <v/>
      </c>
      <c r="P4969" s="21" t="str">
        <f t="shared" si="7024"/>
        <v/>
      </c>
      <c r="Q4969" s="21"/>
      <c r="R4969" s="21" t="s">
        <v>10235</v>
      </c>
      <c r="S4969" s="136" t="s">
        <v>10236</v>
      </c>
      <c r="T4969" s="21" t="s">
        <v>10237</v>
      </c>
      <c r="U4969" s="23"/>
      <c r="V4969" s="23"/>
      <c r="W4969" s="15">
        <f t="shared" si="2"/>
        <v>45635</v>
      </c>
      <c r="X4969" s="24">
        <v>4968.0</v>
      </c>
      <c r="Y4969" s="17" t="str">
        <f t="shared" si="7009"/>
        <v>=COUNTIFS(C$3:C4969,C4969)</v>
      </c>
      <c r="Z4969" s="25" t="str">
        <f t="shared" si="7010"/>
        <v>#NAME?</v>
      </c>
      <c r="AA4969" s="25" t="str">
        <f t="shared" si="7011"/>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57"/>
        <v>0</v>
      </c>
      <c r="C4970" s="130"/>
      <c r="D4970" s="130"/>
      <c r="E4970" s="130"/>
      <c r="F4970" s="130"/>
      <c r="G4970" s="130"/>
      <c r="H4970" s="130"/>
      <c r="I4970" s="130"/>
      <c r="J4970" s="130"/>
      <c r="K4970" s="130"/>
      <c r="L4970" s="130"/>
      <c r="M4970" s="130"/>
      <c r="N4970" s="130"/>
      <c r="O4970" s="130"/>
      <c r="P4970" s="130"/>
      <c r="Q4970" s="130"/>
      <c r="R4970" s="130"/>
      <c r="S4970" s="130"/>
      <c r="T4970" s="130"/>
      <c r="U4970" s="36"/>
      <c r="V4970" s="36"/>
      <c r="W4970" s="15">
        <f t="shared" si="2"/>
        <v>45635</v>
      </c>
      <c r="X4970" s="24">
        <v>4969.0</v>
      </c>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57"/>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2"/>
        <v>45635</v>
      </c>
      <c r="X4971" s="24">
        <v>4970.0</v>
      </c>
      <c r="Y4971" s="17" t="str">
        <f t="shared" ref="Y4971:Y4994" si="7026">formulatext(A4971)</f>
        <v>#N/A</v>
      </c>
      <c r="Z4971" s="25" t="str">
        <f t="shared" ref="Z4971:Z4994" si="7027">org.libreoffice.regex(Y4971,"(\= COUNTIFS\(C\$\d{1,3}:)(C\d{1,3})(,)(C\d{1,3})(\))","$2")</f>
        <v>#NAME?</v>
      </c>
      <c r="AA4971" s="25" t="str">
        <f t="shared" ref="AA4971:AA4994" si="7028">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57"/>
        <v>1</v>
      </c>
      <c r="C4972" s="12" t="s">
        <v>10238</v>
      </c>
      <c r="D4972" s="21"/>
      <c r="E4972" s="21"/>
      <c r="F4972" s="21"/>
      <c r="G4972" s="21"/>
      <c r="H4972" s="21"/>
      <c r="I4972" s="21"/>
      <c r="J4972" s="21"/>
      <c r="K4972" s="21"/>
      <c r="L4972" s="21"/>
      <c r="M4972" s="21"/>
      <c r="N4972" s="21"/>
      <c r="O4972" s="21"/>
      <c r="P4972" s="21"/>
      <c r="Q4972" s="21"/>
      <c r="R4972" s="21"/>
      <c r="S4972" s="21"/>
      <c r="T4972" s="21"/>
      <c r="U4972" s="23"/>
      <c r="V4972" s="23"/>
      <c r="W4972" s="15">
        <f t="shared" si="2"/>
        <v>45635</v>
      </c>
      <c r="X4972" s="24">
        <v>4971.0</v>
      </c>
      <c r="Y4972" s="17" t="str">
        <f t="shared" si="7026"/>
        <v>#N/A</v>
      </c>
      <c r="Z4972" s="25" t="str">
        <f t="shared" si="7027"/>
        <v>#NAME?</v>
      </c>
      <c r="AA4972" s="25" t="str">
        <f t="shared" si="7028"/>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7029">COUNTIFS(C$3:C4973,C4973)</f>
        <v>85</v>
      </c>
      <c r="B4973" s="10">
        <f t="shared" si="5557"/>
        <v>99</v>
      </c>
      <c r="C4973" s="12" t="s">
        <v>555</v>
      </c>
      <c r="D4973" s="21" t="str">
        <f t="shared" ref="D4973:D4977" si="7030">VLOOKUP($C4973,$C$1:$P$7320,2,0)</f>
        <v>pron</v>
      </c>
      <c r="E4973" s="21" t="str">
        <f t="shared" ref="E4973:E4974" si="7031">VLOOKUP($C4973,$C$1:$P$7320,3,0)</f>
        <v>masc nom sg of ya</v>
      </c>
      <c r="F4973" s="21" t="str">
        <f t="shared" ref="F4973:F4977" si="7032">VLOOKUP($C4973,$C$1:$P$7320,4,0)</f>
        <v/>
      </c>
      <c r="G4973" s="21"/>
      <c r="H4973" s="21" t="str">
        <f t="shared" ref="H4973:H4977" si="7033">VLOOKUP($C4973,$C$1:$P$7320,6,0)</f>
        <v>whichever, whoever</v>
      </c>
      <c r="I4973" s="21" t="str">
        <f t="shared" ref="I4973:I4977" si="7034">VLOOKUP($C4973,$C$1:$P$7320,7,0)</f>
        <v/>
      </c>
      <c r="J4973" s="21" t="str">
        <f t="shared" ref="J4973:J4977" si="7035">VLOOKUP($C4973,$C$1:$P$7320,8,0)</f>
        <v/>
      </c>
      <c r="K4973" s="21" t="str">
        <f t="shared" ref="K4973:K4977" si="7036">VLOOKUP($C4973,$C$1:$P$7320,9,0)</f>
        <v/>
      </c>
      <c r="L4973" s="21" t="str">
        <f t="shared" ref="L4973:L4977" si="7037">VLOOKUP($C4973,$C$1:$P$7320,10,0)</f>
        <v/>
      </c>
      <c r="M4973" s="21" t="str">
        <f t="shared" ref="M4973:M4977" si="7038">VLOOKUP($C4973,$C$1:$P$7320,11,0)</f>
        <v/>
      </c>
      <c r="N4973" s="21" t="str">
        <f t="shared" ref="N4973:N4977" si="7039">VLOOKUP($C4973,$C$1:$P$7320,12,0)</f>
        <v/>
      </c>
      <c r="O4973" s="21" t="str">
        <f t="shared" ref="O4973:O4977" si="7040">VLOOKUP($C4973,$C$1:$P$7320,13,0)</f>
        <v/>
      </c>
      <c r="P4973" s="21" t="str">
        <f t="shared" ref="P4973:P4977" si="7041">VLOOKUP($C4973,$C$1:$P$7320,14,0)</f>
        <v/>
      </c>
      <c r="Q4973" s="21"/>
      <c r="R4973" s="21" t="s">
        <v>10238</v>
      </c>
      <c r="S4973" s="27" t="s">
        <v>10239</v>
      </c>
      <c r="T4973" s="21" t="s">
        <v>10240</v>
      </c>
      <c r="U4973" s="77"/>
      <c r="V4973" s="23"/>
      <c r="W4973" s="15">
        <f t="shared" si="2"/>
        <v>45635</v>
      </c>
      <c r="X4973" s="24">
        <v>4972.0</v>
      </c>
      <c r="Y4973" s="17" t="str">
        <f t="shared" si="7026"/>
        <v>=COUNTIFS(C$3:C4973,C4973)</v>
      </c>
      <c r="Z4973" s="25" t="str">
        <f t="shared" si="7027"/>
        <v>#NAME?</v>
      </c>
      <c r="AA4973" s="25" t="str">
        <f t="shared" si="7028"/>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29"/>
        <v>103</v>
      </c>
      <c r="B4974" s="10">
        <f t="shared" si="5557"/>
        <v>124</v>
      </c>
      <c r="C4974" s="12" t="s">
        <v>466</v>
      </c>
      <c r="D4974" s="21" t="str">
        <f t="shared" si="7030"/>
        <v>ind</v>
      </c>
      <c r="E4974" s="21" t="str">
        <f t="shared" si="7031"/>
        <v/>
      </c>
      <c r="F4974" s="21" t="str">
        <f t="shared" si="7032"/>
        <v/>
      </c>
      <c r="G4974" s="21"/>
      <c r="H4974" s="21" t="str">
        <f t="shared" si="7033"/>
        <v>then, now, so, but</v>
      </c>
      <c r="I4974" s="21" t="str">
        <f t="shared" si="7034"/>
        <v/>
      </c>
      <c r="J4974" s="21" t="str">
        <f t="shared" si="7035"/>
        <v/>
      </c>
      <c r="K4974" s="21" t="str">
        <f t="shared" si="7036"/>
        <v/>
      </c>
      <c r="L4974" s="21" t="str">
        <f t="shared" si="7037"/>
        <v/>
      </c>
      <c r="M4974" s="21" t="str">
        <f t="shared" si="7038"/>
        <v/>
      </c>
      <c r="N4974" s="21" t="str">
        <f t="shared" si="7039"/>
        <v/>
      </c>
      <c r="O4974" s="21" t="str">
        <f t="shared" si="7040"/>
        <v/>
      </c>
      <c r="P4974" s="21" t="str">
        <f t="shared" si="7041"/>
        <v/>
      </c>
      <c r="Q4974" s="21"/>
      <c r="R4974" s="21" t="s">
        <v>10238</v>
      </c>
      <c r="S4974" s="27" t="s">
        <v>10239</v>
      </c>
      <c r="T4974" s="21" t="s">
        <v>10240</v>
      </c>
      <c r="U4974" s="23"/>
      <c r="V4974" s="23"/>
      <c r="W4974" s="15">
        <f t="shared" si="2"/>
        <v>45635</v>
      </c>
      <c r="X4974" s="24">
        <v>4973.0</v>
      </c>
      <c r="Y4974" s="17" t="str">
        <f t="shared" si="7026"/>
        <v>=COUNTIFS(C$3:C4974,C4974)</v>
      </c>
      <c r="Z4974" s="25" t="str">
        <f t="shared" si="7027"/>
        <v>#NAME?</v>
      </c>
      <c r="AA4974" s="25" t="str">
        <f t="shared" si="7028"/>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29"/>
        <v>133</v>
      </c>
      <c r="B4975" s="10">
        <f t="shared" si="5557"/>
        <v>147</v>
      </c>
      <c r="C4975" s="12" t="s">
        <v>560</v>
      </c>
      <c r="D4975" s="21" t="str">
        <f t="shared" si="7030"/>
        <v>noun</v>
      </c>
      <c r="E4975" s="21" t="s">
        <v>3635</v>
      </c>
      <c r="F4975" s="21" t="str">
        <f t="shared" si="7032"/>
        <v/>
      </c>
      <c r="G4975" s="21"/>
      <c r="H4975" s="21" t="str">
        <f t="shared" si="7033"/>
        <v>monk, monastic</v>
      </c>
      <c r="I4975" s="21" t="str">
        <f t="shared" si="7034"/>
        <v>beggar, mendicant</v>
      </c>
      <c r="J4975" s="21" t="str">
        <f t="shared" si="7035"/>
        <v>√bhikkh (beg)</v>
      </c>
      <c r="K4975" s="21">
        <f t="shared" si="7036"/>
        <v>1</v>
      </c>
      <c r="L4975" s="21" t="str">
        <f t="shared" si="7037"/>
        <v>a</v>
      </c>
      <c r="M4975" s="21" t="str">
        <f t="shared" si="7038"/>
        <v/>
      </c>
      <c r="N4975" s="21" t="str">
        <f t="shared" si="7039"/>
        <v>√bhikkh + u</v>
      </c>
      <c r="O4975" s="21" t="str">
        <f t="shared" si="7040"/>
        <v/>
      </c>
      <c r="P4975" s="21" t="str">
        <f t="shared" si="7041"/>
        <v/>
      </c>
      <c r="Q4975" s="21"/>
      <c r="R4975" s="21" t="s">
        <v>10238</v>
      </c>
      <c r="S4975" s="27" t="s">
        <v>10239</v>
      </c>
      <c r="T4975" s="21" t="s">
        <v>10240</v>
      </c>
      <c r="U4975" s="23"/>
      <c r="V4975" s="23"/>
      <c r="W4975" s="15">
        <f t="shared" si="2"/>
        <v>45635</v>
      </c>
      <c r="X4975" s="24">
        <v>4974.0</v>
      </c>
      <c r="Y4975" s="17" t="str">
        <f t="shared" si="7026"/>
        <v>=COUNTIFS(C$3:C4975,C4975)</v>
      </c>
      <c r="Z4975" s="25" t="str">
        <f t="shared" si="7027"/>
        <v>#NAME?</v>
      </c>
      <c r="AA4975" s="25" t="str">
        <f t="shared" si="7028"/>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29"/>
        <v>9</v>
      </c>
      <c r="B4976" s="10">
        <f t="shared" si="5557"/>
        <v>9</v>
      </c>
      <c r="C4976" s="12" t="s">
        <v>3314</v>
      </c>
      <c r="D4976" s="21" t="str">
        <f t="shared" si="7030"/>
        <v>noun</v>
      </c>
      <c r="E4976" s="21" t="str">
        <f t="shared" ref="E4976:E4977" si="7042">VLOOKUP($C4976,$C$1:$P$7320,3,0)</f>
        <v>masc gen sg of bhikkhu, from bhikkhati</v>
      </c>
      <c r="F4976" s="21" t="str">
        <f t="shared" si="7032"/>
        <v/>
      </c>
      <c r="G4976" s="21"/>
      <c r="H4976" s="21" t="str">
        <f t="shared" si="7033"/>
        <v>of a monk, monastic</v>
      </c>
      <c r="I4976" s="21" t="str">
        <f t="shared" si="7034"/>
        <v>beggar, mendicant</v>
      </c>
      <c r="J4976" s="21" t="str">
        <f t="shared" si="7035"/>
        <v>√bhikkh (beg)</v>
      </c>
      <c r="K4976" s="21">
        <f t="shared" si="7036"/>
        <v>1</v>
      </c>
      <c r="L4976" s="21" t="str">
        <f t="shared" si="7037"/>
        <v>a</v>
      </c>
      <c r="M4976" s="21" t="str">
        <f t="shared" si="7038"/>
        <v/>
      </c>
      <c r="N4976" s="21" t="str">
        <f t="shared" si="7039"/>
        <v>√bhikkh + u</v>
      </c>
      <c r="O4976" s="21" t="str">
        <f t="shared" si="7040"/>
        <v/>
      </c>
      <c r="P4976" s="21" t="str">
        <f t="shared" si="7041"/>
        <v/>
      </c>
      <c r="Q4976" s="21"/>
      <c r="R4976" s="21" t="s">
        <v>10238</v>
      </c>
      <c r="S4976" s="27" t="s">
        <v>10239</v>
      </c>
      <c r="T4976" s="21" t="s">
        <v>10240</v>
      </c>
      <c r="U4976" s="23"/>
      <c r="V4976" s="23"/>
      <c r="W4976" s="15">
        <f t="shared" si="2"/>
        <v>45635</v>
      </c>
      <c r="X4976" s="24">
        <v>4975.0</v>
      </c>
      <c r="Y4976" s="17" t="str">
        <f t="shared" si="7026"/>
        <v>=COUNTIFS(C$3:C4976,C4976)</v>
      </c>
      <c r="Z4976" s="25" t="str">
        <f t="shared" si="7027"/>
        <v>#NAME?</v>
      </c>
      <c r="AA4976" s="25" t="str">
        <f t="shared" si="7028"/>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29"/>
        <v>3</v>
      </c>
      <c r="B4977" s="10">
        <f t="shared" si="5557"/>
        <v>3</v>
      </c>
      <c r="C4977" s="12" t="s">
        <v>1346</v>
      </c>
      <c r="D4977" s="21" t="str">
        <f t="shared" si="7030"/>
        <v>ind</v>
      </c>
      <c r="E4977" s="21" t="str">
        <f t="shared" si="7042"/>
        <v>adv, ger of sañceteti</v>
      </c>
      <c r="F4977" s="21" t="str">
        <f t="shared" si="7032"/>
        <v/>
      </c>
      <c r="G4977" s="21"/>
      <c r="H4977" s="21" t="str">
        <f t="shared" si="7033"/>
        <v>intentionally, deliberately</v>
      </c>
      <c r="I4977" s="21" t="str">
        <f t="shared" si="7034"/>
        <v>with mind</v>
      </c>
      <c r="J4977" s="21" t="str">
        <f t="shared" si="7035"/>
        <v>√cit (think)</v>
      </c>
      <c r="K4977" s="21">
        <f t="shared" si="7036"/>
        <v>8</v>
      </c>
      <c r="L4977" s="21" t="str">
        <f t="shared" si="7037"/>
        <v>*e</v>
      </c>
      <c r="M4977" s="21" t="str">
        <f t="shared" si="7038"/>
        <v/>
      </c>
      <c r="N4977" s="21" t="str">
        <f t="shared" si="7039"/>
        <v>saṃ + √cit + ya</v>
      </c>
      <c r="O4977" s="21" t="str">
        <f t="shared" si="7040"/>
        <v/>
      </c>
      <c r="P4977" s="21" t="str">
        <f t="shared" si="7041"/>
        <v/>
      </c>
      <c r="Q4977" s="21"/>
      <c r="R4977" s="21" t="s">
        <v>10238</v>
      </c>
      <c r="S4977" s="27" t="s">
        <v>10239</v>
      </c>
      <c r="T4977" s="21" t="s">
        <v>10240</v>
      </c>
      <c r="U4977" s="23"/>
      <c r="V4977" s="23"/>
      <c r="W4977" s="15">
        <f t="shared" si="2"/>
        <v>45635</v>
      </c>
      <c r="X4977" s="24">
        <v>4976.0</v>
      </c>
      <c r="Y4977" s="17" t="str">
        <f t="shared" si="7026"/>
        <v>=COUNTIFS(C$3:C4977,C4977)</v>
      </c>
      <c r="Z4977" s="25" t="str">
        <f t="shared" si="7027"/>
        <v>#NAME?</v>
      </c>
      <c r="AA4977" s="25" t="str">
        <f t="shared" si="7028"/>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29"/>
        <v>1</v>
      </c>
      <c r="B4978" s="10">
        <f t="shared" si="5557"/>
        <v>1</v>
      </c>
      <c r="C4978" s="12" t="s">
        <v>10241</v>
      </c>
      <c r="D4978" s="21" t="s">
        <v>47</v>
      </c>
      <c r="E4978" s="21" t="s">
        <v>10242</v>
      </c>
      <c r="F4978" s="21"/>
      <c r="G4978" s="21"/>
      <c r="H4978" s="21" t="s">
        <v>10243</v>
      </c>
      <c r="I4978" s="21" t="s">
        <v>10244</v>
      </c>
      <c r="J4978" s="21" t="s">
        <v>214</v>
      </c>
      <c r="K4978" s="21">
        <v>7.0</v>
      </c>
      <c r="L4978" s="21" t="s">
        <v>215</v>
      </c>
      <c r="M4978" s="21"/>
      <c r="N4978" s="21" t="s">
        <v>9980</v>
      </c>
      <c r="O4978" s="21"/>
      <c r="P4978" s="21"/>
      <c r="Q4978" s="21"/>
      <c r="R4978" s="21" t="s">
        <v>10238</v>
      </c>
      <c r="S4978" s="27" t="s">
        <v>10239</v>
      </c>
      <c r="T4978" s="21" t="s">
        <v>10245</v>
      </c>
      <c r="U4978" s="23"/>
      <c r="V4978" s="23"/>
      <c r="W4978" s="15">
        <f t="shared" si="2"/>
        <v>45635</v>
      </c>
      <c r="X4978" s="24">
        <v>4977.0</v>
      </c>
      <c r="Y4978" s="17" t="str">
        <f t="shared" si="7026"/>
        <v>=COUNTIFS(C$3:C4978,C4978)</v>
      </c>
      <c r="Z4978" s="25" t="str">
        <f t="shared" si="7027"/>
        <v>#NAME?</v>
      </c>
      <c r="AA4978" s="25" t="str">
        <f t="shared" si="7028"/>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29"/>
        <v>1</v>
      </c>
      <c r="B4979" s="10">
        <f t="shared" si="5557"/>
        <v>1</v>
      </c>
      <c r="C4979" s="12" t="s">
        <v>10246</v>
      </c>
      <c r="D4979" s="21" t="s">
        <v>84</v>
      </c>
      <c r="E4979" s="21" t="s">
        <v>10247</v>
      </c>
      <c r="F4979" s="21" t="s">
        <v>185</v>
      </c>
      <c r="G4979" s="21"/>
      <c r="H4979" s="21" t="s">
        <v>10248</v>
      </c>
      <c r="I4979" s="27" t="s">
        <v>10249</v>
      </c>
      <c r="J4979" s="21" t="s">
        <v>2215</v>
      </c>
      <c r="K4979" s="21">
        <v>1.0</v>
      </c>
      <c r="L4979" s="21" t="s">
        <v>35</v>
      </c>
      <c r="M4979" s="21" t="s">
        <v>9098</v>
      </c>
      <c r="N4979" s="21" t="s">
        <v>10250</v>
      </c>
      <c r="O4979" s="21"/>
      <c r="P4979" s="21"/>
      <c r="Q4979" s="21"/>
      <c r="R4979" s="21" t="s">
        <v>10238</v>
      </c>
      <c r="S4979" s="27" t="s">
        <v>10239</v>
      </c>
      <c r="T4979" s="21" t="s">
        <v>10251</v>
      </c>
      <c r="U4979" s="23"/>
      <c r="V4979" s="23"/>
      <c r="W4979" s="15">
        <f t="shared" si="2"/>
        <v>45635</v>
      </c>
      <c r="X4979" s="24">
        <v>4978.0</v>
      </c>
      <c r="Y4979" s="17" t="str">
        <f t="shared" si="7026"/>
        <v>=COUNTIFS(C$3:C4979,C4979)</v>
      </c>
      <c r="Z4979" s="25" t="str">
        <f t="shared" si="7027"/>
        <v>#NAME?</v>
      </c>
      <c r="AA4979" s="25" t="str">
        <f t="shared" si="7028"/>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29"/>
        <v>1</v>
      </c>
      <c r="B4980" s="10">
        <f t="shared" si="5557"/>
        <v>1</v>
      </c>
      <c r="C4980" s="12" t="s">
        <v>10252</v>
      </c>
      <c r="D4980" s="21" t="s">
        <v>118</v>
      </c>
      <c r="E4980" s="21" t="s">
        <v>9153</v>
      </c>
      <c r="F4980" s="21"/>
      <c r="G4980" s="21"/>
      <c r="H4980" s="21" t="s">
        <v>10253</v>
      </c>
      <c r="I4980" s="21"/>
      <c r="J4980" s="21"/>
      <c r="K4980" s="21"/>
      <c r="L4980" s="21"/>
      <c r="M4980" s="21"/>
      <c r="N4980" s="21" t="s">
        <v>10254</v>
      </c>
      <c r="O4980" s="21"/>
      <c r="P4980" s="21"/>
      <c r="Q4980" s="21"/>
      <c r="R4980" s="21" t="s">
        <v>10238</v>
      </c>
      <c r="S4980" s="27" t="s">
        <v>10239</v>
      </c>
      <c r="T4980" s="21" t="s">
        <v>10255</v>
      </c>
      <c r="U4980" s="23"/>
      <c r="V4980" s="23"/>
      <c r="W4980" s="15">
        <f t="shared" si="2"/>
        <v>45635</v>
      </c>
      <c r="X4980" s="24">
        <v>4979.0</v>
      </c>
      <c r="Y4980" s="17" t="str">
        <f t="shared" si="7026"/>
        <v>=COUNTIFS(C$3:C4980,C4980)</v>
      </c>
      <c r="Z4980" s="25" t="str">
        <f t="shared" si="7027"/>
        <v>#NAME?</v>
      </c>
      <c r="AA4980" s="25" t="str">
        <f t="shared" si="7028"/>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29"/>
        <v>41</v>
      </c>
      <c r="B4981" s="10">
        <f t="shared" si="5557"/>
        <v>63</v>
      </c>
      <c r="C4981" s="12" t="s">
        <v>449</v>
      </c>
      <c r="D4981" s="21" t="str">
        <f t="shared" ref="D4981:D4982" si="7043">VLOOKUP($C4981,$C$1:$P$7320,2,0)</f>
        <v>ind</v>
      </c>
      <c r="E4981" s="21" t="str">
        <f t="shared" ref="E4981:E4982" si="7044">VLOOKUP($C4981,$C$1:$P$7320,3,0)</f>
        <v/>
      </c>
      <c r="F4981" s="21" t="str">
        <f t="shared" ref="F4981:F4982" si="7045">VLOOKUP($C4981,$C$1:$P$7320,4,0)</f>
        <v/>
      </c>
      <c r="G4981" s="21"/>
      <c r="H4981" s="21" t="str">
        <f t="shared" ref="H4981:H4982" si="7046">VLOOKUP($C4981,$C$1:$P$7320,6,0)</f>
        <v>“”</v>
      </c>
      <c r="I4981" s="21" t="str">
        <f t="shared" ref="I4981:I4982" si="7047">VLOOKUP($C4981,$C$1:$P$7320,7,0)</f>
        <v>thus</v>
      </c>
      <c r="J4981" s="21" t="str">
        <f t="shared" ref="J4981:J4982" si="7048">VLOOKUP($C4981,$C$1:$P$7320,8,0)</f>
        <v/>
      </c>
      <c r="K4981" s="21" t="str">
        <f t="shared" ref="K4981:K4982" si="7049">VLOOKUP($C4981,$C$1:$P$7320,9,0)</f>
        <v/>
      </c>
      <c r="L4981" s="21" t="str">
        <f t="shared" ref="L4981:L4982" si="7050">VLOOKUP($C4981,$C$1:$P$7320,10,0)</f>
        <v/>
      </c>
      <c r="M4981" s="21" t="str">
        <f t="shared" ref="M4981:M4982" si="7051">VLOOKUP($C4981,$C$1:$P$7320,11,0)</f>
        <v/>
      </c>
      <c r="N4981" s="21" t="str">
        <f t="shared" ref="N4981:N4982" si="7052">VLOOKUP($C4981,$C$1:$P$7320,12,0)</f>
        <v/>
      </c>
      <c r="O4981" s="21" t="str">
        <f t="shared" ref="O4981:O4982" si="7053">VLOOKUP($C4981,$C$1:$P$7320,13,0)</f>
        <v/>
      </c>
      <c r="P4981" s="21" t="str">
        <f t="shared" ref="P4981:P4982" si="7054">VLOOKUP($C4981,$C$1:$P$7320,14,0)</f>
        <v/>
      </c>
      <c r="Q4981" s="21"/>
      <c r="R4981" s="21" t="s">
        <v>10238</v>
      </c>
      <c r="S4981" s="27" t="s">
        <v>10239</v>
      </c>
      <c r="T4981" s="21" t="s">
        <v>10240</v>
      </c>
      <c r="U4981" s="23"/>
      <c r="V4981" s="23"/>
      <c r="W4981" s="15">
        <f t="shared" si="2"/>
        <v>45635</v>
      </c>
      <c r="X4981" s="24">
        <v>4980.0</v>
      </c>
      <c r="Y4981" s="17" t="str">
        <f t="shared" si="7026"/>
        <v>=COUNTIFS(C$3:C4981,C4981)</v>
      </c>
      <c r="Z4981" s="25" t="str">
        <f t="shared" si="7027"/>
        <v>#NAME?</v>
      </c>
      <c r="AA4981" s="25" t="str">
        <f t="shared" si="7028"/>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29"/>
        <v>7</v>
      </c>
      <c r="B4982" s="10">
        <f t="shared" si="5557"/>
        <v>7</v>
      </c>
      <c r="C4982" s="12" t="s">
        <v>643</v>
      </c>
      <c r="D4982" s="21" t="str">
        <f t="shared" si="7043"/>
        <v>pron</v>
      </c>
      <c r="E4982" s="21" t="str">
        <f t="shared" si="7044"/>
        <v>masc dat sg of ta</v>
      </c>
      <c r="F4982" s="21" t="str">
        <f t="shared" si="7045"/>
        <v/>
      </c>
      <c r="G4982" s="21"/>
      <c r="H4982" s="21" t="str">
        <f t="shared" si="7046"/>
        <v>for him, to him</v>
      </c>
      <c r="I4982" s="21" t="str">
        <f t="shared" si="7047"/>
        <v/>
      </c>
      <c r="J4982" s="21" t="str">
        <f t="shared" si="7048"/>
        <v/>
      </c>
      <c r="K4982" s="21" t="str">
        <f t="shared" si="7049"/>
        <v/>
      </c>
      <c r="L4982" s="21" t="str">
        <f t="shared" si="7050"/>
        <v/>
      </c>
      <c r="M4982" s="21" t="str">
        <f t="shared" si="7051"/>
        <v/>
      </c>
      <c r="N4982" s="21" t="str">
        <f t="shared" si="7052"/>
        <v/>
      </c>
      <c r="O4982" s="21" t="str">
        <f t="shared" si="7053"/>
        <v/>
      </c>
      <c r="P4982" s="21" t="str">
        <f t="shared" si="7054"/>
        <v/>
      </c>
      <c r="Q4982" s="21"/>
      <c r="R4982" s="21" t="s">
        <v>10238</v>
      </c>
      <c r="S4982" s="27" t="s">
        <v>10239</v>
      </c>
      <c r="T4982" s="21" t="s">
        <v>10240</v>
      </c>
      <c r="U4982" s="23"/>
      <c r="V4982" s="23"/>
      <c r="W4982" s="15">
        <f t="shared" si="2"/>
        <v>45635</v>
      </c>
      <c r="X4982" s="24">
        <v>4981.0</v>
      </c>
      <c r="Y4982" s="17" t="str">
        <f t="shared" si="7026"/>
        <v>=COUNTIFS(C$3:C4982,C4982)</v>
      </c>
      <c r="Z4982" s="25" t="str">
        <f t="shared" si="7027"/>
        <v>#NAME?</v>
      </c>
      <c r="AA4982" s="25" t="str">
        <f t="shared" si="7028"/>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29"/>
        <v>1</v>
      </c>
      <c r="B4983" s="10">
        <f t="shared" si="5557"/>
        <v>1</v>
      </c>
      <c r="C4983" s="12" t="s">
        <v>10256</v>
      </c>
      <c r="D4983" s="21" t="s">
        <v>118</v>
      </c>
      <c r="E4983" s="21" t="s">
        <v>10030</v>
      </c>
      <c r="F4983" s="21"/>
      <c r="G4983" s="21"/>
      <c r="H4983" s="21" t="s">
        <v>10257</v>
      </c>
      <c r="I4983" s="21"/>
      <c r="J4983" s="21"/>
      <c r="K4983" s="21"/>
      <c r="L4983" s="21"/>
      <c r="M4983" s="21"/>
      <c r="N4983" s="21" t="s">
        <v>10258</v>
      </c>
      <c r="O4983" s="21"/>
      <c r="P4983" s="21"/>
      <c r="Q4983" s="21"/>
      <c r="R4983" s="21" t="s">
        <v>10238</v>
      </c>
      <c r="S4983" s="27" t="s">
        <v>10239</v>
      </c>
      <c r="T4983" s="21" t="s">
        <v>10259</v>
      </c>
      <c r="U4983" s="23"/>
      <c r="V4983" s="23"/>
      <c r="W4983" s="15">
        <f t="shared" si="2"/>
        <v>45635</v>
      </c>
      <c r="X4983" s="24">
        <v>4982.0</v>
      </c>
      <c r="Y4983" s="17" t="str">
        <f t="shared" si="7026"/>
        <v>=COUNTIFS(C$3:C4983,C4983)</v>
      </c>
      <c r="Z4983" s="25" t="str">
        <f t="shared" si="7027"/>
        <v>#NAME?</v>
      </c>
      <c r="AA4983" s="25" t="str">
        <f t="shared" si="7028"/>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29"/>
        <v>1</v>
      </c>
      <c r="B4984" s="10">
        <f t="shared" si="5557"/>
        <v>1</v>
      </c>
      <c r="C4984" s="12" t="s">
        <v>10260</v>
      </c>
      <c r="D4984" s="21" t="s">
        <v>29</v>
      </c>
      <c r="E4984" s="21" t="s">
        <v>10261</v>
      </c>
      <c r="F4984" s="21"/>
      <c r="G4984" s="21"/>
      <c r="H4984" s="21" t="s">
        <v>10262</v>
      </c>
      <c r="I4984" s="21"/>
      <c r="J4984" s="21"/>
      <c r="K4984" s="21"/>
      <c r="L4984" s="21"/>
      <c r="M4984" s="21"/>
      <c r="N4984" s="21" t="s">
        <v>10263</v>
      </c>
      <c r="O4984" s="21"/>
      <c r="P4984" s="21"/>
      <c r="Q4984" s="21"/>
      <c r="R4984" s="21" t="s">
        <v>10238</v>
      </c>
      <c r="S4984" s="27" t="s">
        <v>10239</v>
      </c>
      <c r="T4984" s="21" t="s">
        <v>10264</v>
      </c>
      <c r="U4984" s="23"/>
      <c r="V4984" s="23"/>
      <c r="W4984" s="15">
        <f t="shared" si="2"/>
        <v>45635</v>
      </c>
      <c r="X4984" s="24">
        <v>4983.0</v>
      </c>
      <c r="Y4984" s="17" t="str">
        <f t="shared" si="7026"/>
        <v>=COUNTIFS(C$3:C4984,C4984)</v>
      </c>
      <c r="Z4984" s="25" t="str">
        <f t="shared" si="7027"/>
        <v>#NAME?</v>
      </c>
      <c r="AA4984" s="25" t="str">
        <f t="shared" si="7028"/>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29"/>
        <v>26</v>
      </c>
      <c r="B4985" s="10">
        <f t="shared" si="5557"/>
        <v>27</v>
      </c>
      <c r="C4985" s="12" t="s">
        <v>851</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10238</v>
      </c>
      <c r="S4985" s="27" t="s">
        <v>10239</v>
      </c>
      <c r="T4985" s="21" t="s">
        <v>10240</v>
      </c>
      <c r="U4985" s="23"/>
      <c r="V4985" s="23"/>
      <c r="W4985" s="15">
        <f t="shared" si="2"/>
        <v>45635</v>
      </c>
      <c r="X4985" s="24">
        <v>4984.0</v>
      </c>
      <c r="Y4985" s="17" t="str">
        <f t="shared" si="7026"/>
        <v>=COUNTIFS(C$3:C4985,C4985)</v>
      </c>
      <c r="Z4985" s="25" t="str">
        <f t="shared" si="7027"/>
        <v>#NAME?</v>
      </c>
      <c r="AA4985" s="25" t="str">
        <f t="shared" si="7028"/>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29"/>
        <v>1</v>
      </c>
      <c r="B4986" s="10">
        <f t="shared" si="5557"/>
        <v>1</v>
      </c>
      <c r="C4986" s="12" t="s">
        <v>10265</v>
      </c>
      <c r="D4986" s="21" t="s">
        <v>47</v>
      </c>
      <c r="E4986" s="21" t="s">
        <v>3394</v>
      </c>
      <c r="F4986" s="21"/>
      <c r="G4986" s="21"/>
      <c r="H4986" s="21" t="s">
        <v>10266</v>
      </c>
      <c r="I4986" s="21" t="s">
        <v>10267</v>
      </c>
      <c r="J4986" s="21" t="s">
        <v>776</v>
      </c>
      <c r="K4986" s="21">
        <v>1.0</v>
      </c>
      <c r="L4986" s="21" t="s">
        <v>35</v>
      </c>
      <c r="M4986" s="21"/>
      <c r="N4986" s="21" t="s">
        <v>10268</v>
      </c>
      <c r="O4986" s="21"/>
      <c r="P4986" s="21"/>
      <c r="Q4986" s="21"/>
      <c r="R4986" s="21" t="s">
        <v>10238</v>
      </c>
      <c r="S4986" s="27" t="s">
        <v>10239</v>
      </c>
      <c r="T4986" s="21" t="s">
        <v>10269</v>
      </c>
      <c r="U4986" s="23"/>
      <c r="V4986" s="23"/>
      <c r="W4986" s="15">
        <f t="shared" si="2"/>
        <v>45635</v>
      </c>
      <c r="X4986" s="24">
        <v>4985.0</v>
      </c>
      <c r="Y4986" s="17" t="str">
        <f t="shared" si="7026"/>
        <v>=COUNTIFS(C$3:C4986,C4986)</v>
      </c>
      <c r="Z4986" s="25" t="str">
        <f t="shared" si="7027"/>
        <v>#NAME?</v>
      </c>
      <c r="AA4986" s="25" t="str">
        <f t="shared" si="7028"/>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29"/>
        <v>1</v>
      </c>
      <c r="B4987" s="10">
        <f t="shared" si="5557"/>
        <v>1</v>
      </c>
      <c r="C4987" s="12" t="s">
        <v>10270</v>
      </c>
      <c r="D4987" s="21" t="s">
        <v>118</v>
      </c>
      <c r="E4987" s="27" t="s">
        <v>5216</v>
      </c>
      <c r="F4987" s="21"/>
      <c r="G4987" s="21"/>
      <c r="H4987" s="21"/>
      <c r="I4987" s="21"/>
      <c r="J4987" s="21"/>
      <c r="K4987" s="21"/>
      <c r="L4987" s="21"/>
      <c r="M4987" s="21"/>
      <c r="N4987" s="21" t="s">
        <v>10271</v>
      </c>
      <c r="O4987" s="21"/>
      <c r="P4987" s="21"/>
      <c r="Q4987" s="21"/>
      <c r="R4987" s="21" t="s">
        <v>10238</v>
      </c>
      <c r="S4987" s="27" t="s">
        <v>10239</v>
      </c>
      <c r="T4987" s="21" t="s">
        <v>10240</v>
      </c>
      <c r="U4987" s="23"/>
      <c r="V4987" s="23"/>
      <c r="W4987" s="15">
        <f t="shared" si="2"/>
        <v>45635</v>
      </c>
      <c r="X4987" s="24">
        <v>4986.0</v>
      </c>
      <c r="Y4987" s="17" t="str">
        <f t="shared" si="7026"/>
        <v>=COUNTIFS(C$3:C4987,C4987)</v>
      </c>
      <c r="Z4987" s="25" t="str">
        <f t="shared" si="7027"/>
        <v>#NAME?</v>
      </c>
      <c r="AA4987" s="25" t="str">
        <f t="shared" si="7028"/>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29"/>
        <v>1</v>
      </c>
      <c r="B4988" s="10">
        <f t="shared" si="5557"/>
        <v>1</v>
      </c>
      <c r="C4988" s="12" t="s">
        <v>10272</v>
      </c>
      <c r="D4988" s="21" t="s">
        <v>84</v>
      </c>
      <c r="E4988" s="21" t="s">
        <v>10273</v>
      </c>
      <c r="F4988" s="21"/>
      <c r="G4988" s="21"/>
      <c r="H4988" s="21" t="s">
        <v>10274</v>
      </c>
      <c r="I4988" s="21"/>
      <c r="J4988" s="21" t="s">
        <v>99</v>
      </c>
      <c r="K4988" s="21">
        <v>1.0</v>
      </c>
      <c r="L4988" s="21" t="s">
        <v>35</v>
      </c>
      <c r="M4988" s="21" t="s">
        <v>100</v>
      </c>
      <c r="N4988" s="21" t="s">
        <v>10275</v>
      </c>
      <c r="O4988" s="21"/>
      <c r="P4988" s="21"/>
      <c r="Q4988" s="21"/>
      <c r="R4988" s="21" t="s">
        <v>10238</v>
      </c>
      <c r="S4988" s="27" t="s">
        <v>10239</v>
      </c>
      <c r="T4988" s="21" t="s">
        <v>10276</v>
      </c>
      <c r="U4988" s="23"/>
      <c r="V4988" s="23"/>
      <c r="W4988" s="15">
        <f t="shared" si="2"/>
        <v>45635</v>
      </c>
      <c r="X4988" s="24">
        <v>4987.0</v>
      </c>
      <c r="Y4988" s="17" t="str">
        <f t="shared" si="7026"/>
        <v>=COUNTIFS(C$3:C4988,C4988)</v>
      </c>
      <c r="Z4988" s="25" t="str">
        <f t="shared" si="7027"/>
        <v>#NAME?</v>
      </c>
      <c r="AA4988" s="25" t="str">
        <f t="shared" si="7028"/>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29"/>
        <v>42</v>
      </c>
      <c r="B4989" s="10">
        <f t="shared" si="5557"/>
        <v>63</v>
      </c>
      <c r="C4989" s="12" t="s">
        <v>449</v>
      </c>
      <c r="D4989" s="21" t="str">
        <f t="shared" ref="D4989:D4994" si="7055">VLOOKUP($C4989,$C$1:$P$7320,2,0)</f>
        <v>ind</v>
      </c>
      <c r="E4989" s="21" t="str">
        <f t="shared" ref="E4989:E4994" si="7056">VLOOKUP($C4989,$C$1:$P$7320,3,0)</f>
        <v/>
      </c>
      <c r="F4989" s="21" t="str">
        <f t="shared" ref="F4989:F4994" si="7057">VLOOKUP($C4989,$C$1:$P$7320,4,0)</f>
        <v/>
      </c>
      <c r="G4989" s="21"/>
      <c r="H4989" s="21" t="str">
        <f t="shared" ref="H4989:H4994" si="7058">VLOOKUP($C4989,$C$1:$P$7320,6,0)</f>
        <v>“”</v>
      </c>
      <c r="I4989" s="21" t="str">
        <f t="shared" ref="I4989:I4994" si="7059">VLOOKUP($C4989,$C$1:$P$7320,7,0)</f>
        <v>thus</v>
      </c>
      <c r="J4989" s="21" t="str">
        <f t="shared" ref="J4989:J4994" si="7060">VLOOKUP($C4989,$C$1:$P$7320,8,0)</f>
        <v/>
      </c>
      <c r="K4989" s="21" t="str">
        <f t="shared" ref="K4989:K4994" si="7061">VLOOKUP($C4989,$C$1:$P$7320,9,0)</f>
        <v/>
      </c>
      <c r="L4989" s="21" t="str">
        <f t="shared" ref="L4989:L4994" si="7062">VLOOKUP($C4989,$C$1:$P$7320,10,0)</f>
        <v/>
      </c>
      <c r="M4989" s="21" t="str">
        <f t="shared" ref="M4989:M4994" si="7063">VLOOKUP($C4989,$C$1:$P$7320,11,0)</f>
        <v/>
      </c>
      <c r="N4989" s="21" t="str">
        <f t="shared" ref="N4989:N4994" si="7064">VLOOKUP($C4989,$C$1:$P$7320,12,0)</f>
        <v/>
      </c>
      <c r="O4989" s="21" t="str">
        <f t="shared" ref="O4989:O4994" si="7065">VLOOKUP($C4989,$C$1:$P$7320,13,0)</f>
        <v/>
      </c>
      <c r="P4989" s="21" t="str">
        <f t="shared" ref="P4989:P4994" si="7066">VLOOKUP($C4989,$C$1:$P$7320,14,0)</f>
        <v/>
      </c>
      <c r="Q4989" s="21"/>
      <c r="R4989" s="21" t="s">
        <v>10238</v>
      </c>
      <c r="S4989" s="27" t="s">
        <v>10239</v>
      </c>
      <c r="T4989" s="21" t="s">
        <v>10240</v>
      </c>
      <c r="U4989" s="23"/>
      <c r="V4989" s="23"/>
      <c r="W4989" s="15">
        <f t="shared" si="2"/>
        <v>45635</v>
      </c>
      <c r="X4989" s="24">
        <v>4988.0</v>
      </c>
      <c r="Y4989" s="17" t="str">
        <f t="shared" si="7026"/>
        <v>=COUNTIFS(C$3:C4989,C4989)</v>
      </c>
      <c r="Z4989" s="25" t="str">
        <f t="shared" si="7027"/>
        <v>#NAME?</v>
      </c>
      <c r="AA4989" s="25" t="str">
        <f t="shared" si="7028"/>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29"/>
        <v>3</v>
      </c>
      <c r="B4990" s="10">
        <f t="shared" si="5557"/>
        <v>4</v>
      </c>
      <c r="C4990" s="12" t="s">
        <v>7543</v>
      </c>
      <c r="D4990" s="21" t="str">
        <f t="shared" si="7055"/>
        <v>comp</v>
      </c>
      <c r="E4990" s="21" t="str">
        <f t="shared" si="7056"/>
        <v>pron + ind</v>
      </c>
      <c r="F4990" s="21" t="str">
        <f t="shared" si="7057"/>
        <v/>
      </c>
      <c r="G4990" s="21"/>
      <c r="H4990" s="21" t="str">
        <f t="shared" si="7058"/>
        <v>just this, only this</v>
      </c>
      <c r="I4990" s="21" t="str">
        <f t="shared" si="7059"/>
        <v/>
      </c>
      <c r="J4990" s="21" t="str">
        <f t="shared" si="7060"/>
        <v/>
      </c>
      <c r="K4990" s="21" t="str">
        <f t="shared" si="7061"/>
        <v/>
      </c>
      <c r="L4990" s="21" t="str">
        <f t="shared" si="7062"/>
        <v/>
      </c>
      <c r="M4990" s="21" t="str">
        <f t="shared" si="7063"/>
        <v/>
      </c>
      <c r="N4990" s="21" t="str">
        <f t="shared" si="7064"/>
        <v/>
      </c>
      <c r="O4990" s="21" t="str">
        <f t="shared" si="7065"/>
        <v/>
      </c>
      <c r="P4990" s="21" t="str">
        <f t="shared" si="7066"/>
        <v/>
      </c>
      <c r="Q4990" s="21"/>
      <c r="R4990" s="21" t="s">
        <v>10238</v>
      </c>
      <c r="S4990" s="27" t="s">
        <v>10239</v>
      </c>
      <c r="T4990" s="21" t="s">
        <v>10240</v>
      </c>
      <c r="U4990" s="23"/>
      <c r="V4990" s="23"/>
      <c r="W4990" s="15">
        <f t="shared" si="2"/>
        <v>45635</v>
      </c>
      <c r="X4990" s="24">
        <v>4989.0</v>
      </c>
      <c r="Y4990" s="17" t="str">
        <f t="shared" si="7026"/>
        <v>=COUNTIFS(C$3:C4990,C4990)</v>
      </c>
      <c r="Z4990" s="25" t="str">
        <f t="shared" si="7027"/>
        <v>#NAME?</v>
      </c>
      <c r="AA4990" s="25" t="str">
        <f t="shared" si="7028"/>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29"/>
        <v>3</v>
      </c>
      <c r="B4991" s="10">
        <f t="shared" si="5557"/>
        <v>4</v>
      </c>
      <c r="C4991" s="12" t="s">
        <v>7546</v>
      </c>
      <c r="D4991" s="21" t="str">
        <f t="shared" si="7055"/>
        <v>noun</v>
      </c>
      <c r="E4991" s="21" t="str">
        <f t="shared" si="7056"/>
        <v>masc acc sg of paccaya</v>
      </c>
      <c r="F4991" s="21" t="str">
        <f t="shared" si="7057"/>
        <v/>
      </c>
      <c r="G4991" s="21"/>
      <c r="H4991" s="21" t="str">
        <f t="shared" si="7058"/>
        <v>cause, reason</v>
      </c>
      <c r="I4991" s="21" t="str">
        <f t="shared" si="7059"/>
        <v/>
      </c>
      <c r="J4991" s="21" t="str">
        <f t="shared" si="7060"/>
        <v>√i (come, go)</v>
      </c>
      <c r="K4991" s="21">
        <f t="shared" si="7061"/>
        <v>1</v>
      </c>
      <c r="L4991" s="21" t="str">
        <f t="shared" si="7062"/>
        <v>a</v>
      </c>
      <c r="M4991" s="21" t="str">
        <f t="shared" si="7063"/>
        <v/>
      </c>
      <c r="N4991" s="21" t="str">
        <f t="shared" si="7064"/>
        <v>pati + √i + *a</v>
      </c>
      <c r="O4991" s="21" t="str">
        <f t="shared" si="7065"/>
        <v/>
      </c>
      <c r="P4991" s="21" t="str">
        <f t="shared" si="7066"/>
        <v/>
      </c>
      <c r="Q4991" s="21"/>
      <c r="R4991" s="21" t="s">
        <v>10238</v>
      </c>
      <c r="S4991" s="27" t="s">
        <v>10239</v>
      </c>
      <c r="T4991" s="21" t="s">
        <v>10240</v>
      </c>
      <c r="U4991" s="23"/>
      <c r="V4991" s="23"/>
      <c r="W4991" s="15">
        <f t="shared" si="2"/>
        <v>45635</v>
      </c>
      <c r="X4991" s="24">
        <v>4990.0</v>
      </c>
      <c r="Y4991" s="17" t="str">
        <f t="shared" si="7026"/>
        <v>=COUNTIFS(C$3:C4991,C4991)</v>
      </c>
      <c r="Z4991" s="25" t="str">
        <f t="shared" si="7027"/>
        <v>#NAME?</v>
      </c>
      <c r="AA4991" s="25" t="str">
        <f t="shared" si="7028"/>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29"/>
        <v>3</v>
      </c>
      <c r="B4992" s="10">
        <f t="shared" si="5557"/>
        <v>4</v>
      </c>
      <c r="C4992" s="12" t="s">
        <v>7550</v>
      </c>
      <c r="D4992" s="21" t="str">
        <f t="shared" si="7055"/>
        <v>abs</v>
      </c>
      <c r="E4992" s="21" t="str">
        <f t="shared" si="7056"/>
        <v>abs of karoti</v>
      </c>
      <c r="F4992" s="21" t="str">
        <f t="shared" si="7057"/>
        <v/>
      </c>
      <c r="G4992" s="21"/>
      <c r="H4992" s="21" t="str">
        <f t="shared" si="7058"/>
        <v>having made</v>
      </c>
      <c r="I4992" s="21" t="str">
        <f t="shared" si="7059"/>
        <v/>
      </c>
      <c r="J4992" s="21" t="str">
        <f t="shared" si="7060"/>
        <v>√kar (do, make)</v>
      </c>
      <c r="K4992" s="21">
        <f t="shared" si="7061"/>
        <v>7</v>
      </c>
      <c r="L4992" s="21" t="str">
        <f t="shared" si="7062"/>
        <v>o</v>
      </c>
      <c r="M4992" s="21" t="str">
        <f t="shared" si="7063"/>
        <v/>
      </c>
      <c r="N4992" s="21" t="str">
        <f t="shared" si="7064"/>
        <v>√kar + itvā</v>
      </c>
      <c r="O4992" s="21" t="str">
        <f t="shared" si="7065"/>
        <v/>
      </c>
      <c r="P4992" s="21" t="str">
        <f t="shared" si="7066"/>
        <v/>
      </c>
      <c r="Q4992" s="21"/>
      <c r="R4992" s="21" t="s">
        <v>10238</v>
      </c>
      <c r="S4992" s="27" t="s">
        <v>10239</v>
      </c>
      <c r="T4992" s="21" t="s">
        <v>10240</v>
      </c>
      <c r="U4992" s="23"/>
      <c r="V4992" s="23"/>
      <c r="W4992" s="15">
        <f t="shared" si="2"/>
        <v>45635</v>
      </c>
      <c r="X4992" s="24">
        <v>4991.0</v>
      </c>
      <c r="Y4992" s="17" t="str">
        <f t="shared" si="7026"/>
        <v>=COUNTIFS(C$3:C4992,C4992)</v>
      </c>
      <c r="Z4992" s="25" t="str">
        <f t="shared" si="7027"/>
        <v>#NAME?</v>
      </c>
      <c r="AA4992" s="25" t="str">
        <f t="shared" si="7028"/>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29"/>
        <v>3</v>
      </c>
      <c r="B4993" s="10">
        <f t="shared" si="5557"/>
        <v>4</v>
      </c>
      <c r="C4993" s="12" t="s">
        <v>7553</v>
      </c>
      <c r="D4993" s="21" t="str">
        <f t="shared" si="7055"/>
        <v>pron</v>
      </c>
      <c r="E4993" s="21" t="str">
        <f t="shared" si="7056"/>
        <v>masc acc sg of anaññā</v>
      </c>
      <c r="F4993" s="21" t="str">
        <f t="shared" si="7057"/>
        <v/>
      </c>
      <c r="G4993" s="21"/>
      <c r="H4993" s="21" t="str">
        <f t="shared" si="7058"/>
        <v>not another</v>
      </c>
      <c r="I4993" s="21" t="str">
        <f t="shared" si="7059"/>
        <v/>
      </c>
      <c r="J4993" s="21" t="str">
        <f t="shared" si="7060"/>
        <v/>
      </c>
      <c r="K4993" s="21" t="str">
        <f t="shared" si="7061"/>
        <v/>
      </c>
      <c r="L4993" s="21" t="str">
        <f t="shared" si="7062"/>
        <v/>
      </c>
      <c r="M4993" s="21" t="str">
        <f t="shared" si="7063"/>
        <v/>
      </c>
      <c r="N4993" s="21" t="str">
        <f t="shared" si="7064"/>
        <v>na + añña</v>
      </c>
      <c r="O4993" s="21" t="str">
        <f t="shared" si="7065"/>
        <v/>
      </c>
      <c r="P4993" s="21" t="str">
        <f t="shared" si="7066"/>
        <v/>
      </c>
      <c r="Q4993" s="21"/>
      <c r="R4993" s="21" t="s">
        <v>10238</v>
      </c>
      <c r="S4993" s="27" t="s">
        <v>10239</v>
      </c>
      <c r="T4993" s="21" t="s">
        <v>10240</v>
      </c>
      <c r="U4993" s="23"/>
      <c r="V4993" s="23"/>
      <c r="W4993" s="15">
        <f t="shared" si="2"/>
        <v>45635</v>
      </c>
      <c r="X4993" s="24">
        <v>4992.0</v>
      </c>
      <c r="Y4993" s="17" t="str">
        <f t="shared" si="7026"/>
        <v>=COUNTIFS(C$3:C4993,C4993)</v>
      </c>
      <c r="Z4993" s="25" t="str">
        <f t="shared" si="7027"/>
        <v>#NAME?</v>
      </c>
      <c r="AA4993" s="25" t="str">
        <f t="shared" si="7028"/>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29"/>
        <v>107</v>
      </c>
      <c r="B4994" s="10">
        <f t="shared" si="5557"/>
        <v>122</v>
      </c>
      <c r="C4994" s="12" t="s">
        <v>4724</v>
      </c>
      <c r="D4994" s="21" t="str">
        <f t="shared" si="7055"/>
        <v>adj</v>
      </c>
      <c r="E4994" s="21" t="str">
        <f t="shared" si="7056"/>
        <v>nt nom sg of pācittiya</v>
      </c>
      <c r="F4994" s="21" t="str">
        <f t="shared" si="7057"/>
        <v>+loc</v>
      </c>
      <c r="G4994" s="21"/>
      <c r="H4994" s="21" t="str">
        <f t="shared" si="7058"/>
        <v>requiring confession</v>
      </c>
      <c r="I4994" s="21" t="str">
        <f t="shared" si="7059"/>
        <v/>
      </c>
      <c r="J4994" s="21" t="str">
        <f t="shared" si="7060"/>
        <v/>
      </c>
      <c r="K4994" s="21" t="str">
        <f t="shared" si="7061"/>
        <v/>
      </c>
      <c r="L4994" s="21" t="str">
        <f t="shared" si="7062"/>
        <v/>
      </c>
      <c r="M4994" s="21" t="str">
        <f t="shared" si="7063"/>
        <v/>
      </c>
      <c r="N4994" s="21" t="str">
        <f t="shared" si="7064"/>
        <v/>
      </c>
      <c r="O4994" s="21" t="str">
        <f t="shared" si="7065"/>
        <v/>
      </c>
      <c r="P4994" s="21" t="str">
        <f t="shared" si="7066"/>
        <v/>
      </c>
      <c r="Q4994" s="21"/>
      <c r="R4994" s="21" t="s">
        <v>10238</v>
      </c>
      <c r="S4994" s="27" t="s">
        <v>10239</v>
      </c>
      <c r="T4994" s="21" t="s">
        <v>10240</v>
      </c>
      <c r="U4994" s="23"/>
      <c r="V4994" s="23"/>
      <c r="W4994" s="15">
        <f t="shared" si="2"/>
        <v>45635</v>
      </c>
      <c r="X4994" s="24">
        <v>4993.0</v>
      </c>
      <c r="Y4994" s="17" t="str">
        <f t="shared" si="7026"/>
        <v>=COUNTIFS(C$3:C4994,C4994)</v>
      </c>
      <c r="Z4994" s="25" t="str">
        <f t="shared" si="7027"/>
        <v>#NAME?</v>
      </c>
      <c r="AA4994" s="25" t="str">
        <f t="shared" si="7028"/>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57"/>
        <v>0</v>
      </c>
      <c r="C4995" s="130"/>
      <c r="D4995" s="130"/>
      <c r="E4995" s="130"/>
      <c r="F4995" s="130"/>
      <c r="G4995" s="130"/>
      <c r="H4995" s="130"/>
      <c r="I4995" s="130"/>
      <c r="J4995" s="130"/>
      <c r="K4995" s="130"/>
      <c r="L4995" s="130"/>
      <c r="M4995" s="130"/>
      <c r="N4995" s="130"/>
      <c r="O4995" s="130"/>
      <c r="P4995" s="130"/>
      <c r="Q4995" s="130"/>
      <c r="R4995" s="130"/>
      <c r="S4995" s="130"/>
      <c r="T4995" s="130"/>
      <c r="U4995" s="36"/>
      <c r="V4995" s="36"/>
      <c r="W4995" s="15">
        <f t="shared" si="2"/>
        <v>45635</v>
      </c>
      <c r="X4995" s="24">
        <v>4994.0</v>
      </c>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57"/>
        <v>1</v>
      </c>
      <c r="C4996" s="12" t="s">
        <v>10277</v>
      </c>
      <c r="D4996" s="21"/>
      <c r="E4996" s="21"/>
      <c r="F4996" s="21"/>
      <c r="G4996" s="21"/>
      <c r="H4996" s="21"/>
      <c r="I4996" s="21"/>
      <c r="J4996" s="21"/>
      <c r="K4996" s="21"/>
      <c r="L4996" s="21"/>
      <c r="M4996" s="21"/>
      <c r="N4996" s="21"/>
      <c r="O4996" s="21"/>
      <c r="P4996" s="21"/>
      <c r="Q4996" s="21"/>
      <c r="R4996" s="21"/>
      <c r="S4996" s="21"/>
      <c r="T4996" s="21"/>
      <c r="U4996" s="23"/>
      <c r="V4996" s="23"/>
      <c r="W4996" s="15">
        <f t="shared" si="2"/>
        <v>45635</v>
      </c>
      <c r="X4996" s="24">
        <v>4995.0</v>
      </c>
      <c r="Y4996" s="17" t="str">
        <f t="shared" ref="Y4996:Y5023" si="7067">formulatext(A4996)</f>
        <v>#N/A</v>
      </c>
      <c r="Z4996" s="25" t="str">
        <f t="shared" ref="Z4996:Z5023" si="7068">org.libreoffice.regex(Y4996,"(\= COUNTIFS\(C\$\d{1,3}:)(C\d{1,3})(,)(C\d{1,3})(\))","$2")</f>
        <v>#NAME?</v>
      </c>
      <c r="AA4996" s="25" t="str">
        <f t="shared" ref="AA4996:AA5023" si="7069">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70">COUNTIFS(C$3:C4997,C4997)</f>
        <v>86</v>
      </c>
      <c r="B4997" s="10">
        <f t="shared" si="5557"/>
        <v>99</v>
      </c>
      <c r="C4997" s="12" t="s">
        <v>555</v>
      </c>
      <c r="D4997" s="21" t="str">
        <f t="shared" ref="D4997:D5000" si="7071">VLOOKUP($C4997,$C$1:$P$7320,2,0)</f>
        <v>pron</v>
      </c>
      <c r="E4997" s="21" t="str">
        <f t="shared" ref="E4997:E4998" si="7072">VLOOKUP($C4997,$C$1:$P$7320,3,0)</f>
        <v>masc nom sg of ya</v>
      </c>
      <c r="F4997" s="21" t="str">
        <f t="shared" ref="F4997:F5000" si="7073">VLOOKUP($C4997,$C$1:$P$7320,4,0)</f>
        <v/>
      </c>
      <c r="G4997" s="21"/>
      <c r="H4997" s="21" t="str">
        <f t="shared" ref="H4997:H4999" si="7074">VLOOKUP($C4997,$C$1:$P$7320,6,0)</f>
        <v>whichever, whoever</v>
      </c>
      <c r="I4997" s="21" t="str">
        <f t="shared" ref="I4997:I5000" si="7075">VLOOKUP($C4997,$C$1:$P$7320,7,0)</f>
        <v/>
      </c>
      <c r="J4997" s="21" t="str">
        <f t="shared" ref="J4997:J5000" si="7076">VLOOKUP($C4997,$C$1:$P$7320,8,0)</f>
        <v/>
      </c>
      <c r="K4997" s="21" t="str">
        <f t="shared" ref="K4997:K5000" si="7077">VLOOKUP($C4997,$C$1:$P$7320,9,0)</f>
        <v/>
      </c>
      <c r="L4997" s="21" t="str">
        <f t="shared" ref="L4997:L5000" si="7078">VLOOKUP($C4997,$C$1:$P$7320,10,0)</f>
        <v/>
      </c>
      <c r="M4997" s="21" t="str">
        <f t="shared" ref="M4997:M5000" si="7079">VLOOKUP($C4997,$C$1:$P$7320,11,0)</f>
        <v/>
      </c>
      <c r="N4997" s="21" t="str">
        <f t="shared" ref="N4997:N5000" si="7080">VLOOKUP($C4997,$C$1:$P$7320,12,0)</f>
        <v/>
      </c>
      <c r="O4997" s="21" t="str">
        <f t="shared" ref="O4997:O5000" si="7081">VLOOKUP($C4997,$C$1:$P$7320,13,0)</f>
        <v/>
      </c>
      <c r="P4997" s="21" t="str">
        <f t="shared" ref="P4997:P5000" si="7082">VLOOKUP($C4997,$C$1:$P$7320,14,0)</f>
        <v/>
      </c>
      <c r="Q4997" s="21"/>
      <c r="R4997" s="21" t="s">
        <v>10277</v>
      </c>
      <c r="S4997" s="21" t="s">
        <v>10278</v>
      </c>
      <c r="T4997" s="21" t="s">
        <v>10279</v>
      </c>
      <c r="U4997" s="77"/>
      <c r="V4997" s="23"/>
      <c r="W4997" s="15">
        <f t="shared" si="2"/>
        <v>45635</v>
      </c>
      <c r="X4997" s="24">
        <v>4996.0</v>
      </c>
      <c r="Y4997" s="17" t="str">
        <f t="shared" si="7067"/>
        <v>=COUNTIFS(C$3:C4997,C4997)</v>
      </c>
      <c r="Z4997" s="25" t="str">
        <f t="shared" si="7068"/>
        <v>#NAME?</v>
      </c>
      <c r="AA4997" s="25" t="str">
        <f t="shared" si="7069"/>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70"/>
        <v>104</v>
      </c>
      <c r="B4998" s="10">
        <f t="shared" si="5557"/>
        <v>124</v>
      </c>
      <c r="C4998" s="12" t="s">
        <v>466</v>
      </c>
      <c r="D4998" s="21" t="str">
        <f t="shared" si="7071"/>
        <v>ind</v>
      </c>
      <c r="E4998" s="21" t="str">
        <f t="shared" si="7072"/>
        <v/>
      </c>
      <c r="F4998" s="21" t="str">
        <f t="shared" si="7073"/>
        <v/>
      </c>
      <c r="G4998" s="21"/>
      <c r="H4998" s="21" t="str">
        <f t="shared" si="7074"/>
        <v>then, now, so, but</v>
      </c>
      <c r="I4998" s="21" t="str">
        <f t="shared" si="7075"/>
        <v/>
      </c>
      <c r="J4998" s="21" t="str">
        <f t="shared" si="7076"/>
        <v/>
      </c>
      <c r="K4998" s="21" t="str">
        <f t="shared" si="7077"/>
        <v/>
      </c>
      <c r="L4998" s="21" t="str">
        <f t="shared" si="7078"/>
        <v/>
      </c>
      <c r="M4998" s="21" t="str">
        <f t="shared" si="7079"/>
        <v/>
      </c>
      <c r="N4998" s="21" t="str">
        <f t="shared" si="7080"/>
        <v/>
      </c>
      <c r="O4998" s="21" t="str">
        <f t="shared" si="7081"/>
        <v/>
      </c>
      <c r="P4998" s="21" t="str">
        <f t="shared" si="7082"/>
        <v/>
      </c>
      <c r="Q4998" s="21"/>
      <c r="R4998" s="21" t="s">
        <v>10277</v>
      </c>
      <c r="S4998" s="21" t="s">
        <v>10278</v>
      </c>
      <c r="T4998" s="21" t="s">
        <v>10279</v>
      </c>
      <c r="U4998" s="23"/>
      <c r="V4998" s="23"/>
      <c r="W4998" s="15">
        <f t="shared" si="2"/>
        <v>45635</v>
      </c>
      <c r="X4998" s="24">
        <v>4997.0</v>
      </c>
      <c r="Y4998" s="17" t="str">
        <f t="shared" si="7067"/>
        <v>=COUNTIFS(C$3:C4998,C4998)</v>
      </c>
      <c r="Z4998" s="25" t="str">
        <f t="shared" si="7068"/>
        <v>#NAME?</v>
      </c>
      <c r="AA4998" s="25" t="str">
        <f t="shared" si="7069"/>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0"/>
        <v>134</v>
      </c>
      <c r="B4999" s="10">
        <f t="shared" si="5557"/>
        <v>147</v>
      </c>
      <c r="C4999" s="12" t="s">
        <v>560</v>
      </c>
      <c r="D4999" s="21" t="str">
        <f t="shared" si="7071"/>
        <v>noun</v>
      </c>
      <c r="E4999" s="21" t="s">
        <v>3635</v>
      </c>
      <c r="F4999" s="21" t="str">
        <f t="shared" si="7073"/>
        <v/>
      </c>
      <c r="G4999" s="21"/>
      <c r="H4999" s="21" t="str">
        <f t="shared" si="7074"/>
        <v>monk, monastic</v>
      </c>
      <c r="I4999" s="21" t="str">
        <f t="shared" si="7075"/>
        <v>beggar, mendicant</v>
      </c>
      <c r="J4999" s="21" t="str">
        <f t="shared" si="7076"/>
        <v>√bhikkh (beg)</v>
      </c>
      <c r="K4999" s="21">
        <f t="shared" si="7077"/>
        <v>1</v>
      </c>
      <c r="L4999" s="21" t="str">
        <f t="shared" si="7078"/>
        <v>a</v>
      </c>
      <c r="M4999" s="21" t="str">
        <f t="shared" si="7079"/>
        <v/>
      </c>
      <c r="N4999" s="21" t="str">
        <f t="shared" si="7080"/>
        <v>√bhikkh + u</v>
      </c>
      <c r="O4999" s="21" t="str">
        <f t="shared" si="7081"/>
        <v/>
      </c>
      <c r="P4999" s="21" t="str">
        <f t="shared" si="7082"/>
        <v/>
      </c>
      <c r="Q4999" s="21"/>
      <c r="R4999" s="21" t="s">
        <v>10277</v>
      </c>
      <c r="S4999" s="21" t="s">
        <v>10278</v>
      </c>
      <c r="T4999" s="21" t="s">
        <v>10279</v>
      </c>
      <c r="U4999" s="23"/>
      <c r="V4999" s="23"/>
      <c r="W4999" s="15">
        <f t="shared" si="2"/>
        <v>45635</v>
      </c>
      <c r="X4999" s="24">
        <v>4998.0</v>
      </c>
      <c r="Y4999" s="17" t="str">
        <f t="shared" si="7067"/>
        <v>=COUNTIFS(C$3:C4999,C4999)</v>
      </c>
      <c r="Z4999" s="25" t="str">
        <f t="shared" si="7068"/>
        <v>#NAME?</v>
      </c>
      <c r="AA4999" s="25" t="str">
        <f t="shared" si="7069"/>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0"/>
        <v>4</v>
      </c>
      <c r="B5000" s="10">
        <f t="shared" si="5557"/>
        <v>4</v>
      </c>
      <c r="C5000" s="12" t="s">
        <v>987</v>
      </c>
      <c r="D5000" s="21" t="str">
        <f t="shared" si="7071"/>
        <v>noun</v>
      </c>
      <c r="E5000" s="21" t="s">
        <v>10280</v>
      </c>
      <c r="F5000" s="21" t="str">
        <f t="shared" si="7073"/>
        <v/>
      </c>
      <c r="G5000" s="21"/>
      <c r="H5000" s="21" t="s">
        <v>10281</v>
      </c>
      <c r="I5000" s="21" t="str">
        <f t="shared" si="7075"/>
        <v>beggar, mendicant</v>
      </c>
      <c r="J5000" s="21" t="str">
        <f t="shared" si="7076"/>
        <v>√bhikkh (beg)</v>
      </c>
      <c r="K5000" s="21">
        <f t="shared" si="7077"/>
        <v>1</v>
      </c>
      <c r="L5000" s="21" t="str">
        <f t="shared" si="7078"/>
        <v>a</v>
      </c>
      <c r="M5000" s="21" t="str">
        <f t="shared" si="7079"/>
        <v/>
      </c>
      <c r="N5000" s="21" t="str">
        <f t="shared" si="7080"/>
        <v>√bhikkh + u</v>
      </c>
      <c r="O5000" s="21" t="str">
        <f t="shared" si="7081"/>
        <v/>
      </c>
      <c r="P5000" s="21" t="str">
        <f t="shared" si="7082"/>
        <v/>
      </c>
      <c r="Q5000" s="21"/>
      <c r="R5000" s="21" t="s">
        <v>10277</v>
      </c>
      <c r="S5000" s="21" t="s">
        <v>10278</v>
      </c>
      <c r="T5000" s="21" t="s">
        <v>10279</v>
      </c>
      <c r="U5000" s="23"/>
      <c r="V5000" s="23"/>
      <c r="W5000" s="15">
        <f t="shared" si="2"/>
        <v>45635</v>
      </c>
      <c r="X5000" s="24">
        <v>4999.0</v>
      </c>
      <c r="Y5000" s="17" t="str">
        <f t="shared" si="7067"/>
        <v>=COUNTIFS(C$3:C5000,C5000)</v>
      </c>
      <c r="Z5000" s="25" t="str">
        <f t="shared" si="7068"/>
        <v>#NAME?</v>
      </c>
      <c r="AA5000" s="25" t="str">
        <f t="shared" si="7069"/>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0"/>
        <v>1</v>
      </c>
      <c r="B5001" s="10">
        <f t="shared" si="5557"/>
        <v>1</v>
      </c>
      <c r="C5001" s="12" t="s">
        <v>10282</v>
      </c>
      <c r="D5001" s="21" t="s">
        <v>250</v>
      </c>
      <c r="E5001" s="21" t="s">
        <v>10283</v>
      </c>
      <c r="F5001" s="21"/>
      <c r="G5001" s="21"/>
      <c r="H5001" s="21" t="s">
        <v>10284</v>
      </c>
      <c r="I5001" s="21" t="s">
        <v>10285</v>
      </c>
      <c r="J5001" s="21"/>
      <c r="K5001" s="21"/>
      <c r="L5001" s="21"/>
      <c r="M5001" s="21"/>
      <c r="N5001" s="21" t="s">
        <v>10286</v>
      </c>
      <c r="O5001" s="21" t="s">
        <v>65</v>
      </c>
      <c r="P5001" s="21" t="s">
        <v>10286</v>
      </c>
      <c r="Q5001" s="21"/>
      <c r="R5001" s="21" t="s">
        <v>10277</v>
      </c>
      <c r="S5001" s="21" t="s">
        <v>10278</v>
      </c>
      <c r="T5001" s="21" t="s">
        <v>10287</v>
      </c>
      <c r="U5001" s="23"/>
      <c r="V5001" s="23"/>
      <c r="W5001" s="15">
        <f t="shared" si="2"/>
        <v>45635</v>
      </c>
      <c r="X5001" s="24">
        <v>5000.0</v>
      </c>
      <c r="Y5001" s="17" t="str">
        <f t="shared" si="7067"/>
        <v>=COUNTIFS(C$3:C5001,C5001)</v>
      </c>
      <c r="Z5001" s="25" t="str">
        <f t="shared" si="7068"/>
        <v>#NAME?</v>
      </c>
      <c r="AA5001" s="25" t="str">
        <f t="shared" si="7069"/>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0"/>
        <v>1</v>
      </c>
      <c r="B5002" s="10">
        <f t="shared" si="5557"/>
        <v>1</v>
      </c>
      <c r="C5002" s="12" t="s">
        <v>10288</v>
      </c>
      <c r="D5002" s="21" t="s">
        <v>47</v>
      </c>
      <c r="E5002" s="21" t="s">
        <v>921</v>
      </c>
      <c r="F5002" s="21"/>
      <c r="G5002" s="21"/>
      <c r="H5002" s="21" t="s">
        <v>10289</v>
      </c>
      <c r="I5002" s="21"/>
      <c r="J5002" s="21" t="s">
        <v>10290</v>
      </c>
      <c r="K5002" s="21">
        <v>1.0</v>
      </c>
      <c r="L5002" s="21" t="s">
        <v>35</v>
      </c>
      <c r="M5002" s="21"/>
      <c r="N5002" s="21" t="s">
        <v>10291</v>
      </c>
      <c r="O5002" s="21"/>
      <c r="P5002" s="21"/>
      <c r="Q5002" s="21"/>
      <c r="R5002" s="21" t="s">
        <v>10277</v>
      </c>
      <c r="S5002" s="21" t="s">
        <v>10278</v>
      </c>
      <c r="T5002" s="21" t="s">
        <v>10292</v>
      </c>
      <c r="U5002" s="23"/>
      <c r="V5002" s="23"/>
      <c r="W5002" s="15">
        <f t="shared" si="2"/>
        <v>45635</v>
      </c>
      <c r="X5002" s="24">
        <v>5001.0</v>
      </c>
      <c r="Y5002" s="17" t="str">
        <f t="shared" si="7067"/>
        <v>=COUNTIFS(C$3:C5002,C5002)</v>
      </c>
      <c r="Z5002" s="25" t="str">
        <f t="shared" si="7068"/>
        <v>#NAME?</v>
      </c>
      <c r="AA5002" s="25" t="str">
        <f t="shared" si="7069"/>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0"/>
        <v>1</v>
      </c>
      <c r="B5003" s="10">
        <f t="shared" si="5557"/>
        <v>2</v>
      </c>
      <c r="C5003" s="12" t="s">
        <v>10293</v>
      </c>
      <c r="D5003" s="21" t="s">
        <v>183</v>
      </c>
      <c r="E5003" s="21" t="s">
        <v>10294</v>
      </c>
      <c r="F5003" s="21"/>
      <c r="G5003" s="21"/>
      <c r="H5003" s="21" t="s">
        <v>10295</v>
      </c>
      <c r="I5003" s="21" t="s">
        <v>6217</v>
      </c>
      <c r="J5003" s="21" t="s">
        <v>2439</v>
      </c>
      <c r="K5003" s="21">
        <v>3.0</v>
      </c>
      <c r="L5003" s="21" t="s">
        <v>76</v>
      </c>
      <c r="M5003" s="21"/>
      <c r="N5003" s="21" t="s">
        <v>6218</v>
      </c>
      <c r="O5003" s="21"/>
      <c r="P5003" s="21"/>
      <c r="Q5003" s="21"/>
      <c r="R5003" s="21" t="s">
        <v>10277</v>
      </c>
      <c r="S5003" s="21" t="s">
        <v>10278</v>
      </c>
      <c r="T5003" s="21" t="s">
        <v>10296</v>
      </c>
      <c r="U5003" s="23"/>
      <c r="V5003" s="23"/>
      <c r="W5003" s="15">
        <f t="shared" si="2"/>
        <v>45635</v>
      </c>
      <c r="X5003" s="24">
        <v>5002.0</v>
      </c>
      <c r="Y5003" s="17" t="str">
        <f t="shared" si="7067"/>
        <v>=COUNTIFS(C$3:C5003,C5003)</v>
      </c>
      <c r="Z5003" s="25" t="str">
        <f t="shared" si="7068"/>
        <v>#NAME?</v>
      </c>
      <c r="AA5003" s="25" t="str">
        <f t="shared" si="7069"/>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0"/>
        <v>1</v>
      </c>
      <c r="B5004" s="10">
        <f t="shared" si="5557"/>
        <v>1</v>
      </c>
      <c r="C5004" s="12" t="s">
        <v>10297</v>
      </c>
      <c r="D5004" s="21" t="s">
        <v>250</v>
      </c>
      <c r="E5004" s="21" t="s">
        <v>10298</v>
      </c>
      <c r="F5004" s="21"/>
      <c r="G5004" s="21"/>
      <c r="H5004" s="21" t="s">
        <v>10299</v>
      </c>
      <c r="I5004" s="21" t="s">
        <v>10300</v>
      </c>
      <c r="J5004" s="21"/>
      <c r="K5004" s="21"/>
      <c r="L5004" s="21"/>
      <c r="M5004" s="21"/>
      <c r="N5004" s="21" t="s">
        <v>10301</v>
      </c>
      <c r="O5004" s="21" t="s">
        <v>65</v>
      </c>
      <c r="P5004" s="21" t="s">
        <v>10301</v>
      </c>
      <c r="Q5004" s="21"/>
      <c r="R5004" s="21" t="s">
        <v>10277</v>
      </c>
      <c r="S5004" s="21" t="s">
        <v>10278</v>
      </c>
      <c r="T5004" s="21" t="s">
        <v>10302</v>
      </c>
      <c r="U5004" s="23"/>
      <c r="V5004" s="23"/>
      <c r="W5004" s="15">
        <f t="shared" si="2"/>
        <v>45635</v>
      </c>
      <c r="X5004" s="24">
        <v>5003.0</v>
      </c>
      <c r="Y5004" s="17" t="str">
        <f t="shared" si="7067"/>
        <v>=COUNTIFS(C$3:C5004,C5004)</v>
      </c>
      <c r="Z5004" s="25" t="str">
        <f t="shared" si="7068"/>
        <v>#NAME?</v>
      </c>
      <c r="AA5004" s="25" t="str">
        <f t="shared" si="7069"/>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0"/>
        <v>1</v>
      </c>
      <c r="B5005" s="10">
        <f t="shared" si="5557"/>
        <v>1</v>
      </c>
      <c r="C5005" s="12" t="s">
        <v>10303</v>
      </c>
      <c r="D5005" s="21" t="s">
        <v>47</v>
      </c>
      <c r="E5005" s="21" t="s">
        <v>612</v>
      </c>
      <c r="F5005" s="21"/>
      <c r="G5005" s="21"/>
      <c r="H5005" s="21" t="s">
        <v>10304</v>
      </c>
      <c r="I5005" s="21"/>
      <c r="J5005" s="21" t="s">
        <v>10305</v>
      </c>
      <c r="K5005" s="21">
        <v>1.0</v>
      </c>
      <c r="L5005" s="21" t="s">
        <v>35</v>
      </c>
      <c r="M5005" s="21"/>
      <c r="N5005" s="21" t="s">
        <v>10306</v>
      </c>
      <c r="O5005" s="21"/>
      <c r="P5005" s="21"/>
      <c r="Q5005" s="21"/>
      <c r="R5005" s="21" t="s">
        <v>10277</v>
      </c>
      <c r="S5005" s="21" t="s">
        <v>10278</v>
      </c>
      <c r="T5005" s="21" t="s">
        <v>10307</v>
      </c>
      <c r="U5005" s="23"/>
      <c r="V5005" s="23"/>
      <c r="W5005" s="15">
        <f t="shared" si="2"/>
        <v>45635</v>
      </c>
      <c r="X5005" s="24">
        <v>5004.0</v>
      </c>
      <c r="Y5005" s="17" t="str">
        <f t="shared" si="7067"/>
        <v>=COUNTIFS(C$3:C5005,C5005)</v>
      </c>
      <c r="Z5005" s="25" t="str">
        <f t="shared" si="7068"/>
        <v>#NAME?</v>
      </c>
      <c r="AA5005" s="25" t="str">
        <f t="shared" si="7069"/>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0"/>
        <v>2</v>
      </c>
      <c r="B5006" s="10">
        <f t="shared" si="5557"/>
        <v>2</v>
      </c>
      <c r="C5006" s="12" t="s">
        <v>10293</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10277</v>
      </c>
      <c r="S5006" s="21" t="s">
        <v>10278</v>
      </c>
      <c r="T5006" s="21" t="s">
        <v>10279</v>
      </c>
      <c r="U5006" s="23"/>
      <c r="V5006" s="23"/>
      <c r="W5006" s="15">
        <f t="shared" si="2"/>
        <v>45635</v>
      </c>
      <c r="X5006" s="24">
        <v>5005.0</v>
      </c>
      <c r="Y5006" s="17" t="str">
        <f t="shared" si="7067"/>
        <v>=COUNTIFS(C$3:C5006,C5006)</v>
      </c>
      <c r="Z5006" s="25" t="str">
        <f t="shared" si="7068"/>
        <v>#NAME?</v>
      </c>
      <c r="AA5006" s="25" t="str">
        <f t="shared" si="7069"/>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57"/>
        <v>1</v>
      </c>
      <c r="C5007" s="12" t="s">
        <v>10308</v>
      </c>
      <c r="D5007" s="21" t="s">
        <v>47</v>
      </c>
      <c r="E5007" s="21" t="s">
        <v>10309</v>
      </c>
      <c r="F5007" s="21"/>
      <c r="G5007" s="21"/>
      <c r="H5007" s="21" t="s">
        <v>10310</v>
      </c>
      <c r="I5007" s="21" t="s">
        <v>10311</v>
      </c>
      <c r="J5007" s="21"/>
      <c r="K5007" s="21"/>
      <c r="L5007" s="21"/>
      <c r="M5007" s="21"/>
      <c r="N5007" s="21" t="s">
        <v>10312</v>
      </c>
      <c r="O5007" s="21" t="s">
        <v>178</v>
      </c>
      <c r="P5007" s="21" t="s">
        <v>10313</v>
      </c>
      <c r="Q5007" s="21"/>
      <c r="R5007" s="21" t="s">
        <v>10277</v>
      </c>
      <c r="S5007" s="21" t="s">
        <v>10278</v>
      </c>
      <c r="T5007" s="21" t="s">
        <v>10314</v>
      </c>
      <c r="U5007" s="23"/>
      <c r="V5007" s="23"/>
      <c r="W5007" s="15">
        <f t="shared" si="2"/>
        <v>45635</v>
      </c>
      <c r="X5007" s="24">
        <v>5006.0</v>
      </c>
      <c r="Y5007" s="17" t="str">
        <f t="shared" si="7067"/>
        <v>=COUNTIFS(C$3:C5009,C5007)</v>
      </c>
      <c r="Z5007" s="25" t="str">
        <f t="shared" si="7068"/>
        <v>#NAME?</v>
      </c>
      <c r="AA5007" s="25" t="str">
        <f t="shared" si="7069"/>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83">COUNTIFS(C$3:C5008,C5008)</f>
        <v>1</v>
      </c>
      <c r="B5008" s="10">
        <f t="shared" si="5557"/>
        <v>1</v>
      </c>
      <c r="C5008" s="12" t="s">
        <v>10315</v>
      </c>
      <c r="D5008" s="21" t="s">
        <v>47</v>
      </c>
      <c r="E5008" s="21" t="s">
        <v>612</v>
      </c>
      <c r="F5008" s="21"/>
      <c r="G5008" s="21"/>
      <c r="H5008" s="21" t="s">
        <v>10316</v>
      </c>
      <c r="I5008" s="21"/>
      <c r="J5008" s="21" t="s">
        <v>640</v>
      </c>
      <c r="K5008" s="21">
        <v>1.0</v>
      </c>
      <c r="L5008" s="21" t="s">
        <v>35</v>
      </c>
      <c r="M5008" s="21"/>
      <c r="N5008" s="21" t="s">
        <v>10317</v>
      </c>
      <c r="O5008" s="21"/>
      <c r="P5008" s="21"/>
      <c r="Q5008" s="21"/>
      <c r="R5008" s="21" t="s">
        <v>10277</v>
      </c>
      <c r="S5008" s="21" t="s">
        <v>10278</v>
      </c>
      <c r="T5008" s="21" t="s">
        <v>10318</v>
      </c>
      <c r="U5008" s="23"/>
      <c r="V5008" s="23"/>
      <c r="W5008" s="15">
        <f t="shared" si="2"/>
        <v>45635</v>
      </c>
      <c r="X5008" s="24">
        <v>5007.0</v>
      </c>
      <c r="Y5008" s="17" t="str">
        <f t="shared" si="7067"/>
        <v>=COUNTIFS(C$3:C5008,C5008)</v>
      </c>
      <c r="Z5008" s="25" t="str">
        <f t="shared" si="7068"/>
        <v>#NAME?</v>
      </c>
      <c r="AA5008" s="25" t="str">
        <f t="shared" si="7069"/>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83"/>
        <v>1</v>
      </c>
      <c r="B5009" s="10">
        <f t="shared" si="5557"/>
        <v>1</v>
      </c>
      <c r="C5009" s="12" t="s">
        <v>10319</v>
      </c>
      <c r="D5009" s="21" t="s">
        <v>183</v>
      </c>
      <c r="E5009" s="21" t="s">
        <v>10320</v>
      </c>
      <c r="F5009" s="21"/>
      <c r="G5009" s="21"/>
      <c r="H5009" s="21" t="s">
        <v>10321</v>
      </c>
      <c r="I5009" s="21"/>
      <c r="J5009" s="21" t="s">
        <v>360</v>
      </c>
      <c r="K5009" s="21">
        <v>3.0</v>
      </c>
      <c r="L5009" s="21" t="s">
        <v>76</v>
      </c>
      <c r="M5009" s="21"/>
      <c r="N5009" s="21" t="s">
        <v>712</v>
      </c>
      <c r="O5009" s="21"/>
      <c r="P5009" s="21"/>
      <c r="Q5009" s="21"/>
      <c r="R5009" s="21" t="s">
        <v>10277</v>
      </c>
      <c r="S5009" s="21" t="s">
        <v>10278</v>
      </c>
      <c r="T5009" s="21" t="s">
        <v>10322</v>
      </c>
      <c r="U5009" s="23"/>
      <c r="V5009" s="23"/>
      <c r="W5009" s="15">
        <f t="shared" si="2"/>
        <v>45635</v>
      </c>
      <c r="X5009" s="24">
        <v>5008.0</v>
      </c>
      <c r="Y5009" s="17" t="str">
        <f t="shared" si="7067"/>
        <v>=COUNTIFS(C$3:C5009,C5009)</v>
      </c>
      <c r="Z5009" s="25" t="str">
        <f t="shared" si="7068"/>
        <v>#NAME?</v>
      </c>
      <c r="AA5009" s="25" t="str">
        <f t="shared" si="7069"/>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3"/>
        <v>1</v>
      </c>
      <c r="B5010" s="10">
        <f t="shared" si="5557"/>
        <v>1</v>
      </c>
      <c r="C5010" s="12" t="s">
        <v>10323</v>
      </c>
      <c r="D5010" s="21" t="s">
        <v>29</v>
      </c>
      <c r="E5010" s="21" t="s">
        <v>10324</v>
      </c>
      <c r="F5010" s="21"/>
      <c r="G5010" s="21"/>
      <c r="H5010" s="21" t="s">
        <v>10325</v>
      </c>
      <c r="I5010" s="21"/>
      <c r="J5010" s="21" t="s">
        <v>87</v>
      </c>
      <c r="K5010" s="21">
        <v>4.0</v>
      </c>
      <c r="L5010" s="21" t="s">
        <v>88</v>
      </c>
      <c r="M5010" s="21"/>
      <c r="N5010" s="21" t="s">
        <v>10326</v>
      </c>
      <c r="O5010" s="21"/>
      <c r="P5010" s="21"/>
      <c r="Q5010" s="21"/>
      <c r="R5010" s="21" t="s">
        <v>10277</v>
      </c>
      <c r="S5010" s="21" t="s">
        <v>10278</v>
      </c>
      <c r="T5010" s="21" t="s">
        <v>10327</v>
      </c>
      <c r="U5010" s="23"/>
      <c r="V5010" s="23"/>
      <c r="W5010" s="15">
        <f t="shared" si="2"/>
        <v>45635</v>
      </c>
      <c r="X5010" s="24">
        <v>5009.0</v>
      </c>
      <c r="Y5010" s="17" t="str">
        <f t="shared" si="7067"/>
        <v>=COUNTIFS(C$3:C5010,C5010)</v>
      </c>
      <c r="Z5010" s="25" t="str">
        <f t="shared" si="7068"/>
        <v>#NAME?</v>
      </c>
      <c r="AA5010" s="25" t="str">
        <f t="shared" si="7069"/>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3"/>
        <v>2</v>
      </c>
      <c r="B5011" s="10">
        <f t="shared" si="5557"/>
        <v>2</v>
      </c>
      <c r="C5011" s="12" t="s">
        <v>3086</v>
      </c>
      <c r="D5011" s="21" t="str">
        <f t="shared" ref="D5011:D5013" si="7084">VLOOKUP($C5011,$C$1:$P$7320,2,0)</f>
        <v>verb</v>
      </c>
      <c r="E5011" s="21" t="str">
        <f t="shared" ref="E5011:E5013" si="7085">VLOOKUP($C5011,$C$1:$P$7320,3,0)</f>
        <v>opt 3rd sg of tiṭṭhati</v>
      </c>
      <c r="F5011" s="21" t="str">
        <f t="shared" ref="F5011:F5013" si="7086">VLOOKUP($C5011,$C$1:$P$7320,4,0)</f>
        <v/>
      </c>
      <c r="G5011" s="21"/>
      <c r="H5011" s="21" t="s">
        <v>10328</v>
      </c>
      <c r="I5011" s="21"/>
      <c r="J5011" s="21" t="str">
        <f t="shared" ref="J5011:J5013" si="7087">VLOOKUP($C5011,$C$1:$P$7320,8,0)</f>
        <v>√ṭhā (stand)</v>
      </c>
      <c r="K5011" s="21">
        <f t="shared" ref="K5011:K5013" si="7088">VLOOKUP($C5011,$C$1:$P$7320,9,0)</f>
        <v>1</v>
      </c>
      <c r="L5011" s="21" t="str">
        <f t="shared" ref="L5011:L5013" si="7089">VLOOKUP($C5011,$C$1:$P$7320,10,0)</f>
        <v>a</v>
      </c>
      <c r="M5011" s="21" t="str">
        <f t="shared" ref="M5011:M5013" si="7090">VLOOKUP($C5011,$C$1:$P$7320,11,0)</f>
        <v>√ṭhā + ṭhā &gt; tiṭṭha</v>
      </c>
      <c r="N5011" s="21" t="str">
        <f t="shared" ref="N5011:N5013" si="7091">VLOOKUP($C5011,$C$1:$P$7320,12,0)</f>
        <v>tiṭṭha + ti</v>
      </c>
      <c r="O5011" s="21" t="str">
        <f t="shared" ref="O5011:O5013" si="7092">VLOOKUP($C5011,$C$1:$P$7320,13,0)</f>
        <v/>
      </c>
      <c r="P5011" s="21" t="str">
        <f t="shared" ref="P5011:P5013" si="7093">VLOOKUP($C5011,$C$1:$P$7320,14,0)</f>
        <v/>
      </c>
      <c r="Q5011" s="21"/>
      <c r="R5011" s="21" t="s">
        <v>10277</v>
      </c>
      <c r="S5011" s="21" t="s">
        <v>10278</v>
      </c>
      <c r="T5011" s="21" t="s">
        <v>10329</v>
      </c>
      <c r="U5011" s="23"/>
      <c r="V5011" s="23"/>
      <c r="W5011" s="15">
        <f t="shared" si="2"/>
        <v>45635</v>
      </c>
      <c r="X5011" s="24">
        <v>5010.0</v>
      </c>
      <c r="Y5011" s="17" t="str">
        <f t="shared" si="7067"/>
        <v>=COUNTIFS(C$3:C5011,C5011)</v>
      </c>
      <c r="Z5011" s="25" t="str">
        <f t="shared" si="7068"/>
        <v>#NAME?</v>
      </c>
      <c r="AA5011" s="25" t="str">
        <f t="shared" si="7069"/>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3"/>
        <v>4</v>
      </c>
      <c r="B5012" s="10">
        <f t="shared" si="5557"/>
        <v>4</v>
      </c>
      <c r="C5012" s="12" t="s">
        <v>5579</v>
      </c>
      <c r="D5012" s="21" t="str">
        <f t="shared" si="7084"/>
        <v>pron</v>
      </c>
      <c r="E5012" s="21" t="str">
        <f t="shared" si="7085"/>
        <v>masc acc sg of ya</v>
      </c>
      <c r="F5012" s="21" t="str">
        <f t="shared" si="7086"/>
        <v/>
      </c>
      <c r="G5012" s="21"/>
      <c r="H5012" s="21" t="str">
        <f t="shared" ref="H5012:H5013" si="7094">VLOOKUP($C5012,$C$1:$P$7320,6,0)</f>
        <v>whichever; which</v>
      </c>
      <c r="I5012" s="21" t="str">
        <f t="shared" ref="I5012:I5013" si="7095">VLOOKUP($C5012,$C$1:$P$7320,7,0)</f>
        <v/>
      </c>
      <c r="J5012" s="21" t="str">
        <f t="shared" si="7087"/>
        <v/>
      </c>
      <c r="K5012" s="21" t="str">
        <f t="shared" si="7088"/>
        <v/>
      </c>
      <c r="L5012" s="21" t="str">
        <f t="shared" si="7089"/>
        <v/>
      </c>
      <c r="M5012" s="21" t="str">
        <f t="shared" si="7090"/>
        <v/>
      </c>
      <c r="N5012" s="21" t="str">
        <f t="shared" si="7091"/>
        <v/>
      </c>
      <c r="O5012" s="21" t="str">
        <f t="shared" si="7092"/>
        <v/>
      </c>
      <c r="P5012" s="21" t="str">
        <f t="shared" si="7093"/>
        <v/>
      </c>
      <c r="Q5012" s="21"/>
      <c r="R5012" s="21" t="s">
        <v>10277</v>
      </c>
      <c r="S5012" s="21" t="s">
        <v>10278</v>
      </c>
      <c r="T5012" s="27" t="s">
        <v>10330</v>
      </c>
      <c r="U5012" s="23"/>
      <c r="V5012" s="23"/>
      <c r="W5012" s="15">
        <f t="shared" si="2"/>
        <v>45635</v>
      </c>
      <c r="X5012" s="24">
        <v>5011.0</v>
      </c>
      <c r="Y5012" s="17" t="str">
        <f t="shared" si="7067"/>
        <v>=COUNTIFS(C$3:C5012,C5012)</v>
      </c>
      <c r="Z5012" s="25" t="str">
        <f t="shared" si="7068"/>
        <v>#NAME?</v>
      </c>
      <c r="AA5012" s="25" t="str">
        <f t="shared" si="7069"/>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3"/>
        <v>5</v>
      </c>
      <c r="B5013" s="10">
        <f t="shared" si="5557"/>
        <v>8</v>
      </c>
      <c r="C5013" s="12" t="s">
        <v>1937</v>
      </c>
      <c r="D5013" s="21" t="str">
        <f t="shared" si="7084"/>
        <v>pron</v>
      </c>
      <c r="E5013" s="21" t="str">
        <f t="shared" si="7085"/>
        <v>masc nom pl of ima</v>
      </c>
      <c r="F5013" s="21" t="str">
        <f t="shared" si="7086"/>
        <v/>
      </c>
      <c r="G5013" s="21"/>
      <c r="H5013" s="21" t="str">
        <f t="shared" si="7094"/>
        <v>these</v>
      </c>
      <c r="I5013" s="21" t="str">
        <f t="shared" si="7095"/>
        <v/>
      </c>
      <c r="J5013" s="21" t="str">
        <f t="shared" si="7087"/>
        <v/>
      </c>
      <c r="K5013" s="21" t="str">
        <f t="shared" si="7088"/>
        <v/>
      </c>
      <c r="L5013" s="21" t="str">
        <f t="shared" si="7089"/>
        <v/>
      </c>
      <c r="M5013" s="21" t="str">
        <f t="shared" si="7090"/>
        <v/>
      </c>
      <c r="N5013" s="21" t="str">
        <f t="shared" si="7091"/>
        <v/>
      </c>
      <c r="O5013" s="21" t="str">
        <f t="shared" si="7092"/>
        <v/>
      </c>
      <c r="P5013" s="21" t="str">
        <f t="shared" si="7093"/>
        <v/>
      </c>
      <c r="Q5013" s="21"/>
      <c r="R5013" s="21" t="s">
        <v>10277</v>
      </c>
      <c r="S5013" s="21" t="s">
        <v>10278</v>
      </c>
      <c r="T5013" s="27" t="s">
        <v>10330</v>
      </c>
      <c r="U5013" s="23"/>
      <c r="V5013" s="23"/>
      <c r="W5013" s="15">
        <f t="shared" si="2"/>
        <v>45635</v>
      </c>
      <c r="X5013" s="24">
        <v>5012.0</v>
      </c>
      <c r="Y5013" s="17" t="str">
        <f t="shared" si="7067"/>
        <v>=COUNTIFS(C$3:C5013,C5013)</v>
      </c>
      <c r="Z5013" s="25" t="str">
        <f t="shared" si="7068"/>
        <v>#NAME?</v>
      </c>
      <c r="AA5013" s="25" t="str">
        <f t="shared" si="7069"/>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3"/>
        <v>1</v>
      </c>
      <c r="B5014" s="10">
        <f t="shared" si="5557"/>
        <v>1</v>
      </c>
      <c r="C5014" s="12" t="s">
        <v>10331</v>
      </c>
      <c r="D5014" s="21" t="s">
        <v>84</v>
      </c>
      <c r="E5014" s="21" t="s">
        <v>10332</v>
      </c>
      <c r="F5014" s="21"/>
      <c r="G5014" s="21"/>
      <c r="H5014" s="21" t="s">
        <v>10333</v>
      </c>
      <c r="I5014" s="21"/>
      <c r="J5014" s="21" t="s">
        <v>10334</v>
      </c>
      <c r="K5014" s="21">
        <v>1.0</v>
      </c>
      <c r="L5014" s="21" t="s">
        <v>35</v>
      </c>
      <c r="M5014" s="21" t="s">
        <v>10335</v>
      </c>
      <c r="N5014" s="21" t="s">
        <v>10336</v>
      </c>
      <c r="O5014" s="21"/>
      <c r="P5014" s="21"/>
      <c r="Q5014" s="21"/>
      <c r="R5014" s="21" t="s">
        <v>10277</v>
      </c>
      <c r="S5014" s="21" t="s">
        <v>10278</v>
      </c>
      <c r="T5014" s="27" t="s">
        <v>10337</v>
      </c>
      <c r="U5014" s="23"/>
      <c r="V5014" s="23"/>
      <c r="W5014" s="15">
        <f t="shared" si="2"/>
        <v>45635</v>
      </c>
      <c r="X5014" s="24">
        <v>5013.0</v>
      </c>
      <c r="Y5014" s="17" t="str">
        <f t="shared" si="7067"/>
        <v>=COUNTIFS(C$3:C5014,C5014)</v>
      </c>
      <c r="Z5014" s="25" t="str">
        <f t="shared" si="7068"/>
        <v>#NAME?</v>
      </c>
      <c r="AA5014" s="25" t="str">
        <f t="shared" si="7069"/>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3"/>
        <v>27</v>
      </c>
      <c r="B5015" s="10">
        <f t="shared" si="5557"/>
        <v>36</v>
      </c>
      <c r="C5015" s="12" t="s">
        <v>288</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10277</v>
      </c>
      <c r="S5015" s="21" t="s">
        <v>10278</v>
      </c>
      <c r="T5015" s="27" t="s">
        <v>10330</v>
      </c>
      <c r="U5015" s="23"/>
      <c r="V5015" s="23"/>
      <c r="W5015" s="15">
        <f t="shared" si="2"/>
        <v>45635</v>
      </c>
      <c r="X5015" s="24">
        <v>5014.0</v>
      </c>
      <c r="Y5015" s="17" t="str">
        <f t="shared" si="7067"/>
        <v>=COUNTIFS(C$3:C5015,C5015)</v>
      </c>
      <c r="Z5015" s="25" t="str">
        <f t="shared" si="7068"/>
        <v>#NAME?</v>
      </c>
      <c r="AA5015" s="25" t="str">
        <f t="shared" si="7069"/>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3"/>
        <v>1</v>
      </c>
      <c r="B5016" s="10">
        <f t="shared" si="5557"/>
        <v>1</v>
      </c>
      <c r="C5016" s="12" t="s">
        <v>10338</v>
      </c>
      <c r="D5016" s="21" t="s">
        <v>118</v>
      </c>
      <c r="E5016" s="27" t="s">
        <v>5216</v>
      </c>
      <c r="F5016" s="21"/>
      <c r="G5016" s="21"/>
      <c r="H5016" s="21"/>
      <c r="I5016" s="21"/>
      <c r="J5016" s="21"/>
      <c r="K5016" s="21"/>
      <c r="L5016" s="21"/>
      <c r="M5016" s="21"/>
      <c r="N5016" s="21" t="s">
        <v>10339</v>
      </c>
      <c r="O5016" s="21"/>
      <c r="P5016" s="21"/>
      <c r="Q5016" s="21"/>
      <c r="R5016" s="21" t="s">
        <v>10277</v>
      </c>
      <c r="S5016" s="21" t="s">
        <v>10278</v>
      </c>
      <c r="T5016" s="27" t="s">
        <v>10330</v>
      </c>
      <c r="U5016" s="23"/>
      <c r="V5016" s="23"/>
      <c r="W5016" s="15">
        <f t="shared" si="2"/>
        <v>45635</v>
      </c>
      <c r="X5016" s="24">
        <v>5015.0</v>
      </c>
      <c r="Y5016" s="17" t="str">
        <f t="shared" si="7067"/>
        <v>=COUNTIFS(C$3:C5016,C5016)</v>
      </c>
      <c r="Z5016" s="25" t="str">
        <f t="shared" si="7068"/>
        <v>#NAME?</v>
      </c>
      <c r="AA5016" s="25" t="str">
        <f t="shared" si="7069"/>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3"/>
        <v>1</v>
      </c>
      <c r="B5017" s="10">
        <f t="shared" si="5557"/>
        <v>1</v>
      </c>
      <c r="C5017" s="12" t="s">
        <v>10340</v>
      </c>
      <c r="D5017" s="21" t="s">
        <v>84</v>
      </c>
      <c r="E5017" s="21" t="s">
        <v>10341</v>
      </c>
      <c r="F5017" s="21"/>
      <c r="G5017" s="21"/>
      <c r="H5017" s="21" t="s">
        <v>10342</v>
      </c>
      <c r="I5017" s="21"/>
      <c r="J5017" s="21" t="s">
        <v>87</v>
      </c>
      <c r="K5017" s="21">
        <v>4.0</v>
      </c>
      <c r="L5017" s="21" t="s">
        <v>88</v>
      </c>
      <c r="M5017" s="21" t="s">
        <v>10343</v>
      </c>
      <c r="N5017" s="21" t="s">
        <v>10344</v>
      </c>
      <c r="O5017" s="21"/>
      <c r="P5017" s="21"/>
      <c r="Q5017" s="21"/>
      <c r="R5017" s="21" t="s">
        <v>10277</v>
      </c>
      <c r="S5017" s="21" t="s">
        <v>10278</v>
      </c>
      <c r="T5017" s="27" t="s">
        <v>10345</v>
      </c>
      <c r="U5017" s="23"/>
      <c r="V5017" s="23"/>
      <c r="W5017" s="15">
        <f t="shared" si="2"/>
        <v>45635</v>
      </c>
      <c r="X5017" s="24">
        <v>5016.0</v>
      </c>
      <c r="Y5017" s="17" t="str">
        <f t="shared" si="7067"/>
        <v>=COUNTIFS(C$3:C5017,C5017)</v>
      </c>
      <c r="Z5017" s="25" t="str">
        <f t="shared" si="7068"/>
        <v>#NAME?</v>
      </c>
      <c r="AA5017" s="25" t="str">
        <f t="shared" si="7069"/>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3"/>
        <v>43</v>
      </c>
      <c r="B5018" s="10">
        <f t="shared" si="5557"/>
        <v>63</v>
      </c>
      <c r="C5018" s="12" t="s">
        <v>449</v>
      </c>
      <c r="D5018" s="21" t="str">
        <f t="shared" ref="D5018:D5023" si="7096">VLOOKUP($C5018,$C$1:$P$7320,2,0)</f>
        <v>ind</v>
      </c>
      <c r="E5018" s="21" t="str">
        <f t="shared" ref="E5018:E5023" si="7097">VLOOKUP($C5018,$C$1:$P$7320,3,0)</f>
        <v/>
      </c>
      <c r="F5018" s="21" t="str">
        <f t="shared" ref="F5018:F5023" si="7098">VLOOKUP($C5018,$C$1:$P$7320,4,0)</f>
        <v/>
      </c>
      <c r="G5018" s="21"/>
      <c r="H5018" s="21" t="str">
        <f t="shared" ref="H5018:H5023" si="7099">VLOOKUP($C5018,$C$1:$P$7320,6,0)</f>
        <v>“”</v>
      </c>
      <c r="I5018" s="21" t="str">
        <f t="shared" ref="I5018:I5023" si="7100">VLOOKUP($C5018,$C$1:$P$7320,7,0)</f>
        <v>thus</v>
      </c>
      <c r="J5018" s="21" t="str">
        <f t="shared" ref="J5018:J5023" si="7101">VLOOKUP($C5018,$C$1:$P$7320,8,0)</f>
        <v/>
      </c>
      <c r="K5018" s="21" t="str">
        <f t="shared" ref="K5018:K5023" si="7102">VLOOKUP($C5018,$C$1:$P$7320,9,0)</f>
        <v/>
      </c>
      <c r="L5018" s="21" t="str">
        <f t="shared" ref="L5018:L5023" si="7103">VLOOKUP($C5018,$C$1:$P$7320,10,0)</f>
        <v/>
      </c>
      <c r="M5018" s="21" t="str">
        <f t="shared" ref="M5018:M5023" si="7104">VLOOKUP($C5018,$C$1:$P$7320,11,0)</f>
        <v/>
      </c>
      <c r="N5018" s="21" t="str">
        <f t="shared" ref="N5018:N5023" si="7105">VLOOKUP($C5018,$C$1:$P$7320,12,0)</f>
        <v/>
      </c>
      <c r="O5018" s="21" t="str">
        <f t="shared" ref="O5018:O5023" si="7106">VLOOKUP($C5018,$C$1:$P$7320,13,0)</f>
        <v/>
      </c>
      <c r="P5018" s="21" t="str">
        <f t="shared" ref="P5018:P5023" si="7107">VLOOKUP($C5018,$C$1:$P$7320,14,0)</f>
        <v/>
      </c>
      <c r="Q5018" s="21"/>
      <c r="R5018" s="21" t="s">
        <v>10277</v>
      </c>
      <c r="S5018" s="21" t="s">
        <v>10278</v>
      </c>
      <c r="T5018" s="27" t="s">
        <v>10330</v>
      </c>
      <c r="U5018" s="23"/>
      <c r="V5018" s="23"/>
      <c r="W5018" s="15">
        <f t="shared" si="2"/>
        <v>45635</v>
      </c>
      <c r="X5018" s="24">
        <v>5017.0</v>
      </c>
      <c r="Y5018" s="17" t="str">
        <f t="shared" si="7067"/>
        <v>=COUNTIFS(C$3:C5018,C5018)</v>
      </c>
      <c r="Z5018" s="25" t="str">
        <f t="shared" si="7068"/>
        <v>#NAME?</v>
      </c>
      <c r="AA5018" s="25" t="str">
        <f t="shared" si="7069"/>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3"/>
        <v>4</v>
      </c>
      <c r="B5019" s="10">
        <f t="shared" si="5557"/>
        <v>4</v>
      </c>
      <c r="C5019" s="12" t="s">
        <v>7543</v>
      </c>
      <c r="D5019" s="21" t="str">
        <f t="shared" si="7096"/>
        <v>comp</v>
      </c>
      <c r="E5019" s="21" t="str">
        <f t="shared" si="7097"/>
        <v>pron + ind</v>
      </c>
      <c r="F5019" s="21" t="str">
        <f t="shared" si="7098"/>
        <v/>
      </c>
      <c r="G5019" s="21"/>
      <c r="H5019" s="21" t="str">
        <f t="shared" si="7099"/>
        <v>just this, only this</v>
      </c>
      <c r="I5019" s="21" t="str">
        <f t="shared" si="7100"/>
        <v/>
      </c>
      <c r="J5019" s="21" t="str">
        <f t="shared" si="7101"/>
        <v/>
      </c>
      <c r="K5019" s="21" t="str">
        <f t="shared" si="7102"/>
        <v/>
      </c>
      <c r="L5019" s="21" t="str">
        <f t="shared" si="7103"/>
        <v/>
      </c>
      <c r="M5019" s="21" t="str">
        <f t="shared" si="7104"/>
        <v/>
      </c>
      <c r="N5019" s="21" t="str">
        <f t="shared" si="7105"/>
        <v/>
      </c>
      <c r="O5019" s="21" t="str">
        <f t="shared" si="7106"/>
        <v/>
      </c>
      <c r="P5019" s="21" t="str">
        <f t="shared" si="7107"/>
        <v/>
      </c>
      <c r="Q5019" s="21"/>
      <c r="R5019" s="21" t="s">
        <v>10277</v>
      </c>
      <c r="S5019" s="21" t="s">
        <v>10278</v>
      </c>
      <c r="T5019" s="27" t="s">
        <v>10330</v>
      </c>
      <c r="U5019" s="23"/>
      <c r="V5019" s="23"/>
      <c r="W5019" s="15">
        <f t="shared" si="2"/>
        <v>45635</v>
      </c>
      <c r="X5019" s="24">
        <v>5018.0</v>
      </c>
      <c r="Y5019" s="17" t="str">
        <f t="shared" si="7067"/>
        <v>=COUNTIFS(C$3:C5019,C5019)</v>
      </c>
      <c r="Z5019" s="25" t="str">
        <f t="shared" si="7068"/>
        <v>#NAME?</v>
      </c>
      <c r="AA5019" s="25" t="str">
        <f t="shared" si="7069"/>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3"/>
        <v>4</v>
      </c>
      <c r="B5020" s="10">
        <f t="shared" si="5557"/>
        <v>4</v>
      </c>
      <c r="C5020" s="12" t="s">
        <v>7546</v>
      </c>
      <c r="D5020" s="21" t="str">
        <f t="shared" si="7096"/>
        <v>noun</v>
      </c>
      <c r="E5020" s="21" t="str">
        <f t="shared" si="7097"/>
        <v>masc acc sg of paccaya</v>
      </c>
      <c r="F5020" s="21" t="str">
        <f t="shared" si="7098"/>
        <v/>
      </c>
      <c r="G5020" s="21"/>
      <c r="H5020" s="21" t="str">
        <f t="shared" si="7099"/>
        <v>cause, reason</v>
      </c>
      <c r="I5020" s="21" t="str">
        <f t="shared" si="7100"/>
        <v/>
      </c>
      <c r="J5020" s="21" t="str">
        <f t="shared" si="7101"/>
        <v>√i (come, go)</v>
      </c>
      <c r="K5020" s="21">
        <f t="shared" si="7102"/>
        <v>1</v>
      </c>
      <c r="L5020" s="21" t="str">
        <f t="shared" si="7103"/>
        <v>a</v>
      </c>
      <c r="M5020" s="21" t="str">
        <f t="shared" si="7104"/>
        <v/>
      </c>
      <c r="N5020" s="21" t="str">
        <f t="shared" si="7105"/>
        <v>pati + √i + *a</v>
      </c>
      <c r="O5020" s="21" t="str">
        <f t="shared" si="7106"/>
        <v/>
      </c>
      <c r="P5020" s="21" t="str">
        <f t="shared" si="7107"/>
        <v/>
      </c>
      <c r="Q5020" s="21"/>
      <c r="R5020" s="21" t="s">
        <v>10277</v>
      </c>
      <c r="S5020" s="21" t="s">
        <v>10278</v>
      </c>
      <c r="T5020" s="27" t="s">
        <v>10330</v>
      </c>
      <c r="U5020" s="23"/>
      <c r="V5020" s="23"/>
      <c r="W5020" s="15">
        <f t="shared" si="2"/>
        <v>45635</v>
      </c>
      <c r="X5020" s="24">
        <v>5019.0</v>
      </c>
      <c r="Y5020" s="17" t="str">
        <f t="shared" si="7067"/>
        <v>=COUNTIFS(C$3:C5020,C5020)</v>
      </c>
      <c r="Z5020" s="25" t="str">
        <f t="shared" si="7068"/>
        <v>#NAME?</v>
      </c>
      <c r="AA5020" s="25" t="str">
        <f t="shared" si="7069"/>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3"/>
        <v>4</v>
      </c>
      <c r="B5021" s="10">
        <f t="shared" si="5557"/>
        <v>4</v>
      </c>
      <c r="C5021" s="12" t="s">
        <v>7550</v>
      </c>
      <c r="D5021" s="21" t="str">
        <f t="shared" si="7096"/>
        <v>abs</v>
      </c>
      <c r="E5021" s="21" t="str">
        <f t="shared" si="7097"/>
        <v>abs of karoti</v>
      </c>
      <c r="F5021" s="21" t="str">
        <f t="shared" si="7098"/>
        <v/>
      </c>
      <c r="G5021" s="21"/>
      <c r="H5021" s="21" t="str">
        <f t="shared" si="7099"/>
        <v>having made</v>
      </c>
      <c r="I5021" s="21" t="str">
        <f t="shared" si="7100"/>
        <v/>
      </c>
      <c r="J5021" s="21" t="str">
        <f t="shared" si="7101"/>
        <v>√kar (do, make)</v>
      </c>
      <c r="K5021" s="21">
        <f t="shared" si="7102"/>
        <v>7</v>
      </c>
      <c r="L5021" s="21" t="str">
        <f t="shared" si="7103"/>
        <v>o</v>
      </c>
      <c r="M5021" s="21" t="str">
        <f t="shared" si="7104"/>
        <v/>
      </c>
      <c r="N5021" s="21" t="str">
        <f t="shared" si="7105"/>
        <v>√kar + itvā</v>
      </c>
      <c r="O5021" s="21" t="str">
        <f t="shared" si="7106"/>
        <v/>
      </c>
      <c r="P5021" s="21" t="str">
        <f t="shared" si="7107"/>
        <v/>
      </c>
      <c r="Q5021" s="21"/>
      <c r="R5021" s="21" t="s">
        <v>10277</v>
      </c>
      <c r="S5021" s="21" t="s">
        <v>10278</v>
      </c>
      <c r="T5021" s="27" t="s">
        <v>10330</v>
      </c>
      <c r="U5021" s="23"/>
      <c r="V5021" s="23"/>
      <c r="W5021" s="15">
        <f t="shared" si="2"/>
        <v>45635</v>
      </c>
      <c r="X5021" s="24">
        <v>5020.0</v>
      </c>
      <c r="Y5021" s="17" t="str">
        <f t="shared" si="7067"/>
        <v>=COUNTIFS(C$3:C5021,C5021)</v>
      </c>
      <c r="Z5021" s="25" t="str">
        <f t="shared" si="7068"/>
        <v>#NAME?</v>
      </c>
      <c r="AA5021" s="25" t="str">
        <f t="shared" si="7069"/>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3"/>
        <v>4</v>
      </c>
      <c r="B5022" s="10">
        <f t="shared" si="5557"/>
        <v>4</v>
      </c>
      <c r="C5022" s="12" t="s">
        <v>7553</v>
      </c>
      <c r="D5022" s="21" t="str">
        <f t="shared" si="7096"/>
        <v>pron</v>
      </c>
      <c r="E5022" s="21" t="str">
        <f t="shared" si="7097"/>
        <v>masc acc sg of anaññā</v>
      </c>
      <c r="F5022" s="21" t="str">
        <f t="shared" si="7098"/>
        <v/>
      </c>
      <c r="G5022" s="21"/>
      <c r="H5022" s="21" t="str">
        <f t="shared" si="7099"/>
        <v>not another</v>
      </c>
      <c r="I5022" s="21" t="str">
        <f t="shared" si="7100"/>
        <v/>
      </c>
      <c r="J5022" s="21" t="str">
        <f t="shared" si="7101"/>
        <v/>
      </c>
      <c r="K5022" s="21" t="str">
        <f t="shared" si="7102"/>
        <v/>
      </c>
      <c r="L5022" s="21" t="str">
        <f t="shared" si="7103"/>
        <v/>
      </c>
      <c r="M5022" s="21" t="str">
        <f t="shared" si="7104"/>
        <v/>
      </c>
      <c r="N5022" s="21" t="str">
        <f t="shared" si="7105"/>
        <v>na + añña</v>
      </c>
      <c r="O5022" s="21" t="str">
        <f t="shared" si="7106"/>
        <v/>
      </c>
      <c r="P5022" s="21" t="str">
        <f t="shared" si="7107"/>
        <v/>
      </c>
      <c r="Q5022" s="21"/>
      <c r="R5022" s="21" t="s">
        <v>10277</v>
      </c>
      <c r="S5022" s="21" t="s">
        <v>10278</v>
      </c>
      <c r="T5022" s="27" t="s">
        <v>10330</v>
      </c>
      <c r="U5022" s="23"/>
      <c r="V5022" s="23"/>
      <c r="W5022" s="15">
        <f t="shared" si="2"/>
        <v>45635</v>
      </c>
      <c r="X5022" s="24">
        <v>5021.0</v>
      </c>
      <c r="Y5022" s="17" t="str">
        <f t="shared" si="7067"/>
        <v>=COUNTIFS(C$3:C5022,C5022)</v>
      </c>
      <c r="Z5022" s="25" t="str">
        <f t="shared" si="7068"/>
        <v>#NAME?</v>
      </c>
      <c r="AA5022" s="25" t="str">
        <f t="shared" si="7069"/>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3"/>
        <v>108</v>
      </c>
      <c r="B5023" s="10">
        <f t="shared" si="5557"/>
        <v>122</v>
      </c>
      <c r="C5023" s="12" t="s">
        <v>4724</v>
      </c>
      <c r="D5023" s="21" t="str">
        <f t="shared" si="7096"/>
        <v>adj</v>
      </c>
      <c r="E5023" s="21" t="str">
        <f t="shared" si="7097"/>
        <v>nt nom sg of pācittiya</v>
      </c>
      <c r="F5023" s="21" t="str">
        <f t="shared" si="7098"/>
        <v>+loc</v>
      </c>
      <c r="G5023" s="21"/>
      <c r="H5023" s="21" t="str">
        <f t="shared" si="7099"/>
        <v>requiring confession</v>
      </c>
      <c r="I5023" s="21" t="str">
        <f t="shared" si="7100"/>
        <v/>
      </c>
      <c r="J5023" s="21" t="str">
        <f t="shared" si="7101"/>
        <v/>
      </c>
      <c r="K5023" s="21" t="str">
        <f t="shared" si="7102"/>
        <v/>
      </c>
      <c r="L5023" s="21" t="str">
        <f t="shared" si="7103"/>
        <v/>
      </c>
      <c r="M5023" s="21" t="str">
        <f t="shared" si="7104"/>
        <v/>
      </c>
      <c r="N5023" s="21" t="str">
        <f t="shared" si="7105"/>
        <v/>
      </c>
      <c r="O5023" s="21" t="str">
        <f t="shared" si="7106"/>
        <v/>
      </c>
      <c r="P5023" s="21" t="str">
        <f t="shared" si="7107"/>
        <v/>
      </c>
      <c r="Q5023" s="21"/>
      <c r="R5023" s="21" t="s">
        <v>10277</v>
      </c>
      <c r="S5023" s="21" t="s">
        <v>10278</v>
      </c>
      <c r="T5023" s="27" t="s">
        <v>10330</v>
      </c>
      <c r="U5023" s="23"/>
      <c r="V5023" s="23"/>
      <c r="W5023" s="15">
        <f t="shared" si="2"/>
        <v>45635</v>
      </c>
      <c r="X5023" s="24">
        <v>5022.0</v>
      </c>
      <c r="Y5023" s="17" t="str">
        <f t="shared" si="7067"/>
        <v>=COUNTIFS(C$3:C5023,C5023)</v>
      </c>
      <c r="Z5023" s="25" t="str">
        <f t="shared" si="7068"/>
        <v>#NAME?</v>
      </c>
      <c r="AA5023" s="25" t="str">
        <f t="shared" si="7069"/>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57"/>
        <v>0</v>
      </c>
      <c r="C5024" s="130"/>
      <c r="D5024" s="130"/>
      <c r="E5024" s="130"/>
      <c r="F5024" s="130"/>
      <c r="G5024" s="130"/>
      <c r="H5024" s="130"/>
      <c r="I5024" s="130"/>
      <c r="J5024" s="130"/>
      <c r="K5024" s="130"/>
      <c r="L5024" s="130"/>
      <c r="M5024" s="130"/>
      <c r="N5024" s="130"/>
      <c r="O5024" s="130"/>
      <c r="P5024" s="130"/>
      <c r="Q5024" s="130"/>
      <c r="R5024" s="130"/>
      <c r="S5024" s="130"/>
      <c r="T5024" s="130"/>
      <c r="U5024" s="36"/>
      <c r="V5024" s="36"/>
      <c r="W5024" s="15">
        <f t="shared" si="2"/>
        <v>45635</v>
      </c>
      <c r="X5024" s="24">
        <v>5023.0</v>
      </c>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57"/>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2"/>
        <v>45635</v>
      </c>
      <c r="X5025" s="24">
        <v>5024.0</v>
      </c>
      <c r="Y5025" s="17" t="str">
        <f t="shared" ref="Y5025:Y5039" si="7108">formulatext(A5025)</f>
        <v>#N/A</v>
      </c>
      <c r="Z5025" s="25" t="str">
        <f t="shared" ref="Z5025:Z5039" si="7109">org.libreoffice.regex(Y5025,"(\= COUNTIFS\(C\$\d{1,3}:)(C\d{1,3})(,)(C\d{1,3})(\))","$2")</f>
        <v>#NAME?</v>
      </c>
      <c r="AA5025" s="25" t="str">
        <f t="shared" ref="AA5025:AA5039" si="7110">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57"/>
        <v>1</v>
      </c>
      <c r="C5026" s="12" t="s">
        <v>10346</v>
      </c>
      <c r="D5026" s="21"/>
      <c r="E5026" s="21"/>
      <c r="F5026" s="21"/>
      <c r="G5026" s="21"/>
      <c r="H5026" s="21"/>
      <c r="I5026" s="21"/>
      <c r="J5026" s="21"/>
      <c r="K5026" s="21"/>
      <c r="L5026" s="21"/>
      <c r="M5026" s="21"/>
      <c r="N5026" s="21"/>
      <c r="O5026" s="21"/>
      <c r="P5026" s="21"/>
      <c r="Q5026" s="21"/>
      <c r="R5026" s="21"/>
      <c r="S5026" s="21"/>
      <c r="T5026" s="21"/>
      <c r="U5026" s="23"/>
      <c r="V5026" s="23"/>
      <c r="W5026" s="15">
        <f t="shared" si="2"/>
        <v>45635</v>
      </c>
      <c r="X5026" s="24">
        <v>5025.0</v>
      </c>
      <c r="Y5026" s="17" t="str">
        <f t="shared" si="7108"/>
        <v>#N/A</v>
      </c>
      <c r="Z5026" s="25" t="str">
        <f t="shared" si="7109"/>
        <v>#NAME?</v>
      </c>
      <c r="AA5026" s="25" t="str">
        <f t="shared" si="7110"/>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111">COUNTIFS(C$3:C5027,C5027)</f>
        <v>87</v>
      </c>
      <c r="B5027" s="10">
        <f t="shared" si="5557"/>
        <v>99</v>
      </c>
      <c r="C5027" s="12" t="s">
        <v>555</v>
      </c>
      <c r="D5027" s="21" t="str">
        <f t="shared" ref="D5027:D5029" si="7112">VLOOKUP($C5027,$C$1:$P$7320,2,0)</f>
        <v>pron</v>
      </c>
      <c r="E5027" s="21" t="str">
        <f t="shared" ref="E5027:E5028" si="7113">VLOOKUP($C5027,$C$1:$P$7320,3,0)</f>
        <v>masc nom sg of ya</v>
      </c>
      <c r="F5027" s="21" t="str">
        <f t="shared" ref="F5027:F5029" si="7114">VLOOKUP($C5027,$C$1:$P$7320,4,0)</f>
        <v/>
      </c>
      <c r="G5027" s="21"/>
      <c r="H5027" s="21" t="str">
        <f t="shared" ref="H5027:H5029" si="7115">VLOOKUP($C5027,$C$1:$P$7320,6,0)</f>
        <v>whichever, whoever</v>
      </c>
      <c r="I5027" s="21" t="str">
        <f t="shared" ref="I5027:I5029" si="7116">VLOOKUP($C5027,$C$1:$P$7320,7,0)</f>
        <v/>
      </c>
      <c r="J5027" s="21" t="str">
        <f t="shared" ref="J5027:J5029" si="7117">VLOOKUP($C5027,$C$1:$P$7320,8,0)</f>
        <v/>
      </c>
      <c r="K5027" s="21" t="str">
        <f t="shared" ref="K5027:K5029" si="7118">VLOOKUP($C5027,$C$1:$P$7320,9,0)</f>
        <v/>
      </c>
      <c r="L5027" s="21" t="str">
        <f t="shared" ref="L5027:L5029" si="7119">VLOOKUP($C5027,$C$1:$P$7320,10,0)</f>
        <v/>
      </c>
      <c r="M5027" s="21" t="str">
        <f t="shared" ref="M5027:M5029" si="7120">VLOOKUP($C5027,$C$1:$P$7320,11,0)</f>
        <v/>
      </c>
      <c r="N5027" s="21" t="str">
        <f t="shared" ref="N5027:N5029" si="7121">VLOOKUP($C5027,$C$1:$P$7320,12,0)</f>
        <v/>
      </c>
      <c r="O5027" s="21" t="str">
        <f t="shared" ref="O5027:O5029" si="7122">VLOOKUP($C5027,$C$1:$P$7320,13,0)</f>
        <v/>
      </c>
      <c r="P5027" s="21" t="str">
        <f t="shared" ref="P5027:P5029" si="7123">VLOOKUP($C5027,$C$1:$P$7320,14,0)</f>
        <v/>
      </c>
      <c r="Q5027" s="21"/>
      <c r="R5027" s="21" t="s">
        <v>10346</v>
      </c>
      <c r="S5027" s="21" t="s">
        <v>10347</v>
      </c>
      <c r="T5027" s="21" t="s">
        <v>10348</v>
      </c>
      <c r="U5027" s="77"/>
      <c r="V5027" s="23"/>
      <c r="W5027" s="15">
        <f t="shared" si="2"/>
        <v>45635</v>
      </c>
      <c r="X5027" s="24">
        <v>5026.0</v>
      </c>
      <c r="Y5027" s="17" t="str">
        <f t="shared" si="7108"/>
        <v>=COUNTIFS(C$3:C5027,C5027)</v>
      </c>
      <c r="Z5027" s="25" t="str">
        <f t="shared" si="7109"/>
        <v>#NAME?</v>
      </c>
      <c r="AA5027" s="25" t="str">
        <f t="shared" si="7110"/>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111"/>
        <v>105</v>
      </c>
      <c r="B5028" s="10">
        <f t="shared" si="5557"/>
        <v>124</v>
      </c>
      <c r="C5028" s="12" t="s">
        <v>466</v>
      </c>
      <c r="D5028" s="21" t="str">
        <f t="shared" si="7112"/>
        <v>ind</v>
      </c>
      <c r="E5028" s="21" t="str">
        <f t="shared" si="7113"/>
        <v/>
      </c>
      <c r="F5028" s="21" t="str">
        <f t="shared" si="7114"/>
        <v/>
      </c>
      <c r="G5028" s="21"/>
      <c r="H5028" s="21" t="str">
        <f t="shared" si="7115"/>
        <v>then, now, so, but</v>
      </c>
      <c r="I5028" s="21" t="str">
        <f t="shared" si="7116"/>
        <v/>
      </c>
      <c r="J5028" s="21" t="str">
        <f t="shared" si="7117"/>
        <v/>
      </c>
      <c r="K5028" s="21" t="str">
        <f t="shared" si="7118"/>
        <v/>
      </c>
      <c r="L5028" s="21" t="str">
        <f t="shared" si="7119"/>
        <v/>
      </c>
      <c r="M5028" s="21" t="str">
        <f t="shared" si="7120"/>
        <v/>
      </c>
      <c r="N5028" s="21" t="str">
        <f t="shared" si="7121"/>
        <v/>
      </c>
      <c r="O5028" s="21" t="str">
        <f t="shared" si="7122"/>
        <v/>
      </c>
      <c r="P5028" s="21" t="str">
        <f t="shared" si="7123"/>
        <v/>
      </c>
      <c r="Q5028" s="21"/>
      <c r="R5028" s="21" t="s">
        <v>10346</v>
      </c>
      <c r="S5028" s="21" t="s">
        <v>10347</v>
      </c>
      <c r="T5028" s="21" t="s">
        <v>10348</v>
      </c>
      <c r="U5028" s="23"/>
      <c r="V5028" s="23"/>
      <c r="W5028" s="15">
        <f t="shared" si="2"/>
        <v>45635</v>
      </c>
      <c r="X5028" s="24">
        <v>5027.0</v>
      </c>
      <c r="Y5028" s="17" t="str">
        <f t="shared" si="7108"/>
        <v>=COUNTIFS(C$3:C5028,C5028)</v>
      </c>
      <c r="Z5028" s="25" t="str">
        <f t="shared" si="7109"/>
        <v>#NAME?</v>
      </c>
      <c r="AA5028" s="25" t="str">
        <f t="shared" si="7110"/>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1"/>
        <v>135</v>
      </c>
      <c r="B5029" s="10">
        <f t="shared" si="5557"/>
        <v>147</v>
      </c>
      <c r="C5029" s="12" t="s">
        <v>560</v>
      </c>
      <c r="D5029" s="21" t="str">
        <f t="shared" si="7112"/>
        <v>noun</v>
      </c>
      <c r="E5029" s="21" t="s">
        <v>3635</v>
      </c>
      <c r="F5029" s="21" t="str">
        <f t="shared" si="7114"/>
        <v/>
      </c>
      <c r="G5029" s="21"/>
      <c r="H5029" s="21" t="str">
        <f t="shared" si="7115"/>
        <v>monk, monastic</v>
      </c>
      <c r="I5029" s="21" t="str">
        <f t="shared" si="7116"/>
        <v>beggar, mendicant</v>
      </c>
      <c r="J5029" s="21" t="str">
        <f t="shared" si="7117"/>
        <v>√bhikkh (beg)</v>
      </c>
      <c r="K5029" s="21">
        <f t="shared" si="7118"/>
        <v>1</v>
      </c>
      <c r="L5029" s="21" t="str">
        <f t="shared" si="7119"/>
        <v>a</v>
      </c>
      <c r="M5029" s="21" t="str">
        <f t="shared" si="7120"/>
        <v/>
      </c>
      <c r="N5029" s="21" t="str">
        <f t="shared" si="7121"/>
        <v>√bhikkh + u</v>
      </c>
      <c r="O5029" s="21" t="str">
        <f t="shared" si="7122"/>
        <v/>
      </c>
      <c r="P5029" s="21" t="str">
        <f t="shared" si="7123"/>
        <v/>
      </c>
      <c r="Q5029" s="21"/>
      <c r="R5029" s="21" t="s">
        <v>10346</v>
      </c>
      <c r="S5029" s="21" t="s">
        <v>10347</v>
      </c>
      <c r="T5029" s="21" t="s">
        <v>10348</v>
      </c>
      <c r="U5029" s="23"/>
      <c r="V5029" s="23"/>
      <c r="W5029" s="15">
        <f t="shared" si="2"/>
        <v>45635</v>
      </c>
      <c r="X5029" s="24">
        <v>5028.0</v>
      </c>
      <c r="Y5029" s="17" t="str">
        <f t="shared" si="7108"/>
        <v>=COUNTIFS(C$3:C5029,C5029)</v>
      </c>
      <c r="Z5029" s="25" t="str">
        <f t="shared" si="7109"/>
        <v>#NAME?</v>
      </c>
      <c r="AA5029" s="25" t="str">
        <f t="shared" si="7110"/>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1"/>
        <v>1</v>
      </c>
      <c r="B5030" s="10">
        <f t="shared" si="5557"/>
        <v>1</v>
      </c>
      <c r="C5030" s="12" t="s">
        <v>10349</v>
      </c>
      <c r="D5030" s="21" t="s">
        <v>250</v>
      </c>
      <c r="E5030" s="21" t="s">
        <v>10350</v>
      </c>
      <c r="F5030" s="21"/>
      <c r="G5030" s="21"/>
      <c r="H5030" s="21" t="s">
        <v>10351</v>
      </c>
      <c r="I5030" s="21" t="s">
        <v>10352</v>
      </c>
      <c r="J5030" s="21" t="s">
        <v>7462</v>
      </c>
      <c r="K5030" s="21">
        <v>1.0</v>
      </c>
      <c r="L5030" s="21" t="s">
        <v>35</v>
      </c>
      <c r="M5030" s="21"/>
      <c r="N5030" s="21" t="s">
        <v>3706</v>
      </c>
      <c r="O5030" s="21"/>
      <c r="P5030" s="21"/>
      <c r="Q5030" s="21"/>
      <c r="R5030" s="21" t="s">
        <v>10346</v>
      </c>
      <c r="S5030" s="21" t="s">
        <v>10347</v>
      </c>
      <c r="T5030" s="21" t="s">
        <v>10353</v>
      </c>
      <c r="U5030" s="23"/>
      <c r="V5030" s="23"/>
      <c r="W5030" s="15">
        <f t="shared" si="2"/>
        <v>45635</v>
      </c>
      <c r="X5030" s="24">
        <v>5029.0</v>
      </c>
      <c r="Y5030" s="17" t="str">
        <f t="shared" si="7108"/>
        <v>=COUNTIFS(C$3:C5030,C5030)</v>
      </c>
      <c r="Z5030" s="25" t="str">
        <f t="shared" si="7109"/>
        <v>#NAME?</v>
      </c>
      <c r="AA5030" s="25" t="str">
        <f t="shared" si="7110"/>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1"/>
        <v>1</v>
      </c>
      <c r="B5031" s="10">
        <f t="shared" si="5557"/>
        <v>1</v>
      </c>
      <c r="C5031" s="12" t="s">
        <v>10354</v>
      </c>
      <c r="D5031" s="21" t="s">
        <v>47</v>
      </c>
      <c r="E5031" s="21" t="s">
        <v>10355</v>
      </c>
      <c r="F5031" s="21"/>
      <c r="G5031" s="21"/>
      <c r="H5031" s="21" t="s">
        <v>10356</v>
      </c>
      <c r="I5031" s="21" t="s">
        <v>9221</v>
      </c>
      <c r="J5031" s="21" t="s">
        <v>214</v>
      </c>
      <c r="K5031" s="21">
        <v>7.0</v>
      </c>
      <c r="L5031" s="21" t="s">
        <v>215</v>
      </c>
      <c r="M5031" s="21"/>
      <c r="N5031" s="21" t="s">
        <v>9222</v>
      </c>
      <c r="O5031" s="21"/>
      <c r="P5031" s="21"/>
      <c r="Q5031" s="21"/>
      <c r="R5031" s="21" t="s">
        <v>10346</v>
      </c>
      <c r="S5031" s="21" t="s">
        <v>10347</v>
      </c>
      <c r="T5031" s="21" t="s">
        <v>10357</v>
      </c>
      <c r="U5031" s="23"/>
      <c r="V5031" s="23"/>
      <c r="W5031" s="15">
        <f t="shared" si="2"/>
        <v>45635</v>
      </c>
      <c r="X5031" s="24">
        <v>5030.0</v>
      </c>
      <c r="Y5031" s="17" t="str">
        <f t="shared" si="7108"/>
        <v>=COUNTIFS(C$3:C5031,C5031)</v>
      </c>
      <c r="Z5031" s="25" t="str">
        <f t="shared" si="7109"/>
        <v>#NAME?</v>
      </c>
      <c r="AA5031" s="25" t="str">
        <f t="shared" si="7110"/>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1"/>
        <v>1</v>
      </c>
      <c r="B5032" s="10">
        <f t="shared" si="5557"/>
        <v>2</v>
      </c>
      <c r="C5032" s="12" t="s">
        <v>10358</v>
      </c>
      <c r="D5032" s="21" t="s">
        <v>47</v>
      </c>
      <c r="E5032" s="21" t="s">
        <v>3439</v>
      </c>
      <c r="F5032" s="21"/>
      <c r="G5032" s="21"/>
      <c r="H5032" s="21" t="s">
        <v>10359</v>
      </c>
      <c r="I5032" s="21" t="s">
        <v>10360</v>
      </c>
      <c r="J5032" s="21" t="s">
        <v>3442</v>
      </c>
      <c r="K5032" s="21">
        <v>8.0</v>
      </c>
      <c r="L5032" s="21" t="s">
        <v>196</v>
      </c>
      <c r="M5032" s="21"/>
      <c r="N5032" s="21" t="s">
        <v>3443</v>
      </c>
      <c r="O5032" s="21"/>
      <c r="P5032" s="21"/>
      <c r="Q5032" s="21"/>
      <c r="R5032" s="21" t="s">
        <v>10346</v>
      </c>
      <c r="S5032" s="21" t="s">
        <v>10347</v>
      </c>
      <c r="T5032" s="21" t="s">
        <v>10361</v>
      </c>
      <c r="U5032" s="23"/>
      <c r="V5032" s="23"/>
      <c r="W5032" s="15">
        <f t="shared" si="2"/>
        <v>45635</v>
      </c>
      <c r="X5032" s="24">
        <v>5031.0</v>
      </c>
      <c r="Y5032" s="17" t="str">
        <f t="shared" si="7108"/>
        <v>=COUNTIFS(C$3:C5032,C5032)</v>
      </c>
      <c r="Z5032" s="25" t="str">
        <f t="shared" si="7109"/>
        <v>#NAME?</v>
      </c>
      <c r="AA5032" s="25" t="str">
        <f t="shared" si="7110"/>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1"/>
        <v>2</v>
      </c>
      <c r="B5033" s="10">
        <f t="shared" si="5557"/>
        <v>3</v>
      </c>
      <c r="C5033" s="12" t="s">
        <v>6612</v>
      </c>
      <c r="D5033" s="21" t="str">
        <f t="shared" ref="D5033:D5034" si="7124">VLOOKUP($C5033,$C$1:$P$7320,2,0)</f>
        <v>verb</v>
      </c>
      <c r="E5033" s="21" t="str">
        <f t="shared" ref="E5033:E5034" si="7125">VLOOKUP($C5033,$C$1:$P$7320,3,0)</f>
        <v>abs of dadāti, deti</v>
      </c>
      <c r="F5033" s="21" t="str">
        <f t="shared" ref="F5033:F5034" si="7126">VLOOKUP($C5033,$C$1:$P$7320,4,0)</f>
        <v/>
      </c>
      <c r="G5033" s="21"/>
      <c r="H5033" s="21" t="str">
        <f t="shared" ref="H5033:H5034" si="7127">VLOOKUP($C5033,$C$1:$P$7320,6,0)</f>
        <v>having given</v>
      </c>
      <c r="I5033" s="21" t="str">
        <f t="shared" ref="I5033:I5034" si="7128">VLOOKUP($C5033,$C$1:$P$7320,7,0)</f>
        <v/>
      </c>
      <c r="J5033" s="21" t="str">
        <f t="shared" ref="J5033:J5034" si="7129">VLOOKUP($C5033,$C$1:$P$7320,8,0)</f>
        <v>√dā (give)</v>
      </c>
      <c r="K5033" s="21">
        <f t="shared" ref="K5033:K5034" si="7130">VLOOKUP($C5033,$C$1:$P$7320,9,0)</f>
        <v>1</v>
      </c>
      <c r="L5033" s="21" t="str">
        <f t="shared" ref="L5033:L5034" si="7131">VLOOKUP($C5033,$C$1:$P$7320,10,0)</f>
        <v>a</v>
      </c>
      <c r="M5033" s="21" t="str">
        <f t="shared" ref="M5033:M5034" si="7132">VLOOKUP($C5033,$C$1:$P$7320,11,0)</f>
        <v/>
      </c>
      <c r="N5033" s="21" t="str">
        <f t="shared" ref="N5033:N5034" si="7133">VLOOKUP($C5033,$C$1:$P$7320,12,0)</f>
        <v>√dā + tvā</v>
      </c>
      <c r="O5033" s="21" t="str">
        <f t="shared" ref="O5033:O5034" si="7134">VLOOKUP($C5033,$C$1:$P$7320,13,0)</f>
        <v/>
      </c>
      <c r="P5033" s="21" t="str">
        <f t="shared" ref="P5033:P5034" si="7135">VLOOKUP($C5033,$C$1:$P$7320,14,0)</f>
        <v/>
      </c>
      <c r="Q5033" s="21"/>
      <c r="R5033" s="21" t="s">
        <v>10346</v>
      </c>
      <c r="S5033" s="21" t="s">
        <v>10347</v>
      </c>
      <c r="T5033" s="21" t="s">
        <v>10348</v>
      </c>
      <c r="U5033" s="23"/>
      <c r="V5033" s="23"/>
      <c r="W5033" s="15">
        <f t="shared" si="2"/>
        <v>45635</v>
      </c>
      <c r="X5033" s="24">
        <v>5032.0</v>
      </c>
      <c r="Y5033" s="17" t="str">
        <f t="shared" si="7108"/>
        <v>=COUNTIFS(C$3:C5033,C5033)</v>
      </c>
      <c r="Z5033" s="25" t="str">
        <f t="shared" si="7109"/>
        <v>#NAME?</v>
      </c>
      <c r="AA5033" s="25" t="str">
        <f t="shared" si="7110"/>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1"/>
        <v>2</v>
      </c>
      <c r="B5034" s="10">
        <f t="shared" si="5557"/>
        <v>3</v>
      </c>
      <c r="C5034" s="12" t="s">
        <v>1886</v>
      </c>
      <c r="D5034" s="21" t="str">
        <f t="shared" si="7124"/>
        <v>ind</v>
      </c>
      <c r="E5034" s="21" t="str">
        <f t="shared" si="7125"/>
        <v>adv, abl sg of paccha</v>
      </c>
      <c r="F5034" s="21" t="str">
        <f t="shared" si="7126"/>
        <v/>
      </c>
      <c r="G5034" s="21"/>
      <c r="H5034" s="21" t="str">
        <f t="shared" si="7127"/>
        <v>afterwards, later</v>
      </c>
      <c r="I5034" s="21" t="str">
        <f t="shared" si="7128"/>
        <v>from behind</v>
      </c>
      <c r="J5034" s="21" t="str">
        <f t="shared" si="7129"/>
        <v/>
      </c>
      <c r="K5034" s="21" t="str">
        <f t="shared" si="7130"/>
        <v/>
      </c>
      <c r="L5034" s="21" t="str">
        <f t="shared" si="7131"/>
        <v/>
      </c>
      <c r="M5034" s="21" t="str">
        <f t="shared" si="7132"/>
        <v/>
      </c>
      <c r="N5034" s="21" t="str">
        <f t="shared" si="7133"/>
        <v>paccha + ā</v>
      </c>
      <c r="O5034" s="21" t="str">
        <f t="shared" si="7134"/>
        <v/>
      </c>
      <c r="P5034" s="21" t="str">
        <f t="shared" si="7135"/>
        <v/>
      </c>
      <c r="Q5034" s="21"/>
      <c r="R5034" s="21" t="s">
        <v>10346</v>
      </c>
      <c r="S5034" s="21" t="s">
        <v>10347</v>
      </c>
      <c r="T5034" s="21" t="s">
        <v>10348</v>
      </c>
      <c r="U5034" s="23"/>
      <c r="V5034" s="23"/>
      <c r="W5034" s="15">
        <f t="shared" si="2"/>
        <v>45635</v>
      </c>
      <c r="X5034" s="24">
        <v>5033.0</v>
      </c>
      <c r="Y5034" s="17" t="str">
        <f t="shared" si="7108"/>
        <v>=COUNTIFS(C$3:C5034,C5034)</v>
      </c>
      <c r="Z5034" s="25" t="str">
        <f t="shared" si="7109"/>
        <v>#NAME?</v>
      </c>
      <c r="AA5034" s="25" t="str">
        <f t="shared" si="7110"/>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1"/>
        <v>1</v>
      </c>
      <c r="B5035" s="10">
        <f t="shared" si="5557"/>
        <v>2</v>
      </c>
      <c r="C5035" s="12" t="s">
        <v>10362</v>
      </c>
      <c r="D5035" s="21" t="s">
        <v>47</v>
      </c>
      <c r="E5035" s="21" t="s">
        <v>10363</v>
      </c>
      <c r="F5035" s="21"/>
      <c r="G5035" s="21"/>
      <c r="H5035" s="21" t="s">
        <v>10364</v>
      </c>
      <c r="I5035" s="21" t="s">
        <v>10365</v>
      </c>
      <c r="J5035" s="21"/>
      <c r="K5035" s="21"/>
      <c r="L5035" s="21"/>
      <c r="M5035" s="21"/>
      <c r="N5035" s="21" t="s">
        <v>10366</v>
      </c>
      <c r="O5035" s="21" t="s">
        <v>65</v>
      </c>
      <c r="P5035" s="21" t="s">
        <v>10366</v>
      </c>
      <c r="Q5035" s="21" t="s">
        <v>10367</v>
      </c>
      <c r="R5035" s="21" t="s">
        <v>10346</v>
      </c>
      <c r="S5035" s="21" t="s">
        <v>10347</v>
      </c>
      <c r="T5035" s="21" t="s">
        <v>10368</v>
      </c>
      <c r="U5035" s="23"/>
      <c r="V5035" s="23"/>
      <c r="W5035" s="15">
        <f t="shared" si="2"/>
        <v>45635</v>
      </c>
      <c r="X5035" s="24">
        <v>5034.0</v>
      </c>
      <c r="Y5035" s="17" t="str">
        <f t="shared" si="7108"/>
        <v>=COUNTIFS(C$3:C5035,C5035)</v>
      </c>
      <c r="Z5035" s="25" t="str">
        <f t="shared" si="7109"/>
        <v>#NAME?</v>
      </c>
      <c r="AA5035" s="25" t="str">
        <f t="shared" si="7110"/>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1"/>
        <v>1</v>
      </c>
      <c r="B5036" s="10">
        <f t="shared" si="5557"/>
        <v>1</v>
      </c>
      <c r="C5036" s="12" t="s">
        <v>10369</v>
      </c>
      <c r="D5036" s="21" t="s">
        <v>47</v>
      </c>
      <c r="E5036" s="21" t="s">
        <v>921</v>
      </c>
      <c r="F5036" s="21"/>
      <c r="G5036" s="21"/>
      <c r="H5036" s="21" t="s">
        <v>10370</v>
      </c>
      <c r="I5036" s="21"/>
      <c r="J5036" s="21" t="s">
        <v>7403</v>
      </c>
      <c r="K5036" s="21">
        <v>1.0</v>
      </c>
      <c r="L5036" s="21" t="s">
        <v>35</v>
      </c>
      <c r="M5036" s="21"/>
      <c r="N5036" s="21" t="s">
        <v>10371</v>
      </c>
      <c r="O5036" s="21"/>
      <c r="P5036" s="21"/>
      <c r="Q5036" s="21" t="s">
        <v>10372</v>
      </c>
      <c r="R5036" s="21" t="s">
        <v>10346</v>
      </c>
      <c r="S5036" s="21" t="s">
        <v>10347</v>
      </c>
      <c r="T5036" s="21" t="s">
        <v>10373</v>
      </c>
      <c r="U5036" s="23"/>
      <c r="V5036" s="23"/>
      <c r="W5036" s="15">
        <f t="shared" si="2"/>
        <v>45635</v>
      </c>
      <c r="X5036" s="24">
        <v>5035.0</v>
      </c>
      <c r="Y5036" s="17" t="str">
        <f t="shared" si="7108"/>
        <v>=COUNTIFS(C$3:C5036,C5036)</v>
      </c>
      <c r="Z5036" s="25" t="str">
        <f t="shared" si="7109"/>
        <v>#NAME?</v>
      </c>
      <c r="AA5036" s="25" t="str">
        <f t="shared" si="7110"/>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1"/>
        <v>1</v>
      </c>
      <c r="B5037" s="10">
        <f t="shared" si="5557"/>
        <v>1</v>
      </c>
      <c r="C5037" s="44" t="s">
        <v>10374</v>
      </c>
      <c r="D5037" s="21" t="s">
        <v>47</v>
      </c>
      <c r="E5037" s="21" t="s">
        <v>1066</v>
      </c>
      <c r="F5037" s="21"/>
      <c r="G5037" s="21"/>
      <c r="H5037" s="21" t="s">
        <v>10375</v>
      </c>
      <c r="I5037" s="21"/>
      <c r="J5037" s="21" t="s">
        <v>677</v>
      </c>
      <c r="K5037" s="21">
        <v>1.0</v>
      </c>
      <c r="L5037" s="21" t="s">
        <v>35</v>
      </c>
      <c r="M5037" s="21"/>
      <c r="N5037" s="21" t="s">
        <v>678</v>
      </c>
      <c r="O5037" s="21"/>
      <c r="P5037" s="21"/>
      <c r="Q5037" s="21"/>
      <c r="R5037" s="21" t="s">
        <v>10346</v>
      </c>
      <c r="S5037" s="21" t="s">
        <v>10347</v>
      </c>
      <c r="T5037" s="27" t="s">
        <v>10376</v>
      </c>
      <c r="U5037" s="23"/>
      <c r="V5037" s="23"/>
      <c r="W5037" s="15">
        <f t="shared" si="2"/>
        <v>45635</v>
      </c>
      <c r="X5037" s="24">
        <v>5036.0</v>
      </c>
      <c r="Y5037" s="17" t="str">
        <f t="shared" si="7108"/>
        <v>=COUNTIFS(C$3:C5037,C5037)</v>
      </c>
      <c r="Z5037" s="25" t="str">
        <f t="shared" si="7109"/>
        <v>#NAME?</v>
      </c>
      <c r="AA5037" s="25" t="str">
        <f t="shared" si="7110"/>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1"/>
        <v>5</v>
      </c>
      <c r="B5038" s="10">
        <f t="shared" si="5557"/>
        <v>6</v>
      </c>
      <c r="C5038" s="12" t="s">
        <v>5257</v>
      </c>
      <c r="D5038" s="21" t="str">
        <f t="shared" ref="D5038:D5039" si="7136">VLOOKUP($C5038,$C$1:$P$7320,2,0)</f>
        <v>verb</v>
      </c>
      <c r="E5038" s="21" t="str">
        <f t="shared" ref="E5038:E5039" si="7137">VLOOKUP($C5038,$C$1:$P$7320,3,0)</f>
        <v>opt 3rd sg of āpajjati</v>
      </c>
      <c r="F5038" s="21" t="str">
        <f t="shared" ref="F5038:F5039" si="7138">VLOOKUP($C5038,$C$1:$P$7320,4,0)</f>
        <v/>
      </c>
      <c r="G5038" s="21"/>
      <c r="H5038" s="21" t="str">
        <f t="shared" ref="H5038:H5039" si="7139">VLOOKUP($C5038,$C$1:$P$7320,6,0)</f>
        <v>would cause</v>
      </c>
      <c r="I5038" s="21" t="str">
        <f t="shared" ref="I5038:I5039" si="7140">VLOOKUP($C5038,$C$1:$P$7320,7,0)</f>
        <v/>
      </c>
      <c r="J5038" s="21" t="str">
        <f t="shared" ref="J5038:J5039" si="7141">VLOOKUP($C5038,$C$1:$P$7320,8,0)</f>
        <v>√pad (go, step)</v>
      </c>
      <c r="K5038" s="21">
        <f t="shared" ref="K5038:K5039" si="7142">VLOOKUP($C5038,$C$1:$P$7320,9,0)</f>
        <v>3</v>
      </c>
      <c r="L5038" s="21" t="str">
        <f t="shared" ref="L5038:L5039" si="7143">VLOOKUP($C5038,$C$1:$P$7320,10,0)</f>
        <v>ya</v>
      </c>
      <c r="M5038" s="21" t="str">
        <f t="shared" ref="M5038:M5039" si="7144">VLOOKUP($C5038,$C$1:$P$7320,11,0)</f>
        <v>√pad + ya &gt; pajja</v>
      </c>
      <c r="N5038" s="21" t="str">
        <f t="shared" ref="N5038:N5039" si="7145">VLOOKUP($C5038,$C$1:$P$7320,12,0)</f>
        <v>ā + pajja + ti</v>
      </c>
      <c r="O5038" s="21" t="str">
        <f t="shared" ref="O5038:O5039" si="7146">VLOOKUP($C5038,$C$1:$P$7320,13,0)</f>
        <v/>
      </c>
      <c r="P5038" s="21" t="str">
        <f t="shared" ref="P5038:P5039" si="7147">VLOOKUP($C5038,$C$1:$P$7320,14,0)</f>
        <v/>
      </c>
      <c r="Q5038" s="21"/>
      <c r="R5038" s="21" t="s">
        <v>10346</v>
      </c>
      <c r="S5038" s="21" t="s">
        <v>10347</v>
      </c>
      <c r="T5038" s="21" t="s">
        <v>10377</v>
      </c>
      <c r="U5038" s="23"/>
      <c r="V5038" s="23"/>
      <c r="W5038" s="15">
        <f t="shared" si="2"/>
        <v>45635</v>
      </c>
      <c r="X5038" s="24">
        <v>5037.0</v>
      </c>
      <c r="Y5038" s="17" t="str">
        <f t="shared" si="7108"/>
        <v>=COUNTIFS(C$3:C5038,C5038)</v>
      </c>
      <c r="Z5038" s="25" t="str">
        <f t="shared" si="7109"/>
        <v>#NAME?</v>
      </c>
      <c r="AA5038" s="25" t="str">
        <f t="shared" si="7110"/>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1"/>
        <v>109</v>
      </c>
      <c r="B5039" s="10">
        <f t="shared" si="5557"/>
        <v>122</v>
      </c>
      <c r="C5039" s="12" t="s">
        <v>4724</v>
      </c>
      <c r="D5039" s="21" t="str">
        <f t="shared" si="7136"/>
        <v>adj</v>
      </c>
      <c r="E5039" s="21" t="str">
        <f t="shared" si="7137"/>
        <v>nt nom sg of pācittiya</v>
      </c>
      <c r="F5039" s="21" t="str">
        <f t="shared" si="7138"/>
        <v>+loc</v>
      </c>
      <c r="G5039" s="21"/>
      <c r="H5039" s="21" t="str">
        <f t="shared" si="7139"/>
        <v>requiring confession</v>
      </c>
      <c r="I5039" s="21" t="str">
        <f t="shared" si="7140"/>
        <v/>
      </c>
      <c r="J5039" s="21" t="str">
        <f t="shared" si="7141"/>
        <v/>
      </c>
      <c r="K5039" s="21" t="str">
        <f t="shared" si="7142"/>
        <v/>
      </c>
      <c r="L5039" s="21" t="str">
        <f t="shared" si="7143"/>
        <v/>
      </c>
      <c r="M5039" s="21" t="str">
        <f t="shared" si="7144"/>
        <v/>
      </c>
      <c r="N5039" s="21" t="str">
        <f t="shared" si="7145"/>
        <v/>
      </c>
      <c r="O5039" s="21" t="str">
        <f t="shared" si="7146"/>
        <v/>
      </c>
      <c r="P5039" s="21" t="str">
        <f t="shared" si="7147"/>
        <v/>
      </c>
      <c r="Q5039" s="21"/>
      <c r="R5039" s="21" t="s">
        <v>10346</v>
      </c>
      <c r="S5039" s="21" t="s">
        <v>10347</v>
      </c>
      <c r="T5039" s="21" t="s">
        <v>10378</v>
      </c>
      <c r="U5039" s="23"/>
      <c r="V5039" s="23"/>
      <c r="W5039" s="15">
        <f t="shared" si="2"/>
        <v>45635</v>
      </c>
      <c r="X5039" s="24">
        <v>5038.0</v>
      </c>
      <c r="Y5039" s="17" t="str">
        <f t="shared" si="7108"/>
        <v>=COUNTIFS(C$3:C5039,C5039)</v>
      </c>
      <c r="Z5039" s="25" t="str">
        <f t="shared" si="7109"/>
        <v>#NAME?</v>
      </c>
      <c r="AA5039" s="25" t="str">
        <f t="shared" si="7110"/>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57"/>
        <v>0</v>
      </c>
      <c r="C5040" s="130"/>
      <c r="D5040" s="130"/>
      <c r="E5040" s="130"/>
      <c r="F5040" s="130"/>
      <c r="G5040" s="130"/>
      <c r="H5040" s="130"/>
      <c r="I5040" s="130"/>
      <c r="J5040" s="130"/>
      <c r="K5040" s="130"/>
      <c r="L5040" s="130"/>
      <c r="M5040" s="130"/>
      <c r="N5040" s="130"/>
      <c r="O5040" s="130"/>
      <c r="P5040" s="130"/>
      <c r="Q5040" s="130"/>
      <c r="R5040" s="130"/>
      <c r="S5040" s="130"/>
      <c r="T5040" s="130"/>
      <c r="U5040" s="36"/>
      <c r="V5040" s="36"/>
      <c r="W5040" s="15">
        <f t="shared" si="2"/>
        <v>45635</v>
      </c>
      <c r="X5040" s="24">
        <v>5039.0</v>
      </c>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57"/>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2"/>
        <v>45635</v>
      </c>
      <c r="X5041" s="24">
        <v>5040.0</v>
      </c>
      <c r="Y5041" s="17" t="str">
        <f t="shared" ref="Y5041:Y5057" si="7148">formulatext(A5041)</f>
        <v>#N/A</v>
      </c>
      <c r="Z5041" s="25" t="str">
        <f t="shared" ref="Z5041:Z5057" si="7149">org.libreoffice.regex(Y5041,"(\= COUNTIFS\(C\$\d{1,3}:)(C\d{1,3})(,)(C\d{1,3})(\))","$2")</f>
        <v>#NAME?</v>
      </c>
      <c r="AA5041" s="25" t="str">
        <f t="shared" ref="AA5041:AA5057" si="7150">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57"/>
        <v>1</v>
      </c>
      <c r="C5042" s="12" t="s">
        <v>10379</v>
      </c>
      <c r="D5042" s="21"/>
      <c r="E5042" s="21"/>
      <c r="F5042" s="21"/>
      <c r="G5042" s="21"/>
      <c r="H5042" s="21"/>
      <c r="I5042" s="21"/>
      <c r="J5042" s="21"/>
      <c r="K5042" s="21"/>
      <c r="L5042" s="21"/>
      <c r="M5042" s="21"/>
      <c r="N5042" s="21"/>
      <c r="O5042" s="21"/>
      <c r="P5042" s="21"/>
      <c r="Q5042" s="21"/>
      <c r="R5042" s="21"/>
      <c r="S5042" s="21"/>
      <c r="T5042" s="21"/>
      <c r="U5042" s="23"/>
      <c r="V5042" s="23"/>
      <c r="W5042" s="15">
        <f t="shared" si="2"/>
        <v>45635</v>
      </c>
      <c r="X5042" s="24">
        <v>5041.0</v>
      </c>
      <c r="Y5042" s="17" t="str">
        <f t="shared" si="7148"/>
        <v>#N/A</v>
      </c>
      <c r="Z5042" s="25" t="str">
        <f t="shared" si="7149"/>
        <v>#NAME?</v>
      </c>
      <c r="AA5042" s="25" t="str">
        <f t="shared" si="7150"/>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51">COUNTIFS(C$3:C5043,C5043)</f>
        <v>88</v>
      </c>
      <c r="B5043" s="10">
        <f t="shared" si="5557"/>
        <v>99</v>
      </c>
      <c r="C5043" s="12" t="s">
        <v>555</v>
      </c>
      <c r="D5043" s="21" t="str">
        <f t="shared" ref="D5043:D5045" si="7152">VLOOKUP($C5043,$C$1:$P$7320,2,0)</f>
        <v>pron</v>
      </c>
      <c r="E5043" s="21" t="str">
        <f t="shared" ref="E5043:E5044" si="7153">VLOOKUP($C5043,$C$1:$P$7320,3,0)</f>
        <v>masc nom sg of ya</v>
      </c>
      <c r="F5043" s="21" t="str">
        <f t="shared" ref="F5043:F5045" si="7154">VLOOKUP($C5043,$C$1:$P$7320,4,0)</f>
        <v/>
      </c>
      <c r="G5043" s="21"/>
      <c r="H5043" s="21" t="str">
        <f t="shared" ref="H5043:H5045" si="7155">VLOOKUP($C5043,$C$1:$P$7320,6,0)</f>
        <v>whichever, whoever</v>
      </c>
      <c r="I5043" s="21" t="str">
        <f t="shared" ref="I5043:I5045" si="7156">VLOOKUP($C5043,$C$1:$P$7320,7,0)</f>
        <v/>
      </c>
      <c r="J5043" s="21" t="str">
        <f t="shared" ref="J5043:J5045" si="7157">VLOOKUP($C5043,$C$1:$P$7320,8,0)</f>
        <v/>
      </c>
      <c r="K5043" s="21" t="str">
        <f t="shared" ref="K5043:K5045" si="7158">VLOOKUP($C5043,$C$1:$P$7320,9,0)</f>
        <v/>
      </c>
      <c r="L5043" s="21" t="str">
        <f t="shared" ref="L5043:L5045" si="7159">VLOOKUP($C5043,$C$1:$P$7320,10,0)</f>
        <v/>
      </c>
      <c r="M5043" s="21" t="str">
        <f t="shared" ref="M5043:M5045" si="7160">VLOOKUP($C5043,$C$1:$P$7320,11,0)</f>
        <v/>
      </c>
      <c r="N5043" s="21" t="str">
        <f t="shared" ref="N5043:N5045" si="7161">VLOOKUP($C5043,$C$1:$P$7320,12,0)</f>
        <v/>
      </c>
      <c r="O5043" s="21" t="str">
        <f t="shared" ref="O5043:O5045" si="7162">VLOOKUP($C5043,$C$1:$P$7320,13,0)</f>
        <v/>
      </c>
      <c r="P5043" s="21" t="str">
        <f t="shared" ref="P5043:P5045" si="7163">VLOOKUP($C5043,$C$1:$P$7320,14,0)</f>
        <v/>
      </c>
      <c r="Q5043" s="21"/>
      <c r="R5043" s="21" t="s">
        <v>10379</v>
      </c>
      <c r="S5043" s="21" t="s">
        <v>10380</v>
      </c>
      <c r="T5043" s="21" t="s">
        <v>10381</v>
      </c>
      <c r="U5043" s="77"/>
      <c r="V5043" s="23"/>
      <c r="W5043" s="15">
        <f t="shared" si="2"/>
        <v>45635</v>
      </c>
      <c r="X5043" s="24">
        <v>5042.0</v>
      </c>
      <c r="Y5043" s="17" t="str">
        <f t="shared" si="7148"/>
        <v>=COUNTIFS(C$3:C5043,C5043)</v>
      </c>
      <c r="Z5043" s="25" t="str">
        <f t="shared" si="7149"/>
        <v>#NAME?</v>
      </c>
      <c r="AA5043" s="25" t="str">
        <f t="shared" si="7150"/>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51"/>
        <v>106</v>
      </c>
      <c r="B5044" s="10">
        <f t="shared" si="5557"/>
        <v>124</v>
      </c>
      <c r="C5044" s="12" t="s">
        <v>466</v>
      </c>
      <c r="D5044" s="21" t="str">
        <f t="shared" si="7152"/>
        <v>ind</v>
      </c>
      <c r="E5044" s="21" t="str">
        <f t="shared" si="7153"/>
        <v/>
      </c>
      <c r="F5044" s="21" t="str">
        <f t="shared" si="7154"/>
        <v/>
      </c>
      <c r="G5044" s="21"/>
      <c r="H5044" s="21" t="str">
        <f t="shared" si="7155"/>
        <v>then, now, so, but</v>
      </c>
      <c r="I5044" s="21" t="str">
        <f t="shared" si="7156"/>
        <v/>
      </c>
      <c r="J5044" s="21" t="str">
        <f t="shared" si="7157"/>
        <v/>
      </c>
      <c r="K5044" s="21" t="str">
        <f t="shared" si="7158"/>
        <v/>
      </c>
      <c r="L5044" s="21" t="str">
        <f t="shared" si="7159"/>
        <v/>
      </c>
      <c r="M5044" s="21" t="str">
        <f t="shared" si="7160"/>
        <v/>
      </c>
      <c r="N5044" s="21" t="str">
        <f t="shared" si="7161"/>
        <v/>
      </c>
      <c r="O5044" s="21" t="str">
        <f t="shared" si="7162"/>
        <v/>
      </c>
      <c r="P5044" s="21" t="str">
        <f t="shared" si="7163"/>
        <v/>
      </c>
      <c r="Q5044" s="21"/>
      <c r="R5044" s="21" t="s">
        <v>10379</v>
      </c>
      <c r="S5044" s="21" t="s">
        <v>10380</v>
      </c>
      <c r="T5044" s="21" t="s">
        <v>10381</v>
      </c>
      <c r="U5044" s="23"/>
      <c r="V5044" s="23"/>
      <c r="W5044" s="15">
        <f t="shared" si="2"/>
        <v>45635</v>
      </c>
      <c r="X5044" s="24">
        <v>5043.0</v>
      </c>
      <c r="Y5044" s="17" t="str">
        <f t="shared" si="7148"/>
        <v>=COUNTIFS(C$3:C5044,C5044)</v>
      </c>
      <c r="Z5044" s="25" t="str">
        <f t="shared" si="7149"/>
        <v>#NAME?</v>
      </c>
      <c r="AA5044" s="25" t="str">
        <f t="shared" si="7150"/>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1"/>
        <v>136</v>
      </c>
      <c r="B5045" s="10">
        <f t="shared" si="5557"/>
        <v>147</v>
      </c>
      <c r="C5045" s="12" t="s">
        <v>560</v>
      </c>
      <c r="D5045" s="21" t="str">
        <f t="shared" si="7152"/>
        <v>noun</v>
      </c>
      <c r="E5045" s="21" t="s">
        <v>3635</v>
      </c>
      <c r="F5045" s="21" t="str">
        <f t="shared" si="7154"/>
        <v/>
      </c>
      <c r="G5045" s="21"/>
      <c r="H5045" s="21" t="str">
        <f t="shared" si="7155"/>
        <v>monk, monastic</v>
      </c>
      <c r="I5045" s="21" t="str">
        <f t="shared" si="7156"/>
        <v>beggar, mendicant</v>
      </c>
      <c r="J5045" s="21" t="str">
        <f t="shared" si="7157"/>
        <v>√bhikkh (beg)</v>
      </c>
      <c r="K5045" s="21">
        <f t="shared" si="7158"/>
        <v>1</v>
      </c>
      <c r="L5045" s="21" t="str">
        <f t="shared" si="7159"/>
        <v>a</v>
      </c>
      <c r="M5045" s="21" t="str">
        <f t="shared" si="7160"/>
        <v/>
      </c>
      <c r="N5045" s="21" t="str">
        <f t="shared" si="7161"/>
        <v>√bhikkh + u</v>
      </c>
      <c r="O5045" s="21" t="str">
        <f t="shared" si="7162"/>
        <v/>
      </c>
      <c r="P5045" s="21" t="str">
        <f t="shared" si="7163"/>
        <v/>
      </c>
      <c r="Q5045" s="21"/>
      <c r="R5045" s="21" t="s">
        <v>10379</v>
      </c>
      <c r="S5045" s="21" t="s">
        <v>10380</v>
      </c>
      <c r="T5045" s="21" t="s">
        <v>10381</v>
      </c>
      <c r="U5045" s="23"/>
      <c r="V5045" s="23"/>
      <c r="W5045" s="15">
        <f t="shared" si="2"/>
        <v>45635</v>
      </c>
      <c r="X5045" s="24">
        <v>5044.0</v>
      </c>
      <c r="Y5045" s="17" t="str">
        <f t="shared" si="7148"/>
        <v>=COUNTIFS(C$3:C5045,C5045)</v>
      </c>
      <c r="Z5045" s="25" t="str">
        <f t="shared" si="7149"/>
        <v>#NAME?</v>
      </c>
      <c r="AA5045" s="25" t="str">
        <f t="shared" si="7150"/>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1"/>
        <v>1</v>
      </c>
      <c r="B5046" s="10">
        <f t="shared" si="5557"/>
        <v>1</v>
      </c>
      <c r="C5046" s="12" t="s">
        <v>10382</v>
      </c>
      <c r="D5046" s="21" t="s">
        <v>47</v>
      </c>
      <c r="E5046" s="21" t="s">
        <v>10383</v>
      </c>
      <c r="F5046" s="21"/>
      <c r="G5046" s="21"/>
      <c r="H5046" s="21" t="s">
        <v>10384</v>
      </c>
      <c r="I5046" s="21"/>
      <c r="J5046" s="21" t="s">
        <v>113</v>
      </c>
      <c r="K5046" s="21">
        <v>1.0</v>
      </c>
      <c r="L5046" s="21" t="s">
        <v>35</v>
      </c>
      <c r="M5046" s="21"/>
      <c r="N5046" s="21" t="s">
        <v>114</v>
      </c>
      <c r="O5046" s="21"/>
      <c r="P5046" s="21"/>
      <c r="Q5046" s="21"/>
      <c r="R5046" s="21" t="s">
        <v>10379</v>
      </c>
      <c r="S5046" s="21" t="s">
        <v>10380</v>
      </c>
      <c r="T5046" s="21" t="s">
        <v>10385</v>
      </c>
      <c r="U5046" s="23"/>
      <c r="V5046" s="23"/>
      <c r="W5046" s="15">
        <f t="shared" si="2"/>
        <v>45635</v>
      </c>
      <c r="X5046" s="24">
        <v>5045.0</v>
      </c>
      <c r="Y5046" s="17" t="str">
        <f t="shared" si="7148"/>
        <v>=COUNTIFS(C$3:C5046,C5046)</v>
      </c>
      <c r="Z5046" s="25" t="str">
        <f t="shared" si="7149"/>
        <v>#NAME?</v>
      </c>
      <c r="AA5046" s="25" t="str">
        <f t="shared" si="7150"/>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1"/>
        <v>1</v>
      </c>
      <c r="B5047" s="10">
        <f t="shared" si="5557"/>
        <v>1</v>
      </c>
      <c r="C5047" s="12" t="s">
        <v>10386</v>
      </c>
      <c r="D5047" s="21" t="s">
        <v>47</v>
      </c>
      <c r="E5047" s="21" t="s">
        <v>10387</v>
      </c>
      <c r="F5047" s="21"/>
      <c r="G5047" s="21"/>
      <c r="H5047" s="21" t="s">
        <v>10388</v>
      </c>
      <c r="I5047" s="21" t="s">
        <v>10389</v>
      </c>
      <c r="J5047" s="21"/>
      <c r="K5047" s="21"/>
      <c r="L5047" s="21"/>
      <c r="M5047" s="21"/>
      <c r="N5047" s="21" t="s">
        <v>10390</v>
      </c>
      <c r="O5047" s="21" t="s">
        <v>65</v>
      </c>
      <c r="P5047" s="21" t="s">
        <v>10390</v>
      </c>
      <c r="Q5047" s="21"/>
      <c r="R5047" s="21" t="s">
        <v>10379</v>
      </c>
      <c r="S5047" s="21" t="s">
        <v>10380</v>
      </c>
      <c r="T5047" s="21" t="s">
        <v>10391</v>
      </c>
      <c r="U5047" s="23"/>
      <c r="V5047" s="23"/>
      <c r="W5047" s="15">
        <f t="shared" si="2"/>
        <v>45635</v>
      </c>
      <c r="X5047" s="24">
        <v>5046.0</v>
      </c>
      <c r="Y5047" s="17" t="str">
        <f t="shared" si="7148"/>
        <v>=COUNTIFS(C$3:C5047,C5047)</v>
      </c>
      <c r="Z5047" s="25" t="str">
        <f t="shared" si="7149"/>
        <v>#NAME?</v>
      </c>
      <c r="AA5047" s="25" t="str">
        <f t="shared" si="7150"/>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1"/>
        <v>1</v>
      </c>
      <c r="B5048" s="10">
        <f t="shared" si="5557"/>
        <v>1</v>
      </c>
      <c r="C5048" s="12" t="s">
        <v>10392</v>
      </c>
      <c r="D5048" s="21" t="s">
        <v>47</v>
      </c>
      <c r="E5048" s="21" t="s">
        <v>612</v>
      </c>
      <c r="F5048" s="21"/>
      <c r="G5048" s="21"/>
      <c r="H5048" s="21" t="s">
        <v>10393</v>
      </c>
      <c r="I5048" s="21" t="s">
        <v>10394</v>
      </c>
      <c r="J5048" s="21" t="s">
        <v>2080</v>
      </c>
      <c r="K5048" s="21">
        <v>5.0</v>
      </c>
      <c r="L5048" s="21" t="s">
        <v>622</v>
      </c>
      <c r="M5048" s="21"/>
      <c r="N5048" s="21" t="s">
        <v>10395</v>
      </c>
      <c r="O5048" s="21"/>
      <c r="P5048" s="21"/>
      <c r="Q5048" s="21"/>
      <c r="R5048" s="21" t="s">
        <v>10379</v>
      </c>
      <c r="S5048" s="21" t="s">
        <v>10380</v>
      </c>
      <c r="T5048" s="21" t="s">
        <v>10396</v>
      </c>
      <c r="U5048" s="23"/>
      <c r="V5048" s="23"/>
      <c r="W5048" s="15">
        <f t="shared" si="2"/>
        <v>45635</v>
      </c>
      <c r="X5048" s="24">
        <v>5047.0</v>
      </c>
      <c r="Y5048" s="17" t="str">
        <f t="shared" si="7148"/>
        <v>=COUNTIFS(C$3:C5048,C5048)</v>
      </c>
      <c r="Z5048" s="25" t="str">
        <f t="shared" si="7149"/>
        <v>#NAME?</v>
      </c>
      <c r="AA5048" s="25" t="str">
        <f t="shared" si="7150"/>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1"/>
        <v>1</v>
      </c>
      <c r="B5049" s="10">
        <f t="shared" si="5557"/>
        <v>1</v>
      </c>
      <c r="C5049" s="12" t="s">
        <v>10397</v>
      </c>
      <c r="D5049" s="21" t="s">
        <v>47</v>
      </c>
      <c r="E5049" s="21" t="s">
        <v>10398</v>
      </c>
      <c r="F5049" s="21"/>
      <c r="G5049" s="21"/>
      <c r="H5049" s="21" t="s">
        <v>10399</v>
      </c>
      <c r="I5049" s="21"/>
      <c r="J5049" s="21" t="s">
        <v>8702</v>
      </c>
      <c r="K5049" s="21">
        <v>8.0</v>
      </c>
      <c r="L5049" s="21" t="s">
        <v>196</v>
      </c>
      <c r="M5049" s="21"/>
      <c r="N5049" s="21" t="s">
        <v>8703</v>
      </c>
      <c r="O5049" s="21"/>
      <c r="P5049" s="21"/>
      <c r="Q5049" s="21"/>
      <c r="R5049" s="21" t="s">
        <v>10379</v>
      </c>
      <c r="S5049" s="21" t="s">
        <v>10380</v>
      </c>
      <c r="T5049" s="21" t="s">
        <v>10400</v>
      </c>
      <c r="U5049" s="23"/>
      <c r="V5049" s="23"/>
      <c r="W5049" s="15">
        <f t="shared" si="2"/>
        <v>45635</v>
      </c>
      <c r="X5049" s="24">
        <v>5048.0</v>
      </c>
      <c r="Y5049" s="17" t="str">
        <f t="shared" si="7148"/>
        <v>=COUNTIFS(C$3:C5049,C5049)</v>
      </c>
      <c r="Z5049" s="25" t="str">
        <f t="shared" si="7149"/>
        <v>#NAME?</v>
      </c>
      <c r="AA5049" s="25" t="str">
        <f t="shared" si="7150"/>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1"/>
        <v>1</v>
      </c>
      <c r="B5050" s="10">
        <f t="shared" si="5557"/>
        <v>1</v>
      </c>
      <c r="C5050" s="12" t="s">
        <v>10401</v>
      </c>
      <c r="D5050" s="21" t="s">
        <v>307</v>
      </c>
      <c r="E5050" s="21" t="s">
        <v>10402</v>
      </c>
      <c r="F5050" s="21"/>
      <c r="G5050" s="21"/>
      <c r="H5050" s="21" t="s">
        <v>10403</v>
      </c>
      <c r="I5050" s="21" t="s">
        <v>10404</v>
      </c>
      <c r="J5050" s="21" t="s">
        <v>4974</v>
      </c>
      <c r="K5050" s="21">
        <v>1.0</v>
      </c>
      <c r="L5050" s="21" t="s">
        <v>35</v>
      </c>
      <c r="M5050" s="21" t="s">
        <v>10000</v>
      </c>
      <c r="N5050" s="21" t="s">
        <v>10405</v>
      </c>
      <c r="O5050" s="21"/>
      <c r="P5050" s="21"/>
      <c r="Q5050" s="21"/>
      <c r="R5050" s="21" t="s">
        <v>10379</v>
      </c>
      <c r="S5050" s="21" t="s">
        <v>10380</v>
      </c>
      <c r="T5050" s="21" t="s">
        <v>10406</v>
      </c>
      <c r="U5050" s="23"/>
      <c r="V5050" s="23"/>
      <c r="W5050" s="15">
        <f t="shared" si="2"/>
        <v>45635</v>
      </c>
      <c r="X5050" s="24">
        <v>5049.0</v>
      </c>
      <c r="Y5050" s="17" t="str">
        <f t="shared" si="7148"/>
        <v>=COUNTIFS(C$3:C5050,C5050)</v>
      </c>
      <c r="Z5050" s="25" t="str">
        <f t="shared" si="7149"/>
        <v>#NAME?</v>
      </c>
      <c r="AA5050" s="25" t="str">
        <f t="shared" si="7150"/>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1"/>
        <v>2</v>
      </c>
      <c r="B5051" s="10">
        <f t="shared" si="5557"/>
        <v>2</v>
      </c>
      <c r="C5051" s="12" t="s">
        <v>10358</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10379</v>
      </c>
      <c r="S5051" s="21" t="s">
        <v>10380</v>
      </c>
      <c r="T5051" s="21" t="s">
        <v>10381</v>
      </c>
      <c r="U5051" s="23"/>
      <c r="V5051" s="23"/>
      <c r="W5051" s="15">
        <f t="shared" si="2"/>
        <v>45635</v>
      </c>
      <c r="X5051" s="24">
        <v>5050.0</v>
      </c>
      <c r="Y5051" s="17" t="str">
        <f t="shared" si="7148"/>
        <v>=COUNTIFS(C$3:C5051,C5051)</v>
      </c>
      <c r="Z5051" s="25" t="str">
        <f t="shared" si="7149"/>
        <v>#NAME?</v>
      </c>
      <c r="AA5051" s="25" t="str">
        <f t="shared" si="7150"/>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1"/>
        <v>1</v>
      </c>
      <c r="B5052" s="10">
        <f t="shared" si="5557"/>
        <v>1</v>
      </c>
      <c r="C5052" s="12" t="s">
        <v>10407</v>
      </c>
      <c r="D5052" s="21" t="s">
        <v>84</v>
      </c>
      <c r="E5052" s="21" t="s">
        <v>10408</v>
      </c>
      <c r="F5052" s="21"/>
      <c r="G5052" s="21"/>
      <c r="H5052" s="21" t="s">
        <v>10409</v>
      </c>
      <c r="I5052" s="21"/>
      <c r="J5052" s="21" t="s">
        <v>1145</v>
      </c>
      <c r="K5052" s="21">
        <v>1.0</v>
      </c>
      <c r="L5052" s="21" t="s">
        <v>35</v>
      </c>
      <c r="M5052" s="21"/>
      <c r="N5052" s="21" t="s">
        <v>10410</v>
      </c>
      <c r="O5052" s="21"/>
      <c r="P5052" s="21"/>
      <c r="Q5052" s="21"/>
      <c r="R5052" s="21" t="s">
        <v>10379</v>
      </c>
      <c r="S5052" s="21" t="s">
        <v>10380</v>
      </c>
      <c r="T5052" s="21" t="s">
        <v>10411</v>
      </c>
      <c r="U5052" s="23"/>
      <c r="V5052" s="23"/>
      <c r="W5052" s="15">
        <f t="shared" si="2"/>
        <v>45635</v>
      </c>
      <c r="X5052" s="24">
        <v>5051.0</v>
      </c>
      <c r="Y5052" s="17" t="str">
        <f t="shared" si="7148"/>
        <v>=COUNTIFS(C$3:C5052,C5052)</v>
      </c>
      <c r="Z5052" s="25" t="str">
        <f t="shared" si="7149"/>
        <v>#NAME?</v>
      </c>
      <c r="AA5052" s="25" t="str">
        <f t="shared" si="7150"/>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1"/>
        <v>1</v>
      </c>
      <c r="B5053" s="10">
        <f t="shared" si="5557"/>
        <v>1</v>
      </c>
      <c r="C5053" s="12" t="s">
        <v>10412</v>
      </c>
      <c r="D5053" s="21" t="s">
        <v>118</v>
      </c>
      <c r="E5053" s="21" t="s">
        <v>10413</v>
      </c>
      <c r="F5053" s="21"/>
      <c r="G5053" s="21"/>
      <c r="H5053" s="21" t="s">
        <v>10414</v>
      </c>
      <c r="I5053" s="21"/>
      <c r="J5053" s="21"/>
      <c r="K5053" s="21"/>
      <c r="L5053" s="21"/>
      <c r="M5053" s="21"/>
      <c r="N5053" s="21" t="s">
        <v>10415</v>
      </c>
      <c r="O5053" s="21"/>
      <c r="P5053" s="21"/>
      <c r="Q5053" s="21"/>
      <c r="R5053" s="21" t="s">
        <v>10379</v>
      </c>
      <c r="S5053" s="21" t="s">
        <v>10380</v>
      </c>
      <c r="T5053" s="21" t="s">
        <v>10416</v>
      </c>
      <c r="U5053" s="23"/>
      <c r="V5053" s="23"/>
      <c r="W5053" s="15">
        <f t="shared" si="2"/>
        <v>45635</v>
      </c>
      <c r="X5053" s="24">
        <v>5052.0</v>
      </c>
      <c r="Y5053" s="17" t="str">
        <f t="shared" si="7148"/>
        <v>=COUNTIFS(C$3:C5053,C5053)</v>
      </c>
      <c r="Z5053" s="25" t="str">
        <f t="shared" si="7149"/>
        <v>#NAME?</v>
      </c>
      <c r="AA5053" s="25" t="str">
        <f t="shared" si="7150"/>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1"/>
        <v>1</v>
      </c>
      <c r="B5054" s="10">
        <f t="shared" si="5557"/>
        <v>1</v>
      </c>
      <c r="C5054" s="12" t="s">
        <v>10417</v>
      </c>
      <c r="D5054" s="21" t="s">
        <v>84</v>
      </c>
      <c r="E5054" s="21" t="s">
        <v>10418</v>
      </c>
      <c r="F5054" s="21" t="s">
        <v>1378</v>
      </c>
      <c r="G5054" s="21"/>
      <c r="H5054" s="21" t="s">
        <v>10419</v>
      </c>
      <c r="I5054" s="21"/>
      <c r="J5054" s="21" t="s">
        <v>2905</v>
      </c>
      <c r="K5054" s="21">
        <v>1.0</v>
      </c>
      <c r="L5054" s="21" t="s">
        <v>35</v>
      </c>
      <c r="M5054" s="21"/>
      <c r="N5054" s="21" t="s">
        <v>10420</v>
      </c>
      <c r="O5054" s="21"/>
      <c r="P5054" s="21"/>
      <c r="Q5054" s="21"/>
      <c r="R5054" s="21" t="s">
        <v>10379</v>
      </c>
      <c r="S5054" s="21" t="s">
        <v>10380</v>
      </c>
      <c r="T5054" s="21" t="s">
        <v>10421</v>
      </c>
      <c r="U5054" s="23"/>
      <c r="V5054" s="23"/>
      <c r="W5054" s="15">
        <f t="shared" si="2"/>
        <v>45635</v>
      </c>
      <c r="X5054" s="24">
        <v>5053.0</v>
      </c>
      <c r="Y5054" s="17" t="str">
        <f t="shared" si="7148"/>
        <v>=COUNTIFS(C$3:C5054,C5054)</v>
      </c>
      <c r="Z5054" s="25" t="str">
        <f t="shared" si="7149"/>
        <v>#NAME?</v>
      </c>
      <c r="AA5054" s="25" t="str">
        <f t="shared" si="7150"/>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1"/>
        <v>1</v>
      </c>
      <c r="B5055" s="10">
        <f t="shared" si="5557"/>
        <v>1</v>
      </c>
      <c r="C5055" s="12" t="s">
        <v>10422</v>
      </c>
      <c r="D5055" s="21" t="s">
        <v>47</v>
      </c>
      <c r="E5055" s="21" t="s">
        <v>10423</v>
      </c>
      <c r="F5055" s="21"/>
      <c r="G5055" s="21"/>
      <c r="H5055" s="21" t="s">
        <v>10424</v>
      </c>
      <c r="I5055" s="21" t="s">
        <v>10425</v>
      </c>
      <c r="J5055" s="21" t="s">
        <v>4454</v>
      </c>
      <c r="K5055" s="21">
        <v>1.0</v>
      </c>
      <c r="L5055" s="21" t="s">
        <v>35</v>
      </c>
      <c r="M5055" s="21"/>
      <c r="N5055" s="21" t="s">
        <v>4455</v>
      </c>
      <c r="O5055" s="21"/>
      <c r="P5055" s="21"/>
      <c r="Q5055" s="21"/>
      <c r="R5055" s="21" t="s">
        <v>10379</v>
      </c>
      <c r="S5055" s="21" t="s">
        <v>10380</v>
      </c>
      <c r="T5055" s="21" t="s">
        <v>10426</v>
      </c>
      <c r="U5055" s="23"/>
      <c r="V5055" s="23"/>
      <c r="W5055" s="15">
        <f t="shared" si="2"/>
        <v>45635</v>
      </c>
      <c r="X5055" s="24">
        <v>5054.0</v>
      </c>
      <c r="Y5055" s="17" t="str">
        <f t="shared" si="7148"/>
        <v>=COUNTIFS(C$3:C5055,C5055)</v>
      </c>
      <c r="Z5055" s="25" t="str">
        <f t="shared" si="7149"/>
        <v>#NAME?</v>
      </c>
      <c r="AA5055" s="25" t="str">
        <f t="shared" si="7150"/>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1"/>
        <v>1</v>
      </c>
      <c r="B5056" s="10">
        <f t="shared" si="5557"/>
        <v>1</v>
      </c>
      <c r="C5056" s="12" t="s">
        <v>10427</v>
      </c>
      <c r="D5056" s="21" t="s">
        <v>84</v>
      </c>
      <c r="E5056" s="21" t="s">
        <v>10428</v>
      </c>
      <c r="F5056" s="21"/>
      <c r="G5056" s="21"/>
      <c r="H5056" s="21" t="s">
        <v>10429</v>
      </c>
      <c r="I5056" s="27" t="s">
        <v>10430</v>
      </c>
      <c r="J5056" s="21" t="s">
        <v>2661</v>
      </c>
      <c r="K5056" s="21">
        <v>1.0</v>
      </c>
      <c r="L5056" s="21" t="s">
        <v>35</v>
      </c>
      <c r="M5056" s="21" t="s">
        <v>3052</v>
      </c>
      <c r="N5056" s="21" t="s">
        <v>4049</v>
      </c>
      <c r="O5056" s="21"/>
      <c r="P5056" s="21"/>
      <c r="Q5056" s="21"/>
      <c r="R5056" s="21" t="s">
        <v>10379</v>
      </c>
      <c r="S5056" s="21" t="s">
        <v>10380</v>
      </c>
      <c r="T5056" s="21" t="s">
        <v>10431</v>
      </c>
      <c r="U5056" s="23"/>
      <c r="V5056" s="23"/>
      <c r="W5056" s="15">
        <f t="shared" si="2"/>
        <v>45635</v>
      </c>
      <c r="X5056" s="24">
        <v>5055.0</v>
      </c>
      <c r="Y5056" s="17" t="str">
        <f t="shared" si="7148"/>
        <v>=COUNTIFS(C$3:C5056,C5056)</v>
      </c>
      <c r="Z5056" s="25" t="str">
        <f t="shared" si="7149"/>
        <v>#NAME?</v>
      </c>
      <c r="AA5056" s="25" t="str">
        <f t="shared" si="7150"/>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1"/>
        <v>110</v>
      </c>
      <c r="B5057" s="10">
        <f t="shared" si="5557"/>
        <v>122</v>
      </c>
      <c r="C5057" s="12" t="s">
        <v>4724</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10379</v>
      </c>
      <c r="S5057" s="21" t="s">
        <v>10380</v>
      </c>
      <c r="T5057" s="21" t="s">
        <v>10381</v>
      </c>
      <c r="U5057" s="23"/>
      <c r="V5057" s="23"/>
      <c r="W5057" s="15">
        <f t="shared" si="2"/>
        <v>45635</v>
      </c>
      <c r="X5057" s="24">
        <v>5056.0</v>
      </c>
      <c r="Y5057" s="17" t="str">
        <f t="shared" si="7148"/>
        <v>=COUNTIFS(C$3:C5057,C5057)</v>
      </c>
      <c r="Z5057" s="25" t="str">
        <f t="shared" si="7149"/>
        <v>#NAME?</v>
      </c>
      <c r="AA5057" s="25" t="str">
        <f t="shared" si="7150"/>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57"/>
        <v>0</v>
      </c>
      <c r="C5058" s="130"/>
      <c r="D5058" s="130"/>
      <c r="E5058" s="130"/>
      <c r="F5058" s="130"/>
      <c r="G5058" s="130"/>
      <c r="H5058" s="130"/>
      <c r="I5058" s="130"/>
      <c r="J5058" s="130"/>
      <c r="K5058" s="130"/>
      <c r="L5058" s="130"/>
      <c r="M5058" s="130"/>
      <c r="N5058" s="130"/>
      <c r="O5058" s="130"/>
      <c r="P5058" s="130"/>
      <c r="Q5058" s="130"/>
      <c r="R5058" s="130"/>
      <c r="S5058" s="130"/>
      <c r="T5058" s="130"/>
      <c r="U5058" s="36"/>
      <c r="V5058" s="36"/>
      <c r="W5058" s="15">
        <f t="shared" si="2"/>
        <v>45635</v>
      </c>
      <c r="X5058" s="24">
        <v>5057.0</v>
      </c>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57"/>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2"/>
        <v>45635</v>
      </c>
      <c r="X5059" s="24">
        <v>5058.0</v>
      </c>
      <c r="Y5059" s="17" t="str">
        <f t="shared" ref="Y5059:Y5080" si="7164">formulatext(A5059)</f>
        <v>#N/A</v>
      </c>
      <c r="Z5059" s="25" t="str">
        <f t="shared" ref="Z5059:Z5080" si="7165">org.libreoffice.regex(Y5059,"(\= COUNTIFS\(C\$\d{1,3}:)(C\d{1,3})(,)(C\d{1,3})(\))","$2")</f>
        <v>#NAME?</v>
      </c>
      <c r="AA5059" s="25" t="str">
        <f t="shared" ref="AA5059:AA5080" si="7166">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57"/>
        <v>1</v>
      </c>
      <c r="C5060" s="12" t="s">
        <v>10432</v>
      </c>
      <c r="D5060" s="21"/>
      <c r="E5060" s="21"/>
      <c r="F5060" s="21"/>
      <c r="G5060" s="21"/>
      <c r="H5060" s="21"/>
      <c r="I5060" s="21"/>
      <c r="J5060" s="21"/>
      <c r="K5060" s="21"/>
      <c r="L5060" s="21"/>
      <c r="M5060" s="21"/>
      <c r="N5060" s="21"/>
      <c r="O5060" s="21"/>
      <c r="P5060" s="21"/>
      <c r="Q5060" s="21"/>
      <c r="R5060" s="21"/>
      <c r="S5060" s="21"/>
      <c r="T5060" s="21"/>
      <c r="U5060" s="23"/>
      <c r="V5060" s="23"/>
      <c r="W5060" s="15">
        <f t="shared" si="2"/>
        <v>45635</v>
      </c>
      <c r="X5060" s="24">
        <v>5059.0</v>
      </c>
      <c r="Y5060" s="17" t="str">
        <f t="shared" si="7164"/>
        <v>#N/A</v>
      </c>
      <c r="Z5060" s="25" t="str">
        <f t="shared" si="7165"/>
        <v>#NAME?</v>
      </c>
      <c r="AA5060" s="25" t="str">
        <f t="shared" si="7166"/>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67">COUNTIFS(C$3:C5061,C5061)</f>
        <v>89</v>
      </c>
      <c r="B5061" s="10">
        <f t="shared" si="5557"/>
        <v>99</v>
      </c>
      <c r="C5061" s="12" t="s">
        <v>555</v>
      </c>
      <c r="D5061" s="21" t="str">
        <f t="shared" ref="D5061:D5063" si="7168">VLOOKUP($C5061,$C$1:$P$7320,2,0)</f>
        <v>pron</v>
      </c>
      <c r="E5061" s="21" t="str">
        <f t="shared" ref="E5061:E5062" si="7169">VLOOKUP($C5061,$C$1:$P$7320,3,0)</f>
        <v>masc nom sg of ya</v>
      </c>
      <c r="F5061" s="21" t="str">
        <f t="shared" ref="F5061:F5063" si="7170">VLOOKUP($C5061,$C$1:$P$7320,4,0)</f>
        <v/>
      </c>
      <c r="G5061" s="21"/>
      <c r="H5061" s="21" t="str">
        <f t="shared" ref="H5061:H5063" si="7171">VLOOKUP($C5061,$C$1:$P$7320,6,0)</f>
        <v>whichever, whoever</v>
      </c>
      <c r="I5061" s="21" t="str">
        <f t="shared" ref="I5061:I5063" si="7172">VLOOKUP($C5061,$C$1:$P$7320,7,0)</f>
        <v/>
      </c>
      <c r="J5061" s="21" t="str">
        <f t="shared" ref="J5061:J5063" si="7173">VLOOKUP($C5061,$C$1:$P$7320,8,0)</f>
        <v/>
      </c>
      <c r="K5061" s="21" t="str">
        <f t="shared" ref="K5061:K5063" si="7174">VLOOKUP($C5061,$C$1:$P$7320,9,0)</f>
        <v/>
      </c>
      <c r="L5061" s="21" t="str">
        <f t="shared" ref="L5061:L5063" si="7175">VLOOKUP($C5061,$C$1:$P$7320,10,0)</f>
        <v/>
      </c>
      <c r="M5061" s="21" t="str">
        <f t="shared" ref="M5061:M5063" si="7176">VLOOKUP($C5061,$C$1:$P$7320,11,0)</f>
        <v/>
      </c>
      <c r="N5061" s="21" t="str">
        <f t="shared" ref="N5061:N5063" si="7177">VLOOKUP($C5061,$C$1:$P$7320,12,0)</f>
        <v/>
      </c>
      <c r="O5061" s="21" t="str">
        <f t="shared" ref="O5061:O5063" si="7178">VLOOKUP($C5061,$C$1:$P$7320,13,0)</f>
        <v/>
      </c>
      <c r="P5061" s="21" t="str">
        <f t="shared" ref="P5061:P5063" si="7179">VLOOKUP($C5061,$C$1:$P$7320,14,0)</f>
        <v/>
      </c>
      <c r="Q5061" s="21"/>
      <c r="R5061" s="21" t="s">
        <v>10432</v>
      </c>
      <c r="S5061" s="21" t="s">
        <v>10433</v>
      </c>
      <c r="T5061" s="21" t="s">
        <v>10434</v>
      </c>
      <c r="U5061" s="77"/>
      <c r="V5061" s="23"/>
      <c r="W5061" s="15">
        <f t="shared" si="2"/>
        <v>45635</v>
      </c>
      <c r="X5061" s="24">
        <v>5060.0</v>
      </c>
      <c r="Y5061" s="17" t="str">
        <f t="shared" si="7164"/>
        <v>=COUNTIFS(C$3:C5061,C5061)</v>
      </c>
      <c r="Z5061" s="25" t="str">
        <f t="shared" si="7165"/>
        <v>#NAME?</v>
      </c>
      <c r="AA5061" s="25" t="str">
        <f t="shared" si="7166"/>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67"/>
        <v>107</v>
      </c>
      <c r="B5062" s="10">
        <f t="shared" si="5557"/>
        <v>124</v>
      </c>
      <c r="C5062" s="12" t="s">
        <v>466</v>
      </c>
      <c r="D5062" s="21" t="str">
        <f t="shared" si="7168"/>
        <v>ind</v>
      </c>
      <c r="E5062" s="21" t="str">
        <f t="shared" si="7169"/>
        <v/>
      </c>
      <c r="F5062" s="21" t="str">
        <f t="shared" si="7170"/>
        <v/>
      </c>
      <c r="G5062" s="21"/>
      <c r="H5062" s="21" t="str">
        <f t="shared" si="7171"/>
        <v>then, now, so, but</v>
      </c>
      <c r="I5062" s="21" t="str">
        <f t="shared" si="7172"/>
        <v/>
      </c>
      <c r="J5062" s="21" t="str">
        <f t="shared" si="7173"/>
        <v/>
      </c>
      <c r="K5062" s="21" t="str">
        <f t="shared" si="7174"/>
        <v/>
      </c>
      <c r="L5062" s="21" t="str">
        <f t="shared" si="7175"/>
        <v/>
      </c>
      <c r="M5062" s="21" t="str">
        <f t="shared" si="7176"/>
        <v/>
      </c>
      <c r="N5062" s="21" t="str">
        <f t="shared" si="7177"/>
        <v/>
      </c>
      <c r="O5062" s="21" t="str">
        <f t="shared" si="7178"/>
        <v/>
      </c>
      <c r="P5062" s="21" t="str">
        <f t="shared" si="7179"/>
        <v/>
      </c>
      <c r="Q5062" s="21"/>
      <c r="R5062" s="21" t="s">
        <v>10432</v>
      </c>
      <c r="S5062" s="21" t="s">
        <v>10433</v>
      </c>
      <c r="T5062" s="21" t="s">
        <v>10434</v>
      </c>
      <c r="U5062" s="23"/>
      <c r="V5062" s="23"/>
      <c r="W5062" s="15">
        <f t="shared" si="2"/>
        <v>45635</v>
      </c>
      <c r="X5062" s="24">
        <v>5061.0</v>
      </c>
      <c r="Y5062" s="17" t="str">
        <f t="shared" si="7164"/>
        <v>=COUNTIFS(C$3:C5062,C5062)</v>
      </c>
      <c r="Z5062" s="25" t="str">
        <f t="shared" si="7165"/>
        <v>#NAME?</v>
      </c>
      <c r="AA5062" s="25" t="str">
        <f t="shared" si="7166"/>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67"/>
        <v>137</v>
      </c>
      <c r="B5063" s="10">
        <f t="shared" si="5557"/>
        <v>147</v>
      </c>
      <c r="C5063" s="12" t="s">
        <v>560</v>
      </c>
      <c r="D5063" s="21" t="str">
        <f t="shared" si="7168"/>
        <v>noun</v>
      </c>
      <c r="E5063" s="21" t="s">
        <v>3635</v>
      </c>
      <c r="F5063" s="21" t="str">
        <f t="shared" si="7170"/>
        <v/>
      </c>
      <c r="G5063" s="21"/>
      <c r="H5063" s="21" t="str">
        <f t="shared" si="7171"/>
        <v>monk, monastic</v>
      </c>
      <c r="I5063" s="21" t="str">
        <f t="shared" si="7172"/>
        <v>beggar, mendicant</v>
      </c>
      <c r="J5063" s="21" t="str">
        <f t="shared" si="7173"/>
        <v>√bhikkh (beg)</v>
      </c>
      <c r="K5063" s="21">
        <f t="shared" si="7174"/>
        <v>1</v>
      </c>
      <c r="L5063" s="21" t="str">
        <f t="shared" si="7175"/>
        <v>a</v>
      </c>
      <c r="M5063" s="21" t="str">
        <f t="shared" si="7176"/>
        <v/>
      </c>
      <c r="N5063" s="21" t="str">
        <f t="shared" si="7177"/>
        <v>√bhikkh + u</v>
      </c>
      <c r="O5063" s="21" t="str">
        <f t="shared" si="7178"/>
        <v/>
      </c>
      <c r="P5063" s="21" t="str">
        <f t="shared" si="7179"/>
        <v/>
      </c>
      <c r="Q5063" s="21"/>
      <c r="R5063" s="21" t="s">
        <v>10432</v>
      </c>
      <c r="S5063" s="21" t="s">
        <v>10433</v>
      </c>
      <c r="T5063" s="21" t="s">
        <v>10434</v>
      </c>
      <c r="U5063" s="23"/>
      <c r="V5063" s="23"/>
      <c r="W5063" s="15">
        <f t="shared" si="2"/>
        <v>45635</v>
      </c>
      <c r="X5063" s="24">
        <v>5062.0</v>
      </c>
      <c r="Y5063" s="17" t="str">
        <f t="shared" si="7164"/>
        <v>=COUNTIFS(C$3:C5063,C5063)</v>
      </c>
      <c r="Z5063" s="25" t="str">
        <f t="shared" si="7165"/>
        <v>#NAME?</v>
      </c>
      <c r="AA5063" s="25" t="str">
        <f t="shared" si="7166"/>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67"/>
        <v>1</v>
      </c>
      <c r="B5064" s="10">
        <f t="shared" si="5557"/>
        <v>1</v>
      </c>
      <c r="C5064" s="12" t="s">
        <v>10435</v>
      </c>
      <c r="D5064" s="21" t="s">
        <v>250</v>
      </c>
      <c r="E5064" s="21" t="s">
        <v>10436</v>
      </c>
      <c r="F5064" s="21"/>
      <c r="G5064" s="21"/>
      <c r="H5064" s="21" t="s">
        <v>10437</v>
      </c>
      <c r="I5064" s="21"/>
      <c r="J5064" s="21"/>
      <c r="K5064" s="21"/>
      <c r="L5064" s="21"/>
      <c r="M5064" s="21"/>
      <c r="N5064" s="21" t="s">
        <v>3037</v>
      </c>
      <c r="O5064" s="21"/>
      <c r="P5064" s="21"/>
      <c r="Q5064" s="21"/>
      <c r="R5064" s="21" t="s">
        <v>10432</v>
      </c>
      <c r="S5064" s="21" t="s">
        <v>10433</v>
      </c>
      <c r="T5064" s="21" t="s">
        <v>10438</v>
      </c>
      <c r="U5064" s="23"/>
      <c r="V5064" s="23"/>
      <c r="W5064" s="15">
        <f t="shared" si="2"/>
        <v>45635</v>
      </c>
      <c r="X5064" s="24">
        <v>5063.0</v>
      </c>
      <c r="Y5064" s="17" t="str">
        <f t="shared" si="7164"/>
        <v>=COUNTIFS(C$3:C5064,C5064)</v>
      </c>
      <c r="Z5064" s="25" t="str">
        <f t="shared" si="7165"/>
        <v>#NAME?</v>
      </c>
      <c r="AA5064" s="25" t="str">
        <f t="shared" si="7166"/>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67"/>
        <v>3</v>
      </c>
      <c r="B5065" s="10">
        <f t="shared" si="5557"/>
        <v>3</v>
      </c>
      <c r="C5065" s="12" t="s">
        <v>3163</v>
      </c>
      <c r="D5065" s="21" t="str">
        <f t="shared" ref="D5065:D5070" si="7180">VLOOKUP($C5065,$C$1:$P$7320,2,0)</f>
        <v>noun</v>
      </c>
      <c r="E5065" s="21" t="str">
        <f t="shared" ref="E5065:E5070" si="7181">VLOOKUP($C5065,$C$1:$P$7320,3,0)</f>
        <v>masc instr sg of saṅgha</v>
      </c>
      <c r="F5065" s="21" t="str">
        <f t="shared" ref="F5065:F5070" si="7182">VLOOKUP($C5065,$C$1:$P$7320,4,0)</f>
        <v/>
      </c>
      <c r="G5065" s="21"/>
      <c r="H5065" s="21" t="str">
        <f t="shared" ref="H5065:H5070" si="7183">VLOOKUP($C5065,$C$1:$P$7320,6,0)</f>
        <v>with community, assembly, group</v>
      </c>
      <c r="I5065" s="21" t="str">
        <f t="shared" ref="I5065:I5070" si="7184">VLOOKUP($C5065,$C$1:$P$7320,7,0)</f>
        <v>joined together</v>
      </c>
      <c r="J5065" s="21" t="str">
        <f t="shared" ref="J5065:J5070" si="7185">VLOOKUP($C5065,$C$1:$P$7320,8,0)</f>
        <v>√ghaṭ (join together)</v>
      </c>
      <c r="K5065" s="21">
        <f t="shared" ref="K5065:K5070" si="7186">VLOOKUP($C5065,$C$1:$P$7320,9,0)</f>
        <v>1</v>
      </c>
      <c r="L5065" s="21" t="str">
        <f t="shared" ref="L5065:L5070" si="7187">VLOOKUP($C5065,$C$1:$P$7320,10,0)</f>
        <v>a</v>
      </c>
      <c r="M5065" s="21" t="str">
        <f t="shared" ref="M5065:M5070" si="7188">VLOOKUP($C5065,$C$1:$P$7320,11,0)</f>
        <v/>
      </c>
      <c r="N5065" s="21" t="str">
        <f t="shared" ref="N5065:N5070" si="7189">VLOOKUP($C5065,$C$1:$P$7320,12,0)</f>
        <v>saṃ + √ghaṭ + a</v>
      </c>
      <c r="O5065" s="21" t="str">
        <f t="shared" ref="O5065:O5070" si="7190">VLOOKUP($C5065,$C$1:$P$7320,13,0)</f>
        <v/>
      </c>
      <c r="P5065" s="21" t="str">
        <f t="shared" ref="P5065:P5070" si="7191">VLOOKUP($C5065,$C$1:$P$7320,14,0)</f>
        <v/>
      </c>
      <c r="Q5065" s="21"/>
      <c r="R5065" s="21" t="s">
        <v>10432</v>
      </c>
      <c r="S5065" s="21" t="s">
        <v>10433</v>
      </c>
      <c r="T5065" s="21" t="s">
        <v>10439</v>
      </c>
      <c r="U5065" s="23"/>
      <c r="V5065" s="23"/>
      <c r="W5065" s="15">
        <f t="shared" si="2"/>
        <v>45635</v>
      </c>
      <c r="X5065" s="24">
        <v>5064.0</v>
      </c>
      <c r="Y5065" s="17" t="str">
        <f t="shared" si="7164"/>
        <v>=COUNTIFS(C$3:C5065,C5065)</v>
      </c>
      <c r="Z5065" s="25" t="str">
        <f t="shared" si="7165"/>
        <v>#NAME?</v>
      </c>
      <c r="AA5065" s="25" t="str">
        <f t="shared" si="7166"/>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67"/>
        <v>22</v>
      </c>
      <c r="B5066" s="10">
        <f t="shared" si="5557"/>
        <v>23</v>
      </c>
      <c r="C5066" s="12" t="s">
        <v>4864</v>
      </c>
      <c r="D5066" s="21" t="str">
        <f t="shared" si="7180"/>
        <v>noun</v>
      </c>
      <c r="E5066" s="21" t="str">
        <f t="shared" si="7181"/>
        <v>nt nom sg of cīvara</v>
      </c>
      <c r="F5066" s="21" t="str">
        <f t="shared" si="7182"/>
        <v/>
      </c>
      <c r="G5066" s="21"/>
      <c r="H5066" s="21" t="str">
        <f t="shared" si="7183"/>
        <v>robe</v>
      </c>
      <c r="I5066" s="21" t="str">
        <f t="shared" si="7184"/>
        <v>cloth</v>
      </c>
      <c r="J5066" s="21" t="str">
        <f t="shared" si="7185"/>
        <v/>
      </c>
      <c r="K5066" s="21" t="str">
        <f t="shared" si="7186"/>
        <v/>
      </c>
      <c r="L5066" s="21" t="str">
        <f t="shared" si="7187"/>
        <v/>
      </c>
      <c r="M5066" s="21" t="str">
        <f t="shared" si="7188"/>
        <v/>
      </c>
      <c r="N5066" s="21" t="str">
        <f t="shared" si="7189"/>
        <v/>
      </c>
      <c r="O5066" s="21" t="str">
        <f t="shared" si="7190"/>
        <v/>
      </c>
      <c r="P5066" s="21" t="str">
        <f t="shared" si="7191"/>
        <v/>
      </c>
      <c r="Q5066" s="21"/>
      <c r="R5066" s="21" t="s">
        <v>10432</v>
      </c>
      <c r="S5066" s="21" t="s">
        <v>10433</v>
      </c>
      <c r="T5066" s="21" t="s">
        <v>10440</v>
      </c>
      <c r="U5066" s="23"/>
      <c r="V5066" s="23"/>
      <c r="W5066" s="15">
        <f t="shared" si="2"/>
        <v>45635</v>
      </c>
      <c r="X5066" s="24">
        <v>5065.0</v>
      </c>
      <c r="Y5066" s="17" t="str">
        <f t="shared" si="7164"/>
        <v>=COUNTIFS(C$3:C5066,C5066)</v>
      </c>
      <c r="Z5066" s="25" t="str">
        <f t="shared" si="7165"/>
        <v>#NAME?</v>
      </c>
      <c r="AA5066" s="25" t="str">
        <f t="shared" si="7166"/>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67"/>
        <v>3</v>
      </c>
      <c r="B5067" s="10">
        <f t="shared" si="5557"/>
        <v>3</v>
      </c>
      <c r="C5067" s="12" t="s">
        <v>6612</v>
      </c>
      <c r="D5067" s="21" t="str">
        <f t="shared" si="7180"/>
        <v>verb</v>
      </c>
      <c r="E5067" s="21" t="str">
        <f t="shared" si="7181"/>
        <v>abs of dadāti, deti</v>
      </c>
      <c r="F5067" s="21" t="str">
        <f t="shared" si="7182"/>
        <v/>
      </c>
      <c r="G5067" s="21"/>
      <c r="H5067" s="21" t="str">
        <f t="shared" si="7183"/>
        <v>having given</v>
      </c>
      <c r="I5067" s="21" t="str">
        <f t="shared" si="7184"/>
        <v/>
      </c>
      <c r="J5067" s="21" t="str">
        <f t="shared" si="7185"/>
        <v>√dā (give)</v>
      </c>
      <c r="K5067" s="21">
        <f t="shared" si="7186"/>
        <v>1</v>
      </c>
      <c r="L5067" s="21" t="str">
        <f t="shared" si="7187"/>
        <v>a</v>
      </c>
      <c r="M5067" s="21" t="str">
        <f t="shared" si="7188"/>
        <v/>
      </c>
      <c r="N5067" s="21" t="str">
        <f t="shared" si="7189"/>
        <v>√dā + tvā</v>
      </c>
      <c r="O5067" s="21" t="str">
        <f t="shared" si="7190"/>
        <v/>
      </c>
      <c r="P5067" s="21" t="str">
        <f t="shared" si="7191"/>
        <v/>
      </c>
      <c r="Q5067" s="21"/>
      <c r="R5067" s="21" t="s">
        <v>10432</v>
      </c>
      <c r="S5067" s="21" t="s">
        <v>10433</v>
      </c>
      <c r="T5067" s="21" t="s">
        <v>10441</v>
      </c>
      <c r="U5067" s="23"/>
      <c r="V5067" s="23"/>
      <c r="W5067" s="15">
        <f t="shared" si="2"/>
        <v>45635</v>
      </c>
      <c r="X5067" s="24">
        <v>5066.0</v>
      </c>
      <c r="Y5067" s="17" t="str">
        <f t="shared" si="7164"/>
        <v>=COUNTIFS(C$3:C5067,C5067)</v>
      </c>
      <c r="Z5067" s="25" t="str">
        <f t="shared" si="7165"/>
        <v>#NAME?</v>
      </c>
      <c r="AA5067" s="25" t="str">
        <f t="shared" si="7166"/>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67"/>
        <v>3</v>
      </c>
      <c r="B5068" s="10">
        <f t="shared" si="5557"/>
        <v>3</v>
      </c>
      <c r="C5068" s="12" t="s">
        <v>1886</v>
      </c>
      <c r="D5068" s="21" t="str">
        <f t="shared" si="7180"/>
        <v>ind</v>
      </c>
      <c r="E5068" s="21" t="str">
        <f t="shared" si="7181"/>
        <v>adv, abl sg of paccha</v>
      </c>
      <c r="F5068" s="21" t="str">
        <f t="shared" si="7182"/>
        <v/>
      </c>
      <c r="G5068" s="21"/>
      <c r="H5068" s="21" t="str">
        <f t="shared" si="7183"/>
        <v>afterwards, later</v>
      </c>
      <c r="I5068" s="21" t="str">
        <f t="shared" si="7184"/>
        <v>from behind</v>
      </c>
      <c r="J5068" s="21" t="str">
        <f t="shared" si="7185"/>
        <v/>
      </c>
      <c r="K5068" s="21" t="str">
        <f t="shared" si="7186"/>
        <v/>
      </c>
      <c r="L5068" s="21" t="str">
        <f t="shared" si="7187"/>
        <v/>
      </c>
      <c r="M5068" s="21" t="str">
        <f t="shared" si="7188"/>
        <v/>
      </c>
      <c r="N5068" s="21" t="str">
        <f t="shared" si="7189"/>
        <v>paccha + ā</v>
      </c>
      <c r="O5068" s="21" t="str">
        <f t="shared" si="7190"/>
        <v/>
      </c>
      <c r="P5068" s="21" t="str">
        <f t="shared" si="7191"/>
        <v/>
      </c>
      <c r="Q5068" s="21"/>
      <c r="R5068" s="21" t="s">
        <v>10432</v>
      </c>
      <c r="S5068" s="21" t="s">
        <v>10433</v>
      </c>
      <c r="T5068" s="21" t="s">
        <v>10442</v>
      </c>
      <c r="U5068" s="23"/>
      <c r="V5068" s="23"/>
      <c r="W5068" s="15">
        <f t="shared" si="2"/>
        <v>45635</v>
      </c>
      <c r="X5068" s="24">
        <v>5067.0</v>
      </c>
      <c r="Y5068" s="17" t="str">
        <f t="shared" si="7164"/>
        <v>=COUNTIFS(C$3:C5068,C5068)</v>
      </c>
      <c r="Z5068" s="25" t="str">
        <f t="shared" si="7165"/>
        <v>#NAME?</v>
      </c>
      <c r="AA5068" s="25" t="str">
        <f t="shared" si="7166"/>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67"/>
        <v>2</v>
      </c>
      <c r="B5069" s="10">
        <f t="shared" si="5557"/>
        <v>2</v>
      </c>
      <c r="C5069" s="12" t="s">
        <v>10362</v>
      </c>
      <c r="D5069" s="21" t="str">
        <f t="shared" si="7180"/>
        <v>noun</v>
      </c>
      <c r="E5069" s="21" t="str">
        <f t="shared" si="7181"/>
        <v>masc acc sg of khīyanadhamma, comp</v>
      </c>
      <c r="F5069" s="21" t="str">
        <f t="shared" si="7182"/>
        <v/>
      </c>
      <c r="G5069" s="21"/>
      <c r="H5069" s="21" t="str">
        <f t="shared" si="7183"/>
        <v>act of complaining</v>
      </c>
      <c r="I5069" s="21" t="str">
        <f t="shared" si="7184"/>
        <v>complaining matter</v>
      </c>
      <c r="J5069" s="21" t="str">
        <f t="shared" si="7185"/>
        <v/>
      </c>
      <c r="K5069" s="21" t="str">
        <f t="shared" si="7186"/>
        <v/>
      </c>
      <c r="L5069" s="21" t="str">
        <f t="shared" si="7187"/>
        <v/>
      </c>
      <c r="M5069" s="21" t="str">
        <f t="shared" si="7188"/>
        <v/>
      </c>
      <c r="N5069" s="21" t="str">
        <f t="shared" si="7189"/>
        <v>khīyana + dhamma</v>
      </c>
      <c r="O5069" s="21" t="str">
        <f t="shared" si="7190"/>
        <v>kammadhāraya</v>
      </c>
      <c r="P5069" s="21" t="str">
        <f t="shared" si="7191"/>
        <v>khīyana + dhamma</v>
      </c>
      <c r="Q5069" s="21" t="s">
        <v>10367</v>
      </c>
      <c r="R5069" s="21" t="s">
        <v>10432</v>
      </c>
      <c r="S5069" s="21" t="s">
        <v>10433</v>
      </c>
      <c r="T5069" s="21" t="s">
        <v>10443</v>
      </c>
      <c r="U5069" s="23"/>
      <c r="V5069" s="23"/>
      <c r="W5069" s="15">
        <f t="shared" si="2"/>
        <v>45635</v>
      </c>
      <c r="X5069" s="24">
        <v>5068.0</v>
      </c>
      <c r="Y5069" s="17" t="str">
        <f t="shared" si="7164"/>
        <v>=COUNTIFS(C$3:C5069,C5069)</v>
      </c>
      <c r="Z5069" s="25" t="str">
        <f t="shared" si="7165"/>
        <v>#NAME?</v>
      </c>
      <c r="AA5069" s="25" t="str">
        <f t="shared" si="7166"/>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67"/>
        <v>6</v>
      </c>
      <c r="B5070" s="10">
        <f t="shared" si="5557"/>
        <v>6</v>
      </c>
      <c r="C5070" s="12" t="s">
        <v>5257</v>
      </c>
      <c r="D5070" s="21" t="str">
        <f t="shared" si="7180"/>
        <v>verb</v>
      </c>
      <c r="E5070" s="21" t="str">
        <f t="shared" si="7181"/>
        <v>opt 3rd sg of āpajjati</v>
      </c>
      <c r="F5070" s="21" t="str">
        <f t="shared" si="7182"/>
        <v/>
      </c>
      <c r="G5070" s="21"/>
      <c r="H5070" s="21" t="str">
        <f t="shared" si="7183"/>
        <v>would cause</v>
      </c>
      <c r="I5070" s="21" t="str">
        <f t="shared" si="7184"/>
        <v/>
      </c>
      <c r="J5070" s="21" t="str">
        <f t="shared" si="7185"/>
        <v>√pad (go, step)</v>
      </c>
      <c r="K5070" s="21">
        <f t="shared" si="7186"/>
        <v>3</v>
      </c>
      <c r="L5070" s="21" t="str">
        <f t="shared" si="7187"/>
        <v>ya</v>
      </c>
      <c r="M5070" s="21" t="str">
        <f t="shared" si="7188"/>
        <v>√pad + ya &gt; pajja</v>
      </c>
      <c r="N5070" s="21" t="str">
        <f t="shared" si="7189"/>
        <v>ā + pajja + ti</v>
      </c>
      <c r="O5070" s="21" t="str">
        <f t="shared" si="7190"/>
        <v/>
      </c>
      <c r="P5070" s="21" t="str">
        <f t="shared" si="7191"/>
        <v/>
      </c>
      <c r="Q5070" s="21"/>
      <c r="R5070" s="21" t="s">
        <v>10432</v>
      </c>
      <c r="S5070" s="21" t="s">
        <v>10433</v>
      </c>
      <c r="T5070" s="21" t="s">
        <v>10444</v>
      </c>
      <c r="U5070" s="23"/>
      <c r="V5070" s="23"/>
      <c r="W5070" s="15">
        <f t="shared" si="2"/>
        <v>45635</v>
      </c>
      <c r="X5070" s="24">
        <v>5069.0</v>
      </c>
      <c r="Y5070" s="17" t="str">
        <f t="shared" si="7164"/>
        <v>=COUNTIFS(C$3:C5070,C5070)</v>
      </c>
      <c r="Z5070" s="25" t="str">
        <f t="shared" si="7165"/>
        <v>#NAME?</v>
      </c>
      <c r="AA5070" s="25" t="str">
        <f t="shared" si="7166"/>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67"/>
        <v>1</v>
      </c>
      <c r="B5071" s="10">
        <f t="shared" si="5557"/>
        <v>1</v>
      </c>
      <c r="C5071" s="12" t="s">
        <v>10445</v>
      </c>
      <c r="D5071" s="21" t="s">
        <v>29</v>
      </c>
      <c r="E5071" s="21" t="s">
        <v>10446</v>
      </c>
      <c r="F5071" s="21"/>
      <c r="G5071" s="21"/>
      <c r="H5071" s="21" t="s">
        <v>10447</v>
      </c>
      <c r="I5071" s="21"/>
      <c r="J5071" s="21"/>
      <c r="K5071" s="21"/>
      <c r="L5071" s="21"/>
      <c r="M5071" s="21"/>
      <c r="N5071" s="21" t="s">
        <v>10448</v>
      </c>
      <c r="O5071" s="21" t="s">
        <v>535</v>
      </c>
      <c r="P5071" s="21" t="s">
        <v>10449</v>
      </c>
      <c r="Q5071" s="21"/>
      <c r="R5071" s="21" t="s">
        <v>10432</v>
      </c>
      <c r="S5071" s="21" t="s">
        <v>10433</v>
      </c>
      <c r="T5071" s="27" t="s">
        <v>10450</v>
      </c>
      <c r="U5071" s="23"/>
      <c r="V5071" s="23"/>
      <c r="W5071" s="15">
        <f t="shared" si="2"/>
        <v>45635</v>
      </c>
      <c r="X5071" s="24">
        <v>5070.0</v>
      </c>
      <c r="Y5071" s="17" t="str">
        <f t="shared" si="7164"/>
        <v>=COUNTIFS(C$3:C5071,C5071)</v>
      </c>
      <c r="Z5071" s="25" t="str">
        <f t="shared" si="7165"/>
        <v>#NAME?</v>
      </c>
      <c r="AA5071" s="25" t="str">
        <f t="shared" si="7166"/>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67"/>
        <v>3</v>
      </c>
      <c r="B5072" s="10">
        <f t="shared" si="5557"/>
        <v>3</v>
      </c>
      <c r="C5072" s="12" t="s">
        <v>1184</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10432</v>
      </c>
      <c r="S5072" s="21" t="s">
        <v>10433</v>
      </c>
      <c r="T5072" s="27" t="s">
        <v>10451</v>
      </c>
      <c r="U5072" s="23"/>
      <c r="V5072" s="23"/>
      <c r="W5072" s="15">
        <f t="shared" si="2"/>
        <v>45635</v>
      </c>
      <c r="X5072" s="24">
        <v>5071.0</v>
      </c>
      <c r="Y5072" s="17" t="str">
        <f t="shared" si="7164"/>
        <v>=COUNTIFS(C$3:C5072,C5072)</v>
      </c>
      <c r="Z5072" s="25" t="str">
        <f t="shared" si="7165"/>
        <v>#NAME?</v>
      </c>
      <c r="AA5072" s="25" t="str">
        <f t="shared" si="7166"/>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67"/>
        <v>1</v>
      </c>
      <c r="B5073" s="10">
        <f t="shared" si="5557"/>
        <v>1</v>
      </c>
      <c r="C5073" s="12" t="s">
        <v>10452</v>
      </c>
      <c r="D5073" s="21" t="s">
        <v>47</v>
      </c>
      <c r="E5073" s="21" t="s">
        <v>10453</v>
      </c>
      <c r="F5073" s="21"/>
      <c r="G5073" s="21"/>
      <c r="H5073" s="21" t="s">
        <v>10454</v>
      </c>
      <c r="I5073" s="21"/>
      <c r="J5073" s="21" t="s">
        <v>10455</v>
      </c>
      <c r="K5073" s="21">
        <v>1.0</v>
      </c>
      <c r="L5073" s="21" t="s">
        <v>35</v>
      </c>
      <c r="M5073" s="21"/>
      <c r="N5073" s="21" t="s">
        <v>10456</v>
      </c>
      <c r="O5073" s="21"/>
      <c r="P5073" s="21"/>
      <c r="Q5073" s="21"/>
      <c r="R5073" s="21" t="s">
        <v>10432</v>
      </c>
      <c r="S5073" s="21" t="s">
        <v>10433</v>
      </c>
      <c r="T5073" s="27" t="s">
        <v>10457</v>
      </c>
      <c r="U5073" s="23"/>
      <c r="V5073" s="23"/>
      <c r="W5073" s="15">
        <f t="shared" si="2"/>
        <v>45635</v>
      </c>
      <c r="X5073" s="24">
        <v>5072.0</v>
      </c>
      <c r="Y5073" s="17" t="str">
        <f t="shared" si="7164"/>
        <v>=COUNTIFS(C$3:C5073,C5073)</v>
      </c>
      <c r="Z5073" s="25" t="str">
        <f t="shared" si="7165"/>
        <v>#NAME?</v>
      </c>
      <c r="AA5073" s="25" t="str">
        <f t="shared" si="7166"/>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67"/>
        <v>23</v>
      </c>
      <c r="B5074" s="10">
        <f t="shared" si="5557"/>
        <v>26</v>
      </c>
      <c r="C5074" s="12" t="s">
        <v>2606</v>
      </c>
      <c r="D5074" s="21" t="str">
        <f t="shared" ref="D5074:D5076" si="7192">VLOOKUP($C5074,$C$1:$P$7320,2,0)</f>
        <v>noun</v>
      </c>
      <c r="E5074" s="21" t="str">
        <f t="shared" ref="E5074:E5076" si="7193">VLOOKUP($C5074,$C$1:$P$7320,3,0)</f>
        <v>masc nom pl, from bhikkhati</v>
      </c>
      <c r="F5074" s="21" t="str">
        <f t="shared" ref="F5074:F5076" si="7194">VLOOKUP($C5074,$C$1:$P$7320,4,0)</f>
        <v/>
      </c>
      <c r="G5074" s="21"/>
      <c r="H5074" s="21" t="str">
        <f t="shared" ref="H5074:H5076" si="7195">VLOOKUP($C5074,$C$1:$P$7320,6,0)</f>
        <v>monks, monastics</v>
      </c>
      <c r="I5074" s="21" t="str">
        <f t="shared" ref="I5074:I5076" si="7196">VLOOKUP($C5074,$C$1:$P$7320,7,0)</f>
        <v>beggars, mendicants</v>
      </c>
      <c r="J5074" s="21" t="str">
        <f t="shared" ref="J5074:J5076" si="7197">VLOOKUP($C5074,$C$1:$P$7320,8,0)</f>
        <v>√bhikkh (beg)</v>
      </c>
      <c r="K5074" s="21">
        <f t="shared" ref="K5074:K5076" si="7198">VLOOKUP($C5074,$C$1:$P$7320,9,0)</f>
        <v>1</v>
      </c>
      <c r="L5074" s="21" t="str">
        <f t="shared" ref="L5074:L5076" si="7199">VLOOKUP($C5074,$C$1:$P$7320,10,0)</f>
        <v>a</v>
      </c>
      <c r="M5074" s="21" t="str">
        <f t="shared" ref="M5074:M5076" si="7200">VLOOKUP($C5074,$C$1:$P$7320,11,0)</f>
        <v/>
      </c>
      <c r="N5074" s="21" t="str">
        <f t="shared" ref="N5074:N5076" si="7201">VLOOKUP($C5074,$C$1:$P$7320,12,0)</f>
        <v>√bhikkh + u</v>
      </c>
      <c r="O5074" s="21" t="str">
        <f t="shared" ref="O5074:O5076" si="7202">VLOOKUP($C5074,$C$1:$P$7320,13,0)</f>
        <v/>
      </c>
      <c r="P5074" s="21" t="str">
        <f t="shared" ref="P5074:P5076" si="7203">VLOOKUP($C5074,$C$1:$P$7320,14,0)</f>
        <v/>
      </c>
      <c r="Q5074" s="21"/>
      <c r="R5074" s="21" t="s">
        <v>10432</v>
      </c>
      <c r="S5074" s="21" t="s">
        <v>10433</v>
      </c>
      <c r="T5074" s="27" t="s">
        <v>10451</v>
      </c>
      <c r="U5074" s="23"/>
      <c r="V5074" s="23"/>
      <c r="W5074" s="15">
        <f t="shared" si="2"/>
        <v>45635</v>
      </c>
      <c r="X5074" s="24">
        <v>5073.0</v>
      </c>
      <c r="Y5074" s="17" t="str">
        <f t="shared" si="7164"/>
        <v>=COUNTIFS(C$3:C5074,C5074)</v>
      </c>
      <c r="Z5074" s="25" t="str">
        <f t="shared" si="7165"/>
        <v>#NAME?</v>
      </c>
      <c r="AA5074" s="25" t="str">
        <f t="shared" si="7166"/>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57"/>
        <v>4</v>
      </c>
      <c r="C5075" s="12" t="s">
        <v>7054</v>
      </c>
      <c r="D5075" s="21" t="str">
        <f t="shared" si="7192"/>
        <v>adj</v>
      </c>
      <c r="E5075" s="21" t="str">
        <f t="shared" si="7193"/>
        <v>masc acc sg of saṅghika</v>
      </c>
      <c r="F5075" s="21" t="str">
        <f t="shared" si="7194"/>
        <v/>
      </c>
      <c r="G5075" s="21"/>
      <c r="H5075" s="21" t="str">
        <f t="shared" si="7195"/>
        <v>belonging to the community</v>
      </c>
      <c r="I5075" s="21" t="str">
        <f t="shared" si="7196"/>
        <v>related to community</v>
      </c>
      <c r="J5075" s="21" t="str">
        <f t="shared" si="7197"/>
        <v>√ghaṭ (join together)</v>
      </c>
      <c r="K5075" s="21">
        <f t="shared" si="7198"/>
        <v>1</v>
      </c>
      <c r="L5075" s="21" t="str">
        <f t="shared" si="7199"/>
        <v>a</v>
      </c>
      <c r="M5075" s="21" t="str">
        <f t="shared" si="7200"/>
        <v/>
      </c>
      <c r="N5075" s="21" t="str">
        <f t="shared" si="7201"/>
        <v>saṃ + √ghaṭ + a + ika</v>
      </c>
      <c r="O5075" s="21" t="str">
        <f t="shared" si="7202"/>
        <v/>
      </c>
      <c r="P5075" s="21" t="str">
        <f t="shared" si="7203"/>
        <v/>
      </c>
      <c r="Q5075" s="21"/>
      <c r="R5075" s="21" t="s">
        <v>10432</v>
      </c>
      <c r="S5075" s="21" t="s">
        <v>10433</v>
      </c>
      <c r="T5075" s="27" t="s">
        <v>10451</v>
      </c>
      <c r="U5075" s="23"/>
      <c r="V5075" s="23"/>
      <c r="W5075" s="15">
        <f t="shared" si="2"/>
        <v>45635</v>
      </c>
      <c r="X5075" s="24">
        <v>5074.0</v>
      </c>
      <c r="Y5075" s="17" t="str">
        <f t="shared" si="7164"/>
        <v>=COUNTIFS(C$3:C5079,C5075)</v>
      </c>
      <c r="Z5075" s="25" t="str">
        <f t="shared" si="7165"/>
        <v>#NAME?</v>
      </c>
      <c r="AA5075" s="25" t="str">
        <f t="shared" si="7166"/>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204">COUNTIFS(C$3:C5076,C5076)</f>
        <v>2</v>
      </c>
      <c r="B5076" s="10">
        <f t="shared" si="5557"/>
        <v>3</v>
      </c>
      <c r="C5076" s="12" t="s">
        <v>7060</v>
      </c>
      <c r="D5076" s="21" t="str">
        <f t="shared" si="7192"/>
        <v>noun</v>
      </c>
      <c r="E5076" s="21" t="str">
        <f t="shared" si="7193"/>
        <v>masc acc sg of lābha</v>
      </c>
      <c r="F5076" s="21" t="str">
        <f t="shared" si="7194"/>
        <v/>
      </c>
      <c r="G5076" s="21"/>
      <c r="H5076" s="21" t="str">
        <f t="shared" si="7195"/>
        <v>gain, acquisition</v>
      </c>
      <c r="I5076" s="21" t="str">
        <f t="shared" si="7196"/>
        <v>get</v>
      </c>
      <c r="J5076" s="21" t="str">
        <f t="shared" si="7197"/>
        <v>√labh (get)</v>
      </c>
      <c r="K5076" s="21">
        <f t="shared" si="7198"/>
        <v>1</v>
      </c>
      <c r="L5076" s="21" t="str">
        <f t="shared" si="7199"/>
        <v>a</v>
      </c>
      <c r="M5076" s="21" t="str">
        <f t="shared" si="7200"/>
        <v/>
      </c>
      <c r="N5076" s="21" t="str">
        <f t="shared" si="7201"/>
        <v>√labh + *a</v>
      </c>
      <c r="O5076" s="21" t="str">
        <f t="shared" si="7202"/>
        <v/>
      </c>
      <c r="P5076" s="21" t="str">
        <f t="shared" si="7203"/>
        <v/>
      </c>
      <c r="Q5076" s="21"/>
      <c r="R5076" s="21" t="s">
        <v>10432</v>
      </c>
      <c r="S5076" s="21" t="s">
        <v>10433</v>
      </c>
      <c r="T5076" s="27" t="s">
        <v>10451</v>
      </c>
      <c r="U5076" s="23"/>
      <c r="V5076" s="23"/>
      <c r="W5076" s="15">
        <f t="shared" si="2"/>
        <v>45635</v>
      </c>
      <c r="X5076" s="24">
        <v>5075.0</v>
      </c>
      <c r="Y5076" s="17" t="str">
        <f t="shared" si="7164"/>
        <v>=COUNTIFS(C$3:C5076,C5076)</v>
      </c>
      <c r="Z5076" s="25" t="str">
        <f t="shared" si="7165"/>
        <v>#NAME?</v>
      </c>
      <c r="AA5076" s="25" t="str">
        <f t="shared" si="7166"/>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204"/>
        <v>1</v>
      </c>
      <c r="B5077" s="10">
        <f t="shared" si="5557"/>
        <v>1</v>
      </c>
      <c r="C5077" s="12" t="s">
        <v>10458</v>
      </c>
      <c r="D5077" s="21" t="s">
        <v>118</v>
      </c>
      <c r="E5077" s="21" t="s">
        <v>897</v>
      </c>
      <c r="F5077" s="21"/>
      <c r="G5077" s="21"/>
      <c r="H5077" s="21"/>
      <c r="I5077" s="21"/>
      <c r="J5077" s="21"/>
      <c r="K5077" s="21"/>
      <c r="L5077" s="21"/>
      <c r="M5077" s="21"/>
      <c r="N5077" s="21" t="s">
        <v>10459</v>
      </c>
      <c r="O5077" s="21"/>
      <c r="P5077" s="21"/>
      <c r="Q5077" s="21"/>
      <c r="R5077" s="21" t="s">
        <v>10432</v>
      </c>
      <c r="S5077" s="21" t="s">
        <v>10433</v>
      </c>
      <c r="T5077" s="27" t="s">
        <v>10451</v>
      </c>
      <c r="U5077" s="23"/>
      <c r="V5077" s="23"/>
      <c r="W5077" s="15">
        <f t="shared" si="2"/>
        <v>45635</v>
      </c>
      <c r="X5077" s="24">
        <v>5076.0</v>
      </c>
      <c r="Y5077" s="17" t="str">
        <f t="shared" si="7164"/>
        <v>=COUNTIFS(C$3:C5077,C5077)</v>
      </c>
      <c r="Z5077" s="25" t="str">
        <f t="shared" si="7165"/>
        <v>#NAME?</v>
      </c>
      <c r="AA5077" s="25" t="str">
        <f t="shared" si="7166"/>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04"/>
        <v>1</v>
      </c>
      <c r="B5078" s="10">
        <f t="shared" si="5557"/>
        <v>1</v>
      </c>
      <c r="C5078" s="12" t="s">
        <v>10460</v>
      </c>
      <c r="D5078" s="21" t="s">
        <v>84</v>
      </c>
      <c r="E5078" s="21" t="s">
        <v>10461</v>
      </c>
      <c r="F5078" s="21"/>
      <c r="G5078" s="21"/>
      <c r="H5078" s="21" t="s">
        <v>10462</v>
      </c>
      <c r="I5078" s="21" t="s">
        <v>10463</v>
      </c>
      <c r="J5078" s="21" t="s">
        <v>34</v>
      </c>
      <c r="K5078" s="21">
        <v>1.0</v>
      </c>
      <c r="L5078" s="21" t="s">
        <v>196</v>
      </c>
      <c r="M5078" s="21" t="s">
        <v>7080</v>
      </c>
      <c r="N5078" s="21" t="s">
        <v>7081</v>
      </c>
      <c r="O5078" s="21"/>
      <c r="P5078" s="21"/>
      <c r="Q5078" s="21"/>
      <c r="R5078" s="21" t="s">
        <v>10432</v>
      </c>
      <c r="S5078" s="21" t="s">
        <v>10433</v>
      </c>
      <c r="T5078" s="27" t="s">
        <v>10464</v>
      </c>
      <c r="U5078" s="23"/>
      <c r="V5078" s="23"/>
      <c r="W5078" s="15">
        <f t="shared" si="2"/>
        <v>45635</v>
      </c>
      <c r="X5078" s="24">
        <v>5077.0</v>
      </c>
      <c r="Y5078" s="17" t="str">
        <f t="shared" si="7164"/>
        <v>=COUNTIFS(C$3:C5078,C5078)</v>
      </c>
      <c r="Z5078" s="25" t="str">
        <f t="shared" si="7165"/>
        <v>#NAME?</v>
      </c>
      <c r="AA5078" s="25" t="str">
        <f t="shared" si="7166"/>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04"/>
        <v>44</v>
      </c>
      <c r="B5079" s="10">
        <f t="shared" si="5557"/>
        <v>63</v>
      </c>
      <c r="C5079" s="12" t="s">
        <v>449</v>
      </c>
      <c r="D5079" s="21" t="str">
        <f t="shared" ref="D5079:D5080" si="7205">VLOOKUP($C5079,$C$1:$P$7320,2,0)</f>
        <v>ind</v>
      </c>
      <c r="E5079" s="21" t="str">
        <f t="shared" ref="E5079:E5080" si="7206">VLOOKUP($C5079,$C$1:$P$7320,3,0)</f>
        <v/>
      </c>
      <c r="F5079" s="21" t="str">
        <f t="shared" ref="F5079:F5080" si="7207">VLOOKUP($C5079,$C$1:$P$7320,4,0)</f>
        <v/>
      </c>
      <c r="G5079" s="21"/>
      <c r="H5079" s="21" t="str">
        <f t="shared" ref="H5079:H5080" si="7208">VLOOKUP($C5079,$C$1:$P$7320,6,0)</f>
        <v>“”</v>
      </c>
      <c r="I5079" s="21" t="str">
        <f t="shared" ref="I5079:I5080" si="7209">VLOOKUP($C5079,$C$1:$P$7320,7,0)</f>
        <v>thus</v>
      </c>
      <c r="J5079" s="21" t="str">
        <f t="shared" ref="J5079:J5080" si="7210">VLOOKUP($C5079,$C$1:$P$7320,8,0)</f>
        <v/>
      </c>
      <c r="K5079" s="21" t="str">
        <f t="shared" ref="K5079:K5080" si="7211">VLOOKUP($C5079,$C$1:$P$7320,9,0)</f>
        <v/>
      </c>
      <c r="L5079" s="21" t="str">
        <f t="shared" ref="L5079:L5080" si="7212">VLOOKUP($C5079,$C$1:$P$7320,10,0)</f>
        <v/>
      </c>
      <c r="M5079" s="21" t="str">
        <f t="shared" ref="M5079:M5080" si="7213">VLOOKUP($C5079,$C$1:$P$7320,11,0)</f>
        <v/>
      </c>
      <c r="N5079" s="21" t="str">
        <f t="shared" ref="N5079:N5080" si="7214">VLOOKUP($C5079,$C$1:$P$7320,12,0)</f>
        <v/>
      </c>
      <c r="O5079" s="21" t="str">
        <f t="shared" ref="O5079:O5080" si="7215">VLOOKUP($C5079,$C$1:$P$7320,13,0)</f>
        <v/>
      </c>
      <c r="P5079" s="21" t="str">
        <f t="shared" ref="P5079:P5080" si="7216">VLOOKUP($C5079,$C$1:$P$7320,14,0)</f>
        <v/>
      </c>
      <c r="Q5079" s="21"/>
      <c r="R5079" s="21" t="s">
        <v>10432</v>
      </c>
      <c r="S5079" s="21" t="s">
        <v>10433</v>
      </c>
      <c r="T5079" s="27" t="s">
        <v>10451</v>
      </c>
      <c r="U5079" s="23"/>
      <c r="V5079" s="23"/>
      <c r="W5079" s="15">
        <f t="shared" si="2"/>
        <v>45635</v>
      </c>
      <c r="X5079" s="24">
        <v>5078.0</v>
      </c>
      <c r="Y5079" s="17" t="str">
        <f t="shared" si="7164"/>
        <v>=COUNTIFS(C$3:C5079,C5079)</v>
      </c>
      <c r="Z5079" s="25" t="str">
        <f t="shared" si="7165"/>
        <v>#NAME?</v>
      </c>
      <c r="AA5079" s="25" t="str">
        <f t="shared" si="7166"/>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04"/>
        <v>111</v>
      </c>
      <c r="B5080" s="10">
        <f t="shared" si="5557"/>
        <v>122</v>
      </c>
      <c r="C5080" s="12" t="s">
        <v>4724</v>
      </c>
      <c r="D5080" s="21" t="str">
        <f t="shared" si="7205"/>
        <v>adj</v>
      </c>
      <c r="E5080" s="21" t="str">
        <f t="shared" si="7206"/>
        <v>nt nom sg of pācittiya</v>
      </c>
      <c r="F5080" s="21" t="str">
        <f t="shared" si="7207"/>
        <v>+loc</v>
      </c>
      <c r="G5080" s="21"/>
      <c r="H5080" s="21" t="str">
        <f t="shared" si="7208"/>
        <v>requiring confession</v>
      </c>
      <c r="I5080" s="21" t="str">
        <f t="shared" si="7209"/>
        <v/>
      </c>
      <c r="J5080" s="21" t="str">
        <f t="shared" si="7210"/>
        <v/>
      </c>
      <c r="K5080" s="21" t="str">
        <f t="shared" si="7211"/>
        <v/>
      </c>
      <c r="L5080" s="21" t="str">
        <f t="shared" si="7212"/>
        <v/>
      </c>
      <c r="M5080" s="21" t="str">
        <f t="shared" si="7213"/>
        <v/>
      </c>
      <c r="N5080" s="21" t="str">
        <f t="shared" si="7214"/>
        <v/>
      </c>
      <c r="O5080" s="21" t="str">
        <f t="shared" si="7215"/>
        <v/>
      </c>
      <c r="P5080" s="21" t="str">
        <f t="shared" si="7216"/>
        <v/>
      </c>
      <c r="Q5080" s="21"/>
      <c r="R5080" s="21" t="s">
        <v>10432</v>
      </c>
      <c r="S5080" s="21" t="s">
        <v>10433</v>
      </c>
      <c r="T5080" s="27" t="s">
        <v>10451</v>
      </c>
      <c r="U5080" s="23"/>
      <c r="V5080" s="23"/>
      <c r="W5080" s="15">
        <f t="shared" si="2"/>
        <v>45635</v>
      </c>
      <c r="X5080" s="24">
        <v>5079.0</v>
      </c>
      <c r="Y5080" s="17" t="str">
        <f t="shared" si="7164"/>
        <v>=COUNTIFS(C$3:C5080,C5080)</v>
      </c>
      <c r="Z5080" s="25" t="str">
        <f t="shared" si="7165"/>
        <v>#NAME?</v>
      </c>
      <c r="AA5080" s="25" t="str">
        <f t="shared" si="7166"/>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57"/>
        <v>0</v>
      </c>
      <c r="C5081" s="130"/>
      <c r="D5081" s="130"/>
      <c r="E5081" s="130"/>
      <c r="F5081" s="130"/>
      <c r="G5081" s="130"/>
      <c r="H5081" s="130"/>
      <c r="I5081" s="130"/>
      <c r="J5081" s="130"/>
      <c r="K5081" s="130"/>
      <c r="L5081" s="130"/>
      <c r="M5081" s="130"/>
      <c r="N5081" s="130"/>
      <c r="O5081" s="130"/>
      <c r="P5081" s="130"/>
      <c r="Q5081" s="130"/>
      <c r="R5081" s="130"/>
      <c r="S5081" s="130"/>
      <c r="T5081" s="130"/>
      <c r="U5081" s="36"/>
      <c r="V5081" s="36"/>
      <c r="W5081" s="15">
        <f t="shared" si="2"/>
        <v>45635</v>
      </c>
      <c r="X5081" s="24">
        <v>5080.0</v>
      </c>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57"/>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2"/>
        <v>45635</v>
      </c>
      <c r="X5082" s="24">
        <v>5081.0</v>
      </c>
      <c r="Y5082" s="17" t="str">
        <f t="shared" ref="Y5082:Y5093" si="7217">formulatext(A5082)</f>
        <v>#N/A</v>
      </c>
      <c r="Z5082" s="25" t="str">
        <f t="shared" ref="Z5082:Z5093" si="7218">org.libreoffice.regex(Y5082,"(\= COUNTIFS\(C\$\d{1,3}:)(C\d{1,3})(,)(C\d{1,3})(\))","$2")</f>
        <v>#NAME?</v>
      </c>
      <c r="AA5082" s="25" t="str">
        <f t="shared" ref="AA5082:AA5093" si="7219">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57"/>
        <v>1</v>
      </c>
      <c r="C5083" s="12" t="s">
        <v>10465</v>
      </c>
      <c r="D5083" s="21"/>
      <c r="E5083" s="21"/>
      <c r="F5083" s="21"/>
      <c r="G5083" s="21"/>
      <c r="H5083" s="21"/>
      <c r="I5083" s="21"/>
      <c r="J5083" s="21"/>
      <c r="K5083" s="21"/>
      <c r="L5083" s="21"/>
      <c r="M5083" s="21"/>
      <c r="N5083" s="21"/>
      <c r="O5083" s="21"/>
      <c r="P5083" s="21"/>
      <c r="Q5083" s="21"/>
      <c r="R5083" s="21"/>
      <c r="S5083" s="21"/>
      <c r="T5083" s="21"/>
      <c r="U5083" s="23"/>
      <c r="V5083" s="23"/>
      <c r="W5083" s="15">
        <f t="shared" si="2"/>
        <v>45635</v>
      </c>
      <c r="X5083" s="24">
        <v>5082.0</v>
      </c>
      <c r="Y5083" s="17" t="str">
        <f t="shared" si="7217"/>
        <v>#N/A</v>
      </c>
      <c r="Z5083" s="25" t="str">
        <f t="shared" si="7218"/>
        <v>#NAME?</v>
      </c>
      <c r="AA5083" s="25" t="str">
        <f t="shared" si="7219"/>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220">COUNTIFS(C$3:C5084,C5084)</f>
        <v>90</v>
      </c>
      <c r="B5084" s="10">
        <f t="shared" si="5557"/>
        <v>99</v>
      </c>
      <c r="C5084" s="12" t="s">
        <v>555</v>
      </c>
      <c r="D5084" s="21" t="str">
        <f t="shared" ref="D5084:D5090" si="7221">VLOOKUP($C5084,$C$1:$P$7320,2,0)</f>
        <v>pron</v>
      </c>
      <c r="E5084" s="21" t="str">
        <f t="shared" ref="E5084:E5085" si="7222">VLOOKUP($C5084,$C$1:$P$7320,3,0)</f>
        <v>masc nom sg of ya</v>
      </c>
      <c r="F5084" s="21" t="str">
        <f t="shared" ref="F5084:F5090" si="7223">VLOOKUP($C5084,$C$1:$P$7320,4,0)</f>
        <v/>
      </c>
      <c r="G5084" s="21"/>
      <c r="H5084" s="21" t="str">
        <f t="shared" ref="H5084:H5090" si="7224">VLOOKUP($C5084,$C$1:$P$7320,6,0)</f>
        <v>whichever, whoever</v>
      </c>
      <c r="I5084" s="21" t="str">
        <f t="shared" ref="I5084:I5090" si="7225">VLOOKUP($C5084,$C$1:$P$7320,7,0)</f>
        <v/>
      </c>
      <c r="J5084" s="21" t="str">
        <f t="shared" ref="J5084:J5090" si="7226">VLOOKUP($C5084,$C$1:$P$7320,8,0)</f>
        <v/>
      </c>
      <c r="K5084" s="21" t="str">
        <f t="shared" ref="K5084:K5090" si="7227">VLOOKUP($C5084,$C$1:$P$7320,9,0)</f>
        <v/>
      </c>
      <c r="L5084" s="21" t="str">
        <f t="shared" ref="L5084:L5090" si="7228">VLOOKUP($C5084,$C$1:$P$7320,10,0)</f>
        <v/>
      </c>
      <c r="M5084" s="21" t="str">
        <f t="shared" ref="M5084:M5090" si="7229">VLOOKUP($C5084,$C$1:$P$7320,11,0)</f>
        <v/>
      </c>
      <c r="N5084" s="21" t="str">
        <f t="shared" ref="N5084:N5090" si="7230">VLOOKUP($C5084,$C$1:$P$7320,12,0)</f>
        <v/>
      </c>
      <c r="O5084" s="21" t="str">
        <f t="shared" ref="O5084:O5090" si="7231">VLOOKUP($C5084,$C$1:$P$7320,13,0)</f>
        <v/>
      </c>
      <c r="P5084" s="21" t="str">
        <f t="shared" ref="P5084:P5090" si="7232">VLOOKUP($C5084,$C$1:$P$7320,14,0)</f>
        <v/>
      </c>
      <c r="Q5084" s="21"/>
      <c r="R5084" s="21" t="s">
        <v>10465</v>
      </c>
      <c r="S5084" s="21" t="s">
        <v>10466</v>
      </c>
      <c r="T5084" s="21" t="s">
        <v>10467</v>
      </c>
      <c r="U5084" s="77"/>
      <c r="V5084" s="23"/>
      <c r="W5084" s="15">
        <f t="shared" si="2"/>
        <v>45635</v>
      </c>
      <c r="X5084" s="24">
        <v>5083.0</v>
      </c>
      <c r="Y5084" s="17" t="str">
        <f t="shared" si="7217"/>
        <v>=COUNTIFS(C$3:C5084,C5084)</v>
      </c>
      <c r="Z5084" s="25" t="str">
        <f t="shared" si="7218"/>
        <v>#NAME?</v>
      </c>
      <c r="AA5084" s="25" t="str">
        <f t="shared" si="7219"/>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220"/>
        <v>108</v>
      </c>
      <c r="B5085" s="10">
        <f t="shared" si="5557"/>
        <v>124</v>
      </c>
      <c r="C5085" s="12" t="s">
        <v>466</v>
      </c>
      <c r="D5085" s="21" t="str">
        <f t="shared" si="7221"/>
        <v>ind</v>
      </c>
      <c r="E5085" s="21" t="str">
        <f t="shared" si="7222"/>
        <v/>
      </c>
      <c r="F5085" s="21" t="str">
        <f t="shared" si="7223"/>
        <v/>
      </c>
      <c r="G5085" s="21"/>
      <c r="H5085" s="21" t="str">
        <f t="shared" si="7224"/>
        <v>then, now, so, but</v>
      </c>
      <c r="I5085" s="21" t="str">
        <f t="shared" si="7225"/>
        <v/>
      </c>
      <c r="J5085" s="21" t="str">
        <f t="shared" si="7226"/>
        <v/>
      </c>
      <c r="K5085" s="21" t="str">
        <f t="shared" si="7227"/>
        <v/>
      </c>
      <c r="L5085" s="21" t="str">
        <f t="shared" si="7228"/>
        <v/>
      </c>
      <c r="M5085" s="21" t="str">
        <f t="shared" si="7229"/>
        <v/>
      </c>
      <c r="N5085" s="21" t="str">
        <f t="shared" si="7230"/>
        <v/>
      </c>
      <c r="O5085" s="21" t="str">
        <f t="shared" si="7231"/>
        <v/>
      </c>
      <c r="P5085" s="21" t="str">
        <f t="shared" si="7232"/>
        <v/>
      </c>
      <c r="Q5085" s="21"/>
      <c r="R5085" s="21" t="s">
        <v>10465</v>
      </c>
      <c r="S5085" s="21" t="s">
        <v>10466</v>
      </c>
      <c r="T5085" s="21" t="s">
        <v>10467</v>
      </c>
      <c r="U5085" s="23"/>
      <c r="V5085" s="23"/>
      <c r="W5085" s="15">
        <f t="shared" si="2"/>
        <v>45635</v>
      </c>
      <c r="X5085" s="24">
        <v>5084.0</v>
      </c>
      <c r="Y5085" s="17" t="str">
        <f t="shared" si="7217"/>
        <v>=COUNTIFS(C$3:C5085,C5085)</v>
      </c>
      <c r="Z5085" s="25" t="str">
        <f t="shared" si="7218"/>
        <v>#NAME?</v>
      </c>
      <c r="AA5085" s="25" t="str">
        <f t="shared" si="7219"/>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0"/>
        <v>138</v>
      </c>
      <c r="B5086" s="10">
        <f t="shared" si="5557"/>
        <v>147</v>
      </c>
      <c r="C5086" s="12" t="s">
        <v>560</v>
      </c>
      <c r="D5086" s="21" t="str">
        <f t="shared" si="7221"/>
        <v>noun</v>
      </c>
      <c r="E5086" s="21" t="s">
        <v>3635</v>
      </c>
      <c r="F5086" s="21" t="str">
        <f t="shared" si="7223"/>
        <v/>
      </c>
      <c r="G5086" s="21"/>
      <c r="H5086" s="21" t="str">
        <f t="shared" si="7224"/>
        <v>monk, monastic</v>
      </c>
      <c r="I5086" s="21" t="str">
        <f t="shared" si="7225"/>
        <v>beggar, mendicant</v>
      </c>
      <c r="J5086" s="21" t="str">
        <f t="shared" si="7226"/>
        <v>√bhikkh (beg)</v>
      </c>
      <c r="K5086" s="21">
        <f t="shared" si="7227"/>
        <v>1</v>
      </c>
      <c r="L5086" s="21" t="str">
        <f t="shared" si="7228"/>
        <v>a</v>
      </c>
      <c r="M5086" s="21" t="str">
        <f t="shared" si="7229"/>
        <v/>
      </c>
      <c r="N5086" s="21" t="str">
        <f t="shared" si="7230"/>
        <v>√bhikkh + u</v>
      </c>
      <c r="O5086" s="21" t="str">
        <f t="shared" si="7231"/>
        <v/>
      </c>
      <c r="P5086" s="21" t="str">
        <f t="shared" si="7232"/>
        <v/>
      </c>
      <c r="Q5086" s="21"/>
      <c r="R5086" s="21" t="s">
        <v>10465</v>
      </c>
      <c r="S5086" s="21" t="s">
        <v>10466</v>
      </c>
      <c r="T5086" s="21" t="s">
        <v>10467</v>
      </c>
      <c r="U5086" s="23"/>
      <c r="V5086" s="23"/>
      <c r="W5086" s="15">
        <f t="shared" si="2"/>
        <v>45635</v>
      </c>
      <c r="X5086" s="24">
        <v>5085.0</v>
      </c>
      <c r="Y5086" s="17" t="str">
        <f t="shared" si="7217"/>
        <v>=COUNTIFS(C$3:C5086,C5086)</v>
      </c>
      <c r="Z5086" s="25" t="str">
        <f t="shared" si="7218"/>
        <v>#NAME?</v>
      </c>
      <c r="AA5086" s="25" t="str">
        <f t="shared" si="7219"/>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0"/>
        <v>14</v>
      </c>
      <c r="B5087" s="10">
        <f t="shared" si="5557"/>
        <v>14</v>
      </c>
      <c r="C5087" s="12" t="s">
        <v>4210</v>
      </c>
      <c r="D5087" s="21" t="str">
        <f t="shared" si="7221"/>
        <v>ind</v>
      </c>
      <c r="E5087" s="21" t="str">
        <f t="shared" ref="E5087:E5090" si="7233">VLOOKUP($C5087,$C$1:$P$7320,3,0)</f>
        <v>adv, from jānanta</v>
      </c>
      <c r="F5087" s="21" t="str">
        <f t="shared" si="7223"/>
        <v/>
      </c>
      <c r="G5087" s="21"/>
      <c r="H5087" s="21" t="str">
        <f t="shared" si="7224"/>
        <v>knowingly, consciously, wittingly</v>
      </c>
      <c r="I5087" s="21" t="str">
        <f t="shared" si="7225"/>
        <v>knowing</v>
      </c>
      <c r="J5087" s="21" t="str">
        <f t="shared" si="7226"/>
        <v>√ñā (know)</v>
      </c>
      <c r="K5087" s="21">
        <f t="shared" si="7227"/>
        <v>5</v>
      </c>
      <c r="L5087" s="21" t="str">
        <f t="shared" si="7228"/>
        <v>nā</v>
      </c>
      <c r="M5087" s="21" t="str">
        <f t="shared" si="7229"/>
        <v>√ñā + nā &gt; jānā</v>
      </c>
      <c r="N5087" s="21" t="str">
        <f t="shared" si="7230"/>
        <v>jānā + aṃ</v>
      </c>
      <c r="O5087" s="21" t="str">
        <f t="shared" si="7231"/>
        <v/>
      </c>
      <c r="P5087" s="21" t="str">
        <f t="shared" si="7232"/>
        <v/>
      </c>
      <c r="Q5087" s="21"/>
      <c r="R5087" s="21" t="s">
        <v>10465</v>
      </c>
      <c r="S5087" s="21" t="s">
        <v>10466</v>
      </c>
      <c r="T5087" s="21" t="s">
        <v>10467</v>
      </c>
      <c r="U5087" s="23"/>
      <c r="V5087" s="23"/>
      <c r="W5087" s="15">
        <f t="shared" si="2"/>
        <v>45635</v>
      </c>
      <c r="X5087" s="24">
        <v>5086.0</v>
      </c>
      <c r="Y5087" s="17" t="str">
        <f t="shared" si="7217"/>
        <v>=COUNTIFS(C$3:C5087,C5087)</v>
      </c>
      <c r="Z5087" s="25" t="str">
        <f t="shared" si="7218"/>
        <v>#NAME?</v>
      </c>
      <c r="AA5087" s="25" t="str">
        <f t="shared" si="7219"/>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0"/>
        <v>4</v>
      </c>
      <c r="B5088" s="10">
        <f t="shared" si="5557"/>
        <v>4</v>
      </c>
      <c r="C5088" s="12" t="s">
        <v>7054</v>
      </c>
      <c r="D5088" s="21" t="str">
        <f t="shared" si="7221"/>
        <v>adj</v>
      </c>
      <c r="E5088" s="21" t="str">
        <f t="shared" si="7233"/>
        <v>masc acc sg of saṅghika</v>
      </c>
      <c r="F5088" s="21" t="str">
        <f t="shared" si="7223"/>
        <v/>
      </c>
      <c r="G5088" s="21"/>
      <c r="H5088" s="21" t="str">
        <f t="shared" si="7224"/>
        <v>belonging to the community</v>
      </c>
      <c r="I5088" s="21" t="str">
        <f t="shared" si="7225"/>
        <v>related to community</v>
      </c>
      <c r="J5088" s="21" t="str">
        <f t="shared" si="7226"/>
        <v>√ghaṭ (join together)</v>
      </c>
      <c r="K5088" s="21">
        <f t="shared" si="7227"/>
        <v>1</v>
      </c>
      <c r="L5088" s="21" t="str">
        <f t="shared" si="7228"/>
        <v>a</v>
      </c>
      <c r="M5088" s="21" t="str">
        <f t="shared" si="7229"/>
        <v/>
      </c>
      <c r="N5088" s="21" t="str">
        <f t="shared" si="7230"/>
        <v>saṃ + √ghaṭ + a + ika</v>
      </c>
      <c r="O5088" s="21" t="str">
        <f t="shared" si="7231"/>
        <v/>
      </c>
      <c r="P5088" s="21" t="str">
        <f t="shared" si="7232"/>
        <v/>
      </c>
      <c r="Q5088" s="21"/>
      <c r="R5088" s="21" t="s">
        <v>10465</v>
      </c>
      <c r="S5088" s="21" t="s">
        <v>10466</v>
      </c>
      <c r="T5088" s="21" t="s">
        <v>10467</v>
      </c>
      <c r="U5088" s="23"/>
      <c r="V5088" s="23"/>
      <c r="W5088" s="15">
        <f t="shared" si="2"/>
        <v>45635</v>
      </c>
      <c r="X5088" s="24">
        <v>5087.0</v>
      </c>
      <c r="Y5088" s="17" t="str">
        <f t="shared" si="7217"/>
        <v>=COUNTIFS(C$3:C5088,C5088)</v>
      </c>
      <c r="Z5088" s="25" t="str">
        <f t="shared" si="7218"/>
        <v>#NAME?</v>
      </c>
      <c r="AA5088" s="25" t="str">
        <f t="shared" si="7219"/>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0"/>
        <v>3</v>
      </c>
      <c r="B5089" s="10">
        <f t="shared" si="5557"/>
        <v>3</v>
      </c>
      <c r="C5089" s="12" t="s">
        <v>7060</v>
      </c>
      <c r="D5089" s="21" t="str">
        <f t="shared" si="7221"/>
        <v>noun</v>
      </c>
      <c r="E5089" s="21" t="str">
        <f t="shared" si="7233"/>
        <v>masc acc sg of lābha</v>
      </c>
      <c r="F5089" s="21" t="str">
        <f t="shared" si="7223"/>
        <v/>
      </c>
      <c r="G5089" s="21"/>
      <c r="H5089" s="21" t="str">
        <f t="shared" si="7224"/>
        <v>gain, acquisition</v>
      </c>
      <c r="I5089" s="21" t="str">
        <f t="shared" si="7225"/>
        <v>get</v>
      </c>
      <c r="J5089" s="21" t="str">
        <f t="shared" si="7226"/>
        <v>√labh (get)</v>
      </c>
      <c r="K5089" s="21">
        <f t="shared" si="7227"/>
        <v>1</v>
      </c>
      <c r="L5089" s="21" t="str">
        <f t="shared" si="7228"/>
        <v>a</v>
      </c>
      <c r="M5089" s="21" t="str">
        <f t="shared" si="7229"/>
        <v/>
      </c>
      <c r="N5089" s="21" t="str">
        <f t="shared" si="7230"/>
        <v>√labh + *a</v>
      </c>
      <c r="O5089" s="21" t="str">
        <f t="shared" si="7231"/>
        <v/>
      </c>
      <c r="P5089" s="21" t="str">
        <f t="shared" si="7232"/>
        <v/>
      </c>
      <c r="Q5089" s="21"/>
      <c r="R5089" s="21" t="s">
        <v>10465</v>
      </c>
      <c r="S5089" s="21" t="s">
        <v>10466</v>
      </c>
      <c r="T5089" s="21" t="s">
        <v>10467</v>
      </c>
      <c r="U5089" s="23"/>
      <c r="V5089" s="23"/>
      <c r="W5089" s="15">
        <f t="shared" si="2"/>
        <v>45635</v>
      </c>
      <c r="X5089" s="24">
        <v>5088.0</v>
      </c>
      <c r="Y5089" s="17" t="str">
        <f t="shared" si="7217"/>
        <v>=COUNTIFS(C$3:C5089,C5089)</v>
      </c>
      <c r="Z5089" s="25" t="str">
        <f t="shared" si="7218"/>
        <v>#NAME?</v>
      </c>
      <c r="AA5089" s="25" t="str">
        <f t="shared" si="7219"/>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0"/>
        <v>2</v>
      </c>
      <c r="B5090" s="10">
        <f t="shared" si="5557"/>
        <v>2</v>
      </c>
      <c r="C5090" s="12" t="s">
        <v>7066</v>
      </c>
      <c r="D5090" s="21" t="str">
        <f t="shared" si="7221"/>
        <v>adj</v>
      </c>
      <c r="E5090" s="21" t="str">
        <f t="shared" si="7233"/>
        <v>masc acc sg of pariṇata</v>
      </c>
      <c r="F5090" s="21" t="str">
        <f t="shared" si="7223"/>
        <v/>
      </c>
      <c r="G5090" s="21"/>
      <c r="H5090" s="21" t="str">
        <f t="shared" si="7224"/>
        <v>destined for, allocated</v>
      </c>
      <c r="I5090" s="21" t="str">
        <f t="shared" si="7225"/>
        <v>bent completely</v>
      </c>
      <c r="J5090" s="21" t="str">
        <f t="shared" si="7226"/>
        <v>√nam (bend)</v>
      </c>
      <c r="K5090" s="21">
        <f t="shared" si="7227"/>
        <v>1</v>
      </c>
      <c r="L5090" s="21" t="str">
        <f t="shared" si="7228"/>
        <v>a</v>
      </c>
      <c r="M5090" s="21" t="str">
        <f t="shared" si="7229"/>
        <v/>
      </c>
      <c r="N5090" s="21" t="str">
        <f t="shared" si="7230"/>
        <v>pari + √nam + ta</v>
      </c>
      <c r="O5090" s="21" t="str">
        <f t="shared" si="7231"/>
        <v/>
      </c>
      <c r="P5090" s="21" t="str">
        <f t="shared" si="7232"/>
        <v/>
      </c>
      <c r="Q5090" s="21"/>
      <c r="R5090" s="21" t="s">
        <v>10465</v>
      </c>
      <c r="S5090" s="21" t="s">
        <v>10466</v>
      </c>
      <c r="T5090" s="21" t="s">
        <v>10467</v>
      </c>
      <c r="U5090" s="23"/>
      <c r="V5090" s="23"/>
      <c r="W5090" s="15">
        <f t="shared" si="2"/>
        <v>45635</v>
      </c>
      <c r="X5090" s="24">
        <v>5089.0</v>
      </c>
      <c r="Y5090" s="17" t="str">
        <f t="shared" si="7217"/>
        <v>=COUNTIFS(C$3:C5090,C5090)</v>
      </c>
      <c r="Z5090" s="25" t="str">
        <f t="shared" si="7218"/>
        <v>#NAME?</v>
      </c>
      <c r="AA5090" s="25" t="str">
        <f t="shared" si="7219"/>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0"/>
        <v>1</v>
      </c>
      <c r="B5091" s="10">
        <f t="shared" si="5557"/>
        <v>1</v>
      </c>
      <c r="C5091" s="12" t="s">
        <v>10468</v>
      </c>
      <c r="D5091" s="21" t="s">
        <v>47</v>
      </c>
      <c r="E5091" s="21" t="s">
        <v>10469</v>
      </c>
      <c r="F5091" s="21"/>
      <c r="G5091" s="21"/>
      <c r="H5091" s="21" t="s">
        <v>10470</v>
      </c>
      <c r="I5091" s="21"/>
      <c r="J5091" s="21"/>
      <c r="K5091" s="21"/>
      <c r="L5091" s="21"/>
      <c r="M5091" s="21"/>
      <c r="N5091" s="21"/>
      <c r="O5091" s="21"/>
      <c r="P5091" s="21"/>
      <c r="Q5091" s="21"/>
      <c r="R5091" s="21" t="s">
        <v>10465</v>
      </c>
      <c r="S5091" s="21" t="s">
        <v>10466</v>
      </c>
      <c r="T5091" s="21" t="s">
        <v>10471</v>
      </c>
      <c r="U5091" s="23"/>
      <c r="V5091" s="23"/>
      <c r="W5091" s="15">
        <f t="shared" si="2"/>
        <v>45635</v>
      </c>
      <c r="X5091" s="24">
        <v>5090.0</v>
      </c>
      <c r="Y5091" s="17" t="str">
        <f t="shared" si="7217"/>
        <v>=COUNTIFS(C$3:C5091,C5091)</v>
      </c>
      <c r="Z5091" s="25" t="str">
        <f t="shared" si="7218"/>
        <v>#NAME?</v>
      </c>
      <c r="AA5091" s="25" t="str">
        <f t="shared" si="7219"/>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0"/>
        <v>2</v>
      </c>
      <c r="B5092" s="10">
        <f t="shared" si="5557"/>
        <v>2</v>
      </c>
      <c r="C5092" s="12" t="s">
        <v>7076</v>
      </c>
      <c r="D5092" s="21" t="str">
        <f t="shared" ref="D5092:D5093" si="7234">VLOOKUP($C5092,$C$1:$P$7320,2,0)</f>
        <v>verb</v>
      </c>
      <c r="E5092" s="21" t="str">
        <f t="shared" ref="E5092:E5093" si="7235">VLOOKUP($C5092,$C$1:$P$7320,3,0)</f>
        <v>opt 3rd sg of pariṇāmeti</v>
      </c>
      <c r="F5092" s="21" t="str">
        <f t="shared" ref="F5092:F5093" si="7236">VLOOKUP($C5092,$C$1:$P$7320,4,0)</f>
        <v/>
      </c>
      <c r="G5092" s="21"/>
      <c r="H5092" s="21" t="str">
        <f t="shared" ref="H5092:H5093" si="7237">VLOOKUP($C5092,$C$1:$P$7320,6,0)</f>
        <v>he would appropriate, transfer</v>
      </c>
      <c r="I5092" s="21" t="str">
        <f t="shared" ref="I5092:I5093" si="7238">VLOOKUP($C5092,$C$1:$P$7320,7,0)</f>
        <v>cause to bend</v>
      </c>
      <c r="J5092" s="21" t="str">
        <f t="shared" ref="J5092:J5093" si="7239">VLOOKUP($C5092,$C$1:$P$7320,8,0)</f>
        <v>√nam (bend)</v>
      </c>
      <c r="K5092" s="21">
        <f t="shared" ref="K5092:K5093" si="7240">VLOOKUP($C5092,$C$1:$P$7320,9,0)</f>
        <v>1</v>
      </c>
      <c r="L5092" s="21" t="str">
        <f t="shared" ref="L5092:L5093" si="7241">VLOOKUP($C5092,$C$1:$P$7320,10,0)</f>
        <v>*e</v>
      </c>
      <c r="M5092" s="21" t="str">
        <f t="shared" ref="M5092:M5093" si="7242">VLOOKUP($C5092,$C$1:$P$7320,11,0)</f>
        <v>√nam + *e &gt; ṇāme</v>
      </c>
      <c r="N5092" s="21" t="str">
        <f t="shared" ref="N5092:N5093" si="7243">VLOOKUP($C5092,$C$1:$P$7320,12,0)</f>
        <v>pari + ṇāme + ti</v>
      </c>
      <c r="O5092" s="21" t="str">
        <f t="shared" ref="O5092:O5093" si="7244">VLOOKUP($C5092,$C$1:$P$7320,13,0)</f>
        <v/>
      </c>
      <c r="P5092" s="21" t="str">
        <f t="shared" ref="P5092:P5093" si="7245">VLOOKUP($C5092,$C$1:$P$7320,14,0)</f>
        <v/>
      </c>
      <c r="Q5092" s="21"/>
      <c r="R5092" s="21" t="s">
        <v>10465</v>
      </c>
      <c r="S5092" s="21" t="s">
        <v>10466</v>
      </c>
      <c r="T5092" s="21" t="s">
        <v>10467</v>
      </c>
      <c r="U5092" s="23"/>
      <c r="V5092" s="23"/>
      <c r="W5092" s="15">
        <f t="shared" si="2"/>
        <v>45635</v>
      </c>
      <c r="X5092" s="24">
        <v>5091.0</v>
      </c>
      <c r="Y5092" s="17" t="str">
        <f t="shared" si="7217"/>
        <v>=COUNTIFS(C$3:C5092,C5092)</v>
      </c>
      <c r="Z5092" s="25" t="str">
        <f t="shared" si="7218"/>
        <v>#NAME?</v>
      </c>
      <c r="AA5092" s="25" t="str">
        <f t="shared" si="7219"/>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0"/>
        <v>112</v>
      </c>
      <c r="B5093" s="10">
        <f t="shared" si="5557"/>
        <v>122</v>
      </c>
      <c r="C5093" s="12" t="s">
        <v>4724</v>
      </c>
      <c r="D5093" s="21" t="str">
        <f t="shared" si="7234"/>
        <v>adj</v>
      </c>
      <c r="E5093" s="21" t="str">
        <f t="shared" si="7235"/>
        <v>nt nom sg of pācittiya</v>
      </c>
      <c r="F5093" s="21" t="str">
        <f t="shared" si="7236"/>
        <v>+loc</v>
      </c>
      <c r="G5093" s="21"/>
      <c r="H5093" s="21" t="str">
        <f t="shared" si="7237"/>
        <v>requiring confession</v>
      </c>
      <c r="I5093" s="21" t="str">
        <f t="shared" si="7238"/>
        <v/>
      </c>
      <c r="J5093" s="21" t="str">
        <f t="shared" si="7239"/>
        <v/>
      </c>
      <c r="K5093" s="21" t="str">
        <f t="shared" si="7240"/>
        <v/>
      </c>
      <c r="L5093" s="21" t="str">
        <f t="shared" si="7241"/>
        <v/>
      </c>
      <c r="M5093" s="21" t="str">
        <f t="shared" si="7242"/>
        <v/>
      </c>
      <c r="N5093" s="21" t="str">
        <f t="shared" si="7243"/>
        <v/>
      </c>
      <c r="O5093" s="21" t="str">
        <f t="shared" si="7244"/>
        <v/>
      </c>
      <c r="P5093" s="21" t="str">
        <f t="shared" si="7245"/>
        <v/>
      </c>
      <c r="Q5093" s="21"/>
      <c r="R5093" s="21" t="s">
        <v>10465</v>
      </c>
      <c r="S5093" s="21" t="s">
        <v>10466</v>
      </c>
      <c r="T5093" s="21" t="s">
        <v>10467</v>
      </c>
      <c r="U5093" s="23"/>
      <c r="V5093" s="23"/>
      <c r="W5093" s="15">
        <f t="shared" si="2"/>
        <v>45635</v>
      </c>
      <c r="X5093" s="24">
        <v>5092.0</v>
      </c>
      <c r="Y5093" s="17" t="str">
        <f t="shared" si="7217"/>
        <v>=COUNTIFS(C$3:C5093,C5093)</v>
      </c>
      <c r="Z5093" s="25" t="str">
        <f t="shared" si="7218"/>
        <v>#NAME?</v>
      </c>
      <c r="AA5093" s="25" t="str">
        <f t="shared" si="7219"/>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2"/>
      <c r="B5094" s="10">
        <f t="shared" si="5557"/>
        <v>0</v>
      </c>
      <c r="C5094" s="113"/>
      <c r="D5094" s="114"/>
      <c r="E5094" s="114"/>
      <c r="F5094" s="114"/>
      <c r="G5094" s="114"/>
      <c r="H5094" s="114"/>
      <c r="I5094" s="114"/>
      <c r="J5094" s="114"/>
      <c r="K5094" s="114"/>
      <c r="L5094" s="114"/>
      <c r="M5094" s="114"/>
      <c r="N5094" s="114"/>
      <c r="O5094" s="114"/>
      <c r="P5094" s="114"/>
      <c r="Q5094" s="114"/>
      <c r="R5094" s="114"/>
      <c r="S5094" s="114"/>
      <c r="T5094" s="114"/>
      <c r="U5094" s="112"/>
      <c r="V5094" s="112"/>
      <c r="W5094" s="15">
        <f t="shared" si="2"/>
        <v>45635</v>
      </c>
      <c r="X5094" s="24">
        <v>5093.0</v>
      </c>
      <c r="Y5094" s="112"/>
      <c r="Z5094" s="112"/>
      <c r="AA5094" s="112"/>
      <c r="AB5094" s="112"/>
      <c r="AC5094" s="112"/>
      <c r="AD5094" s="112"/>
      <c r="AE5094" s="112"/>
      <c r="AF5094" s="112"/>
      <c r="AG5094" s="112"/>
      <c r="AH5094" s="112"/>
      <c r="AI5094" s="112"/>
      <c r="AJ5094" s="112"/>
      <c r="AK5094" s="112"/>
      <c r="AL5094" s="115"/>
      <c r="AM5094" s="115"/>
      <c r="AN5094" s="115"/>
      <c r="AO5094" s="115"/>
      <c r="AP5094" s="115"/>
      <c r="AQ5094" s="115"/>
      <c r="AR5094" s="115"/>
      <c r="AS5094" s="115"/>
      <c r="AT5094" s="115"/>
      <c r="AU5094" s="115"/>
    </row>
    <row r="5095" ht="15.75" customHeight="1">
      <c r="A5095" s="116"/>
      <c r="B5095" s="10">
        <f t="shared" si="5557"/>
        <v>1</v>
      </c>
      <c r="C5095" s="117" t="s">
        <v>10472</v>
      </c>
      <c r="D5095" s="118"/>
      <c r="E5095" s="118"/>
      <c r="F5095" s="118"/>
      <c r="G5095" s="118"/>
      <c r="H5095" s="118"/>
      <c r="I5095" s="118"/>
      <c r="J5095" s="118"/>
      <c r="K5095" s="118"/>
      <c r="L5095" s="118"/>
      <c r="M5095" s="118"/>
      <c r="N5095" s="118"/>
      <c r="O5095" s="118"/>
      <c r="P5095" s="118"/>
      <c r="Q5095" s="124"/>
      <c r="R5095" s="118"/>
      <c r="S5095" s="118"/>
      <c r="T5095" s="120"/>
      <c r="U5095" s="121"/>
      <c r="V5095" s="121"/>
      <c r="W5095" s="15">
        <f t="shared" si="2"/>
        <v>45635</v>
      </c>
      <c r="X5095" s="24">
        <v>5094.0</v>
      </c>
      <c r="Y5095" s="121"/>
      <c r="Z5095" s="121"/>
      <c r="AA5095" s="121"/>
      <c r="AB5095" s="121"/>
      <c r="AC5095" s="121"/>
      <c r="AD5095" s="121"/>
      <c r="AE5095" s="121"/>
      <c r="AF5095" s="121"/>
      <c r="AG5095" s="121"/>
      <c r="AH5095" s="121"/>
      <c r="AI5095" s="121"/>
      <c r="AJ5095" s="121"/>
      <c r="AK5095" s="121"/>
      <c r="AL5095" s="122"/>
      <c r="AM5095" s="122"/>
      <c r="AN5095" s="122"/>
      <c r="AO5095" s="122"/>
      <c r="AP5095" s="122"/>
      <c r="AQ5095" s="122"/>
      <c r="AR5095" s="122"/>
      <c r="AS5095" s="122"/>
      <c r="AT5095" s="122"/>
      <c r="AU5095" s="122"/>
    </row>
    <row r="5096" ht="15.75" customHeight="1">
      <c r="A5096" s="123">
        <f t="shared" ref="A5096:A5101" si="7246">COUNTIFS(C$3:C5096,C5096)</f>
        <v>1</v>
      </c>
      <c r="B5096" s="10">
        <f t="shared" si="5557"/>
        <v>1</v>
      </c>
      <c r="C5096" s="117" t="s">
        <v>10473</v>
      </c>
      <c r="D5096" s="124" t="s">
        <v>47</v>
      </c>
      <c r="E5096" s="119" t="s">
        <v>10474</v>
      </c>
      <c r="F5096" s="124"/>
      <c r="G5096" s="124"/>
      <c r="H5096" s="119" t="s">
        <v>10475</v>
      </c>
      <c r="I5096" s="124"/>
      <c r="J5096" s="124"/>
      <c r="K5096" s="124"/>
      <c r="L5096" s="124"/>
      <c r="M5096" s="124"/>
      <c r="N5096" s="119" t="s">
        <v>10476</v>
      </c>
      <c r="O5096" s="124" t="s">
        <v>65</v>
      </c>
      <c r="P5096" s="119" t="s">
        <v>10476</v>
      </c>
      <c r="Q5096" s="124"/>
      <c r="R5096" s="124" t="s">
        <v>10465</v>
      </c>
      <c r="S5096" s="124" t="s">
        <v>10466</v>
      </c>
      <c r="T5096" s="119" t="s">
        <v>10477</v>
      </c>
      <c r="U5096" s="126"/>
      <c r="V5096" s="126"/>
      <c r="W5096" s="15">
        <f t="shared" si="2"/>
        <v>45635</v>
      </c>
      <c r="X5096" s="24">
        <v>5095.0</v>
      </c>
      <c r="Y5096" s="121" t="str">
        <f>formulatext(A5096)</f>
        <v>=COUNTIFS(C$3:C5096,C5096)</v>
      </c>
      <c r="Z5096" s="127" t="str">
        <f>org.libreoffice.regex(Y5096,"(\= COUNTIFS\(C\$\d{1,3}:)(C\d{1,3})(,)(C\d{1,3})(\))","$2")</f>
        <v>#NAME?</v>
      </c>
      <c r="AA5096" s="127" t="str">
        <f>org.libreoffice.regex(Y5096,"(\= COUNTIFS\(C\$\d{1,3}:)(C\d{1,3})(,)(C\d{1,3})(\))","$4")</f>
        <v>#NAME?</v>
      </c>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si="7246"/>
        <v>1</v>
      </c>
      <c r="B5097" s="10">
        <f t="shared" si="5557"/>
        <v>1</v>
      </c>
      <c r="C5097" s="117" t="s">
        <v>10478</v>
      </c>
      <c r="D5097" s="146" t="s">
        <v>250</v>
      </c>
      <c r="E5097" s="146" t="s">
        <v>612</v>
      </c>
      <c r="F5097" s="143"/>
      <c r="G5097" s="143"/>
      <c r="H5097" s="146" t="s">
        <v>10479</v>
      </c>
      <c r="I5097" s="143"/>
      <c r="J5097" s="143"/>
      <c r="K5097" s="143"/>
      <c r="L5097" s="143"/>
      <c r="M5097" s="143"/>
      <c r="N5097" s="146" t="s">
        <v>10480</v>
      </c>
      <c r="O5097" s="143"/>
      <c r="P5097" s="124"/>
      <c r="Q5097" s="124"/>
      <c r="R5097" s="124" t="s">
        <v>10465</v>
      </c>
      <c r="S5097" s="124" t="s">
        <v>10466</v>
      </c>
      <c r="T5097" s="119" t="s">
        <v>10481</v>
      </c>
      <c r="U5097" s="126"/>
      <c r="V5097" s="126"/>
      <c r="W5097" s="15">
        <f t="shared" si="2"/>
        <v>45635</v>
      </c>
      <c r="X5097" s="24">
        <v>5096.0</v>
      </c>
      <c r="Y5097" s="121"/>
      <c r="Z5097" s="127"/>
      <c r="AA5097" s="127"/>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46"/>
        <v>1</v>
      </c>
      <c r="B5098" s="10">
        <f t="shared" si="5557"/>
        <v>1</v>
      </c>
      <c r="C5098" s="117" t="s">
        <v>10482</v>
      </c>
      <c r="D5098" s="143" t="s">
        <v>29</v>
      </c>
      <c r="E5098" s="143" t="s">
        <v>538</v>
      </c>
      <c r="F5098" s="143"/>
      <c r="G5098" s="143"/>
      <c r="H5098" s="143" t="s">
        <v>3700</v>
      </c>
      <c r="I5098" s="143"/>
      <c r="J5098" s="143"/>
      <c r="K5098" s="143"/>
      <c r="L5098" s="143"/>
      <c r="M5098" s="143"/>
      <c r="N5098" s="143"/>
      <c r="O5098" s="143"/>
      <c r="P5098" s="124"/>
      <c r="Q5098" s="124"/>
      <c r="R5098" s="124" t="s">
        <v>10465</v>
      </c>
      <c r="S5098" s="124" t="s">
        <v>10466</v>
      </c>
      <c r="T5098" s="119" t="s">
        <v>10483</v>
      </c>
      <c r="U5098" s="126"/>
      <c r="V5098" s="126"/>
      <c r="W5098" s="15">
        <f t="shared" si="2"/>
        <v>45635</v>
      </c>
      <c r="X5098" s="24">
        <v>5097.0</v>
      </c>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46"/>
        <v>1</v>
      </c>
      <c r="B5099" s="10">
        <f t="shared" si="5557"/>
        <v>1</v>
      </c>
      <c r="C5099" s="117" t="s">
        <v>10484</v>
      </c>
      <c r="D5099" s="143" t="s">
        <v>250</v>
      </c>
      <c r="E5099" s="146" t="s">
        <v>612</v>
      </c>
      <c r="F5099" s="143"/>
      <c r="G5099" s="143"/>
      <c r="H5099" s="143" t="s">
        <v>3704</v>
      </c>
      <c r="I5099" s="143" t="s">
        <v>3705</v>
      </c>
      <c r="J5099" s="143" t="s">
        <v>677</v>
      </c>
      <c r="K5099" s="143">
        <v>1.0</v>
      </c>
      <c r="L5099" s="143" t="s">
        <v>35</v>
      </c>
      <c r="M5099" s="143"/>
      <c r="N5099" s="143" t="s">
        <v>3706</v>
      </c>
      <c r="O5099" s="143"/>
      <c r="P5099" s="124"/>
      <c r="Q5099" s="124"/>
      <c r="R5099" s="124" t="s">
        <v>10465</v>
      </c>
      <c r="S5099" s="124" t="s">
        <v>10466</v>
      </c>
      <c r="T5099" s="119" t="s">
        <v>10485</v>
      </c>
      <c r="U5099" s="126"/>
      <c r="V5099" s="126"/>
      <c r="W5099" s="15">
        <f t="shared" si="2"/>
        <v>45635</v>
      </c>
      <c r="X5099" s="24">
        <v>5098.0</v>
      </c>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46"/>
        <v>11</v>
      </c>
      <c r="B5100" s="10">
        <f t="shared" si="5557"/>
        <v>19</v>
      </c>
      <c r="C5100" s="128" t="s">
        <v>5844</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4"/>
      <c r="R5100" s="124" t="s">
        <v>10465</v>
      </c>
      <c r="S5100" s="124" t="s">
        <v>10466</v>
      </c>
      <c r="T5100" s="129" t="s">
        <v>10472</v>
      </c>
      <c r="U5100" s="126"/>
      <c r="V5100" s="126"/>
      <c r="W5100" s="15">
        <f t="shared" si="2"/>
        <v>45635</v>
      </c>
      <c r="X5100" s="24">
        <v>5099.0</v>
      </c>
      <c r="Y5100" s="121" t="str">
        <f t="shared" ref="Y5100:Y5101" si="7247">formulatext(A5100)</f>
        <v>=COUNTIFS(C$3:C5100,C5100)</v>
      </c>
      <c r="Z5100" s="127" t="str">
        <f t="shared" ref="Z5100:Z5101" si="7248">org.libreoffice.regex(Y5100,"(\= COUNTIFS\(C\$\d{1,3}:)(C\d{1,3})(,)(C\d{1,3})(\))","$2")</f>
        <v>#NAME?</v>
      </c>
      <c r="AA5100" s="127" t="str">
        <f t="shared" ref="AA5100:AA5101" si="7249">org.libreoffice.regex(Y5100,"(\= COUNTIFS\(C\$\d{1,3}:)(C\d{1,3})(,)(C\d{1,3})(\))","$4")</f>
        <v>#NAME?</v>
      </c>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46"/>
        <v>1</v>
      </c>
      <c r="B5101" s="10">
        <f t="shared" si="5557"/>
        <v>1</v>
      </c>
      <c r="C5101" s="117" t="s">
        <v>10486</v>
      </c>
      <c r="D5101" s="119" t="s">
        <v>7090</v>
      </c>
      <c r="E5101" s="119" t="s">
        <v>10487</v>
      </c>
      <c r="F5101" s="124"/>
      <c r="G5101" s="124"/>
      <c r="H5101" s="119" t="s">
        <v>10488</v>
      </c>
      <c r="I5101" s="124"/>
      <c r="J5101" s="124"/>
      <c r="K5101" s="124"/>
      <c r="L5101" s="124"/>
      <c r="M5101" s="124"/>
      <c r="N5101" s="119" t="s">
        <v>10489</v>
      </c>
      <c r="O5101" s="124"/>
      <c r="P5101" s="124"/>
      <c r="Q5101" s="124"/>
      <c r="R5101" s="124" t="s">
        <v>10465</v>
      </c>
      <c r="S5101" s="124" t="s">
        <v>10466</v>
      </c>
      <c r="T5101" s="129" t="s">
        <v>10490</v>
      </c>
      <c r="U5101" s="126"/>
      <c r="V5101" s="126"/>
      <c r="W5101" s="15">
        <f t="shared" si="2"/>
        <v>45635</v>
      </c>
      <c r="X5101" s="24">
        <v>5100.0</v>
      </c>
      <c r="Y5101" s="121" t="str">
        <f t="shared" si="7247"/>
        <v>=COUNTIFS(C$3:C5101,C5101)</v>
      </c>
      <c r="Z5101" s="127" t="str">
        <f t="shared" si="7248"/>
        <v>#NAME?</v>
      </c>
      <c r="AA5101" s="127" t="str">
        <f t="shared" si="7249"/>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36"/>
      <c r="B5102" s="10">
        <f t="shared" si="5557"/>
        <v>0</v>
      </c>
      <c r="C5102" s="130"/>
      <c r="D5102" s="130"/>
      <c r="E5102" s="130"/>
      <c r="F5102" s="130"/>
      <c r="G5102" s="130"/>
      <c r="H5102" s="130"/>
      <c r="I5102" s="130"/>
      <c r="J5102" s="130"/>
      <c r="K5102" s="130"/>
      <c r="L5102" s="130"/>
      <c r="M5102" s="130"/>
      <c r="N5102" s="130"/>
      <c r="O5102" s="130"/>
      <c r="P5102" s="130"/>
      <c r="Q5102" s="130"/>
      <c r="R5102" s="130"/>
      <c r="S5102" s="130"/>
      <c r="T5102" s="130"/>
      <c r="U5102" s="36"/>
      <c r="V5102" s="36"/>
      <c r="W5102" s="15">
        <f t="shared" si="2"/>
        <v>45635</v>
      </c>
      <c r="X5102" s="24">
        <v>5101.0</v>
      </c>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57"/>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2"/>
        <v>45635</v>
      </c>
      <c r="X5103" s="24">
        <v>5102.0</v>
      </c>
      <c r="Y5103" s="17" t="str">
        <f t="shared" ref="Y5103:Y5125" si="7250">formulatext(A5103)</f>
        <v>#N/A</v>
      </c>
      <c r="Z5103" s="25" t="str">
        <f t="shared" ref="Z5103:Z5125" si="7251">org.libreoffice.regex(Y5103,"(\= COUNTIFS\(C\$\d{1,3}:)(C\d{1,3})(,)(C\d{1,3})(\))","$2")</f>
        <v>#NAME?</v>
      </c>
      <c r="AA5103" s="25" t="str">
        <f t="shared" ref="AA5103:AA5125" si="7252">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57"/>
        <v>1</v>
      </c>
      <c r="C5104" s="12" t="s">
        <v>10491</v>
      </c>
      <c r="D5104" s="21"/>
      <c r="E5104" s="21"/>
      <c r="F5104" s="21"/>
      <c r="G5104" s="21"/>
      <c r="H5104" s="21"/>
      <c r="I5104" s="21"/>
      <c r="J5104" s="21"/>
      <c r="K5104" s="21"/>
      <c r="L5104" s="21"/>
      <c r="M5104" s="21"/>
      <c r="N5104" s="21"/>
      <c r="O5104" s="21"/>
      <c r="P5104" s="21"/>
      <c r="Q5104" s="21"/>
      <c r="R5104" s="21"/>
      <c r="S5104" s="21"/>
      <c r="T5104" s="21"/>
      <c r="U5104" s="23"/>
      <c r="V5104" s="23"/>
      <c r="W5104" s="15">
        <f t="shared" si="2"/>
        <v>45635</v>
      </c>
      <c r="X5104" s="24">
        <v>5103.0</v>
      </c>
      <c r="Y5104" s="17" t="str">
        <f t="shared" si="7250"/>
        <v>#N/A</v>
      </c>
      <c r="Z5104" s="25" t="str">
        <f t="shared" si="7251"/>
        <v>#NAME?</v>
      </c>
      <c r="AA5104" s="25" t="str">
        <f t="shared" si="7252"/>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53">COUNTIFS(C$3:C5105,C5105)</f>
        <v>91</v>
      </c>
      <c r="B5105" s="10">
        <f t="shared" si="5557"/>
        <v>99</v>
      </c>
      <c r="C5105" s="12" t="s">
        <v>555</v>
      </c>
      <c r="D5105" s="21" t="str">
        <f t="shared" ref="D5105:D5107" si="7254">VLOOKUP($C5105,$C$1:$P$7320,2,0)</f>
        <v>pron</v>
      </c>
      <c r="E5105" s="21" t="str">
        <f t="shared" ref="E5105:E5106" si="7255">VLOOKUP($C5105,$C$1:$P$7320,3,0)</f>
        <v>masc nom sg of ya</v>
      </c>
      <c r="F5105" s="21" t="str">
        <f t="shared" ref="F5105:F5107" si="7256">VLOOKUP($C5105,$C$1:$P$7320,4,0)</f>
        <v/>
      </c>
      <c r="G5105" s="21"/>
      <c r="H5105" s="21" t="str">
        <f t="shared" ref="H5105:H5107" si="7257">VLOOKUP($C5105,$C$1:$P$7320,6,0)</f>
        <v>whichever, whoever</v>
      </c>
      <c r="I5105" s="21" t="str">
        <f t="shared" ref="I5105:I5107" si="7258">VLOOKUP($C5105,$C$1:$P$7320,7,0)</f>
        <v/>
      </c>
      <c r="J5105" s="21" t="str">
        <f t="shared" ref="J5105:J5107" si="7259">VLOOKUP($C5105,$C$1:$P$7320,8,0)</f>
        <v/>
      </c>
      <c r="K5105" s="21" t="str">
        <f t="shared" ref="K5105:K5107" si="7260">VLOOKUP($C5105,$C$1:$P$7320,9,0)</f>
        <v/>
      </c>
      <c r="L5105" s="21" t="str">
        <f t="shared" ref="L5105:L5107" si="7261">VLOOKUP($C5105,$C$1:$P$7320,10,0)</f>
        <v/>
      </c>
      <c r="M5105" s="21" t="str">
        <f t="shared" ref="M5105:M5107" si="7262">VLOOKUP($C5105,$C$1:$P$7320,11,0)</f>
        <v/>
      </c>
      <c r="N5105" s="21" t="str">
        <f t="shared" ref="N5105:N5107" si="7263">VLOOKUP($C5105,$C$1:$P$7320,12,0)</f>
        <v/>
      </c>
      <c r="O5105" s="21" t="str">
        <f t="shared" ref="O5105:O5107" si="7264">VLOOKUP($C5105,$C$1:$P$7320,13,0)</f>
        <v/>
      </c>
      <c r="P5105" s="21" t="str">
        <f t="shared" ref="P5105:P5107" si="7265">VLOOKUP($C5105,$C$1:$P$7320,14,0)</f>
        <v/>
      </c>
      <c r="Q5105" s="21"/>
      <c r="R5105" s="21" t="s">
        <v>10491</v>
      </c>
      <c r="S5105" s="21" t="s">
        <v>10492</v>
      </c>
      <c r="T5105" s="21" t="s">
        <v>10493</v>
      </c>
      <c r="U5105" s="77"/>
      <c r="V5105" s="23"/>
      <c r="W5105" s="15">
        <f t="shared" si="2"/>
        <v>45635</v>
      </c>
      <c r="X5105" s="24">
        <v>5104.0</v>
      </c>
      <c r="Y5105" s="17" t="str">
        <f t="shared" si="7250"/>
        <v>=COUNTIFS(C$3:C5105,C5105)</v>
      </c>
      <c r="Z5105" s="25" t="str">
        <f t="shared" si="7251"/>
        <v>#NAME?</v>
      </c>
      <c r="AA5105" s="25" t="str">
        <f t="shared" si="7252"/>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53"/>
        <v>109</v>
      </c>
      <c r="B5106" s="10">
        <f t="shared" si="5557"/>
        <v>124</v>
      </c>
      <c r="C5106" s="12" t="s">
        <v>466</v>
      </c>
      <c r="D5106" s="21" t="str">
        <f t="shared" si="7254"/>
        <v>ind</v>
      </c>
      <c r="E5106" s="21" t="str">
        <f t="shared" si="7255"/>
        <v/>
      </c>
      <c r="F5106" s="21" t="str">
        <f t="shared" si="7256"/>
        <v/>
      </c>
      <c r="G5106" s="21"/>
      <c r="H5106" s="21" t="str">
        <f t="shared" si="7257"/>
        <v>then, now, so, but</v>
      </c>
      <c r="I5106" s="21" t="str">
        <f t="shared" si="7258"/>
        <v/>
      </c>
      <c r="J5106" s="21" t="str">
        <f t="shared" si="7259"/>
        <v/>
      </c>
      <c r="K5106" s="21" t="str">
        <f t="shared" si="7260"/>
        <v/>
      </c>
      <c r="L5106" s="21" t="str">
        <f t="shared" si="7261"/>
        <v/>
      </c>
      <c r="M5106" s="21" t="str">
        <f t="shared" si="7262"/>
        <v/>
      </c>
      <c r="N5106" s="21" t="str">
        <f t="shared" si="7263"/>
        <v/>
      </c>
      <c r="O5106" s="21" t="str">
        <f t="shared" si="7264"/>
        <v/>
      </c>
      <c r="P5106" s="21" t="str">
        <f t="shared" si="7265"/>
        <v/>
      </c>
      <c r="Q5106" s="21"/>
      <c r="R5106" s="21" t="s">
        <v>10491</v>
      </c>
      <c r="S5106" s="21" t="s">
        <v>10492</v>
      </c>
      <c r="T5106" s="21" t="s">
        <v>10493</v>
      </c>
      <c r="U5106" s="23"/>
      <c r="V5106" s="23"/>
      <c r="W5106" s="15">
        <f t="shared" si="2"/>
        <v>45635</v>
      </c>
      <c r="X5106" s="24">
        <v>5105.0</v>
      </c>
      <c r="Y5106" s="17" t="str">
        <f t="shared" si="7250"/>
        <v>=COUNTIFS(C$3:C5106,C5106)</v>
      </c>
      <c r="Z5106" s="25" t="str">
        <f t="shared" si="7251"/>
        <v>#NAME?</v>
      </c>
      <c r="AA5106" s="25" t="str">
        <f t="shared" si="7252"/>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3"/>
        <v>139</v>
      </c>
      <c r="B5107" s="10">
        <f t="shared" si="5557"/>
        <v>147</v>
      </c>
      <c r="C5107" s="12" t="s">
        <v>560</v>
      </c>
      <c r="D5107" s="21" t="str">
        <f t="shared" si="7254"/>
        <v>noun</v>
      </c>
      <c r="E5107" s="21" t="s">
        <v>3635</v>
      </c>
      <c r="F5107" s="21" t="str">
        <f t="shared" si="7256"/>
        <v/>
      </c>
      <c r="G5107" s="21"/>
      <c r="H5107" s="21" t="str">
        <f t="shared" si="7257"/>
        <v>monk, monastic</v>
      </c>
      <c r="I5107" s="21" t="str">
        <f t="shared" si="7258"/>
        <v>beggar, mendicant</v>
      </c>
      <c r="J5107" s="21" t="str">
        <f t="shared" si="7259"/>
        <v>√bhikkh (beg)</v>
      </c>
      <c r="K5107" s="21">
        <f t="shared" si="7260"/>
        <v>1</v>
      </c>
      <c r="L5107" s="21" t="str">
        <f t="shared" si="7261"/>
        <v>a</v>
      </c>
      <c r="M5107" s="21" t="str">
        <f t="shared" si="7262"/>
        <v/>
      </c>
      <c r="N5107" s="21" t="str">
        <f t="shared" si="7263"/>
        <v>√bhikkh + u</v>
      </c>
      <c r="O5107" s="21" t="str">
        <f t="shared" si="7264"/>
        <v/>
      </c>
      <c r="P5107" s="21" t="str">
        <f t="shared" si="7265"/>
        <v/>
      </c>
      <c r="Q5107" s="21"/>
      <c r="R5107" s="21" t="s">
        <v>10491</v>
      </c>
      <c r="S5107" s="21" t="s">
        <v>10492</v>
      </c>
      <c r="T5107" s="21" t="s">
        <v>10493</v>
      </c>
      <c r="U5107" s="23"/>
      <c r="V5107" s="23"/>
      <c r="W5107" s="15">
        <f t="shared" si="2"/>
        <v>45635</v>
      </c>
      <c r="X5107" s="24">
        <v>5106.0</v>
      </c>
      <c r="Y5107" s="17" t="str">
        <f t="shared" si="7250"/>
        <v>=COUNTIFS(C$3:C5107,C5107)</v>
      </c>
      <c r="Z5107" s="25" t="str">
        <f t="shared" si="7251"/>
        <v>#NAME?</v>
      </c>
      <c r="AA5107" s="25" t="str">
        <f t="shared" si="7252"/>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3"/>
        <v>1</v>
      </c>
      <c r="B5108" s="10">
        <f t="shared" si="5557"/>
        <v>1</v>
      </c>
      <c r="C5108" s="12" t="s">
        <v>10494</v>
      </c>
      <c r="D5108" s="21" t="s">
        <v>47</v>
      </c>
      <c r="E5108" s="21" t="s">
        <v>10495</v>
      </c>
      <c r="F5108" s="21"/>
      <c r="G5108" s="21"/>
      <c r="H5108" s="21" t="s">
        <v>10496</v>
      </c>
      <c r="I5108" s="21" t="s">
        <v>10497</v>
      </c>
      <c r="J5108" s="21" t="s">
        <v>1210</v>
      </c>
      <c r="K5108" s="21">
        <v>1.0</v>
      </c>
      <c r="L5108" s="21" t="s">
        <v>35</v>
      </c>
      <c r="M5108" s="21"/>
      <c r="N5108" s="21" t="s">
        <v>10498</v>
      </c>
      <c r="O5108" s="21"/>
      <c r="P5108" s="21"/>
      <c r="Q5108" s="21"/>
      <c r="R5108" s="21" t="s">
        <v>10491</v>
      </c>
      <c r="S5108" s="21" t="s">
        <v>10492</v>
      </c>
      <c r="T5108" s="21" t="s">
        <v>10499</v>
      </c>
      <c r="U5108" s="23"/>
      <c r="V5108" s="23"/>
      <c r="W5108" s="15">
        <f t="shared" si="2"/>
        <v>45635</v>
      </c>
      <c r="X5108" s="24">
        <v>5107.0</v>
      </c>
      <c r="Y5108" s="17" t="str">
        <f t="shared" si="7250"/>
        <v>=COUNTIFS(C$3:C5108,C5108)</v>
      </c>
      <c r="Z5108" s="25" t="str">
        <f t="shared" si="7251"/>
        <v>#NAME?</v>
      </c>
      <c r="AA5108" s="25" t="str">
        <f t="shared" si="7252"/>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3"/>
        <v>1</v>
      </c>
      <c r="B5109" s="10">
        <f t="shared" si="5557"/>
        <v>1</v>
      </c>
      <c r="C5109" s="12" t="s">
        <v>10500</v>
      </c>
      <c r="D5109" s="21" t="s">
        <v>47</v>
      </c>
      <c r="E5109" s="21" t="s">
        <v>10501</v>
      </c>
      <c r="F5109" s="21"/>
      <c r="G5109" s="21"/>
      <c r="H5109" s="21" t="s">
        <v>10502</v>
      </c>
      <c r="I5109" s="21" t="s">
        <v>10503</v>
      </c>
      <c r="J5109" s="21"/>
      <c r="K5109" s="21"/>
      <c r="L5109" s="21"/>
      <c r="M5109" s="21"/>
      <c r="N5109" s="21"/>
      <c r="O5109" s="21"/>
      <c r="P5109" s="21"/>
      <c r="Q5109" s="21"/>
      <c r="R5109" s="21" t="s">
        <v>10491</v>
      </c>
      <c r="S5109" s="21" t="s">
        <v>10492</v>
      </c>
      <c r="T5109" s="21" t="s">
        <v>10504</v>
      </c>
      <c r="U5109" s="23"/>
      <c r="V5109" s="23"/>
      <c r="W5109" s="15">
        <f t="shared" si="2"/>
        <v>45635</v>
      </c>
      <c r="X5109" s="24">
        <v>5108.0</v>
      </c>
      <c r="Y5109" s="17" t="str">
        <f t="shared" si="7250"/>
        <v>=COUNTIFS(C$3:C5109,C5109)</v>
      </c>
      <c r="Z5109" s="25" t="str">
        <f t="shared" si="7251"/>
        <v>#NAME?</v>
      </c>
      <c r="AA5109" s="25" t="str">
        <f t="shared" si="7252"/>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3"/>
        <v>1</v>
      </c>
      <c r="B5110" s="10">
        <f t="shared" si="5557"/>
        <v>1</v>
      </c>
      <c r="C5110" s="12" t="s">
        <v>10505</v>
      </c>
      <c r="D5110" s="21" t="s">
        <v>250</v>
      </c>
      <c r="E5110" s="21" t="s">
        <v>10506</v>
      </c>
      <c r="F5110" s="21"/>
      <c r="G5110" s="21"/>
      <c r="H5110" s="21" t="s">
        <v>10507</v>
      </c>
      <c r="I5110" s="21" t="s">
        <v>10508</v>
      </c>
      <c r="J5110" s="21"/>
      <c r="K5110" s="21"/>
      <c r="L5110" s="21"/>
      <c r="M5110" s="21"/>
      <c r="N5110" s="21" t="s">
        <v>10509</v>
      </c>
      <c r="O5110" s="21" t="s">
        <v>1425</v>
      </c>
      <c r="P5110" s="21" t="s">
        <v>10510</v>
      </c>
      <c r="Q5110" s="21" t="s">
        <v>10511</v>
      </c>
      <c r="R5110" s="21" t="s">
        <v>10491</v>
      </c>
      <c r="S5110" s="21" t="s">
        <v>10492</v>
      </c>
      <c r="T5110" s="21" t="s">
        <v>10512</v>
      </c>
      <c r="U5110" s="23"/>
      <c r="V5110" s="23"/>
      <c r="W5110" s="15">
        <f t="shared" si="2"/>
        <v>45635</v>
      </c>
      <c r="X5110" s="24">
        <v>5109.0</v>
      </c>
      <c r="Y5110" s="17" t="str">
        <f t="shared" si="7250"/>
        <v>=COUNTIFS(C$3:C5110,C5110)</v>
      </c>
      <c r="Z5110" s="25" t="str">
        <f t="shared" si="7251"/>
        <v>#NAME?</v>
      </c>
      <c r="AA5110" s="25" t="str">
        <f t="shared" si="7252"/>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3"/>
        <v>1</v>
      </c>
      <c r="B5111" s="10">
        <f t="shared" si="5557"/>
        <v>1</v>
      </c>
      <c r="C5111" s="12" t="s">
        <v>10513</v>
      </c>
      <c r="D5111" s="21" t="s">
        <v>47</v>
      </c>
      <c r="E5111" s="21" t="s">
        <v>612</v>
      </c>
      <c r="F5111" s="21"/>
      <c r="G5111" s="21"/>
      <c r="H5111" s="21" t="s">
        <v>10514</v>
      </c>
      <c r="I5111" s="21"/>
      <c r="J5111" s="21"/>
      <c r="K5111" s="21"/>
      <c r="L5111" s="21"/>
      <c r="M5111" s="21"/>
      <c r="N5111" s="21"/>
      <c r="O5111" s="21"/>
      <c r="P5111" s="21"/>
      <c r="Q5111" s="21"/>
      <c r="R5111" s="21" t="s">
        <v>10491</v>
      </c>
      <c r="S5111" s="21" t="s">
        <v>10492</v>
      </c>
      <c r="T5111" s="21" t="s">
        <v>10515</v>
      </c>
      <c r="U5111" s="23"/>
      <c r="V5111" s="23"/>
      <c r="W5111" s="15">
        <f t="shared" si="2"/>
        <v>45635</v>
      </c>
      <c r="X5111" s="24">
        <v>5110.0</v>
      </c>
      <c r="Y5111" s="17" t="str">
        <f t="shared" si="7250"/>
        <v>=COUNTIFS(C$3:C5111,C5111)</v>
      </c>
      <c r="Z5111" s="25" t="str">
        <f t="shared" si="7251"/>
        <v>#NAME?</v>
      </c>
      <c r="AA5111" s="25" t="str">
        <f t="shared" si="7252"/>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3"/>
        <v>1</v>
      </c>
      <c r="B5112" s="10">
        <f t="shared" si="5557"/>
        <v>1</v>
      </c>
      <c r="C5112" s="12" t="s">
        <v>10516</v>
      </c>
      <c r="D5112" s="21" t="s">
        <v>183</v>
      </c>
      <c r="E5112" s="21" t="s">
        <v>10517</v>
      </c>
      <c r="F5112" s="21"/>
      <c r="G5112" s="21"/>
      <c r="H5112" s="21" t="s">
        <v>10518</v>
      </c>
      <c r="I5112" s="21" t="s">
        <v>10519</v>
      </c>
      <c r="J5112" s="21" t="s">
        <v>7787</v>
      </c>
      <c r="K5112" s="21">
        <v>2.0</v>
      </c>
      <c r="L5112" s="21" t="s">
        <v>3045</v>
      </c>
      <c r="M5112" s="21"/>
      <c r="N5112" s="21" t="s">
        <v>10520</v>
      </c>
      <c r="O5112" s="21"/>
      <c r="P5112" s="21"/>
      <c r="Q5112" s="21" t="s">
        <v>10521</v>
      </c>
      <c r="R5112" s="21" t="s">
        <v>10491</v>
      </c>
      <c r="S5112" s="21" t="s">
        <v>10492</v>
      </c>
      <c r="T5112" s="21" t="s">
        <v>10522</v>
      </c>
      <c r="U5112" s="23"/>
      <c r="V5112" s="23"/>
      <c r="W5112" s="15">
        <f t="shared" si="2"/>
        <v>45635</v>
      </c>
      <c r="X5112" s="24">
        <v>5111.0</v>
      </c>
      <c r="Y5112" s="17" t="str">
        <f t="shared" si="7250"/>
        <v>=COUNTIFS(C$3:C5112,C5112)</v>
      </c>
      <c r="Z5112" s="25" t="str">
        <f t="shared" si="7251"/>
        <v>#NAME?</v>
      </c>
      <c r="AA5112" s="25" t="str">
        <f t="shared" si="7252"/>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3"/>
        <v>1</v>
      </c>
      <c r="B5113" s="10">
        <f t="shared" si="5557"/>
        <v>1</v>
      </c>
      <c r="C5113" s="12" t="s">
        <v>10523</v>
      </c>
      <c r="D5113" s="21" t="s">
        <v>250</v>
      </c>
      <c r="E5113" s="21" t="s">
        <v>10524</v>
      </c>
      <c r="F5113" s="21"/>
      <c r="G5113" s="21"/>
      <c r="H5113" s="21" t="s">
        <v>10525</v>
      </c>
      <c r="I5113" s="21"/>
      <c r="J5113" s="21"/>
      <c r="K5113" s="21"/>
      <c r="L5113" s="21"/>
      <c r="M5113" s="21"/>
      <c r="N5113" s="21" t="s">
        <v>10526</v>
      </c>
      <c r="O5113" s="21" t="s">
        <v>65</v>
      </c>
      <c r="P5113" s="21" t="s">
        <v>10527</v>
      </c>
      <c r="Q5113" s="21"/>
      <c r="R5113" s="21" t="s">
        <v>10491</v>
      </c>
      <c r="S5113" s="21" t="s">
        <v>10492</v>
      </c>
      <c r="T5113" s="21" t="s">
        <v>10528</v>
      </c>
      <c r="U5113" s="23"/>
      <c r="V5113" s="23"/>
      <c r="W5113" s="15">
        <f t="shared" si="2"/>
        <v>45635</v>
      </c>
      <c r="X5113" s="24">
        <v>5112.0</v>
      </c>
      <c r="Y5113" s="17" t="str">
        <f t="shared" si="7250"/>
        <v>=COUNTIFS(C$3:C5113,C5113)</v>
      </c>
      <c r="Z5113" s="25" t="str">
        <f t="shared" si="7251"/>
        <v>#NAME?</v>
      </c>
      <c r="AA5113" s="25" t="str">
        <f t="shared" si="7252"/>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3"/>
        <v>1</v>
      </c>
      <c r="B5114" s="10">
        <f t="shared" si="5557"/>
        <v>1</v>
      </c>
      <c r="C5114" s="12" t="s">
        <v>10529</v>
      </c>
      <c r="D5114" s="21" t="s">
        <v>183</v>
      </c>
      <c r="E5114" s="21" t="s">
        <v>10530</v>
      </c>
      <c r="F5114" s="21"/>
      <c r="G5114" s="21"/>
      <c r="H5114" s="21" t="s">
        <v>10531</v>
      </c>
      <c r="I5114" s="21"/>
      <c r="J5114" s="21" t="s">
        <v>2661</v>
      </c>
      <c r="K5114" s="21">
        <v>1.0</v>
      </c>
      <c r="L5114" s="21" t="s">
        <v>35</v>
      </c>
      <c r="M5114" s="21"/>
      <c r="N5114" s="21" t="s">
        <v>10532</v>
      </c>
      <c r="O5114" s="21"/>
      <c r="P5114" s="21"/>
      <c r="Q5114" s="21"/>
      <c r="R5114" s="21" t="s">
        <v>10491</v>
      </c>
      <c r="S5114" s="21" t="s">
        <v>10492</v>
      </c>
      <c r="T5114" s="21" t="s">
        <v>10533</v>
      </c>
      <c r="U5114" s="23"/>
      <c r="V5114" s="23"/>
      <c r="W5114" s="15">
        <f t="shared" si="2"/>
        <v>45635</v>
      </c>
      <c r="X5114" s="24">
        <v>5113.0</v>
      </c>
      <c r="Y5114" s="17" t="str">
        <f t="shared" si="7250"/>
        <v>=COUNTIFS(C$3:C5114,C5114)</v>
      </c>
      <c r="Z5114" s="25" t="str">
        <f t="shared" si="7251"/>
        <v>#NAME?</v>
      </c>
      <c r="AA5114" s="25" t="str">
        <f t="shared" si="7252"/>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3"/>
        <v>1</v>
      </c>
      <c r="B5115" s="10">
        <f t="shared" si="5557"/>
        <v>1</v>
      </c>
      <c r="C5115" s="12" t="s">
        <v>10534</v>
      </c>
      <c r="D5115" s="21" t="s">
        <v>250</v>
      </c>
      <c r="E5115" s="21" t="s">
        <v>10535</v>
      </c>
      <c r="F5115" s="21"/>
      <c r="G5115" s="21"/>
      <c r="H5115" s="21" t="s">
        <v>10536</v>
      </c>
      <c r="I5115" s="21"/>
      <c r="J5115" s="21" t="s">
        <v>1210</v>
      </c>
      <c r="K5115" s="21">
        <v>1.0</v>
      </c>
      <c r="L5115" s="21" t="s">
        <v>35</v>
      </c>
      <c r="M5115" s="21"/>
      <c r="N5115" s="21" t="s">
        <v>10537</v>
      </c>
      <c r="O5115" s="21"/>
      <c r="P5115" s="21"/>
      <c r="Q5115" s="21"/>
      <c r="R5115" s="21" t="s">
        <v>10491</v>
      </c>
      <c r="S5115" s="21" t="s">
        <v>10492</v>
      </c>
      <c r="T5115" s="21" t="s">
        <v>10538</v>
      </c>
      <c r="U5115" s="23"/>
      <c r="V5115" s="23"/>
      <c r="W5115" s="15">
        <f t="shared" si="2"/>
        <v>45635</v>
      </c>
      <c r="X5115" s="24">
        <v>5114.0</v>
      </c>
      <c r="Y5115" s="17" t="str">
        <f t="shared" si="7250"/>
        <v>=COUNTIFS(C$3:C5115,C5115)</v>
      </c>
      <c r="Z5115" s="25" t="str">
        <f t="shared" si="7251"/>
        <v>#NAME?</v>
      </c>
      <c r="AA5115" s="25" t="str">
        <f t="shared" si="7252"/>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3"/>
        <v>1</v>
      </c>
      <c r="B5116" s="10">
        <f t="shared" si="5557"/>
        <v>1</v>
      </c>
      <c r="C5116" s="12" t="s">
        <v>10539</v>
      </c>
      <c r="D5116" s="21" t="s">
        <v>250</v>
      </c>
      <c r="E5116" s="21" t="s">
        <v>10540</v>
      </c>
      <c r="F5116" s="21"/>
      <c r="G5116" s="21"/>
      <c r="H5116" s="21" t="s">
        <v>10541</v>
      </c>
      <c r="I5116" s="21" t="s">
        <v>10542</v>
      </c>
      <c r="J5116" s="21"/>
      <c r="K5116" s="21"/>
      <c r="L5116" s="21"/>
      <c r="M5116" s="21"/>
      <c r="N5116" s="21" t="s">
        <v>10543</v>
      </c>
      <c r="O5116" s="21" t="s">
        <v>65</v>
      </c>
      <c r="P5116" s="27" t="s">
        <v>10544</v>
      </c>
      <c r="Q5116" s="21" t="s">
        <v>10545</v>
      </c>
      <c r="R5116" s="21" t="s">
        <v>10491</v>
      </c>
      <c r="S5116" s="21" t="s">
        <v>10492</v>
      </c>
      <c r="T5116" s="21" t="s">
        <v>10546</v>
      </c>
      <c r="U5116" s="23"/>
      <c r="V5116" s="23"/>
      <c r="W5116" s="15">
        <f t="shared" si="2"/>
        <v>45635</v>
      </c>
      <c r="X5116" s="24">
        <v>5115.0</v>
      </c>
      <c r="Y5116" s="17" t="str">
        <f t="shared" si="7250"/>
        <v>=COUNTIFS(C$3:C5116,C5116)</v>
      </c>
      <c r="Z5116" s="25" t="str">
        <f t="shared" si="7251"/>
        <v>#NAME?</v>
      </c>
      <c r="AA5116" s="25" t="str">
        <f t="shared" si="7252"/>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3"/>
        <v>1</v>
      </c>
      <c r="B5117" s="10">
        <f t="shared" si="5557"/>
        <v>1</v>
      </c>
      <c r="C5117" s="12" t="s">
        <v>10547</v>
      </c>
      <c r="D5117" s="21" t="s">
        <v>183</v>
      </c>
      <c r="E5117" s="21" t="s">
        <v>10548</v>
      </c>
      <c r="F5117" s="21"/>
      <c r="G5117" s="21"/>
      <c r="H5117" s="21" t="s">
        <v>10549</v>
      </c>
      <c r="I5117" s="21"/>
      <c r="J5117" s="21" t="s">
        <v>975</v>
      </c>
      <c r="K5117" s="21">
        <v>1.0</v>
      </c>
      <c r="L5117" s="21" t="s">
        <v>35</v>
      </c>
      <c r="M5117" s="21"/>
      <c r="N5117" s="21" t="s">
        <v>10550</v>
      </c>
      <c r="O5117" s="21"/>
      <c r="P5117" s="21"/>
      <c r="Q5117" s="21" t="s">
        <v>10551</v>
      </c>
      <c r="R5117" s="21" t="s">
        <v>10491</v>
      </c>
      <c r="S5117" s="21" t="s">
        <v>10492</v>
      </c>
      <c r="T5117" s="21" t="s">
        <v>10552</v>
      </c>
      <c r="U5117" s="23"/>
      <c r="V5117" s="23"/>
      <c r="W5117" s="15">
        <f t="shared" si="2"/>
        <v>45635</v>
      </c>
      <c r="X5117" s="24">
        <v>5116.0</v>
      </c>
      <c r="Y5117" s="17" t="str">
        <f t="shared" si="7250"/>
        <v>=COUNTIFS(C$3:C5117,C5117)</v>
      </c>
      <c r="Z5117" s="25" t="str">
        <f t="shared" si="7251"/>
        <v>#NAME?</v>
      </c>
      <c r="AA5117" s="25" t="str">
        <f t="shared" si="7252"/>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3"/>
        <v>1</v>
      </c>
      <c r="B5118" s="10">
        <f t="shared" si="5557"/>
        <v>1</v>
      </c>
      <c r="C5118" s="12" t="s">
        <v>10553</v>
      </c>
      <c r="D5118" s="21" t="s">
        <v>10554</v>
      </c>
      <c r="E5118" s="21" t="s">
        <v>10555</v>
      </c>
      <c r="F5118" s="21"/>
      <c r="G5118" s="21"/>
      <c r="H5118" s="21" t="s">
        <v>10556</v>
      </c>
      <c r="I5118" s="21" t="s">
        <v>10557</v>
      </c>
      <c r="J5118" s="21"/>
      <c r="K5118" s="21"/>
      <c r="L5118" s="21"/>
      <c r="M5118" s="21"/>
      <c r="N5118" s="21" t="s">
        <v>10558</v>
      </c>
      <c r="O5118" s="21"/>
      <c r="P5118" s="21"/>
      <c r="Q5118" s="21"/>
      <c r="R5118" s="21" t="s">
        <v>10491</v>
      </c>
      <c r="S5118" s="21" t="s">
        <v>10492</v>
      </c>
      <c r="T5118" s="21" t="s">
        <v>10559</v>
      </c>
      <c r="U5118" s="23"/>
      <c r="V5118" s="23"/>
      <c r="W5118" s="15">
        <f t="shared" si="2"/>
        <v>45635</v>
      </c>
      <c r="X5118" s="24">
        <v>5117.0</v>
      </c>
      <c r="Y5118" s="17" t="str">
        <f t="shared" si="7250"/>
        <v>=COUNTIFS(C$3:C5118,C5118)</v>
      </c>
      <c r="Z5118" s="25" t="str">
        <f t="shared" si="7251"/>
        <v>#NAME?</v>
      </c>
      <c r="AA5118" s="25" t="str">
        <f t="shared" si="7252"/>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3"/>
        <v>5</v>
      </c>
      <c r="B5119" s="10">
        <f t="shared" si="5557"/>
        <v>7</v>
      </c>
      <c r="C5119" s="12" t="s">
        <v>5230</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10491</v>
      </c>
      <c r="S5119" s="21" t="s">
        <v>10492</v>
      </c>
      <c r="T5119" s="21" t="s">
        <v>10493</v>
      </c>
      <c r="U5119" s="23"/>
      <c r="V5119" s="23"/>
      <c r="W5119" s="15">
        <f t="shared" si="2"/>
        <v>45635</v>
      </c>
      <c r="X5119" s="24">
        <v>5118.0</v>
      </c>
      <c r="Y5119" s="17" t="str">
        <f t="shared" si="7250"/>
        <v>=COUNTIFS(C$3:C5119,C5119)</v>
      </c>
      <c r="Z5119" s="25" t="str">
        <f t="shared" si="7251"/>
        <v>#NAME?</v>
      </c>
      <c r="AA5119" s="25" t="str">
        <f t="shared" si="7252"/>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3"/>
        <v>1</v>
      </c>
      <c r="B5120" s="10">
        <f t="shared" si="5557"/>
        <v>1</v>
      </c>
      <c r="C5120" s="12" t="s">
        <v>10560</v>
      </c>
      <c r="D5120" s="21" t="s">
        <v>183</v>
      </c>
      <c r="E5120" s="21" t="s">
        <v>10561</v>
      </c>
      <c r="F5120" s="21"/>
      <c r="G5120" s="21"/>
      <c r="H5120" s="21" t="s">
        <v>10562</v>
      </c>
      <c r="I5120" s="21" t="s">
        <v>10563</v>
      </c>
      <c r="J5120" s="21" t="s">
        <v>456</v>
      </c>
      <c r="K5120" s="21">
        <v>8.0</v>
      </c>
      <c r="L5120" s="21" t="s">
        <v>196</v>
      </c>
      <c r="M5120" s="21"/>
      <c r="N5120" s="21" t="s">
        <v>10564</v>
      </c>
      <c r="O5120" s="21"/>
      <c r="P5120" s="21"/>
      <c r="Q5120" s="21"/>
      <c r="R5120" s="21" t="s">
        <v>10491</v>
      </c>
      <c r="S5120" s="21" t="s">
        <v>10492</v>
      </c>
      <c r="T5120" s="21" t="s">
        <v>10565</v>
      </c>
      <c r="U5120" s="23"/>
      <c r="V5120" s="23"/>
      <c r="W5120" s="15">
        <f t="shared" si="2"/>
        <v>45635</v>
      </c>
      <c r="X5120" s="24">
        <v>5119.0</v>
      </c>
      <c r="Y5120" s="17" t="str">
        <f t="shared" si="7250"/>
        <v>=COUNTIFS(C$3:C5120,C5120)</v>
      </c>
      <c r="Z5120" s="25" t="str">
        <f t="shared" si="7251"/>
        <v>#NAME?</v>
      </c>
      <c r="AA5120" s="25" t="str">
        <f t="shared" si="7252"/>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3"/>
        <v>1</v>
      </c>
      <c r="B5121" s="10">
        <f t="shared" si="5557"/>
        <v>1</v>
      </c>
      <c r="C5121" s="12" t="s">
        <v>10566</v>
      </c>
      <c r="D5121" s="21" t="s">
        <v>47</v>
      </c>
      <c r="E5121" s="21" t="s">
        <v>10567</v>
      </c>
      <c r="F5121" s="21"/>
      <c r="G5121" s="21"/>
      <c r="H5121" s="21" t="s">
        <v>8557</v>
      </c>
      <c r="I5121" s="21" t="s">
        <v>10568</v>
      </c>
      <c r="J5121" s="21"/>
      <c r="K5121" s="21"/>
      <c r="L5121" s="21"/>
      <c r="M5121" s="21"/>
      <c r="N5121" s="21" t="s">
        <v>10569</v>
      </c>
      <c r="O5121" s="21" t="s">
        <v>916</v>
      </c>
      <c r="P5121" s="21" t="s">
        <v>10570</v>
      </c>
      <c r="Q5121" s="21"/>
      <c r="R5121" s="21" t="s">
        <v>10491</v>
      </c>
      <c r="S5121" s="21" t="s">
        <v>10492</v>
      </c>
      <c r="T5121" s="21" t="s">
        <v>10571</v>
      </c>
      <c r="U5121" s="23"/>
      <c r="V5121" s="23"/>
      <c r="W5121" s="15">
        <f t="shared" si="2"/>
        <v>45635</v>
      </c>
      <c r="X5121" s="24">
        <v>5120.0</v>
      </c>
      <c r="Y5121" s="17" t="str">
        <f t="shared" si="7250"/>
        <v>=COUNTIFS(C$3:C5121,C5121)</v>
      </c>
      <c r="Z5121" s="25" t="str">
        <f t="shared" si="7251"/>
        <v>#NAME?</v>
      </c>
      <c r="AA5121" s="25" t="str">
        <f t="shared" si="7252"/>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3"/>
        <v>1</v>
      </c>
      <c r="B5122" s="10">
        <f t="shared" si="5557"/>
        <v>1</v>
      </c>
      <c r="C5122" s="12" t="s">
        <v>10572</v>
      </c>
      <c r="D5122" s="21" t="s">
        <v>47</v>
      </c>
      <c r="E5122" s="21" t="s">
        <v>612</v>
      </c>
      <c r="F5122" s="21"/>
      <c r="G5122" s="21"/>
      <c r="H5122" s="21" t="s">
        <v>10573</v>
      </c>
      <c r="I5122" s="21" t="s">
        <v>10574</v>
      </c>
      <c r="J5122" s="21"/>
      <c r="K5122" s="21"/>
      <c r="L5122" s="21"/>
      <c r="M5122" s="21"/>
      <c r="N5122" s="21"/>
      <c r="O5122" s="21"/>
      <c r="P5122" s="21"/>
      <c r="Q5122" s="21"/>
      <c r="R5122" s="21" t="s">
        <v>10491</v>
      </c>
      <c r="S5122" s="21" t="s">
        <v>10492</v>
      </c>
      <c r="T5122" s="21" t="s">
        <v>10575</v>
      </c>
      <c r="U5122" s="23"/>
      <c r="V5122" s="23"/>
      <c r="W5122" s="15">
        <f t="shared" si="2"/>
        <v>45635</v>
      </c>
      <c r="X5122" s="24">
        <v>5121.0</v>
      </c>
      <c r="Y5122" s="17" t="str">
        <f t="shared" si="7250"/>
        <v>=COUNTIFS(C$3:C5122,C5122)</v>
      </c>
      <c r="Z5122" s="25" t="str">
        <f t="shared" si="7251"/>
        <v>#NAME?</v>
      </c>
      <c r="AA5122" s="25" t="str">
        <f t="shared" si="7252"/>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3"/>
        <v>1</v>
      </c>
      <c r="B5123" s="10">
        <f t="shared" si="5557"/>
        <v>1</v>
      </c>
      <c r="C5123" s="12" t="s">
        <v>10576</v>
      </c>
      <c r="D5123" s="21" t="s">
        <v>47</v>
      </c>
      <c r="E5123" s="21" t="s">
        <v>10577</v>
      </c>
      <c r="F5123" s="21"/>
      <c r="G5123" s="21"/>
      <c r="H5123" s="21" t="s">
        <v>10578</v>
      </c>
      <c r="I5123" s="21" t="s">
        <v>10579</v>
      </c>
      <c r="J5123" s="21"/>
      <c r="K5123" s="21"/>
      <c r="L5123" s="21"/>
      <c r="M5123" s="21"/>
      <c r="N5123" s="21"/>
      <c r="O5123" s="21"/>
      <c r="P5123" s="21"/>
      <c r="Q5123" s="21"/>
      <c r="R5123" s="21" t="s">
        <v>10491</v>
      </c>
      <c r="S5123" s="21" t="s">
        <v>10492</v>
      </c>
      <c r="T5123" s="21" t="s">
        <v>10580</v>
      </c>
      <c r="U5123" s="23"/>
      <c r="V5123" s="23"/>
      <c r="W5123" s="15">
        <f t="shared" si="2"/>
        <v>45635</v>
      </c>
      <c r="X5123" s="24">
        <v>5122.0</v>
      </c>
      <c r="Y5123" s="17" t="str">
        <f t="shared" si="7250"/>
        <v>=COUNTIFS(C$3:C5123,C5123)</v>
      </c>
      <c r="Z5123" s="25" t="str">
        <f t="shared" si="7251"/>
        <v>#NAME?</v>
      </c>
      <c r="AA5123" s="25" t="str">
        <f t="shared" si="7252"/>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3"/>
        <v>2</v>
      </c>
      <c r="B5124" s="10">
        <f t="shared" si="5557"/>
        <v>2</v>
      </c>
      <c r="C5124" s="12" t="s">
        <v>2706</v>
      </c>
      <c r="D5124" s="21" t="str">
        <f t="shared" ref="D5124:D5125" si="7266">VLOOKUP($C5124,$C$1:$P$7320,2,0)</f>
        <v>verb</v>
      </c>
      <c r="E5124" s="21" t="str">
        <f t="shared" ref="E5124:E5125" si="7267">VLOOKUP($C5124,$C$1:$P$7320,3,0)</f>
        <v>opt 3rd sg of atikkāmeti</v>
      </c>
      <c r="F5124" s="21" t="str">
        <f t="shared" ref="F5124:F5125" si="7268">VLOOKUP($C5124,$C$1:$P$7320,4,0)</f>
        <v/>
      </c>
      <c r="G5124" s="21"/>
      <c r="H5124" s="21" t="str">
        <f t="shared" ref="H5124:H5125" si="7269">VLOOKUP($C5124,$C$1:$P$7320,6,0)</f>
        <v>he would exceed, go beyond</v>
      </c>
      <c r="I5124" s="21" t="str">
        <f t="shared" ref="I5124:I5125" si="7270">VLOOKUP($C5124,$C$1:$P$7320,7,0)</f>
        <v>cause to go too far</v>
      </c>
      <c r="J5124" s="21" t="str">
        <f t="shared" ref="J5124:J5125" si="7271">VLOOKUP($C5124,$C$1:$P$7320,8,0)</f>
        <v>√kam (go)</v>
      </c>
      <c r="K5124" s="21">
        <f t="shared" ref="K5124:K5125" si="7272">VLOOKUP($C5124,$C$1:$P$7320,9,0)</f>
        <v>1</v>
      </c>
      <c r="L5124" s="21" t="str">
        <f t="shared" ref="L5124:L5125" si="7273">VLOOKUP($C5124,$C$1:$P$7320,10,0)</f>
        <v>*e</v>
      </c>
      <c r="M5124" s="21" t="str">
        <f t="shared" ref="M5124:M5125" si="7274">VLOOKUP($C5124,$C$1:$P$7320,11,0)</f>
        <v>√kam + *e &gt; kāme (caus)</v>
      </c>
      <c r="N5124" s="21" t="str">
        <f t="shared" ref="N5124:N5125" si="7275">VLOOKUP($C5124,$C$1:$P$7320,12,0)</f>
        <v>ati + kāme + ti</v>
      </c>
      <c r="O5124" s="21" t="str">
        <f t="shared" ref="O5124:O5125" si="7276">VLOOKUP($C5124,$C$1:$P$7320,13,0)</f>
        <v/>
      </c>
      <c r="P5124" s="21" t="str">
        <f t="shared" ref="P5124:P5125" si="7277">VLOOKUP($C5124,$C$1:$P$7320,14,0)</f>
        <v/>
      </c>
      <c r="Q5124" s="21" t="s">
        <v>10581</v>
      </c>
      <c r="R5124" s="21" t="s">
        <v>10491</v>
      </c>
      <c r="S5124" s="21" t="s">
        <v>10492</v>
      </c>
      <c r="T5124" s="21" t="s">
        <v>10493</v>
      </c>
      <c r="U5124" s="23"/>
      <c r="V5124" s="23"/>
      <c r="W5124" s="15">
        <f t="shared" si="2"/>
        <v>45635</v>
      </c>
      <c r="X5124" s="24">
        <v>5123.0</v>
      </c>
      <c r="Y5124" s="17" t="str">
        <f t="shared" si="7250"/>
        <v>=COUNTIFS(C$3:C5124,C5124)</v>
      </c>
      <c r="Z5124" s="25" t="str">
        <f t="shared" si="7251"/>
        <v>#NAME?</v>
      </c>
      <c r="AA5124" s="25" t="str">
        <f t="shared" si="7252"/>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3"/>
        <v>113</v>
      </c>
      <c r="B5125" s="10">
        <f t="shared" si="5557"/>
        <v>122</v>
      </c>
      <c r="C5125" s="12" t="s">
        <v>4724</v>
      </c>
      <c r="D5125" s="21" t="str">
        <f t="shared" si="7266"/>
        <v>adj</v>
      </c>
      <c r="E5125" s="21" t="str">
        <f t="shared" si="7267"/>
        <v>nt nom sg of pācittiya</v>
      </c>
      <c r="F5125" s="21" t="str">
        <f t="shared" si="7268"/>
        <v>+loc</v>
      </c>
      <c r="G5125" s="21"/>
      <c r="H5125" s="21" t="str">
        <f t="shared" si="7269"/>
        <v>requiring confession</v>
      </c>
      <c r="I5125" s="21" t="str">
        <f t="shared" si="7270"/>
        <v/>
      </c>
      <c r="J5125" s="21" t="str">
        <f t="shared" si="7271"/>
        <v/>
      </c>
      <c r="K5125" s="21" t="str">
        <f t="shared" si="7272"/>
        <v/>
      </c>
      <c r="L5125" s="21" t="str">
        <f t="shared" si="7273"/>
        <v/>
      </c>
      <c r="M5125" s="21" t="str">
        <f t="shared" si="7274"/>
        <v/>
      </c>
      <c r="N5125" s="21" t="str">
        <f t="shared" si="7275"/>
        <v/>
      </c>
      <c r="O5125" s="21" t="str">
        <f t="shared" si="7276"/>
        <v/>
      </c>
      <c r="P5125" s="21" t="str">
        <f t="shared" si="7277"/>
        <v/>
      </c>
      <c r="Q5125" s="21"/>
      <c r="R5125" s="21" t="s">
        <v>10491</v>
      </c>
      <c r="S5125" s="21" t="s">
        <v>10492</v>
      </c>
      <c r="T5125" s="21" t="s">
        <v>10493</v>
      </c>
      <c r="U5125" s="23"/>
      <c r="V5125" s="23"/>
      <c r="W5125" s="15">
        <f t="shared" si="2"/>
        <v>45635</v>
      </c>
      <c r="X5125" s="24">
        <v>5124.0</v>
      </c>
      <c r="Y5125" s="17" t="str">
        <f t="shared" si="7250"/>
        <v>=COUNTIFS(C$3:C5125,C5125)</v>
      </c>
      <c r="Z5125" s="25" t="str">
        <f t="shared" si="7251"/>
        <v>#NAME?</v>
      </c>
      <c r="AA5125" s="25" t="str">
        <f t="shared" si="7252"/>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57"/>
        <v>0</v>
      </c>
      <c r="C5126" s="130"/>
      <c r="D5126" s="130"/>
      <c r="E5126" s="130"/>
      <c r="F5126" s="130"/>
      <c r="G5126" s="130"/>
      <c r="H5126" s="130"/>
      <c r="I5126" s="130"/>
      <c r="J5126" s="130"/>
      <c r="K5126" s="130"/>
      <c r="L5126" s="130"/>
      <c r="M5126" s="130"/>
      <c r="N5126" s="130"/>
      <c r="O5126" s="130"/>
      <c r="P5126" s="130"/>
      <c r="Q5126" s="130"/>
      <c r="R5126" s="130"/>
      <c r="S5126" s="130"/>
      <c r="T5126" s="130"/>
      <c r="U5126" s="36"/>
      <c r="V5126" s="36"/>
      <c r="W5126" s="15">
        <f t="shared" si="2"/>
        <v>45635</v>
      </c>
      <c r="X5126" s="24">
        <v>5125.0</v>
      </c>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57"/>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2"/>
        <v>45635</v>
      </c>
      <c r="X5127" s="24">
        <v>5126.0</v>
      </c>
      <c r="Y5127" s="17" t="str">
        <f t="shared" ref="Y5127:Y5147" si="7278">formulatext(A5127)</f>
        <v>#N/A</v>
      </c>
      <c r="Z5127" s="25" t="str">
        <f t="shared" ref="Z5127:Z5147" si="7279">org.libreoffice.regex(Y5127,"(\= COUNTIFS\(C\$\d{1,3}:)(C\d{1,3})(,)(C\d{1,3})(\))","$2")</f>
        <v>#NAME?</v>
      </c>
      <c r="AA5127" s="25" t="str">
        <f t="shared" ref="AA5127:AA5147" si="7280">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57"/>
        <v>1</v>
      </c>
      <c r="C5128" s="12" t="s">
        <v>10582</v>
      </c>
      <c r="D5128" s="21"/>
      <c r="E5128" s="21"/>
      <c r="F5128" s="21"/>
      <c r="G5128" s="21"/>
      <c r="H5128" s="21"/>
      <c r="I5128" s="21"/>
      <c r="J5128" s="21"/>
      <c r="K5128" s="21"/>
      <c r="L5128" s="21"/>
      <c r="M5128" s="21"/>
      <c r="N5128" s="21"/>
      <c r="O5128" s="21"/>
      <c r="P5128" s="21"/>
      <c r="Q5128" s="21"/>
      <c r="R5128" s="21"/>
      <c r="S5128" s="21"/>
      <c r="T5128" s="21"/>
      <c r="U5128" s="23"/>
      <c r="V5128" s="23"/>
      <c r="W5128" s="15">
        <f t="shared" si="2"/>
        <v>45635</v>
      </c>
      <c r="X5128" s="24">
        <v>5127.0</v>
      </c>
      <c r="Y5128" s="17" t="str">
        <f t="shared" si="7278"/>
        <v>#N/A</v>
      </c>
      <c r="Z5128" s="25" t="str">
        <f t="shared" si="7279"/>
        <v>#NAME?</v>
      </c>
      <c r="AA5128" s="25" t="str">
        <f t="shared" si="7280"/>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81">COUNTIFS(C$3:C5129,C5129)</f>
        <v>92</v>
      </c>
      <c r="B5129" s="10">
        <f t="shared" si="5557"/>
        <v>99</v>
      </c>
      <c r="C5129" s="12" t="s">
        <v>555</v>
      </c>
      <c r="D5129" s="21" t="str">
        <f t="shared" ref="D5129:D5131" si="7282">VLOOKUP($C5129,$C$1:$P$7320,2,0)</f>
        <v>pron</v>
      </c>
      <c r="E5129" s="21" t="str">
        <f t="shared" ref="E5129:E5130" si="7283">VLOOKUP($C5129,$C$1:$P$7320,3,0)</f>
        <v>masc nom sg of ya</v>
      </c>
      <c r="F5129" s="21" t="str">
        <f t="shared" ref="F5129:F5131" si="7284">VLOOKUP($C5129,$C$1:$P$7320,4,0)</f>
        <v/>
      </c>
      <c r="G5129" s="21"/>
      <c r="H5129" s="21" t="str">
        <f t="shared" ref="H5129:H5131" si="7285">VLOOKUP($C5129,$C$1:$P$7320,6,0)</f>
        <v>whichever, whoever</v>
      </c>
      <c r="I5129" s="21" t="str">
        <f t="shared" ref="I5129:I5131" si="7286">VLOOKUP($C5129,$C$1:$P$7320,7,0)</f>
        <v/>
      </c>
      <c r="J5129" s="21" t="str">
        <f t="shared" ref="J5129:J5131" si="7287">VLOOKUP($C5129,$C$1:$P$7320,8,0)</f>
        <v/>
      </c>
      <c r="K5129" s="21" t="str">
        <f t="shared" ref="K5129:K5131" si="7288">VLOOKUP($C5129,$C$1:$P$7320,9,0)</f>
        <v/>
      </c>
      <c r="L5129" s="21" t="str">
        <f t="shared" ref="L5129:L5131" si="7289">VLOOKUP($C5129,$C$1:$P$7320,10,0)</f>
        <v/>
      </c>
      <c r="M5129" s="21" t="str">
        <f t="shared" ref="M5129:M5131" si="7290">VLOOKUP($C5129,$C$1:$P$7320,11,0)</f>
        <v/>
      </c>
      <c r="N5129" s="21" t="str">
        <f t="shared" ref="N5129:N5131" si="7291">VLOOKUP($C5129,$C$1:$P$7320,12,0)</f>
        <v/>
      </c>
      <c r="O5129" s="21" t="str">
        <f t="shared" ref="O5129:O5131" si="7292">VLOOKUP($C5129,$C$1:$P$7320,13,0)</f>
        <v/>
      </c>
      <c r="P5129" s="21" t="str">
        <f t="shared" ref="P5129:P5131" si="7293">VLOOKUP($C5129,$C$1:$P$7320,14,0)</f>
        <v/>
      </c>
      <c r="Q5129" s="21"/>
      <c r="R5129" s="21" t="s">
        <v>10582</v>
      </c>
      <c r="S5129" s="21" t="s">
        <v>10583</v>
      </c>
      <c r="T5129" s="21" t="s">
        <v>10584</v>
      </c>
      <c r="U5129" s="77"/>
      <c r="V5129" s="23"/>
      <c r="W5129" s="15">
        <f t="shared" si="2"/>
        <v>45635</v>
      </c>
      <c r="X5129" s="24">
        <v>5128.0</v>
      </c>
      <c r="Y5129" s="17" t="str">
        <f t="shared" si="7278"/>
        <v>=COUNTIFS(C$3:C5129,C5129)</v>
      </c>
      <c r="Z5129" s="25" t="str">
        <f t="shared" si="7279"/>
        <v>#NAME?</v>
      </c>
      <c r="AA5129" s="25" t="str">
        <f t="shared" si="7280"/>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81"/>
        <v>110</v>
      </c>
      <c r="B5130" s="10">
        <f t="shared" si="5557"/>
        <v>124</v>
      </c>
      <c r="C5130" s="12" t="s">
        <v>466</v>
      </c>
      <c r="D5130" s="21" t="str">
        <f t="shared" si="7282"/>
        <v>ind</v>
      </c>
      <c r="E5130" s="21" t="str">
        <f t="shared" si="7283"/>
        <v/>
      </c>
      <c r="F5130" s="21" t="str">
        <f t="shared" si="7284"/>
        <v/>
      </c>
      <c r="G5130" s="21"/>
      <c r="H5130" s="21" t="str">
        <f t="shared" si="7285"/>
        <v>then, now, so, but</v>
      </c>
      <c r="I5130" s="21" t="str">
        <f t="shared" si="7286"/>
        <v/>
      </c>
      <c r="J5130" s="21" t="str">
        <f t="shared" si="7287"/>
        <v/>
      </c>
      <c r="K5130" s="21" t="str">
        <f t="shared" si="7288"/>
        <v/>
      </c>
      <c r="L5130" s="21" t="str">
        <f t="shared" si="7289"/>
        <v/>
      </c>
      <c r="M5130" s="21" t="str">
        <f t="shared" si="7290"/>
        <v/>
      </c>
      <c r="N5130" s="21" t="str">
        <f t="shared" si="7291"/>
        <v/>
      </c>
      <c r="O5130" s="21" t="str">
        <f t="shared" si="7292"/>
        <v/>
      </c>
      <c r="P5130" s="21" t="str">
        <f t="shared" si="7293"/>
        <v/>
      </c>
      <c r="Q5130" s="21"/>
      <c r="R5130" s="21" t="s">
        <v>10582</v>
      </c>
      <c r="S5130" s="21" t="s">
        <v>10583</v>
      </c>
      <c r="T5130" s="21" t="s">
        <v>10584</v>
      </c>
      <c r="U5130" s="23"/>
      <c r="V5130" s="23"/>
      <c r="W5130" s="15">
        <f t="shared" si="2"/>
        <v>45635</v>
      </c>
      <c r="X5130" s="24">
        <v>5129.0</v>
      </c>
      <c r="Y5130" s="17" t="str">
        <f t="shared" si="7278"/>
        <v>=COUNTIFS(C$3:C5130,C5130)</v>
      </c>
      <c r="Z5130" s="25" t="str">
        <f t="shared" si="7279"/>
        <v>#NAME?</v>
      </c>
      <c r="AA5130" s="25" t="str">
        <f t="shared" si="7280"/>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1"/>
        <v>140</v>
      </c>
      <c r="B5131" s="10">
        <f t="shared" si="5557"/>
        <v>147</v>
      </c>
      <c r="C5131" s="12" t="s">
        <v>560</v>
      </c>
      <c r="D5131" s="21" t="str">
        <f t="shared" si="7282"/>
        <v>noun</v>
      </c>
      <c r="E5131" s="21" t="s">
        <v>3635</v>
      </c>
      <c r="F5131" s="21" t="str">
        <f t="shared" si="7284"/>
        <v/>
      </c>
      <c r="G5131" s="21"/>
      <c r="H5131" s="21" t="str">
        <f t="shared" si="7285"/>
        <v>monk, monastic</v>
      </c>
      <c r="I5131" s="21" t="str">
        <f t="shared" si="7286"/>
        <v>beggar, mendicant</v>
      </c>
      <c r="J5131" s="21" t="str">
        <f t="shared" si="7287"/>
        <v>√bhikkh (beg)</v>
      </c>
      <c r="K5131" s="21">
        <f t="shared" si="7288"/>
        <v>1</v>
      </c>
      <c r="L5131" s="21" t="str">
        <f t="shared" si="7289"/>
        <v>a</v>
      </c>
      <c r="M5131" s="21" t="str">
        <f t="shared" si="7290"/>
        <v/>
      </c>
      <c r="N5131" s="21" t="str">
        <f t="shared" si="7291"/>
        <v>√bhikkh + u</v>
      </c>
      <c r="O5131" s="21" t="str">
        <f t="shared" si="7292"/>
        <v/>
      </c>
      <c r="P5131" s="21" t="str">
        <f t="shared" si="7293"/>
        <v/>
      </c>
      <c r="Q5131" s="21"/>
      <c r="R5131" s="21" t="s">
        <v>10582</v>
      </c>
      <c r="S5131" s="21" t="s">
        <v>10583</v>
      </c>
      <c r="T5131" s="21" t="s">
        <v>10584</v>
      </c>
      <c r="U5131" s="23"/>
      <c r="V5131" s="23"/>
      <c r="W5131" s="15">
        <f t="shared" si="2"/>
        <v>45635</v>
      </c>
      <c r="X5131" s="24">
        <v>5130.0</v>
      </c>
      <c r="Y5131" s="17" t="str">
        <f t="shared" si="7278"/>
        <v>=COUNTIFS(C$3:C5131,C5131)</v>
      </c>
      <c r="Z5131" s="25" t="str">
        <f t="shared" si="7279"/>
        <v>#NAME?</v>
      </c>
      <c r="AA5131" s="25" t="str">
        <f t="shared" si="7280"/>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1"/>
        <v>1</v>
      </c>
      <c r="B5132" s="10">
        <f t="shared" si="5557"/>
        <v>2</v>
      </c>
      <c r="C5132" s="12" t="s">
        <v>10585</v>
      </c>
      <c r="D5132" s="21" t="s">
        <v>47</v>
      </c>
      <c r="E5132" s="21" t="s">
        <v>10586</v>
      </c>
      <c r="F5132" s="21"/>
      <c r="G5132" s="21"/>
      <c r="H5132" s="21" t="s">
        <v>10587</v>
      </c>
      <c r="I5132" s="21"/>
      <c r="J5132" s="21"/>
      <c r="K5132" s="21"/>
      <c r="L5132" s="21"/>
      <c r="M5132" s="21"/>
      <c r="N5132" s="21"/>
      <c r="O5132" s="21"/>
      <c r="P5132" s="21"/>
      <c r="Q5132" s="21"/>
      <c r="R5132" s="21" t="s">
        <v>10582</v>
      </c>
      <c r="S5132" s="21" t="s">
        <v>10583</v>
      </c>
      <c r="T5132" s="21" t="s">
        <v>10588</v>
      </c>
      <c r="U5132" s="23"/>
      <c r="V5132" s="23"/>
      <c r="W5132" s="15">
        <f t="shared" si="2"/>
        <v>45635</v>
      </c>
      <c r="X5132" s="24">
        <v>5131.0</v>
      </c>
      <c r="Y5132" s="17" t="str">
        <f t="shared" si="7278"/>
        <v>=COUNTIFS(C$3:C5132,C5132)</v>
      </c>
      <c r="Z5132" s="25" t="str">
        <f t="shared" si="7279"/>
        <v>#NAME?</v>
      </c>
      <c r="AA5132" s="25" t="str">
        <f t="shared" si="7280"/>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1"/>
        <v>177</v>
      </c>
      <c r="B5133" s="10">
        <f t="shared" si="5557"/>
        <v>220</v>
      </c>
      <c r="C5133" s="12" t="s">
        <v>1131</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10582</v>
      </c>
      <c r="S5133" s="21" t="s">
        <v>10583</v>
      </c>
      <c r="T5133" s="21" t="s">
        <v>10584</v>
      </c>
      <c r="U5133" s="23"/>
      <c r="V5133" s="23"/>
      <c r="W5133" s="15">
        <f t="shared" si="2"/>
        <v>45635</v>
      </c>
      <c r="X5133" s="24">
        <v>5132.0</v>
      </c>
      <c r="Y5133" s="17" t="str">
        <f t="shared" si="7278"/>
        <v>=COUNTIFS(C$3:C5133,C5133)</v>
      </c>
      <c r="Z5133" s="25" t="str">
        <f t="shared" si="7279"/>
        <v>#NAME?</v>
      </c>
      <c r="AA5133" s="25" t="str">
        <f t="shared" si="7280"/>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1"/>
        <v>1</v>
      </c>
      <c r="B5134" s="10">
        <f t="shared" si="5557"/>
        <v>2</v>
      </c>
      <c r="C5134" s="12" t="s">
        <v>10589</v>
      </c>
      <c r="D5134" s="21" t="s">
        <v>47</v>
      </c>
      <c r="E5134" s="21" t="s">
        <v>10590</v>
      </c>
      <c r="F5134" s="21"/>
      <c r="G5134" s="21"/>
      <c r="H5134" s="21" t="s">
        <v>10591</v>
      </c>
      <c r="I5134" s="21"/>
      <c r="J5134" s="21"/>
      <c r="K5134" s="21"/>
      <c r="L5134" s="21"/>
      <c r="M5134" s="21"/>
      <c r="N5134" s="21" t="s">
        <v>10592</v>
      </c>
      <c r="O5134" s="21" t="s">
        <v>65</v>
      </c>
      <c r="P5134" s="21" t="s">
        <v>10592</v>
      </c>
      <c r="Q5134" s="21"/>
      <c r="R5134" s="21" t="s">
        <v>10582</v>
      </c>
      <c r="S5134" s="21" t="s">
        <v>10583</v>
      </c>
      <c r="T5134" s="21" t="s">
        <v>10593</v>
      </c>
      <c r="U5134" s="23"/>
      <c r="V5134" s="23"/>
      <c r="W5134" s="15">
        <f t="shared" si="2"/>
        <v>45635</v>
      </c>
      <c r="X5134" s="24">
        <v>5133.0</v>
      </c>
      <c r="Y5134" s="17" t="str">
        <f t="shared" si="7278"/>
        <v>=COUNTIFS(C$3:C5134,C5134)</v>
      </c>
      <c r="Z5134" s="25" t="str">
        <f t="shared" si="7279"/>
        <v>#NAME?</v>
      </c>
      <c r="AA5134" s="25" t="str">
        <f t="shared" si="7280"/>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1"/>
        <v>1</v>
      </c>
      <c r="B5135" s="10">
        <f t="shared" si="5557"/>
        <v>2</v>
      </c>
      <c r="C5135" s="12" t="s">
        <v>10594</v>
      </c>
      <c r="D5135" s="21" t="s">
        <v>47</v>
      </c>
      <c r="E5135" s="21" t="s">
        <v>921</v>
      </c>
      <c r="F5135" s="21"/>
      <c r="G5135" s="21"/>
      <c r="H5135" s="21" t="s">
        <v>10587</v>
      </c>
      <c r="I5135" s="21"/>
      <c r="J5135" s="21"/>
      <c r="K5135" s="21"/>
      <c r="L5135" s="21"/>
      <c r="M5135" s="21"/>
      <c r="N5135" s="21"/>
      <c r="O5135" s="21"/>
      <c r="P5135" s="21"/>
      <c r="Q5135" s="21"/>
      <c r="R5135" s="21" t="s">
        <v>10582</v>
      </c>
      <c r="S5135" s="21" t="s">
        <v>10583</v>
      </c>
      <c r="T5135" s="21" t="s">
        <v>10595</v>
      </c>
      <c r="U5135" s="23"/>
      <c r="V5135" s="23"/>
      <c r="W5135" s="15">
        <f t="shared" si="2"/>
        <v>45635</v>
      </c>
      <c r="X5135" s="24">
        <v>5134.0</v>
      </c>
      <c r="Y5135" s="17" t="str">
        <f t="shared" si="7278"/>
        <v>=COUNTIFS(C$3:C5135,C5135)</v>
      </c>
      <c r="Z5135" s="25" t="str">
        <f t="shared" si="7279"/>
        <v>#NAME?</v>
      </c>
      <c r="AA5135" s="25" t="str">
        <f t="shared" si="7280"/>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1"/>
        <v>1</v>
      </c>
      <c r="B5136" s="10">
        <f t="shared" si="5557"/>
        <v>1</v>
      </c>
      <c r="C5136" s="12" t="s">
        <v>10596</v>
      </c>
      <c r="D5136" s="21" t="s">
        <v>183</v>
      </c>
      <c r="E5136" s="21" t="s">
        <v>10597</v>
      </c>
      <c r="F5136" s="21"/>
      <c r="G5136" s="21"/>
      <c r="H5136" s="21" t="s">
        <v>10598</v>
      </c>
      <c r="I5136" s="21" t="s">
        <v>6970</v>
      </c>
      <c r="J5136" s="21" t="s">
        <v>337</v>
      </c>
      <c r="K5136" s="21">
        <v>3.0</v>
      </c>
      <c r="L5136" s="21" t="s">
        <v>76</v>
      </c>
      <c r="M5136" s="21"/>
      <c r="N5136" s="21" t="s">
        <v>6971</v>
      </c>
      <c r="O5136" s="21"/>
      <c r="P5136" s="21"/>
      <c r="Q5136" s="21"/>
      <c r="R5136" s="21" t="s">
        <v>10582</v>
      </c>
      <c r="S5136" s="21" t="s">
        <v>10583</v>
      </c>
      <c r="T5136" s="21" t="s">
        <v>10599</v>
      </c>
      <c r="U5136" s="23"/>
      <c r="V5136" s="23"/>
      <c r="W5136" s="15">
        <f t="shared" si="2"/>
        <v>45635</v>
      </c>
      <c r="X5136" s="24">
        <v>5135.0</v>
      </c>
      <c r="Y5136" s="17" t="str">
        <f t="shared" si="7278"/>
        <v>=COUNTIFS(C$3:C5136,C5136)</v>
      </c>
      <c r="Z5136" s="25" t="str">
        <f t="shared" si="7279"/>
        <v>#NAME?</v>
      </c>
      <c r="AA5136" s="25" t="str">
        <f t="shared" si="7280"/>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1"/>
        <v>178</v>
      </c>
      <c r="B5137" s="10">
        <f t="shared" si="5557"/>
        <v>220</v>
      </c>
      <c r="C5137" s="12" t="s">
        <v>1131</v>
      </c>
      <c r="D5137" s="21" t="str">
        <f t="shared" ref="D5137:D5138" si="7294">VLOOKUP($C5137,$C$1:$P$7320,2,0)</f>
        <v>ind</v>
      </c>
      <c r="E5137" s="21" t="str">
        <f t="shared" ref="E5137:E5138" si="7295">VLOOKUP($C5137,$C$1:$P$7320,3,0)</f>
        <v>conj</v>
      </c>
      <c r="F5137" s="21" t="str">
        <f t="shared" ref="F5137:F5138" si="7296">VLOOKUP($C5137,$C$1:$P$7320,4,0)</f>
        <v/>
      </c>
      <c r="G5137" s="21"/>
      <c r="H5137" s="21" t="str">
        <f t="shared" ref="H5137:H5138" si="7297">VLOOKUP($C5137,$C$1:$P$7320,6,0)</f>
        <v>or, either or</v>
      </c>
      <c r="I5137" s="21" t="str">
        <f t="shared" ref="I5137:I5138" si="7298">VLOOKUP($C5137,$C$1:$P$7320,7,0)</f>
        <v/>
      </c>
      <c r="J5137" s="21" t="str">
        <f t="shared" ref="J5137:J5138" si="7299">VLOOKUP($C5137,$C$1:$P$7320,8,0)</f>
        <v/>
      </c>
      <c r="K5137" s="21" t="str">
        <f t="shared" ref="K5137:K5138" si="7300">VLOOKUP($C5137,$C$1:$P$7320,9,0)</f>
        <v/>
      </c>
      <c r="L5137" s="21" t="str">
        <f t="shared" ref="L5137:L5138" si="7301">VLOOKUP($C5137,$C$1:$P$7320,10,0)</f>
        <v/>
      </c>
      <c r="M5137" s="21" t="str">
        <f t="shared" ref="M5137:M5138" si="7302">VLOOKUP($C5137,$C$1:$P$7320,11,0)</f>
        <v/>
      </c>
      <c r="N5137" s="21" t="str">
        <f t="shared" ref="N5137:N5138" si="7303">VLOOKUP($C5137,$C$1:$P$7320,12,0)</f>
        <v/>
      </c>
      <c r="O5137" s="21" t="str">
        <f t="shared" ref="O5137:O5138" si="7304">VLOOKUP($C5137,$C$1:$P$7320,13,0)</f>
        <v/>
      </c>
      <c r="P5137" s="21" t="str">
        <f t="shared" ref="P5137:P5138" si="7305">VLOOKUP($C5137,$C$1:$P$7320,14,0)</f>
        <v/>
      </c>
      <c r="Q5137" s="21"/>
      <c r="R5137" s="21" t="s">
        <v>10582</v>
      </c>
      <c r="S5137" s="21" t="s">
        <v>10583</v>
      </c>
      <c r="T5137" s="21" t="s">
        <v>10584</v>
      </c>
      <c r="U5137" s="23"/>
      <c r="V5137" s="23"/>
      <c r="W5137" s="15">
        <f t="shared" si="2"/>
        <v>45635</v>
      </c>
      <c r="X5137" s="24">
        <v>5136.0</v>
      </c>
      <c r="Y5137" s="17" t="str">
        <f t="shared" si="7278"/>
        <v>=COUNTIFS(C$3:C5137,C5137)</v>
      </c>
      <c r="Z5137" s="25" t="str">
        <f t="shared" si="7279"/>
        <v>#NAME?</v>
      </c>
      <c r="AA5137" s="25" t="str">
        <f t="shared" si="7280"/>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1"/>
        <v>24</v>
      </c>
      <c r="B5138" s="10">
        <f t="shared" si="5557"/>
        <v>26</v>
      </c>
      <c r="C5138" s="12" t="s">
        <v>1806</v>
      </c>
      <c r="D5138" s="21" t="str">
        <f t="shared" si="7294"/>
        <v>ind</v>
      </c>
      <c r="E5138" s="21" t="str">
        <f t="shared" si="7295"/>
        <v>ind, adv</v>
      </c>
      <c r="F5138" s="21" t="str">
        <f t="shared" si="7296"/>
        <v>+abl</v>
      </c>
      <c r="G5138" s="21"/>
      <c r="H5138" s="21" t="str">
        <f t="shared" si="7297"/>
        <v>apart (from), except (for)</v>
      </c>
      <c r="I5138" s="21" t="str">
        <f t="shared" si="7298"/>
        <v>other (than)</v>
      </c>
      <c r="J5138" s="21" t="str">
        <f t="shared" si="7299"/>
        <v/>
      </c>
      <c r="K5138" s="21" t="str">
        <f t="shared" si="7300"/>
        <v/>
      </c>
      <c r="L5138" s="21" t="str">
        <f t="shared" si="7301"/>
        <v/>
      </c>
      <c r="M5138" s="21" t="str">
        <f t="shared" si="7302"/>
        <v/>
      </c>
      <c r="N5138" s="21" t="str">
        <f t="shared" si="7303"/>
        <v>añña + tra</v>
      </c>
      <c r="O5138" s="21" t="str">
        <f t="shared" si="7304"/>
        <v/>
      </c>
      <c r="P5138" s="21" t="str">
        <f t="shared" si="7305"/>
        <v/>
      </c>
      <c r="Q5138" s="21"/>
      <c r="R5138" s="21" t="s">
        <v>10582</v>
      </c>
      <c r="S5138" s="21" t="s">
        <v>10583</v>
      </c>
      <c r="T5138" s="21" t="s">
        <v>10584</v>
      </c>
      <c r="U5138" s="23"/>
      <c r="V5138" s="23"/>
      <c r="W5138" s="15">
        <f t="shared" si="2"/>
        <v>45635</v>
      </c>
      <c r="X5138" s="24">
        <v>5137.0</v>
      </c>
      <c r="Y5138" s="17" t="str">
        <f t="shared" si="7278"/>
        <v>=COUNTIFS(C$3:C5138,C5138)</v>
      </c>
      <c r="Z5138" s="25" t="str">
        <f t="shared" si="7279"/>
        <v>#NAME?</v>
      </c>
      <c r="AA5138" s="25" t="str">
        <f t="shared" si="7280"/>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1"/>
        <v>1</v>
      </c>
      <c r="B5139" s="10">
        <f t="shared" si="5557"/>
        <v>1</v>
      </c>
      <c r="C5139" s="12" t="s">
        <v>10600</v>
      </c>
      <c r="D5139" s="21" t="s">
        <v>47</v>
      </c>
      <c r="E5139" s="21" t="s">
        <v>10601</v>
      </c>
      <c r="F5139" s="21"/>
      <c r="G5139" s="21"/>
      <c r="H5139" s="21" t="s">
        <v>10602</v>
      </c>
      <c r="I5139" s="21"/>
      <c r="J5139" s="21"/>
      <c r="K5139" s="21"/>
      <c r="L5139" s="21"/>
      <c r="M5139" s="21"/>
      <c r="N5139" s="21" t="s">
        <v>10603</v>
      </c>
      <c r="O5139" s="21" t="s">
        <v>65</v>
      </c>
      <c r="P5139" s="21" t="s">
        <v>10603</v>
      </c>
      <c r="Q5139" s="21"/>
      <c r="R5139" s="21" t="s">
        <v>10582</v>
      </c>
      <c r="S5139" s="21" t="s">
        <v>10583</v>
      </c>
      <c r="T5139" s="21" t="s">
        <v>10604</v>
      </c>
      <c r="U5139" s="23"/>
      <c r="V5139" s="23"/>
      <c r="W5139" s="15">
        <f t="shared" si="2"/>
        <v>45635</v>
      </c>
      <c r="X5139" s="24">
        <v>5138.0</v>
      </c>
      <c r="Y5139" s="17" t="str">
        <f t="shared" si="7278"/>
        <v>=COUNTIFS(C$3:C5139,C5139)</v>
      </c>
      <c r="Z5139" s="25" t="str">
        <f t="shared" si="7279"/>
        <v>#NAME?</v>
      </c>
      <c r="AA5139" s="25" t="str">
        <f t="shared" si="7280"/>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1"/>
        <v>179</v>
      </c>
      <c r="B5140" s="10">
        <f t="shared" si="5557"/>
        <v>220</v>
      </c>
      <c r="C5140" s="12" t="s">
        <v>1131</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10582</v>
      </c>
      <c r="S5140" s="21" t="s">
        <v>10583</v>
      </c>
      <c r="T5140" s="21" t="s">
        <v>10584</v>
      </c>
      <c r="U5140" s="23"/>
      <c r="V5140" s="23"/>
      <c r="W5140" s="15">
        <f t="shared" si="2"/>
        <v>45635</v>
      </c>
      <c r="X5140" s="24">
        <v>5139.0</v>
      </c>
      <c r="Y5140" s="17" t="str">
        <f t="shared" si="7278"/>
        <v>=COUNTIFS(C$3:C5140,C5140)</v>
      </c>
      <c r="Z5140" s="25" t="str">
        <f t="shared" si="7279"/>
        <v>#NAME?</v>
      </c>
      <c r="AA5140" s="25" t="str">
        <f t="shared" si="7280"/>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1"/>
        <v>1</v>
      </c>
      <c r="B5141" s="10">
        <f t="shared" si="5557"/>
        <v>1</v>
      </c>
      <c r="C5141" s="12" t="s">
        <v>10605</v>
      </c>
      <c r="D5141" s="21" t="s">
        <v>47</v>
      </c>
      <c r="E5141" s="21" t="s">
        <v>10606</v>
      </c>
      <c r="F5141" s="21"/>
      <c r="G5141" s="21"/>
      <c r="H5141" s="21" t="s">
        <v>10607</v>
      </c>
      <c r="I5141" s="21"/>
      <c r="J5141" s="21"/>
      <c r="K5141" s="21"/>
      <c r="L5141" s="21"/>
      <c r="M5141" s="21"/>
      <c r="N5141" s="21" t="s">
        <v>10608</v>
      </c>
      <c r="O5141" s="21" t="s">
        <v>65</v>
      </c>
      <c r="P5141" s="21" t="s">
        <v>10608</v>
      </c>
      <c r="Q5141" s="21"/>
      <c r="R5141" s="21" t="s">
        <v>10582</v>
      </c>
      <c r="S5141" s="21" t="s">
        <v>10583</v>
      </c>
      <c r="T5141" s="21" t="s">
        <v>10609</v>
      </c>
      <c r="U5141" s="23"/>
      <c r="V5141" s="23"/>
      <c r="W5141" s="15">
        <f t="shared" si="2"/>
        <v>45635</v>
      </c>
      <c r="X5141" s="24">
        <v>5140.0</v>
      </c>
      <c r="Y5141" s="17" t="str">
        <f t="shared" si="7278"/>
        <v>=COUNTIFS(C$3:C5141,C5141)</v>
      </c>
      <c r="Z5141" s="25" t="str">
        <f t="shared" si="7279"/>
        <v>#NAME?</v>
      </c>
      <c r="AA5141" s="25" t="str">
        <f t="shared" si="7280"/>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1"/>
        <v>180</v>
      </c>
      <c r="B5142" s="10">
        <f t="shared" si="5557"/>
        <v>220</v>
      </c>
      <c r="C5142" s="12" t="s">
        <v>1131</v>
      </c>
      <c r="D5142" s="21" t="str">
        <f t="shared" ref="D5142:D5147" si="7306">VLOOKUP($C5142,$C$1:$P$7320,2,0)</f>
        <v>ind</v>
      </c>
      <c r="E5142" s="21" t="str">
        <f t="shared" ref="E5142:E5147" si="7307">VLOOKUP($C5142,$C$1:$P$7320,3,0)</f>
        <v>conj</v>
      </c>
      <c r="F5142" s="21" t="str">
        <f t="shared" ref="F5142:F5147" si="7308">VLOOKUP($C5142,$C$1:$P$7320,4,0)</f>
        <v/>
      </c>
      <c r="G5142" s="21"/>
      <c r="H5142" s="21" t="str">
        <f t="shared" ref="H5142:H5147" si="7309">VLOOKUP($C5142,$C$1:$P$7320,6,0)</f>
        <v>or, either or</v>
      </c>
      <c r="I5142" s="21" t="str">
        <f t="shared" ref="I5142:I5147" si="7310">VLOOKUP($C5142,$C$1:$P$7320,7,0)</f>
        <v/>
      </c>
      <c r="J5142" s="21" t="str">
        <f t="shared" ref="J5142:J5147" si="7311">VLOOKUP($C5142,$C$1:$P$7320,8,0)</f>
        <v/>
      </c>
      <c r="K5142" s="21" t="str">
        <f t="shared" ref="K5142:K5147" si="7312">VLOOKUP($C5142,$C$1:$P$7320,9,0)</f>
        <v/>
      </c>
      <c r="L5142" s="21" t="str">
        <f t="shared" ref="L5142:L5147" si="7313">VLOOKUP($C5142,$C$1:$P$7320,10,0)</f>
        <v/>
      </c>
      <c r="M5142" s="21" t="str">
        <f t="shared" ref="M5142:M5147" si="7314">VLOOKUP($C5142,$C$1:$P$7320,11,0)</f>
        <v/>
      </c>
      <c r="N5142" s="21" t="str">
        <f t="shared" ref="N5142:N5147" si="7315">VLOOKUP($C5142,$C$1:$P$7320,12,0)</f>
        <v/>
      </c>
      <c r="O5142" s="21" t="str">
        <f t="shared" ref="O5142:O5147" si="7316">VLOOKUP($C5142,$C$1:$P$7320,13,0)</f>
        <v/>
      </c>
      <c r="P5142" s="21" t="str">
        <f t="shared" ref="P5142:P5147" si="7317">VLOOKUP($C5142,$C$1:$P$7320,14,0)</f>
        <v/>
      </c>
      <c r="Q5142" s="21"/>
      <c r="R5142" s="21" t="s">
        <v>10582</v>
      </c>
      <c r="S5142" s="21" t="s">
        <v>10583</v>
      </c>
      <c r="T5142" s="21" t="s">
        <v>10584</v>
      </c>
      <c r="U5142" s="23"/>
      <c r="V5142" s="23"/>
      <c r="W5142" s="15">
        <f t="shared" si="2"/>
        <v>45635</v>
      </c>
      <c r="X5142" s="24">
        <v>5141.0</v>
      </c>
      <c r="Y5142" s="17" t="str">
        <f t="shared" si="7278"/>
        <v>=COUNTIFS(C$3:C5142,C5142)</v>
      </c>
      <c r="Z5142" s="25" t="str">
        <f t="shared" si="7279"/>
        <v>#NAME?</v>
      </c>
      <c r="AA5142" s="25" t="str">
        <f t="shared" si="7280"/>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1"/>
        <v>2</v>
      </c>
      <c r="B5143" s="10">
        <f t="shared" si="5557"/>
        <v>2</v>
      </c>
      <c r="C5143" s="12" t="s">
        <v>6229</v>
      </c>
      <c r="D5143" s="21" t="str">
        <f t="shared" si="7306"/>
        <v>verb</v>
      </c>
      <c r="E5143" s="21" t="str">
        <f t="shared" si="7307"/>
        <v>opt 3rd sg of uggaṇhāti</v>
      </c>
      <c r="F5143" s="21" t="str">
        <f t="shared" si="7308"/>
        <v/>
      </c>
      <c r="G5143" s="21"/>
      <c r="H5143" s="21" t="str">
        <f t="shared" si="7309"/>
        <v>he should pick up, accept</v>
      </c>
      <c r="I5143" s="21" t="str">
        <f t="shared" si="7310"/>
        <v>takes up</v>
      </c>
      <c r="J5143" s="21" t="str">
        <f t="shared" si="7311"/>
        <v>√gah (grasp)</v>
      </c>
      <c r="K5143" s="21">
        <f t="shared" si="7312"/>
        <v>6</v>
      </c>
      <c r="L5143" s="21" t="str">
        <f t="shared" si="7313"/>
        <v>ṇhā</v>
      </c>
      <c r="M5143" s="21" t="str">
        <f t="shared" si="7314"/>
        <v>√gah + ṇhā &gt; gaṇhā</v>
      </c>
      <c r="N5143" s="21" t="str">
        <f t="shared" si="7315"/>
        <v>ud + gaṇhā + ti</v>
      </c>
      <c r="O5143" s="21" t="str">
        <f t="shared" si="7316"/>
        <v/>
      </c>
      <c r="P5143" s="21" t="str">
        <f t="shared" si="7317"/>
        <v/>
      </c>
      <c r="Q5143" s="21"/>
      <c r="R5143" s="21" t="s">
        <v>10582</v>
      </c>
      <c r="S5143" s="21" t="s">
        <v>10583</v>
      </c>
      <c r="T5143" s="21" t="s">
        <v>10584</v>
      </c>
      <c r="U5143" s="23"/>
      <c r="V5143" s="23"/>
      <c r="W5143" s="15">
        <f t="shared" si="2"/>
        <v>45635</v>
      </c>
      <c r="X5143" s="24">
        <v>5142.0</v>
      </c>
      <c r="Y5143" s="17" t="str">
        <f t="shared" si="7278"/>
        <v>=COUNTIFS(C$3:C5143,C5143)</v>
      </c>
      <c r="Z5143" s="25" t="str">
        <f t="shared" si="7279"/>
        <v>#NAME?</v>
      </c>
      <c r="AA5143" s="25" t="str">
        <f t="shared" si="7280"/>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1"/>
        <v>181</v>
      </c>
      <c r="B5144" s="10">
        <f t="shared" si="5557"/>
        <v>220</v>
      </c>
      <c r="C5144" s="12" t="s">
        <v>1131</v>
      </c>
      <c r="D5144" s="21" t="str">
        <f t="shared" si="7306"/>
        <v>ind</v>
      </c>
      <c r="E5144" s="21" t="str">
        <f t="shared" si="7307"/>
        <v>conj</v>
      </c>
      <c r="F5144" s="21" t="str">
        <f t="shared" si="7308"/>
        <v/>
      </c>
      <c r="G5144" s="21"/>
      <c r="H5144" s="21" t="str">
        <f t="shared" si="7309"/>
        <v>or, either or</v>
      </c>
      <c r="I5144" s="21" t="str">
        <f t="shared" si="7310"/>
        <v/>
      </c>
      <c r="J5144" s="21" t="str">
        <f t="shared" si="7311"/>
        <v/>
      </c>
      <c r="K5144" s="21" t="str">
        <f t="shared" si="7312"/>
        <v/>
      </c>
      <c r="L5144" s="21" t="str">
        <f t="shared" si="7313"/>
        <v/>
      </c>
      <c r="M5144" s="21" t="str">
        <f t="shared" si="7314"/>
        <v/>
      </c>
      <c r="N5144" s="21" t="str">
        <f t="shared" si="7315"/>
        <v/>
      </c>
      <c r="O5144" s="21" t="str">
        <f t="shared" si="7316"/>
        <v/>
      </c>
      <c r="P5144" s="21" t="str">
        <f t="shared" si="7317"/>
        <v/>
      </c>
      <c r="Q5144" s="21"/>
      <c r="R5144" s="21" t="s">
        <v>10582</v>
      </c>
      <c r="S5144" s="21" t="s">
        <v>10583</v>
      </c>
      <c r="T5144" s="21" t="s">
        <v>10584</v>
      </c>
      <c r="U5144" s="23"/>
      <c r="V5144" s="23"/>
      <c r="W5144" s="15">
        <f t="shared" si="2"/>
        <v>45635</v>
      </c>
      <c r="X5144" s="24">
        <v>5143.0</v>
      </c>
      <c r="Y5144" s="17" t="str">
        <f t="shared" si="7278"/>
        <v>=COUNTIFS(C$3:C5144,C5144)</v>
      </c>
      <c r="Z5144" s="25" t="str">
        <f t="shared" si="7279"/>
        <v>#NAME?</v>
      </c>
      <c r="AA5144" s="25" t="str">
        <f t="shared" si="7280"/>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1"/>
        <v>2</v>
      </c>
      <c r="B5145" s="10">
        <f t="shared" si="5557"/>
        <v>2</v>
      </c>
      <c r="C5145" s="12" t="s">
        <v>6235</v>
      </c>
      <c r="D5145" s="21" t="str">
        <f t="shared" si="7306"/>
        <v>verb</v>
      </c>
      <c r="E5145" s="21" t="str">
        <f t="shared" si="7307"/>
        <v>opt 3rd sg of uggaṇhāpeti</v>
      </c>
      <c r="F5145" s="21" t="str">
        <f t="shared" si="7308"/>
        <v/>
      </c>
      <c r="G5145" s="21"/>
      <c r="H5145" s="21" t="str">
        <f t="shared" si="7309"/>
        <v>he should make (somebody) pick up, accept</v>
      </c>
      <c r="I5145" s="21" t="str">
        <f t="shared" si="7310"/>
        <v>causes to take up</v>
      </c>
      <c r="J5145" s="21" t="str">
        <f t="shared" si="7311"/>
        <v>√gah (grasp)</v>
      </c>
      <c r="K5145" s="21">
        <f t="shared" si="7312"/>
        <v>6</v>
      </c>
      <c r="L5145" s="21" t="str">
        <f t="shared" si="7313"/>
        <v>*āpe</v>
      </c>
      <c r="M5145" s="21" t="str">
        <f t="shared" si="7314"/>
        <v>√gah + ṇhā + āpe &gt; gaṇhāpe</v>
      </c>
      <c r="N5145" s="21" t="str">
        <f t="shared" si="7315"/>
        <v>ud + gaṇhāpe + ti</v>
      </c>
      <c r="O5145" s="21" t="str">
        <f t="shared" si="7316"/>
        <v/>
      </c>
      <c r="P5145" s="21" t="str">
        <f t="shared" si="7317"/>
        <v/>
      </c>
      <c r="Q5145" s="21"/>
      <c r="R5145" s="21" t="s">
        <v>10582</v>
      </c>
      <c r="S5145" s="21" t="s">
        <v>10583</v>
      </c>
      <c r="T5145" s="21" t="s">
        <v>10584</v>
      </c>
      <c r="U5145" s="23"/>
      <c r="V5145" s="23"/>
      <c r="W5145" s="15">
        <f t="shared" si="2"/>
        <v>45635</v>
      </c>
      <c r="X5145" s="24">
        <v>5144.0</v>
      </c>
      <c r="Y5145" s="17" t="str">
        <f t="shared" si="7278"/>
        <v>=COUNTIFS(C$3:C5145,C5145)</v>
      </c>
      <c r="Z5145" s="25" t="str">
        <f t="shared" si="7279"/>
        <v>#NAME?</v>
      </c>
      <c r="AA5145" s="25" t="str">
        <f t="shared" si="7280"/>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1"/>
        <v>182</v>
      </c>
      <c r="B5146" s="10">
        <f t="shared" si="5557"/>
        <v>220</v>
      </c>
      <c r="C5146" s="12" t="s">
        <v>1131</v>
      </c>
      <c r="D5146" s="21" t="str">
        <f t="shared" si="7306"/>
        <v>ind</v>
      </c>
      <c r="E5146" s="21" t="str">
        <f t="shared" si="7307"/>
        <v>conj</v>
      </c>
      <c r="F5146" s="21" t="str">
        <f t="shared" si="7308"/>
        <v/>
      </c>
      <c r="G5146" s="21"/>
      <c r="H5146" s="21" t="str">
        <f t="shared" si="7309"/>
        <v>or, either or</v>
      </c>
      <c r="I5146" s="21" t="str">
        <f t="shared" si="7310"/>
        <v/>
      </c>
      <c r="J5146" s="21" t="str">
        <f t="shared" si="7311"/>
        <v/>
      </c>
      <c r="K5146" s="21" t="str">
        <f t="shared" si="7312"/>
        <v/>
      </c>
      <c r="L5146" s="21" t="str">
        <f t="shared" si="7313"/>
        <v/>
      </c>
      <c r="M5146" s="21" t="str">
        <f t="shared" si="7314"/>
        <v/>
      </c>
      <c r="N5146" s="21" t="str">
        <f t="shared" si="7315"/>
        <v/>
      </c>
      <c r="O5146" s="21" t="str">
        <f t="shared" si="7316"/>
        <v/>
      </c>
      <c r="P5146" s="21" t="str">
        <f t="shared" si="7317"/>
        <v/>
      </c>
      <c r="Q5146" s="21"/>
      <c r="R5146" s="21" t="s">
        <v>10582</v>
      </c>
      <c r="S5146" s="21" t="s">
        <v>10583</v>
      </c>
      <c r="T5146" s="21" t="s">
        <v>10584</v>
      </c>
      <c r="U5146" s="23"/>
      <c r="V5146" s="23"/>
      <c r="W5146" s="15">
        <f t="shared" si="2"/>
        <v>45635</v>
      </c>
      <c r="X5146" s="24">
        <v>5145.0</v>
      </c>
      <c r="Y5146" s="17" t="str">
        <f t="shared" si="7278"/>
        <v>=COUNTIFS(C$3:C5146,C5146)</v>
      </c>
      <c r="Z5146" s="25" t="str">
        <f t="shared" si="7279"/>
        <v>#NAME?</v>
      </c>
      <c r="AA5146" s="25" t="str">
        <f t="shared" si="7280"/>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1"/>
        <v>114</v>
      </c>
      <c r="B5147" s="10">
        <f t="shared" si="5557"/>
        <v>122</v>
      </c>
      <c r="C5147" s="12" t="s">
        <v>4724</v>
      </c>
      <c r="D5147" s="21" t="str">
        <f t="shared" si="7306"/>
        <v>adj</v>
      </c>
      <c r="E5147" s="21" t="str">
        <f t="shared" si="7307"/>
        <v>nt nom sg of pācittiya</v>
      </c>
      <c r="F5147" s="21" t="str">
        <f t="shared" si="7308"/>
        <v>+loc</v>
      </c>
      <c r="G5147" s="21"/>
      <c r="H5147" s="21" t="str">
        <f t="shared" si="7309"/>
        <v>requiring confession</v>
      </c>
      <c r="I5147" s="21" t="str">
        <f t="shared" si="7310"/>
        <v/>
      </c>
      <c r="J5147" s="21" t="str">
        <f t="shared" si="7311"/>
        <v/>
      </c>
      <c r="K5147" s="21" t="str">
        <f t="shared" si="7312"/>
        <v/>
      </c>
      <c r="L5147" s="21" t="str">
        <f t="shared" si="7313"/>
        <v/>
      </c>
      <c r="M5147" s="21" t="str">
        <f t="shared" si="7314"/>
        <v/>
      </c>
      <c r="N5147" s="21" t="str">
        <f t="shared" si="7315"/>
        <v/>
      </c>
      <c r="O5147" s="21" t="str">
        <f t="shared" si="7316"/>
        <v/>
      </c>
      <c r="P5147" s="21" t="str">
        <f t="shared" si="7317"/>
        <v/>
      </c>
      <c r="Q5147" s="21"/>
      <c r="R5147" s="21" t="s">
        <v>10582</v>
      </c>
      <c r="S5147" s="21" t="s">
        <v>10583</v>
      </c>
      <c r="T5147" s="21" t="s">
        <v>10584</v>
      </c>
      <c r="U5147" s="23"/>
      <c r="V5147" s="23"/>
      <c r="W5147" s="15">
        <f t="shared" si="2"/>
        <v>45635</v>
      </c>
      <c r="X5147" s="24">
        <v>5146.0</v>
      </c>
      <c r="Y5147" s="17" t="str">
        <f t="shared" si="7278"/>
        <v>=COUNTIFS(C$3:C5147,C5147)</v>
      </c>
      <c r="Z5147" s="25" t="str">
        <f t="shared" si="7279"/>
        <v>#NAME?</v>
      </c>
      <c r="AA5147" s="25" t="str">
        <f t="shared" si="7280"/>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57"/>
        <v>0</v>
      </c>
      <c r="C5148" s="130"/>
      <c r="D5148" s="130"/>
      <c r="E5148" s="130"/>
      <c r="F5148" s="130"/>
      <c r="G5148" s="130"/>
      <c r="H5148" s="130"/>
      <c r="I5148" s="130"/>
      <c r="J5148" s="130"/>
      <c r="K5148" s="130"/>
      <c r="L5148" s="130"/>
      <c r="M5148" s="130"/>
      <c r="N5148" s="130"/>
      <c r="O5148" s="130"/>
      <c r="P5148" s="130"/>
      <c r="Q5148" s="130"/>
      <c r="R5148" s="130"/>
      <c r="S5148" s="130"/>
      <c r="T5148" s="130"/>
      <c r="U5148" s="36"/>
      <c r="V5148" s="36"/>
      <c r="W5148" s="15">
        <f t="shared" si="2"/>
        <v>45635</v>
      </c>
      <c r="X5148" s="24">
        <v>5147.0</v>
      </c>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57"/>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2"/>
        <v>45635</v>
      </c>
      <c r="X5149" s="24">
        <v>5148.0</v>
      </c>
      <c r="Y5149" s="17" t="str">
        <f t="shared" ref="Y5149:Y5164" si="7318">formulatext(A5149)</f>
        <v>#N/A</v>
      </c>
      <c r="Z5149" s="25" t="str">
        <f t="shared" ref="Z5149:Z5164" si="7319">org.libreoffice.regex(Y5149,"(\= COUNTIFS\(C\$\d{1,3}:)(C\d{1,3})(,)(C\d{1,3})(\))","$2")</f>
        <v>#NAME?</v>
      </c>
      <c r="AA5149" s="25" t="str">
        <f t="shared" ref="AA5149:AA5164" si="7320">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321">COUNTIFS(C$3:C5150,C5150)</f>
        <v>2</v>
      </c>
      <c r="B5150" s="10">
        <f t="shared" si="5557"/>
        <v>2</v>
      </c>
      <c r="C5150" s="12" t="s">
        <v>10585</v>
      </c>
      <c r="D5150" s="21" t="str">
        <f t="shared" ref="D5150:D5155" si="7322">VLOOKUP($C5150,$C$1:$P$7320,2,0)</f>
        <v>noun</v>
      </c>
      <c r="E5150" s="21" t="str">
        <f t="shared" ref="E5150:E5152" si="7323">VLOOKUP($C5150,$C$1:$P$7320,3,0)</f>
        <v>nt acc sg of ratana</v>
      </c>
      <c r="F5150" s="21" t="str">
        <f t="shared" ref="F5150:F5155" si="7324">VLOOKUP($C5150,$C$1:$P$7320,4,0)</f>
        <v/>
      </c>
      <c r="G5150" s="21"/>
      <c r="H5150" s="21" t="str">
        <f t="shared" ref="H5150:H5155" si="7325">VLOOKUP($C5150,$C$1:$P$7320,6,0)</f>
        <v>jewel</v>
      </c>
      <c r="I5150" s="21" t="str">
        <f t="shared" ref="I5150:I5155" si="7326">VLOOKUP($C5150,$C$1:$P$7320,7,0)</f>
        <v/>
      </c>
      <c r="J5150" s="21" t="str">
        <f t="shared" ref="J5150:J5155" si="7327">VLOOKUP($C5150,$C$1:$P$7320,8,0)</f>
        <v/>
      </c>
      <c r="K5150" s="21" t="str">
        <f t="shared" ref="K5150:K5155" si="7328">VLOOKUP($C5150,$C$1:$P$7320,9,0)</f>
        <v/>
      </c>
      <c r="L5150" s="21" t="str">
        <f t="shared" ref="L5150:L5155" si="7329">VLOOKUP($C5150,$C$1:$P$7320,10,0)</f>
        <v/>
      </c>
      <c r="M5150" s="21" t="str">
        <f t="shared" ref="M5150:M5155" si="7330">VLOOKUP($C5150,$C$1:$P$7320,11,0)</f>
        <v/>
      </c>
      <c r="N5150" s="21" t="str">
        <f t="shared" ref="N5150:N5155" si="7331">VLOOKUP($C5150,$C$1:$P$7320,12,0)</f>
        <v/>
      </c>
      <c r="O5150" s="21" t="str">
        <f t="shared" ref="O5150:O5155" si="7332">VLOOKUP($C5150,$C$1:$P$7320,13,0)</f>
        <v/>
      </c>
      <c r="P5150" s="21" t="str">
        <f t="shared" ref="P5150:P5155" si="7333">VLOOKUP($C5150,$C$1:$P$7320,14,0)</f>
        <v/>
      </c>
      <c r="Q5150" s="21"/>
      <c r="R5150" s="21" t="s">
        <v>10582</v>
      </c>
      <c r="S5150" s="21" t="s">
        <v>10583</v>
      </c>
      <c r="T5150" s="21" t="s">
        <v>10610</v>
      </c>
      <c r="U5150" s="23"/>
      <c r="V5150" s="23"/>
      <c r="W5150" s="15">
        <f t="shared" si="2"/>
        <v>45635</v>
      </c>
      <c r="X5150" s="24">
        <v>5149.0</v>
      </c>
      <c r="Y5150" s="17" t="str">
        <f t="shared" si="7318"/>
        <v>=COUNTIFS(C$3:C5150,C5150)</v>
      </c>
      <c r="Z5150" s="25" t="str">
        <f t="shared" si="7319"/>
        <v>#NAME?</v>
      </c>
      <c r="AA5150" s="25" t="str">
        <f t="shared" si="7320"/>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321"/>
        <v>183</v>
      </c>
      <c r="B5151" s="10">
        <f t="shared" si="5557"/>
        <v>220</v>
      </c>
      <c r="C5151" s="12" t="s">
        <v>1131</v>
      </c>
      <c r="D5151" s="21" t="str">
        <f t="shared" si="7322"/>
        <v>ind</v>
      </c>
      <c r="E5151" s="21" t="str">
        <f t="shared" si="7323"/>
        <v>conj</v>
      </c>
      <c r="F5151" s="21" t="str">
        <f t="shared" si="7324"/>
        <v/>
      </c>
      <c r="G5151" s="21"/>
      <c r="H5151" s="21" t="str">
        <f t="shared" si="7325"/>
        <v>or, either or</v>
      </c>
      <c r="I5151" s="21" t="str">
        <f t="shared" si="7326"/>
        <v/>
      </c>
      <c r="J5151" s="21" t="str">
        <f t="shared" si="7327"/>
        <v/>
      </c>
      <c r="K5151" s="21" t="str">
        <f t="shared" si="7328"/>
        <v/>
      </c>
      <c r="L5151" s="21" t="str">
        <f t="shared" si="7329"/>
        <v/>
      </c>
      <c r="M5151" s="21" t="str">
        <f t="shared" si="7330"/>
        <v/>
      </c>
      <c r="N5151" s="21" t="str">
        <f t="shared" si="7331"/>
        <v/>
      </c>
      <c r="O5151" s="21" t="str">
        <f t="shared" si="7332"/>
        <v/>
      </c>
      <c r="P5151" s="21" t="str">
        <f t="shared" si="7333"/>
        <v/>
      </c>
      <c r="Q5151" s="21"/>
      <c r="R5151" s="21" t="s">
        <v>10582</v>
      </c>
      <c r="S5151" s="21" t="s">
        <v>10583</v>
      </c>
      <c r="T5151" s="21" t="s">
        <v>10610</v>
      </c>
      <c r="U5151" s="77"/>
      <c r="V5151" s="23"/>
      <c r="W5151" s="15">
        <f t="shared" si="2"/>
        <v>45635</v>
      </c>
      <c r="X5151" s="24">
        <v>5150.0</v>
      </c>
      <c r="Y5151" s="17" t="str">
        <f t="shared" si="7318"/>
        <v>=COUNTIFS(C$3:C5151,C5151)</v>
      </c>
      <c r="Z5151" s="25" t="str">
        <f t="shared" si="7319"/>
        <v>#NAME?</v>
      </c>
      <c r="AA5151" s="25" t="str">
        <f t="shared" si="7320"/>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1"/>
        <v>111</v>
      </c>
      <c r="B5152" s="10">
        <f t="shared" si="5557"/>
        <v>124</v>
      </c>
      <c r="C5152" s="12" t="s">
        <v>466</v>
      </c>
      <c r="D5152" s="21" t="str">
        <f t="shared" si="7322"/>
        <v>ind</v>
      </c>
      <c r="E5152" s="21" t="str">
        <f t="shared" si="7323"/>
        <v/>
      </c>
      <c r="F5152" s="21" t="str">
        <f t="shared" si="7324"/>
        <v/>
      </c>
      <c r="G5152" s="21"/>
      <c r="H5152" s="21" t="str">
        <f t="shared" si="7325"/>
        <v>then, now, so, but</v>
      </c>
      <c r="I5152" s="21" t="str">
        <f t="shared" si="7326"/>
        <v/>
      </c>
      <c r="J5152" s="21" t="str">
        <f t="shared" si="7327"/>
        <v/>
      </c>
      <c r="K5152" s="21" t="str">
        <f t="shared" si="7328"/>
        <v/>
      </c>
      <c r="L5152" s="21" t="str">
        <f t="shared" si="7329"/>
        <v/>
      </c>
      <c r="M5152" s="21" t="str">
        <f t="shared" si="7330"/>
        <v/>
      </c>
      <c r="N5152" s="21" t="str">
        <f t="shared" si="7331"/>
        <v/>
      </c>
      <c r="O5152" s="21" t="str">
        <f t="shared" si="7332"/>
        <v/>
      </c>
      <c r="P5152" s="21" t="str">
        <f t="shared" si="7333"/>
        <v/>
      </c>
      <c r="Q5152" s="21"/>
      <c r="R5152" s="21" t="s">
        <v>10582</v>
      </c>
      <c r="S5152" s="21" t="s">
        <v>10583</v>
      </c>
      <c r="T5152" s="21" t="s">
        <v>10610</v>
      </c>
      <c r="U5152" s="23"/>
      <c r="V5152" s="23"/>
      <c r="W5152" s="15">
        <f t="shared" si="2"/>
        <v>45635</v>
      </c>
      <c r="X5152" s="24">
        <v>5151.0</v>
      </c>
      <c r="Y5152" s="17" t="str">
        <f t="shared" si="7318"/>
        <v>=COUNTIFS(C$3:C5152,C5152)</v>
      </c>
      <c r="Z5152" s="25" t="str">
        <f t="shared" si="7319"/>
        <v>#NAME?</v>
      </c>
      <c r="AA5152" s="25" t="str">
        <f t="shared" si="7320"/>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1"/>
        <v>32</v>
      </c>
      <c r="B5153" s="10">
        <f t="shared" si="5557"/>
        <v>39</v>
      </c>
      <c r="C5153" s="12" t="s">
        <v>704</v>
      </c>
      <c r="D5153" s="21" t="str">
        <f t="shared" si="7322"/>
        <v>noun</v>
      </c>
      <c r="E5153" s="21" t="s">
        <v>8897</v>
      </c>
      <c r="F5153" s="21" t="str">
        <f t="shared" si="7324"/>
        <v/>
      </c>
      <c r="G5153" s="21"/>
      <c r="H5153" s="21" t="str">
        <f t="shared" si="7325"/>
        <v>by a monk, monastic</v>
      </c>
      <c r="I5153" s="21" t="str">
        <f t="shared" si="7326"/>
        <v>beggar, mendicant</v>
      </c>
      <c r="J5153" s="21" t="str">
        <f t="shared" si="7327"/>
        <v>√bhikkh (beg)</v>
      </c>
      <c r="K5153" s="21">
        <f t="shared" si="7328"/>
        <v>1</v>
      </c>
      <c r="L5153" s="21" t="str">
        <f t="shared" si="7329"/>
        <v>a</v>
      </c>
      <c r="M5153" s="21" t="str">
        <f t="shared" si="7330"/>
        <v/>
      </c>
      <c r="N5153" s="21" t="str">
        <f t="shared" si="7331"/>
        <v>√bhikkh + u</v>
      </c>
      <c r="O5153" s="21" t="str">
        <f t="shared" si="7332"/>
        <v/>
      </c>
      <c r="P5153" s="21" t="str">
        <f t="shared" si="7333"/>
        <v/>
      </c>
      <c r="Q5153" s="21"/>
      <c r="R5153" s="21" t="s">
        <v>10582</v>
      </c>
      <c r="S5153" s="21" t="s">
        <v>10583</v>
      </c>
      <c r="T5153" s="21" t="s">
        <v>10610</v>
      </c>
      <c r="U5153" s="23"/>
      <c r="V5153" s="23"/>
      <c r="W5153" s="15">
        <f t="shared" si="2"/>
        <v>45635</v>
      </c>
      <c r="X5153" s="24">
        <v>5152.0</v>
      </c>
      <c r="Y5153" s="17" t="str">
        <f t="shared" si="7318"/>
        <v>=COUNTIFS(C$3:C5153,C5153)</v>
      </c>
      <c r="Z5153" s="25" t="str">
        <f t="shared" si="7319"/>
        <v>#NAME?</v>
      </c>
      <c r="AA5153" s="25" t="str">
        <f t="shared" si="7320"/>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1"/>
        <v>2</v>
      </c>
      <c r="B5154" s="10">
        <f t="shared" si="5557"/>
        <v>2</v>
      </c>
      <c r="C5154" s="12" t="s">
        <v>10589</v>
      </c>
      <c r="D5154" s="21" t="str">
        <f t="shared" si="7322"/>
        <v>noun</v>
      </c>
      <c r="E5154" s="21" t="str">
        <f t="shared" ref="E5154:E5155" si="7334">VLOOKUP($C5154,$C$1:$P$7320,3,0)</f>
        <v>nt acc sg of ratanasammata, comp</v>
      </c>
      <c r="F5154" s="21" t="str">
        <f t="shared" si="7324"/>
        <v/>
      </c>
      <c r="G5154" s="21"/>
      <c r="H5154" s="21" t="str">
        <f t="shared" si="7325"/>
        <v>considered valuable</v>
      </c>
      <c r="I5154" s="21" t="str">
        <f t="shared" si="7326"/>
        <v/>
      </c>
      <c r="J5154" s="21" t="str">
        <f t="shared" si="7327"/>
        <v/>
      </c>
      <c r="K5154" s="21" t="str">
        <f t="shared" si="7328"/>
        <v/>
      </c>
      <c r="L5154" s="21" t="str">
        <f t="shared" si="7329"/>
        <v/>
      </c>
      <c r="M5154" s="21" t="str">
        <f t="shared" si="7330"/>
        <v/>
      </c>
      <c r="N5154" s="21" t="str">
        <f t="shared" si="7331"/>
        <v>ratana + sammata</v>
      </c>
      <c r="O5154" s="21" t="str">
        <f t="shared" si="7332"/>
        <v>kammadhāraya</v>
      </c>
      <c r="P5154" s="21" t="str">
        <f t="shared" si="7333"/>
        <v>ratana + sammata</v>
      </c>
      <c r="Q5154" s="21"/>
      <c r="R5154" s="21" t="s">
        <v>10582</v>
      </c>
      <c r="S5154" s="21" t="s">
        <v>10583</v>
      </c>
      <c r="T5154" s="21" t="s">
        <v>10610</v>
      </c>
      <c r="U5154" s="23"/>
      <c r="V5154" s="23"/>
      <c r="W5154" s="15">
        <f t="shared" si="2"/>
        <v>45635</v>
      </c>
      <c r="X5154" s="24">
        <v>5153.0</v>
      </c>
      <c r="Y5154" s="17" t="str">
        <f t="shared" si="7318"/>
        <v>=COUNTIFS(C$3:C5154,C5154)</v>
      </c>
      <c r="Z5154" s="25" t="str">
        <f t="shared" si="7319"/>
        <v>#NAME?</v>
      </c>
      <c r="AA5154" s="25" t="str">
        <f t="shared" si="7320"/>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1"/>
        <v>184</v>
      </c>
      <c r="B5155" s="10">
        <f t="shared" si="5557"/>
        <v>220</v>
      </c>
      <c r="C5155" s="12" t="s">
        <v>1131</v>
      </c>
      <c r="D5155" s="21" t="str">
        <f t="shared" si="7322"/>
        <v>ind</v>
      </c>
      <c r="E5155" s="21" t="str">
        <f t="shared" si="7334"/>
        <v>conj</v>
      </c>
      <c r="F5155" s="21" t="str">
        <f t="shared" si="7324"/>
        <v/>
      </c>
      <c r="G5155" s="21"/>
      <c r="H5155" s="21" t="str">
        <f t="shared" si="7325"/>
        <v>or, either or</v>
      </c>
      <c r="I5155" s="21" t="str">
        <f t="shared" si="7326"/>
        <v/>
      </c>
      <c r="J5155" s="21" t="str">
        <f t="shared" si="7327"/>
        <v/>
      </c>
      <c r="K5155" s="21" t="str">
        <f t="shared" si="7328"/>
        <v/>
      </c>
      <c r="L5155" s="21" t="str">
        <f t="shared" si="7329"/>
        <v/>
      </c>
      <c r="M5155" s="21" t="str">
        <f t="shared" si="7330"/>
        <v/>
      </c>
      <c r="N5155" s="21" t="str">
        <f t="shared" si="7331"/>
        <v/>
      </c>
      <c r="O5155" s="21" t="str">
        <f t="shared" si="7332"/>
        <v/>
      </c>
      <c r="P5155" s="21" t="str">
        <f t="shared" si="7333"/>
        <v/>
      </c>
      <c r="Q5155" s="21"/>
      <c r="R5155" s="21" t="s">
        <v>10582</v>
      </c>
      <c r="S5155" s="21" t="s">
        <v>10583</v>
      </c>
      <c r="T5155" s="21" t="s">
        <v>10610</v>
      </c>
      <c r="U5155" s="23"/>
      <c r="V5155" s="23"/>
      <c r="W5155" s="15">
        <f t="shared" si="2"/>
        <v>45635</v>
      </c>
      <c r="X5155" s="24">
        <v>5154.0</v>
      </c>
      <c r="Y5155" s="17" t="str">
        <f t="shared" si="7318"/>
        <v>=COUNTIFS(C$3:C5155,C5155)</v>
      </c>
      <c r="Z5155" s="25" t="str">
        <f t="shared" si="7319"/>
        <v>#NAME?</v>
      </c>
      <c r="AA5155" s="25" t="str">
        <f t="shared" si="7320"/>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1"/>
        <v>1</v>
      </c>
      <c r="B5156" s="10">
        <f t="shared" si="5557"/>
        <v>2</v>
      </c>
      <c r="C5156" s="12" t="s">
        <v>10611</v>
      </c>
      <c r="D5156" s="21" t="s">
        <v>47</v>
      </c>
      <c r="E5156" s="21" t="s">
        <v>10612</v>
      </c>
      <c r="F5156" s="21"/>
      <c r="G5156" s="21"/>
      <c r="H5156" s="21" t="s">
        <v>10613</v>
      </c>
      <c r="I5156" s="21"/>
      <c r="J5156" s="21"/>
      <c r="K5156" s="21"/>
      <c r="L5156" s="21"/>
      <c r="M5156" s="21"/>
      <c r="N5156" s="21" t="s">
        <v>10603</v>
      </c>
      <c r="O5156" s="21" t="s">
        <v>65</v>
      </c>
      <c r="P5156" s="21" t="s">
        <v>10603</v>
      </c>
      <c r="Q5156" s="21"/>
      <c r="R5156" s="21" t="s">
        <v>10582</v>
      </c>
      <c r="S5156" s="21" t="s">
        <v>10583</v>
      </c>
      <c r="T5156" s="27" t="s">
        <v>10614</v>
      </c>
      <c r="U5156" s="23"/>
      <c r="V5156" s="23"/>
      <c r="W5156" s="15">
        <f t="shared" si="2"/>
        <v>45635</v>
      </c>
      <c r="X5156" s="24">
        <v>5155.0</v>
      </c>
      <c r="Y5156" s="17" t="str">
        <f t="shared" si="7318"/>
        <v>=COUNTIFS(C$3:C5156,C5156)</v>
      </c>
      <c r="Z5156" s="25" t="str">
        <f t="shared" si="7319"/>
        <v>#NAME?</v>
      </c>
      <c r="AA5156" s="25" t="str">
        <f t="shared" si="7320"/>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1"/>
        <v>185</v>
      </c>
      <c r="B5157" s="10">
        <f t="shared" si="5557"/>
        <v>220</v>
      </c>
      <c r="C5157" s="12" t="s">
        <v>1131</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10582</v>
      </c>
      <c r="S5157" s="21" t="s">
        <v>10583</v>
      </c>
      <c r="T5157" s="21" t="s">
        <v>10610</v>
      </c>
      <c r="U5157" s="23"/>
      <c r="V5157" s="23"/>
      <c r="W5157" s="15">
        <f t="shared" si="2"/>
        <v>45635</v>
      </c>
      <c r="X5157" s="24">
        <v>5156.0</v>
      </c>
      <c r="Y5157" s="17" t="str">
        <f t="shared" si="7318"/>
        <v>=COUNTIFS(C$3:C5157,C5157)</v>
      </c>
      <c r="Z5157" s="25" t="str">
        <f t="shared" si="7319"/>
        <v>#NAME?</v>
      </c>
      <c r="AA5157" s="25" t="str">
        <f t="shared" si="7320"/>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1"/>
        <v>1</v>
      </c>
      <c r="B5158" s="10">
        <f t="shared" si="5557"/>
        <v>1</v>
      </c>
      <c r="C5158" s="12" t="s">
        <v>10615</v>
      </c>
      <c r="D5158" s="21" t="s">
        <v>47</v>
      </c>
      <c r="E5158" s="21" t="s">
        <v>10616</v>
      </c>
      <c r="F5158" s="21"/>
      <c r="G5158" s="21"/>
      <c r="H5158" s="21" t="s">
        <v>10617</v>
      </c>
      <c r="I5158" s="21"/>
      <c r="J5158" s="21"/>
      <c r="K5158" s="21"/>
      <c r="L5158" s="21"/>
      <c r="M5158" s="21"/>
      <c r="N5158" s="21" t="s">
        <v>10608</v>
      </c>
      <c r="O5158" s="21" t="s">
        <v>65</v>
      </c>
      <c r="P5158" s="21" t="s">
        <v>10608</v>
      </c>
      <c r="Q5158" s="21"/>
      <c r="R5158" s="21" t="s">
        <v>10582</v>
      </c>
      <c r="S5158" s="21" t="s">
        <v>10583</v>
      </c>
      <c r="T5158" s="27" t="s">
        <v>10618</v>
      </c>
      <c r="U5158" s="23"/>
      <c r="V5158" s="23"/>
      <c r="W5158" s="15">
        <f t="shared" si="2"/>
        <v>45635</v>
      </c>
      <c r="X5158" s="24">
        <v>5157.0</v>
      </c>
      <c r="Y5158" s="17" t="str">
        <f t="shared" si="7318"/>
        <v>=COUNTIFS(C$3:C5158,C5158)</v>
      </c>
      <c r="Z5158" s="25" t="str">
        <f t="shared" si="7319"/>
        <v>#NAME?</v>
      </c>
      <c r="AA5158" s="25" t="str">
        <f t="shared" si="7320"/>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1"/>
        <v>186</v>
      </c>
      <c r="B5159" s="10">
        <f t="shared" si="5557"/>
        <v>220</v>
      </c>
      <c r="C5159" s="12" t="s">
        <v>1131</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10582</v>
      </c>
      <c r="S5159" s="21" t="s">
        <v>10583</v>
      </c>
      <c r="T5159" s="21" t="s">
        <v>10610</v>
      </c>
      <c r="U5159" s="23"/>
      <c r="V5159" s="23"/>
      <c r="W5159" s="15">
        <f t="shared" si="2"/>
        <v>45635</v>
      </c>
      <c r="X5159" s="24">
        <v>5158.0</v>
      </c>
      <c r="Y5159" s="17" t="str">
        <f t="shared" si="7318"/>
        <v>=COUNTIFS(C$3:C5159,C5159)</v>
      </c>
      <c r="Z5159" s="25" t="str">
        <f t="shared" si="7319"/>
        <v>#NAME?</v>
      </c>
      <c r="AA5159" s="25" t="str">
        <f t="shared" si="7320"/>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1"/>
        <v>1</v>
      </c>
      <c r="B5160" s="10">
        <f t="shared" si="5557"/>
        <v>1</v>
      </c>
      <c r="C5160" s="12" t="s">
        <v>10619</v>
      </c>
      <c r="D5160" s="21" t="s">
        <v>84</v>
      </c>
      <c r="E5160" s="21" t="s">
        <v>10620</v>
      </c>
      <c r="F5160" s="21">
        <v>0.0</v>
      </c>
      <c r="G5160" s="21"/>
      <c r="H5160" s="21" t="s">
        <v>10621</v>
      </c>
      <c r="I5160" s="21" t="s">
        <v>10622</v>
      </c>
      <c r="J5160" s="21" t="s">
        <v>1223</v>
      </c>
      <c r="K5160" s="21">
        <v>6.0</v>
      </c>
      <c r="L5160" s="21" t="s">
        <v>1224</v>
      </c>
      <c r="M5160" s="21" t="s">
        <v>10623</v>
      </c>
      <c r="N5160" s="21" t="s">
        <v>10624</v>
      </c>
      <c r="O5160" s="21"/>
      <c r="P5160" s="21"/>
      <c r="Q5160" s="21"/>
      <c r="R5160" s="21" t="s">
        <v>10582</v>
      </c>
      <c r="S5160" s="21" t="s">
        <v>10583</v>
      </c>
      <c r="T5160" s="27" t="s">
        <v>10625</v>
      </c>
      <c r="U5160" s="23"/>
      <c r="V5160" s="23"/>
      <c r="W5160" s="15">
        <f t="shared" si="2"/>
        <v>45635</v>
      </c>
      <c r="X5160" s="24">
        <v>5159.0</v>
      </c>
      <c r="Y5160" s="17" t="str">
        <f t="shared" si="7318"/>
        <v>=COUNTIFS(C$3:C5160,C5160)</v>
      </c>
      <c r="Z5160" s="25" t="str">
        <f t="shared" si="7319"/>
        <v>#NAME?</v>
      </c>
      <c r="AA5160" s="25" t="str">
        <f t="shared" si="7320"/>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1"/>
        <v>187</v>
      </c>
      <c r="B5161" s="10">
        <f t="shared" si="5557"/>
        <v>220</v>
      </c>
      <c r="C5161" s="12" t="s">
        <v>1131</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10582</v>
      </c>
      <c r="S5161" s="21" t="s">
        <v>10583</v>
      </c>
      <c r="T5161" s="21" t="s">
        <v>10610</v>
      </c>
      <c r="U5161" s="23"/>
      <c r="V5161" s="23"/>
      <c r="W5161" s="15">
        <f t="shared" si="2"/>
        <v>45635</v>
      </c>
      <c r="X5161" s="24">
        <v>5160.0</v>
      </c>
      <c r="Y5161" s="17" t="str">
        <f t="shared" si="7318"/>
        <v>=COUNTIFS(C$3:C5161,C5161)</v>
      </c>
      <c r="Z5161" s="25" t="str">
        <f t="shared" si="7319"/>
        <v>#NAME?</v>
      </c>
      <c r="AA5161" s="25" t="str">
        <f t="shared" si="7320"/>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1"/>
        <v>1</v>
      </c>
      <c r="B5162" s="10">
        <f t="shared" si="5557"/>
        <v>1</v>
      </c>
      <c r="C5162" s="12" t="s">
        <v>10626</v>
      </c>
      <c r="D5162" s="21" t="s">
        <v>84</v>
      </c>
      <c r="E5162" s="21" t="s">
        <v>10627</v>
      </c>
      <c r="F5162" s="21">
        <v>0.0</v>
      </c>
      <c r="G5162" s="21"/>
      <c r="H5162" s="21" t="s">
        <v>10628</v>
      </c>
      <c r="I5162" s="21" t="s">
        <v>10629</v>
      </c>
      <c r="J5162" s="21" t="s">
        <v>1223</v>
      </c>
      <c r="K5162" s="21">
        <v>6.0</v>
      </c>
      <c r="L5162" s="21" t="s">
        <v>1456</v>
      </c>
      <c r="M5162" s="21" t="s">
        <v>6239</v>
      </c>
      <c r="N5162" s="21" t="s">
        <v>10630</v>
      </c>
      <c r="O5162" s="21"/>
      <c r="P5162" s="21"/>
      <c r="Q5162" s="21" t="s">
        <v>10631</v>
      </c>
      <c r="R5162" s="21" t="s">
        <v>10582</v>
      </c>
      <c r="S5162" s="21" t="s">
        <v>10583</v>
      </c>
      <c r="T5162" s="27" t="s">
        <v>10632</v>
      </c>
      <c r="U5162" s="23"/>
      <c r="V5162" s="23"/>
      <c r="W5162" s="15">
        <f t="shared" si="2"/>
        <v>45635</v>
      </c>
      <c r="X5162" s="24">
        <v>5161.0</v>
      </c>
      <c r="Y5162" s="17" t="str">
        <f t="shared" si="7318"/>
        <v>=COUNTIFS(C$3:C5162,C5162)</v>
      </c>
      <c r="Z5162" s="25" t="str">
        <f t="shared" si="7319"/>
        <v>#NAME?</v>
      </c>
      <c r="AA5162" s="25" t="str">
        <f t="shared" si="7320"/>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1"/>
        <v>188</v>
      </c>
      <c r="B5163" s="10">
        <f t="shared" si="5557"/>
        <v>220</v>
      </c>
      <c r="C5163" s="12" t="s">
        <v>1131</v>
      </c>
      <c r="D5163" s="21" t="str">
        <f t="shared" ref="D5163:D5164" si="7335">VLOOKUP($C5163,$C$1:$P$7320,2,0)</f>
        <v>ind</v>
      </c>
      <c r="E5163" s="21" t="str">
        <f t="shared" ref="E5163:E5164" si="7336">VLOOKUP($C5163,$C$1:$P$7320,3,0)</f>
        <v>conj</v>
      </c>
      <c r="F5163" s="21" t="str">
        <f t="shared" ref="F5163:F5164" si="7337">VLOOKUP($C5163,$C$1:$P$7320,4,0)</f>
        <v/>
      </c>
      <c r="G5163" s="21"/>
      <c r="H5163" s="21" t="str">
        <f t="shared" ref="H5163:H5164" si="7338">VLOOKUP($C5163,$C$1:$P$7320,6,0)</f>
        <v>or, either or</v>
      </c>
      <c r="I5163" s="21" t="str">
        <f t="shared" ref="I5163:I5164" si="7339">VLOOKUP($C5163,$C$1:$P$7320,7,0)</f>
        <v/>
      </c>
      <c r="J5163" s="21" t="str">
        <f t="shared" ref="J5163:J5164" si="7340">VLOOKUP($C5163,$C$1:$P$7320,8,0)</f>
        <v/>
      </c>
      <c r="K5163" s="21" t="str">
        <f t="shared" ref="K5163:K5164" si="7341">VLOOKUP($C5163,$C$1:$P$7320,9,0)</f>
        <v/>
      </c>
      <c r="L5163" s="21" t="str">
        <f t="shared" ref="L5163:L5164" si="7342">VLOOKUP($C5163,$C$1:$P$7320,10,0)</f>
        <v/>
      </c>
      <c r="M5163" s="21" t="str">
        <f t="shared" ref="M5163:M5164" si="7343">VLOOKUP($C5163,$C$1:$P$7320,11,0)</f>
        <v/>
      </c>
      <c r="N5163" s="21" t="str">
        <f t="shared" ref="N5163:N5164" si="7344">VLOOKUP($C5163,$C$1:$P$7320,12,0)</f>
        <v/>
      </c>
      <c r="O5163" s="21" t="str">
        <f t="shared" ref="O5163:O5164" si="7345">VLOOKUP($C5163,$C$1:$P$7320,13,0)</f>
        <v/>
      </c>
      <c r="P5163" s="21" t="str">
        <f t="shared" ref="P5163:P5164" si="7346">VLOOKUP($C5163,$C$1:$P$7320,14,0)</f>
        <v/>
      </c>
      <c r="Q5163" s="21"/>
      <c r="R5163" s="21" t="s">
        <v>10582</v>
      </c>
      <c r="S5163" s="21" t="s">
        <v>10583</v>
      </c>
      <c r="T5163" s="21" t="s">
        <v>10610</v>
      </c>
      <c r="U5163" s="23"/>
      <c r="V5163" s="23"/>
      <c r="W5163" s="15">
        <f t="shared" si="2"/>
        <v>45635</v>
      </c>
      <c r="X5163" s="24">
        <v>5162.0</v>
      </c>
      <c r="Y5163" s="17" t="str">
        <f t="shared" si="7318"/>
        <v>=COUNTIFS(C$3:C5163,C5163)</v>
      </c>
      <c r="Z5163" s="25" t="str">
        <f t="shared" si="7319"/>
        <v>#NAME?</v>
      </c>
      <c r="AA5163" s="25" t="str">
        <f t="shared" si="7320"/>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1"/>
        <v>3</v>
      </c>
      <c r="B5164" s="10">
        <f t="shared" si="5557"/>
        <v>3</v>
      </c>
      <c r="C5164" s="12" t="s">
        <v>4866</v>
      </c>
      <c r="D5164" s="21" t="str">
        <f t="shared" si="7335"/>
        <v>ptp</v>
      </c>
      <c r="E5164" s="21" t="str">
        <f t="shared" si="7336"/>
        <v>nt nom sg of nikkhipitabba</v>
      </c>
      <c r="F5164" s="21" t="str">
        <f t="shared" si="7337"/>
        <v/>
      </c>
      <c r="G5164" s="21"/>
      <c r="H5164" s="21" t="str">
        <f t="shared" si="7338"/>
        <v>can be stored, kept</v>
      </c>
      <c r="I5164" s="21" t="str">
        <f t="shared" si="7339"/>
        <v>to be thrown down</v>
      </c>
      <c r="J5164" s="21" t="str">
        <f t="shared" si="7340"/>
        <v>√khip (throw)</v>
      </c>
      <c r="K5164" s="21">
        <f t="shared" si="7341"/>
        <v>1</v>
      </c>
      <c r="L5164" s="21" t="str">
        <f t="shared" si="7342"/>
        <v>a</v>
      </c>
      <c r="M5164" s="21" t="str">
        <f t="shared" si="7343"/>
        <v/>
      </c>
      <c r="N5164" s="21" t="str">
        <f t="shared" si="7344"/>
        <v>ni + √khip + itabba</v>
      </c>
      <c r="O5164" s="21" t="str">
        <f t="shared" si="7345"/>
        <v/>
      </c>
      <c r="P5164" s="21" t="str">
        <f t="shared" si="7346"/>
        <v/>
      </c>
      <c r="Q5164" s="21"/>
      <c r="R5164" s="21" t="s">
        <v>10582</v>
      </c>
      <c r="S5164" s="21" t="s">
        <v>10583</v>
      </c>
      <c r="T5164" s="21" t="s">
        <v>10610</v>
      </c>
      <c r="U5164" s="23"/>
      <c r="V5164" s="23"/>
      <c r="W5164" s="15">
        <f t="shared" si="2"/>
        <v>45635</v>
      </c>
      <c r="X5164" s="24">
        <v>5163.0</v>
      </c>
      <c r="Y5164" s="17" t="str">
        <f t="shared" si="7318"/>
        <v>=COUNTIFS(C$3:C5164,C5164)</v>
      </c>
      <c r="Z5164" s="25" t="str">
        <f t="shared" si="7319"/>
        <v>#NAME?</v>
      </c>
      <c r="AA5164" s="25" t="str">
        <f t="shared" si="7320"/>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57"/>
        <v>0</v>
      </c>
      <c r="C5165" s="130"/>
      <c r="D5165" s="130"/>
      <c r="E5165" s="130"/>
      <c r="F5165" s="130"/>
      <c r="G5165" s="130"/>
      <c r="H5165" s="130"/>
      <c r="I5165" s="130"/>
      <c r="J5165" s="130"/>
      <c r="K5165" s="130"/>
      <c r="L5165" s="130"/>
      <c r="M5165" s="130"/>
      <c r="N5165" s="130"/>
      <c r="O5165" s="130"/>
      <c r="P5165" s="130"/>
      <c r="Q5165" s="130"/>
      <c r="R5165" s="130"/>
      <c r="S5165" s="130"/>
      <c r="T5165" s="130"/>
      <c r="U5165" s="36"/>
      <c r="V5165" s="36"/>
      <c r="W5165" s="15">
        <f t="shared" si="2"/>
        <v>45635</v>
      </c>
      <c r="X5165" s="24">
        <v>5164.0</v>
      </c>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57"/>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2"/>
        <v>45635</v>
      </c>
      <c r="X5166" s="24">
        <v>5165.0</v>
      </c>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47">COUNTIFS(C$3:C5167,C5167)</f>
        <v>3</v>
      </c>
      <c r="B5167" s="10">
        <f t="shared" si="5557"/>
        <v>3</v>
      </c>
      <c r="C5167" s="12" t="s">
        <v>345</v>
      </c>
      <c r="D5167" s="21" t="str">
        <f t="shared" ref="D5167:D5169" si="7348">VLOOKUP($C5167,$C$1:$P$7320,2,0)</f>
        <v>pron</v>
      </c>
      <c r="E5167" s="21" t="s">
        <v>10633</v>
      </c>
      <c r="F5167" s="21" t="str">
        <f t="shared" ref="F5167:F5169" si="7349">VLOOKUP($C5167,$C$1:$P$7320,4,0)</f>
        <v/>
      </c>
      <c r="G5167" s="21"/>
      <c r="H5167" s="21" t="s">
        <v>10634</v>
      </c>
      <c r="I5167" s="21" t="s">
        <v>10635</v>
      </c>
      <c r="J5167" s="21" t="str">
        <f t="shared" ref="J5167:J5169" si="7350">VLOOKUP($C5167,$C$1:$P$7320,8,0)</f>
        <v/>
      </c>
      <c r="K5167" s="21" t="str">
        <f t="shared" ref="K5167:K5169" si="7351">VLOOKUP($C5167,$C$1:$P$7320,9,0)</f>
        <v/>
      </c>
      <c r="L5167" s="21" t="str">
        <f t="shared" ref="L5167:L5169" si="7352">VLOOKUP($C5167,$C$1:$P$7320,10,0)</f>
        <v/>
      </c>
      <c r="M5167" s="21" t="str">
        <f t="shared" ref="M5167:M5169" si="7353">VLOOKUP($C5167,$C$1:$P$7320,11,0)</f>
        <v/>
      </c>
      <c r="N5167" s="21" t="str">
        <f t="shared" ref="N5167:N5169" si="7354">VLOOKUP($C5167,$C$1:$P$7320,12,0)</f>
        <v/>
      </c>
      <c r="O5167" s="21" t="str">
        <f t="shared" ref="O5167:O5169" si="7355">VLOOKUP($C5167,$C$1:$P$7320,13,0)</f>
        <v/>
      </c>
      <c r="P5167" s="21" t="str">
        <f t="shared" ref="P5167:P5169" si="7356">VLOOKUP($C5167,$C$1:$P$7320,14,0)</f>
        <v/>
      </c>
      <c r="Q5167" s="21"/>
      <c r="R5167" s="21" t="s">
        <v>10582</v>
      </c>
      <c r="S5167" s="21" t="s">
        <v>10583</v>
      </c>
      <c r="T5167" s="27" t="s">
        <v>10636</v>
      </c>
      <c r="U5167" s="23"/>
      <c r="V5167" s="23"/>
      <c r="W5167" s="15">
        <f t="shared" si="2"/>
        <v>45635</v>
      </c>
      <c r="X5167" s="24">
        <v>5166.0</v>
      </c>
      <c r="Y5167" s="17" t="str">
        <f t="shared" ref="Y5167:Y5175" si="7357">formulatext(A5167)</f>
        <v>=COUNTIFS(C$3:C5167,C5167)</v>
      </c>
      <c r="Z5167" s="25" t="str">
        <f t="shared" ref="Z5167:Z5175" si="7358">org.libreoffice.regex(Y5167,"(\= COUNTIFS\(C\$\d{1,3}:)(C\d{1,3})(,)(C\d{1,3})(\))","$2")</f>
        <v>#NAME?</v>
      </c>
      <c r="AA5167" s="25" t="str">
        <f t="shared" ref="AA5167:AA5175" si="7359">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47"/>
        <v>2</v>
      </c>
      <c r="B5168" s="10">
        <f t="shared" si="5557"/>
        <v>2</v>
      </c>
      <c r="C5168" s="12" t="s">
        <v>7531</v>
      </c>
      <c r="D5168" s="21" t="str">
        <f t="shared" si="7348"/>
        <v>verb</v>
      </c>
      <c r="E5168" s="21" t="str">
        <f t="shared" ref="E5168:E5169" si="7360">VLOOKUP($C5168,$C$1:$P$7320,3,0)</f>
        <v>fut 3rd sg of bhavati</v>
      </c>
      <c r="F5168" s="21" t="str">
        <f t="shared" si="7349"/>
        <v/>
      </c>
      <c r="G5168" s="21"/>
      <c r="H5168" s="21" t="str">
        <f t="shared" ref="H5168:H5169" si="7361">VLOOKUP($C5168,$C$1:$P$7320,6,0)</f>
        <v>there will be</v>
      </c>
      <c r="I5168" s="21" t="str">
        <f t="shared" ref="I5168:I5169" si="7362">VLOOKUP($C5168,$C$1:$P$7320,7,0)</f>
        <v/>
      </c>
      <c r="J5168" s="21" t="str">
        <f t="shared" si="7350"/>
        <v>√bhū (be)</v>
      </c>
      <c r="K5168" s="21">
        <f t="shared" si="7351"/>
        <v>1</v>
      </c>
      <c r="L5168" s="21" t="str">
        <f t="shared" si="7352"/>
        <v>a</v>
      </c>
      <c r="M5168" s="21" t="str">
        <f t="shared" si="7353"/>
        <v>√bhū + a &gt; bhava</v>
      </c>
      <c r="N5168" s="21" t="str">
        <f t="shared" si="7354"/>
        <v>bhava + ti</v>
      </c>
      <c r="O5168" s="21" t="str">
        <f t="shared" si="7355"/>
        <v/>
      </c>
      <c r="P5168" s="21" t="str">
        <f t="shared" si="7356"/>
        <v/>
      </c>
      <c r="Q5168" s="21"/>
      <c r="R5168" s="21" t="s">
        <v>10582</v>
      </c>
      <c r="S5168" s="21" t="s">
        <v>10583</v>
      </c>
      <c r="T5168" s="27" t="s">
        <v>10637</v>
      </c>
      <c r="U5168" s="77"/>
      <c r="V5168" s="23"/>
      <c r="W5168" s="15">
        <f t="shared" si="2"/>
        <v>45635</v>
      </c>
      <c r="X5168" s="24">
        <v>5167.0</v>
      </c>
      <c r="Y5168" s="17" t="str">
        <f t="shared" si="7357"/>
        <v>=COUNTIFS(C$3:C5168,C5168)</v>
      </c>
      <c r="Z5168" s="25" t="str">
        <f t="shared" si="7358"/>
        <v>#NAME?</v>
      </c>
      <c r="AA5168" s="25" t="str">
        <f t="shared" si="7359"/>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47"/>
        <v>37</v>
      </c>
      <c r="B5169" s="10">
        <f t="shared" si="5557"/>
        <v>37</v>
      </c>
      <c r="C5169" s="12" t="s">
        <v>368</v>
      </c>
      <c r="D5169" s="21" t="str">
        <f t="shared" si="7348"/>
        <v>pron</v>
      </c>
      <c r="E5169" s="21" t="str">
        <f t="shared" si="7360"/>
        <v>masc nom sg of ta</v>
      </c>
      <c r="F5169" s="21" t="str">
        <f t="shared" si="7349"/>
        <v/>
      </c>
      <c r="G5169" s="21"/>
      <c r="H5169" s="21" t="str">
        <f t="shared" si="7361"/>
        <v>he, that</v>
      </c>
      <c r="I5169" s="21" t="str">
        <f t="shared" si="7362"/>
        <v/>
      </c>
      <c r="J5169" s="21" t="str">
        <f t="shared" si="7350"/>
        <v/>
      </c>
      <c r="K5169" s="21" t="str">
        <f t="shared" si="7351"/>
        <v/>
      </c>
      <c r="L5169" s="21" t="str">
        <f t="shared" si="7352"/>
        <v/>
      </c>
      <c r="M5169" s="21" t="str">
        <f t="shared" si="7353"/>
        <v/>
      </c>
      <c r="N5169" s="21" t="str">
        <f t="shared" si="7354"/>
        <v/>
      </c>
      <c r="O5169" s="21" t="str">
        <f t="shared" si="7355"/>
        <v/>
      </c>
      <c r="P5169" s="21" t="str">
        <f t="shared" si="7356"/>
        <v/>
      </c>
      <c r="Q5169" s="21"/>
      <c r="R5169" s="21" t="s">
        <v>10582</v>
      </c>
      <c r="S5169" s="21" t="s">
        <v>10583</v>
      </c>
      <c r="T5169" s="27" t="s">
        <v>10637</v>
      </c>
      <c r="U5169" s="23"/>
      <c r="V5169" s="23"/>
      <c r="W5169" s="15">
        <f t="shared" si="2"/>
        <v>45635</v>
      </c>
      <c r="X5169" s="24">
        <v>5168.0</v>
      </c>
      <c r="Y5169" s="17" t="str">
        <f t="shared" si="7357"/>
        <v>=COUNTIFS(C$3:C5169,C5169)</v>
      </c>
      <c r="Z5169" s="25" t="str">
        <f t="shared" si="7358"/>
        <v>#NAME?</v>
      </c>
      <c r="AA5169" s="25" t="str">
        <f t="shared" si="7359"/>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47"/>
        <v>1</v>
      </c>
      <c r="B5170" s="10">
        <f t="shared" si="5557"/>
        <v>1</v>
      </c>
      <c r="C5170" s="12" t="s">
        <v>10638</v>
      </c>
      <c r="D5170" s="21" t="s">
        <v>118</v>
      </c>
      <c r="E5170" s="27" t="s">
        <v>5216</v>
      </c>
      <c r="F5170" s="21"/>
      <c r="G5170" s="21"/>
      <c r="H5170" s="21"/>
      <c r="I5170" s="21"/>
      <c r="J5170" s="21"/>
      <c r="K5170" s="21"/>
      <c r="L5170" s="21"/>
      <c r="M5170" s="21"/>
      <c r="N5170" s="21" t="s">
        <v>10639</v>
      </c>
      <c r="O5170" s="21"/>
      <c r="P5170" s="21"/>
      <c r="Q5170" s="21"/>
      <c r="R5170" s="21" t="s">
        <v>10582</v>
      </c>
      <c r="S5170" s="21" t="s">
        <v>10583</v>
      </c>
      <c r="T5170" s="27" t="s">
        <v>10637</v>
      </c>
      <c r="U5170" s="23"/>
      <c r="V5170" s="23"/>
      <c r="W5170" s="15">
        <f t="shared" si="2"/>
        <v>45635</v>
      </c>
      <c r="X5170" s="24">
        <v>5169.0</v>
      </c>
      <c r="Y5170" s="17" t="str">
        <f t="shared" si="7357"/>
        <v>=COUNTIFS(C$3:C5170,C5170)</v>
      </c>
      <c r="Z5170" s="25" t="str">
        <f t="shared" si="7358"/>
        <v>#NAME?</v>
      </c>
      <c r="AA5170" s="25" t="str">
        <f t="shared" si="7359"/>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47"/>
        <v>1</v>
      </c>
      <c r="B5171" s="10">
        <f t="shared" si="5557"/>
        <v>1</v>
      </c>
      <c r="C5171" s="12" t="s">
        <v>10640</v>
      </c>
      <c r="D5171" s="21" t="s">
        <v>84</v>
      </c>
      <c r="E5171" s="21" t="s">
        <v>10641</v>
      </c>
      <c r="F5171" s="21"/>
      <c r="G5171" s="21"/>
      <c r="H5171" s="21" t="s">
        <v>10642</v>
      </c>
      <c r="I5171" s="21" t="s">
        <v>10643</v>
      </c>
      <c r="J5171" s="21" t="s">
        <v>1400</v>
      </c>
      <c r="K5171" s="21">
        <v>1.0</v>
      </c>
      <c r="L5171" s="21" t="s">
        <v>35</v>
      </c>
      <c r="M5171" s="21" t="s">
        <v>3207</v>
      </c>
      <c r="N5171" s="21" t="s">
        <v>10644</v>
      </c>
      <c r="O5171" s="21"/>
      <c r="P5171" s="21"/>
      <c r="Q5171" s="21"/>
      <c r="R5171" s="21" t="s">
        <v>10582</v>
      </c>
      <c r="S5171" s="21" t="s">
        <v>10583</v>
      </c>
      <c r="T5171" s="27" t="s">
        <v>10637</v>
      </c>
      <c r="U5171" s="23"/>
      <c r="V5171" s="23"/>
      <c r="W5171" s="15">
        <f t="shared" si="2"/>
        <v>45635</v>
      </c>
      <c r="X5171" s="24">
        <v>5170.0</v>
      </c>
      <c r="Y5171" s="17" t="str">
        <f t="shared" si="7357"/>
        <v>=COUNTIFS(C$3:C5171,C5171)</v>
      </c>
      <c r="Z5171" s="25" t="str">
        <f t="shared" si="7358"/>
        <v>#NAME?</v>
      </c>
      <c r="AA5171" s="25" t="str">
        <f t="shared" si="7359"/>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47"/>
        <v>45</v>
      </c>
      <c r="B5172" s="10">
        <f t="shared" si="5557"/>
        <v>63</v>
      </c>
      <c r="C5172" s="12" t="s">
        <v>449</v>
      </c>
      <c r="D5172" s="21" t="str">
        <f t="shared" ref="D5172:D5175" si="7363">VLOOKUP($C5172,$C$1:$P$7320,2,0)</f>
        <v>ind</v>
      </c>
      <c r="E5172" s="21" t="str">
        <f t="shared" ref="E5172:E5175" si="7364">VLOOKUP($C5172,$C$1:$P$7320,3,0)</f>
        <v/>
      </c>
      <c r="F5172" s="21" t="str">
        <f t="shared" ref="F5172:F5175" si="7365">VLOOKUP($C5172,$C$1:$P$7320,4,0)</f>
        <v/>
      </c>
      <c r="G5172" s="21"/>
      <c r="H5172" s="21" t="str">
        <f t="shared" ref="H5172:H5175" si="7366">VLOOKUP($C5172,$C$1:$P$7320,6,0)</f>
        <v>“”</v>
      </c>
      <c r="I5172" s="21" t="str">
        <f t="shared" ref="I5172:I5175" si="7367">VLOOKUP($C5172,$C$1:$P$7320,7,0)</f>
        <v>thus</v>
      </c>
      <c r="J5172" s="21" t="str">
        <f t="shared" ref="J5172:J5175" si="7368">VLOOKUP($C5172,$C$1:$P$7320,8,0)</f>
        <v/>
      </c>
      <c r="K5172" s="21" t="str">
        <f t="shared" ref="K5172:K5175" si="7369">VLOOKUP($C5172,$C$1:$P$7320,9,0)</f>
        <v/>
      </c>
      <c r="L5172" s="21" t="str">
        <f t="shared" ref="L5172:L5175" si="7370">VLOOKUP($C5172,$C$1:$P$7320,10,0)</f>
        <v/>
      </c>
      <c r="M5172" s="21" t="str">
        <f t="shared" ref="M5172:M5175" si="7371">VLOOKUP($C5172,$C$1:$P$7320,11,0)</f>
        <v/>
      </c>
      <c r="N5172" s="21" t="str">
        <f t="shared" ref="N5172:N5175" si="7372">VLOOKUP($C5172,$C$1:$P$7320,12,0)</f>
        <v/>
      </c>
      <c r="O5172" s="21" t="str">
        <f t="shared" ref="O5172:O5175" si="7373">VLOOKUP($C5172,$C$1:$P$7320,13,0)</f>
        <v/>
      </c>
      <c r="P5172" s="21" t="str">
        <f t="shared" ref="P5172:P5175" si="7374">VLOOKUP($C5172,$C$1:$P$7320,14,0)</f>
        <v/>
      </c>
      <c r="Q5172" s="21"/>
      <c r="R5172" s="21" t="s">
        <v>10582</v>
      </c>
      <c r="S5172" s="21" t="s">
        <v>10583</v>
      </c>
      <c r="T5172" s="27" t="s">
        <v>10637</v>
      </c>
      <c r="U5172" s="23"/>
      <c r="V5172" s="23"/>
      <c r="W5172" s="15">
        <f t="shared" si="2"/>
        <v>45635</v>
      </c>
      <c r="X5172" s="24">
        <v>5171.0</v>
      </c>
      <c r="Y5172" s="17" t="str">
        <f t="shared" si="7357"/>
        <v>=COUNTIFS(C$3:C5172,C5172)</v>
      </c>
      <c r="Z5172" s="25" t="str">
        <f t="shared" si="7358"/>
        <v>#NAME?</v>
      </c>
      <c r="AA5172" s="25" t="str">
        <f t="shared" si="7359"/>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47"/>
        <v>15</v>
      </c>
      <c r="B5173" s="10">
        <f t="shared" si="5557"/>
        <v>15</v>
      </c>
      <c r="C5173" s="12" t="s">
        <v>4399</v>
      </c>
      <c r="D5173" s="21" t="str">
        <f t="shared" si="7363"/>
        <v>pron</v>
      </c>
      <c r="E5173" s="21" t="str">
        <f t="shared" si="7364"/>
        <v>fem nom sg of ima</v>
      </c>
      <c r="F5173" s="21" t="str">
        <f t="shared" si="7365"/>
        <v/>
      </c>
      <c r="G5173" s="21"/>
      <c r="H5173" s="21" t="str">
        <f t="shared" si="7366"/>
        <v>this</v>
      </c>
      <c r="I5173" s="21" t="str">
        <f t="shared" si="7367"/>
        <v/>
      </c>
      <c r="J5173" s="21" t="str">
        <f t="shared" si="7368"/>
        <v/>
      </c>
      <c r="K5173" s="21" t="str">
        <f t="shared" si="7369"/>
        <v/>
      </c>
      <c r="L5173" s="21" t="str">
        <f t="shared" si="7370"/>
        <v/>
      </c>
      <c r="M5173" s="21" t="str">
        <f t="shared" si="7371"/>
        <v/>
      </c>
      <c r="N5173" s="21" t="str">
        <f t="shared" si="7372"/>
        <v/>
      </c>
      <c r="O5173" s="21" t="str">
        <f t="shared" si="7373"/>
        <v/>
      </c>
      <c r="P5173" s="21" t="str">
        <f t="shared" si="7374"/>
        <v/>
      </c>
      <c r="Q5173" s="21"/>
      <c r="R5173" s="21" t="s">
        <v>10582</v>
      </c>
      <c r="S5173" s="21" t="s">
        <v>10583</v>
      </c>
      <c r="T5173" s="27" t="s">
        <v>10637</v>
      </c>
      <c r="U5173" s="23"/>
      <c r="V5173" s="23"/>
      <c r="W5173" s="15">
        <f t="shared" si="2"/>
        <v>45635</v>
      </c>
      <c r="X5173" s="24">
        <v>5172.0</v>
      </c>
      <c r="Y5173" s="17" t="str">
        <f t="shared" si="7357"/>
        <v>=COUNTIFS(C$3:C5173,C5173)</v>
      </c>
      <c r="Z5173" s="25" t="str">
        <f t="shared" si="7358"/>
        <v>#NAME?</v>
      </c>
      <c r="AA5173" s="25" t="str">
        <f t="shared" si="7359"/>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47"/>
        <v>16</v>
      </c>
      <c r="B5174" s="10">
        <f t="shared" si="5557"/>
        <v>17</v>
      </c>
      <c r="C5174" s="12" t="s">
        <v>4353</v>
      </c>
      <c r="D5174" s="21" t="str">
        <f t="shared" si="7363"/>
        <v>ind</v>
      </c>
      <c r="E5174" s="21" t="str">
        <f t="shared" si="7364"/>
        <v>adv, from ta</v>
      </c>
      <c r="F5174" s="21" t="str">
        <f t="shared" si="7365"/>
        <v/>
      </c>
      <c r="G5174" s="21"/>
      <c r="H5174" s="21" t="str">
        <f t="shared" si="7366"/>
        <v>there</v>
      </c>
      <c r="I5174" s="21" t="str">
        <f t="shared" si="7367"/>
        <v/>
      </c>
      <c r="J5174" s="21" t="str">
        <f t="shared" si="7368"/>
        <v/>
      </c>
      <c r="K5174" s="21" t="str">
        <f t="shared" si="7369"/>
        <v/>
      </c>
      <c r="L5174" s="21" t="str">
        <f t="shared" si="7370"/>
        <v/>
      </c>
      <c r="M5174" s="21" t="str">
        <f t="shared" si="7371"/>
        <v/>
      </c>
      <c r="N5174" s="21" t="str">
        <f t="shared" si="7372"/>
        <v>ta + ttha</v>
      </c>
      <c r="O5174" s="21" t="str">
        <f t="shared" si="7373"/>
        <v/>
      </c>
      <c r="P5174" s="21" t="str">
        <f t="shared" si="7374"/>
        <v/>
      </c>
      <c r="Q5174" s="21"/>
      <c r="R5174" s="21" t="s">
        <v>10582</v>
      </c>
      <c r="S5174" s="21" t="s">
        <v>10583</v>
      </c>
      <c r="T5174" s="27" t="s">
        <v>10637</v>
      </c>
      <c r="U5174" s="23"/>
      <c r="V5174" s="23"/>
      <c r="W5174" s="15">
        <f t="shared" si="2"/>
        <v>45635</v>
      </c>
      <c r="X5174" s="24">
        <v>5173.0</v>
      </c>
      <c r="Y5174" s="17" t="str">
        <f t="shared" si="7357"/>
        <v>=COUNTIFS(C$3:C5174,C5174)</v>
      </c>
      <c r="Z5174" s="25" t="str">
        <f t="shared" si="7358"/>
        <v>#NAME?</v>
      </c>
      <c r="AA5174" s="25" t="str">
        <f t="shared" si="7359"/>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47"/>
        <v>6</v>
      </c>
      <c r="B5175" s="10">
        <f t="shared" si="5557"/>
        <v>6</v>
      </c>
      <c r="C5175" s="12" t="s">
        <v>4402</v>
      </c>
      <c r="D5175" s="21" t="str">
        <f t="shared" si="7363"/>
        <v>noun</v>
      </c>
      <c r="E5175" s="21" t="str">
        <f t="shared" si="7364"/>
        <v>fem nom sg</v>
      </c>
      <c r="F5175" s="21" t="str">
        <f t="shared" si="7365"/>
        <v/>
      </c>
      <c r="G5175" s="21"/>
      <c r="H5175" s="21" t="str">
        <f t="shared" si="7366"/>
        <v>right thing to do, correct course, proper procedure</v>
      </c>
      <c r="I5175" s="21" t="str">
        <f t="shared" si="7367"/>
        <v/>
      </c>
      <c r="J5175" s="21" t="str">
        <f t="shared" si="7368"/>
        <v/>
      </c>
      <c r="K5175" s="21" t="str">
        <f t="shared" si="7369"/>
        <v/>
      </c>
      <c r="L5175" s="21" t="str">
        <f t="shared" si="7370"/>
        <v/>
      </c>
      <c r="M5175" s="21" t="str">
        <f t="shared" si="7371"/>
        <v/>
      </c>
      <c r="N5175" s="21" t="str">
        <f t="shared" si="7372"/>
        <v/>
      </c>
      <c r="O5175" s="21" t="str">
        <f t="shared" si="7373"/>
        <v/>
      </c>
      <c r="P5175" s="21" t="str">
        <f t="shared" si="7374"/>
        <v/>
      </c>
      <c r="Q5175" s="21"/>
      <c r="R5175" s="21" t="s">
        <v>10582</v>
      </c>
      <c r="S5175" s="21" t="s">
        <v>10583</v>
      </c>
      <c r="T5175" s="27" t="s">
        <v>10637</v>
      </c>
      <c r="U5175" s="23"/>
      <c r="V5175" s="23"/>
      <c r="W5175" s="15">
        <f t="shared" si="2"/>
        <v>45635</v>
      </c>
      <c r="X5175" s="24">
        <v>5174.0</v>
      </c>
      <c r="Y5175" s="17" t="str">
        <f t="shared" si="7357"/>
        <v>=COUNTIFS(C$3:C5175,C5175)</v>
      </c>
      <c r="Z5175" s="25" t="str">
        <f t="shared" si="7358"/>
        <v>#NAME?</v>
      </c>
      <c r="AA5175" s="25" t="str">
        <f t="shared" si="7359"/>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57"/>
        <v>0</v>
      </c>
      <c r="C5176" s="130"/>
      <c r="D5176" s="130"/>
      <c r="E5176" s="130"/>
      <c r="F5176" s="130"/>
      <c r="G5176" s="130"/>
      <c r="H5176" s="130"/>
      <c r="I5176" s="130"/>
      <c r="J5176" s="130"/>
      <c r="K5176" s="130"/>
      <c r="L5176" s="130"/>
      <c r="M5176" s="130"/>
      <c r="N5176" s="130"/>
      <c r="O5176" s="130"/>
      <c r="P5176" s="130"/>
      <c r="Q5176" s="130"/>
      <c r="R5176" s="130"/>
      <c r="S5176" s="130"/>
      <c r="T5176" s="130"/>
      <c r="U5176" s="36"/>
      <c r="V5176" s="36"/>
      <c r="W5176" s="15">
        <f t="shared" si="2"/>
        <v>45635</v>
      </c>
      <c r="X5176" s="24">
        <v>5175.0</v>
      </c>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57"/>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2"/>
        <v>45635</v>
      </c>
      <c r="X5177" s="24">
        <v>5176.0</v>
      </c>
      <c r="Y5177" s="17" t="str">
        <f t="shared" ref="Y5177:Y5194" si="7375">formulatext(A5177)</f>
        <v>#N/A</v>
      </c>
      <c r="Z5177" s="25" t="str">
        <f t="shared" ref="Z5177:Z5194" si="7376">org.libreoffice.regex(Y5177,"(\= COUNTIFS\(C\$\d{1,3}:)(C\d{1,3})(,)(C\d{1,3})(\))","$2")</f>
        <v>#NAME?</v>
      </c>
      <c r="AA5177" s="25" t="str">
        <f t="shared" ref="AA5177:AA5194" si="7377">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57"/>
        <v>1</v>
      </c>
      <c r="C5178" s="12" t="s">
        <v>10645</v>
      </c>
      <c r="D5178" s="21"/>
      <c r="E5178" s="21"/>
      <c r="F5178" s="21"/>
      <c r="G5178" s="21"/>
      <c r="H5178" s="21"/>
      <c r="I5178" s="21"/>
      <c r="J5178" s="21"/>
      <c r="K5178" s="21"/>
      <c r="L5178" s="21"/>
      <c r="M5178" s="21"/>
      <c r="N5178" s="21"/>
      <c r="O5178" s="21"/>
      <c r="P5178" s="21"/>
      <c r="Q5178" s="21"/>
      <c r="R5178" s="21"/>
      <c r="S5178" s="21"/>
      <c r="T5178" s="21"/>
      <c r="U5178" s="23"/>
      <c r="V5178" s="23"/>
      <c r="W5178" s="15">
        <f t="shared" si="2"/>
        <v>45635</v>
      </c>
      <c r="X5178" s="24">
        <v>5177.0</v>
      </c>
      <c r="Y5178" s="17" t="str">
        <f t="shared" si="7375"/>
        <v>#N/A</v>
      </c>
      <c r="Z5178" s="25" t="str">
        <f t="shared" si="7376"/>
        <v>#NAME?</v>
      </c>
      <c r="AA5178" s="25" t="str">
        <f t="shared" si="7377"/>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78">COUNTIFS(C$3:C5179,C5179)</f>
        <v>93</v>
      </c>
      <c r="B5179" s="10">
        <f t="shared" si="5557"/>
        <v>99</v>
      </c>
      <c r="C5179" s="12" t="s">
        <v>555</v>
      </c>
      <c r="D5179" s="21" t="str">
        <f t="shared" ref="D5179:D5186" si="7379">VLOOKUP($C5179,$C$1:$P$7320,2,0)</f>
        <v>pron</v>
      </c>
      <c r="E5179" s="21" t="str">
        <f t="shared" ref="E5179:E5180" si="7380">VLOOKUP($C5179,$C$1:$P$7320,3,0)</f>
        <v>masc nom sg of ya</v>
      </c>
      <c r="F5179" s="21" t="str">
        <f t="shared" ref="F5179:F5186" si="7381">VLOOKUP($C5179,$C$1:$P$7320,4,0)</f>
        <v/>
      </c>
      <c r="G5179" s="21"/>
      <c r="H5179" s="21" t="str">
        <f t="shared" ref="H5179:H5186" si="7382">VLOOKUP($C5179,$C$1:$P$7320,6,0)</f>
        <v>whichever, whoever</v>
      </c>
      <c r="I5179" s="21" t="str">
        <f t="shared" ref="I5179:I5186" si="7383">VLOOKUP($C5179,$C$1:$P$7320,7,0)</f>
        <v/>
      </c>
      <c r="J5179" s="21" t="str">
        <f t="shared" ref="J5179:J5186" si="7384">VLOOKUP($C5179,$C$1:$P$7320,8,0)</f>
        <v/>
      </c>
      <c r="K5179" s="21" t="str">
        <f t="shared" ref="K5179:K5186" si="7385">VLOOKUP($C5179,$C$1:$P$7320,9,0)</f>
        <v/>
      </c>
      <c r="L5179" s="21" t="str">
        <f t="shared" ref="L5179:L5186" si="7386">VLOOKUP($C5179,$C$1:$P$7320,10,0)</f>
        <v/>
      </c>
      <c r="M5179" s="21" t="str">
        <f t="shared" ref="M5179:M5186" si="7387">VLOOKUP($C5179,$C$1:$P$7320,11,0)</f>
        <v/>
      </c>
      <c r="N5179" s="21" t="str">
        <f t="shared" ref="N5179:N5186" si="7388">VLOOKUP($C5179,$C$1:$P$7320,12,0)</f>
        <v/>
      </c>
      <c r="O5179" s="21" t="str">
        <f t="shared" ref="O5179:O5186" si="7389">VLOOKUP($C5179,$C$1:$P$7320,13,0)</f>
        <v/>
      </c>
      <c r="P5179" s="21" t="str">
        <f t="shared" ref="P5179:P5186" si="7390">VLOOKUP($C5179,$C$1:$P$7320,14,0)</f>
        <v/>
      </c>
      <c r="Q5179" s="21"/>
      <c r="R5179" s="21" t="s">
        <v>10645</v>
      </c>
      <c r="S5179" s="21" t="s">
        <v>10646</v>
      </c>
      <c r="T5179" s="21" t="s">
        <v>10647</v>
      </c>
      <c r="U5179" s="77"/>
      <c r="V5179" s="23"/>
      <c r="W5179" s="15">
        <f t="shared" si="2"/>
        <v>45635</v>
      </c>
      <c r="X5179" s="24">
        <v>5178.0</v>
      </c>
      <c r="Y5179" s="17" t="str">
        <f t="shared" si="7375"/>
        <v>=COUNTIFS(C$3:C5179,C5179)</v>
      </c>
      <c r="Z5179" s="25" t="str">
        <f t="shared" si="7376"/>
        <v>#NAME?</v>
      </c>
      <c r="AA5179" s="25" t="str">
        <f t="shared" si="7377"/>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78"/>
        <v>112</v>
      </c>
      <c r="B5180" s="10">
        <f t="shared" si="5557"/>
        <v>124</v>
      </c>
      <c r="C5180" s="12" t="s">
        <v>466</v>
      </c>
      <c r="D5180" s="21" t="str">
        <f t="shared" si="7379"/>
        <v>ind</v>
      </c>
      <c r="E5180" s="21" t="str">
        <f t="shared" si="7380"/>
        <v/>
      </c>
      <c r="F5180" s="21" t="str">
        <f t="shared" si="7381"/>
        <v/>
      </c>
      <c r="G5180" s="21"/>
      <c r="H5180" s="21" t="str">
        <f t="shared" si="7382"/>
        <v>then, now, so, but</v>
      </c>
      <c r="I5180" s="21" t="str">
        <f t="shared" si="7383"/>
        <v/>
      </c>
      <c r="J5180" s="21" t="str">
        <f t="shared" si="7384"/>
        <v/>
      </c>
      <c r="K5180" s="21" t="str">
        <f t="shared" si="7385"/>
        <v/>
      </c>
      <c r="L5180" s="21" t="str">
        <f t="shared" si="7386"/>
        <v/>
      </c>
      <c r="M5180" s="21" t="str">
        <f t="shared" si="7387"/>
        <v/>
      </c>
      <c r="N5180" s="21" t="str">
        <f t="shared" si="7388"/>
        <v/>
      </c>
      <c r="O5180" s="21" t="str">
        <f t="shared" si="7389"/>
        <v/>
      </c>
      <c r="P5180" s="21" t="str">
        <f t="shared" si="7390"/>
        <v/>
      </c>
      <c r="Q5180" s="21"/>
      <c r="R5180" s="21" t="s">
        <v>10645</v>
      </c>
      <c r="S5180" s="21" t="s">
        <v>10646</v>
      </c>
      <c r="T5180" s="21" t="s">
        <v>10647</v>
      </c>
      <c r="U5180" s="23"/>
      <c r="V5180" s="23"/>
      <c r="W5180" s="15">
        <f t="shared" si="2"/>
        <v>45635</v>
      </c>
      <c r="X5180" s="24">
        <v>5179.0</v>
      </c>
      <c r="Y5180" s="17" t="str">
        <f t="shared" si="7375"/>
        <v>=COUNTIFS(C$3:C5180,C5180)</v>
      </c>
      <c r="Z5180" s="25" t="str">
        <f t="shared" si="7376"/>
        <v>#NAME?</v>
      </c>
      <c r="AA5180" s="25" t="str">
        <f t="shared" si="7377"/>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78"/>
        <v>141</v>
      </c>
      <c r="B5181" s="10">
        <f t="shared" si="5557"/>
        <v>147</v>
      </c>
      <c r="C5181" s="12" t="s">
        <v>560</v>
      </c>
      <c r="D5181" s="21" t="str">
        <f t="shared" si="7379"/>
        <v>noun</v>
      </c>
      <c r="E5181" s="21" t="s">
        <v>3635</v>
      </c>
      <c r="F5181" s="21" t="str">
        <f t="shared" si="7381"/>
        <v/>
      </c>
      <c r="G5181" s="21"/>
      <c r="H5181" s="21" t="str">
        <f t="shared" si="7382"/>
        <v>monk, monastic</v>
      </c>
      <c r="I5181" s="21" t="str">
        <f t="shared" si="7383"/>
        <v>beggar, mendicant</v>
      </c>
      <c r="J5181" s="21" t="str">
        <f t="shared" si="7384"/>
        <v>√bhikkh (beg)</v>
      </c>
      <c r="K5181" s="21">
        <f t="shared" si="7385"/>
        <v>1</v>
      </c>
      <c r="L5181" s="21" t="str">
        <f t="shared" si="7386"/>
        <v>a</v>
      </c>
      <c r="M5181" s="21" t="str">
        <f t="shared" si="7387"/>
        <v/>
      </c>
      <c r="N5181" s="21" t="str">
        <f t="shared" si="7388"/>
        <v>√bhikkh + u</v>
      </c>
      <c r="O5181" s="21" t="str">
        <f t="shared" si="7389"/>
        <v/>
      </c>
      <c r="P5181" s="21" t="str">
        <f t="shared" si="7390"/>
        <v/>
      </c>
      <c r="Q5181" s="21"/>
      <c r="R5181" s="21" t="s">
        <v>10645</v>
      </c>
      <c r="S5181" s="21" t="s">
        <v>10646</v>
      </c>
      <c r="T5181" s="21" t="s">
        <v>10647</v>
      </c>
      <c r="U5181" s="23"/>
      <c r="V5181" s="23"/>
      <c r="W5181" s="15">
        <f t="shared" si="2"/>
        <v>45635</v>
      </c>
      <c r="X5181" s="24">
        <v>5180.0</v>
      </c>
      <c r="Y5181" s="17" t="str">
        <f t="shared" si="7375"/>
        <v>=COUNTIFS(C$3:C5181,C5181)</v>
      </c>
      <c r="Z5181" s="25" t="str">
        <f t="shared" si="7376"/>
        <v>#NAME?</v>
      </c>
      <c r="AA5181" s="25" t="str">
        <f t="shared" si="7377"/>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78"/>
        <v>2</v>
      </c>
      <c r="B5182" s="10">
        <f t="shared" si="5557"/>
        <v>2</v>
      </c>
      <c r="C5182" s="12" t="s">
        <v>8763</v>
      </c>
      <c r="D5182" s="21" t="str">
        <f t="shared" si="7379"/>
        <v>prp</v>
      </c>
      <c r="E5182" s="21" t="str">
        <f t="shared" ref="E5182:E5186" si="7391">VLOOKUP($C5182,$C$1:$P$7320,3,0)</f>
        <v>masc acc sg of santa</v>
      </c>
      <c r="F5182" s="21" t="str">
        <f t="shared" si="7381"/>
        <v/>
      </c>
      <c r="G5182" s="21"/>
      <c r="H5182" s="21" t="str">
        <f t="shared" si="7382"/>
        <v>being present</v>
      </c>
      <c r="I5182" s="21" t="str">
        <f t="shared" si="7383"/>
        <v/>
      </c>
      <c r="J5182" s="21" t="str">
        <f t="shared" si="7384"/>
        <v>√as (be)</v>
      </c>
      <c r="K5182" s="21">
        <f t="shared" si="7385"/>
        <v>1</v>
      </c>
      <c r="L5182" s="21" t="str">
        <f t="shared" si="7386"/>
        <v>a</v>
      </c>
      <c r="M5182" s="21" t="str">
        <f t="shared" si="7387"/>
        <v>√as + a &gt; sa</v>
      </c>
      <c r="N5182" s="21" t="str">
        <f t="shared" si="7388"/>
        <v>sa + nta</v>
      </c>
      <c r="O5182" s="21" t="str">
        <f t="shared" si="7389"/>
        <v/>
      </c>
      <c r="P5182" s="21" t="str">
        <f t="shared" si="7390"/>
        <v/>
      </c>
      <c r="Q5182" s="21"/>
      <c r="R5182" s="21" t="s">
        <v>10645</v>
      </c>
      <c r="S5182" s="21" t="s">
        <v>10646</v>
      </c>
      <c r="T5182" s="21" t="s">
        <v>10647</v>
      </c>
      <c r="U5182" s="23"/>
      <c r="V5182" s="23"/>
      <c r="W5182" s="15">
        <f t="shared" si="2"/>
        <v>45635</v>
      </c>
      <c r="X5182" s="24">
        <v>5181.0</v>
      </c>
      <c r="Y5182" s="17" t="str">
        <f t="shared" si="7375"/>
        <v>=COUNTIFS(C$3:C5182,C5182)</v>
      </c>
      <c r="Z5182" s="25" t="str">
        <f t="shared" si="7376"/>
        <v>#NAME?</v>
      </c>
      <c r="AA5182" s="25" t="str">
        <f t="shared" si="7377"/>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78"/>
        <v>26</v>
      </c>
      <c r="B5183" s="10">
        <f t="shared" si="5557"/>
        <v>26</v>
      </c>
      <c r="C5183" s="12" t="s">
        <v>2777</v>
      </c>
      <c r="D5183" s="21" t="str">
        <f t="shared" si="7379"/>
        <v>noun</v>
      </c>
      <c r="E5183" s="21" t="str">
        <f t="shared" si="7391"/>
        <v>masc acc sg, from bhikkhati</v>
      </c>
      <c r="F5183" s="21" t="str">
        <f t="shared" si="7381"/>
        <v/>
      </c>
      <c r="G5183" s="21"/>
      <c r="H5183" s="21" t="str">
        <f t="shared" si="7382"/>
        <v>monk, monastic</v>
      </c>
      <c r="I5183" s="21" t="str">
        <f t="shared" si="7383"/>
        <v>beggar, mendicant</v>
      </c>
      <c r="J5183" s="21" t="str">
        <f t="shared" si="7384"/>
        <v>√bhikkh (beg)</v>
      </c>
      <c r="K5183" s="21">
        <f t="shared" si="7385"/>
        <v>1</v>
      </c>
      <c r="L5183" s="21" t="str">
        <f t="shared" si="7386"/>
        <v>a</v>
      </c>
      <c r="M5183" s="21" t="str">
        <f t="shared" si="7387"/>
        <v/>
      </c>
      <c r="N5183" s="21" t="str">
        <f t="shared" si="7388"/>
        <v>√bhikkh + u</v>
      </c>
      <c r="O5183" s="21" t="str">
        <f t="shared" si="7389"/>
        <v/>
      </c>
      <c r="P5183" s="21" t="str">
        <f t="shared" si="7390"/>
        <v/>
      </c>
      <c r="Q5183" s="21"/>
      <c r="R5183" s="21" t="s">
        <v>10645</v>
      </c>
      <c r="S5183" s="21" t="s">
        <v>10646</v>
      </c>
      <c r="T5183" s="21" t="s">
        <v>10647</v>
      </c>
      <c r="U5183" s="23"/>
      <c r="V5183" s="23"/>
      <c r="W5183" s="15">
        <f t="shared" si="2"/>
        <v>45635</v>
      </c>
      <c r="X5183" s="24">
        <v>5182.0</v>
      </c>
      <c r="Y5183" s="17" t="str">
        <f t="shared" si="7375"/>
        <v>=COUNTIFS(C$3:C5183,C5183)</v>
      </c>
      <c r="Z5183" s="25" t="str">
        <f t="shared" si="7376"/>
        <v>#NAME?</v>
      </c>
      <c r="AA5183" s="25" t="str">
        <f t="shared" si="7377"/>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78"/>
        <v>2</v>
      </c>
      <c r="B5184" s="10">
        <f t="shared" si="5557"/>
        <v>2</v>
      </c>
      <c r="C5184" s="12" t="s">
        <v>8766</v>
      </c>
      <c r="D5184" s="21" t="str">
        <f t="shared" si="7379"/>
        <v>abs</v>
      </c>
      <c r="E5184" s="21" t="str">
        <f t="shared" si="7391"/>
        <v>abs of na āpucchati</v>
      </c>
      <c r="F5184" s="21" t="str">
        <f t="shared" si="7381"/>
        <v>+acc</v>
      </c>
      <c r="G5184" s="21"/>
      <c r="H5184" s="21" t="str">
        <f t="shared" si="7382"/>
        <v>having not asked permission; having not informed</v>
      </c>
      <c r="I5184" s="21" t="str">
        <f t="shared" si="7383"/>
        <v/>
      </c>
      <c r="J5184" s="21" t="str">
        <f t="shared" si="7384"/>
        <v>√pucch (ask, question)</v>
      </c>
      <c r="K5184" s="21">
        <f t="shared" si="7385"/>
        <v>1</v>
      </c>
      <c r="L5184" s="21" t="str">
        <f t="shared" si="7386"/>
        <v>a</v>
      </c>
      <c r="M5184" s="21" t="str">
        <f t="shared" si="7387"/>
        <v/>
      </c>
      <c r="N5184" s="21" t="str">
        <f t="shared" si="7388"/>
        <v>na + ā + √pucch + tvā</v>
      </c>
      <c r="O5184" s="21" t="str">
        <f t="shared" si="7389"/>
        <v/>
      </c>
      <c r="P5184" s="21" t="str">
        <f t="shared" si="7390"/>
        <v/>
      </c>
      <c r="Q5184" s="21"/>
      <c r="R5184" s="21" t="s">
        <v>10645</v>
      </c>
      <c r="S5184" s="21" t="s">
        <v>10646</v>
      </c>
      <c r="T5184" s="21" t="s">
        <v>10647</v>
      </c>
      <c r="U5184" s="23"/>
      <c r="V5184" s="23"/>
      <c r="W5184" s="15">
        <f t="shared" si="2"/>
        <v>45635</v>
      </c>
      <c r="X5184" s="24">
        <v>5183.0</v>
      </c>
      <c r="Y5184" s="17" t="str">
        <f t="shared" si="7375"/>
        <v>=COUNTIFS(C$3:C5184,C5184)</v>
      </c>
      <c r="Z5184" s="25" t="str">
        <f t="shared" si="7376"/>
        <v>#NAME?</v>
      </c>
      <c r="AA5184" s="25" t="str">
        <f t="shared" si="7377"/>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78"/>
        <v>2</v>
      </c>
      <c r="B5185" s="10">
        <f t="shared" si="5557"/>
        <v>2</v>
      </c>
      <c r="C5185" s="12" t="s">
        <v>8477</v>
      </c>
      <c r="D5185" s="21" t="str">
        <f t="shared" si="7379"/>
        <v>ind</v>
      </c>
      <c r="E5185" s="21" t="str">
        <f t="shared" si="7391"/>
        <v>adv, loc sg of vikāla</v>
      </c>
      <c r="F5185" s="21" t="str">
        <f t="shared" si="7381"/>
        <v/>
      </c>
      <c r="G5185" s="21"/>
      <c r="H5185" s="21" t="str">
        <f t="shared" si="7382"/>
        <v>at the wrong time, in the afternoon, at the inappropriate time</v>
      </c>
      <c r="I5185" s="21" t="str">
        <f t="shared" si="7383"/>
        <v>in wrong time</v>
      </c>
      <c r="J5185" s="21" t="str">
        <f t="shared" si="7384"/>
        <v>√kal (spend time)</v>
      </c>
      <c r="K5185" s="21">
        <f t="shared" si="7385"/>
        <v>8</v>
      </c>
      <c r="L5185" s="21" t="str">
        <f t="shared" si="7386"/>
        <v>*e</v>
      </c>
      <c r="M5185" s="21" t="str">
        <f t="shared" si="7387"/>
        <v/>
      </c>
      <c r="N5185" s="21" t="str">
        <f t="shared" si="7388"/>
        <v>vi + √kal + *a</v>
      </c>
      <c r="O5185" s="21" t="str">
        <f t="shared" si="7389"/>
        <v/>
      </c>
      <c r="P5185" s="21" t="str">
        <f t="shared" si="7390"/>
        <v/>
      </c>
      <c r="Q5185" s="21"/>
      <c r="R5185" s="21" t="s">
        <v>10645</v>
      </c>
      <c r="S5185" s="21" t="s">
        <v>10646</v>
      </c>
      <c r="T5185" s="21" t="s">
        <v>10647</v>
      </c>
      <c r="U5185" s="23"/>
      <c r="V5185" s="23"/>
      <c r="W5185" s="15">
        <f t="shared" si="2"/>
        <v>45635</v>
      </c>
      <c r="X5185" s="24">
        <v>5184.0</v>
      </c>
      <c r="Y5185" s="17" t="str">
        <f t="shared" si="7375"/>
        <v>=COUNTIFS(C$3:C5185,C5185)</v>
      </c>
      <c r="Z5185" s="25" t="str">
        <f t="shared" si="7376"/>
        <v>#NAME?</v>
      </c>
      <c r="AA5185" s="25" t="str">
        <f t="shared" si="7377"/>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78"/>
        <v>3</v>
      </c>
      <c r="B5186" s="10">
        <f t="shared" si="5557"/>
        <v>3</v>
      </c>
      <c r="C5186" s="12" t="s">
        <v>3936</v>
      </c>
      <c r="D5186" s="21" t="str">
        <f t="shared" si="7379"/>
        <v>noun</v>
      </c>
      <c r="E5186" s="21" t="str">
        <f t="shared" si="7391"/>
        <v>masc acc sg of gāma</v>
      </c>
      <c r="F5186" s="21" t="str">
        <f t="shared" si="7381"/>
        <v/>
      </c>
      <c r="G5186" s="21"/>
      <c r="H5186" s="21" t="str">
        <f t="shared" si="7382"/>
        <v>village</v>
      </c>
      <c r="I5186" s="21" t="str">
        <f t="shared" si="7383"/>
        <v>collection</v>
      </c>
      <c r="J5186" s="21" t="str">
        <f t="shared" si="7384"/>
        <v/>
      </c>
      <c r="K5186" s="21" t="str">
        <f t="shared" si="7385"/>
        <v/>
      </c>
      <c r="L5186" s="21" t="str">
        <f t="shared" si="7386"/>
        <v/>
      </c>
      <c r="M5186" s="21" t="str">
        <f t="shared" si="7387"/>
        <v/>
      </c>
      <c r="N5186" s="21" t="str">
        <f t="shared" si="7388"/>
        <v/>
      </c>
      <c r="O5186" s="21" t="str">
        <f t="shared" si="7389"/>
        <v/>
      </c>
      <c r="P5186" s="21" t="str">
        <f t="shared" si="7390"/>
        <v/>
      </c>
      <c r="Q5186" s="21"/>
      <c r="R5186" s="21" t="s">
        <v>10645</v>
      </c>
      <c r="S5186" s="21" t="s">
        <v>10646</v>
      </c>
      <c r="T5186" s="21" t="s">
        <v>10647</v>
      </c>
      <c r="U5186" s="23"/>
      <c r="V5186" s="23"/>
      <c r="W5186" s="15">
        <f t="shared" si="2"/>
        <v>45635</v>
      </c>
      <c r="X5186" s="24">
        <v>5185.0</v>
      </c>
      <c r="Y5186" s="17" t="str">
        <f t="shared" si="7375"/>
        <v>=COUNTIFS(C$3:C5186,C5186)</v>
      </c>
      <c r="Z5186" s="25" t="str">
        <f t="shared" si="7376"/>
        <v>#NAME?</v>
      </c>
      <c r="AA5186" s="25" t="str">
        <f t="shared" si="7377"/>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78"/>
        <v>1</v>
      </c>
      <c r="B5187" s="10">
        <f t="shared" si="5557"/>
        <v>1</v>
      </c>
      <c r="C5187" s="12" t="s">
        <v>10648</v>
      </c>
      <c r="D5187" s="21" t="s">
        <v>84</v>
      </c>
      <c r="E5187" s="21" t="s">
        <v>10649</v>
      </c>
      <c r="F5187" s="21" t="s">
        <v>185</v>
      </c>
      <c r="G5187" s="21"/>
      <c r="H5187" s="21" t="s">
        <v>10650</v>
      </c>
      <c r="I5187" s="21"/>
      <c r="J5187" s="21" t="s">
        <v>8662</v>
      </c>
      <c r="K5187" s="21">
        <v>1.0</v>
      </c>
      <c r="L5187" s="21" t="s">
        <v>35</v>
      </c>
      <c r="M5187" s="21" t="s">
        <v>8663</v>
      </c>
      <c r="N5187" s="21" t="s">
        <v>10651</v>
      </c>
      <c r="O5187" s="21"/>
      <c r="P5187" s="21"/>
      <c r="Q5187" s="21"/>
      <c r="R5187" s="21" t="s">
        <v>10645</v>
      </c>
      <c r="S5187" s="21" t="s">
        <v>10646</v>
      </c>
      <c r="T5187" s="21" t="s">
        <v>10652</v>
      </c>
      <c r="U5187" s="23"/>
      <c r="V5187" s="23"/>
      <c r="W5187" s="15">
        <f t="shared" si="2"/>
        <v>45635</v>
      </c>
      <c r="X5187" s="24">
        <v>5186.0</v>
      </c>
      <c r="Y5187" s="17" t="str">
        <f t="shared" si="7375"/>
        <v>=COUNTIFS(C$3:C5187,C5187)</v>
      </c>
      <c r="Z5187" s="25" t="str">
        <f t="shared" si="7376"/>
        <v>#NAME?</v>
      </c>
      <c r="AA5187" s="25" t="str">
        <f t="shared" si="7377"/>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78"/>
        <v>25</v>
      </c>
      <c r="B5188" s="10">
        <f t="shared" si="5557"/>
        <v>26</v>
      </c>
      <c r="C5188" s="12" t="s">
        <v>1806</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10645</v>
      </c>
      <c r="S5188" s="21" t="s">
        <v>10646</v>
      </c>
      <c r="T5188" s="21" t="s">
        <v>10647</v>
      </c>
      <c r="U5188" s="23"/>
      <c r="V5188" s="23"/>
      <c r="W5188" s="15">
        <f t="shared" si="2"/>
        <v>45635</v>
      </c>
      <c r="X5188" s="24">
        <v>5187.0</v>
      </c>
      <c r="Y5188" s="17" t="str">
        <f t="shared" si="7375"/>
        <v>=COUNTIFS(C$3:C5188,C5188)</v>
      </c>
      <c r="Z5188" s="25" t="str">
        <f t="shared" si="7376"/>
        <v>#NAME?</v>
      </c>
      <c r="AA5188" s="25" t="str">
        <f t="shared" si="7377"/>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78"/>
        <v>1</v>
      </c>
      <c r="B5189" s="10">
        <f t="shared" si="5557"/>
        <v>1</v>
      </c>
      <c r="C5189" s="12" t="s">
        <v>10653</v>
      </c>
      <c r="D5189" s="21" t="s">
        <v>250</v>
      </c>
      <c r="E5189" s="21" t="s">
        <v>10654</v>
      </c>
      <c r="F5189" s="21"/>
      <c r="G5189" s="21"/>
      <c r="H5189" s="21" t="s">
        <v>1641</v>
      </c>
      <c r="I5189" s="21" t="s">
        <v>5274</v>
      </c>
      <c r="J5189" s="21"/>
      <c r="K5189" s="21"/>
      <c r="L5189" s="21"/>
      <c r="M5189" s="21"/>
      <c r="N5189" s="21" t="s">
        <v>1308</v>
      </c>
      <c r="O5189" s="21" t="s">
        <v>65</v>
      </c>
      <c r="P5189" s="21" t="s">
        <v>1308</v>
      </c>
      <c r="Q5189" s="21"/>
      <c r="R5189" s="21" t="s">
        <v>10645</v>
      </c>
      <c r="S5189" s="21" t="s">
        <v>10646</v>
      </c>
      <c r="T5189" s="21" t="s">
        <v>10655</v>
      </c>
      <c r="U5189" s="23"/>
      <c r="V5189" s="23"/>
      <c r="W5189" s="15">
        <f t="shared" si="2"/>
        <v>45635</v>
      </c>
      <c r="X5189" s="24">
        <v>5188.0</v>
      </c>
      <c r="Y5189" s="17" t="str">
        <f t="shared" si="7375"/>
        <v>=COUNTIFS(C$3:C5189,C5189)</v>
      </c>
      <c r="Z5189" s="25" t="str">
        <f t="shared" si="7376"/>
        <v>#NAME?</v>
      </c>
      <c r="AA5189" s="25" t="str">
        <f t="shared" si="7377"/>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78"/>
        <v>8</v>
      </c>
      <c r="B5190" s="10">
        <f t="shared" si="5557"/>
        <v>8</v>
      </c>
      <c r="C5190" s="12" t="s">
        <v>1310</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10645</v>
      </c>
      <c r="S5190" s="21" t="s">
        <v>10646</v>
      </c>
      <c r="T5190" s="21" t="s">
        <v>10647</v>
      </c>
      <c r="U5190" s="23"/>
      <c r="V5190" s="23"/>
      <c r="W5190" s="15">
        <f t="shared" si="2"/>
        <v>45635</v>
      </c>
      <c r="X5190" s="24">
        <v>5189.0</v>
      </c>
      <c r="Y5190" s="17" t="str">
        <f t="shared" si="7375"/>
        <v>=COUNTIFS(C$3:C5190,C5190)</v>
      </c>
      <c r="Z5190" s="25" t="str">
        <f t="shared" si="7376"/>
        <v>#NAME?</v>
      </c>
      <c r="AA5190" s="25" t="str">
        <f t="shared" si="7377"/>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78"/>
        <v>1</v>
      </c>
      <c r="B5191" s="10">
        <f t="shared" si="5557"/>
        <v>2</v>
      </c>
      <c r="C5191" s="12" t="s">
        <v>10656</v>
      </c>
      <c r="D5191" s="21" t="s">
        <v>47</v>
      </c>
      <c r="E5191" s="21" t="s">
        <v>10657</v>
      </c>
      <c r="F5191" s="21"/>
      <c r="G5191" s="21"/>
      <c r="H5191" s="21" t="s">
        <v>10658</v>
      </c>
      <c r="I5191" s="21" t="s">
        <v>1316</v>
      </c>
      <c r="J5191" s="21" t="s">
        <v>521</v>
      </c>
      <c r="K5191" s="21">
        <v>8.0</v>
      </c>
      <c r="L5191" s="21" t="s">
        <v>196</v>
      </c>
      <c r="M5191" s="21"/>
      <c r="N5191" s="21" t="s">
        <v>522</v>
      </c>
      <c r="O5191" s="21"/>
      <c r="P5191" s="21"/>
      <c r="Q5191" s="21"/>
      <c r="R5191" s="21" t="s">
        <v>10645</v>
      </c>
      <c r="S5191" s="21" t="s">
        <v>10646</v>
      </c>
      <c r="T5191" s="21" t="s">
        <v>10659</v>
      </c>
      <c r="U5191" s="23"/>
      <c r="V5191" s="23"/>
      <c r="W5191" s="15">
        <f t="shared" si="2"/>
        <v>45635</v>
      </c>
      <c r="X5191" s="24">
        <v>5190.0</v>
      </c>
      <c r="Y5191" s="17" t="str">
        <f t="shared" si="7375"/>
        <v>=COUNTIFS(C$3:C5191,C5191)</v>
      </c>
      <c r="Z5191" s="25" t="str">
        <f t="shared" si="7376"/>
        <v>#NAME?</v>
      </c>
      <c r="AA5191" s="25" t="str">
        <f t="shared" si="7377"/>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78"/>
        <v>1</v>
      </c>
      <c r="B5192" s="10">
        <f t="shared" si="5557"/>
        <v>1</v>
      </c>
      <c r="C5192" s="12" t="s">
        <v>10660</v>
      </c>
      <c r="D5192" s="21" t="s">
        <v>250</v>
      </c>
      <c r="E5192" s="21" t="s">
        <v>10661</v>
      </c>
      <c r="F5192" s="21"/>
      <c r="G5192" s="21"/>
      <c r="H5192" s="21" t="s">
        <v>10662</v>
      </c>
      <c r="I5192" s="21" t="s">
        <v>10663</v>
      </c>
      <c r="J5192" s="21" t="s">
        <v>1563</v>
      </c>
      <c r="K5192" s="21">
        <v>1.0</v>
      </c>
      <c r="L5192" s="21" t="s">
        <v>35</v>
      </c>
      <c r="M5192" s="21"/>
      <c r="N5192" s="21" t="s">
        <v>10664</v>
      </c>
      <c r="O5192" s="21"/>
      <c r="P5192" s="21"/>
      <c r="Q5192" s="21"/>
      <c r="R5192" s="21" t="s">
        <v>10645</v>
      </c>
      <c r="S5192" s="21" t="s">
        <v>10646</v>
      </c>
      <c r="T5192" s="21" t="s">
        <v>10665</v>
      </c>
      <c r="U5192" s="23"/>
      <c r="V5192" s="23"/>
      <c r="W5192" s="15">
        <f t="shared" si="2"/>
        <v>45635</v>
      </c>
      <c r="X5192" s="24">
        <v>5191.0</v>
      </c>
      <c r="Y5192" s="17" t="str">
        <f t="shared" si="7375"/>
        <v>=COUNTIFS(C$3:C5192,C5192)</v>
      </c>
      <c r="Z5192" s="25" t="str">
        <f t="shared" si="7376"/>
        <v>#NAME?</v>
      </c>
      <c r="AA5192" s="25" t="str">
        <f t="shared" si="7377"/>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78"/>
        <v>1</v>
      </c>
      <c r="B5193" s="10">
        <f t="shared" si="5557"/>
        <v>76</v>
      </c>
      <c r="C5193" s="12" t="s">
        <v>10666</v>
      </c>
      <c r="D5193" s="21" t="s">
        <v>47</v>
      </c>
      <c r="E5193" s="21" t="s">
        <v>10667</v>
      </c>
      <c r="F5193" s="21"/>
      <c r="G5193" s="21"/>
      <c r="H5193" s="21" t="s">
        <v>10668</v>
      </c>
      <c r="I5193" s="21" t="s">
        <v>746</v>
      </c>
      <c r="J5193" s="21" t="s">
        <v>214</v>
      </c>
      <c r="K5193" s="21">
        <v>7.0</v>
      </c>
      <c r="L5193" s="21" t="s">
        <v>215</v>
      </c>
      <c r="M5193" s="21"/>
      <c r="N5193" s="21" t="s">
        <v>10669</v>
      </c>
      <c r="O5193" s="21"/>
      <c r="P5193" s="21"/>
      <c r="Q5193" s="21"/>
      <c r="R5193" s="21" t="s">
        <v>10645</v>
      </c>
      <c r="S5193" s="21" t="s">
        <v>10646</v>
      </c>
      <c r="T5193" s="21" t="s">
        <v>10670</v>
      </c>
      <c r="U5193" s="23"/>
      <c r="V5193" s="23"/>
      <c r="W5193" s="15">
        <f t="shared" si="2"/>
        <v>45635</v>
      </c>
      <c r="X5193" s="24">
        <v>5192.0</v>
      </c>
      <c r="Y5193" s="17" t="str">
        <f t="shared" si="7375"/>
        <v>=COUNTIFS(C$3:C5193,C5193)</v>
      </c>
      <c r="Z5193" s="25" t="str">
        <f t="shared" si="7376"/>
        <v>#NAME?</v>
      </c>
      <c r="AA5193" s="25" t="str">
        <f t="shared" si="7377"/>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78"/>
        <v>115</v>
      </c>
      <c r="B5194" s="10">
        <f t="shared" si="5557"/>
        <v>122</v>
      </c>
      <c r="C5194" s="12" t="s">
        <v>4724</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10645</v>
      </c>
      <c r="S5194" s="21" t="s">
        <v>10646</v>
      </c>
      <c r="T5194" s="21" t="s">
        <v>10647</v>
      </c>
      <c r="U5194" s="23"/>
      <c r="V5194" s="23"/>
      <c r="W5194" s="15">
        <f t="shared" si="2"/>
        <v>45635</v>
      </c>
      <c r="X5194" s="24">
        <v>5193.0</v>
      </c>
      <c r="Y5194" s="17" t="str">
        <f t="shared" si="7375"/>
        <v>=COUNTIFS(C$3:C5194,C5194)</v>
      </c>
      <c r="Z5194" s="25" t="str">
        <f t="shared" si="7376"/>
        <v>#NAME?</v>
      </c>
      <c r="AA5194" s="25" t="str">
        <f t="shared" si="7377"/>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57"/>
        <v>0</v>
      </c>
      <c r="C5195" s="130"/>
      <c r="D5195" s="130"/>
      <c r="E5195" s="130"/>
      <c r="F5195" s="130"/>
      <c r="G5195" s="130"/>
      <c r="H5195" s="130"/>
      <c r="I5195" s="130"/>
      <c r="J5195" s="130"/>
      <c r="K5195" s="130"/>
      <c r="L5195" s="130"/>
      <c r="M5195" s="130"/>
      <c r="N5195" s="130"/>
      <c r="O5195" s="130"/>
      <c r="P5195" s="130"/>
      <c r="Q5195" s="130"/>
      <c r="R5195" s="130"/>
      <c r="S5195" s="130"/>
      <c r="T5195" s="130"/>
      <c r="U5195" s="36"/>
      <c r="V5195" s="36"/>
      <c r="W5195" s="15">
        <f t="shared" si="2"/>
        <v>45635</v>
      </c>
      <c r="X5195" s="24">
        <v>5194.0</v>
      </c>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57"/>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2"/>
        <v>45635</v>
      </c>
      <c r="X5196" s="24">
        <v>5195.0</v>
      </c>
      <c r="Y5196" s="17" t="str">
        <f t="shared" ref="Y5196:Y5210" si="7392">formulatext(A5196)</f>
        <v>#N/A</v>
      </c>
      <c r="Z5196" s="25" t="str">
        <f t="shared" ref="Z5196:Z5210" si="7393">org.libreoffice.regex(Y5196,"(\= COUNTIFS\(C\$\d{1,3}:)(C\d{1,3})(,)(C\d{1,3})(\))","$2")</f>
        <v>#NAME?</v>
      </c>
      <c r="AA5196" s="25" t="str">
        <f t="shared" ref="AA5196:AA5210" si="7394">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57"/>
        <v>1</v>
      </c>
      <c r="C5197" s="12" t="s">
        <v>10671</v>
      </c>
      <c r="D5197" s="21"/>
      <c r="E5197" s="21"/>
      <c r="F5197" s="21"/>
      <c r="G5197" s="21"/>
      <c r="H5197" s="21"/>
      <c r="I5197" s="21"/>
      <c r="J5197" s="21"/>
      <c r="K5197" s="21"/>
      <c r="L5197" s="21"/>
      <c r="M5197" s="21"/>
      <c r="N5197" s="21"/>
      <c r="O5197" s="21"/>
      <c r="P5197" s="21"/>
      <c r="Q5197" s="21"/>
      <c r="R5197" s="21"/>
      <c r="S5197" s="21"/>
      <c r="T5197" s="21"/>
      <c r="U5197" s="23"/>
      <c r="V5197" s="23"/>
      <c r="W5197" s="15">
        <f t="shared" si="2"/>
        <v>45635</v>
      </c>
      <c r="X5197" s="24">
        <v>5196.0</v>
      </c>
      <c r="Y5197" s="17" t="str">
        <f t="shared" si="7392"/>
        <v>#N/A</v>
      </c>
      <c r="Z5197" s="25" t="str">
        <f t="shared" si="7393"/>
        <v>#NAME?</v>
      </c>
      <c r="AA5197" s="25" t="str">
        <f t="shared" si="7394"/>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95">COUNTIFS(C$3:C5198,C5198)</f>
        <v>94</v>
      </c>
      <c r="B5198" s="10">
        <f t="shared" si="5557"/>
        <v>99</v>
      </c>
      <c r="C5198" s="12" t="s">
        <v>555</v>
      </c>
      <c r="D5198" s="21" t="str">
        <f t="shared" ref="D5198:D5200" si="7396">VLOOKUP($C5198,$C$1:$P$7320,2,0)</f>
        <v>pron</v>
      </c>
      <c r="E5198" s="21" t="str">
        <f t="shared" ref="E5198:E5199" si="7397">VLOOKUP($C5198,$C$1:$P$7320,3,0)</f>
        <v>masc nom sg of ya</v>
      </c>
      <c r="F5198" s="21" t="str">
        <f t="shared" ref="F5198:F5200" si="7398">VLOOKUP($C5198,$C$1:$P$7320,4,0)</f>
        <v/>
      </c>
      <c r="G5198" s="21"/>
      <c r="H5198" s="21" t="str">
        <f t="shared" ref="H5198:H5200" si="7399">VLOOKUP($C5198,$C$1:$P$7320,6,0)</f>
        <v>whichever, whoever</v>
      </c>
      <c r="I5198" s="21" t="str">
        <f t="shared" ref="I5198:I5200" si="7400">VLOOKUP($C5198,$C$1:$P$7320,7,0)</f>
        <v/>
      </c>
      <c r="J5198" s="21" t="str">
        <f t="shared" ref="J5198:J5200" si="7401">VLOOKUP($C5198,$C$1:$P$7320,8,0)</f>
        <v/>
      </c>
      <c r="K5198" s="21" t="str">
        <f t="shared" ref="K5198:K5200" si="7402">VLOOKUP($C5198,$C$1:$P$7320,9,0)</f>
        <v/>
      </c>
      <c r="L5198" s="21" t="str">
        <f t="shared" ref="L5198:L5200" si="7403">VLOOKUP($C5198,$C$1:$P$7320,10,0)</f>
        <v/>
      </c>
      <c r="M5198" s="21" t="str">
        <f t="shared" ref="M5198:M5200" si="7404">VLOOKUP($C5198,$C$1:$P$7320,11,0)</f>
        <v/>
      </c>
      <c r="N5198" s="21" t="str">
        <f t="shared" ref="N5198:N5200" si="7405">VLOOKUP($C5198,$C$1:$P$7320,12,0)</f>
        <v/>
      </c>
      <c r="O5198" s="21" t="str">
        <f t="shared" ref="O5198:O5200" si="7406">VLOOKUP($C5198,$C$1:$P$7320,13,0)</f>
        <v/>
      </c>
      <c r="P5198" s="21" t="str">
        <f t="shared" ref="P5198:P5200" si="7407">VLOOKUP($C5198,$C$1:$P$7320,14,0)</f>
        <v/>
      </c>
      <c r="Q5198" s="21"/>
      <c r="R5198" s="21" t="s">
        <v>10671</v>
      </c>
      <c r="S5198" s="21" t="s">
        <v>10672</v>
      </c>
      <c r="T5198" s="21" t="s">
        <v>10673</v>
      </c>
      <c r="U5198" s="77"/>
      <c r="V5198" s="23"/>
      <c r="W5198" s="15">
        <f t="shared" si="2"/>
        <v>45635</v>
      </c>
      <c r="X5198" s="24">
        <v>5197.0</v>
      </c>
      <c r="Y5198" s="17" t="str">
        <f t="shared" si="7392"/>
        <v>=COUNTIFS(C$3:C5198,C5198)</v>
      </c>
      <c r="Z5198" s="25" t="str">
        <f t="shared" si="7393"/>
        <v>#NAME?</v>
      </c>
      <c r="AA5198" s="25" t="str">
        <f t="shared" si="7394"/>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95"/>
        <v>113</v>
      </c>
      <c r="B5199" s="10">
        <f t="shared" si="5557"/>
        <v>124</v>
      </c>
      <c r="C5199" s="12" t="s">
        <v>466</v>
      </c>
      <c r="D5199" s="21" t="str">
        <f t="shared" si="7396"/>
        <v>ind</v>
      </c>
      <c r="E5199" s="21" t="str">
        <f t="shared" si="7397"/>
        <v/>
      </c>
      <c r="F5199" s="21" t="str">
        <f t="shared" si="7398"/>
        <v/>
      </c>
      <c r="G5199" s="21"/>
      <c r="H5199" s="21" t="str">
        <f t="shared" si="7399"/>
        <v>then, now, so, but</v>
      </c>
      <c r="I5199" s="21" t="str">
        <f t="shared" si="7400"/>
        <v/>
      </c>
      <c r="J5199" s="21" t="str">
        <f t="shared" si="7401"/>
        <v/>
      </c>
      <c r="K5199" s="21" t="str">
        <f t="shared" si="7402"/>
        <v/>
      </c>
      <c r="L5199" s="21" t="str">
        <f t="shared" si="7403"/>
        <v/>
      </c>
      <c r="M5199" s="21" t="str">
        <f t="shared" si="7404"/>
        <v/>
      </c>
      <c r="N5199" s="21" t="str">
        <f t="shared" si="7405"/>
        <v/>
      </c>
      <c r="O5199" s="21" t="str">
        <f t="shared" si="7406"/>
        <v/>
      </c>
      <c r="P5199" s="21" t="str">
        <f t="shared" si="7407"/>
        <v/>
      </c>
      <c r="Q5199" s="21"/>
      <c r="R5199" s="21" t="s">
        <v>10671</v>
      </c>
      <c r="S5199" s="21" t="s">
        <v>10672</v>
      </c>
      <c r="T5199" s="21" t="s">
        <v>10673</v>
      </c>
      <c r="U5199" s="23"/>
      <c r="V5199" s="23"/>
      <c r="W5199" s="15">
        <f t="shared" si="2"/>
        <v>45635</v>
      </c>
      <c r="X5199" s="24">
        <v>5198.0</v>
      </c>
      <c r="Y5199" s="17" t="str">
        <f t="shared" si="7392"/>
        <v>=COUNTIFS(C$3:C5199,C5199)</v>
      </c>
      <c r="Z5199" s="25" t="str">
        <f t="shared" si="7393"/>
        <v>#NAME?</v>
      </c>
      <c r="AA5199" s="25" t="str">
        <f t="shared" si="7394"/>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95"/>
        <v>142</v>
      </c>
      <c r="B5200" s="10">
        <f t="shared" si="5557"/>
        <v>147</v>
      </c>
      <c r="C5200" s="12" t="s">
        <v>560</v>
      </c>
      <c r="D5200" s="21" t="str">
        <f t="shared" si="7396"/>
        <v>noun</v>
      </c>
      <c r="E5200" s="21" t="s">
        <v>3635</v>
      </c>
      <c r="F5200" s="21" t="str">
        <f t="shared" si="7398"/>
        <v/>
      </c>
      <c r="G5200" s="21"/>
      <c r="H5200" s="21" t="str">
        <f t="shared" si="7399"/>
        <v>monk, monastic</v>
      </c>
      <c r="I5200" s="21" t="str">
        <f t="shared" si="7400"/>
        <v>beggar, mendicant</v>
      </c>
      <c r="J5200" s="21" t="str">
        <f t="shared" si="7401"/>
        <v>√bhikkh (beg)</v>
      </c>
      <c r="K5200" s="21">
        <f t="shared" si="7402"/>
        <v>1</v>
      </c>
      <c r="L5200" s="21" t="str">
        <f t="shared" si="7403"/>
        <v>a</v>
      </c>
      <c r="M5200" s="21" t="str">
        <f t="shared" si="7404"/>
        <v/>
      </c>
      <c r="N5200" s="21" t="str">
        <f t="shared" si="7405"/>
        <v>√bhikkh + u</v>
      </c>
      <c r="O5200" s="21" t="str">
        <f t="shared" si="7406"/>
        <v/>
      </c>
      <c r="P5200" s="21" t="str">
        <f t="shared" si="7407"/>
        <v/>
      </c>
      <c r="Q5200" s="21"/>
      <c r="R5200" s="21" t="s">
        <v>10671</v>
      </c>
      <c r="S5200" s="21" t="s">
        <v>10672</v>
      </c>
      <c r="T5200" s="21" t="s">
        <v>10673</v>
      </c>
      <c r="U5200" s="23"/>
      <c r="V5200" s="23"/>
      <c r="W5200" s="15">
        <f t="shared" si="2"/>
        <v>45635</v>
      </c>
      <c r="X5200" s="24">
        <v>5199.0</v>
      </c>
      <c r="Y5200" s="17" t="str">
        <f t="shared" si="7392"/>
        <v>=COUNTIFS(C$3:C5200,C5200)</v>
      </c>
      <c r="Z5200" s="25" t="str">
        <f t="shared" si="7393"/>
        <v>#NAME?</v>
      </c>
      <c r="AA5200" s="25" t="str">
        <f t="shared" si="7394"/>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95"/>
        <v>1</v>
      </c>
      <c r="B5201" s="10">
        <f t="shared" si="5557"/>
        <v>1</v>
      </c>
      <c r="C5201" s="12" t="s">
        <v>10674</v>
      </c>
      <c r="D5201" s="21" t="s">
        <v>250</v>
      </c>
      <c r="E5201" s="21" t="s">
        <v>10675</v>
      </c>
      <c r="F5201" s="21"/>
      <c r="G5201" s="21"/>
      <c r="H5201" s="21" t="s">
        <v>10676</v>
      </c>
      <c r="I5201" s="21"/>
      <c r="J5201" s="21"/>
      <c r="K5201" s="21"/>
      <c r="L5201" s="21"/>
      <c r="M5201" s="21"/>
      <c r="N5201" s="21" t="s">
        <v>10677</v>
      </c>
      <c r="O5201" s="21"/>
      <c r="P5201" s="21"/>
      <c r="Q5201" s="21"/>
      <c r="R5201" s="21" t="s">
        <v>10671</v>
      </c>
      <c r="S5201" s="21" t="s">
        <v>10672</v>
      </c>
      <c r="T5201" s="21" t="s">
        <v>10678</v>
      </c>
      <c r="U5201" s="23"/>
      <c r="V5201" s="23"/>
      <c r="W5201" s="15">
        <f t="shared" si="2"/>
        <v>45635</v>
      </c>
      <c r="X5201" s="24">
        <v>5200.0</v>
      </c>
      <c r="Y5201" s="17" t="str">
        <f t="shared" si="7392"/>
        <v>=COUNTIFS(C$3:C5201,C5201)</v>
      </c>
      <c r="Z5201" s="25" t="str">
        <f t="shared" si="7393"/>
        <v>#NAME?</v>
      </c>
      <c r="AA5201" s="25" t="str">
        <f t="shared" si="7394"/>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95"/>
        <v>189</v>
      </c>
      <c r="B5202" s="10">
        <f t="shared" si="5557"/>
        <v>220</v>
      </c>
      <c r="C5202" s="12" t="s">
        <v>1131</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10671</v>
      </c>
      <c r="S5202" s="21" t="s">
        <v>10672</v>
      </c>
      <c r="T5202" s="21" t="s">
        <v>10673</v>
      </c>
      <c r="U5202" s="23"/>
      <c r="V5202" s="23"/>
      <c r="W5202" s="15">
        <f t="shared" si="2"/>
        <v>45635</v>
      </c>
      <c r="X5202" s="24">
        <v>5201.0</v>
      </c>
      <c r="Y5202" s="17" t="str">
        <f t="shared" si="7392"/>
        <v>=COUNTIFS(C$3:C5202,C5202)</v>
      </c>
      <c r="Z5202" s="25" t="str">
        <f t="shared" si="7393"/>
        <v>#NAME?</v>
      </c>
      <c r="AA5202" s="25" t="str">
        <f t="shared" si="7394"/>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95"/>
        <v>1</v>
      </c>
      <c r="B5203" s="10">
        <f t="shared" si="5557"/>
        <v>1</v>
      </c>
      <c r="C5203" s="12" t="s">
        <v>10679</v>
      </c>
      <c r="D5203" s="21" t="s">
        <v>250</v>
      </c>
      <c r="E5203" s="21" t="s">
        <v>10680</v>
      </c>
      <c r="F5203" s="21"/>
      <c r="G5203" s="21"/>
      <c r="H5203" s="21" t="s">
        <v>10681</v>
      </c>
      <c r="I5203" s="21" t="s">
        <v>10682</v>
      </c>
      <c r="J5203" s="21"/>
      <c r="K5203" s="21"/>
      <c r="L5203" s="21"/>
      <c r="M5203" s="21"/>
      <c r="N5203" s="21" t="s">
        <v>10683</v>
      </c>
      <c r="O5203" s="21"/>
      <c r="P5203" s="21"/>
      <c r="Q5203" s="21"/>
      <c r="R5203" s="21" t="s">
        <v>10671</v>
      </c>
      <c r="S5203" s="21" t="s">
        <v>10672</v>
      </c>
      <c r="T5203" s="21" t="s">
        <v>10684</v>
      </c>
      <c r="U5203" s="23"/>
      <c r="V5203" s="23"/>
      <c r="W5203" s="15">
        <f t="shared" si="2"/>
        <v>45635</v>
      </c>
      <c r="X5203" s="24">
        <v>5202.0</v>
      </c>
      <c r="Y5203" s="17" t="str">
        <f t="shared" si="7392"/>
        <v>=COUNTIFS(C$3:C5203,C5203)</v>
      </c>
      <c r="Z5203" s="25" t="str">
        <f t="shared" si="7393"/>
        <v>#NAME?</v>
      </c>
      <c r="AA5203" s="25" t="str">
        <f t="shared" si="7394"/>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95"/>
        <v>190</v>
      </c>
      <c r="B5204" s="10">
        <f t="shared" si="5557"/>
        <v>220</v>
      </c>
      <c r="C5204" s="12" t="s">
        <v>1131</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10671</v>
      </c>
      <c r="S5204" s="21" t="s">
        <v>10672</v>
      </c>
      <c r="T5204" s="21" t="s">
        <v>10673</v>
      </c>
      <c r="U5204" s="23"/>
      <c r="V5204" s="23"/>
      <c r="W5204" s="15">
        <f t="shared" si="2"/>
        <v>45635</v>
      </c>
      <c r="X5204" s="24">
        <v>5203.0</v>
      </c>
      <c r="Y5204" s="17" t="str">
        <f t="shared" si="7392"/>
        <v>=COUNTIFS(C$3:C5204,C5204)</v>
      </c>
      <c r="Z5204" s="25" t="str">
        <f t="shared" si="7393"/>
        <v>#NAME?</v>
      </c>
      <c r="AA5204" s="25" t="str">
        <f t="shared" si="7394"/>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95"/>
        <v>1</v>
      </c>
      <c r="B5205" s="10">
        <f t="shared" si="5557"/>
        <v>1</v>
      </c>
      <c r="C5205" s="12" t="s">
        <v>10685</v>
      </c>
      <c r="D5205" s="21" t="s">
        <v>250</v>
      </c>
      <c r="E5205" s="21" t="s">
        <v>10686</v>
      </c>
      <c r="F5205" s="21"/>
      <c r="G5205" s="21"/>
      <c r="H5205" s="21" t="s">
        <v>10687</v>
      </c>
      <c r="I5205" s="21" t="s">
        <v>10688</v>
      </c>
      <c r="J5205" s="21"/>
      <c r="K5205" s="21"/>
      <c r="L5205" s="21"/>
      <c r="M5205" s="21"/>
      <c r="N5205" s="21" t="s">
        <v>10689</v>
      </c>
      <c r="O5205" s="21"/>
      <c r="P5205" s="21"/>
      <c r="Q5205" s="21"/>
      <c r="R5205" s="21" t="s">
        <v>10671</v>
      </c>
      <c r="S5205" s="21" t="s">
        <v>10672</v>
      </c>
      <c r="T5205" s="21" t="s">
        <v>10690</v>
      </c>
      <c r="U5205" s="23"/>
      <c r="V5205" s="23"/>
      <c r="W5205" s="15">
        <f t="shared" si="2"/>
        <v>45635</v>
      </c>
      <c r="X5205" s="24">
        <v>5204.0</v>
      </c>
      <c r="Y5205" s="17" t="str">
        <f t="shared" si="7392"/>
        <v>=COUNTIFS(C$3:C5205,C5205)</v>
      </c>
      <c r="Z5205" s="25" t="str">
        <f t="shared" si="7393"/>
        <v>#NAME?</v>
      </c>
      <c r="AA5205" s="25" t="str">
        <f t="shared" si="7394"/>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95"/>
        <v>191</v>
      </c>
      <c r="B5206" s="10">
        <f t="shared" si="5557"/>
        <v>220</v>
      </c>
      <c r="C5206" s="12" t="s">
        <v>1131</v>
      </c>
      <c r="D5206" s="21" t="str">
        <f t="shared" ref="D5206:D5208" si="7408">VLOOKUP($C5206,$C$1:$P$7320,2,0)</f>
        <v>ind</v>
      </c>
      <c r="E5206" s="21" t="str">
        <f t="shared" ref="E5206:E5208" si="7409">VLOOKUP($C5206,$C$1:$P$7320,3,0)</f>
        <v>conj</v>
      </c>
      <c r="F5206" s="21" t="str">
        <f t="shared" ref="F5206:F5208" si="7410">VLOOKUP($C5206,$C$1:$P$7320,4,0)</f>
        <v/>
      </c>
      <c r="G5206" s="21"/>
      <c r="H5206" s="21" t="str">
        <f t="shared" ref="H5206:H5208" si="7411">VLOOKUP($C5206,$C$1:$P$7320,6,0)</f>
        <v>or, either or</v>
      </c>
      <c r="I5206" s="21" t="str">
        <f t="shared" ref="I5206:I5208" si="7412">VLOOKUP($C5206,$C$1:$P$7320,7,0)</f>
        <v/>
      </c>
      <c r="J5206" s="21" t="str">
        <f t="shared" ref="J5206:J5208" si="7413">VLOOKUP($C5206,$C$1:$P$7320,8,0)</f>
        <v/>
      </c>
      <c r="K5206" s="21" t="str">
        <f t="shared" ref="K5206:K5208" si="7414">VLOOKUP($C5206,$C$1:$P$7320,9,0)</f>
        <v/>
      </c>
      <c r="L5206" s="21" t="str">
        <f t="shared" ref="L5206:L5208" si="7415">VLOOKUP($C5206,$C$1:$P$7320,10,0)</f>
        <v/>
      </c>
      <c r="M5206" s="21" t="str">
        <f t="shared" ref="M5206:M5208" si="7416">VLOOKUP($C5206,$C$1:$P$7320,11,0)</f>
        <v/>
      </c>
      <c r="N5206" s="21" t="str">
        <f t="shared" ref="N5206:N5208" si="7417">VLOOKUP($C5206,$C$1:$P$7320,12,0)</f>
        <v/>
      </c>
      <c r="O5206" s="21" t="str">
        <f t="shared" ref="O5206:O5208" si="7418">VLOOKUP($C5206,$C$1:$P$7320,13,0)</f>
        <v/>
      </c>
      <c r="P5206" s="21" t="str">
        <f t="shared" ref="P5206:P5208" si="7419">VLOOKUP($C5206,$C$1:$P$7320,14,0)</f>
        <v/>
      </c>
      <c r="Q5206" s="21"/>
      <c r="R5206" s="21" t="s">
        <v>10671</v>
      </c>
      <c r="S5206" s="21" t="s">
        <v>10672</v>
      </c>
      <c r="T5206" s="21" t="s">
        <v>10673</v>
      </c>
      <c r="U5206" s="23"/>
      <c r="V5206" s="23"/>
      <c r="W5206" s="15">
        <f t="shared" si="2"/>
        <v>45635</v>
      </c>
      <c r="X5206" s="24">
        <v>5205.0</v>
      </c>
      <c r="Y5206" s="17" t="str">
        <f t="shared" si="7392"/>
        <v>=COUNTIFS(C$3:C5206,C5206)</v>
      </c>
      <c r="Z5206" s="25" t="str">
        <f t="shared" si="7393"/>
        <v>#NAME?</v>
      </c>
      <c r="AA5206" s="25" t="str">
        <f t="shared" si="7394"/>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95"/>
        <v>2</v>
      </c>
      <c r="B5207" s="10">
        <f t="shared" si="5557"/>
        <v>2</v>
      </c>
      <c r="C5207" s="12" t="s">
        <v>9345</v>
      </c>
      <c r="D5207" s="21" t="str">
        <f t="shared" si="7408"/>
        <v>noun</v>
      </c>
      <c r="E5207" s="21" t="str">
        <f t="shared" si="7409"/>
        <v>nt acc sg of sūcighara, comp</v>
      </c>
      <c r="F5207" s="21" t="str">
        <f t="shared" si="7410"/>
        <v/>
      </c>
      <c r="G5207" s="21"/>
      <c r="H5207" s="21" t="str">
        <f t="shared" si="7411"/>
        <v>needle case</v>
      </c>
      <c r="I5207" s="21" t="str">
        <f t="shared" si="7412"/>
        <v>needle home</v>
      </c>
      <c r="J5207" s="21" t="str">
        <f t="shared" si="7413"/>
        <v/>
      </c>
      <c r="K5207" s="21" t="str">
        <f t="shared" si="7414"/>
        <v/>
      </c>
      <c r="L5207" s="21" t="str">
        <f t="shared" si="7415"/>
        <v/>
      </c>
      <c r="M5207" s="21" t="str">
        <f t="shared" si="7416"/>
        <v/>
      </c>
      <c r="N5207" s="21" t="str">
        <f t="shared" si="7417"/>
        <v>sūci + ghara</v>
      </c>
      <c r="O5207" s="21" t="str">
        <f t="shared" si="7418"/>
        <v>genitive tappurisa</v>
      </c>
      <c r="P5207" s="21" t="str">
        <f t="shared" si="7419"/>
        <v>sūciyā + ghara</v>
      </c>
      <c r="Q5207" s="21"/>
      <c r="R5207" s="21" t="s">
        <v>10671</v>
      </c>
      <c r="S5207" s="21" t="s">
        <v>10672</v>
      </c>
      <c r="T5207" s="21" t="s">
        <v>10673</v>
      </c>
      <c r="U5207" s="23"/>
      <c r="V5207" s="23"/>
      <c r="W5207" s="15">
        <f t="shared" si="2"/>
        <v>45635</v>
      </c>
      <c r="X5207" s="24">
        <v>5206.0</v>
      </c>
      <c r="Y5207" s="17" t="str">
        <f t="shared" si="7392"/>
        <v>=COUNTIFS(C$3:C5207,C5207)</v>
      </c>
      <c r="Z5207" s="25" t="str">
        <f t="shared" si="7393"/>
        <v>#NAME?</v>
      </c>
      <c r="AA5207" s="25" t="str">
        <f t="shared" si="7394"/>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95"/>
        <v>6</v>
      </c>
      <c r="B5208" s="10">
        <f t="shared" si="5557"/>
        <v>8</v>
      </c>
      <c r="C5208" s="12" t="s">
        <v>5877</v>
      </c>
      <c r="D5208" s="21" t="str">
        <f t="shared" si="7408"/>
        <v>verb</v>
      </c>
      <c r="E5208" s="21" t="str">
        <f t="shared" si="7409"/>
        <v>opt 3rd sg of kārāpeti</v>
      </c>
      <c r="F5208" s="21" t="str">
        <f t="shared" si="7410"/>
        <v/>
      </c>
      <c r="G5208" s="21"/>
      <c r="H5208" s="21" t="str">
        <f t="shared" si="7411"/>
        <v>he should make</v>
      </c>
      <c r="I5208" s="21" t="str">
        <f t="shared" si="7412"/>
        <v>could cause to make</v>
      </c>
      <c r="J5208" s="21" t="str">
        <f t="shared" si="7413"/>
        <v>√kar (do, make)</v>
      </c>
      <c r="K5208" s="21">
        <f t="shared" si="7414"/>
        <v>7</v>
      </c>
      <c r="L5208" s="21" t="str">
        <f t="shared" si="7415"/>
        <v>*āpe</v>
      </c>
      <c r="M5208" s="21" t="str">
        <f t="shared" si="7416"/>
        <v>√kar + *āpe &gt; kārāpe</v>
      </c>
      <c r="N5208" s="21" t="str">
        <f t="shared" si="7417"/>
        <v>kārāpe + ti</v>
      </c>
      <c r="O5208" s="21" t="str">
        <f t="shared" si="7418"/>
        <v/>
      </c>
      <c r="P5208" s="21" t="str">
        <f t="shared" si="7419"/>
        <v/>
      </c>
      <c r="Q5208" s="21"/>
      <c r="R5208" s="21" t="s">
        <v>10671</v>
      </c>
      <c r="S5208" s="21" t="s">
        <v>10672</v>
      </c>
      <c r="T5208" s="21" t="s">
        <v>10673</v>
      </c>
      <c r="U5208" s="23"/>
      <c r="V5208" s="23"/>
      <c r="W5208" s="15">
        <f t="shared" si="2"/>
        <v>45635</v>
      </c>
      <c r="X5208" s="24">
        <v>5207.0</v>
      </c>
      <c r="Y5208" s="17" t="str">
        <f t="shared" si="7392"/>
        <v>=COUNTIFS(C$3:C5208,C5208)</v>
      </c>
      <c r="Z5208" s="25" t="str">
        <f t="shared" si="7393"/>
        <v>#NAME?</v>
      </c>
      <c r="AA5208" s="25" t="str">
        <f t="shared" si="7394"/>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95"/>
        <v>1</v>
      </c>
      <c r="B5209" s="10">
        <f t="shared" si="5557"/>
        <v>1</v>
      </c>
      <c r="C5209" s="12" t="s">
        <v>10691</v>
      </c>
      <c r="D5209" s="21" t="s">
        <v>29</v>
      </c>
      <c r="E5209" s="21" t="s">
        <v>68</v>
      </c>
      <c r="F5209" s="21"/>
      <c r="G5209" s="21"/>
      <c r="H5209" s="21" t="s">
        <v>10692</v>
      </c>
      <c r="I5209" s="21" t="s">
        <v>10693</v>
      </c>
      <c r="J5209" s="21" t="s">
        <v>3044</v>
      </c>
      <c r="K5209" s="21">
        <v>2.0</v>
      </c>
      <c r="L5209" s="21" t="s">
        <v>196</v>
      </c>
      <c r="M5209" s="21" t="s">
        <v>10694</v>
      </c>
      <c r="N5209" s="21" t="s">
        <v>10695</v>
      </c>
      <c r="O5209" s="21"/>
      <c r="P5209" s="21"/>
      <c r="Q5209" s="21"/>
      <c r="R5209" s="21" t="s">
        <v>10671</v>
      </c>
      <c r="S5209" s="21" t="s">
        <v>10672</v>
      </c>
      <c r="T5209" s="21" t="s">
        <v>10696</v>
      </c>
      <c r="U5209" s="23"/>
      <c r="V5209" s="23"/>
      <c r="W5209" s="15">
        <f t="shared" si="2"/>
        <v>45635</v>
      </c>
      <c r="X5209" s="24">
        <v>5208.0</v>
      </c>
      <c r="Y5209" s="17" t="str">
        <f t="shared" si="7392"/>
        <v>=COUNTIFS(C$3:C5209,C5209)</v>
      </c>
      <c r="Z5209" s="25" t="str">
        <f t="shared" si="7393"/>
        <v>#NAME?</v>
      </c>
      <c r="AA5209" s="25" t="str">
        <f t="shared" si="7394"/>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95"/>
        <v>116</v>
      </c>
      <c r="B5210" s="10">
        <f t="shared" si="5557"/>
        <v>122</v>
      </c>
      <c r="C5210" s="12" t="s">
        <v>4724</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10671</v>
      </c>
      <c r="S5210" s="21" t="s">
        <v>10672</v>
      </c>
      <c r="T5210" s="21" t="s">
        <v>10673</v>
      </c>
      <c r="U5210" s="23"/>
      <c r="V5210" s="23"/>
      <c r="W5210" s="15">
        <f t="shared" si="2"/>
        <v>45635</v>
      </c>
      <c r="X5210" s="24">
        <v>5209.0</v>
      </c>
      <c r="Y5210" s="17" t="str">
        <f t="shared" si="7392"/>
        <v>=COUNTIFS(C$3:C5210,C5210)</v>
      </c>
      <c r="Z5210" s="25" t="str">
        <f t="shared" si="7393"/>
        <v>#NAME?</v>
      </c>
      <c r="AA5210" s="25" t="str">
        <f t="shared" si="7394"/>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57"/>
        <v>0</v>
      </c>
      <c r="C5211" s="130"/>
      <c r="D5211" s="130"/>
      <c r="E5211" s="130"/>
      <c r="F5211" s="130"/>
      <c r="G5211" s="130"/>
      <c r="H5211" s="130"/>
      <c r="I5211" s="130"/>
      <c r="J5211" s="130"/>
      <c r="K5211" s="130"/>
      <c r="L5211" s="130"/>
      <c r="M5211" s="130"/>
      <c r="N5211" s="130"/>
      <c r="O5211" s="130"/>
      <c r="P5211" s="130"/>
      <c r="Q5211" s="130"/>
      <c r="R5211" s="130"/>
      <c r="S5211" s="130"/>
      <c r="T5211" s="130"/>
      <c r="U5211" s="36"/>
      <c r="V5211" s="36"/>
      <c r="W5211" s="15">
        <f t="shared" si="2"/>
        <v>45635</v>
      </c>
      <c r="X5211" s="24">
        <v>5210.0</v>
      </c>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57"/>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2"/>
        <v>45635</v>
      </c>
      <c r="X5212" s="24">
        <v>5211.0</v>
      </c>
      <c r="Y5212" s="17" t="str">
        <f t="shared" ref="Y5212:Y5236" si="7420">formulatext(A5212)</f>
        <v>#N/A</v>
      </c>
      <c r="Z5212" s="25" t="str">
        <f t="shared" ref="Z5212:Z5236" si="7421">org.libreoffice.regex(Y5212,"(\= COUNTIFS\(C\$\d{1,3}:)(C\d{1,3})(,)(C\d{1,3})(\))","$2")</f>
        <v>#NAME?</v>
      </c>
      <c r="AA5212" s="25" t="str">
        <f t="shared" ref="AA5212:AA5236" si="7422">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57"/>
        <v>1</v>
      </c>
      <c r="C5213" s="12" t="s">
        <v>10697</v>
      </c>
      <c r="D5213" s="21"/>
      <c r="E5213" s="21"/>
      <c r="F5213" s="21"/>
      <c r="G5213" s="21"/>
      <c r="H5213" s="21"/>
      <c r="I5213" s="21"/>
      <c r="J5213" s="21"/>
      <c r="K5213" s="21"/>
      <c r="L5213" s="21"/>
      <c r="M5213" s="21"/>
      <c r="N5213" s="21"/>
      <c r="O5213" s="21"/>
      <c r="P5213" s="21"/>
      <c r="Q5213" s="21"/>
      <c r="R5213" s="21"/>
      <c r="S5213" s="21"/>
      <c r="T5213" s="21"/>
      <c r="U5213" s="23"/>
      <c r="V5213" s="23"/>
      <c r="W5213" s="15">
        <f t="shared" si="2"/>
        <v>45635</v>
      </c>
      <c r="X5213" s="24">
        <v>5212.0</v>
      </c>
      <c r="Y5213" s="17" t="str">
        <f t="shared" si="7420"/>
        <v>#N/A</v>
      </c>
      <c r="Z5213" s="25" t="str">
        <f t="shared" si="7421"/>
        <v>#NAME?</v>
      </c>
      <c r="AA5213" s="25" t="str">
        <f t="shared" si="7422"/>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423">COUNTIFS(C$3:C5214,C5214)</f>
        <v>9</v>
      </c>
      <c r="B5214" s="10">
        <f t="shared" si="5557"/>
        <v>9</v>
      </c>
      <c r="C5214" s="12" t="s">
        <v>5919</v>
      </c>
      <c r="D5214" s="21" t="str">
        <f t="shared" ref="D5214:D5221" si="7424">VLOOKUP($C5214,$C$1:$P$7320,2,0)</f>
        <v>adj</v>
      </c>
      <c r="E5214" s="21" t="str">
        <f t="shared" ref="E5214:E5215" si="7425">VLOOKUP($C5214,$C$1:$P$7320,3,0)</f>
        <v>nt nom sg of nava</v>
      </c>
      <c r="F5214" s="21" t="str">
        <f t="shared" ref="F5214:F5221" si="7426">VLOOKUP($C5214,$C$1:$P$7320,4,0)</f>
        <v/>
      </c>
      <c r="G5214" s="21"/>
      <c r="H5214" s="21" t="str">
        <f t="shared" ref="H5214:H5221" si="7427">VLOOKUP($C5214,$C$1:$P$7320,6,0)</f>
        <v>new</v>
      </c>
      <c r="I5214" s="21" t="str">
        <f t="shared" ref="I5214:I5221" si="7428">VLOOKUP($C5214,$C$1:$P$7320,7,0)</f>
        <v/>
      </c>
      <c r="J5214" s="21" t="str">
        <f t="shared" ref="J5214:J5221" si="7429">VLOOKUP($C5214,$C$1:$P$7320,8,0)</f>
        <v/>
      </c>
      <c r="K5214" s="21" t="str">
        <f t="shared" ref="K5214:K5221" si="7430">VLOOKUP($C5214,$C$1:$P$7320,9,0)</f>
        <v/>
      </c>
      <c r="L5214" s="21" t="str">
        <f t="shared" ref="L5214:L5221" si="7431">VLOOKUP($C5214,$C$1:$P$7320,10,0)</f>
        <v/>
      </c>
      <c r="M5214" s="21" t="str">
        <f t="shared" ref="M5214:M5221" si="7432">VLOOKUP($C5214,$C$1:$P$7320,11,0)</f>
        <v/>
      </c>
      <c r="N5214" s="21" t="str">
        <f t="shared" ref="N5214:N5221" si="7433">VLOOKUP($C5214,$C$1:$P$7320,12,0)</f>
        <v/>
      </c>
      <c r="O5214" s="21" t="str">
        <f t="shared" ref="O5214:O5221" si="7434">VLOOKUP($C5214,$C$1:$P$7320,13,0)</f>
        <v/>
      </c>
      <c r="P5214" s="21" t="str">
        <f t="shared" ref="P5214:P5221" si="7435">VLOOKUP($C5214,$C$1:$P$7320,14,0)</f>
        <v/>
      </c>
      <c r="Q5214" s="21" t="s">
        <v>9242</v>
      </c>
      <c r="R5214" s="21" t="s">
        <v>10697</v>
      </c>
      <c r="S5214" s="21" t="s">
        <v>10698</v>
      </c>
      <c r="T5214" s="21" t="s">
        <v>10699</v>
      </c>
      <c r="U5214" s="77"/>
      <c r="V5214" s="23"/>
      <c r="W5214" s="15">
        <f t="shared" si="2"/>
        <v>45635</v>
      </c>
      <c r="X5214" s="24">
        <v>5213.0</v>
      </c>
      <c r="Y5214" s="17" t="str">
        <f t="shared" si="7420"/>
        <v>=COUNTIFS(C$3:C5214,C5214)</v>
      </c>
      <c r="Z5214" s="25" t="str">
        <f t="shared" si="7421"/>
        <v>#NAME?</v>
      </c>
      <c r="AA5214" s="25" t="str">
        <f t="shared" si="7422"/>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423"/>
        <v>114</v>
      </c>
      <c r="B5215" s="10">
        <f t="shared" si="5557"/>
        <v>124</v>
      </c>
      <c r="C5215" s="12" t="s">
        <v>466</v>
      </c>
      <c r="D5215" s="21" t="str">
        <f t="shared" si="7424"/>
        <v>ind</v>
      </c>
      <c r="E5215" s="21" t="str">
        <f t="shared" si="7425"/>
        <v/>
      </c>
      <c r="F5215" s="21" t="str">
        <f t="shared" si="7426"/>
        <v/>
      </c>
      <c r="G5215" s="21"/>
      <c r="H5215" s="21" t="str">
        <f t="shared" si="7427"/>
        <v>then, now, so, but</v>
      </c>
      <c r="I5215" s="21" t="str">
        <f t="shared" si="7428"/>
        <v/>
      </c>
      <c r="J5215" s="21" t="str">
        <f t="shared" si="7429"/>
        <v/>
      </c>
      <c r="K5215" s="21" t="str">
        <f t="shared" si="7430"/>
        <v/>
      </c>
      <c r="L5215" s="21" t="str">
        <f t="shared" si="7431"/>
        <v/>
      </c>
      <c r="M5215" s="21" t="str">
        <f t="shared" si="7432"/>
        <v/>
      </c>
      <c r="N5215" s="21" t="str">
        <f t="shared" si="7433"/>
        <v/>
      </c>
      <c r="O5215" s="21" t="str">
        <f t="shared" si="7434"/>
        <v/>
      </c>
      <c r="P5215" s="21" t="str">
        <f t="shared" si="7435"/>
        <v/>
      </c>
      <c r="Q5215" s="21"/>
      <c r="R5215" s="21" t="s">
        <v>10697</v>
      </c>
      <c r="S5215" s="21" t="s">
        <v>10698</v>
      </c>
      <c r="T5215" s="21" t="s">
        <v>10699</v>
      </c>
      <c r="U5215" s="23"/>
      <c r="V5215" s="23"/>
      <c r="W5215" s="15">
        <f t="shared" si="2"/>
        <v>45635</v>
      </c>
      <c r="X5215" s="24">
        <v>5214.0</v>
      </c>
      <c r="Y5215" s="17" t="str">
        <f t="shared" si="7420"/>
        <v>=COUNTIFS(C$3:C5215,C5215)</v>
      </c>
      <c r="Z5215" s="25" t="str">
        <f t="shared" si="7421"/>
        <v>#NAME?</v>
      </c>
      <c r="AA5215" s="25" t="str">
        <f t="shared" si="7422"/>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3"/>
        <v>33</v>
      </c>
      <c r="B5216" s="10">
        <f t="shared" si="5557"/>
        <v>39</v>
      </c>
      <c r="C5216" s="12" t="s">
        <v>704</v>
      </c>
      <c r="D5216" s="21" t="str">
        <f t="shared" si="7424"/>
        <v>noun</v>
      </c>
      <c r="E5216" s="21" t="s">
        <v>8897</v>
      </c>
      <c r="F5216" s="21" t="str">
        <f t="shared" si="7426"/>
        <v/>
      </c>
      <c r="G5216" s="21"/>
      <c r="H5216" s="21" t="str">
        <f t="shared" si="7427"/>
        <v>by a monk, monastic</v>
      </c>
      <c r="I5216" s="21" t="str">
        <f t="shared" si="7428"/>
        <v>beggar, mendicant</v>
      </c>
      <c r="J5216" s="21" t="str">
        <f t="shared" si="7429"/>
        <v>√bhikkh (beg)</v>
      </c>
      <c r="K5216" s="21">
        <f t="shared" si="7430"/>
        <v>1</v>
      </c>
      <c r="L5216" s="21" t="str">
        <f t="shared" si="7431"/>
        <v>a</v>
      </c>
      <c r="M5216" s="21" t="str">
        <f t="shared" si="7432"/>
        <v/>
      </c>
      <c r="N5216" s="21" t="str">
        <f t="shared" si="7433"/>
        <v>√bhikkh + u</v>
      </c>
      <c r="O5216" s="21" t="str">
        <f t="shared" si="7434"/>
        <v/>
      </c>
      <c r="P5216" s="21" t="str">
        <f t="shared" si="7435"/>
        <v/>
      </c>
      <c r="Q5216" s="21"/>
      <c r="R5216" s="21" t="s">
        <v>10697</v>
      </c>
      <c r="S5216" s="21" t="s">
        <v>10698</v>
      </c>
      <c r="T5216" s="21" t="s">
        <v>10699</v>
      </c>
      <c r="U5216" s="23"/>
      <c r="V5216" s="23"/>
      <c r="W5216" s="15">
        <f t="shared" si="2"/>
        <v>45635</v>
      </c>
      <c r="X5216" s="24">
        <v>5215.0</v>
      </c>
      <c r="Y5216" s="17" t="str">
        <f t="shared" si="7420"/>
        <v>=COUNTIFS(C$3:C5216,C5216)</v>
      </c>
      <c r="Z5216" s="25" t="str">
        <f t="shared" si="7421"/>
        <v>#NAME?</v>
      </c>
      <c r="AA5216" s="25" t="str">
        <f t="shared" si="7422"/>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3"/>
        <v>3</v>
      </c>
      <c r="B5217" s="10">
        <f t="shared" si="5557"/>
        <v>4</v>
      </c>
      <c r="C5217" s="12" t="s">
        <v>7412</v>
      </c>
      <c r="D5217" s="21" t="str">
        <f t="shared" si="7424"/>
        <v>noun</v>
      </c>
      <c r="E5217" s="21" t="str">
        <f t="shared" ref="E5217:E5221" si="7436">VLOOKUP($C5217,$C$1:$P$7320,3,0)</f>
        <v>masc acc sg of mañca</v>
      </c>
      <c r="F5217" s="21" t="str">
        <f t="shared" si="7426"/>
        <v/>
      </c>
      <c r="G5217" s="21"/>
      <c r="H5217" s="21" t="str">
        <f t="shared" si="7427"/>
        <v>bed, couch</v>
      </c>
      <c r="I5217" s="21" t="str">
        <f t="shared" si="7428"/>
        <v/>
      </c>
      <c r="J5217" s="21" t="str">
        <f t="shared" si="7429"/>
        <v/>
      </c>
      <c r="K5217" s="21" t="str">
        <f t="shared" si="7430"/>
        <v/>
      </c>
      <c r="L5217" s="21" t="str">
        <f t="shared" si="7431"/>
        <v/>
      </c>
      <c r="M5217" s="21" t="str">
        <f t="shared" si="7432"/>
        <v/>
      </c>
      <c r="N5217" s="21" t="str">
        <f t="shared" si="7433"/>
        <v/>
      </c>
      <c r="O5217" s="21" t="str">
        <f t="shared" si="7434"/>
        <v/>
      </c>
      <c r="P5217" s="21" t="str">
        <f t="shared" si="7435"/>
        <v/>
      </c>
      <c r="Q5217" s="21"/>
      <c r="R5217" s="21" t="s">
        <v>10697</v>
      </c>
      <c r="S5217" s="21" t="s">
        <v>10698</v>
      </c>
      <c r="T5217" s="21" t="s">
        <v>10699</v>
      </c>
      <c r="U5217" s="23"/>
      <c r="V5217" s="23"/>
      <c r="W5217" s="15">
        <f t="shared" si="2"/>
        <v>45635</v>
      </c>
      <c r="X5217" s="24">
        <v>5216.0</v>
      </c>
      <c r="Y5217" s="17" t="str">
        <f t="shared" si="7420"/>
        <v>=COUNTIFS(C$3:C5217,C5217)</v>
      </c>
      <c r="Z5217" s="25" t="str">
        <f t="shared" si="7421"/>
        <v>#NAME?</v>
      </c>
      <c r="AA5217" s="25" t="str">
        <f t="shared" si="7422"/>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3"/>
        <v>192</v>
      </c>
      <c r="B5218" s="10">
        <f t="shared" si="5557"/>
        <v>220</v>
      </c>
      <c r="C5218" s="12" t="s">
        <v>1131</v>
      </c>
      <c r="D5218" s="21" t="str">
        <f t="shared" si="7424"/>
        <v>ind</v>
      </c>
      <c r="E5218" s="21" t="str">
        <f t="shared" si="7436"/>
        <v>conj</v>
      </c>
      <c r="F5218" s="21" t="str">
        <f t="shared" si="7426"/>
        <v/>
      </c>
      <c r="G5218" s="21"/>
      <c r="H5218" s="21" t="str">
        <f t="shared" si="7427"/>
        <v>or, either or</v>
      </c>
      <c r="I5218" s="21" t="str">
        <f t="shared" si="7428"/>
        <v/>
      </c>
      <c r="J5218" s="21" t="str">
        <f t="shared" si="7429"/>
        <v/>
      </c>
      <c r="K5218" s="21" t="str">
        <f t="shared" si="7430"/>
        <v/>
      </c>
      <c r="L5218" s="21" t="str">
        <f t="shared" si="7431"/>
        <v/>
      </c>
      <c r="M5218" s="21" t="str">
        <f t="shared" si="7432"/>
        <v/>
      </c>
      <c r="N5218" s="21" t="str">
        <f t="shared" si="7433"/>
        <v/>
      </c>
      <c r="O5218" s="21" t="str">
        <f t="shared" si="7434"/>
        <v/>
      </c>
      <c r="P5218" s="21" t="str">
        <f t="shared" si="7435"/>
        <v/>
      </c>
      <c r="Q5218" s="21"/>
      <c r="R5218" s="21" t="s">
        <v>10697</v>
      </c>
      <c r="S5218" s="21" t="s">
        <v>10698</v>
      </c>
      <c r="T5218" s="21" t="s">
        <v>10699</v>
      </c>
      <c r="U5218" s="23"/>
      <c r="V5218" s="23"/>
      <c r="W5218" s="15">
        <f t="shared" si="2"/>
        <v>45635</v>
      </c>
      <c r="X5218" s="24">
        <v>5217.0</v>
      </c>
      <c r="Y5218" s="17" t="str">
        <f t="shared" si="7420"/>
        <v>=COUNTIFS(C$3:C5218,C5218)</v>
      </c>
      <c r="Z5218" s="25" t="str">
        <f t="shared" si="7421"/>
        <v>#NAME?</v>
      </c>
      <c r="AA5218" s="25" t="str">
        <f t="shared" si="7422"/>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3"/>
        <v>3</v>
      </c>
      <c r="B5219" s="10">
        <f t="shared" si="5557"/>
        <v>4</v>
      </c>
      <c r="C5219" s="12" t="s">
        <v>7416</v>
      </c>
      <c r="D5219" s="21" t="str">
        <f t="shared" si="7424"/>
        <v>noun</v>
      </c>
      <c r="E5219" s="21" t="str">
        <f t="shared" si="7436"/>
        <v>nt acc sg of pīṭha</v>
      </c>
      <c r="F5219" s="21" t="str">
        <f t="shared" si="7426"/>
        <v/>
      </c>
      <c r="G5219" s="21"/>
      <c r="H5219" s="21" t="str">
        <f t="shared" si="7427"/>
        <v>chair</v>
      </c>
      <c r="I5219" s="21" t="str">
        <f t="shared" si="7428"/>
        <v/>
      </c>
      <c r="J5219" s="21" t="str">
        <f t="shared" si="7429"/>
        <v/>
      </c>
      <c r="K5219" s="21" t="str">
        <f t="shared" si="7430"/>
        <v/>
      </c>
      <c r="L5219" s="21" t="str">
        <f t="shared" si="7431"/>
        <v/>
      </c>
      <c r="M5219" s="21" t="str">
        <f t="shared" si="7432"/>
        <v/>
      </c>
      <c r="N5219" s="21" t="str">
        <f t="shared" si="7433"/>
        <v/>
      </c>
      <c r="O5219" s="21" t="str">
        <f t="shared" si="7434"/>
        <v/>
      </c>
      <c r="P5219" s="21" t="str">
        <f t="shared" si="7435"/>
        <v/>
      </c>
      <c r="Q5219" s="21"/>
      <c r="R5219" s="21" t="s">
        <v>10697</v>
      </c>
      <c r="S5219" s="21" t="s">
        <v>10698</v>
      </c>
      <c r="T5219" s="21" t="s">
        <v>10699</v>
      </c>
      <c r="U5219" s="23"/>
      <c r="V5219" s="23"/>
      <c r="W5219" s="15">
        <f t="shared" si="2"/>
        <v>45635</v>
      </c>
      <c r="X5219" s="24">
        <v>5218.0</v>
      </c>
      <c r="Y5219" s="17" t="str">
        <f t="shared" si="7420"/>
        <v>=COUNTIFS(C$3:C5219,C5219)</v>
      </c>
      <c r="Z5219" s="25" t="str">
        <f t="shared" si="7421"/>
        <v>#NAME?</v>
      </c>
      <c r="AA5219" s="25" t="str">
        <f t="shared" si="7422"/>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3"/>
        <v>193</v>
      </c>
      <c r="B5220" s="10">
        <f t="shared" si="5557"/>
        <v>220</v>
      </c>
      <c r="C5220" s="12" t="s">
        <v>1131</v>
      </c>
      <c r="D5220" s="21" t="str">
        <f t="shared" si="7424"/>
        <v>ind</v>
      </c>
      <c r="E5220" s="21" t="str">
        <f t="shared" si="7436"/>
        <v>conj</v>
      </c>
      <c r="F5220" s="21" t="str">
        <f t="shared" si="7426"/>
        <v/>
      </c>
      <c r="G5220" s="21"/>
      <c r="H5220" s="21" t="str">
        <f t="shared" si="7427"/>
        <v>or, either or</v>
      </c>
      <c r="I5220" s="21" t="str">
        <f t="shared" si="7428"/>
        <v/>
      </c>
      <c r="J5220" s="21" t="str">
        <f t="shared" si="7429"/>
        <v/>
      </c>
      <c r="K5220" s="21" t="str">
        <f t="shared" si="7430"/>
        <v/>
      </c>
      <c r="L5220" s="21" t="str">
        <f t="shared" si="7431"/>
        <v/>
      </c>
      <c r="M5220" s="21" t="str">
        <f t="shared" si="7432"/>
        <v/>
      </c>
      <c r="N5220" s="21" t="str">
        <f t="shared" si="7433"/>
        <v/>
      </c>
      <c r="O5220" s="21" t="str">
        <f t="shared" si="7434"/>
        <v/>
      </c>
      <c r="P5220" s="21" t="str">
        <f t="shared" si="7435"/>
        <v/>
      </c>
      <c r="Q5220" s="21"/>
      <c r="R5220" s="21" t="s">
        <v>10697</v>
      </c>
      <c r="S5220" s="21" t="s">
        <v>10698</v>
      </c>
      <c r="T5220" s="21" t="s">
        <v>10699</v>
      </c>
      <c r="U5220" s="23"/>
      <c r="V5220" s="23"/>
      <c r="W5220" s="15">
        <f t="shared" si="2"/>
        <v>45635</v>
      </c>
      <c r="X5220" s="24">
        <v>5219.0</v>
      </c>
      <c r="Y5220" s="17" t="str">
        <f t="shared" si="7420"/>
        <v>=COUNTIFS(C$3:C5220,C5220)</v>
      </c>
      <c r="Z5220" s="25" t="str">
        <f t="shared" si="7421"/>
        <v>#NAME?</v>
      </c>
      <c r="AA5220" s="25" t="str">
        <f t="shared" si="7422"/>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3"/>
        <v>6</v>
      </c>
      <c r="B5221" s="10">
        <f t="shared" si="5557"/>
        <v>9</v>
      </c>
      <c r="C5221" s="12" t="s">
        <v>2497</v>
      </c>
      <c r="D5221" s="21" t="str">
        <f t="shared" si="7424"/>
        <v>prp</v>
      </c>
      <c r="E5221" s="21" t="str">
        <f t="shared" si="7436"/>
        <v>masc instr sg of kārayamāna, from kāreti</v>
      </c>
      <c r="F5221" s="21" t="str">
        <f t="shared" si="7426"/>
        <v/>
      </c>
      <c r="G5221" s="21"/>
      <c r="H5221" s="21" t="str">
        <f t="shared" si="7427"/>
        <v>by (the monk) building</v>
      </c>
      <c r="I5221" s="21" t="str">
        <f t="shared" si="7428"/>
        <v>causing to make</v>
      </c>
      <c r="J5221" s="21" t="str">
        <f t="shared" si="7429"/>
        <v>√kar (do, make)</v>
      </c>
      <c r="K5221" s="21">
        <f t="shared" si="7430"/>
        <v>7</v>
      </c>
      <c r="L5221" s="21" t="str">
        <f t="shared" si="7431"/>
        <v>*aya</v>
      </c>
      <c r="M5221" s="21" t="str">
        <f t="shared" si="7432"/>
        <v>√kar + *aya &gt; kāraya (caus)</v>
      </c>
      <c r="N5221" s="21" t="str">
        <f t="shared" si="7433"/>
        <v>kāraya + māna</v>
      </c>
      <c r="O5221" s="21" t="str">
        <f t="shared" si="7434"/>
        <v/>
      </c>
      <c r="P5221" s="21" t="str">
        <f t="shared" si="7435"/>
        <v/>
      </c>
      <c r="Q5221" s="21"/>
      <c r="R5221" s="21" t="s">
        <v>10697</v>
      </c>
      <c r="S5221" s="21" t="s">
        <v>10698</v>
      </c>
      <c r="T5221" s="21" t="s">
        <v>10699</v>
      </c>
      <c r="U5221" s="23"/>
      <c r="V5221" s="23"/>
      <c r="W5221" s="15">
        <f t="shared" si="2"/>
        <v>45635</v>
      </c>
      <c r="X5221" s="24">
        <v>5220.0</v>
      </c>
      <c r="Y5221" s="17" t="str">
        <f t="shared" si="7420"/>
        <v>=COUNTIFS(C$3:C5221,C5221)</v>
      </c>
      <c r="Z5221" s="25" t="str">
        <f t="shared" si="7421"/>
        <v>#NAME?</v>
      </c>
      <c r="AA5221" s="25" t="str">
        <f t="shared" si="7422"/>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3"/>
        <v>1</v>
      </c>
      <c r="B5222" s="10">
        <f t="shared" si="5557"/>
        <v>1</v>
      </c>
      <c r="C5222" s="12" t="s">
        <v>10700</v>
      </c>
      <c r="D5222" s="21" t="s">
        <v>250</v>
      </c>
      <c r="E5222" s="21" t="s">
        <v>10701</v>
      </c>
      <c r="F5222" s="21"/>
      <c r="G5222" s="21"/>
      <c r="H5222" s="21" t="s">
        <v>10702</v>
      </c>
      <c r="I5222" s="21" t="s">
        <v>10703</v>
      </c>
      <c r="J5222" s="21"/>
      <c r="K5222" s="21"/>
      <c r="L5222" s="21"/>
      <c r="M5222" s="21"/>
      <c r="N5222" s="21" t="s">
        <v>10704</v>
      </c>
      <c r="O5222" s="21" t="s">
        <v>65</v>
      </c>
      <c r="P5222" s="21" t="s">
        <v>10705</v>
      </c>
      <c r="Q5222" s="21"/>
      <c r="R5222" s="21" t="s">
        <v>10697</v>
      </c>
      <c r="S5222" s="21" t="s">
        <v>10698</v>
      </c>
      <c r="T5222" s="21" t="s">
        <v>10706</v>
      </c>
      <c r="U5222" s="23"/>
      <c r="V5222" s="23"/>
      <c r="W5222" s="15">
        <f t="shared" si="2"/>
        <v>45635</v>
      </c>
      <c r="X5222" s="24">
        <v>5221.0</v>
      </c>
      <c r="Y5222" s="17" t="str">
        <f t="shared" si="7420"/>
        <v>=COUNTIFS(C$3:C5222,C5222)</v>
      </c>
      <c r="Z5222" s="25" t="str">
        <f t="shared" si="7421"/>
        <v>#NAME?</v>
      </c>
      <c r="AA5222" s="25" t="str">
        <f t="shared" si="7422"/>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3"/>
        <v>1</v>
      </c>
      <c r="B5223" s="10">
        <f t="shared" si="5557"/>
        <v>1</v>
      </c>
      <c r="C5223" s="12" t="s">
        <v>10707</v>
      </c>
      <c r="D5223" s="21" t="s">
        <v>141</v>
      </c>
      <c r="E5223" s="21" t="s">
        <v>612</v>
      </c>
      <c r="F5223" s="21"/>
      <c r="G5223" s="21"/>
      <c r="H5223" s="21" t="s">
        <v>10708</v>
      </c>
      <c r="I5223" s="21"/>
      <c r="J5223" s="21"/>
      <c r="K5223" s="21"/>
      <c r="L5223" s="21"/>
      <c r="M5223" s="21"/>
      <c r="N5223" s="21"/>
      <c r="O5223" s="21"/>
      <c r="P5223" s="21"/>
      <c r="Q5223" s="21"/>
      <c r="R5223" s="21" t="s">
        <v>10697</v>
      </c>
      <c r="S5223" s="21" t="s">
        <v>10698</v>
      </c>
      <c r="T5223" s="21" t="s">
        <v>10709</v>
      </c>
      <c r="U5223" s="23"/>
      <c r="V5223" s="23"/>
      <c r="W5223" s="15">
        <f t="shared" si="2"/>
        <v>45635</v>
      </c>
      <c r="X5223" s="24">
        <v>5222.0</v>
      </c>
      <c r="Y5223" s="17" t="str">
        <f t="shared" si="7420"/>
        <v>=COUNTIFS(C$3:C5223,C5223)</v>
      </c>
      <c r="Z5223" s="25" t="str">
        <f t="shared" si="7421"/>
        <v>#NAME?</v>
      </c>
      <c r="AA5223" s="25" t="str">
        <f t="shared" si="7422"/>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3"/>
        <v>1</v>
      </c>
      <c r="B5224" s="10">
        <f t="shared" si="5557"/>
        <v>1</v>
      </c>
      <c r="C5224" s="12" t="s">
        <v>10710</v>
      </c>
      <c r="D5224" s="21" t="s">
        <v>47</v>
      </c>
      <c r="E5224" s="21" t="s">
        <v>612</v>
      </c>
      <c r="F5224" s="21"/>
      <c r="G5224" s="21"/>
      <c r="H5224" s="21" t="s">
        <v>10711</v>
      </c>
      <c r="I5224" s="21" t="s">
        <v>9014</v>
      </c>
      <c r="J5224" s="21" t="s">
        <v>9015</v>
      </c>
      <c r="K5224" s="21">
        <v>1.0</v>
      </c>
      <c r="L5224" s="21" t="s">
        <v>35</v>
      </c>
      <c r="M5224" s="21"/>
      <c r="N5224" s="21" t="s">
        <v>10712</v>
      </c>
      <c r="O5224" s="21"/>
      <c r="P5224" s="21"/>
      <c r="Q5224" s="21"/>
      <c r="R5224" s="21" t="s">
        <v>10697</v>
      </c>
      <c r="S5224" s="21" t="s">
        <v>10698</v>
      </c>
      <c r="T5224" s="27" t="s">
        <v>10713</v>
      </c>
      <c r="U5224" s="23"/>
      <c r="V5224" s="23"/>
      <c r="W5224" s="15">
        <f t="shared" si="2"/>
        <v>45635</v>
      </c>
      <c r="X5224" s="24">
        <v>5223.0</v>
      </c>
      <c r="Y5224" s="17" t="str">
        <f t="shared" si="7420"/>
        <v>=COUNTIFS(C$3:C5224,C5224)</v>
      </c>
      <c r="Z5224" s="25" t="str">
        <f t="shared" si="7421"/>
        <v>#NAME?</v>
      </c>
      <c r="AA5224" s="25" t="str">
        <f t="shared" si="7422"/>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3"/>
        <v>2</v>
      </c>
      <c r="B5225" s="10">
        <f t="shared" si="5557"/>
        <v>2</v>
      </c>
      <c r="C5225" s="12" t="s">
        <v>7612</v>
      </c>
      <c r="D5225" s="21" t="str">
        <f t="shared" ref="D5225:D5226" si="7437">VLOOKUP($C5225,$C$1:$P$7320,2,0)</f>
        <v>adj</v>
      </c>
      <c r="E5225" s="21" t="str">
        <f t="shared" ref="E5225:E5226" si="7438">VLOOKUP($C5225,$C$1:$P$7320,3,0)</f>
        <v>masc acc sg of pādaka</v>
      </c>
      <c r="F5225" s="21" t="str">
        <f t="shared" ref="F5225:F5226" si="7439">VLOOKUP($C5225,$C$1:$P$7320,4,0)</f>
        <v/>
      </c>
      <c r="G5225" s="21"/>
      <c r="H5225" s="21" t="str">
        <f t="shared" ref="H5225:H5226" si="7440">VLOOKUP($C5225,$C$1:$P$7320,6,0)</f>
        <v>having legs, with feet</v>
      </c>
      <c r="I5225" s="21" t="str">
        <f t="shared" ref="I5225:I5226" si="7441">VLOOKUP($C5225,$C$1:$P$7320,7,0)</f>
        <v/>
      </c>
      <c r="J5225" s="21" t="str">
        <f t="shared" ref="J5225:J5226" si="7442">VLOOKUP($C5225,$C$1:$P$7320,8,0)</f>
        <v>√pad (go, step)</v>
      </c>
      <c r="K5225" s="21">
        <f t="shared" ref="K5225:K5226" si="7443">VLOOKUP($C5225,$C$1:$P$7320,9,0)</f>
        <v>3</v>
      </c>
      <c r="L5225" s="21" t="str">
        <f t="shared" ref="L5225:L5226" si="7444">VLOOKUP($C5225,$C$1:$P$7320,10,0)</f>
        <v>ya</v>
      </c>
      <c r="M5225" s="21" t="str">
        <f t="shared" ref="M5225:M5226" si="7445">VLOOKUP($C5225,$C$1:$P$7320,11,0)</f>
        <v/>
      </c>
      <c r="N5225" s="21" t="str">
        <f t="shared" ref="N5225:N5226" si="7446">VLOOKUP($C5225,$C$1:$P$7320,12,0)</f>
        <v>√pad + *a + ka</v>
      </c>
      <c r="O5225" s="21" t="str">
        <f t="shared" ref="O5225:O5226" si="7447">VLOOKUP($C5225,$C$1:$P$7320,13,0)</f>
        <v/>
      </c>
      <c r="P5225" s="21" t="str">
        <f t="shared" ref="P5225:P5226" si="7448">VLOOKUP($C5225,$C$1:$P$7320,14,0)</f>
        <v/>
      </c>
      <c r="Q5225" s="21"/>
      <c r="R5225" s="21" t="s">
        <v>10697</v>
      </c>
      <c r="S5225" s="21" t="s">
        <v>10698</v>
      </c>
      <c r="T5225" s="21" t="s">
        <v>10699</v>
      </c>
      <c r="U5225" s="23"/>
      <c r="V5225" s="23"/>
      <c r="W5225" s="15">
        <f t="shared" si="2"/>
        <v>45635</v>
      </c>
      <c r="X5225" s="24">
        <v>5224.0</v>
      </c>
      <c r="Y5225" s="17" t="str">
        <f t="shared" si="7420"/>
        <v>=COUNTIFS(C$3:C5225,C5225)</v>
      </c>
      <c r="Z5225" s="25" t="str">
        <f t="shared" si="7421"/>
        <v>#NAME?</v>
      </c>
      <c r="AA5225" s="25" t="str">
        <f t="shared" si="7422"/>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3"/>
        <v>2</v>
      </c>
      <c r="B5226" s="10">
        <f t="shared" si="5557"/>
        <v>4</v>
      </c>
      <c r="C5226" s="12" t="s">
        <v>4834</v>
      </c>
      <c r="D5226" s="21" t="str">
        <f t="shared" si="7437"/>
        <v>ptp</v>
      </c>
      <c r="E5226" s="21" t="str">
        <f t="shared" si="7438"/>
        <v>nt nom sg of kāretabba</v>
      </c>
      <c r="F5226" s="21" t="str">
        <f t="shared" si="7439"/>
        <v/>
      </c>
      <c r="G5226" s="21"/>
      <c r="H5226" s="21" t="str">
        <f t="shared" si="7440"/>
        <v>should be made</v>
      </c>
      <c r="I5226" s="21" t="str">
        <f t="shared" si="7441"/>
        <v>to cause to be done</v>
      </c>
      <c r="J5226" s="21" t="str">
        <f t="shared" si="7442"/>
        <v>√kar (do, make)</v>
      </c>
      <c r="K5226" s="21">
        <f t="shared" si="7443"/>
        <v>7</v>
      </c>
      <c r="L5226" s="21" t="str">
        <f t="shared" si="7444"/>
        <v>*e</v>
      </c>
      <c r="M5226" s="21" t="str">
        <f t="shared" si="7445"/>
        <v>√kar + *e &gt; kāre (caus)</v>
      </c>
      <c r="N5226" s="21" t="str">
        <f t="shared" si="7446"/>
        <v>kāre + tabba</v>
      </c>
      <c r="O5226" s="21" t="str">
        <f t="shared" si="7447"/>
        <v/>
      </c>
      <c r="P5226" s="21" t="str">
        <f t="shared" si="7448"/>
        <v/>
      </c>
      <c r="Q5226" s="21"/>
      <c r="R5226" s="21" t="s">
        <v>10697</v>
      </c>
      <c r="S5226" s="21" t="s">
        <v>10698</v>
      </c>
      <c r="T5226" s="21" t="s">
        <v>10699</v>
      </c>
      <c r="U5226" s="23"/>
      <c r="V5226" s="23"/>
      <c r="W5226" s="15">
        <f t="shared" si="2"/>
        <v>45635</v>
      </c>
      <c r="X5226" s="24">
        <v>5225.0</v>
      </c>
      <c r="Y5226" s="17" t="str">
        <f t="shared" si="7420"/>
        <v>=COUNTIFS(C$3:C5226,C5226)</v>
      </c>
      <c r="Z5226" s="25" t="str">
        <f t="shared" si="7421"/>
        <v>#NAME?</v>
      </c>
      <c r="AA5226" s="25" t="str">
        <f t="shared" si="7422"/>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3"/>
        <v>1</v>
      </c>
      <c r="B5227" s="10">
        <f t="shared" si="5557"/>
        <v>1</v>
      </c>
      <c r="C5227" s="12" t="s">
        <v>10714</v>
      </c>
      <c r="D5227" s="21" t="s">
        <v>47</v>
      </c>
      <c r="E5227" s="21" t="s">
        <v>10715</v>
      </c>
      <c r="F5227" s="21"/>
      <c r="G5227" s="21"/>
      <c r="H5227" s="21" t="s">
        <v>10716</v>
      </c>
      <c r="I5227" s="21"/>
      <c r="J5227" s="21"/>
      <c r="K5227" s="21"/>
      <c r="L5227" s="21"/>
      <c r="M5227" s="21"/>
      <c r="N5227" s="21" t="s">
        <v>10717</v>
      </c>
      <c r="O5227" s="21" t="s">
        <v>65</v>
      </c>
      <c r="P5227" s="21" t="s">
        <v>10717</v>
      </c>
      <c r="Q5227" s="21"/>
      <c r="R5227" s="21" t="s">
        <v>10697</v>
      </c>
      <c r="S5227" s="21" t="s">
        <v>10698</v>
      </c>
      <c r="T5227" s="27" t="s">
        <v>10718</v>
      </c>
      <c r="U5227" s="23"/>
      <c r="V5227" s="23"/>
      <c r="W5227" s="15">
        <f t="shared" si="2"/>
        <v>45635</v>
      </c>
      <c r="X5227" s="24">
        <v>5226.0</v>
      </c>
      <c r="Y5227" s="17" t="str">
        <f t="shared" si="7420"/>
        <v>=COUNTIFS(C$3:C5227,C5227)</v>
      </c>
      <c r="Z5227" s="25" t="str">
        <f t="shared" si="7421"/>
        <v>#NAME?</v>
      </c>
      <c r="AA5227" s="25" t="str">
        <f t="shared" si="7422"/>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3"/>
        <v>3</v>
      </c>
      <c r="B5228" s="10">
        <f t="shared" si="5557"/>
        <v>3</v>
      </c>
      <c r="C5228" s="12" t="s">
        <v>2577</v>
      </c>
      <c r="D5228" s="21" t="str">
        <f>VLOOKUP($C5228,$C$1:$P$7320,2,0)</f>
        <v>adj</v>
      </c>
      <c r="E5228" s="21" t="str">
        <f>VLOOKUP($C5228,$C$1:$P$7320,3,0)</f>
        <v/>
      </c>
      <c r="F5228" s="21" t="str">
        <f>VLOOKUP($C5228,$C$1:$P$7320,4,0)</f>
        <v/>
      </c>
      <c r="G5228" s="21"/>
      <c r="H5228" s="21" t="str">
        <f>VLOOKUP($C5228,$C$1:$P$7320,6,0)</f>
        <v>standard; commonly accepted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10697</v>
      </c>
      <c r="S5228" s="21" t="s">
        <v>10698</v>
      </c>
      <c r="T5228" s="21" t="s">
        <v>10699</v>
      </c>
      <c r="U5228" s="23"/>
      <c r="V5228" s="23"/>
      <c r="W5228" s="15">
        <f t="shared" si="2"/>
        <v>45635</v>
      </c>
      <c r="X5228" s="24">
        <v>5227.0</v>
      </c>
      <c r="Y5228" s="17" t="str">
        <f t="shared" si="7420"/>
        <v>=COUNTIFS(C$3:C5228,C5228)</v>
      </c>
      <c r="Z5228" s="25" t="str">
        <f t="shared" si="7421"/>
        <v>#NAME?</v>
      </c>
      <c r="AA5228" s="25" t="str">
        <f t="shared" si="7422"/>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3"/>
        <v>1</v>
      </c>
      <c r="B5229" s="10">
        <f t="shared" si="5557"/>
        <v>1</v>
      </c>
      <c r="C5229" s="12" t="s">
        <v>10719</v>
      </c>
      <c r="D5229" s="21" t="s">
        <v>47</v>
      </c>
      <c r="E5229" s="21" t="s">
        <v>10720</v>
      </c>
      <c r="F5229" s="21"/>
      <c r="G5229" s="21"/>
      <c r="H5229" s="21" t="s">
        <v>10721</v>
      </c>
      <c r="I5229" s="21" t="s">
        <v>10722</v>
      </c>
      <c r="J5229" s="21" t="s">
        <v>9015</v>
      </c>
      <c r="K5229" s="21">
        <v>1.0</v>
      </c>
      <c r="L5229" s="21" t="s">
        <v>35</v>
      </c>
      <c r="M5229" s="21"/>
      <c r="N5229" s="21" t="s">
        <v>10712</v>
      </c>
      <c r="O5229" s="21"/>
      <c r="P5229" s="21"/>
      <c r="Q5229" s="21"/>
      <c r="R5229" s="21" t="s">
        <v>10697</v>
      </c>
      <c r="S5229" s="21" t="s">
        <v>10698</v>
      </c>
      <c r="T5229" s="21" t="s">
        <v>10723</v>
      </c>
      <c r="U5229" s="23"/>
      <c r="V5229" s="23"/>
      <c r="W5229" s="15">
        <f t="shared" si="2"/>
        <v>45635</v>
      </c>
      <c r="X5229" s="24">
        <v>5228.0</v>
      </c>
      <c r="Y5229" s="17" t="str">
        <f t="shared" si="7420"/>
        <v>=COUNTIFS(C$3:C5229,C5229)</v>
      </c>
      <c r="Z5229" s="25" t="str">
        <f t="shared" si="7421"/>
        <v>#NAME?</v>
      </c>
      <c r="AA5229" s="25" t="str">
        <f t="shared" si="7422"/>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3"/>
        <v>26</v>
      </c>
      <c r="B5230" s="10">
        <f t="shared" si="5557"/>
        <v>26</v>
      </c>
      <c r="C5230" s="12" t="s">
        <v>1806</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10697</v>
      </c>
      <c r="S5230" s="21" t="s">
        <v>10698</v>
      </c>
      <c r="T5230" s="21" t="s">
        <v>10699</v>
      </c>
      <c r="U5230" s="23"/>
      <c r="V5230" s="23"/>
      <c r="W5230" s="15">
        <f t="shared" si="2"/>
        <v>45635</v>
      </c>
      <c r="X5230" s="24">
        <v>5229.0</v>
      </c>
      <c r="Y5230" s="17" t="str">
        <f t="shared" si="7420"/>
        <v>=COUNTIFS(C$3:C5230,C5230)</v>
      </c>
      <c r="Z5230" s="25" t="str">
        <f t="shared" si="7421"/>
        <v>#NAME?</v>
      </c>
      <c r="AA5230" s="25" t="str">
        <f t="shared" si="7422"/>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3"/>
        <v>1</v>
      </c>
      <c r="B5231" s="10">
        <f t="shared" si="5557"/>
        <v>1</v>
      </c>
      <c r="C5231" s="12" t="s">
        <v>10724</v>
      </c>
      <c r="D5231" s="21" t="s">
        <v>250</v>
      </c>
      <c r="E5231" s="21" t="s">
        <v>10725</v>
      </c>
      <c r="F5231" s="21"/>
      <c r="G5231" s="21"/>
      <c r="H5231" s="21" t="s">
        <v>10726</v>
      </c>
      <c r="I5231" s="21"/>
      <c r="J5231" s="21"/>
      <c r="K5231" s="21"/>
      <c r="L5231" s="21"/>
      <c r="M5231" s="21"/>
      <c r="N5231" s="21" t="s">
        <v>10727</v>
      </c>
      <c r="O5231" s="21"/>
      <c r="P5231" s="21"/>
      <c r="Q5231" s="21"/>
      <c r="R5231" s="21" t="s">
        <v>10697</v>
      </c>
      <c r="S5231" s="21" t="s">
        <v>10698</v>
      </c>
      <c r="T5231" s="21" t="s">
        <v>10728</v>
      </c>
      <c r="U5231" s="23"/>
      <c r="V5231" s="23"/>
      <c r="W5231" s="15">
        <f t="shared" si="2"/>
        <v>45635</v>
      </c>
      <c r="X5231" s="24">
        <v>5230.0</v>
      </c>
      <c r="Y5231" s="17" t="str">
        <f t="shared" si="7420"/>
        <v>=COUNTIFS(C$3:C5231,C5231)</v>
      </c>
      <c r="Z5231" s="25" t="str">
        <f t="shared" si="7421"/>
        <v>#NAME?</v>
      </c>
      <c r="AA5231" s="25" t="str">
        <f t="shared" si="7422"/>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3"/>
        <v>1</v>
      </c>
      <c r="B5232" s="10">
        <f t="shared" si="5557"/>
        <v>1</v>
      </c>
      <c r="C5232" s="12" t="s">
        <v>10729</v>
      </c>
      <c r="D5232" s="21" t="s">
        <v>47</v>
      </c>
      <c r="E5232" s="21" t="s">
        <v>10730</v>
      </c>
      <c r="F5232" s="21"/>
      <c r="G5232" s="21"/>
      <c r="H5232" s="21" t="s">
        <v>10731</v>
      </c>
      <c r="I5232" s="21"/>
      <c r="J5232" s="21"/>
      <c r="K5232" s="21"/>
      <c r="L5232" s="21"/>
      <c r="M5232" s="21"/>
      <c r="N5232" s="21"/>
      <c r="O5232" s="21"/>
      <c r="P5232" s="21"/>
      <c r="Q5232" s="21"/>
      <c r="R5232" s="21" t="s">
        <v>10697</v>
      </c>
      <c r="S5232" s="21" t="s">
        <v>10698</v>
      </c>
      <c r="T5232" s="21" t="s">
        <v>10732</v>
      </c>
      <c r="U5232" s="23"/>
      <c r="V5232" s="23"/>
      <c r="W5232" s="15">
        <f t="shared" si="2"/>
        <v>45635</v>
      </c>
      <c r="X5232" s="24">
        <v>5231.0</v>
      </c>
      <c r="Y5232" s="17" t="str">
        <f t="shared" si="7420"/>
        <v>=COUNTIFS(C$3:C5232,C5232)</v>
      </c>
      <c r="Z5232" s="25" t="str">
        <f t="shared" si="7421"/>
        <v>#NAME?</v>
      </c>
      <c r="AA5232" s="25" t="str">
        <f t="shared" si="7422"/>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3"/>
        <v>28</v>
      </c>
      <c r="B5233" s="10">
        <f t="shared" si="5557"/>
        <v>36</v>
      </c>
      <c r="C5233" s="12" t="s">
        <v>288</v>
      </c>
      <c r="D5233" s="21" t="str">
        <f t="shared" ref="D5233:D5234" si="7449">VLOOKUP($C5233,$C$1:$P$7320,2,0)</f>
        <v>pron</v>
      </c>
      <c r="E5233" s="21" t="str">
        <f t="shared" ref="E5233:E5234" si="7450">VLOOKUP($C5233,$C$1:$P$7320,3,0)</f>
        <v>masc acc sg of ta</v>
      </c>
      <c r="F5233" s="21" t="str">
        <f t="shared" ref="F5233:F5234" si="7451">VLOOKUP($C5233,$C$1:$P$7320,4,0)</f>
        <v/>
      </c>
      <c r="G5233" s="21"/>
      <c r="H5233" s="21" t="str">
        <f t="shared" ref="H5233:H5234" si="7452">VLOOKUP($C5233,$C$1:$P$7320,6,0)</f>
        <v>that</v>
      </c>
      <c r="I5233" s="21" t="str">
        <f t="shared" ref="I5233:I5234" si="7453">VLOOKUP($C5233,$C$1:$P$7320,7,0)</f>
        <v/>
      </c>
      <c r="J5233" s="21" t="str">
        <f t="shared" ref="J5233:J5234" si="7454">VLOOKUP($C5233,$C$1:$P$7320,8,0)</f>
        <v/>
      </c>
      <c r="K5233" s="21" t="str">
        <f t="shared" ref="K5233:K5234" si="7455">VLOOKUP($C5233,$C$1:$P$7320,9,0)</f>
        <v/>
      </c>
      <c r="L5233" s="21" t="str">
        <f t="shared" ref="L5233:L5234" si="7456">VLOOKUP($C5233,$C$1:$P$7320,10,0)</f>
        <v/>
      </c>
      <c r="M5233" s="21" t="str">
        <f t="shared" ref="M5233:M5234" si="7457">VLOOKUP($C5233,$C$1:$P$7320,11,0)</f>
        <v/>
      </c>
      <c r="N5233" s="21" t="str">
        <f t="shared" ref="N5233:N5234" si="7458">VLOOKUP($C5233,$C$1:$P$7320,12,0)</f>
        <v/>
      </c>
      <c r="O5233" s="21" t="str">
        <f t="shared" ref="O5233:O5234" si="7459">VLOOKUP($C5233,$C$1:$P$7320,13,0)</f>
        <v/>
      </c>
      <c r="P5233" s="21" t="str">
        <f t="shared" ref="P5233:P5234" si="7460">VLOOKUP($C5233,$C$1:$P$7320,14,0)</f>
        <v/>
      </c>
      <c r="Q5233" s="21"/>
      <c r="R5233" s="21" t="s">
        <v>10697</v>
      </c>
      <c r="S5233" s="21" t="s">
        <v>10698</v>
      </c>
      <c r="T5233" s="21" t="s">
        <v>10733</v>
      </c>
      <c r="U5233" s="23"/>
      <c r="V5233" s="23"/>
      <c r="W5233" s="15">
        <f t="shared" si="2"/>
        <v>45635</v>
      </c>
      <c r="X5233" s="24">
        <v>5232.0</v>
      </c>
      <c r="Y5233" s="17" t="str">
        <f t="shared" si="7420"/>
        <v>=COUNTIFS(C$3:C5233,C5233)</v>
      </c>
      <c r="Z5233" s="25" t="str">
        <f t="shared" si="7421"/>
        <v>#NAME?</v>
      </c>
      <c r="AA5233" s="25" t="str">
        <f t="shared" si="7422"/>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3"/>
        <v>4</v>
      </c>
      <c r="B5234" s="10">
        <f t="shared" si="5557"/>
        <v>7</v>
      </c>
      <c r="C5234" s="12" t="s">
        <v>4714</v>
      </c>
      <c r="D5234" s="21" t="str">
        <f t="shared" si="7449"/>
        <v>prp</v>
      </c>
      <c r="E5234" s="21" t="str">
        <f t="shared" si="7450"/>
        <v>masc dat sg of atikkāmanta</v>
      </c>
      <c r="F5234" s="21" t="str">
        <f t="shared" si="7451"/>
        <v/>
      </c>
      <c r="G5234" s="21"/>
      <c r="H5234" s="21" t="str">
        <f t="shared" si="7452"/>
        <v>for (a monk) going beyond, exceeding</v>
      </c>
      <c r="I5234" s="21" t="str">
        <f t="shared" si="7453"/>
        <v>causing to go too far</v>
      </c>
      <c r="J5234" s="21" t="str">
        <f t="shared" si="7454"/>
        <v>√kam (go)</v>
      </c>
      <c r="K5234" s="21">
        <f t="shared" si="7455"/>
        <v>1</v>
      </c>
      <c r="L5234" s="21" t="str">
        <f t="shared" si="7456"/>
        <v>*aya</v>
      </c>
      <c r="M5234" s="21" t="str">
        <f t="shared" si="7457"/>
        <v>√kam + *aya &gt; kāmaya (caus)</v>
      </c>
      <c r="N5234" s="21" t="str">
        <f t="shared" si="7458"/>
        <v>ati + kāmaya + nta</v>
      </c>
      <c r="O5234" s="21" t="str">
        <f t="shared" si="7459"/>
        <v/>
      </c>
      <c r="P5234" s="21" t="str">
        <f t="shared" si="7460"/>
        <v/>
      </c>
      <c r="Q5234" s="21"/>
      <c r="R5234" s="21" t="s">
        <v>10697</v>
      </c>
      <c r="S5234" s="21" t="s">
        <v>10698</v>
      </c>
      <c r="T5234" s="21" t="s">
        <v>10733</v>
      </c>
      <c r="U5234" s="23"/>
      <c r="V5234" s="23"/>
      <c r="W5234" s="15">
        <f t="shared" si="2"/>
        <v>45635</v>
      </c>
      <c r="X5234" s="24">
        <v>5233.0</v>
      </c>
      <c r="Y5234" s="17" t="str">
        <f t="shared" si="7420"/>
        <v>=COUNTIFS(C$3:C5234,C5234)</v>
      </c>
      <c r="Z5234" s="25" t="str">
        <f t="shared" si="7421"/>
        <v>#NAME?</v>
      </c>
      <c r="AA5234" s="25" t="str">
        <f t="shared" si="7422"/>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3"/>
        <v>1</v>
      </c>
      <c r="B5235" s="10">
        <f t="shared" si="5557"/>
        <v>5</v>
      </c>
      <c r="C5235" s="12" t="s">
        <v>10734</v>
      </c>
      <c r="D5235" s="21" t="s">
        <v>29</v>
      </c>
      <c r="E5235" s="21" t="s">
        <v>10735</v>
      </c>
      <c r="F5235" s="21"/>
      <c r="G5235" s="21"/>
      <c r="H5235" s="21" t="s">
        <v>10736</v>
      </c>
      <c r="I5235" s="21" t="s">
        <v>10737</v>
      </c>
      <c r="J5235" s="21" t="s">
        <v>5047</v>
      </c>
      <c r="K5235" s="21">
        <v>2.0</v>
      </c>
      <c r="L5235" s="21" t="s">
        <v>196</v>
      </c>
      <c r="M5235" s="21" t="s">
        <v>10738</v>
      </c>
      <c r="N5235" s="21" t="s">
        <v>10739</v>
      </c>
      <c r="O5235" s="21"/>
      <c r="P5235" s="21"/>
      <c r="Q5235" s="21"/>
      <c r="R5235" s="21" t="s">
        <v>10697</v>
      </c>
      <c r="S5235" s="21" t="s">
        <v>10698</v>
      </c>
      <c r="T5235" s="21" t="s">
        <v>10740</v>
      </c>
      <c r="U5235" s="23"/>
      <c r="V5235" s="23"/>
      <c r="W5235" s="15">
        <f t="shared" si="2"/>
        <v>45635</v>
      </c>
      <c r="X5235" s="24">
        <v>5234.0</v>
      </c>
      <c r="Y5235" s="17" t="str">
        <f t="shared" si="7420"/>
        <v>=COUNTIFS(C$3:C5235,C5235)</v>
      </c>
      <c r="Z5235" s="25" t="str">
        <f t="shared" si="7421"/>
        <v>#NAME?</v>
      </c>
      <c r="AA5235" s="25" t="str">
        <f t="shared" si="7422"/>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3"/>
        <v>117</v>
      </c>
      <c r="B5236" s="10">
        <f t="shared" si="5557"/>
        <v>122</v>
      </c>
      <c r="C5236" s="12" t="s">
        <v>4724</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10697</v>
      </c>
      <c r="S5236" s="21" t="s">
        <v>10698</v>
      </c>
      <c r="T5236" s="21" t="s">
        <v>10733</v>
      </c>
      <c r="U5236" s="23"/>
      <c r="V5236" s="23"/>
      <c r="W5236" s="15">
        <f t="shared" si="2"/>
        <v>45635</v>
      </c>
      <c r="X5236" s="24">
        <v>5235.0</v>
      </c>
      <c r="Y5236" s="17" t="str">
        <f t="shared" si="7420"/>
        <v>=COUNTIFS(C$3:C5236,C5236)</v>
      </c>
      <c r="Z5236" s="25" t="str">
        <f t="shared" si="7421"/>
        <v>#NAME?</v>
      </c>
      <c r="AA5236" s="25" t="str">
        <f t="shared" si="7422"/>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57"/>
        <v>0</v>
      </c>
      <c r="C5237" s="130"/>
      <c r="D5237" s="130"/>
      <c r="E5237" s="130"/>
      <c r="F5237" s="130"/>
      <c r="G5237" s="130"/>
      <c r="H5237" s="130"/>
      <c r="I5237" s="130"/>
      <c r="J5237" s="130"/>
      <c r="K5237" s="130"/>
      <c r="L5237" s="130"/>
      <c r="M5237" s="130"/>
      <c r="N5237" s="130"/>
      <c r="O5237" s="130"/>
      <c r="P5237" s="130"/>
      <c r="Q5237" s="130"/>
      <c r="R5237" s="130"/>
      <c r="S5237" s="130"/>
      <c r="T5237" s="130"/>
      <c r="U5237" s="36"/>
      <c r="V5237" s="36"/>
      <c r="W5237" s="15">
        <f t="shared" si="2"/>
        <v>45635</v>
      </c>
      <c r="X5237" s="24">
        <v>5236.0</v>
      </c>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57"/>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2"/>
        <v>45635</v>
      </c>
      <c r="X5238" s="24">
        <v>5237.0</v>
      </c>
      <c r="Y5238" s="17" t="str">
        <f t="shared" ref="Y5238:Y5252" si="7461">formulatext(A5238)</f>
        <v>#N/A</v>
      </c>
      <c r="Z5238" s="25" t="str">
        <f t="shared" ref="Z5238:Z5252" si="7462">org.libreoffice.regex(Y5238,"(\= COUNTIFS\(C\$\d{1,3}:)(C\d{1,3})(,)(C\d{1,3})(\))","$2")</f>
        <v>#NAME?</v>
      </c>
      <c r="AA5238" s="25" t="str">
        <f t="shared" ref="AA5238:AA5252" si="7463">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57"/>
        <v>1</v>
      </c>
      <c r="C5239" s="12" t="s">
        <v>10741</v>
      </c>
      <c r="D5239" s="21"/>
      <c r="E5239" s="21"/>
      <c r="F5239" s="21"/>
      <c r="G5239" s="21"/>
      <c r="H5239" s="21"/>
      <c r="I5239" s="21"/>
      <c r="J5239" s="21"/>
      <c r="K5239" s="21"/>
      <c r="L5239" s="21"/>
      <c r="M5239" s="21"/>
      <c r="N5239" s="21"/>
      <c r="O5239" s="21"/>
      <c r="P5239" s="21"/>
      <c r="Q5239" s="21"/>
      <c r="R5239" s="21"/>
      <c r="S5239" s="21"/>
      <c r="T5239" s="21"/>
      <c r="U5239" s="23"/>
      <c r="V5239" s="23"/>
      <c r="W5239" s="15">
        <f t="shared" si="2"/>
        <v>45635</v>
      </c>
      <c r="X5239" s="24">
        <v>5238.0</v>
      </c>
      <c r="Y5239" s="17" t="str">
        <f t="shared" si="7461"/>
        <v>#N/A</v>
      </c>
      <c r="Z5239" s="25" t="str">
        <f t="shared" si="7462"/>
        <v>#NAME?</v>
      </c>
      <c r="AA5239" s="25" t="str">
        <f t="shared" si="7463"/>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64">COUNTIFS(C$3:C5240,C5240)</f>
        <v>95</v>
      </c>
      <c r="B5240" s="10">
        <f t="shared" si="5557"/>
        <v>99</v>
      </c>
      <c r="C5240" s="12" t="s">
        <v>555</v>
      </c>
      <c r="D5240" s="21" t="str">
        <f t="shared" ref="D5240:D5246" si="7465">VLOOKUP($C5240,$C$1:$P$7320,2,0)</f>
        <v>pron</v>
      </c>
      <c r="E5240" s="21" t="str">
        <f t="shared" ref="E5240:E5241" si="7466">VLOOKUP($C5240,$C$1:$P$7320,3,0)</f>
        <v>masc nom sg of ya</v>
      </c>
      <c r="F5240" s="21" t="str">
        <f t="shared" ref="F5240:F5246" si="7467">VLOOKUP($C5240,$C$1:$P$7320,4,0)</f>
        <v/>
      </c>
      <c r="G5240" s="21"/>
      <c r="H5240" s="21" t="str">
        <f t="shared" ref="H5240:H5246" si="7468">VLOOKUP($C5240,$C$1:$P$7320,6,0)</f>
        <v>whichever, whoever</v>
      </c>
      <c r="I5240" s="21" t="str">
        <f t="shared" ref="I5240:I5246" si="7469">VLOOKUP($C5240,$C$1:$P$7320,7,0)</f>
        <v/>
      </c>
      <c r="J5240" s="21" t="str">
        <f t="shared" ref="J5240:J5246" si="7470">VLOOKUP($C5240,$C$1:$P$7320,8,0)</f>
        <v/>
      </c>
      <c r="K5240" s="21" t="str">
        <f t="shared" ref="K5240:K5246" si="7471">VLOOKUP($C5240,$C$1:$P$7320,9,0)</f>
        <v/>
      </c>
      <c r="L5240" s="21" t="str">
        <f t="shared" ref="L5240:L5246" si="7472">VLOOKUP($C5240,$C$1:$P$7320,10,0)</f>
        <v/>
      </c>
      <c r="M5240" s="21" t="str">
        <f t="shared" ref="M5240:M5246" si="7473">VLOOKUP($C5240,$C$1:$P$7320,11,0)</f>
        <v/>
      </c>
      <c r="N5240" s="21" t="str">
        <f t="shared" ref="N5240:N5246" si="7474">VLOOKUP($C5240,$C$1:$P$7320,12,0)</f>
        <v/>
      </c>
      <c r="O5240" s="21" t="str">
        <f t="shared" ref="O5240:O5246" si="7475">VLOOKUP($C5240,$C$1:$P$7320,13,0)</f>
        <v/>
      </c>
      <c r="P5240" s="21" t="str">
        <f t="shared" ref="P5240:P5246" si="7476">VLOOKUP($C5240,$C$1:$P$7320,14,0)</f>
        <v/>
      </c>
      <c r="Q5240" s="21"/>
      <c r="R5240" s="21" t="s">
        <v>10741</v>
      </c>
      <c r="S5240" s="21" t="s">
        <v>10742</v>
      </c>
      <c r="T5240" s="21" t="s">
        <v>10743</v>
      </c>
      <c r="U5240" s="77"/>
      <c r="V5240" s="23"/>
      <c r="W5240" s="15">
        <f t="shared" si="2"/>
        <v>45635</v>
      </c>
      <c r="X5240" s="24">
        <v>5239.0</v>
      </c>
      <c r="Y5240" s="17" t="str">
        <f t="shared" si="7461"/>
        <v>=COUNTIFS(C$3:C5240,C5240)</v>
      </c>
      <c r="Z5240" s="25" t="str">
        <f t="shared" si="7462"/>
        <v>#NAME?</v>
      </c>
      <c r="AA5240" s="25" t="str">
        <f t="shared" si="7463"/>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64"/>
        <v>115</v>
      </c>
      <c r="B5241" s="10">
        <f t="shared" si="5557"/>
        <v>124</v>
      </c>
      <c r="C5241" s="12" t="s">
        <v>466</v>
      </c>
      <c r="D5241" s="21" t="str">
        <f t="shared" si="7465"/>
        <v>ind</v>
      </c>
      <c r="E5241" s="21" t="str">
        <f t="shared" si="7466"/>
        <v/>
      </c>
      <c r="F5241" s="21" t="str">
        <f t="shared" si="7467"/>
        <v/>
      </c>
      <c r="G5241" s="21"/>
      <c r="H5241" s="21" t="str">
        <f t="shared" si="7468"/>
        <v>then, now, so, but</v>
      </c>
      <c r="I5241" s="21" t="str">
        <f t="shared" si="7469"/>
        <v/>
      </c>
      <c r="J5241" s="21" t="str">
        <f t="shared" si="7470"/>
        <v/>
      </c>
      <c r="K5241" s="21" t="str">
        <f t="shared" si="7471"/>
        <v/>
      </c>
      <c r="L5241" s="21" t="str">
        <f t="shared" si="7472"/>
        <v/>
      </c>
      <c r="M5241" s="21" t="str">
        <f t="shared" si="7473"/>
        <v/>
      </c>
      <c r="N5241" s="21" t="str">
        <f t="shared" si="7474"/>
        <v/>
      </c>
      <c r="O5241" s="21" t="str">
        <f t="shared" si="7475"/>
        <v/>
      </c>
      <c r="P5241" s="21" t="str">
        <f t="shared" si="7476"/>
        <v/>
      </c>
      <c r="Q5241" s="21"/>
      <c r="R5241" s="21" t="s">
        <v>10741</v>
      </c>
      <c r="S5241" s="21" t="s">
        <v>10742</v>
      </c>
      <c r="T5241" s="21" t="s">
        <v>10743</v>
      </c>
      <c r="U5241" s="23"/>
      <c r="V5241" s="23"/>
      <c r="W5241" s="15">
        <f t="shared" si="2"/>
        <v>45635</v>
      </c>
      <c r="X5241" s="24">
        <v>5240.0</v>
      </c>
      <c r="Y5241" s="17" t="str">
        <f t="shared" si="7461"/>
        <v>=COUNTIFS(C$3:C5241,C5241)</v>
      </c>
      <c r="Z5241" s="25" t="str">
        <f t="shared" si="7462"/>
        <v>#NAME?</v>
      </c>
      <c r="AA5241" s="25" t="str">
        <f t="shared" si="7463"/>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64"/>
        <v>143</v>
      </c>
      <c r="B5242" s="10">
        <f t="shared" si="5557"/>
        <v>147</v>
      </c>
      <c r="C5242" s="12" t="s">
        <v>560</v>
      </c>
      <c r="D5242" s="21" t="str">
        <f t="shared" si="7465"/>
        <v>noun</v>
      </c>
      <c r="E5242" s="21" t="s">
        <v>3635</v>
      </c>
      <c r="F5242" s="21" t="str">
        <f t="shared" si="7467"/>
        <v/>
      </c>
      <c r="G5242" s="21"/>
      <c r="H5242" s="21" t="str">
        <f t="shared" si="7468"/>
        <v>monk, monastic</v>
      </c>
      <c r="I5242" s="21" t="str">
        <f t="shared" si="7469"/>
        <v>beggar, mendicant</v>
      </c>
      <c r="J5242" s="21" t="str">
        <f t="shared" si="7470"/>
        <v>√bhikkh (beg)</v>
      </c>
      <c r="K5242" s="21">
        <f t="shared" si="7471"/>
        <v>1</v>
      </c>
      <c r="L5242" s="21" t="str">
        <f t="shared" si="7472"/>
        <v>a</v>
      </c>
      <c r="M5242" s="21" t="str">
        <f t="shared" si="7473"/>
        <v/>
      </c>
      <c r="N5242" s="21" t="str">
        <f t="shared" si="7474"/>
        <v>√bhikkh + u</v>
      </c>
      <c r="O5242" s="21" t="str">
        <f t="shared" si="7475"/>
        <v/>
      </c>
      <c r="P5242" s="21" t="str">
        <f t="shared" si="7476"/>
        <v/>
      </c>
      <c r="Q5242" s="21"/>
      <c r="R5242" s="21" t="s">
        <v>10741</v>
      </c>
      <c r="S5242" s="21" t="s">
        <v>10742</v>
      </c>
      <c r="T5242" s="21" t="s">
        <v>10743</v>
      </c>
      <c r="U5242" s="23"/>
      <c r="V5242" s="23"/>
      <c r="W5242" s="15">
        <f t="shared" si="2"/>
        <v>45635</v>
      </c>
      <c r="X5242" s="24">
        <v>5241.0</v>
      </c>
      <c r="Y5242" s="17" t="str">
        <f t="shared" si="7461"/>
        <v>=COUNTIFS(C$3:C5242,C5242)</v>
      </c>
      <c r="Z5242" s="25" t="str">
        <f t="shared" si="7462"/>
        <v>#NAME?</v>
      </c>
      <c r="AA5242" s="25" t="str">
        <f t="shared" si="7463"/>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64"/>
        <v>4</v>
      </c>
      <c r="B5243" s="10">
        <f t="shared" si="5557"/>
        <v>4</v>
      </c>
      <c r="C5243" s="12" t="s">
        <v>7412</v>
      </c>
      <c r="D5243" s="21" t="str">
        <f t="shared" si="7465"/>
        <v>noun</v>
      </c>
      <c r="E5243" s="21" t="str">
        <f t="shared" ref="E5243:E5246" si="7477">VLOOKUP($C5243,$C$1:$P$7320,3,0)</f>
        <v>masc acc sg of mañca</v>
      </c>
      <c r="F5243" s="21" t="str">
        <f t="shared" si="7467"/>
        <v/>
      </c>
      <c r="G5243" s="21"/>
      <c r="H5243" s="21" t="str">
        <f t="shared" si="7468"/>
        <v>bed, couch</v>
      </c>
      <c r="I5243" s="21" t="str">
        <f t="shared" si="7469"/>
        <v/>
      </c>
      <c r="J5243" s="21" t="str">
        <f t="shared" si="7470"/>
        <v/>
      </c>
      <c r="K5243" s="21" t="str">
        <f t="shared" si="7471"/>
        <v/>
      </c>
      <c r="L5243" s="21" t="str">
        <f t="shared" si="7472"/>
        <v/>
      </c>
      <c r="M5243" s="21" t="str">
        <f t="shared" si="7473"/>
        <v/>
      </c>
      <c r="N5243" s="21" t="str">
        <f t="shared" si="7474"/>
        <v/>
      </c>
      <c r="O5243" s="21" t="str">
        <f t="shared" si="7475"/>
        <v/>
      </c>
      <c r="P5243" s="21" t="str">
        <f t="shared" si="7476"/>
        <v/>
      </c>
      <c r="Q5243" s="21"/>
      <c r="R5243" s="21" t="s">
        <v>10741</v>
      </c>
      <c r="S5243" s="21" t="s">
        <v>10742</v>
      </c>
      <c r="T5243" s="21" t="s">
        <v>10743</v>
      </c>
      <c r="U5243" s="23"/>
      <c r="V5243" s="23"/>
      <c r="W5243" s="15">
        <f t="shared" si="2"/>
        <v>45635</v>
      </c>
      <c r="X5243" s="24">
        <v>5242.0</v>
      </c>
      <c r="Y5243" s="17" t="str">
        <f t="shared" si="7461"/>
        <v>=COUNTIFS(C$3:C5243,C5243)</v>
      </c>
      <c r="Z5243" s="25" t="str">
        <f t="shared" si="7462"/>
        <v>#NAME?</v>
      </c>
      <c r="AA5243" s="25" t="str">
        <f t="shared" si="7463"/>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64"/>
        <v>194</v>
      </c>
      <c r="B5244" s="10">
        <f t="shared" si="5557"/>
        <v>220</v>
      </c>
      <c r="C5244" s="12" t="s">
        <v>1131</v>
      </c>
      <c r="D5244" s="21" t="str">
        <f t="shared" si="7465"/>
        <v>ind</v>
      </c>
      <c r="E5244" s="21" t="str">
        <f t="shared" si="7477"/>
        <v>conj</v>
      </c>
      <c r="F5244" s="21" t="str">
        <f t="shared" si="7467"/>
        <v/>
      </c>
      <c r="G5244" s="21"/>
      <c r="H5244" s="21" t="str">
        <f t="shared" si="7468"/>
        <v>or, either or</v>
      </c>
      <c r="I5244" s="21" t="str">
        <f t="shared" si="7469"/>
        <v/>
      </c>
      <c r="J5244" s="21" t="str">
        <f t="shared" si="7470"/>
        <v/>
      </c>
      <c r="K5244" s="21" t="str">
        <f t="shared" si="7471"/>
        <v/>
      </c>
      <c r="L5244" s="21" t="str">
        <f t="shared" si="7472"/>
        <v/>
      </c>
      <c r="M5244" s="21" t="str">
        <f t="shared" si="7473"/>
        <v/>
      </c>
      <c r="N5244" s="21" t="str">
        <f t="shared" si="7474"/>
        <v/>
      </c>
      <c r="O5244" s="21" t="str">
        <f t="shared" si="7475"/>
        <v/>
      </c>
      <c r="P5244" s="21" t="str">
        <f t="shared" si="7476"/>
        <v/>
      </c>
      <c r="Q5244" s="21"/>
      <c r="R5244" s="21" t="s">
        <v>10741</v>
      </c>
      <c r="S5244" s="21" t="s">
        <v>10742</v>
      </c>
      <c r="T5244" s="21" t="s">
        <v>10743</v>
      </c>
      <c r="U5244" s="23"/>
      <c r="V5244" s="23"/>
      <c r="W5244" s="15">
        <f t="shared" si="2"/>
        <v>45635</v>
      </c>
      <c r="X5244" s="24">
        <v>5243.0</v>
      </c>
      <c r="Y5244" s="17" t="str">
        <f t="shared" si="7461"/>
        <v>=COUNTIFS(C$3:C5244,C5244)</v>
      </c>
      <c r="Z5244" s="25" t="str">
        <f t="shared" si="7462"/>
        <v>#NAME?</v>
      </c>
      <c r="AA5244" s="25" t="str">
        <f t="shared" si="7463"/>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64"/>
        <v>4</v>
      </c>
      <c r="B5245" s="10">
        <f t="shared" si="5557"/>
        <v>4</v>
      </c>
      <c r="C5245" s="12" t="s">
        <v>7416</v>
      </c>
      <c r="D5245" s="21" t="str">
        <f t="shared" si="7465"/>
        <v>noun</v>
      </c>
      <c r="E5245" s="21" t="str">
        <f t="shared" si="7477"/>
        <v>nt acc sg of pīṭha</v>
      </c>
      <c r="F5245" s="21" t="str">
        <f t="shared" si="7467"/>
        <v/>
      </c>
      <c r="G5245" s="21"/>
      <c r="H5245" s="21" t="str">
        <f t="shared" si="7468"/>
        <v>chair</v>
      </c>
      <c r="I5245" s="21" t="str">
        <f t="shared" si="7469"/>
        <v/>
      </c>
      <c r="J5245" s="21" t="str">
        <f t="shared" si="7470"/>
        <v/>
      </c>
      <c r="K5245" s="21" t="str">
        <f t="shared" si="7471"/>
        <v/>
      </c>
      <c r="L5245" s="21" t="str">
        <f t="shared" si="7472"/>
        <v/>
      </c>
      <c r="M5245" s="21" t="str">
        <f t="shared" si="7473"/>
        <v/>
      </c>
      <c r="N5245" s="21" t="str">
        <f t="shared" si="7474"/>
        <v/>
      </c>
      <c r="O5245" s="21" t="str">
        <f t="shared" si="7475"/>
        <v/>
      </c>
      <c r="P5245" s="21" t="str">
        <f t="shared" si="7476"/>
        <v/>
      </c>
      <c r="Q5245" s="21"/>
      <c r="R5245" s="21" t="s">
        <v>10741</v>
      </c>
      <c r="S5245" s="21" t="s">
        <v>10742</v>
      </c>
      <c r="T5245" s="21" t="s">
        <v>10743</v>
      </c>
      <c r="U5245" s="23"/>
      <c r="V5245" s="23"/>
      <c r="W5245" s="15">
        <f t="shared" si="2"/>
        <v>45635</v>
      </c>
      <c r="X5245" s="24">
        <v>5244.0</v>
      </c>
      <c r="Y5245" s="17" t="str">
        <f t="shared" si="7461"/>
        <v>=COUNTIFS(C$3:C5245,C5245)</v>
      </c>
      <c r="Z5245" s="25" t="str">
        <f t="shared" si="7462"/>
        <v>#NAME?</v>
      </c>
      <c r="AA5245" s="25" t="str">
        <f t="shared" si="7463"/>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64"/>
        <v>195</v>
      </c>
      <c r="B5246" s="10">
        <f t="shared" si="5557"/>
        <v>220</v>
      </c>
      <c r="C5246" s="12" t="s">
        <v>1131</v>
      </c>
      <c r="D5246" s="21" t="str">
        <f t="shared" si="7465"/>
        <v>ind</v>
      </c>
      <c r="E5246" s="21" t="str">
        <f t="shared" si="7477"/>
        <v>conj</v>
      </c>
      <c r="F5246" s="21" t="str">
        <f t="shared" si="7467"/>
        <v/>
      </c>
      <c r="G5246" s="21"/>
      <c r="H5246" s="21" t="str">
        <f t="shared" si="7468"/>
        <v>or, either or</v>
      </c>
      <c r="I5246" s="21" t="str">
        <f t="shared" si="7469"/>
        <v/>
      </c>
      <c r="J5246" s="21" t="str">
        <f t="shared" si="7470"/>
        <v/>
      </c>
      <c r="K5246" s="21" t="str">
        <f t="shared" si="7471"/>
        <v/>
      </c>
      <c r="L5246" s="21" t="str">
        <f t="shared" si="7472"/>
        <v/>
      </c>
      <c r="M5246" s="21" t="str">
        <f t="shared" si="7473"/>
        <v/>
      </c>
      <c r="N5246" s="21" t="str">
        <f t="shared" si="7474"/>
        <v/>
      </c>
      <c r="O5246" s="21" t="str">
        <f t="shared" si="7475"/>
        <v/>
      </c>
      <c r="P5246" s="21" t="str">
        <f t="shared" si="7476"/>
        <v/>
      </c>
      <c r="Q5246" s="21"/>
      <c r="R5246" s="21" t="s">
        <v>10741</v>
      </c>
      <c r="S5246" s="21" t="s">
        <v>10742</v>
      </c>
      <c r="T5246" s="21" t="s">
        <v>10743</v>
      </c>
      <c r="U5246" s="23"/>
      <c r="V5246" s="23"/>
      <c r="W5246" s="15">
        <f t="shared" si="2"/>
        <v>45635</v>
      </c>
      <c r="X5246" s="24">
        <v>5245.0</v>
      </c>
      <c r="Y5246" s="17" t="str">
        <f t="shared" si="7461"/>
        <v>=COUNTIFS(C$3:C5246,C5246)</v>
      </c>
      <c r="Z5246" s="25" t="str">
        <f t="shared" si="7462"/>
        <v>#NAME?</v>
      </c>
      <c r="AA5246" s="25" t="str">
        <f t="shared" si="7463"/>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64"/>
        <v>1</v>
      </c>
      <c r="B5247" s="10">
        <f t="shared" si="5557"/>
        <v>1</v>
      </c>
      <c r="C5247" s="12" t="s">
        <v>10744</v>
      </c>
      <c r="D5247" s="21" t="s">
        <v>250</v>
      </c>
      <c r="E5247" s="21" t="s">
        <v>10745</v>
      </c>
      <c r="F5247" s="21"/>
      <c r="G5247" s="21"/>
      <c r="H5247" s="21" t="s">
        <v>10746</v>
      </c>
      <c r="I5247" s="21" t="s">
        <v>10747</v>
      </c>
      <c r="J5247" s="21"/>
      <c r="K5247" s="21"/>
      <c r="L5247" s="21"/>
      <c r="M5247" s="21"/>
      <c r="N5247" s="21" t="s">
        <v>10748</v>
      </c>
      <c r="O5247" s="21" t="s">
        <v>1153</v>
      </c>
      <c r="P5247" s="21" t="s">
        <v>10749</v>
      </c>
      <c r="Q5247" s="21"/>
      <c r="R5247" s="21" t="s">
        <v>10741</v>
      </c>
      <c r="S5247" s="21" t="s">
        <v>10742</v>
      </c>
      <c r="T5247" s="21" t="s">
        <v>10750</v>
      </c>
      <c r="U5247" s="23"/>
      <c r="V5247" s="23"/>
      <c r="W5247" s="15">
        <f t="shared" si="2"/>
        <v>45635</v>
      </c>
      <c r="X5247" s="24">
        <v>5246.0</v>
      </c>
      <c r="Y5247" s="17" t="str">
        <f t="shared" si="7461"/>
        <v>=COUNTIFS(C$3:C5247,C5247)</v>
      </c>
      <c r="Z5247" s="25" t="str">
        <f t="shared" si="7462"/>
        <v>#NAME?</v>
      </c>
      <c r="AA5247" s="25" t="str">
        <f t="shared" si="7463"/>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64"/>
        <v>1</v>
      </c>
      <c r="B5248" s="10">
        <f t="shared" si="5557"/>
        <v>1</v>
      </c>
      <c r="C5248" s="12" t="s">
        <v>10751</v>
      </c>
      <c r="D5248" s="21" t="s">
        <v>47</v>
      </c>
      <c r="E5248" s="21" t="s">
        <v>921</v>
      </c>
      <c r="F5248" s="21"/>
      <c r="G5248" s="21"/>
      <c r="H5248" s="21" t="s">
        <v>10752</v>
      </c>
      <c r="I5248" s="21"/>
      <c r="J5248" s="21" t="s">
        <v>10753</v>
      </c>
      <c r="K5248" s="21">
        <v>1.0</v>
      </c>
      <c r="L5248" s="21" t="s">
        <v>35</v>
      </c>
      <c r="M5248" s="21"/>
      <c r="N5248" s="21" t="s">
        <v>10754</v>
      </c>
      <c r="O5248" s="21"/>
      <c r="P5248" s="21"/>
      <c r="Q5248" s="21"/>
      <c r="R5248" s="21" t="s">
        <v>10741</v>
      </c>
      <c r="S5248" s="21" t="s">
        <v>10742</v>
      </c>
      <c r="T5248" s="21" t="s">
        <v>10755</v>
      </c>
      <c r="U5248" s="23"/>
      <c r="V5248" s="23"/>
      <c r="W5248" s="15">
        <f t="shared" si="2"/>
        <v>45635</v>
      </c>
      <c r="X5248" s="24">
        <v>5247.0</v>
      </c>
      <c r="Y5248" s="17" t="str">
        <f t="shared" si="7461"/>
        <v>=COUNTIFS(C$3:C5248,C5248)</v>
      </c>
      <c r="Z5248" s="25" t="str">
        <f t="shared" si="7462"/>
        <v>#NAME?</v>
      </c>
      <c r="AA5248" s="25" t="str">
        <f t="shared" si="7463"/>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64"/>
        <v>1</v>
      </c>
      <c r="B5249" s="10">
        <f t="shared" si="5557"/>
        <v>1</v>
      </c>
      <c r="C5249" s="12" t="s">
        <v>10756</v>
      </c>
      <c r="D5249" s="21" t="s">
        <v>183</v>
      </c>
      <c r="E5249" s="21" t="s">
        <v>10757</v>
      </c>
      <c r="F5249" s="21"/>
      <c r="G5249" s="21"/>
      <c r="H5249" s="21" t="s">
        <v>10758</v>
      </c>
      <c r="I5249" s="21" t="s">
        <v>10759</v>
      </c>
      <c r="J5249" s="21" t="s">
        <v>10760</v>
      </c>
      <c r="K5249" s="21">
        <v>2.0</v>
      </c>
      <c r="L5249" s="21" t="s">
        <v>3045</v>
      </c>
      <c r="M5249" s="21"/>
      <c r="N5249" s="21" t="s">
        <v>10761</v>
      </c>
      <c r="O5249" s="21"/>
      <c r="P5249" s="21"/>
      <c r="Q5249" s="21"/>
      <c r="R5249" s="21" t="s">
        <v>10741</v>
      </c>
      <c r="S5249" s="21" t="s">
        <v>10742</v>
      </c>
      <c r="T5249" s="21" t="s">
        <v>10762</v>
      </c>
      <c r="U5249" s="23"/>
      <c r="V5249" s="23"/>
      <c r="W5249" s="15">
        <f t="shared" si="2"/>
        <v>45635</v>
      </c>
      <c r="X5249" s="24">
        <v>5248.0</v>
      </c>
      <c r="Y5249" s="17" t="str">
        <f t="shared" si="7461"/>
        <v>=COUNTIFS(C$3:C5249,C5249)</v>
      </c>
      <c r="Z5249" s="25" t="str">
        <f t="shared" si="7462"/>
        <v>#NAME?</v>
      </c>
      <c r="AA5249" s="25" t="str">
        <f t="shared" si="7463"/>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64"/>
        <v>7</v>
      </c>
      <c r="B5250" s="10">
        <f t="shared" si="5557"/>
        <v>8</v>
      </c>
      <c r="C5250" s="12" t="s">
        <v>5877</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10741</v>
      </c>
      <c r="S5250" s="21" t="s">
        <v>10742</v>
      </c>
      <c r="T5250" s="21" t="s">
        <v>10743</v>
      </c>
      <c r="U5250" s="23"/>
      <c r="V5250" s="23"/>
      <c r="W5250" s="15">
        <f t="shared" si="2"/>
        <v>45635</v>
      </c>
      <c r="X5250" s="24">
        <v>5249.0</v>
      </c>
      <c r="Y5250" s="17" t="str">
        <f t="shared" si="7461"/>
        <v>=COUNTIFS(C$3:C5250,C5250)</v>
      </c>
      <c r="Z5250" s="25" t="str">
        <f t="shared" si="7462"/>
        <v>#NAME?</v>
      </c>
      <c r="AA5250" s="25" t="str">
        <f t="shared" si="7463"/>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64"/>
        <v>1</v>
      </c>
      <c r="B5251" s="10">
        <f t="shared" si="5557"/>
        <v>1</v>
      </c>
      <c r="C5251" s="12" t="s">
        <v>10763</v>
      </c>
      <c r="D5251" s="21" t="s">
        <v>29</v>
      </c>
      <c r="E5251" s="21" t="s">
        <v>10764</v>
      </c>
      <c r="F5251" s="21"/>
      <c r="G5251" s="21"/>
      <c r="H5251" s="21" t="s">
        <v>10765</v>
      </c>
      <c r="I5251" s="21" t="s">
        <v>10766</v>
      </c>
      <c r="J5251" s="21" t="s">
        <v>10767</v>
      </c>
      <c r="K5251" s="21">
        <v>8.0</v>
      </c>
      <c r="L5251" s="21" t="s">
        <v>196</v>
      </c>
      <c r="M5251" s="21" t="s">
        <v>10768</v>
      </c>
      <c r="N5251" s="21" t="s">
        <v>10769</v>
      </c>
      <c r="O5251" s="21"/>
      <c r="P5251" s="21"/>
      <c r="Q5251" s="21"/>
      <c r="R5251" s="21" t="s">
        <v>10741</v>
      </c>
      <c r="S5251" s="21" t="s">
        <v>10742</v>
      </c>
      <c r="T5251" s="21" t="s">
        <v>10770</v>
      </c>
      <c r="U5251" s="23"/>
      <c r="V5251" s="23"/>
      <c r="W5251" s="15">
        <f t="shared" si="2"/>
        <v>45635</v>
      </c>
      <c r="X5251" s="24">
        <v>5250.0</v>
      </c>
      <c r="Y5251" s="17" t="str">
        <f t="shared" si="7461"/>
        <v>=COUNTIFS(C$3:C5251,C5251)</v>
      </c>
      <c r="Z5251" s="25" t="str">
        <f t="shared" si="7462"/>
        <v>#NAME?</v>
      </c>
      <c r="AA5251" s="25" t="str">
        <f t="shared" si="7463"/>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64"/>
        <v>118</v>
      </c>
      <c r="B5252" s="10">
        <f t="shared" si="5557"/>
        <v>122</v>
      </c>
      <c r="C5252" s="12" t="s">
        <v>4724</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10741</v>
      </c>
      <c r="S5252" s="21" t="s">
        <v>10742</v>
      </c>
      <c r="T5252" s="21" t="s">
        <v>10743</v>
      </c>
      <c r="U5252" s="23"/>
      <c r="V5252" s="23"/>
      <c r="W5252" s="15">
        <f t="shared" si="2"/>
        <v>45635</v>
      </c>
      <c r="X5252" s="24">
        <v>5251.0</v>
      </c>
      <c r="Y5252" s="17" t="str">
        <f t="shared" si="7461"/>
        <v>=COUNTIFS(C$3:C5252,C5252)</v>
      </c>
      <c r="Z5252" s="25" t="str">
        <f t="shared" si="7462"/>
        <v>#NAME?</v>
      </c>
      <c r="AA5252" s="25" t="str">
        <f t="shared" si="7463"/>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57"/>
        <v>0</v>
      </c>
      <c r="C5253" s="130"/>
      <c r="D5253" s="130"/>
      <c r="E5253" s="130"/>
      <c r="F5253" s="130"/>
      <c r="G5253" s="130"/>
      <c r="H5253" s="130"/>
      <c r="I5253" s="130"/>
      <c r="J5253" s="130"/>
      <c r="K5253" s="130"/>
      <c r="L5253" s="130"/>
      <c r="M5253" s="130"/>
      <c r="N5253" s="130"/>
      <c r="O5253" s="130"/>
      <c r="P5253" s="130"/>
      <c r="Q5253" s="130"/>
      <c r="R5253" s="130"/>
      <c r="S5253" s="130"/>
      <c r="T5253" s="130"/>
      <c r="U5253" s="36"/>
      <c r="V5253" s="36"/>
      <c r="W5253" s="15">
        <f t="shared" si="2"/>
        <v>45635</v>
      </c>
      <c r="X5253" s="24">
        <v>5252.0</v>
      </c>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57"/>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2"/>
        <v>45635</v>
      </c>
      <c r="X5254" s="24">
        <v>5253.0</v>
      </c>
      <c r="Y5254" s="17" t="str">
        <f t="shared" ref="Y5254:Y5261" si="7478">formulatext(A5254)</f>
        <v>#N/A</v>
      </c>
      <c r="Z5254" s="25" t="str">
        <f t="shared" ref="Z5254:Z5261" si="7479">org.libreoffice.regex(Y5254,"(\= COUNTIFS\(C\$\d{1,3}:)(C\d{1,3})(,)(C\d{1,3})(\))","$2")</f>
        <v>#NAME?</v>
      </c>
      <c r="AA5254" s="25" t="str">
        <f t="shared" ref="AA5254:AA5261" si="7480">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57"/>
        <v>1</v>
      </c>
      <c r="C5255" s="12" t="s">
        <v>10771</v>
      </c>
      <c r="D5255" s="21"/>
      <c r="E5255" s="21"/>
      <c r="F5255" s="21"/>
      <c r="G5255" s="21"/>
      <c r="H5255" s="21"/>
      <c r="I5255" s="21"/>
      <c r="J5255" s="21"/>
      <c r="K5255" s="21"/>
      <c r="L5255" s="21"/>
      <c r="M5255" s="21"/>
      <c r="N5255" s="21"/>
      <c r="O5255" s="21"/>
      <c r="P5255" s="21"/>
      <c r="Q5255" s="21"/>
      <c r="R5255" s="21"/>
      <c r="S5255" s="21"/>
      <c r="T5255" s="21"/>
      <c r="U5255" s="23"/>
      <c r="V5255" s="23"/>
      <c r="W5255" s="15">
        <f t="shared" si="2"/>
        <v>45635</v>
      </c>
      <c r="X5255" s="24">
        <v>5254.0</v>
      </c>
      <c r="Y5255" s="17" t="str">
        <f t="shared" si="7478"/>
        <v>#N/A</v>
      </c>
      <c r="Z5255" s="25" t="str">
        <f t="shared" si="7479"/>
        <v>#NAME?</v>
      </c>
      <c r="AA5255" s="25" t="str">
        <f t="shared" si="7480"/>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81">COUNTIFS(C$3:C5256,C5256)</f>
        <v>2</v>
      </c>
      <c r="B5256" s="10">
        <f t="shared" si="5557"/>
        <v>2</v>
      </c>
      <c r="C5256" s="12" t="s">
        <v>9340</v>
      </c>
      <c r="D5256" s="21" t="str">
        <f t="shared" ref="D5256:D5259" si="7482">VLOOKUP($C5256,$C$1:$P$7320,2,0)</f>
        <v>noun</v>
      </c>
      <c r="E5256" s="21" t="s">
        <v>10772</v>
      </c>
      <c r="F5256" s="21" t="str">
        <f t="shared" ref="F5256:F5259" si="7483">VLOOKUP($C5256,$C$1:$P$7320,4,0)</f>
        <v/>
      </c>
      <c r="G5256" s="21"/>
      <c r="H5256" s="21" t="str">
        <f t="shared" ref="H5256:H5259" si="7484">VLOOKUP($C5256,$C$1:$P$7320,6,0)</f>
        <v>sitting cloth</v>
      </c>
      <c r="I5256" s="21" t="str">
        <f t="shared" ref="I5256:I5259" si="7485">VLOOKUP($C5256,$C$1:$P$7320,7,0)</f>
        <v>sinking down</v>
      </c>
      <c r="J5256" s="21" t="str">
        <f t="shared" ref="J5256:J5259" si="7486">VLOOKUP($C5256,$C$1:$P$7320,8,0)</f>
        <v>√sad (sink, sit, settle)</v>
      </c>
      <c r="K5256" s="21">
        <f t="shared" ref="K5256:K5259" si="7487">VLOOKUP($C5256,$C$1:$P$7320,9,0)</f>
        <v>1</v>
      </c>
      <c r="L5256" s="21" t="str">
        <f t="shared" ref="L5256:L5259" si="7488">VLOOKUP($C5256,$C$1:$P$7320,10,0)</f>
        <v>a</v>
      </c>
      <c r="M5256" s="21" t="str">
        <f t="shared" ref="M5256:M5259" si="7489">VLOOKUP($C5256,$C$1:$P$7320,11,0)</f>
        <v>√sad + a &gt; sīda</v>
      </c>
      <c r="N5256" s="21" t="str">
        <f t="shared" ref="N5256:N5259" si="7490">VLOOKUP($C5256,$C$1:$P$7320,12,0)</f>
        <v>ni + sīda + ana</v>
      </c>
      <c r="O5256" s="21" t="str">
        <f t="shared" ref="O5256:O5259" si="7491">VLOOKUP($C5256,$C$1:$P$7320,13,0)</f>
        <v/>
      </c>
      <c r="P5256" s="21" t="str">
        <f t="shared" ref="P5256:P5259" si="7492">VLOOKUP($C5256,$C$1:$P$7320,14,0)</f>
        <v/>
      </c>
      <c r="Q5256" s="21" t="s">
        <v>10773</v>
      </c>
      <c r="R5256" s="21" t="s">
        <v>10771</v>
      </c>
      <c r="S5256" s="21" t="s">
        <v>10774</v>
      </c>
      <c r="T5256" s="21" t="s">
        <v>10775</v>
      </c>
      <c r="U5256" s="77"/>
      <c r="V5256" s="23"/>
      <c r="W5256" s="15">
        <f t="shared" si="2"/>
        <v>45635</v>
      </c>
      <c r="X5256" s="24">
        <v>5255.0</v>
      </c>
      <c r="Y5256" s="17" t="str">
        <f t="shared" si="7478"/>
        <v>=COUNTIFS(C$3:C5256,C5256)</v>
      </c>
      <c r="Z5256" s="25" t="str">
        <f t="shared" si="7479"/>
        <v>#NAME?</v>
      </c>
      <c r="AA5256" s="25" t="str">
        <f t="shared" si="7480"/>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81"/>
        <v>116</v>
      </c>
      <c r="B5257" s="10">
        <f t="shared" si="5557"/>
        <v>124</v>
      </c>
      <c r="C5257" s="12" t="s">
        <v>466</v>
      </c>
      <c r="D5257" s="21" t="str">
        <f t="shared" si="7482"/>
        <v>ind</v>
      </c>
      <c r="E5257" s="21" t="str">
        <f>VLOOKUP($C5257,$C$1:$P$7320,3,0)</f>
        <v/>
      </c>
      <c r="F5257" s="21" t="str">
        <f t="shared" si="7483"/>
        <v/>
      </c>
      <c r="G5257" s="21"/>
      <c r="H5257" s="21" t="str">
        <f t="shared" si="7484"/>
        <v>then, now, so, but</v>
      </c>
      <c r="I5257" s="21" t="str">
        <f t="shared" si="7485"/>
        <v/>
      </c>
      <c r="J5257" s="21" t="str">
        <f t="shared" si="7486"/>
        <v/>
      </c>
      <c r="K5257" s="21" t="str">
        <f t="shared" si="7487"/>
        <v/>
      </c>
      <c r="L5257" s="21" t="str">
        <f t="shared" si="7488"/>
        <v/>
      </c>
      <c r="M5257" s="21" t="str">
        <f t="shared" si="7489"/>
        <v/>
      </c>
      <c r="N5257" s="21" t="str">
        <f t="shared" si="7490"/>
        <v/>
      </c>
      <c r="O5257" s="21" t="str">
        <f t="shared" si="7491"/>
        <v/>
      </c>
      <c r="P5257" s="21" t="str">
        <f t="shared" si="7492"/>
        <v/>
      </c>
      <c r="Q5257" s="21"/>
      <c r="R5257" s="21" t="s">
        <v>10771</v>
      </c>
      <c r="S5257" s="21" t="s">
        <v>10774</v>
      </c>
      <c r="T5257" s="21" t="s">
        <v>10775</v>
      </c>
      <c r="U5257" s="23"/>
      <c r="V5257" s="23"/>
      <c r="W5257" s="15">
        <f t="shared" si="2"/>
        <v>45635</v>
      </c>
      <c r="X5257" s="24">
        <v>5256.0</v>
      </c>
      <c r="Y5257" s="17" t="str">
        <f t="shared" si="7478"/>
        <v>=COUNTIFS(C$3:C5257,C5257)</v>
      </c>
      <c r="Z5257" s="25" t="str">
        <f t="shared" si="7479"/>
        <v>#NAME?</v>
      </c>
      <c r="AA5257" s="25" t="str">
        <f t="shared" si="7480"/>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1"/>
        <v>34</v>
      </c>
      <c r="B5258" s="10">
        <f t="shared" si="5557"/>
        <v>39</v>
      </c>
      <c r="C5258" s="12" t="s">
        <v>704</v>
      </c>
      <c r="D5258" s="21" t="str">
        <f t="shared" si="7482"/>
        <v>noun</v>
      </c>
      <c r="E5258" s="21" t="s">
        <v>8897</v>
      </c>
      <c r="F5258" s="21" t="str">
        <f t="shared" si="7483"/>
        <v/>
      </c>
      <c r="G5258" s="21"/>
      <c r="H5258" s="21" t="str">
        <f t="shared" si="7484"/>
        <v>by a monk, monastic</v>
      </c>
      <c r="I5258" s="21" t="str">
        <f t="shared" si="7485"/>
        <v>beggar, mendicant</v>
      </c>
      <c r="J5258" s="21" t="str">
        <f t="shared" si="7486"/>
        <v>√bhikkh (beg)</v>
      </c>
      <c r="K5258" s="21">
        <f t="shared" si="7487"/>
        <v>1</v>
      </c>
      <c r="L5258" s="21" t="str">
        <f t="shared" si="7488"/>
        <v>a</v>
      </c>
      <c r="M5258" s="21" t="str">
        <f t="shared" si="7489"/>
        <v/>
      </c>
      <c r="N5258" s="21" t="str">
        <f t="shared" si="7490"/>
        <v>√bhikkh + u</v>
      </c>
      <c r="O5258" s="21" t="str">
        <f t="shared" si="7491"/>
        <v/>
      </c>
      <c r="P5258" s="21" t="str">
        <f t="shared" si="7492"/>
        <v/>
      </c>
      <c r="Q5258" s="21"/>
      <c r="R5258" s="21" t="s">
        <v>10771</v>
      </c>
      <c r="S5258" s="21" t="s">
        <v>10774</v>
      </c>
      <c r="T5258" s="21" t="s">
        <v>10775</v>
      </c>
      <c r="U5258" s="23"/>
      <c r="V5258" s="23"/>
      <c r="W5258" s="15">
        <f t="shared" si="2"/>
        <v>45635</v>
      </c>
      <c r="X5258" s="24">
        <v>5257.0</v>
      </c>
      <c r="Y5258" s="17" t="str">
        <f t="shared" si="7478"/>
        <v>=COUNTIFS(C$3:C5258,C5258)</v>
      </c>
      <c r="Z5258" s="25" t="str">
        <f t="shared" si="7479"/>
        <v>#NAME?</v>
      </c>
      <c r="AA5258" s="25" t="str">
        <f t="shared" si="7480"/>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1"/>
        <v>7</v>
      </c>
      <c r="B5259" s="10">
        <f t="shared" si="5557"/>
        <v>9</v>
      </c>
      <c r="C5259" s="12" t="s">
        <v>2497</v>
      </c>
      <c r="D5259" s="21" t="str">
        <f t="shared" si="7482"/>
        <v>prp</v>
      </c>
      <c r="E5259" s="21" t="str">
        <f>VLOOKUP($C5259,$C$1:$P$7320,3,0)</f>
        <v>masc instr sg of kārayamāna, from kāreti</v>
      </c>
      <c r="F5259" s="21" t="str">
        <f t="shared" si="7483"/>
        <v/>
      </c>
      <c r="G5259" s="21"/>
      <c r="H5259" s="21" t="str">
        <f t="shared" si="7484"/>
        <v>by (the monk) building</v>
      </c>
      <c r="I5259" s="21" t="str">
        <f t="shared" si="7485"/>
        <v>causing to make</v>
      </c>
      <c r="J5259" s="21" t="str">
        <f t="shared" si="7486"/>
        <v>√kar (do, make)</v>
      </c>
      <c r="K5259" s="21">
        <f t="shared" si="7487"/>
        <v>7</v>
      </c>
      <c r="L5259" s="21" t="str">
        <f t="shared" si="7488"/>
        <v>*aya</v>
      </c>
      <c r="M5259" s="21" t="str">
        <f t="shared" si="7489"/>
        <v>√kar + *aya &gt; kāraya (caus)</v>
      </c>
      <c r="N5259" s="21" t="str">
        <f t="shared" si="7490"/>
        <v>kāraya + māna</v>
      </c>
      <c r="O5259" s="21" t="str">
        <f t="shared" si="7491"/>
        <v/>
      </c>
      <c r="P5259" s="21" t="str">
        <f t="shared" si="7492"/>
        <v/>
      </c>
      <c r="Q5259" s="21"/>
      <c r="R5259" s="21" t="s">
        <v>10771</v>
      </c>
      <c r="S5259" s="21" t="s">
        <v>10774</v>
      </c>
      <c r="T5259" s="21" t="s">
        <v>10775</v>
      </c>
      <c r="U5259" s="23"/>
      <c r="V5259" s="23"/>
      <c r="W5259" s="15">
        <f t="shared" si="2"/>
        <v>45635</v>
      </c>
      <c r="X5259" s="24">
        <v>5258.0</v>
      </c>
      <c r="Y5259" s="17" t="str">
        <f t="shared" si="7478"/>
        <v>=COUNTIFS(C$3:C5259,C5259)</v>
      </c>
      <c r="Z5259" s="25" t="str">
        <f t="shared" si="7479"/>
        <v>#NAME?</v>
      </c>
      <c r="AA5259" s="25" t="str">
        <f t="shared" si="7480"/>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1"/>
        <v>1</v>
      </c>
      <c r="B5260" s="10">
        <f t="shared" si="5557"/>
        <v>1</v>
      </c>
      <c r="C5260" s="12" t="s">
        <v>10776</v>
      </c>
      <c r="D5260" s="21" t="s">
        <v>250</v>
      </c>
      <c r="E5260" s="21" t="s">
        <v>10777</v>
      </c>
      <c r="F5260" s="21"/>
      <c r="G5260" s="21"/>
      <c r="H5260" s="21" t="s">
        <v>10778</v>
      </c>
      <c r="I5260" s="21"/>
      <c r="J5260" s="21" t="s">
        <v>2524</v>
      </c>
      <c r="K5260" s="21">
        <v>5.0</v>
      </c>
      <c r="L5260" s="21" t="s">
        <v>622</v>
      </c>
      <c r="M5260" s="21"/>
      <c r="N5260" s="21" t="s">
        <v>10779</v>
      </c>
      <c r="O5260" s="21"/>
      <c r="P5260" s="21"/>
      <c r="Q5260" s="21"/>
      <c r="R5260" s="21" t="s">
        <v>10771</v>
      </c>
      <c r="S5260" s="21" t="s">
        <v>10774</v>
      </c>
      <c r="T5260" s="21" t="s">
        <v>10780</v>
      </c>
      <c r="U5260" s="23"/>
      <c r="V5260" s="23"/>
      <c r="W5260" s="15">
        <f t="shared" si="2"/>
        <v>45635</v>
      </c>
      <c r="X5260" s="24">
        <v>5259.0</v>
      </c>
      <c r="Y5260" s="17" t="str">
        <f t="shared" si="7478"/>
        <v>=COUNTIFS(C$3:C5260,C5260)</v>
      </c>
      <c r="Z5260" s="25" t="str">
        <f t="shared" si="7479"/>
        <v>#NAME?</v>
      </c>
      <c r="AA5260" s="25" t="str">
        <f t="shared" si="7480"/>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1"/>
        <v>3</v>
      </c>
      <c r="B5261" s="10">
        <f t="shared" si="5557"/>
        <v>4</v>
      </c>
      <c r="C5261" s="12" t="s">
        <v>4834</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10771</v>
      </c>
      <c r="S5261" s="21" t="s">
        <v>10774</v>
      </c>
      <c r="T5261" s="21" t="s">
        <v>10775</v>
      </c>
      <c r="U5261" s="23"/>
      <c r="V5261" s="23"/>
      <c r="W5261" s="15">
        <f t="shared" si="2"/>
        <v>45635</v>
      </c>
      <c r="X5261" s="24">
        <v>5260.0</v>
      </c>
      <c r="Y5261" s="17" t="str">
        <f t="shared" si="7478"/>
        <v>=COUNTIFS(C$3:C5261,C5261)</v>
      </c>
      <c r="Z5261" s="25" t="str">
        <f t="shared" si="7479"/>
        <v>#NAME?</v>
      </c>
      <c r="AA5261" s="25" t="str">
        <f t="shared" si="7480"/>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57"/>
        <v>0</v>
      </c>
      <c r="C5262" s="130"/>
      <c r="D5262" s="130"/>
      <c r="E5262" s="130"/>
      <c r="F5262" s="130"/>
      <c r="G5262" s="130"/>
      <c r="H5262" s="130"/>
      <c r="I5262" s="130"/>
      <c r="J5262" s="130"/>
      <c r="K5262" s="130"/>
      <c r="L5262" s="130"/>
      <c r="M5262" s="130"/>
      <c r="N5262" s="130"/>
      <c r="O5262" s="130"/>
      <c r="P5262" s="130"/>
      <c r="Q5262" s="130"/>
      <c r="R5262" s="130"/>
      <c r="S5262" s="130"/>
      <c r="T5262" s="130"/>
      <c r="U5262" s="36"/>
      <c r="V5262" s="36"/>
      <c r="W5262" s="15">
        <f t="shared" si="2"/>
        <v>45635</v>
      </c>
      <c r="X5262" s="24">
        <v>5261.0</v>
      </c>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57"/>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2"/>
        <v>45635</v>
      </c>
      <c r="X5263" s="24">
        <v>5262.0</v>
      </c>
      <c r="Y5263" s="17" t="str">
        <f t="shared" ref="Y5263:Y5275" si="7493">formulatext(A5263)</f>
        <v>#N/A</v>
      </c>
      <c r="Z5263" s="25" t="str">
        <f t="shared" ref="Z5263:Z5275" si="7494">org.libreoffice.regex(Y5263,"(\= COUNTIFS\(C\$\d{1,3}:)(C\d{1,3})(,)(C\d{1,3})(\))","$2")</f>
        <v>#NAME?</v>
      </c>
      <c r="AA5263" s="25" t="str">
        <f t="shared" ref="AA5263:AA5275" si="7495">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96">COUNTIFS(C$3:C5264,C5264)</f>
        <v>2</v>
      </c>
      <c r="B5264" s="10">
        <f t="shared" si="5557"/>
        <v>5</v>
      </c>
      <c r="C5264" s="12" t="s">
        <v>2535</v>
      </c>
      <c r="D5264" s="21" t="str">
        <f t="shared" ref="D5264:D5270" si="7497">VLOOKUP($C5264,$C$1:$P$7320,2,0)</f>
        <v>comp</v>
      </c>
      <c r="E5264" s="21" t="str">
        <f t="shared" ref="E5264:E5270" si="7498">VLOOKUP($C5264,$C$1:$P$7320,3,0)</f>
        <v>sandhi, adv + pron</v>
      </c>
      <c r="F5264" s="21" t="str">
        <f t="shared" ref="F5264:F5270" si="7499">VLOOKUP($C5264,$C$1:$P$7320,4,0)</f>
        <v/>
      </c>
      <c r="G5264" s="21"/>
      <c r="H5264" s="21" t="str">
        <f t="shared" ref="H5264:H5270" si="7500">VLOOKUP($C5264,$C$1:$P$7320,6,0)</f>
        <v>in this case this</v>
      </c>
      <c r="I5264" s="21" t="str">
        <f t="shared" ref="I5264:I5270" si="7501">VLOOKUP($C5264,$C$1:$P$7320,7,0)</f>
        <v/>
      </c>
      <c r="J5264" s="21" t="str">
        <f t="shared" ref="J5264:J5270" si="7502">VLOOKUP($C5264,$C$1:$P$7320,8,0)</f>
        <v/>
      </c>
      <c r="K5264" s="21" t="str">
        <f t="shared" ref="K5264:K5270" si="7503">VLOOKUP($C5264,$C$1:$P$7320,9,0)</f>
        <v/>
      </c>
      <c r="L5264" s="21" t="str">
        <f t="shared" ref="L5264:L5270" si="7504">VLOOKUP($C5264,$C$1:$P$7320,10,0)</f>
        <v/>
      </c>
      <c r="M5264" s="21" t="str">
        <f t="shared" ref="M5264:M5270" si="7505">VLOOKUP($C5264,$C$1:$P$7320,11,0)</f>
        <v/>
      </c>
      <c r="N5264" s="21" t="str">
        <f t="shared" ref="N5264:N5270" si="7506">VLOOKUP($C5264,$C$1:$P$7320,12,0)</f>
        <v>tatra + idaṃ</v>
      </c>
      <c r="O5264" s="21" t="str">
        <f t="shared" ref="O5264:O5270" si="7507">VLOOKUP($C5264,$C$1:$P$7320,13,0)</f>
        <v/>
      </c>
      <c r="P5264" s="21" t="str">
        <f t="shared" ref="P5264:P5270" si="7508">VLOOKUP($C5264,$C$1:$P$7320,14,0)</f>
        <v/>
      </c>
      <c r="Q5264" s="21"/>
      <c r="R5264" s="21" t="s">
        <v>10771</v>
      </c>
      <c r="S5264" s="21" t="s">
        <v>10774</v>
      </c>
      <c r="T5264" s="21" t="s">
        <v>10781</v>
      </c>
      <c r="U5264" s="23"/>
      <c r="V5264" s="23"/>
      <c r="W5264" s="15">
        <f t="shared" si="2"/>
        <v>45635</v>
      </c>
      <c r="X5264" s="24">
        <v>5263.0</v>
      </c>
      <c r="Y5264" s="17" t="str">
        <f t="shared" si="7493"/>
        <v>=COUNTIFS(C$3:C5264,C5264)</v>
      </c>
      <c r="Z5264" s="25" t="str">
        <f t="shared" si="7494"/>
        <v>#NAME?</v>
      </c>
      <c r="AA5264" s="25" t="str">
        <f t="shared" si="7495"/>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96"/>
        <v>3</v>
      </c>
      <c r="B5265" s="10">
        <f t="shared" si="5557"/>
        <v>5</v>
      </c>
      <c r="C5265" s="12" t="s">
        <v>2543</v>
      </c>
      <c r="D5265" s="21" t="str">
        <f t="shared" si="7497"/>
        <v>noun</v>
      </c>
      <c r="E5265" s="21" t="str">
        <f t="shared" si="7498"/>
        <v>nt nom sg of pamāṇa, from pamiṇāti</v>
      </c>
      <c r="F5265" s="21" t="str">
        <f t="shared" si="7499"/>
        <v/>
      </c>
      <c r="G5265" s="21"/>
      <c r="H5265" s="21" t="str">
        <f t="shared" si="7500"/>
        <v>measurement, size</v>
      </c>
      <c r="I5265" s="21" t="str">
        <f t="shared" si="7501"/>
        <v/>
      </c>
      <c r="J5265" s="21" t="str">
        <f t="shared" si="7502"/>
        <v>√mā (measure)</v>
      </c>
      <c r="K5265" s="21">
        <f t="shared" si="7503"/>
        <v>5</v>
      </c>
      <c r="L5265" s="21" t="str">
        <f t="shared" si="7504"/>
        <v>nā</v>
      </c>
      <c r="M5265" s="21" t="str">
        <f t="shared" si="7505"/>
        <v/>
      </c>
      <c r="N5265" s="21" t="str">
        <f t="shared" si="7506"/>
        <v>pa + √mā + aṇa</v>
      </c>
      <c r="O5265" s="21" t="str">
        <f t="shared" si="7507"/>
        <v/>
      </c>
      <c r="P5265" s="21" t="str">
        <f t="shared" si="7508"/>
        <v/>
      </c>
      <c r="Q5265" s="21"/>
      <c r="R5265" s="21" t="s">
        <v>10771</v>
      </c>
      <c r="S5265" s="21" t="s">
        <v>10774</v>
      </c>
      <c r="T5265" s="21" t="s">
        <v>10781</v>
      </c>
      <c r="U5265" s="77"/>
      <c r="V5265" s="23"/>
      <c r="W5265" s="15">
        <f t="shared" si="2"/>
        <v>45635</v>
      </c>
      <c r="X5265" s="24">
        <v>5264.0</v>
      </c>
      <c r="Y5265" s="17" t="str">
        <f t="shared" si="7493"/>
        <v>=COUNTIFS(C$3:C5265,C5265)</v>
      </c>
      <c r="Z5265" s="25" t="str">
        <f t="shared" si="7494"/>
        <v>#NAME?</v>
      </c>
      <c r="AA5265" s="25" t="str">
        <f t="shared" si="7495"/>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96"/>
        <v>2</v>
      </c>
      <c r="B5266" s="10">
        <f t="shared" si="5557"/>
        <v>5</v>
      </c>
      <c r="C5266" s="12" t="s">
        <v>2548</v>
      </c>
      <c r="D5266" s="21" t="str">
        <f t="shared" si="7497"/>
        <v>ind</v>
      </c>
      <c r="E5266" s="21" t="str">
        <f t="shared" si="7498"/>
        <v>adv, abl sg of dīgha</v>
      </c>
      <c r="F5266" s="21" t="str">
        <f t="shared" si="7499"/>
        <v/>
      </c>
      <c r="G5266" s="21"/>
      <c r="H5266" s="21" t="str">
        <f t="shared" si="7500"/>
        <v>lengthwise, in length</v>
      </c>
      <c r="I5266" s="21" t="str">
        <f t="shared" si="7501"/>
        <v>from long</v>
      </c>
      <c r="J5266" s="21" t="str">
        <f t="shared" si="7502"/>
        <v/>
      </c>
      <c r="K5266" s="21" t="str">
        <f t="shared" si="7503"/>
        <v/>
      </c>
      <c r="L5266" s="21" t="str">
        <f t="shared" si="7504"/>
        <v/>
      </c>
      <c r="M5266" s="21" t="str">
        <f t="shared" si="7505"/>
        <v/>
      </c>
      <c r="N5266" s="21" t="str">
        <f t="shared" si="7506"/>
        <v>dīgha + so</v>
      </c>
      <c r="O5266" s="21" t="str">
        <f t="shared" si="7507"/>
        <v/>
      </c>
      <c r="P5266" s="21" t="str">
        <f t="shared" si="7508"/>
        <v/>
      </c>
      <c r="Q5266" s="21"/>
      <c r="R5266" s="21" t="s">
        <v>10771</v>
      </c>
      <c r="S5266" s="21" t="s">
        <v>10774</v>
      </c>
      <c r="T5266" s="21" t="s">
        <v>10781</v>
      </c>
      <c r="U5266" s="23"/>
      <c r="V5266" s="23"/>
      <c r="W5266" s="15">
        <f t="shared" si="2"/>
        <v>45635</v>
      </c>
      <c r="X5266" s="24">
        <v>5265.0</v>
      </c>
      <c r="Y5266" s="17" t="str">
        <f t="shared" si="7493"/>
        <v>=COUNTIFS(C$3:C5266,C5266)</v>
      </c>
      <c r="Z5266" s="25" t="str">
        <f t="shared" si="7494"/>
        <v>#NAME?</v>
      </c>
      <c r="AA5266" s="25" t="str">
        <f t="shared" si="7495"/>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96"/>
        <v>7</v>
      </c>
      <c r="B5267" s="10">
        <f t="shared" si="5557"/>
        <v>9</v>
      </c>
      <c r="C5267" s="12" t="s">
        <v>3348</v>
      </c>
      <c r="D5267" s="21" t="str">
        <f t="shared" si="7497"/>
        <v>card</v>
      </c>
      <c r="E5267" s="21" t="str">
        <f t="shared" si="7498"/>
        <v>x nom pl</v>
      </c>
      <c r="F5267" s="21" t="str">
        <f t="shared" si="7499"/>
        <v/>
      </c>
      <c r="G5267" s="21"/>
      <c r="H5267" s="21" t="str">
        <f t="shared" si="7500"/>
        <v>two</v>
      </c>
      <c r="I5267" s="21" t="str">
        <f t="shared" si="7501"/>
        <v/>
      </c>
      <c r="J5267" s="21" t="str">
        <f t="shared" si="7502"/>
        <v/>
      </c>
      <c r="K5267" s="21" t="str">
        <f t="shared" si="7503"/>
        <v/>
      </c>
      <c r="L5267" s="21" t="str">
        <f t="shared" si="7504"/>
        <v/>
      </c>
      <c r="M5267" s="21" t="str">
        <f t="shared" si="7505"/>
        <v/>
      </c>
      <c r="N5267" s="21" t="str">
        <f t="shared" si="7506"/>
        <v/>
      </c>
      <c r="O5267" s="21" t="str">
        <f t="shared" si="7507"/>
        <v/>
      </c>
      <c r="P5267" s="21" t="str">
        <f t="shared" si="7508"/>
        <v/>
      </c>
      <c r="Q5267" s="21"/>
      <c r="R5267" s="21" t="s">
        <v>10771</v>
      </c>
      <c r="S5267" s="21" t="s">
        <v>10774</v>
      </c>
      <c r="T5267" s="21" t="s">
        <v>10781</v>
      </c>
      <c r="U5267" s="23"/>
      <c r="V5267" s="23"/>
      <c r="W5267" s="15">
        <f t="shared" si="2"/>
        <v>45635</v>
      </c>
      <c r="X5267" s="24">
        <v>5266.0</v>
      </c>
      <c r="Y5267" s="17" t="str">
        <f t="shared" si="7493"/>
        <v>=COUNTIFS(C$3:C5267,C5267)</v>
      </c>
      <c r="Z5267" s="25" t="str">
        <f t="shared" si="7494"/>
        <v>#NAME?</v>
      </c>
      <c r="AA5267" s="25" t="str">
        <f t="shared" si="7495"/>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96"/>
        <v>2</v>
      </c>
      <c r="B5268" s="10">
        <f t="shared" si="5557"/>
        <v>7</v>
      </c>
      <c r="C5268" s="12" t="s">
        <v>2567</v>
      </c>
      <c r="D5268" s="21" t="str">
        <f t="shared" si="7497"/>
        <v>noun</v>
      </c>
      <c r="E5268" s="21" t="str">
        <f t="shared" si="7498"/>
        <v>fem nom pl</v>
      </c>
      <c r="F5268" s="21" t="str">
        <f t="shared" si="7499"/>
        <v/>
      </c>
      <c r="G5268" s="21"/>
      <c r="H5268" s="21" t="str">
        <f t="shared" si="7500"/>
        <v>spans</v>
      </c>
      <c r="I5268" s="21" t="str">
        <f t="shared" si="7501"/>
        <v>hand-length</v>
      </c>
      <c r="J5268" s="21" t="str">
        <f t="shared" si="7502"/>
        <v/>
      </c>
      <c r="K5268" s="21" t="str">
        <f t="shared" si="7503"/>
        <v/>
      </c>
      <c r="L5268" s="21" t="str">
        <f t="shared" si="7504"/>
        <v/>
      </c>
      <c r="M5268" s="21" t="str">
        <f t="shared" si="7505"/>
        <v/>
      </c>
      <c r="N5268" s="21" t="str">
        <f t="shared" si="7506"/>
        <v/>
      </c>
      <c r="O5268" s="21" t="str">
        <f t="shared" si="7507"/>
        <v/>
      </c>
      <c r="P5268" s="21" t="str">
        <f t="shared" si="7508"/>
        <v/>
      </c>
      <c r="Q5268" s="21"/>
      <c r="R5268" s="21" t="s">
        <v>10771</v>
      </c>
      <c r="S5268" s="21" t="s">
        <v>10774</v>
      </c>
      <c r="T5268" s="21" t="s">
        <v>10781</v>
      </c>
      <c r="U5268" s="23"/>
      <c r="V5268" s="23"/>
      <c r="W5268" s="15">
        <f t="shared" si="2"/>
        <v>45635</v>
      </c>
      <c r="X5268" s="24">
        <v>5267.0</v>
      </c>
      <c r="Y5268" s="17" t="str">
        <f t="shared" si="7493"/>
        <v>=COUNTIFS(C$3:C5268,C5268)</v>
      </c>
      <c r="Z5268" s="25" t="str">
        <f t="shared" si="7494"/>
        <v>#NAME?</v>
      </c>
      <c r="AA5268" s="25" t="str">
        <f t="shared" si="7495"/>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96"/>
        <v>2</v>
      </c>
      <c r="B5269" s="10">
        <f t="shared" si="5557"/>
        <v>5</v>
      </c>
      <c r="C5269" s="12" t="s">
        <v>2572</v>
      </c>
      <c r="D5269" s="21" t="str">
        <f t="shared" si="7497"/>
        <v>noun</v>
      </c>
      <c r="E5269" s="21" t="str">
        <f t="shared" si="7498"/>
        <v>fem instr sg, comp</v>
      </c>
      <c r="F5269" s="21" t="str">
        <f t="shared" si="7499"/>
        <v/>
      </c>
      <c r="G5269" s="21"/>
      <c r="H5269" s="21" t="str">
        <f t="shared" si="7500"/>
        <v>according to the standard span</v>
      </c>
      <c r="I5269" s="21" t="str">
        <f t="shared" si="7501"/>
        <v>by well-gone span</v>
      </c>
      <c r="J5269" s="21" t="str">
        <f t="shared" si="7502"/>
        <v/>
      </c>
      <c r="K5269" s="21" t="str">
        <f t="shared" si="7503"/>
        <v/>
      </c>
      <c r="L5269" s="21" t="str">
        <f t="shared" si="7504"/>
        <v/>
      </c>
      <c r="M5269" s="21" t="str">
        <f t="shared" si="7505"/>
        <v/>
      </c>
      <c r="N5269" s="21" t="str">
        <f t="shared" si="7506"/>
        <v>sugata + vidatthi</v>
      </c>
      <c r="O5269" s="21" t="str">
        <f t="shared" si="7507"/>
        <v>kammadhāraya</v>
      </c>
      <c r="P5269" s="21" t="str">
        <f t="shared" si="7508"/>
        <v>sugata + vidatthi</v>
      </c>
      <c r="Q5269" s="21"/>
      <c r="R5269" s="21" t="s">
        <v>10771</v>
      </c>
      <c r="S5269" s="21" t="s">
        <v>10774</v>
      </c>
      <c r="T5269" s="21" t="s">
        <v>10781</v>
      </c>
      <c r="U5269" s="23"/>
      <c r="V5269" s="23"/>
      <c r="W5269" s="15">
        <f t="shared" si="2"/>
        <v>45635</v>
      </c>
      <c r="X5269" s="24">
        <v>5268.0</v>
      </c>
      <c r="Y5269" s="17" t="str">
        <f t="shared" si="7493"/>
        <v>=COUNTIFS(C$3:C5269,C5269)</v>
      </c>
      <c r="Z5269" s="25" t="str">
        <f t="shared" si="7494"/>
        <v>#NAME?</v>
      </c>
      <c r="AA5269" s="25" t="str">
        <f t="shared" si="7495"/>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96"/>
        <v>3</v>
      </c>
      <c r="B5270" s="10">
        <f t="shared" si="5557"/>
        <v>6</v>
      </c>
      <c r="C5270" s="12" t="s">
        <v>2586</v>
      </c>
      <c r="D5270" s="21" t="str">
        <f t="shared" si="7497"/>
        <v>ind</v>
      </c>
      <c r="E5270" s="21" t="str">
        <f t="shared" si="7498"/>
        <v>adv</v>
      </c>
      <c r="F5270" s="21" t="str">
        <f t="shared" si="7499"/>
        <v/>
      </c>
      <c r="G5270" s="21"/>
      <c r="H5270" s="21" t="str">
        <f t="shared" si="7500"/>
        <v>across, horizontally, width-wise</v>
      </c>
      <c r="I5270" s="21" t="str">
        <f t="shared" si="7501"/>
        <v/>
      </c>
      <c r="J5270" s="21" t="str">
        <f t="shared" si="7502"/>
        <v>√tir (cross)</v>
      </c>
      <c r="K5270" s="21">
        <f t="shared" si="7503"/>
        <v>1</v>
      </c>
      <c r="L5270" s="21" t="str">
        <f t="shared" si="7504"/>
        <v>a</v>
      </c>
      <c r="M5270" s="21" t="str">
        <f t="shared" si="7505"/>
        <v/>
      </c>
      <c r="N5270" s="21" t="str">
        <f t="shared" si="7506"/>
        <v>√tir + iya + aṃ</v>
      </c>
      <c r="O5270" s="21" t="str">
        <f t="shared" si="7507"/>
        <v/>
      </c>
      <c r="P5270" s="21" t="str">
        <f t="shared" si="7508"/>
        <v/>
      </c>
      <c r="Q5270" s="21"/>
      <c r="R5270" s="21" t="s">
        <v>10771</v>
      </c>
      <c r="S5270" s="21" t="s">
        <v>10774</v>
      </c>
      <c r="T5270" s="21" t="s">
        <v>10781</v>
      </c>
      <c r="U5270" s="23"/>
      <c r="V5270" s="23"/>
      <c r="W5270" s="15">
        <f t="shared" si="2"/>
        <v>45635</v>
      </c>
      <c r="X5270" s="24">
        <v>5269.0</v>
      </c>
      <c r="Y5270" s="17" t="str">
        <f t="shared" si="7493"/>
        <v>=COUNTIFS(C$3:C5270,C5270)</v>
      </c>
      <c r="Z5270" s="25" t="str">
        <f t="shared" si="7494"/>
        <v>#NAME?</v>
      </c>
      <c r="AA5270" s="25" t="str">
        <f t="shared" si="7495"/>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96"/>
        <v>1</v>
      </c>
      <c r="B5271" s="10">
        <f t="shared" si="5557"/>
        <v>1</v>
      </c>
      <c r="C5271" s="12" t="s">
        <v>10782</v>
      </c>
      <c r="D5271" s="27" t="s">
        <v>141</v>
      </c>
      <c r="E5271" s="27" t="s">
        <v>10783</v>
      </c>
      <c r="F5271" s="21"/>
      <c r="G5271" s="21"/>
      <c r="H5271" s="21" t="s">
        <v>9135</v>
      </c>
      <c r="I5271" s="21" t="s">
        <v>9136</v>
      </c>
      <c r="J5271" s="21"/>
      <c r="K5271" s="21"/>
      <c r="L5271" s="21"/>
      <c r="M5271" s="21"/>
      <c r="N5271" s="21" t="s">
        <v>10784</v>
      </c>
      <c r="O5271" s="21"/>
      <c r="P5271" s="21"/>
      <c r="Q5271" s="21"/>
      <c r="R5271" s="21" t="s">
        <v>10771</v>
      </c>
      <c r="S5271" s="21" t="s">
        <v>10774</v>
      </c>
      <c r="T5271" s="21" t="s">
        <v>10785</v>
      </c>
      <c r="U5271" s="23"/>
      <c r="V5271" s="23"/>
      <c r="W5271" s="15">
        <f t="shared" si="2"/>
        <v>45635</v>
      </c>
      <c r="X5271" s="24">
        <v>5270.0</v>
      </c>
      <c r="Y5271" s="17" t="str">
        <f t="shared" si="7493"/>
        <v>=COUNTIFS(C$3:C5271,C5271)</v>
      </c>
      <c r="Z5271" s="25" t="str">
        <f t="shared" si="7494"/>
        <v>#NAME?</v>
      </c>
      <c r="AA5271" s="25" t="str">
        <f t="shared" si="7495"/>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96"/>
        <v>2</v>
      </c>
      <c r="B5272" s="10">
        <f t="shared" si="5557"/>
        <v>2</v>
      </c>
      <c r="C5272" s="12" t="s">
        <v>9140</v>
      </c>
      <c r="D5272" s="21" t="str">
        <f>VLOOKUP($C5272,$C$1:$P$7320,2,0)</f>
        <v>card</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10771</v>
      </c>
      <c r="S5272" s="21" t="s">
        <v>10774</v>
      </c>
      <c r="T5272" s="21" t="s">
        <v>10781</v>
      </c>
      <c r="U5272" s="23"/>
      <c r="V5272" s="23"/>
      <c r="W5272" s="15">
        <f t="shared" si="2"/>
        <v>45635</v>
      </c>
      <c r="X5272" s="24">
        <v>5271.0</v>
      </c>
      <c r="Y5272" s="17" t="str">
        <f t="shared" si="7493"/>
        <v>=COUNTIFS(C$3:C5272,C5272)</v>
      </c>
      <c r="Z5272" s="25" t="str">
        <f t="shared" si="7494"/>
        <v>#NAME?</v>
      </c>
      <c r="AA5272" s="25" t="str">
        <f t="shared" si="7495"/>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96"/>
        <v>1</v>
      </c>
      <c r="B5273" s="10">
        <f t="shared" si="5557"/>
        <v>1</v>
      </c>
      <c r="C5273" s="12" t="s">
        <v>10786</v>
      </c>
      <c r="D5273" s="21" t="s">
        <v>250</v>
      </c>
      <c r="E5273" s="21"/>
      <c r="F5273" s="21"/>
      <c r="G5273" s="21"/>
      <c r="H5273" s="21" t="s">
        <v>6578</v>
      </c>
      <c r="I5273" s="21"/>
      <c r="J5273" s="21"/>
      <c r="K5273" s="21"/>
      <c r="L5273" s="21"/>
      <c r="M5273" s="21"/>
      <c r="N5273" s="21"/>
      <c r="O5273" s="21"/>
      <c r="P5273" s="21"/>
      <c r="Q5273" s="21"/>
      <c r="R5273" s="21" t="s">
        <v>10771</v>
      </c>
      <c r="S5273" s="21" t="s">
        <v>10774</v>
      </c>
      <c r="T5273" s="21" t="s">
        <v>10787</v>
      </c>
      <c r="U5273" s="23"/>
      <c r="V5273" s="23"/>
      <c r="W5273" s="15">
        <f t="shared" si="2"/>
        <v>45635</v>
      </c>
      <c r="X5273" s="24">
        <v>5272.0</v>
      </c>
      <c r="Y5273" s="17" t="str">
        <f t="shared" si="7493"/>
        <v>=COUNTIFS(C$3:C5273,C5273)</v>
      </c>
      <c r="Z5273" s="25" t="str">
        <f t="shared" si="7494"/>
        <v>#NAME?</v>
      </c>
      <c r="AA5273" s="25" t="str">
        <f t="shared" si="7495"/>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96"/>
        <v>1</v>
      </c>
      <c r="B5274" s="10">
        <f t="shared" si="5557"/>
        <v>1</v>
      </c>
      <c r="C5274" s="12" t="s">
        <v>10788</v>
      </c>
      <c r="D5274" s="21" t="s">
        <v>47</v>
      </c>
      <c r="E5274" s="21" t="s">
        <v>2521</v>
      </c>
      <c r="F5274" s="21"/>
      <c r="G5274" s="21"/>
      <c r="H5274" s="21" t="s">
        <v>10789</v>
      </c>
      <c r="I5274" s="21"/>
      <c r="J5274" s="21"/>
      <c r="K5274" s="21"/>
      <c r="L5274" s="21"/>
      <c r="M5274" s="21"/>
      <c r="N5274" s="21"/>
      <c r="O5274" s="21"/>
      <c r="P5274" s="21"/>
      <c r="Q5274" s="21"/>
      <c r="R5274" s="21" t="s">
        <v>10771</v>
      </c>
      <c r="S5274" s="21" t="s">
        <v>10774</v>
      </c>
      <c r="T5274" s="21" t="s">
        <v>10790</v>
      </c>
      <c r="U5274" s="23"/>
      <c r="V5274" s="23"/>
      <c r="W5274" s="15">
        <f t="shared" si="2"/>
        <v>45635</v>
      </c>
      <c r="X5274" s="24">
        <v>5273.0</v>
      </c>
      <c r="Y5274" s="17" t="str">
        <f t="shared" si="7493"/>
        <v>=COUNTIFS(C$3:C5274,C5274)</v>
      </c>
      <c r="Z5274" s="25" t="str">
        <f t="shared" si="7494"/>
        <v>#NAME?</v>
      </c>
      <c r="AA5274" s="25" t="str">
        <f t="shared" si="7495"/>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96"/>
        <v>1</v>
      </c>
      <c r="B5275" s="10">
        <f t="shared" si="5557"/>
        <v>1</v>
      </c>
      <c r="C5275" s="12" t="s">
        <v>10791</v>
      </c>
      <c r="D5275" s="21" t="s">
        <v>47</v>
      </c>
      <c r="E5275" s="21" t="s">
        <v>2521</v>
      </c>
      <c r="F5275" s="21"/>
      <c r="G5275" s="21"/>
      <c r="H5275" s="21" t="s">
        <v>10792</v>
      </c>
      <c r="I5275" s="21"/>
      <c r="J5275" s="21"/>
      <c r="K5275" s="21"/>
      <c r="L5275" s="21"/>
      <c r="M5275" s="21"/>
      <c r="N5275" s="21"/>
      <c r="O5275" s="21"/>
      <c r="P5275" s="21"/>
      <c r="Q5275" s="21"/>
      <c r="R5275" s="21" t="s">
        <v>10771</v>
      </c>
      <c r="S5275" s="21" t="s">
        <v>10774</v>
      </c>
      <c r="T5275" s="21" t="s">
        <v>10793</v>
      </c>
      <c r="U5275" s="23"/>
      <c r="V5275" s="23" t="s">
        <v>10794</v>
      </c>
      <c r="W5275" s="15">
        <f t="shared" si="2"/>
        <v>45635</v>
      </c>
      <c r="X5275" s="24">
        <v>5274.0</v>
      </c>
      <c r="Y5275" s="17" t="str">
        <f t="shared" si="7493"/>
        <v>=COUNTIFS(C$3:C5275,C5275)</v>
      </c>
      <c r="Z5275" s="25" t="str">
        <f t="shared" si="7494"/>
        <v>#NAME?</v>
      </c>
      <c r="AA5275" s="25" t="str">
        <f t="shared" si="7495"/>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57"/>
        <v>0</v>
      </c>
      <c r="C5276" s="130"/>
      <c r="D5276" s="130"/>
      <c r="E5276" s="130"/>
      <c r="F5276" s="130"/>
      <c r="G5276" s="130"/>
      <c r="H5276" s="130"/>
      <c r="I5276" s="130"/>
      <c r="J5276" s="130"/>
      <c r="K5276" s="130"/>
      <c r="L5276" s="130"/>
      <c r="M5276" s="130"/>
      <c r="N5276" s="130"/>
      <c r="O5276" s="130"/>
      <c r="P5276" s="130"/>
      <c r="Q5276" s="130"/>
      <c r="R5276" s="130"/>
      <c r="S5276" s="130"/>
      <c r="T5276" s="130"/>
      <c r="U5276" s="36"/>
      <c r="V5276" s="36"/>
      <c r="W5276" s="15">
        <f t="shared" si="2"/>
        <v>45635</v>
      </c>
      <c r="X5276" s="24">
        <v>5275.0</v>
      </c>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57"/>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2"/>
        <v>45635</v>
      </c>
      <c r="X5277" s="24">
        <v>5276.0</v>
      </c>
      <c r="Y5277" s="17" t="str">
        <f t="shared" ref="Y5277:Y5281" si="7509">formulatext(A5277)</f>
        <v>#N/A</v>
      </c>
      <c r="Z5277" s="25" t="str">
        <f t="shared" ref="Z5277:Z5281" si="7510">org.libreoffice.regex(Y5277,"(\= COUNTIFS\(C\$\d{1,3}:)(C\d{1,3})(,)(C\d{1,3})(\))","$2")</f>
        <v>#NAME?</v>
      </c>
      <c r="AA5277" s="25" t="str">
        <f t="shared" ref="AA5277:AA5281" si="7511">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512">COUNTIFS(C$3:C5278,C5278)</f>
        <v>29</v>
      </c>
      <c r="B5278" s="10">
        <f t="shared" si="5557"/>
        <v>36</v>
      </c>
      <c r="C5278" s="12" t="s">
        <v>288</v>
      </c>
      <c r="D5278" s="21" t="str">
        <f t="shared" ref="D5278:D5281" si="7513">VLOOKUP($C5278,$C$1:$P$7320,2,0)</f>
        <v>pron</v>
      </c>
      <c r="E5278" s="21" t="str">
        <f t="shared" ref="E5278:E5281" si="7514">VLOOKUP($C5278,$C$1:$P$7320,3,0)</f>
        <v>masc acc sg of ta</v>
      </c>
      <c r="F5278" s="21" t="str">
        <f t="shared" ref="F5278:F5281" si="7515">VLOOKUP($C5278,$C$1:$P$7320,4,0)</f>
        <v/>
      </c>
      <c r="G5278" s="21"/>
      <c r="H5278" s="21" t="str">
        <f t="shared" ref="H5278:H5279" si="7516">VLOOKUP($C5278,$C$1:$P$7320,6,0)</f>
        <v>that</v>
      </c>
      <c r="I5278" s="21" t="str">
        <f t="shared" ref="I5278:I5281" si="7517">VLOOKUP($C5278,$C$1:$P$7320,7,0)</f>
        <v/>
      </c>
      <c r="J5278" s="21" t="str">
        <f t="shared" ref="J5278:J5281" si="7518">VLOOKUP($C5278,$C$1:$P$7320,8,0)</f>
        <v/>
      </c>
      <c r="K5278" s="21" t="str">
        <f t="shared" ref="K5278:K5281" si="7519">VLOOKUP($C5278,$C$1:$P$7320,9,0)</f>
        <v/>
      </c>
      <c r="L5278" s="21" t="str">
        <f t="shared" ref="L5278:L5281" si="7520">VLOOKUP($C5278,$C$1:$P$7320,10,0)</f>
        <v/>
      </c>
      <c r="M5278" s="21" t="str">
        <f t="shared" ref="M5278:M5281" si="7521">VLOOKUP($C5278,$C$1:$P$7320,11,0)</f>
        <v/>
      </c>
      <c r="N5278" s="21" t="str">
        <f t="shared" ref="N5278:N5281" si="7522">VLOOKUP($C5278,$C$1:$P$7320,12,0)</f>
        <v/>
      </c>
      <c r="O5278" s="21" t="str">
        <f t="shared" ref="O5278:O5281" si="7523">VLOOKUP($C5278,$C$1:$P$7320,13,0)</f>
        <v/>
      </c>
      <c r="P5278" s="21" t="str">
        <f t="shared" ref="P5278:P5281" si="7524">VLOOKUP($C5278,$C$1:$P$7320,14,0)</f>
        <v/>
      </c>
      <c r="Q5278" s="21"/>
      <c r="R5278" s="21" t="s">
        <v>10771</v>
      </c>
      <c r="S5278" s="21" t="s">
        <v>10774</v>
      </c>
      <c r="T5278" s="21" t="s">
        <v>10733</v>
      </c>
      <c r="U5278" s="23"/>
      <c r="V5278" s="23"/>
      <c r="W5278" s="15">
        <f t="shared" si="2"/>
        <v>45635</v>
      </c>
      <c r="X5278" s="24">
        <v>5277.0</v>
      </c>
      <c r="Y5278" s="17" t="str">
        <f t="shared" si="7509"/>
        <v>=COUNTIFS(C$3:C5278,C5278)</v>
      </c>
      <c r="Z5278" s="25" t="str">
        <f t="shared" si="7510"/>
        <v>#NAME?</v>
      </c>
      <c r="AA5278" s="25" t="str">
        <f t="shared" si="7511"/>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512"/>
        <v>5</v>
      </c>
      <c r="B5279" s="10">
        <f t="shared" si="5557"/>
        <v>7</v>
      </c>
      <c r="C5279" s="12" t="s">
        <v>4714</v>
      </c>
      <c r="D5279" s="21" t="str">
        <f t="shared" si="7513"/>
        <v>prp</v>
      </c>
      <c r="E5279" s="21" t="str">
        <f t="shared" si="7514"/>
        <v>masc dat sg of atikkāmanta</v>
      </c>
      <c r="F5279" s="21" t="str">
        <f t="shared" si="7515"/>
        <v/>
      </c>
      <c r="G5279" s="21"/>
      <c r="H5279" s="21" t="str">
        <f t="shared" si="7516"/>
        <v>for (a monk) going beyond, exceeding</v>
      </c>
      <c r="I5279" s="21" t="str">
        <f t="shared" si="7517"/>
        <v>causing to go too far</v>
      </c>
      <c r="J5279" s="21" t="str">
        <f t="shared" si="7518"/>
        <v>√kam (go)</v>
      </c>
      <c r="K5279" s="21">
        <f t="shared" si="7519"/>
        <v>1</v>
      </c>
      <c r="L5279" s="21" t="str">
        <f t="shared" si="7520"/>
        <v>*aya</v>
      </c>
      <c r="M5279" s="21" t="str">
        <f t="shared" si="7521"/>
        <v>√kam + *aya &gt; kāmaya (caus)</v>
      </c>
      <c r="N5279" s="21" t="str">
        <f t="shared" si="7522"/>
        <v>ati + kāmaya + nta</v>
      </c>
      <c r="O5279" s="21" t="str">
        <f t="shared" si="7523"/>
        <v/>
      </c>
      <c r="P5279" s="21" t="str">
        <f t="shared" si="7524"/>
        <v/>
      </c>
      <c r="Q5279" s="21"/>
      <c r="R5279" s="21" t="s">
        <v>10771</v>
      </c>
      <c r="S5279" s="21" t="s">
        <v>10774</v>
      </c>
      <c r="T5279" s="21" t="s">
        <v>10733</v>
      </c>
      <c r="U5279" s="77"/>
      <c r="V5279" s="23"/>
      <c r="W5279" s="15">
        <f t="shared" si="2"/>
        <v>45635</v>
      </c>
      <c r="X5279" s="24">
        <v>5278.0</v>
      </c>
      <c r="Y5279" s="17" t="str">
        <f t="shared" si="7509"/>
        <v>=COUNTIFS(C$3:C5279,C5279)</v>
      </c>
      <c r="Z5279" s="25" t="str">
        <f t="shared" si="7510"/>
        <v>#NAME?</v>
      </c>
      <c r="AA5279" s="25" t="str">
        <f t="shared" si="7511"/>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2"/>
        <v>2</v>
      </c>
      <c r="B5280" s="10">
        <f t="shared" si="5557"/>
        <v>5</v>
      </c>
      <c r="C5280" s="12" t="s">
        <v>10734</v>
      </c>
      <c r="D5280" s="21" t="str">
        <f t="shared" si="7513"/>
        <v>ind</v>
      </c>
      <c r="E5280" s="21" t="str">
        <f t="shared" si="7514"/>
        <v>adv, acc sg of chedanaka</v>
      </c>
      <c r="F5280" s="21" t="str">
        <f t="shared" si="7515"/>
        <v/>
      </c>
      <c r="G5280" s="21"/>
      <c r="H5280" s="21" t="s">
        <v>10737</v>
      </c>
      <c r="I5280" s="21" t="str">
        <f t="shared" si="7517"/>
        <v>having cut</v>
      </c>
      <c r="J5280" s="21" t="str">
        <f t="shared" si="7518"/>
        <v>√chid (cut, steal)</v>
      </c>
      <c r="K5280" s="21">
        <f t="shared" si="7519"/>
        <v>2</v>
      </c>
      <c r="L5280" s="21" t="str">
        <f t="shared" si="7520"/>
        <v>*e</v>
      </c>
      <c r="M5280" s="21" t="str">
        <f t="shared" si="7521"/>
        <v>√chid + *e &gt; chede</v>
      </c>
      <c r="N5280" s="21" t="str">
        <f t="shared" si="7522"/>
        <v>chede + ana + akaṃ</v>
      </c>
      <c r="O5280" s="21" t="str">
        <f t="shared" si="7523"/>
        <v/>
      </c>
      <c r="P5280" s="21" t="str">
        <f t="shared" si="7524"/>
        <v/>
      </c>
      <c r="Q5280" s="21"/>
      <c r="R5280" s="21" t="s">
        <v>10771</v>
      </c>
      <c r="S5280" s="21" t="s">
        <v>10774</v>
      </c>
      <c r="T5280" s="21" t="s">
        <v>10795</v>
      </c>
      <c r="U5280" s="23"/>
      <c r="V5280" s="23"/>
      <c r="W5280" s="15">
        <f t="shared" si="2"/>
        <v>45635</v>
      </c>
      <c r="X5280" s="24">
        <v>5279.0</v>
      </c>
      <c r="Y5280" s="17" t="str">
        <f t="shared" si="7509"/>
        <v>=COUNTIFS(C$3:C5280,C5280)</v>
      </c>
      <c r="Z5280" s="25" t="str">
        <f t="shared" si="7510"/>
        <v>#NAME?</v>
      </c>
      <c r="AA5280" s="25" t="str">
        <f t="shared" si="7511"/>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2"/>
        <v>119</v>
      </c>
      <c r="B5281" s="10">
        <f t="shared" si="5557"/>
        <v>122</v>
      </c>
      <c r="C5281" s="12" t="s">
        <v>4724</v>
      </c>
      <c r="D5281" s="21" t="str">
        <f t="shared" si="7513"/>
        <v>adj</v>
      </c>
      <c r="E5281" s="21" t="str">
        <f t="shared" si="7514"/>
        <v>nt nom sg of pācittiya</v>
      </c>
      <c r="F5281" s="21" t="str">
        <f t="shared" si="7515"/>
        <v>+loc</v>
      </c>
      <c r="G5281" s="21"/>
      <c r="H5281" s="21" t="str">
        <f>VLOOKUP($C5281,$C$1:$P$7320,6,0)</f>
        <v>requiring confession</v>
      </c>
      <c r="I5281" s="21" t="str">
        <f t="shared" si="7517"/>
        <v/>
      </c>
      <c r="J5281" s="21" t="str">
        <f t="shared" si="7518"/>
        <v/>
      </c>
      <c r="K5281" s="21" t="str">
        <f t="shared" si="7519"/>
        <v/>
      </c>
      <c r="L5281" s="21" t="str">
        <f t="shared" si="7520"/>
        <v/>
      </c>
      <c r="M5281" s="21" t="str">
        <f t="shared" si="7521"/>
        <v/>
      </c>
      <c r="N5281" s="21" t="str">
        <f t="shared" si="7522"/>
        <v/>
      </c>
      <c r="O5281" s="21" t="str">
        <f t="shared" si="7523"/>
        <v/>
      </c>
      <c r="P5281" s="21" t="str">
        <f t="shared" si="7524"/>
        <v/>
      </c>
      <c r="Q5281" s="21"/>
      <c r="R5281" s="21" t="s">
        <v>10771</v>
      </c>
      <c r="S5281" s="21" t="s">
        <v>10774</v>
      </c>
      <c r="T5281" s="21" t="s">
        <v>10733</v>
      </c>
      <c r="U5281" s="23"/>
      <c r="V5281" s="23"/>
      <c r="W5281" s="15">
        <f t="shared" si="2"/>
        <v>45635</v>
      </c>
      <c r="X5281" s="24">
        <v>5280.0</v>
      </c>
      <c r="Y5281" s="17" t="str">
        <f t="shared" si="7509"/>
        <v>=COUNTIFS(C$3:C5281,C5281)</v>
      </c>
      <c r="Z5281" s="25" t="str">
        <f t="shared" si="7510"/>
        <v>#NAME?</v>
      </c>
      <c r="AA5281" s="25" t="str">
        <f t="shared" si="7511"/>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57"/>
        <v>0</v>
      </c>
      <c r="C5282" s="130"/>
      <c r="D5282" s="130"/>
      <c r="E5282" s="130"/>
      <c r="F5282" s="130"/>
      <c r="G5282" s="130"/>
      <c r="H5282" s="130"/>
      <c r="I5282" s="130"/>
      <c r="J5282" s="130"/>
      <c r="K5282" s="130"/>
      <c r="L5282" s="130"/>
      <c r="M5282" s="130"/>
      <c r="N5282" s="130"/>
      <c r="O5282" s="130"/>
      <c r="P5282" s="130"/>
      <c r="Q5282" s="130"/>
      <c r="R5282" s="130"/>
      <c r="S5282" s="130"/>
      <c r="T5282" s="130"/>
      <c r="U5282" s="36"/>
      <c r="V5282" s="36"/>
      <c r="W5282" s="15">
        <f t="shared" si="2"/>
        <v>45635</v>
      </c>
      <c r="X5282" s="24">
        <v>5281.0</v>
      </c>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57"/>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2"/>
        <v>45635</v>
      </c>
      <c r="X5283" s="24">
        <v>5282.0</v>
      </c>
      <c r="Y5283" s="17" t="str">
        <f t="shared" ref="Y5283:Y5292" si="7525">formulatext(A5283)</f>
        <v>#N/A</v>
      </c>
      <c r="Z5283" s="25" t="str">
        <f t="shared" ref="Z5283:Z5292" si="7526">org.libreoffice.regex(Y5283,"(\= COUNTIFS\(C\$\d{1,3}:)(C\d{1,3})(,)(C\d{1,3})(\))","$2")</f>
        <v>#NAME?</v>
      </c>
      <c r="AA5283" s="25" t="str">
        <f t="shared" ref="AA5283:AA5292" si="7527">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57"/>
        <v>1</v>
      </c>
      <c r="C5284" s="12" t="s">
        <v>10796</v>
      </c>
      <c r="D5284" s="21"/>
      <c r="E5284" s="21"/>
      <c r="F5284" s="21"/>
      <c r="G5284" s="21"/>
      <c r="H5284" s="21"/>
      <c r="I5284" s="21"/>
      <c r="J5284" s="21"/>
      <c r="K5284" s="21"/>
      <c r="L5284" s="21"/>
      <c r="M5284" s="21"/>
      <c r="N5284" s="21"/>
      <c r="O5284" s="21"/>
      <c r="P5284" s="21"/>
      <c r="Q5284" s="21"/>
      <c r="R5284" s="21"/>
      <c r="S5284" s="21"/>
      <c r="T5284" s="21"/>
      <c r="U5284" s="23"/>
      <c r="V5284" s="23"/>
      <c r="W5284" s="15">
        <f t="shared" si="2"/>
        <v>45635</v>
      </c>
      <c r="X5284" s="24">
        <v>5283.0</v>
      </c>
      <c r="Y5284" s="17" t="str">
        <f t="shared" si="7525"/>
        <v>#N/A</v>
      </c>
      <c r="Z5284" s="25" t="str">
        <f t="shared" si="7526"/>
        <v>#NAME?</v>
      </c>
      <c r="AA5284" s="25" t="str">
        <f t="shared" si="7527"/>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528">COUNTIFS(C$3:C5285,C5285)</f>
        <v>1</v>
      </c>
      <c r="B5285" s="10">
        <f t="shared" si="5557"/>
        <v>1</v>
      </c>
      <c r="C5285" s="12" t="s">
        <v>10797</v>
      </c>
      <c r="D5285" s="21" t="s">
        <v>47</v>
      </c>
      <c r="E5285" s="21" t="s">
        <v>10798</v>
      </c>
      <c r="F5285" s="21"/>
      <c r="G5285" s="21"/>
      <c r="H5285" s="21" t="s">
        <v>10799</v>
      </c>
      <c r="I5285" s="21" t="s">
        <v>10800</v>
      </c>
      <c r="J5285" s="21"/>
      <c r="K5285" s="21"/>
      <c r="L5285" s="21"/>
      <c r="M5285" s="21"/>
      <c r="N5285" s="21" t="s">
        <v>10801</v>
      </c>
      <c r="O5285" s="21" t="s">
        <v>178</v>
      </c>
      <c r="P5285" s="21" t="s">
        <v>10802</v>
      </c>
      <c r="Q5285" s="21" t="s">
        <v>10803</v>
      </c>
      <c r="R5285" s="21" t="s">
        <v>10796</v>
      </c>
      <c r="S5285" s="21" t="s">
        <v>10804</v>
      </c>
      <c r="T5285" s="22" t="s">
        <v>10805</v>
      </c>
      <c r="U5285" s="23"/>
      <c r="V5285" s="23"/>
      <c r="W5285" s="15">
        <f t="shared" si="2"/>
        <v>45635</v>
      </c>
      <c r="X5285" s="24">
        <v>5284.0</v>
      </c>
      <c r="Y5285" s="17" t="str">
        <f t="shared" si="7525"/>
        <v>=COUNTIFS(C$3:C5285,C5285)</v>
      </c>
      <c r="Z5285" s="25" t="str">
        <f t="shared" si="7526"/>
        <v>#NAME?</v>
      </c>
      <c r="AA5285" s="25" t="str">
        <f t="shared" si="7527"/>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528"/>
        <v>1</v>
      </c>
      <c r="B5286" s="10">
        <f t="shared" si="5557"/>
        <v>1</v>
      </c>
      <c r="C5286" s="12" t="s">
        <v>10806</v>
      </c>
      <c r="D5286" s="21" t="s">
        <v>47</v>
      </c>
      <c r="E5286" s="21" t="s">
        <v>2064</v>
      </c>
      <c r="F5286" s="21"/>
      <c r="G5286" s="21"/>
      <c r="H5286" s="21" t="s">
        <v>10807</v>
      </c>
      <c r="I5286" s="21" t="s">
        <v>6417</v>
      </c>
      <c r="J5286" s="21" t="s">
        <v>10808</v>
      </c>
      <c r="K5286" s="21">
        <v>8.0</v>
      </c>
      <c r="L5286" s="21" t="s">
        <v>196</v>
      </c>
      <c r="M5286" s="21"/>
      <c r="N5286" s="21" t="s">
        <v>10809</v>
      </c>
      <c r="O5286" s="21"/>
      <c r="P5286" s="21"/>
      <c r="Q5286" s="21"/>
      <c r="R5286" s="21" t="s">
        <v>10796</v>
      </c>
      <c r="S5286" s="21" t="s">
        <v>10804</v>
      </c>
      <c r="T5286" s="22" t="s">
        <v>10810</v>
      </c>
      <c r="U5286" s="23"/>
      <c r="V5286" s="23"/>
      <c r="W5286" s="15">
        <f t="shared" si="2"/>
        <v>45635</v>
      </c>
      <c r="X5286" s="24">
        <v>5285.0</v>
      </c>
      <c r="Y5286" s="17" t="str">
        <f t="shared" si="7525"/>
        <v>=COUNTIFS(C$3:C5286,C5286)</v>
      </c>
      <c r="Z5286" s="25" t="str">
        <f t="shared" si="7526"/>
        <v>#NAME?</v>
      </c>
      <c r="AA5286" s="25" t="str">
        <f t="shared" si="7527"/>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28"/>
        <v>1</v>
      </c>
      <c r="B5287" s="10">
        <f t="shared" si="5557"/>
        <v>1</v>
      </c>
      <c r="C5287" s="12" t="s">
        <v>10811</v>
      </c>
      <c r="D5287" s="21" t="s">
        <v>47</v>
      </c>
      <c r="E5287" s="21" t="s">
        <v>10812</v>
      </c>
      <c r="F5287" s="21"/>
      <c r="G5287" s="21"/>
      <c r="H5287" s="21" t="s">
        <v>10813</v>
      </c>
      <c r="I5287" s="21" t="s">
        <v>10814</v>
      </c>
      <c r="J5287" s="21" t="s">
        <v>4219</v>
      </c>
      <c r="K5287" s="21">
        <v>8.0</v>
      </c>
      <c r="L5287" s="21" t="s">
        <v>196</v>
      </c>
      <c r="M5287" s="21" t="s">
        <v>4220</v>
      </c>
      <c r="N5287" s="21" t="s">
        <v>10815</v>
      </c>
      <c r="O5287" s="21"/>
      <c r="P5287" s="21"/>
      <c r="Q5287" s="21"/>
      <c r="R5287" s="21" t="s">
        <v>10796</v>
      </c>
      <c r="S5287" s="21" t="s">
        <v>10804</v>
      </c>
      <c r="T5287" s="21" t="s">
        <v>10816</v>
      </c>
      <c r="U5287" s="23"/>
      <c r="V5287" s="23"/>
      <c r="W5287" s="15">
        <f t="shared" si="2"/>
        <v>45635</v>
      </c>
      <c r="X5287" s="24">
        <v>5286.0</v>
      </c>
      <c r="Y5287" s="17" t="str">
        <f t="shared" si="7525"/>
        <v>=COUNTIFS(C$3:C5287,C5287)</v>
      </c>
      <c r="Z5287" s="25" t="str">
        <f t="shared" si="7526"/>
        <v>#NAME?</v>
      </c>
      <c r="AA5287" s="25" t="str">
        <f t="shared" si="7527"/>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28"/>
        <v>117</v>
      </c>
      <c r="B5288" s="10">
        <f t="shared" si="5557"/>
        <v>124</v>
      </c>
      <c r="C5288" s="12" t="s">
        <v>466</v>
      </c>
      <c r="D5288" s="21" t="str">
        <f t="shared" ref="D5288:D5292" si="7529">VLOOKUP($C5288,$C$1:$P$7320,2,0)</f>
        <v>ind</v>
      </c>
      <c r="E5288" s="21" t="str">
        <f>VLOOKUP($C5288,$C$1:$P$7320,3,0)</f>
        <v/>
      </c>
      <c r="F5288" s="21" t="str">
        <f t="shared" ref="F5288:F5292" si="7530">VLOOKUP($C5288,$C$1:$P$7320,4,0)</f>
        <v/>
      </c>
      <c r="G5288" s="21"/>
      <c r="H5288" s="21" t="str">
        <f t="shared" ref="H5288:H5292" si="7531">VLOOKUP($C5288,$C$1:$P$7320,6,0)</f>
        <v>then, now, so, but</v>
      </c>
      <c r="I5288" s="21" t="str">
        <f t="shared" ref="I5288:I5292" si="7532">VLOOKUP($C5288,$C$1:$P$7320,7,0)</f>
        <v/>
      </c>
      <c r="J5288" s="21" t="str">
        <f t="shared" ref="J5288:J5292" si="7533">VLOOKUP($C5288,$C$1:$P$7320,8,0)</f>
        <v/>
      </c>
      <c r="K5288" s="21" t="str">
        <f t="shared" ref="K5288:K5292" si="7534">VLOOKUP($C5288,$C$1:$P$7320,9,0)</f>
        <v/>
      </c>
      <c r="L5288" s="21" t="str">
        <f t="shared" ref="L5288:L5292" si="7535">VLOOKUP($C5288,$C$1:$P$7320,10,0)</f>
        <v/>
      </c>
      <c r="M5288" s="21" t="str">
        <f t="shared" ref="M5288:M5292" si="7536">VLOOKUP($C5288,$C$1:$P$7320,11,0)</f>
        <v/>
      </c>
      <c r="N5288" s="21" t="str">
        <f t="shared" ref="N5288:N5292" si="7537">VLOOKUP($C5288,$C$1:$P$7320,12,0)</f>
        <v/>
      </c>
      <c r="O5288" s="21" t="str">
        <f t="shared" ref="O5288:O5292" si="7538">VLOOKUP($C5288,$C$1:$P$7320,13,0)</f>
        <v/>
      </c>
      <c r="P5288" s="21" t="str">
        <f t="shared" ref="P5288:P5292" si="7539">VLOOKUP($C5288,$C$1:$P$7320,14,0)</f>
        <v/>
      </c>
      <c r="Q5288" s="21"/>
      <c r="R5288" s="21" t="s">
        <v>10796</v>
      </c>
      <c r="S5288" s="21" t="s">
        <v>10804</v>
      </c>
      <c r="T5288" s="21" t="s">
        <v>10817</v>
      </c>
      <c r="U5288" s="23"/>
      <c r="V5288" s="23"/>
      <c r="W5288" s="15">
        <f t="shared" si="2"/>
        <v>45635</v>
      </c>
      <c r="X5288" s="24">
        <v>5287.0</v>
      </c>
      <c r="Y5288" s="17" t="str">
        <f t="shared" si="7525"/>
        <v>=COUNTIFS(C$3:C5288,C5288)</v>
      </c>
      <c r="Z5288" s="25" t="str">
        <f t="shared" si="7526"/>
        <v>#NAME?</v>
      </c>
      <c r="AA5288" s="25" t="str">
        <f t="shared" si="7527"/>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28"/>
        <v>35</v>
      </c>
      <c r="B5289" s="10">
        <f t="shared" si="5557"/>
        <v>39</v>
      </c>
      <c r="C5289" s="12" t="s">
        <v>704</v>
      </c>
      <c r="D5289" s="21" t="str">
        <f t="shared" si="7529"/>
        <v>noun</v>
      </c>
      <c r="E5289" s="21" t="s">
        <v>8897</v>
      </c>
      <c r="F5289" s="21" t="str">
        <f t="shared" si="7530"/>
        <v/>
      </c>
      <c r="G5289" s="21"/>
      <c r="H5289" s="21" t="str">
        <f t="shared" si="7531"/>
        <v>by a monk, monastic</v>
      </c>
      <c r="I5289" s="21" t="str">
        <f t="shared" si="7532"/>
        <v>beggar, mendicant</v>
      </c>
      <c r="J5289" s="21" t="str">
        <f t="shared" si="7533"/>
        <v>√bhikkh (beg)</v>
      </c>
      <c r="K5289" s="21">
        <f t="shared" si="7534"/>
        <v>1</v>
      </c>
      <c r="L5289" s="21" t="str">
        <f t="shared" si="7535"/>
        <v>a</v>
      </c>
      <c r="M5289" s="21" t="str">
        <f t="shared" si="7536"/>
        <v/>
      </c>
      <c r="N5289" s="21" t="str">
        <f t="shared" si="7537"/>
        <v>√bhikkh + u</v>
      </c>
      <c r="O5289" s="21" t="str">
        <f t="shared" si="7538"/>
        <v/>
      </c>
      <c r="P5289" s="21" t="str">
        <f t="shared" si="7539"/>
        <v/>
      </c>
      <c r="Q5289" s="21"/>
      <c r="R5289" s="21" t="s">
        <v>10796</v>
      </c>
      <c r="S5289" s="21" t="s">
        <v>10804</v>
      </c>
      <c r="T5289" s="21" t="s">
        <v>10817</v>
      </c>
      <c r="U5289" s="23"/>
      <c r="V5289" s="23"/>
      <c r="W5289" s="15">
        <f t="shared" si="2"/>
        <v>45635</v>
      </c>
      <c r="X5289" s="24">
        <v>5288.0</v>
      </c>
      <c r="Y5289" s="17" t="str">
        <f t="shared" si="7525"/>
        <v>=COUNTIFS(C$3:C5289,C5289)</v>
      </c>
      <c r="Z5289" s="25" t="str">
        <f t="shared" si="7526"/>
        <v>#NAME?</v>
      </c>
      <c r="AA5289" s="25" t="str">
        <f t="shared" si="7527"/>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28"/>
        <v>8</v>
      </c>
      <c r="B5290" s="10">
        <f t="shared" si="5557"/>
        <v>9</v>
      </c>
      <c r="C5290" s="12" t="s">
        <v>2497</v>
      </c>
      <c r="D5290" s="21" t="str">
        <f t="shared" si="7529"/>
        <v>prp</v>
      </c>
      <c r="E5290" s="21" t="str">
        <f t="shared" ref="E5290:E5292" si="7540">VLOOKUP($C5290,$C$1:$P$7320,3,0)</f>
        <v>masc instr sg of kārayamāna, from kāreti</v>
      </c>
      <c r="F5290" s="21" t="str">
        <f t="shared" si="7530"/>
        <v/>
      </c>
      <c r="G5290" s="21"/>
      <c r="H5290" s="21" t="str">
        <f t="shared" si="7531"/>
        <v>by (the monk) building</v>
      </c>
      <c r="I5290" s="21" t="str">
        <f t="shared" si="7532"/>
        <v>causing to make</v>
      </c>
      <c r="J5290" s="21" t="str">
        <f t="shared" si="7533"/>
        <v>√kar (do, make)</v>
      </c>
      <c r="K5290" s="21">
        <f t="shared" si="7534"/>
        <v>7</v>
      </c>
      <c r="L5290" s="21" t="str">
        <f t="shared" si="7535"/>
        <v>*aya</v>
      </c>
      <c r="M5290" s="21" t="str">
        <f t="shared" si="7536"/>
        <v>√kar + *aya &gt; kāraya (caus)</v>
      </c>
      <c r="N5290" s="21" t="str">
        <f t="shared" si="7537"/>
        <v>kāraya + māna</v>
      </c>
      <c r="O5290" s="21" t="str">
        <f t="shared" si="7538"/>
        <v/>
      </c>
      <c r="P5290" s="21" t="str">
        <f t="shared" si="7539"/>
        <v/>
      </c>
      <c r="Q5290" s="21"/>
      <c r="R5290" s="21" t="s">
        <v>10796</v>
      </c>
      <c r="S5290" s="21" t="s">
        <v>10804</v>
      </c>
      <c r="T5290" s="21" t="s">
        <v>10817</v>
      </c>
      <c r="U5290" s="23"/>
      <c r="V5290" s="23"/>
      <c r="W5290" s="15">
        <f t="shared" si="2"/>
        <v>45635</v>
      </c>
      <c r="X5290" s="24">
        <v>5289.0</v>
      </c>
      <c r="Y5290" s="17" t="str">
        <f t="shared" si="7525"/>
        <v>=COUNTIFS(C$3:C5290,C5290)</v>
      </c>
      <c r="Z5290" s="25" t="str">
        <f t="shared" si="7526"/>
        <v>#NAME?</v>
      </c>
      <c r="AA5290" s="25" t="str">
        <f t="shared" si="7527"/>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28"/>
        <v>2</v>
      </c>
      <c r="B5291" s="10">
        <f t="shared" si="5557"/>
        <v>3</v>
      </c>
      <c r="C5291" s="12" t="s">
        <v>2520</v>
      </c>
      <c r="D5291" s="21" t="str">
        <f t="shared" si="7529"/>
        <v>adj</v>
      </c>
      <c r="E5291" s="21" t="str">
        <f t="shared" si="7540"/>
        <v>fem nom sg</v>
      </c>
      <c r="F5291" s="21" t="str">
        <f t="shared" si="7530"/>
        <v/>
      </c>
      <c r="G5291" s="21"/>
      <c r="H5291" s="21" t="str">
        <f t="shared" si="7531"/>
        <v>according to the measurement, with the right measurement</v>
      </c>
      <c r="I5291" s="21" t="str">
        <f t="shared" si="7532"/>
        <v>with measure</v>
      </c>
      <c r="J5291" s="21" t="str">
        <f t="shared" si="7533"/>
        <v>√mā (measure)</v>
      </c>
      <c r="K5291" s="21">
        <f t="shared" si="7534"/>
        <v>5</v>
      </c>
      <c r="L5291" s="21" t="str">
        <f t="shared" si="7535"/>
        <v>nā</v>
      </c>
      <c r="M5291" s="21" t="str">
        <f t="shared" si="7536"/>
        <v/>
      </c>
      <c r="N5291" s="21" t="str">
        <f t="shared" si="7537"/>
        <v>pa + √mā + aṇa + ikā</v>
      </c>
      <c r="O5291" s="21" t="str">
        <f t="shared" si="7538"/>
        <v/>
      </c>
      <c r="P5291" s="21" t="str">
        <f t="shared" si="7539"/>
        <v/>
      </c>
      <c r="Q5291" s="21"/>
      <c r="R5291" s="21" t="s">
        <v>10796</v>
      </c>
      <c r="S5291" s="21" t="s">
        <v>10804</v>
      </c>
      <c r="T5291" s="21" t="s">
        <v>10817</v>
      </c>
      <c r="U5291" s="23"/>
      <c r="V5291" s="23"/>
      <c r="W5291" s="15">
        <f t="shared" si="2"/>
        <v>45635</v>
      </c>
      <c r="X5291" s="24">
        <v>5290.0</v>
      </c>
      <c r="Y5291" s="17" t="str">
        <f t="shared" si="7525"/>
        <v>=COUNTIFS(C$3:C5291,C5291)</v>
      </c>
      <c r="Z5291" s="25" t="str">
        <f t="shared" si="7526"/>
        <v>#NAME?</v>
      </c>
      <c r="AA5291" s="25" t="str">
        <f t="shared" si="7527"/>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28"/>
        <v>2</v>
      </c>
      <c r="B5292" s="10">
        <f t="shared" si="5557"/>
        <v>3</v>
      </c>
      <c r="C5292" s="12" t="s">
        <v>2527</v>
      </c>
      <c r="D5292" s="21" t="str">
        <f t="shared" si="7529"/>
        <v>ptp</v>
      </c>
      <c r="E5292" s="21" t="str">
        <f t="shared" si="7540"/>
        <v>fem nom sg of kāretabba</v>
      </c>
      <c r="F5292" s="21" t="str">
        <f t="shared" si="7530"/>
        <v/>
      </c>
      <c r="G5292" s="21"/>
      <c r="H5292" s="21" t="str">
        <f t="shared" si="7531"/>
        <v>should be built</v>
      </c>
      <c r="I5292" s="21" t="str">
        <f t="shared" si="7532"/>
        <v>to cause to be done</v>
      </c>
      <c r="J5292" s="21" t="str">
        <f t="shared" si="7533"/>
        <v>√kar (do, make)</v>
      </c>
      <c r="K5292" s="21">
        <f t="shared" si="7534"/>
        <v>7</v>
      </c>
      <c r="L5292" s="21" t="str">
        <f t="shared" si="7535"/>
        <v>*e</v>
      </c>
      <c r="M5292" s="21" t="str">
        <f t="shared" si="7536"/>
        <v>√kar + *e &gt; kāre (caus)</v>
      </c>
      <c r="N5292" s="21" t="str">
        <f t="shared" si="7537"/>
        <v>kāre + tabba</v>
      </c>
      <c r="O5292" s="21" t="str">
        <f t="shared" si="7538"/>
        <v/>
      </c>
      <c r="P5292" s="21" t="str">
        <f t="shared" si="7539"/>
        <v/>
      </c>
      <c r="Q5292" s="21"/>
      <c r="R5292" s="21" t="s">
        <v>10796</v>
      </c>
      <c r="S5292" s="21" t="s">
        <v>10804</v>
      </c>
      <c r="T5292" s="21" t="s">
        <v>10817</v>
      </c>
      <c r="U5292" s="23"/>
      <c r="V5292" s="23"/>
      <c r="W5292" s="15">
        <f t="shared" si="2"/>
        <v>45635</v>
      </c>
      <c r="X5292" s="24">
        <v>5291.0</v>
      </c>
      <c r="Y5292" s="17" t="str">
        <f t="shared" si="7525"/>
        <v>=COUNTIFS(C$3:C5292,C5292)</v>
      </c>
      <c r="Z5292" s="25" t="str">
        <f t="shared" si="7526"/>
        <v>#NAME?</v>
      </c>
      <c r="AA5292" s="25" t="str">
        <f t="shared" si="7527"/>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57"/>
        <v>0</v>
      </c>
      <c r="C5293" s="130"/>
      <c r="D5293" s="130"/>
      <c r="E5293" s="130"/>
      <c r="F5293" s="130"/>
      <c r="G5293" s="130"/>
      <c r="H5293" s="130"/>
      <c r="I5293" s="130"/>
      <c r="J5293" s="130"/>
      <c r="K5293" s="130"/>
      <c r="L5293" s="130"/>
      <c r="M5293" s="130"/>
      <c r="N5293" s="130"/>
      <c r="O5293" s="130"/>
      <c r="P5293" s="130"/>
      <c r="Q5293" s="130"/>
      <c r="R5293" s="130"/>
      <c r="S5293" s="130"/>
      <c r="T5293" s="130"/>
      <c r="U5293" s="36"/>
      <c r="V5293" s="36"/>
      <c r="W5293" s="15">
        <f t="shared" si="2"/>
        <v>45635</v>
      </c>
      <c r="X5293" s="24">
        <v>5292.0</v>
      </c>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57"/>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2"/>
        <v>45635</v>
      </c>
      <c r="X5294" s="24">
        <v>5293.0</v>
      </c>
      <c r="Y5294" s="17" t="str">
        <f t="shared" ref="Y5294:Y5303" si="7541">formulatext(A5294)</f>
        <v>#N/A</v>
      </c>
      <c r="Z5294" s="25" t="str">
        <f t="shared" ref="Z5294:Z5303" si="7542">org.libreoffice.regex(Y5294,"(\= COUNTIFS\(C\$\d{1,3}:)(C\d{1,3})(,)(C\d{1,3})(\))","$2")</f>
        <v>#NAME?</v>
      </c>
      <c r="AA5294" s="25" t="str">
        <f t="shared" ref="AA5294:AA5303" si="7543">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44">COUNTIFS(C$3:C5295,C5295)</f>
        <v>3</v>
      </c>
      <c r="B5295" s="10">
        <f t="shared" si="5557"/>
        <v>5</v>
      </c>
      <c r="C5295" s="12" t="s">
        <v>2535</v>
      </c>
      <c r="D5295" s="21" t="str">
        <f t="shared" ref="D5295:D5297" si="7545">VLOOKUP($C5295,$C$1:$P$7320,2,0)</f>
        <v>comp</v>
      </c>
      <c r="E5295" s="21" t="str">
        <f t="shared" ref="E5295:E5297" si="7546">VLOOKUP($C5295,$C$1:$P$7320,3,0)</f>
        <v>sandhi, adv + pron</v>
      </c>
      <c r="F5295" s="21" t="str">
        <f t="shared" ref="F5295:F5297" si="7547">VLOOKUP($C5295,$C$1:$P$7320,4,0)</f>
        <v/>
      </c>
      <c r="G5295" s="21"/>
      <c r="H5295" s="21" t="str">
        <f t="shared" ref="H5295:H5297" si="7548">VLOOKUP($C5295,$C$1:$P$7320,6,0)</f>
        <v>in this case this</v>
      </c>
      <c r="I5295" s="21" t="str">
        <f t="shared" ref="I5295:I5297" si="7549">VLOOKUP($C5295,$C$1:$P$7320,7,0)</f>
        <v/>
      </c>
      <c r="J5295" s="21" t="str">
        <f t="shared" ref="J5295:J5297" si="7550">VLOOKUP($C5295,$C$1:$P$7320,8,0)</f>
        <v/>
      </c>
      <c r="K5295" s="21" t="str">
        <f t="shared" ref="K5295:K5297" si="7551">VLOOKUP($C5295,$C$1:$P$7320,9,0)</f>
        <v/>
      </c>
      <c r="L5295" s="21" t="str">
        <f t="shared" ref="L5295:L5297" si="7552">VLOOKUP($C5295,$C$1:$P$7320,10,0)</f>
        <v/>
      </c>
      <c r="M5295" s="21" t="str">
        <f t="shared" ref="M5295:M5297" si="7553">VLOOKUP($C5295,$C$1:$P$7320,11,0)</f>
        <v/>
      </c>
      <c r="N5295" s="21" t="str">
        <f t="shared" ref="N5295:N5297" si="7554">VLOOKUP($C5295,$C$1:$P$7320,12,0)</f>
        <v>tatra + idaṃ</v>
      </c>
      <c r="O5295" s="21" t="str">
        <f t="shared" ref="O5295:O5297" si="7555">VLOOKUP($C5295,$C$1:$P$7320,13,0)</f>
        <v/>
      </c>
      <c r="P5295" s="21" t="str">
        <f t="shared" ref="P5295:P5297" si="7556">VLOOKUP($C5295,$C$1:$P$7320,14,0)</f>
        <v/>
      </c>
      <c r="Q5295" s="21"/>
      <c r="R5295" s="21" t="s">
        <v>10796</v>
      </c>
      <c r="S5295" s="21" t="s">
        <v>10804</v>
      </c>
      <c r="T5295" s="21" t="s">
        <v>10818</v>
      </c>
      <c r="U5295" s="23"/>
      <c r="V5295" s="23"/>
      <c r="W5295" s="15">
        <f t="shared" si="2"/>
        <v>45635</v>
      </c>
      <c r="X5295" s="24">
        <v>5294.0</v>
      </c>
      <c r="Y5295" s="17" t="str">
        <f t="shared" si="7541"/>
        <v>=COUNTIFS(C$3:C5295,C5295)</v>
      </c>
      <c r="Z5295" s="25" t="str">
        <f t="shared" si="7542"/>
        <v>#NAME?</v>
      </c>
      <c r="AA5295" s="25" t="str">
        <f t="shared" si="7543"/>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44"/>
        <v>4</v>
      </c>
      <c r="B5296" s="10">
        <f t="shared" si="5557"/>
        <v>5</v>
      </c>
      <c r="C5296" s="12" t="s">
        <v>2543</v>
      </c>
      <c r="D5296" s="21" t="str">
        <f t="shared" si="7545"/>
        <v>noun</v>
      </c>
      <c r="E5296" s="21" t="str">
        <f t="shared" si="7546"/>
        <v>nt nom sg of pamāṇa, from pamiṇāti</v>
      </c>
      <c r="F5296" s="21" t="str">
        <f t="shared" si="7547"/>
        <v/>
      </c>
      <c r="G5296" s="21"/>
      <c r="H5296" s="21" t="str">
        <f t="shared" si="7548"/>
        <v>measurement, size</v>
      </c>
      <c r="I5296" s="21" t="str">
        <f t="shared" si="7549"/>
        <v/>
      </c>
      <c r="J5296" s="21" t="str">
        <f t="shared" si="7550"/>
        <v>√mā (measure)</v>
      </c>
      <c r="K5296" s="21">
        <f t="shared" si="7551"/>
        <v>5</v>
      </c>
      <c r="L5296" s="21" t="str">
        <f t="shared" si="7552"/>
        <v>nā</v>
      </c>
      <c r="M5296" s="21" t="str">
        <f t="shared" si="7553"/>
        <v/>
      </c>
      <c r="N5296" s="21" t="str">
        <f t="shared" si="7554"/>
        <v>pa + √mā + aṇa</v>
      </c>
      <c r="O5296" s="21" t="str">
        <f t="shared" si="7555"/>
        <v/>
      </c>
      <c r="P5296" s="21" t="str">
        <f t="shared" si="7556"/>
        <v/>
      </c>
      <c r="Q5296" s="21"/>
      <c r="R5296" s="21" t="s">
        <v>10796</v>
      </c>
      <c r="S5296" s="21" t="s">
        <v>10804</v>
      </c>
      <c r="T5296" s="21" t="s">
        <v>10818</v>
      </c>
      <c r="U5296" s="77"/>
      <c r="V5296" s="23"/>
      <c r="W5296" s="15">
        <f t="shared" si="2"/>
        <v>45635</v>
      </c>
      <c r="X5296" s="24">
        <v>5295.0</v>
      </c>
      <c r="Y5296" s="17" t="str">
        <f t="shared" si="7541"/>
        <v>=COUNTIFS(C$3:C5296,C5296)</v>
      </c>
      <c r="Z5296" s="25" t="str">
        <f t="shared" si="7542"/>
        <v>#NAME?</v>
      </c>
      <c r="AA5296" s="25" t="str">
        <f t="shared" si="7543"/>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44"/>
        <v>3</v>
      </c>
      <c r="B5297" s="10">
        <f t="shared" si="5557"/>
        <v>5</v>
      </c>
      <c r="C5297" s="12" t="s">
        <v>2548</v>
      </c>
      <c r="D5297" s="21" t="str">
        <f t="shared" si="7545"/>
        <v>ind</v>
      </c>
      <c r="E5297" s="21" t="str">
        <f t="shared" si="7546"/>
        <v>adv, abl sg of dīgha</v>
      </c>
      <c r="F5297" s="21" t="str">
        <f t="shared" si="7547"/>
        <v/>
      </c>
      <c r="G5297" s="21"/>
      <c r="H5297" s="21" t="str">
        <f t="shared" si="7548"/>
        <v>lengthwise, in length</v>
      </c>
      <c r="I5297" s="21" t="str">
        <f t="shared" si="7549"/>
        <v>from long</v>
      </c>
      <c r="J5297" s="21" t="str">
        <f t="shared" si="7550"/>
        <v/>
      </c>
      <c r="K5297" s="21" t="str">
        <f t="shared" si="7551"/>
        <v/>
      </c>
      <c r="L5297" s="21" t="str">
        <f t="shared" si="7552"/>
        <v/>
      </c>
      <c r="M5297" s="21" t="str">
        <f t="shared" si="7553"/>
        <v/>
      </c>
      <c r="N5297" s="21" t="str">
        <f t="shared" si="7554"/>
        <v>dīgha + so</v>
      </c>
      <c r="O5297" s="21" t="str">
        <f t="shared" si="7555"/>
        <v/>
      </c>
      <c r="P5297" s="21" t="str">
        <f t="shared" si="7556"/>
        <v/>
      </c>
      <c r="Q5297" s="21"/>
      <c r="R5297" s="21" t="s">
        <v>10796</v>
      </c>
      <c r="S5297" s="21" t="s">
        <v>10804</v>
      </c>
      <c r="T5297" s="21" t="s">
        <v>10818</v>
      </c>
      <c r="U5297" s="23"/>
      <c r="V5297" s="23"/>
      <c r="W5297" s="15">
        <f t="shared" si="2"/>
        <v>45635</v>
      </c>
      <c r="X5297" s="24">
        <v>5296.0</v>
      </c>
      <c r="Y5297" s="17" t="str">
        <f t="shared" si="7541"/>
        <v>=COUNTIFS(C$3:C5297,C5297)</v>
      </c>
      <c r="Z5297" s="25" t="str">
        <f t="shared" si="7542"/>
        <v>#NAME?</v>
      </c>
      <c r="AA5297" s="25" t="str">
        <f t="shared" si="7543"/>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44"/>
        <v>1</v>
      </c>
      <c r="B5298" s="10">
        <f t="shared" si="5557"/>
        <v>1</v>
      </c>
      <c r="C5298" s="12" t="s">
        <v>10819</v>
      </c>
      <c r="D5298" s="27" t="s">
        <v>141</v>
      </c>
      <c r="E5298" s="21" t="s">
        <v>10820</v>
      </c>
      <c r="F5298" s="21"/>
      <c r="G5298" s="21"/>
      <c r="H5298" s="21" t="s">
        <v>159</v>
      </c>
      <c r="I5298" s="21"/>
      <c r="J5298" s="21"/>
      <c r="K5298" s="21"/>
      <c r="L5298" s="21"/>
      <c r="M5298" s="21"/>
      <c r="N5298" s="21"/>
      <c r="O5298" s="21"/>
      <c r="P5298" s="21"/>
      <c r="Q5298" s="21"/>
      <c r="R5298" s="21" t="s">
        <v>10796</v>
      </c>
      <c r="S5298" s="21" t="s">
        <v>10804</v>
      </c>
      <c r="T5298" s="27" t="s">
        <v>10821</v>
      </c>
      <c r="U5298" s="23"/>
      <c r="V5298" s="23"/>
      <c r="W5298" s="15">
        <f t="shared" si="2"/>
        <v>45635</v>
      </c>
      <c r="X5298" s="24">
        <v>5297.0</v>
      </c>
      <c r="Y5298" s="17" t="str">
        <f t="shared" si="7541"/>
        <v>=COUNTIFS(C$3:C5298,C5298)</v>
      </c>
      <c r="Z5298" s="25" t="str">
        <f t="shared" si="7542"/>
        <v>#NAME?</v>
      </c>
      <c r="AA5298" s="25" t="str">
        <f t="shared" si="7543"/>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44"/>
        <v>3</v>
      </c>
      <c r="B5299" s="10">
        <f t="shared" si="5557"/>
        <v>7</v>
      </c>
      <c r="C5299" s="12" t="s">
        <v>2567</v>
      </c>
      <c r="D5299" s="21" t="str">
        <f t="shared" ref="D5299:D5303" si="7557">VLOOKUP($C5299,$C$1:$P$7320,2,0)</f>
        <v>noun</v>
      </c>
      <c r="E5299" s="21" t="str">
        <f t="shared" ref="E5299:E5303" si="7558">VLOOKUP($C5299,$C$1:$P$7320,3,0)</f>
        <v>fem nom pl</v>
      </c>
      <c r="F5299" s="21" t="str">
        <f t="shared" ref="F5299:F5303" si="7559">VLOOKUP($C5299,$C$1:$P$7320,4,0)</f>
        <v/>
      </c>
      <c r="G5299" s="21"/>
      <c r="H5299" s="21" t="str">
        <f t="shared" ref="H5299:H5303" si="7560">VLOOKUP($C5299,$C$1:$P$7320,6,0)</f>
        <v>spans</v>
      </c>
      <c r="I5299" s="21" t="str">
        <f t="shared" ref="I5299:I5303" si="7561">VLOOKUP($C5299,$C$1:$P$7320,7,0)</f>
        <v>hand-length</v>
      </c>
      <c r="J5299" s="21" t="str">
        <f t="shared" ref="J5299:J5303" si="7562">VLOOKUP($C5299,$C$1:$P$7320,8,0)</f>
        <v/>
      </c>
      <c r="K5299" s="21" t="str">
        <f t="shared" ref="K5299:K5303" si="7563">VLOOKUP($C5299,$C$1:$P$7320,9,0)</f>
        <v/>
      </c>
      <c r="L5299" s="21" t="str">
        <f t="shared" ref="L5299:L5303" si="7564">VLOOKUP($C5299,$C$1:$P$7320,10,0)</f>
        <v/>
      </c>
      <c r="M5299" s="21" t="str">
        <f t="shared" ref="M5299:M5303" si="7565">VLOOKUP($C5299,$C$1:$P$7320,11,0)</f>
        <v/>
      </c>
      <c r="N5299" s="21" t="str">
        <f t="shared" ref="N5299:N5303" si="7566">VLOOKUP($C5299,$C$1:$P$7320,12,0)</f>
        <v/>
      </c>
      <c r="O5299" s="21" t="str">
        <f t="shared" ref="O5299:O5303" si="7567">VLOOKUP($C5299,$C$1:$P$7320,13,0)</f>
        <v/>
      </c>
      <c r="P5299" s="21" t="str">
        <f t="shared" ref="P5299:P5303" si="7568">VLOOKUP($C5299,$C$1:$P$7320,14,0)</f>
        <v/>
      </c>
      <c r="Q5299" s="21"/>
      <c r="R5299" s="21" t="s">
        <v>10796</v>
      </c>
      <c r="S5299" s="21" t="s">
        <v>10804</v>
      </c>
      <c r="T5299" s="21" t="s">
        <v>10818</v>
      </c>
      <c r="U5299" s="23"/>
      <c r="V5299" s="23"/>
      <c r="W5299" s="15">
        <f t="shared" si="2"/>
        <v>45635</v>
      </c>
      <c r="X5299" s="24">
        <v>5298.0</v>
      </c>
      <c r="Y5299" s="17" t="str">
        <f t="shared" si="7541"/>
        <v>=COUNTIFS(C$3:C5299,C5299)</v>
      </c>
      <c r="Z5299" s="25" t="str">
        <f t="shared" si="7542"/>
        <v>#NAME?</v>
      </c>
      <c r="AA5299" s="25" t="str">
        <f t="shared" si="7543"/>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44"/>
        <v>3</v>
      </c>
      <c r="B5300" s="10">
        <f t="shared" si="5557"/>
        <v>5</v>
      </c>
      <c r="C5300" s="12" t="s">
        <v>2572</v>
      </c>
      <c r="D5300" s="21" t="str">
        <f t="shared" si="7557"/>
        <v>noun</v>
      </c>
      <c r="E5300" s="21" t="str">
        <f t="shared" si="7558"/>
        <v>fem instr sg, comp</v>
      </c>
      <c r="F5300" s="21" t="str">
        <f t="shared" si="7559"/>
        <v/>
      </c>
      <c r="G5300" s="21"/>
      <c r="H5300" s="21" t="str">
        <f t="shared" si="7560"/>
        <v>according to the standard span</v>
      </c>
      <c r="I5300" s="21" t="str">
        <f t="shared" si="7561"/>
        <v>by well-gone span</v>
      </c>
      <c r="J5300" s="21" t="str">
        <f t="shared" si="7562"/>
        <v/>
      </c>
      <c r="K5300" s="21" t="str">
        <f t="shared" si="7563"/>
        <v/>
      </c>
      <c r="L5300" s="21" t="str">
        <f t="shared" si="7564"/>
        <v/>
      </c>
      <c r="M5300" s="21" t="str">
        <f t="shared" si="7565"/>
        <v/>
      </c>
      <c r="N5300" s="21" t="str">
        <f t="shared" si="7566"/>
        <v>sugata + vidatthi</v>
      </c>
      <c r="O5300" s="21" t="str">
        <f t="shared" si="7567"/>
        <v>kammadhāraya</v>
      </c>
      <c r="P5300" s="21" t="str">
        <f t="shared" si="7568"/>
        <v>sugata + vidatthi</v>
      </c>
      <c r="Q5300" s="21"/>
      <c r="R5300" s="21" t="s">
        <v>10796</v>
      </c>
      <c r="S5300" s="21" t="s">
        <v>10804</v>
      </c>
      <c r="T5300" s="21" t="s">
        <v>10818</v>
      </c>
      <c r="U5300" s="23"/>
      <c r="V5300" s="23"/>
      <c r="W5300" s="15">
        <f t="shared" si="2"/>
        <v>45635</v>
      </c>
      <c r="X5300" s="24">
        <v>5299.0</v>
      </c>
      <c r="Y5300" s="17" t="str">
        <f t="shared" si="7541"/>
        <v>=COUNTIFS(C$3:C5300,C5300)</v>
      </c>
      <c r="Z5300" s="25" t="str">
        <f t="shared" si="7542"/>
        <v>#NAME?</v>
      </c>
      <c r="AA5300" s="25" t="str">
        <f t="shared" si="7543"/>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44"/>
        <v>4</v>
      </c>
      <c r="B5301" s="10">
        <f t="shared" si="5557"/>
        <v>6</v>
      </c>
      <c r="C5301" s="12" t="s">
        <v>2586</v>
      </c>
      <c r="D5301" s="21" t="str">
        <f t="shared" si="7557"/>
        <v>ind</v>
      </c>
      <c r="E5301" s="21" t="str">
        <f t="shared" si="7558"/>
        <v>adv</v>
      </c>
      <c r="F5301" s="21" t="str">
        <f t="shared" si="7559"/>
        <v/>
      </c>
      <c r="G5301" s="21"/>
      <c r="H5301" s="21" t="str">
        <f t="shared" si="7560"/>
        <v>across, horizontally, width-wise</v>
      </c>
      <c r="I5301" s="21" t="str">
        <f t="shared" si="7561"/>
        <v/>
      </c>
      <c r="J5301" s="21" t="str">
        <f t="shared" si="7562"/>
        <v>√tir (cross)</v>
      </c>
      <c r="K5301" s="21">
        <f t="shared" si="7563"/>
        <v>1</v>
      </c>
      <c r="L5301" s="21" t="str">
        <f t="shared" si="7564"/>
        <v>a</v>
      </c>
      <c r="M5301" s="21" t="str">
        <f t="shared" si="7565"/>
        <v/>
      </c>
      <c r="N5301" s="21" t="str">
        <f t="shared" si="7566"/>
        <v>√tir + iya + aṃ</v>
      </c>
      <c r="O5301" s="21" t="str">
        <f t="shared" si="7567"/>
        <v/>
      </c>
      <c r="P5301" s="21" t="str">
        <f t="shared" si="7568"/>
        <v/>
      </c>
      <c r="Q5301" s="21"/>
      <c r="R5301" s="21" t="s">
        <v>10796</v>
      </c>
      <c r="S5301" s="21" t="s">
        <v>10804</v>
      </c>
      <c r="T5301" s="21" t="s">
        <v>10818</v>
      </c>
      <c r="U5301" s="23"/>
      <c r="V5301" s="23"/>
      <c r="W5301" s="15">
        <f t="shared" si="2"/>
        <v>45635</v>
      </c>
      <c r="X5301" s="24">
        <v>5300.0</v>
      </c>
      <c r="Y5301" s="17" t="str">
        <f t="shared" si="7541"/>
        <v>=COUNTIFS(C$3:C5301,C5301)</v>
      </c>
      <c r="Z5301" s="25" t="str">
        <f t="shared" si="7542"/>
        <v>#NAME?</v>
      </c>
      <c r="AA5301" s="25" t="str">
        <f t="shared" si="7543"/>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44"/>
        <v>8</v>
      </c>
      <c r="B5302" s="10">
        <f t="shared" si="5557"/>
        <v>9</v>
      </c>
      <c r="C5302" s="12" t="s">
        <v>3348</v>
      </c>
      <c r="D5302" s="21" t="str">
        <f t="shared" si="7557"/>
        <v>card</v>
      </c>
      <c r="E5302" s="21" t="str">
        <f t="shared" si="7558"/>
        <v>x nom pl</v>
      </c>
      <c r="F5302" s="21" t="str">
        <f t="shared" si="7559"/>
        <v/>
      </c>
      <c r="G5302" s="21"/>
      <c r="H5302" s="21" t="str">
        <f t="shared" si="7560"/>
        <v>two</v>
      </c>
      <c r="I5302" s="21" t="str">
        <f t="shared" si="7561"/>
        <v/>
      </c>
      <c r="J5302" s="21" t="str">
        <f t="shared" si="7562"/>
        <v/>
      </c>
      <c r="K5302" s="21" t="str">
        <f t="shared" si="7563"/>
        <v/>
      </c>
      <c r="L5302" s="21" t="str">
        <f t="shared" si="7564"/>
        <v/>
      </c>
      <c r="M5302" s="21" t="str">
        <f t="shared" si="7565"/>
        <v/>
      </c>
      <c r="N5302" s="21" t="str">
        <f t="shared" si="7566"/>
        <v/>
      </c>
      <c r="O5302" s="21" t="str">
        <f t="shared" si="7567"/>
        <v/>
      </c>
      <c r="P5302" s="21" t="str">
        <f t="shared" si="7568"/>
        <v/>
      </c>
      <c r="Q5302" s="21"/>
      <c r="R5302" s="21" t="s">
        <v>10796</v>
      </c>
      <c r="S5302" s="21" t="s">
        <v>10804</v>
      </c>
      <c r="T5302" s="21" t="s">
        <v>10818</v>
      </c>
      <c r="U5302" s="23"/>
      <c r="V5302" s="23"/>
      <c r="W5302" s="15">
        <f t="shared" si="2"/>
        <v>45635</v>
      </c>
      <c r="X5302" s="24">
        <v>5301.0</v>
      </c>
      <c r="Y5302" s="17" t="str">
        <f t="shared" si="7541"/>
        <v>=COUNTIFS(C$3:C5302,C5302)</v>
      </c>
      <c r="Z5302" s="25" t="str">
        <f t="shared" si="7542"/>
        <v>#NAME?</v>
      </c>
      <c r="AA5302" s="25" t="str">
        <f t="shared" si="7543"/>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44"/>
        <v>4</v>
      </c>
      <c r="B5303" s="10">
        <f t="shared" si="5557"/>
        <v>7</v>
      </c>
      <c r="C5303" s="12" t="s">
        <v>2567</v>
      </c>
      <c r="D5303" s="21" t="str">
        <f t="shared" si="7557"/>
        <v>noun</v>
      </c>
      <c r="E5303" s="21" t="str">
        <f t="shared" si="7558"/>
        <v>fem nom pl</v>
      </c>
      <c r="F5303" s="21" t="str">
        <f t="shared" si="7559"/>
        <v/>
      </c>
      <c r="G5303" s="21"/>
      <c r="H5303" s="21" t="str">
        <f t="shared" si="7560"/>
        <v>spans</v>
      </c>
      <c r="I5303" s="21" t="str">
        <f t="shared" si="7561"/>
        <v>hand-length</v>
      </c>
      <c r="J5303" s="21" t="str">
        <f t="shared" si="7562"/>
        <v/>
      </c>
      <c r="K5303" s="21" t="str">
        <f t="shared" si="7563"/>
        <v/>
      </c>
      <c r="L5303" s="21" t="str">
        <f t="shared" si="7564"/>
        <v/>
      </c>
      <c r="M5303" s="21" t="str">
        <f t="shared" si="7565"/>
        <v/>
      </c>
      <c r="N5303" s="21" t="str">
        <f t="shared" si="7566"/>
        <v/>
      </c>
      <c r="O5303" s="21" t="str">
        <f t="shared" si="7567"/>
        <v/>
      </c>
      <c r="P5303" s="21" t="str">
        <f t="shared" si="7568"/>
        <v/>
      </c>
      <c r="Q5303" s="21"/>
      <c r="R5303" s="21" t="s">
        <v>10796</v>
      </c>
      <c r="S5303" s="21" t="s">
        <v>10804</v>
      </c>
      <c r="T5303" s="21" t="s">
        <v>10818</v>
      </c>
      <c r="U5303" s="23"/>
      <c r="V5303" s="23"/>
      <c r="W5303" s="15">
        <f t="shared" si="2"/>
        <v>45635</v>
      </c>
      <c r="X5303" s="24">
        <v>5302.0</v>
      </c>
      <c r="Y5303" s="17" t="str">
        <f t="shared" si="7541"/>
        <v>=COUNTIFS(C$3:C5303,C5303)</v>
      </c>
      <c r="Z5303" s="25" t="str">
        <f t="shared" si="7542"/>
        <v>#NAME?</v>
      </c>
      <c r="AA5303" s="25" t="str">
        <f t="shared" si="7543"/>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57"/>
        <v>0</v>
      </c>
      <c r="C5304" s="130"/>
      <c r="D5304" s="130"/>
      <c r="E5304" s="130"/>
      <c r="F5304" s="130"/>
      <c r="G5304" s="130"/>
      <c r="H5304" s="130"/>
      <c r="I5304" s="130"/>
      <c r="J5304" s="130"/>
      <c r="K5304" s="130"/>
      <c r="L5304" s="130"/>
      <c r="M5304" s="130"/>
      <c r="N5304" s="130"/>
      <c r="O5304" s="130"/>
      <c r="P5304" s="130"/>
      <c r="Q5304" s="130"/>
      <c r="R5304" s="130"/>
      <c r="S5304" s="130"/>
      <c r="T5304" s="130"/>
      <c r="U5304" s="36"/>
      <c r="V5304" s="36"/>
      <c r="W5304" s="15">
        <f t="shared" si="2"/>
        <v>45635</v>
      </c>
      <c r="X5304" s="24">
        <v>5303.0</v>
      </c>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57"/>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2"/>
        <v>45635</v>
      </c>
      <c r="X5305" s="24">
        <v>5304.0</v>
      </c>
      <c r="Y5305" s="17" t="str">
        <f t="shared" ref="Y5305:Y5309" si="7569">formulatext(A5305)</f>
        <v>#N/A</v>
      </c>
      <c r="Z5305" s="25" t="str">
        <f t="shared" ref="Z5305:Z5309" si="7570">org.libreoffice.regex(Y5305,"(\= COUNTIFS\(C\$\d{1,3}:)(C\d{1,3})(,)(C\d{1,3})(\))","$2")</f>
        <v>#NAME?</v>
      </c>
      <c r="AA5305" s="25" t="str">
        <f t="shared" ref="AA5305:AA5309" si="7571">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72">COUNTIFS(C$3:C5306,C5306)</f>
        <v>30</v>
      </c>
      <c r="B5306" s="10">
        <f t="shared" si="5557"/>
        <v>36</v>
      </c>
      <c r="C5306" s="12" t="s">
        <v>288</v>
      </c>
      <c r="D5306" s="21" t="str">
        <f t="shared" ref="D5306:D5309" si="7573">VLOOKUP($C5306,$C$1:$P$7320,2,0)</f>
        <v>pron</v>
      </c>
      <c r="E5306" s="21" t="str">
        <f t="shared" ref="E5306:E5309" si="7574">VLOOKUP($C5306,$C$1:$P$7320,3,0)</f>
        <v>masc acc sg of ta</v>
      </c>
      <c r="F5306" s="21" t="str">
        <f t="shared" ref="F5306:F5309" si="7575">VLOOKUP($C5306,$C$1:$P$7320,4,0)</f>
        <v/>
      </c>
      <c r="G5306" s="21"/>
      <c r="H5306" s="21" t="str">
        <f t="shared" ref="H5306:H5309" si="7576">VLOOKUP($C5306,$C$1:$P$7320,6,0)</f>
        <v>that</v>
      </c>
      <c r="I5306" s="21" t="str">
        <f t="shared" ref="I5306:I5309" si="7577">VLOOKUP($C5306,$C$1:$P$7320,7,0)</f>
        <v/>
      </c>
      <c r="J5306" s="21" t="str">
        <f t="shared" ref="J5306:J5309" si="7578">VLOOKUP($C5306,$C$1:$P$7320,8,0)</f>
        <v/>
      </c>
      <c r="K5306" s="21" t="str">
        <f t="shared" ref="K5306:K5309" si="7579">VLOOKUP($C5306,$C$1:$P$7320,9,0)</f>
        <v/>
      </c>
      <c r="L5306" s="21" t="str">
        <f t="shared" ref="L5306:L5309" si="7580">VLOOKUP($C5306,$C$1:$P$7320,10,0)</f>
        <v/>
      </c>
      <c r="M5306" s="21" t="str">
        <f t="shared" ref="M5306:M5309" si="7581">VLOOKUP($C5306,$C$1:$P$7320,11,0)</f>
        <v/>
      </c>
      <c r="N5306" s="21" t="str">
        <f t="shared" ref="N5306:N5309" si="7582">VLOOKUP($C5306,$C$1:$P$7320,12,0)</f>
        <v/>
      </c>
      <c r="O5306" s="21" t="str">
        <f t="shared" ref="O5306:O5309" si="7583">VLOOKUP($C5306,$C$1:$P$7320,13,0)</f>
        <v/>
      </c>
      <c r="P5306" s="21" t="str">
        <f t="shared" ref="P5306:P5309" si="7584">VLOOKUP($C5306,$C$1:$P$7320,14,0)</f>
        <v/>
      </c>
      <c r="Q5306" s="21"/>
      <c r="R5306" s="21" t="s">
        <v>10796</v>
      </c>
      <c r="S5306" s="21" t="s">
        <v>10804</v>
      </c>
      <c r="T5306" s="21" t="s">
        <v>10733</v>
      </c>
      <c r="U5306" s="23"/>
      <c r="V5306" s="23"/>
      <c r="W5306" s="15">
        <f t="shared" si="2"/>
        <v>45635</v>
      </c>
      <c r="X5306" s="24">
        <v>5305.0</v>
      </c>
      <c r="Y5306" s="17" t="str">
        <f t="shared" si="7569"/>
        <v>=COUNTIFS(C$3:C5306,C5306)</v>
      </c>
      <c r="Z5306" s="25" t="str">
        <f t="shared" si="7570"/>
        <v>#NAME?</v>
      </c>
      <c r="AA5306" s="25" t="str">
        <f t="shared" si="7571"/>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72"/>
        <v>6</v>
      </c>
      <c r="B5307" s="10">
        <f t="shared" si="5557"/>
        <v>7</v>
      </c>
      <c r="C5307" s="12" t="s">
        <v>4714</v>
      </c>
      <c r="D5307" s="21" t="str">
        <f t="shared" si="7573"/>
        <v>prp</v>
      </c>
      <c r="E5307" s="21" t="str">
        <f t="shared" si="7574"/>
        <v>masc dat sg of atikkāmanta</v>
      </c>
      <c r="F5307" s="21" t="str">
        <f t="shared" si="7575"/>
        <v/>
      </c>
      <c r="G5307" s="21"/>
      <c r="H5307" s="21" t="str">
        <f t="shared" si="7576"/>
        <v>for (a monk) going beyond, exceeding</v>
      </c>
      <c r="I5307" s="21" t="str">
        <f t="shared" si="7577"/>
        <v>causing to go too far</v>
      </c>
      <c r="J5307" s="21" t="str">
        <f t="shared" si="7578"/>
        <v>√kam (go)</v>
      </c>
      <c r="K5307" s="21">
        <f t="shared" si="7579"/>
        <v>1</v>
      </c>
      <c r="L5307" s="21" t="str">
        <f t="shared" si="7580"/>
        <v>*aya</v>
      </c>
      <c r="M5307" s="21" t="str">
        <f t="shared" si="7581"/>
        <v>√kam + *aya &gt; kāmaya (caus)</v>
      </c>
      <c r="N5307" s="21" t="str">
        <f t="shared" si="7582"/>
        <v>ati + kāmaya + nta</v>
      </c>
      <c r="O5307" s="21" t="str">
        <f t="shared" si="7583"/>
        <v/>
      </c>
      <c r="P5307" s="21" t="str">
        <f t="shared" si="7584"/>
        <v/>
      </c>
      <c r="Q5307" s="21"/>
      <c r="R5307" s="21" t="s">
        <v>10796</v>
      </c>
      <c r="S5307" s="21" t="s">
        <v>10804</v>
      </c>
      <c r="T5307" s="21" t="s">
        <v>10733</v>
      </c>
      <c r="U5307" s="77"/>
      <c r="V5307" s="23"/>
      <c r="W5307" s="15">
        <f t="shared" si="2"/>
        <v>45635</v>
      </c>
      <c r="X5307" s="24">
        <v>5306.0</v>
      </c>
      <c r="Y5307" s="17" t="str">
        <f t="shared" si="7569"/>
        <v>=COUNTIFS(C$3:C5307,C5307)</v>
      </c>
      <c r="Z5307" s="25" t="str">
        <f t="shared" si="7570"/>
        <v>#NAME?</v>
      </c>
      <c r="AA5307" s="25" t="str">
        <f t="shared" si="7571"/>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2"/>
        <v>3</v>
      </c>
      <c r="B5308" s="10">
        <f t="shared" si="5557"/>
        <v>5</v>
      </c>
      <c r="C5308" s="12" t="s">
        <v>10734</v>
      </c>
      <c r="D5308" s="21" t="str">
        <f t="shared" si="7573"/>
        <v>ind</v>
      </c>
      <c r="E5308" s="21" t="str">
        <f t="shared" si="7574"/>
        <v>adv, acc sg of chedanaka</v>
      </c>
      <c r="F5308" s="21" t="str">
        <f t="shared" si="7575"/>
        <v/>
      </c>
      <c r="G5308" s="21"/>
      <c r="H5308" s="21" t="str">
        <f t="shared" si="7576"/>
        <v>to be cut, sawed</v>
      </c>
      <c r="I5308" s="21" t="str">
        <f t="shared" si="7577"/>
        <v>having cut</v>
      </c>
      <c r="J5308" s="21" t="str">
        <f t="shared" si="7578"/>
        <v>√chid (cut, steal)</v>
      </c>
      <c r="K5308" s="21">
        <f t="shared" si="7579"/>
        <v>2</v>
      </c>
      <c r="L5308" s="21" t="str">
        <f t="shared" si="7580"/>
        <v>*e</v>
      </c>
      <c r="M5308" s="21" t="str">
        <f t="shared" si="7581"/>
        <v>√chid + *e &gt; chede</v>
      </c>
      <c r="N5308" s="21" t="str">
        <f t="shared" si="7582"/>
        <v>chede + ana + akaṃ</v>
      </c>
      <c r="O5308" s="21" t="str">
        <f t="shared" si="7583"/>
        <v/>
      </c>
      <c r="P5308" s="21" t="str">
        <f t="shared" si="7584"/>
        <v/>
      </c>
      <c r="Q5308" s="21"/>
      <c r="R5308" s="21" t="s">
        <v>10796</v>
      </c>
      <c r="S5308" s="21" t="s">
        <v>10804</v>
      </c>
      <c r="T5308" s="21" t="s">
        <v>10733</v>
      </c>
      <c r="U5308" s="23"/>
      <c r="V5308" s="23"/>
      <c r="W5308" s="15">
        <f t="shared" si="2"/>
        <v>45635</v>
      </c>
      <c r="X5308" s="24">
        <v>5307.0</v>
      </c>
      <c r="Y5308" s="17" t="str">
        <f t="shared" si="7569"/>
        <v>=COUNTIFS(C$3:C5308,C5308)</v>
      </c>
      <c r="Z5308" s="25" t="str">
        <f t="shared" si="7570"/>
        <v>#NAME?</v>
      </c>
      <c r="AA5308" s="25" t="str">
        <f t="shared" si="7571"/>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2"/>
        <v>120</v>
      </c>
      <c r="B5309" s="10">
        <f t="shared" si="5557"/>
        <v>122</v>
      </c>
      <c r="C5309" s="12" t="s">
        <v>4724</v>
      </c>
      <c r="D5309" s="21" t="str">
        <f t="shared" si="7573"/>
        <v>adj</v>
      </c>
      <c r="E5309" s="21" t="str">
        <f t="shared" si="7574"/>
        <v>nt nom sg of pācittiya</v>
      </c>
      <c r="F5309" s="21" t="str">
        <f t="shared" si="7575"/>
        <v>+loc</v>
      </c>
      <c r="G5309" s="21"/>
      <c r="H5309" s="21" t="str">
        <f t="shared" si="7576"/>
        <v>requiring confession</v>
      </c>
      <c r="I5309" s="21" t="str">
        <f t="shared" si="7577"/>
        <v/>
      </c>
      <c r="J5309" s="21" t="str">
        <f t="shared" si="7578"/>
        <v/>
      </c>
      <c r="K5309" s="21" t="str">
        <f t="shared" si="7579"/>
        <v/>
      </c>
      <c r="L5309" s="21" t="str">
        <f t="shared" si="7580"/>
        <v/>
      </c>
      <c r="M5309" s="21" t="str">
        <f t="shared" si="7581"/>
        <v/>
      </c>
      <c r="N5309" s="21" t="str">
        <f t="shared" si="7582"/>
        <v/>
      </c>
      <c r="O5309" s="21" t="str">
        <f t="shared" si="7583"/>
        <v/>
      </c>
      <c r="P5309" s="21" t="str">
        <f t="shared" si="7584"/>
        <v/>
      </c>
      <c r="Q5309" s="21"/>
      <c r="R5309" s="21" t="s">
        <v>10796</v>
      </c>
      <c r="S5309" s="21" t="s">
        <v>10804</v>
      </c>
      <c r="T5309" s="21" t="s">
        <v>10733</v>
      </c>
      <c r="U5309" s="23"/>
      <c r="V5309" s="23"/>
      <c r="W5309" s="15">
        <f t="shared" si="2"/>
        <v>45635</v>
      </c>
      <c r="X5309" s="24">
        <v>5308.0</v>
      </c>
      <c r="Y5309" s="17" t="str">
        <f t="shared" si="7569"/>
        <v>=COUNTIFS(C$3:C5309,C5309)</v>
      </c>
      <c r="Z5309" s="25" t="str">
        <f t="shared" si="7570"/>
        <v>#NAME?</v>
      </c>
      <c r="AA5309" s="25" t="str">
        <f t="shared" si="7571"/>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57"/>
        <v>0</v>
      </c>
      <c r="C5310" s="130"/>
      <c r="D5310" s="130"/>
      <c r="E5310" s="130"/>
      <c r="F5310" s="130"/>
      <c r="G5310" s="130"/>
      <c r="H5310" s="130"/>
      <c r="I5310" s="130"/>
      <c r="J5310" s="130"/>
      <c r="K5310" s="130"/>
      <c r="L5310" s="130"/>
      <c r="M5310" s="130"/>
      <c r="N5310" s="130"/>
      <c r="O5310" s="130"/>
      <c r="P5310" s="130"/>
      <c r="Q5310" s="130"/>
      <c r="R5310" s="130"/>
      <c r="S5310" s="130"/>
      <c r="T5310" s="130"/>
      <c r="U5310" s="36"/>
      <c r="V5310" s="36"/>
      <c r="W5310" s="15">
        <f t="shared" si="2"/>
        <v>45635</v>
      </c>
      <c r="X5310" s="24">
        <v>5309.0</v>
      </c>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57"/>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2"/>
        <v>45635</v>
      </c>
      <c r="X5311" s="24">
        <v>5310.0</v>
      </c>
      <c r="Y5311" s="17" t="str">
        <f t="shared" ref="Y5311:Y5320" si="7585">formulatext(A5311)</f>
        <v>#N/A</v>
      </c>
      <c r="Z5311" s="25" t="str">
        <f t="shared" ref="Z5311:Z5320" si="7586">org.libreoffice.regex(Y5311,"(\= COUNTIFS\(C\$\d{1,3}:)(C\d{1,3})(,)(C\d{1,3})(\))","$2")</f>
        <v>#NAME?</v>
      </c>
      <c r="AA5311" s="25" t="str">
        <f t="shared" ref="AA5311:AA5320" si="7587">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57"/>
        <v>1</v>
      </c>
      <c r="C5312" s="12" t="s">
        <v>10822</v>
      </c>
      <c r="D5312" s="21"/>
      <c r="E5312" s="21"/>
      <c r="F5312" s="21"/>
      <c r="G5312" s="21"/>
      <c r="H5312" s="21"/>
      <c r="I5312" s="21"/>
      <c r="J5312" s="21"/>
      <c r="K5312" s="21"/>
      <c r="L5312" s="21"/>
      <c r="M5312" s="21"/>
      <c r="N5312" s="21"/>
      <c r="O5312" s="21"/>
      <c r="P5312" s="21"/>
      <c r="Q5312" s="21"/>
      <c r="R5312" s="21"/>
      <c r="S5312" s="21"/>
      <c r="T5312" s="21"/>
      <c r="U5312" s="23"/>
      <c r="V5312" s="23"/>
      <c r="W5312" s="15">
        <f t="shared" si="2"/>
        <v>45635</v>
      </c>
      <c r="X5312" s="24">
        <v>5311.0</v>
      </c>
      <c r="Y5312" s="17" t="str">
        <f t="shared" si="7585"/>
        <v>#N/A</v>
      </c>
      <c r="Z5312" s="25" t="str">
        <f t="shared" si="7586"/>
        <v>#NAME?</v>
      </c>
      <c r="AA5312" s="25" t="str">
        <f t="shared" si="7587"/>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88">COUNTIFS(C$3:C5313,C5313)</f>
        <v>1</v>
      </c>
      <c r="B5313" s="10">
        <f t="shared" si="5557"/>
        <v>1</v>
      </c>
      <c r="C5313" s="12" t="s">
        <v>10823</v>
      </c>
      <c r="D5313" s="21" t="s">
        <v>47</v>
      </c>
      <c r="E5313" s="21" t="s">
        <v>10824</v>
      </c>
      <c r="F5313" s="21"/>
      <c r="G5313" s="21"/>
      <c r="H5313" s="21" t="s">
        <v>10825</v>
      </c>
      <c r="I5313" s="21"/>
      <c r="J5313" s="21"/>
      <c r="K5313" s="21"/>
      <c r="L5313" s="21"/>
      <c r="M5313" s="21"/>
      <c r="N5313" s="21" t="s">
        <v>10826</v>
      </c>
      <c r="O5313" s="21" t="s">
        <v>65</v>
      </c>
      <c r="P5313" s="21" t="s">
        <v>10826</v>
      </c>
      <c r="Q5313" s="21"/>
      <c r="R5313" s="21" t="s">
        <v>10822</v>
      </c>
      <c r="S5313" s="27" t="s">
        <v>10827</v>
      </c>
      <c r="T5313" s="43" t="s">
        <v>10828</v>
      </c>
      <c r="U5313" s="23"/>
      <c r="V5313" s="23"/>
      <c r="W5313" s="15">
        <f t="shared" si="2"/>
        <v>45635</v>
      </c>
      <c r="X5313" s="24">
        <v>5312.0</v>
      </c>
      <c r="Y5313" s="17" t="str">
        <f t="shared" si="7585"/>
        <v>=COUNTIFS(C$3:C5313,C5313)</v>
      </c>
      <c r="Z5313" s="25" t="str">
        <f t="shared" si="7586"/>
        <v>#NAME?</v>
      </c>
      <c r="AA5313" s="25" t="str">
        <f t="shared" si="7587"/>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88"/>
        <v>2</v>
      </c>
      <c r="B5314" s="10">
        <f t="shared" si="5557"/>
        <v>2</v>
      </c>
      <c r="C5314" s="12" t="s">
        <v>6556</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10822</v>
      </c>
      <c r="S5314" s="27" t="s">
        <v>10827</v>
      </c>
      <c r="T5314" s="27" t="s">
        <v>10829</v>
      </c>
      <c r="U5314" s="23"/>
      <c r="V5314" s="23"/>
      <c r="W5314" s="15">
        <f t="shared" si="2"/>
        <v>45635</v>
      </c>
      <c r="X5314" s="24">
        <v>5313.0</v>
      </c>
      <c r="Y5314" s="17" t="str">
        <f t="shared" si="7585"/>
        <v>=COUNTIFS(C$3:C5314,C5314)</v>
      </c>
      <c r="Z5314" s="25" t="str">
        <f t="shared" si="7586"/>
        <v>#NAME?</v>
      </c>
      <c r="AA5314" s="25" t="str">
        <f t="shared" si="7587"/>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88"/>
        <v>1</v>
      </c>
      <c r="B5315" s="10">
        <f t="shared" si="5557"/>
        <v>1</v>
      </c>
      <c r="C5315" s="12" t="s">
        <v>10830</v>
      </c>
      <c r="D5315" s="21" t="s">
        <v>47</v>
      </c>
      <c r="E5315" s="21" t="s">
        <v>10831</v>
      </c>
      <c r="F5315" s="21"/>
      <c r="G5315" s="21"/>
      <c r="H5315" s="21" t="s">
        <v>10832</v>
      </c>
      <c r="I5315" s="21"/>
      <c r="J5315" s="21"/>
      <c r="K5315" s="21"/>
      <c r="L5315" s="21"/>
      <c r="M5315" s="21"/>
      <c r="N5315" s="21"/>
      <c r="O5315" s="21"/>
      <c r="P5315" s="21"/>
      <c r="Q5315" s="21"/>
      <c r="R5315" s="21" t="s">
        <v>10822</v>
      </c>
      <c r="S5315" s="27" t="s">
        <v>10827</v>
      </c>
      <c r="T5315" s="27" t="s">
        <v>10833</v>
      </c>
      <c r="U5315" s="23"/>
      <c r="V5315" s="23"/>
      <c r="W5315" s="15">
        <f t="shared" si="2"/>
        <v>45635</v>
      </c>
      <c r="X5315" s="24">
        <v>5314.0</v>
      </c>
      <c r="Y5315" s="17" t="str">
        <f t="shared" si="7585"/>
        <v>=COUNTIFS(C$3:C5315,C5315)</v>
      </c>
      <c r="Z5315" s="25" t="str">
        <f t="shared" si="7586"/>
        <v>#NAME?</v>
      </c>
      <c r="AA5315" s="25" t="str">
        <f t="shared" si="7587"/>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88"/>
        <v>118</v>
      </c>
      <c r="B5316" s="10">
        <f t="shared" si="5557"/>
        <v>124</v>
      </c>
      <c r="C5316" s="12" t="s">
        <v>466</v>
      </c>
      <c r="D5316" s="21" t="str">
        <f t="shared" ref="D5316:D5320" si="7589">VLOOKUP($C5316,$C$1:$P$7320,2,0)</f>
        <v>ind</v>
      </c>
      <c r="E5316" s="21" t="str">
        <f>VLOOKUP($C5316,$C$1:$P$7320,3,0)</f>
        <v/>
      </c>
      <c r="F5316" s="21" t="str">
        <f t="shared" ref="F5316:F5320" si="7590">VLOOKUP($C5316,$C$1:$P$7320,4,0)</f>
        <v/>
      </c>
      <c r="G5316" s="21"/>
      <c r="H5316" s="21" t="str">
        <f t="shared" ref="H5316:H5320" si="7591">VLOOKUP($C5316,$C$1:$P$7320,6,0)</f>
        <v>then, now, so, but</v>
      </c>
      <c r="I5316" s="21" t="str">
        <f t="shared" ref="I5316:I5320" si="7592">VLOOKUP($C5316,$C$1:$P$7320,7,0)</f>
        <v/>
      </c>
      <c r="J5316" s="21" t="str">
        <f t="shared" ref="J5316:J5320" si="7593">VLOOKUP($C5316,$C$1:$P$7320,8,0)</f>
        <v/>
      </c>
      <c r="K5316" s="21" t="str">
        <f t="shared" ref="K5316:K5320" si="7594">VLOOKUP($C5316,$C$1:$P$7320,9,0)</f>
        <v/>
      </c>
      <c r="L5316" s="21" t="str">
        <f t="shared" ref="L5316:L5320" si="7595">VLOOKUP($C5316,$C$1:$P$7320,10,0)</f>
        <v/>
      </c>
      <c r="M5316" s="21" t="str">
        <f t="shared" ref="M5316:M5320" si="7596">VLOOKUP($C5316,$C$1:$P$7320,11,0)</f>
        <v/>
      </c>
      <c r="N5316" s="21" t="str">
        <f t="shared" ref="N5316:N5320" si="7597">VLOOKUP($C5316,$C$1:$P$7320,12,0)</f>
        <v/>
      </c>
      <c r="O5316" s="21" t="str">
        <f t="shared" ref="O5316:O5320" si="7598">VLOOKUP($C5316,$C$1:$P$7320,13,0)</f>
        <v/>
      </c>
      <c r="P5316" s="21" t="str">
        <f t="shared" ref="P5316:P5320" si="7599">VLOOKUP($C5316,$C$1:$P$7320,14,0)</f>
        <v/>
      </c>
      <c r="Q5316" s="21"/>
      <c r="R5316" s="21" t="s">
        <v>10822</v>
      </c>
      <c r="S5316" s="27" t="s">
        <v>10827</v>
      </c>
      <c r="T5316" s="27" t="s">
        <v>10829</v>
      </c>
      <c r="U5316" s="23"/>
      <c r="V5316" s="23"/>
      <c r="W5316" s="15">
        <f t="shared" si="2"/>
        <v>45635</v>
      </c>
      <c r="X5316" s="24">
        <v>5315.0</v>
      </c>
      <c r="Y5316" s="17" t="str">
        <f t="shared" si="7585"/>
        <v>=COUNTIFS(C$3:C5316,C5316)</v>
      </c>
      <c r="Z5316" s="25" t="str">
        <f t="shared" si="7586"/>
        <v>#NAME?</v>
      </c>
      <c r="AA5316" s="25" t="str">
        <f t="shared" si="7587"/>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88"/>
        <v>36</v>
      </c>
      <c r="B5317" s="10">
        <f t="shared" si="5557"/>
        <v>39</v>
      </c>
      <c r="C5317" s="12" t="s">
        <v>704</v>
      </c>
      <c r="D5317" s="21" t="str">
        <f t="shared" si="7589"/>
        <v>noun</v>
      </c>
      <c r="E5317" s="21" t="s">
        <v>8897</v>
      </c>
      <c r="F5317" s="21" t="str">
        <f t="shared" si="7590"/>
        <v/>
      </c>
      <c r="G5317" s="21"/>
      <c r="H5317" s="21" t="str">
        <f t="shared" si="7591"/>
        <v>by a monk, monastic</v>
      </c>
      <c r="I5317" s="21" t="str">
        <f t="shared" si="7592"/>
        <v>beggar, mendicant</v>
      </c>
      <c r="J5317" s="21" t="str">
        <f t="shared" si="7593"/>
        <v>√bhikkh (beg)</v>
      </c>
      <c r="K5317" s="21">
        <f t="shared" si="7594"/>
        <v>1</v>
      </c>
      <c r="L5317" s="21" t="str">
        <f t="shared" si="7595"/>
        <v>a</v>
      </c>
      <c r="M5317" s="21" t="str">
        <f t="shared" si="7596"/>
        <v/>
      </c>
      <c r="N5317" s="21" t="str">
        <f t="shared" si="7597"/>
        <v>√bhikkh + u</v>
      </c>
      <c r="O5317" s="21" t="str">
        <f t="shared" si="7598"/>
        <v/>
      </c>
      <c r="P5317" s="21" t="str">
        <f t="shared" si="7599"/>
        <v/>
      </c>
      <c r="Q5317" s="21"/>
      <c r="R5317" s="21" t="s">
        <v>10822</v>
      </c>
      <c r="S5317" s="27" t="s">
        <v>10827</v>
      </c>
      <c r="T5317" s="27" t="s">
        <v>10829</v>
      </c>
      <c r="U5317" s="23"/>
      <c r="V5317" s="23"/>
      <c r="W5317" s="15">
        <f t="shared" si="2"/>
        <v>45635</v>
      </c>
      <c r="X5317" s="24">
        <v>5316.0</v>
      </c>
      <c r="Y5317" s="17" t="str">
        <f t="shared" si="7585"/>
        <v>=COUNTIFS(C$3:C5317,C5317)</v>
      </c>
      <c r="Z5317" s="25" t="str">
        <f t="shared" si="7586"/>
        <v>#NAME?</v>
      </c>
      <c r="AA5317" s="25" t="str">
        <f t="shared" si="7587"/>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88"/>
        <v>9</v>
      </c>
      <c r="B5318" s="10">
        <f t="shared" si="5557"/>
        <v>9</v>
      </c>
      <c r="C5318" s="12" t="s">
        <v>2497</v>
      </c>
      <c r="D5318" s="21" t="str">
        <f t="shared" si="7589"/>
        <v>prp</v>
      </c>
      <c r="E5318" s="21" t="str">
        <f t="shared" ref="E5318:E5320" si="7600">VLOOKUP($C5318,$C$1:$P$7320,3,0)</f>
        <v>masc instr sg of kārayamāna, from kāreti</v>
      </c>
      <c r="F5318" s="21" t="str">
        <f t="shared" si="7590"/>
        <v/>
      </c>
      <c r="G5318" s="21"/>
      <c r="H5318" s="21" t="str">
        <f t="shared" si="7591"/>
        <v>by (the monk) building</v>
      </c>
      <c r="I5318" s="21" t="str">
        <f t="shared" si="7592"/>
        <v>causing to make</v>
      </c>
      <c r="J5318" s="21" t="str">
        <f t="shared" si="7593"/>
        <v>√kar (do, make)</v>
      </c>
      <c r="K5318" s="21">
        <f t="shared" si="7594"/>
        <v>7</v>
      </c>
      <c r="L5318" s="21" t="str">
        <f t="shared" si="7595"/>
        <v>*aya</v>
      </c>
      <c r="M5318" s="21" t="str">
        <f t="shared" si="7596"/>
        <v>√kar + *aya &gt; kāraya (caus)</v>
      </c>
      <c r="N5318" s="21" t="str">
        <f t="shared" si="7597"/>
        <v>kāraya + māna</v>
      </c>
      <c r="O5318" s="21" t="str">
        <f t="shared" si="7598"/>
        <v/>
      </c>
      <c r="P5318" s="21" t="str">
        <f t="shared" si="7599"/>
        <v/>
      </c>
      <c r="Q5318" s="21"/>
      <c r="R5318" s="21" t="s">
        <v>10822</v>
      </c>
      <c r="S5318" s="27" t="s">
        <v>10827</v>
      </c>
      <c r="T5318" s="27" t="s">
        <v>10829</v>
      </c>
      <c r="U5318" s="23"/>
      <c r="V5318" s="23"/>
      <c r="W5318" s="15">
        <f t="shared" si="2"/>
        <v>45635</v>
      </c>
      <c r="X5318" s="24">
        <v>5317.0</v>
      </c>
      <c r="Y5318" s="17" t="str">
        <f t="shared" si="7585"/>
        <v>=COUNTIFS(C$3:C5318,C5318)</v>
      </c>
      <c r="Z5318" s="25" t="str">
        <f t="shared" si="7586"/>
        <v>#NAME?</v>
      </c>
      <c r="AA5318" s="25" t="str">
        <f t="shared" si="7587"/>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88"/>
        <v>3</v>
      </c>
      <c r="B5319" s="10">
        <f t="shared" si="5557"/>
        <v>3</v>
      </c>
      <c r="C5319" s="12" t="s">
        <v>2520</v>
      </c>
      <c r="D5319" s="21" t="str">
        <f t="shared" si="7589"/>
        <v>adj</v>
      </c>
      <c r="E5319" s="21" t="str">
        <f t="shared" si="7600"/>
        <v>fem nom sg</v>
      </c>
      <c r="F5319" s="21" t="str">
        <f t="shared" si="7590"/>
        <v/>
      </c>
      <c r="G5319" s="21"/>
      <c r="H5319" s="21" t="str">
        <f t="shared" si="7591"/>
        <v>according to the measurement, with the right measurement</v>
      </c>
      <c r="I5319" s="21" t="str">
        <f t="shared" si="7592"/>
        <v>with measure</v>
      </c>
      <c r="J5319" s="21" t="str">
        <f t="shared" si="7593"/>
        <v>√mā (measure)</v>
      </c>
      <c r="K5319" s="21">
        <f t="shared" si="7594"/>
        <v>5</v>
      </c>
      <c r="L5319" s="21" t="str">
        <f t="shared" si="7595"/>
        <v>nā</v>
      </c>
      <c r="M5319" s="21" t="str">
        <f t="shared" si="7596"/>
        <v/>
      </c>
      <c r="N5319" s="21" t="str">
        <f t="shared" si="7597"/>
        <v>pa + √mā + aṇa + ikā</v>
      </c>
      <c r="O5319" s="21" t="str">
        <f t="shared" si="7598"/>
        <v/>
      </c>
      <c r="P5319" s="21" t="str">
        <f t="shared" si="7599"/>
        <v/>
      </c>
      <c r="Q5319" s="21"/>
      <c r="R5319" s="21" t="s">
        <v>10822</v>
      </c>
      <c r="S5319" s="27" t="s">
        <v>10827</v>
      </c>
      <c r="T5319" s="27" t="s">
        <v>10829</v>
      </c>
      <c r="U5319" s="23"/>
      <c r="V5319" s="23"/>
      <c r="W5319" s="15">
        <f t="shared" si="2"/>
        <v>45635</v>
      </c>
      <c r="X5319" s="24">
        <v>5318.0</v>
      </c>
      <c r="Y5319" s="17" t="str">
        <f t="shared" si="7585"/>
        <v>=COUNTIFS(C$3:C5319,C5319)</v>
      </c>
      <c r="Z5319" s="25" t="str">
        <f t="shared" si="7586"/>
        <v>#NAME?</v>
      </c>
      <c r="AA5319" s="25" t="str">
        <f t="shared" si="7587"/>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88"/>
        <v>3</v>
      </c>
      <c r="B5320" s="10">
        <f t="shared" si="5557"/>
        <v>3</v>
      </c>
      <c r="C5320" s="12" t="s">
        <v>2527</v>
      </c>
      <c r="D5320" s="21" t="str">
        <f t="shared" si="7589"/>
        <v>ptp</v>
      </c>
      <c r="E5320" s="21" t="str">
        <f t="shared" si="7600"/>
        <v>fem nom sg of kāretabba</v>
      </c>
      <c r="F5320" s="21" t="str">
        <f t="shared" si="7590"/>
        <v/>
      </c>
      <c r="G5320" s="21"/>
      <c r="H5320" s="21" t="str">
        <f t="shared" si="7591"/>
        <v>should be built</v>
      </c>
      <c r="I5320" s="21" t="str">
        <f t="shared" si="7592"/>
        <v>to cause to be done</v>
      </c>
      <c r="J5320" s="21" t="str">
        <f t="shared" si="7593"/>
        <v>√kar (do, make)</v>
      </c>
      <c r="K5320" s="21">
        <f t="shared" si="7594"/>
        <v>7</v>
      </c>
      <c r="L5320" s="21" t="str">
        <f t="shared" si="7595"/>
        <v>*e</v>
      </c>
      <c r="M5320" s="21" t="str">
        <f t="shared" si="7596"/>
        <v>√kar + *e &gt; kāre (caus)</v>
      </c>
      <c r="N5320" s="21" t="str">
        <f t="shared" si="7597"/>
        <v>kāre + tabba</v>
      </c>
      <c r="O5320" s="21" t="str">
        <f t="shared" si="7598"/>
        <v/>
      </c>
      <c r="P5320" s="21" t="str">
        <f t="shared" si="7599"/>
        <v/>
      </c>
      <c r="Q5320" s="21"/>
      <c r="R5320" s="21" t="s">
        <v>10822</v>
      </c>
      <c r="S5320" s="27" t="s">
        <v>10827</v>
      </c>
      <c r="T5320" s="27" t="s">
        <v>10829</v>
      </c>
      <c r="U5320" s="23"/>
      <c r="V5320" s="23"/>
      <c r="W5320" s="15">
        <f t="shared" si="2"/>
        <v>45635</v>
      </c>
      <c r="X5320" s="24">
        <v>5319.0</v>
      </c>
      <c r="Y5320" s="17" t="str">
        <f t="shared" si="7585"/>
        <v>=COUNTIFS(C$3:C5320,C5320)</v>
      </c>
      <c r="Z5320" s="25" t="str">
        <f t="shared" si="7586"/>
        <v>#NAME?</v>
      </c>
      <c r="AA5320" s="25" t="str">
        <f t="shared" si="7587"/>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57"/>
        <v>0</v>
      </c>
      <c r="C5321" s="130"/>
      <c r="D5321" s="130"/>
      <c r="E5321" s="130"/>
      <c r="F5321" s="130"/>
      <c r="G5321" s="130"/>
      <c r="H5321" s="130"/>
      <c r="I5321" s="130"/>
      <c r="J5321" s="130"/>
      <c r="K5321" s="130"/>
      <c r="L5321" s="130"/>
      <c r="M5321" s="130"/>
      <c r="N5321" s="130"/>
      <c r="O5321" s="130"/>
      <c r="P5321" s="130"/>
      <c r="Q5321" s="130"/>
      <c r="R5321" s="130"/>
      <c r="S5321" s="130"/>
      <c r="T5321" s="130"/>
      <c r="U5321" s="36"/>
      <c r="V5321" s="36"/>
      <c r="W5321" s="15">
        <f t="shared" si="2"/>
        <v>45635</v>
      </c>
      <c r="X5321" s="24">
        <v>5320.0</v>
      </c>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57"/>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2"/>
        <v>45635</v>
      </c>
      <c r="X5322" s="24">
        <v>5321.0</v>
      </c>
      <c r="Y5322" s="17" t="str">
        <f t="shared" ref="Y5322:Y5332" si="7601">formulatext(A5322)</f>
        <v>#N/A</v>
      </c>
      <c r="Z5322" s="25" t="str">
        <f t="shared" ref="Z5322:Z5332" si="7602">org.libreoffice.regex(Y5322,"(\= COUNTIFS\(C\$\d{1,3}:)(C\d{1,3})(,)(C\d{1,3})(\))","$2")</f>
        <v>#NAME?</v>
      </c>
      <c r="AA5322" s="25" t="str">
        <f t="shared" ref="AA5322:AA5332" si="7603">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604">COUNTIFS(C$3:C5323,C5323)</f>
        <v>4</v>
      </c>
      <c r="B5323" s="10">
        <f t="shared" si="5557"/>
        <v>5</v>
      </c>
      <c r="C5323" s="12" t="s">
        <v>2535</v>
      </c>
      <c r="D5323" s="21" t="str">
        <f t="shared" ref="D5323:D5325" si="7605">VLOOKUP($C5323,$C$1:$P$7320,2,0)</f>
        <v>comp</v>
      </c>
      <c r="E5323" s="21" t="str">
        <f t="shared" ref="E5323:E5325" si="7606">VLOOKUP($C5323,$C$1:$P$7320,3,0)</f>
        <v>sandhi, adv + pron</v>
      </c>
      <c r="F5323" s="21" t="str">
        <f t="shared" ref="F5323:F5325" si="7607">VLOOKUP($C5323,$C$1:$P$7320,4,0)</f>
        <v/>
      </c>
      <c r="G5323" s="21"/>
      <c r="H5323" s="21" t="str">
        <f t="shared" ref="H5323:H5325" si="7608">VLOOKUP($C5323,$C$1:$P$7320,6,0)</f>
        <v>in this case this</v>
      </c>
      <c r="I5323" s="21" t="str">
        <f t="shared" ref="I5323:I5325" si="7609">VLOOKUP($C5323,$C$1:$P$7320,7,0)</f>
        <v/>
      </c>
      <c r="J5323" s="21" t="str">
        <f t="shared" ref="J5323:J5325" si="7610">VLOOKUP($C5323,$C$1:$P$7320,8,0)</f>
        <v/>
      </c>
      <c r="K5323" s="21" t="str">
        <f t="shared" ref="K5323:K5325" si="7611">VLOOKUP($C5323,$C$1:$P$7320,9,0)</f>
        <v/>
      </c>
      <c r="L5323" s="21" t="str">
        <f t="shared" ref="L5323:L5325" si="7612">VLOOKUP($C5323,$C$1:$P$7320,10,0)</f>
        <v/>
      </c>
      <c r="M5323" s="21" t="str">
        <f t="shared" ref="M5323:M5325" si="7613">VLOOKUP($C5323,$C$1:$P$7320,11,0)</f>
        <v/>
      </c>
      <c r="N5323" s="21" t="str">
        <f t="shared" ref="N5323:N5325" si="7614">VLOOKUP($C5323,$C$1:$P$7320,12,0)</f>
        <v>tatra + idaṃ</v>
      </c>
      <c r="O5323" s="21" t="str">
        <f t="shared" ref="O5323:O5325" si="7615">VLOOKUP($C5323,$C$1:$P$7320,13,0)</f>
        <v/>
      </c>
      <c r="P5323" s="21" t="str">
        <f t="shared" ref="P5323:P5325" si="7616">VLOOKUP($C5323,$C$1:$P$7320,14,0)</f>
        <v/>
      </c>
      <c r="Q5323" s="21"/>
      <c r="R5323" s="21" t="s">
        <v>10822</v>
      </c>
      <c r="S5323" s="27" t="s">
        <v>10827</v>
      </c>
      <c r="T5323" s="21" t="s">
        <v>10834</v>
      </c>
      <c r="U5323" s="23"/>
      <c r="V5323" s="23"/>
      <c r="W5323" s="15">
        <f t="shared" si="2"/>
        <v>45635</v>
      </c>
      <c r="X5323" s="24">
        <v>5322.0</v>
      </c>
      <c r="Y5323" s="17" t="str">
        <f t="shared" si="7601"/>
        <v>=COUNTIFS(C$3:C5323,C5323)</v>
      </c>
      <c r="Z5323" s="25" t="str">
        <f t="shared" si="7602"/>
        <v>#NAME?</v>
      </c>
      <c r="AA5323" s="25" t="str">
        <f t="shared" si="7603"/>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604"/>
        <v>5</v>
      </c>
      <c r="B5324" s="10">
        <f t="shared" si="5557"/>
        <v>5</v>
      </c>
      <c r="C5324" s="12" t="s">
        <v>2543</v>
      </c>
      <c r="D5324" s="21" t="str">
        <f t="shared" si="7605"/>
        <v>noun</v>
      </c>
      <c r="E5324" s="21" t="str">
        <f t="shared" si="7606"/>
        <v>nt nom sg of pamāṇa, from pamiṇāti</v>
      </c>
      <c r="F5324" s="21" t="str">
        <f t="shared" si="7607"/>
        <v/>
      </c>
      <c r="G5324" s="21"/>
      <c r="H5324" s="21" t="str">
        <f t="shared" si="7608"/>
        <v>measurement, size</v>
      </c>
      <c r="I5324" s="21" t="str">
        <f t="shared" si="7609"/>
        <v/>
      </c>
      <c r="J5324" s="21" t="str">
        <f t="shared" si="7610"/>
        <v>√mā (measure)</v>
      </c>
      <c r="K5324" s="21">
        <f t="shared" si="7611"/>
        <v>5</v>
      </c>
      <c r="L5324" s="21" t="str">
        <f t="shared" si="7612"/>
        <v>nā</v>
      </c>
      <c r="M5324" s="21" t="str">
        <f t="shared" si="7613"/>
        <v/>
      </c>
      <c r="N5324" s="21" t="str">
        <f t="shared" si="7614"/>
        <v>pa + √mā + aṇa</v>
      </c>
      <c r="O5324" s="21" t="str">
        <f t="shared" si="7615"/>
        <v/>
      </c>
      <c r="P5324" s="21" t="str">
        <f t="shared" si="7616"/>
        <v/>
      </c>
      <c r="Q5324" s="21"/>
      <c r="R5324" s="21" t="s">
        <v>10822</v>
      </c>
      <c r="S5324" s="27" t="s">
        <v>10827</v>
      </c>
      <c r="T5324" s="21" t="s">
        <v>10834</v>
      </c>
      <c r="U5324" s="77"/>
      <c r="V5324" s="23"/>
      <c r="W5324" s="15">
        <f t="shared" si="2"/>
        <v>45635</v>
      </c>
      <c r="X5324" s="24">
        <v>5323.0</v>
      </c>
      <c r="Y5324" s="17" t="str">
        <f t="shared" si="7601"/>
        <v>=COUNTIFS(C$3:C5324,C5324)</v>
      </c>
      <c r="Z5324" s="25" t="str">
        <f t="shared" si="7602"/>
        <v>#NAME?</v>
      </c>
      <c r="AA5324" s="25" t="str">
        <f t="shared" si="7603"/>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04"/>
        <v>4</v>
      </c>
      <c r="B5325" s="10">
        <f t="shared" si="5557"/>
        <v>5</v>
      </c>
      <c r="C5325" s="12" t="s">
        <v>2548</v>
      </c>
      <c r="D5325" s="21" t="str">
        <f t="shared" si="7605"/>
        <v>ind</v>
      </c>
      <c r="E5325" s="21" t="str">
        <f t="shared" si="7606"/>
        <v>adv, abl sg of dīgha</v>
      </c>
      <c r="F5325" s="21" t="str">
        <f t="shared" si="7607"/>
        <v/>
      </c>
      <c r="G5325" s="21"/>
      <c r="H5325" s="21" t="str">
        <f t="shared" si="7608"/>
        <v>lengthwise, in length</v>
      </c>
      <c r="I5325" s="21" t="str">
        <f t="shared" si="7609"/>
        <v>from long</v>
      </c>
      <c r="J5325" s="21" t="str">
        <f t="shared" si="7610"/>
        <v/>
      </c>
      <c r="K5325" s="21" t="str">
        <f t="shared" si="7611"/>
        <v/>
      </c>
      <c r="L5325" s="21" t="str">
        <f t="shared" si="7612"/>
        <v/>
      </c>
      <c r="M5325" s="21" t="str">
        <f t="shared" si="7613"/>
        <v/>
      </c>
      <c r="N5325" s="21" t="str">
        <f t="shared" si="7614"/>
        <v>dīgha + so</v>
      </c>
      <c r="O5325" s="21" t="str">
        <f t="shared" si="7615"/>
        <v/>
      </c>
      <c r="P5325" s="21" t="str">
        <f t="shared" si="7616"/>
        <v/>
      </c>
      <c r="Q5325" s="21"/>
      <c r="R5325" s="21" t="s">
        <v>10822</v>
      </c>
      <c r="S5325" s="27" t="s">
        <v>10827</v>
      </c>
      <c r="T5325" s="21" t="s">
        <v>10834</v>
      </c>
      <c r="U5325" s="23"/>
      <c r="V5325" s="23"/>
      <c r="W5325" s="15">
        <f t="shared" si="2"/>
        <v>45635</v>
      </c>
      <c r="X5325" s="24">
        <v>5324.0</v>
      </c>
      <c r="Y5325" s="17" t="str">
        <f t="shared" si="7601"/>
        <v>=COUNTIFS(C$3:C5325,C5325)</v>
      </c>
      <c r="Z5325" s="25" t="str">
        <f t="shared" si="7602"/>
        <v>#NAME?</v>
      </c>
      <c r="AA5325" s="25" t="str">
        <f t="shared" si="7603"/>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04"/>
        <v>1</v>
      </c>
      <c r="B5326" s="10">
        <f t="shared" si="5557"/>
        <v>2</v>
      </c>
      <c r="C5326" s="12" t="s">
        <v>10835</v>
      </c>
      <c r="D5326" s="27" t="s">
        <v>141</v>
      </c>
      <c r="E5326" s="21" t="s">
        <v>3349</v>
      </c>
      <c r="F5326" s="21"/>
      <c r="G5326" s="21"/>
      <c r="H5326" s="21" t="s">
        <v>4278</v>
      </c>
      <c r="I5326" s="21"/>
      <c r="J5326" s="21"/>
      <c r="K5326" s="21"/>
      <c r="L5326" s="21"/>
      <c r="M5326" s="21"/>
      <c r="N5326" s="21"/>
      <c r="O5326" s="21"/>
      <c r="P5326" s="21"/>
      <c r="Q5326" s="21"/>
      <c r="R5326" s="21" t="s">
        <v>10822</v>
      </c>
      <c r="S5326" s="27" t="s">
        <v>10827</v>
      </c>
      <c r="T5326" s="21" t="s">
        <v>10836</v>
      </c>
      <c r="U5326" s="23"/>
      <c r="V5326" s="23"/>
      <c r="W5326" s="15">
        <f t="shared" si="2"/>
        <v>45635</v>
      </c>
      <c r="X5326" s="24">
        <v>5325.0</v>
      </c>
      <c r="Y5326" s="17" t="str">
        <f t="shared" si="7601"/>
        <v>=COUNTIFS(C$3:C5326,C5326)</v>
      </c>
      <c r="Z5326" s="25" t="str">
        <f t="shared" si="7602"/>
        <v>#NAME?</v>
      </c>
      <c r="AA5326" s="25" t="str">
        <f t="shared" si="7603"/>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04"/>
        <v>5</v>
      </c>
      <c r="B5327" s="10">
        <f t="shared" si="5557"/>
        <v>7</v>
      </c>
      <c r="C5327" s="12" t="s">
        <v>2567</v>
      </c>
      <c r="D5327" s="21" t="str">
        <f t="shared" ref="D5327:D5329" si="7617">VLOOKUP($C5327,$C$1:$P$7320,2,0)</f>
        <v>noun</v>
      </c>
      <c r="E5327" s="21" t="str">
        <f t="shared" ref="E5327:E5329" si="7618">VLOOKUP($C5327,$C$1:$P$7320,3,0)</f>
        <v>fem nom pl</v>
      </c>
      <c r="F5327" s="21" t="str">
        <f t="shared" ref="F5327:F5329" si="7619">VLOOKUP($C5327,$C$1:$P$7320,4,0)</f>
        <v/>
      </c>
      <c r="G5327" s="21"/>
      <c r="H5327" s="21" t="str">
        <f t="shared" ref="H5327:H5329" si="7620">VLOOKUP($C5327,$C$1:$P$7320,6,0)</f>
        <v>spans</v>
      </c>
      <c r="I5327" s="21" t="str">
        <f t="shared" ref="I5327:I5329" si="7621">VLOOKUP($C5327,$C$1:$P$7320,7,0)</f>
        <v>hand-length</v>
      </c>
      <c r="J5327" s="21" t="str">
        <f t="shared" ref="J5327:J5329" si="7622">VLOOKUP($C5327,$C$1:$P$7320,8,0)</f>
        <v/>
      </c>
      <c r="K5327" s="21" t="str">
        <f t="shared" ref="K5327:K5329" si="7623">VLOOKUP($C5327,$C$1:$P$7320,9,0)</f>
        <v/>
      </c>
      <c r="L5327" s="21" t="str">
        <f t="shared" ref="L5327:L5329" si="7624">VLOOKUP($C5327,$C$1:$P$7320,10,0)</f>
        <v/>
      </c>
      <c r="M5327" s="21" t="str">
        <f t="shared" ref="M5327:M5329" si="7625">VLOOKUP($C5327,$C$1:$P$7320,11,0)</f>
        <v/>
      </c>
      <c r="N5327" s="21" t="str">
        <f t="shared" ref="N5327:N5329" si="7626">VLOOKUP($C5327,$C$1:$P$7320,12,0)</f>
        <v/>
      </c>
      <c r="O5327" s="21" t="str">
        <f t="shared" ref="O5327:O5329" si="7627">VLOOKUP($C5327,$C$1:$P$7320,13,0)</f>
        <v/>
      </c>
      <c r="P5327" s="21" t="str">
        <f t="shared" ref="P5327:P5329" si="7628">VLOOKUP($C5327,$C$1:$P$7320,14,0)</f>
        <v/>
      </c>
      <c r="Q5327" s="21"/>
      <c r="R5327" s="21" t="s">
        <v>10822</v>
      </c>
      <c r="S5327" s="27" t="s">
        <v>10827</v>
      </c>
      <c r="T5327" s="21" t="s">
        <v>10834</v>
      </c>
      <c r="U5327" s="23"/>
      <c r="V5327" s="23"/>
      <c r="W5327" s="15">
        <f t="shared" si="2"/>
        <v>45635</v>
      </c>
      <c r="X5327" s="24">
        <v>5326.0</v>
      </c>
      <c r="Y5327" s="17" t="str">
        <f t="shared" si="7601"/>
        <v>=COUNTIFS(C$3:C5327,C5327)</v>
      </c>
      <c r="Z5327" s="25" t="str">
        <f t="shared" si="7602"/>
        <v>#NAME?</v>
      </c>
      <c r="AA5327" s="25" t="str">
        <f t="shared" si="7603"/>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04"/>
        <v>4</v>
      </c>
      <c r="B5328" s="10">
        <f t="shared" si="5557"/>
        <v>5</v>
      </c>
      <c r="C5328" s="12" t="s">
        <v>2572</v>
      </c>
      <c r="D5328" s="21" t="str">
        <f t="shared" si="7617"/>
        <v>noun</v>
      </c>
      <c r="E5328" s="21" t="str">
        <f t="shared" si="7618"/>
        <v>fem instr sg, comp</v>
      </c>
      <c r="F5328" s="21" t="str">
        <f t="shared" si="7619"/>
        <v/>
      </c>
      <c r="G5328" s="21"/>
      <c r="H5328" s="21" t="str">
        <f t="shared" si="7620"/>
        <v>according to the standard span</v>
      </c>
      <c r="I5328" s="21" t="str">
        <f t="shared" si="7621"/>
        <v>by well-gone span</v>
      </c>
      <c r="J5328" s="21" t="str">
        <f t="shared" si="7622"/>
        <v/>
      </c>
      <c r="K5328" s="21" t="str">
        <f t="shared" si="7623"/>
        <v/>
      </c>
      <c r="L5328" s="21" t="str">
        <f t="shared" si="7624"/>
        <v/>
      </c>
      <c r="M5328" s="21" t="str">
        <f t="shared" si="7625"/>
        <v/>
      </c>
      <c r="N5328" s="21" t="str">
        <f t="shared" si="7626"/>
        <v>sugata + vidatthi</v>
      </c>
      <c r="O5328" s="21" t="str">
        <f t="shared" si="7627"/>
        <v>kammadhāraya</v>
      </c>
      <c r="P5328" s="21" t="str">
        <f t="shared" si="7628"/>
        <v>sugata + vidatthi</v>
      </c>
      <c r="Q5328" s="21"/>
      <c r="R5328" s="21" t="s">
        <v>10822</v>
      </c>
      <c r="S5328" s="27" t="s">
        <v>10827</v>
      </c>
      <c r="T5328" s="21" t="s">
        <v>10834</v>
      </c>
      <c r="U5328" s="23"/>
      <c r="V5328" s="23"/>
      <c r="W5328" s="15">
        <f t="shared" si="2"/>
        <v>45635</v>
      </c>
      <c r="X5328" s="24">
        <v>5327.0</v>
      </c>
      <c r="Y5328" s="17" t="str">
        <f t="shared" si="7601"/>
        <v>=COUNTIFS(C$3:C5328,C5328)</v>
      </c>
      <c r="Z5328" s="25" t="str">
        <f t="shared" si="7602"/>
        <v>#NAME?</v>
      </c>
      <c r="AA5328" s="25" t="str">
        <f t="shared" si="7603"/>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04"/>
        <v>5</v>
      </c>
      <c r="B5329" s="10">
        <f t="shared" si="5557"/>
        <v>6</v>
      </c>
      <c r="C5329" s="12" t="s">
        <v>2586</v>
      </c>
      <c r="D5329" s="21" t="str">
        <f t="shared" si="7617"/>
        <v>ind</v>
      </c>
      <c r="E5329" s="21" t="str">
        <f t="shared" si="7618"/>
        <v>adv</v>
      </c>
      <c r="F5329" s="21" t="str">
        <f t="shared" si="7619"/>
        <v/>
      </c>
      <c r="G5329" s="21"/>
      <c r="H5329" s="21" t="str">
        <f t="shared" si="7620"/>
        <v>across, horizontally, width-wise</v>
      </c>
      <c r="I5329" s="21" t="str">
        <f t="shared" si="7621"/>
        <v/>
      </c>
      <c r="J5329" s="21" t="str">
        <f t="shared" si="7622"/>
        <v>√tir (cross)</v>
      </c>
      <c r="K5329" s="21">
        <f t="shared" si="7623"/>
        <v>1</v>
      </c>
      <c r="L5329" s="21" t="str">
        <f t="shared" si="7624"/>
        <v>a</v>
      </c>
      <c r="M5329" s="21" t="str">
        <f t="shared" si="7625"/>
        <v/>
      </c>
      <c r="N5329" s="21" t="str">
        <f t="shared" si="7626"/>
        <v>√tir + iya + aṃ</v>
      </c>
      <c r="O5329" s="21" t="str">
        <f t="shared" si="7627"/>
        <v/>
      </c>
      <c r="P5329" s="21" t="str">
        <f t="shared" si="7628"/>
        <v/>
      </c>
      <c r="Q5329" s="21"/>
      <c r="R5329" s="21" t="s">
        <v>10822</v>
      </c>
      <c r="S5329" s="27" t="s">
        <v>10827</v>
      </c>
      <c r="T5329" s="21" t="s">
        <v>10834</v>
      </c>
      <c r="U5329" s="23"/>
      <c r="V5329" s="23"/>
      <c r="W5329" s="15">
        <f t="shared" si="2"/>
        <v>45635</v>
      </c>
      <c r="X5329" s="24">
        <v>5328.0</v>
      </c>
      <c r="Y5329" s="17" t="str">
        <f t="shared" si="7601"/>
        <v>=COUNTIFS(C$3:C5329,C5329)</v>
      </c>
      <c r="Z5329" s="25" t="str">
        <f t="shared" si="7602"/>
        <v>#NAME?</v>
      </c>
      <c r="AA5329" s="25" t="str">
        <f t="shared" si="7603"/>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04"/>
        <v>1</v>
      </c>
      <c r="B5330" s="10">
        <f t="shared" si="5557"/>
        <v>1</v>
      </c>
      <c r="C5330" s="12" t="s">
        <v>10837</v>
      </c>
      <c r="D5330" s="21" t="s">
        <v>250</v>
      </c>
      <c r="E5330" s="21" t="s">
        <v>10838</v>
      </c>
      <c r="F5330" s="21"/>
      <c r="G5330" s="21"/>
      <c r="H5330" s="21" t="s">
        <v>9170</v>
      </c>
      <c r="I5330" s="21" t="s">
        <v>9171</v>
      </c>
      <c r="J5330" s="21"/>
      <c r="K5330" s="21"/>
      <c r="L5330" s="21"/>
      <c r="M5330" s="21"/>
      <c r="N5330" s="21" t="s">
        <v>9172</v>
      </c>
      <c r="O5330" s="21" t="s">
        <v>65</v>
      </c>
      <c r="P5330" s="21" t="s">
        <v>9172</v>
      </c>
      <c r="Q5330" s="21"/>
      <c r="R5330" s="21" t="s">
        <v>10822</v>
      </c>
      <c r="S5330" s="27" t="s">
        <v>10827</v>
      </c>
      <c r="T5330" s="21" t="s">
        <v>10839</v>
      </c>
      <c r="U5330" s="23"/>
      <c r="V5330" s="23"/>
      <c r="W5330" s="15">
        <f t="shared" si="2"/>
        <v>45635</v>
      </c>
      <c r="X5330" s="24">
        <v>5329.0</v>
      </c>
      <c r="Y5330" s="17" t="str">
        <f t="shared" si="7601"/>
        <v>=COUNTIFS(C$3:C5330,C5330)</v>
      </c>
      <c r="Z5330" s="25" t="str">
        <f t="shared" si="7602"/>
        <v>#NAME?</v>
      </c>
      <c r="AA5330" s="25" t="str">
        <f t="shared" si="7603"/>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04"/>
        <v>1</v>
      </c>
      <c r="B5331" s="10">
        <f t="shared" si="5557"/>
        <v>1</v>
      </c>
      <c r="C5331" s="12" t="s">
        <v>10840</v>
      </c>
      <c r="D5331" s="21" t="s">
        <v>250</v>
      </c>
      <c r="E5331" s="21"/>
      <c r="F5331" s="21"/>
      <c r="G5331" s="21"/>
      <c r="H5331" s="21" t="s">
        <v>6578</v>
      </c>
      <c r="I5331" s="21"/>
      <c r="J5331" s="21"/>
      <c r="K5331" s="21"/>
      <c r="L5331" s="21"/>
      <c r="M5331" s="21"/>
      <c r="N5331" s="21"/>
      <c r="O5331" s="21"/>
      <c r="P5331" s="21"/>
      <c r="Q5331" s="21"/>
      <c r="R5331" s="21" t="s">
        <v>10822</v>
      </c>
      <c r="S5331" s="27" t="s">
        <v>10827</v>
      </c>
      <c r="T5331" s="21" t="s">
        <v>10841</v>
      </c>
      <c r="U5331" s="23"/>
      <c r="V5331" s="23"/>
      <c r="W5331" s="15">
        <f t="shared" si="2"/>
        <v>45635</v>
      </c>
      <c r="X5331" s="24">
        <v>5330.0</v>
      </c>
      <c r="Y5331" s="17" t="str">
        <f t="shared" si="7601"/>
        <v>=COUNTIFS(C$3:C5331,C5331)</v>
      </c>
      <c r="Z5331" s="25" t="str">
        <f t="shared" si="7602"/>
        <v>#NAME?</v>
      </c>
      <c r="AA5331" s="25" t="str">
        <f t="shared" si="7603"/>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04"/>
        <v>1</v>
      </c>
      <c r="B5332" s="10">
        <f t="shared" si="5557"/>
        <v>1</v>
      </c>
      <c r="C5332" s="12" t="s">
        <v>10842</v>
      </c>
      <c r="D5332" s="21" t="s">
        <v>250</v>
      </c>
      <c r="E5332" s="21" t="s">
        <v>10843</v>
      </c>
      <c r="F5332" s="21"/>
      <c r="G5332" s="21"/>
      <c r="H5332" s="21" t="s">
        <v>9177</v>
      </c>
      <c r="I5332" s="21" t="s">
        <v>9178</v>
      </c>
      <c r="J5332" s="21"/>
      <c r="K5332" s="21"/>
      <c r="L5332" s="21"/>
      <c r="M5332" s="21"/>
      <c r="N5332" s="21" t="s">
        <v>9179</v>
      </c>
      <c r="O5332" s="21"/>
      <c r="P5332" s="21"/>
      <c r="Q5332" s="21"/>
      <c r="R5332" s="21" t="s">
        <v>10822</v>
      </c>
      <c r="S5332" s="27" t="s">
        <v>10827</v>
      </c>
      <c r="T5332" s="21" t="s">
        <v>10844</v>
      </c>
      <c r="U5332" s="23"/>
      <c r="V5332" s="23"/>
      <c r="W5332" s="15">
        <f t="shared" si="2"/>
        <v>45635</v>
      </c>
      <c r="X5332" s="24">
        <v>5331.0</v>
      </c>
      <c r="Y5332" s="17" t="str">
        <f t="shared" si="7601"/>
        <v>=COUNTIFS(C$3:C5332,C5332)</v>
      </c>
      <c r="Z5332" s="25" t="str">
        <f t="shared" si="7602"/>
        <v>#NAME?</v>
      </c>
      <c r="AA5332" s="25" t="str">
        <f t="shared" si="7603"/>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57"/>
        <v>0</v>
      </c>
      <c r="C5333" s="130"/>
      <c r="D5333" s="130"/>
      <c r="E5333" s="130"/>
      <c r="F5333" s="130"/>
      <c r="G5333" s="130"/>
      <c r="H5333" s="130"/>
      <c r="I5333" s="130"/>
      <c r="J5333" s="130"/>
      <c r="K5333" s="130"/>
      <c r="L5333" s="130"/>
      <c r="M5333" s="130"/>
      <c r="N5333" s="130"/>
      <c r="O5333" s="130"/>
      <c r="P5333" s="130"/>
      <c r="Q5333" s="130"/>
      <c r="R5333" s="130"/>
      <c r="S5333" s="130"/>
      <c r="T5333" s="130"/>
      <c r="U5333" s="36"/>
      <c r="V5333" s="36"/>
      <c r="W5333" s="15">
        <f t="shared" si="2"/>
        <v>45635</v>
      </c>
      <c r="X5333" s="24">
        <v>5332.0</v>
      </c>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57"/>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2"/>
        <v>45635</v>
      </c>
      <c r="X5334" s="24">
        <v>5333.0</v>
      </c>
      <c r="Y5334" s="17" t="str">
        <f t="shared" ref="Y5334:Y5338" si="7629">formulatext(A5334)</f>
        <v>#N/A</v>
      </c>
      <c r="Z5334" s="25" t="str">
        <f t="shared" ref="Z5334:Z5338" si="7630">org.libreoffice.regex(Y5334,"(\= COUNTIFS\(C\$\d{1,3}:)(C\d{1,3})(,)(C\d{1,3})(\))","$2")</f>
        <v>#NAME?</v>
      </c>
      <c r="AA5334" s="25" t="str">
        <f t="shared" ref="AA5334:AA5338" si="7631">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632">COUNTIFS(C$3:C5335,C5335)</f>
        <v>31</v>
      </c>
      <c r="B5335" s="10">
        <f t="shared" si="5557"/>
        <v>36</v>
      </c>
      <c r="C5335" s="12" t="s">
        <v>288</v>
      </c>
      <c r="D5335" s="21" t="str">
        <f t="shared" ref="D5335:D5338" si="7633">VLOOKUP($C5335,$C$1:$P$7320,2,0)</f>
        <v>pron</v>
      </c>
      <c r="E5335" s="21" t="str">
        <f t="shared" ref="E5335:E5338" si="7634">VLOOKUP($C5335,$C$1:$P$7320,3,0)</f>
        <v>masc acc sg of ta</v>
      </c>
      <c r="F5335" s="21" t="str">
        <f t="shared" ref="F5335:F5338" si="7635">VLOOKUP($C5335,$C$1:$P$7320,4,0)</f>
        <v/>
      </c>
      <c r="G5335" s="21"/>
      <c r="H5335" s="21" t="str">
        <f t="shared" ref="H5335:H5338" si="7636">VLOOKUP($C5335,$C$1:$P$7320,6,0)</f>
        <v>that</v>
      </c>
      <c r="I5335" s="21" t="str">
        <f t="shared" ref="I5335:I5338" si="7637">VLOOKUP($C5335,$C$1:$P$7320,7,0)</f>
        <v/>
      </c>
      <c r="J5335" s="21" t="str">
        <f t="shared" ref="J5335:J5338" si="7638">VLOOKUP($C5335,$C$1:$P$7320,8,0)</f>
        <v/>
      </c>
      <c r="K5335" s="21" t="str">
        <f t="shared" ref="K5335:K5338" si="7639">VLOOKUP($C5335,$C$1:$P$7320,9,0)</f>
        <v/>
      </c>
      <c r="L5335" s="21" t="str">
        <f t="shared" ref="L5335:L5338" si="7640">VLOOKUP($C5335,$C$1:$P$7320,10,0)</f>
        <v/>
      </c>
      <c r="M5335" s="21" t="str">
        <f t="shared" ref="M5335:M5338" si="7641">VLOOKUP($C5335,$C$1:$P$7320,11,0)</f>
        <v/>
      </c>
      <c r="N5335" s="21" t="str">
        <f t="shared" ref="N5335:N5338" si="7642">VLOOKUP($C5335,$C$1:$P$7320,12,0)</f>
        <v/>
      </c>
      <c r="O5335" s="21" t="str">
        <f t="shared" ref="O5335:O5338" si="7643">VLOOKUP($C5335,$C$1:$P$7320,13,0)</f>
        <v/>
      </c>
      <c r="P5335" s="21" t="str">
        <f t="shared" ref="P5335:P5338" si="7644">VLOOKUP($C5335,$C$1:$P$7320,14,0)</f>
        <v/>
      </c>
      <c r="Q5335" s="21"/>
      <c r="R5335" s="21" t="s">
        <v>10822</v>
      </c>
      <c r="S5335" s="27" t="s">
        <v>10827</v>
      </c>
      <c r="T5335" s="21" t="s">
        <v>10733</v>
      </c>
      <c r="U5335" s="23"/>
      <c r="V5335" s="23"/>
      <c r="W5335" s="15">
        <f t="shared" si="2"/>
        <v>45635</v>
      </c>
      <c r="X5335" s="24">
        <v>5334.0</v>
      </c>
      <c r="Y5335" s="17" t="str">
        <f t="shared" si="7629"/>
        <v>=COUNTIFS(C$3:C5335,C5335)</v>
      </c>
      <c r="Z5335" s="25" t="str">
        <f t="shared" si="7630"/>
        <v>#NAME?</v>
      </c>
      <c r="AA5335" s="25" t="str">
        <f t="shared" si="7631"/>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32"/>
        <v>7</v>
      </c>
      <c r="B5336" s="10">
        <f t="shared" si="5557"/>
        <v>7</v>
      </c>
      <c r="C5336" s="12" t="s">
        <v>4714</v>
      </c>
      <c r="D5336" s="21" t="str">
        <f t="shared" si="7633"/>
        <v>prp</v>
      </c>
      <c r="E5336" s="21" t="str">
        <f t="shared" si="7634"/>
        <v>masc dat sg of atikkāmanta</v>
      </c>
      <c r="F5336" s="21" t="str">
        <f t="shared" si="7635"/>
        <v/>
      </c>
      <c r="G5336" s="21"/>
      <c r="H5336" s="21" t="str">
        <f t="shared" si="7636"/>
        <v>for (a monk) going beyond, exceeding</v>
      </c>
      <c r="I5336" s="21" t="str">
        <f t="shared" si="7637"/>
        <v>causing to go too far</v>
      </c>
      <c r="J5336" s="21" t="str">
        <f t="shared" si="7638"/>
        <v>√kam (go)</v>
      </c>
      <c r="K5336" s="21">
        <f t="shared" si="7639"/>
        <v>1</v>
      </c>
      <c r="L5336" s="21" t="str">
        <f t="shared" si="7640"/>
        <v>*aya</v>
      </c>
      <c r="M5336" s="21" t="str">
        <f t="shared" si="7641"/>
        <v>√kam + *aya &gt; kāmaya (caus)</v>
      </c>
      <c r="N5336" s="21" t="str">
        <f t="shared" si="7642"/>
        <v>ati + kāmaya + nta</v>
      </c>
      <c r="O5336" s="21" t="str">
        <f t="shared" si="7643"/>
        <v/>
      </c>
      <c r="P5336" s="21" t="str">
        <f t="shared" si="7644"/>
        <v/>
      </c>
      <c r="Q5336" s="21"/>
      <c r="R5336" s="21" t="s">
        <v>10822</v>
      </c>
      <c r="S5336" s="27" t="s">
        <v>10827</v>
      </c>
      <c r="T5336" s="21" t="s">
        <v>10733</v>
      </c>
      <c r="U5336" s="77"/>
      <c r="V5336" s="23"/>
      <c r="W5336" s="15">
        <f t="shared" si="2"/>
        <v>45635</v>
      </c>
      <c r="X5336" s="24">
        <v>5335.0</v>
      </c>
      <c r="Y5336" s="17" t="str">
        <f t="shared" si="7629"/>
        <v>=COUNTIFS(C$3:C5336,C5336)</v>
      </c>
      <c r="Z5336" s="25" t="str">
        <f t="shared" si="7630"/>
        <v>#NAME?</v>
      </c>
      <c r="AA5336" s="25" t="str">
        <f t="shared" si="7631"/>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2"/>
        <v>4</v>
      </c>
      <c r="B5337" s="10">
        <f t="shared" si="5557"/>
        <v>5</v>
      </c>
      <c r="C5337" s="12" t="s">
        <v>10734</v>
      </c>
      <c r="D5337" s="21" t="str">
        <f t="shared" si="7633"/>
        <v>ind</v>
      </c>
      <c r="E5337" s="21" t="str">
        <f t="shared" si="7634"/>
        <v>adv, acc sg of chedanaka</v>
      </c>
      <c r="F5337" s="21" t="str">
        <f t="shared" si="7635"/>
        <v/>
      </c>
      <c r="G5337" s="21"/>
      <c r="H5337" s="21" t="str">
        <f t="shared" si="7636"/>
        <v>to be cut, sawed</v>
      </c>
      <c r="I5337" s="21" t="str">
        <f t="shared" si="7637"/>
        <v>having cut</v>
      </c>
      <c r="J5337" s="21" t="str">
        <f t="shared" si="7638"/>
        <v>√chid (cut, steal)</v>
      </c>
      <c r="K5337" s="21">
        <f t="shared" si="7639"/>
        <v>2</v>
      </c>
      <c r="L5337" s="21" t="str">
        <f t="shared" si="7640"/>
        <v>*e</v>
      </c>
      <c r="M5337" s="21" t="str">
        <f t="shared" si="7641"/>
        <v>√chid + *e &gt; chede</v>
      </c>
      <c r="N5337" s="21" t="str">
        <f t="shared" si="7642"/>
        <v>chede + ana + akaṃ</v>
      </c>
      <c r="O5337" s="21" t="str">
        <f t="shared" si="7643"/>
        <v/>
      </c>
      <c r="P5337" s="21" t="str">
        <f t="shared" si="7644"/>
        <v/>
      </c>
      <c r="Q5337" s="21"/>
      <c r="R5337" s="21" t="s">
        <v>10822</v>
      </c>
      <c r="S5337" s="27" t="s">
        <v>10827</v>
      </c>
      <c r="T5337" s="21" t="s">
        <v>10733</v>
      </c>
      <c r="U5337" s="23"/>
      <c r="V5337" s="23"/>
      <c r="W5337" s="15">
        <f t="shared" si="2"/>
        <v>45635</v>
      </c>
      <c r="X5337" s="24">
        <v>5336.0</v>
      </c>
      <c r="Y5337" s="17" t="str">
        <f t="shared" si="7629"/>
        <v>=COUNTIFS(C$3:C5337,C5337)</v>
      </c>
      <c r="Z5337" s="25" t="str">
        <f t="shared" si="7630"/>
        <v>#NAME?</v>
      </c>
      <c r="AA5337" s="25" t="str">
        <f t="shared" si="7631"/>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2"/>
        <v>121</v>
      </c>
      <c r="B5338" s="10">
        <f t="shared" si="5557"/>
        <v>122</v>
      </c>
      <c r="C5338" s="12" t="s">
        <v>4724</v>
      </c>
      <c r="D5338" s="21" t="str">
        <f t="shared" si="7633"/>
        <v>adj</v>
      </c>
      <c r="E5338" s="21" t="str">
        <f t="shared" si="7634"/>
        <v>nt nom sg of pācittiya</v>
      </c>
      <c r="F5338" s="21" t="str">
        <f t="shared" si="7635"/>
        <v>+loc</v>
      </c>
      <c r="G5338" s="21"/>
      <c r="H5338" s="21" t="str">
        <f t="shared" si="7636"/>
        <v>requiring confession</v>
      </c>
      <c r="I5338" s="21" t="str">
        <f t="shared" si="7637"/>
        <v/>
      </c>
      <c r="J5338" s="21" t="str">
        <f t="shared" si="7638"/>
        <v/>
      </c>
      <c r="K5338" s="21" t="str">
        <f t="shared" si="7639"/>
        <v/>
      </c>
      <c r="L5338" s="21" t="str">
        <f t="shared" si="7640"/>
        <v/>
      </c>
      <c r="M5338" s="21" t="str">
        <f t="shared" si="7641"/>
        <v/>
      </c>
      <c r="N5338" s="21" t="str">
        <f t="shared" si="7642"/>
        <v/>
      </c>
      <c r="O5338" s="21" t="str">
        <f t="shared" si="7643"/>
        <v/>
      </c>
      <c r="P5338" s="21" t="str">
        <f t="shared" si="7644"/>
        <v/>
      </c>
      <c r="Q5338" s="21"/>
      <c r="R5338" s="21" t="s">
        <v>10822</v>
      </c>
      <c r="S5338" s="27" t="s">
        <v>10827</v>
      </c>
      <c r="T5338" s="21" t="s">
        <v>10733</v>
      </c>
      <c r="U5338" s="23"/>
      <c r="V5338" s="23"/>
      <c r="W5338" s="15">
        <f t="shared" si="2"/>
        <v>45635</v>
      </c>
      <c r="X5338" s="24">
        <v>5337.0</v>
      </c>
      <c r="Y5338" s="17" t="str">
        <f t="shared" si="7629"/>
        <v>=COUNTIFS(C$3:C5338,C5338)</v>
      </c>
      <c r="Z5338" s="25" t="str">
        <f t="shared" si="7630"/>
        <v>#NAME?</v>
      </c>
      <c r="AA5338" s="25" t="str">
        <f t="shared" si="7631"/>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57"/>
        <v>0</v>
      </c>
      <c r="C5339" s="130"/>
      <c r="D5339" s="130"/>
      <c r="E5339" s="130"/>
      <c r="F5339" s="130"/>
      <c r="G5339" s="130"/>
      <c r="H5339" s="130"/>
      <c r="I5339" s="130"/>
      <c r="J5339" s="130"/>
      <c r="K5339" s="130"/>
      <c r="L5339" s="130"/>
      <c r="M5339" s="130"/>
      <c r="N5339" s="130"/>
      <c r="O5339" s="130"/>
      <c r="P5339" s="130"/>
      <c r="Q5339" s="130"/>
      <c r="R5339" s="130"/>
      <c r="S5339" s="130"/>
      <c r="T5339" s="130"/>
      <c r="U5339" s="36"/>
      <c r="V5339" s="36"/>
      <c r="W5339" s="15">
        <f t="shared" si="2"/>
        <v>45635</v>
      </c>
      <c r="X5339" s="24">
        <v>5338.0</v>
      </c>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57"/>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2"/>
        <v>45635</v>
      </c>
      <c r="X5340" s="24">
        <v>5339.0</v>
      </c>
      <c r="Y5340" s="17" t="str">
        <f t="shared" ref="Y5340:Y5355" si="7645">formulatext(A5340)</f>
        <v>#N/A</v>
      </c>
      <c r="Z5340" s="25" t="str">
        <f t="shared" ref="Z5340:Z5355" si="7646">org.libreoffice.regex(Y5340,"(\= COUNTIFS\(C\$\d{1,3}:)(C\d{1,3})(,)(C\d{1,3})(\))","$2")</f>
        <v>#NAME?</v>
      </c>
      <c r="AA5340" s="25" t="str">
        <f t="shared" ref="AA5340:AA5355" si="7647">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57"/>
        <v>1</v>
      </c>
      <c r="C5341" s="12" t="s">
        <v>10845</v>
      </c>
      <c r="D5341" s="21"/>
      <c r="E5341" s="21"/>
      <c r="F5341" s="21"/>
      <c r="G5341" s="21"/>
      <c r="H5341" s="21"/>
      <c r="I5341" s="21"/>
      <c r="J5341" s="21"/>
      <c r="K5341" s="21"/>
      <c r="L5341" s="21"/>
      <c r="M5341" s="21"/>
      <c r="N5341" s="21"/>
      <c r="O5341" s="21"/>
      <c r="P5341" s="21"/>
      <c r="Q5341" s="21"/>
      <c r="R5341" s="21"/>
      <c r="S5341" s="21"/>
      <c r="T5341" s="21"/>
      <c r="U5341" s="23"/>
      <c r="V5341" s="23"/>
      <c r="W5341" s="15">
        <f t="shared" si="2"/>
        <v>45635</v>
      </c>
      <c r="X5341" s="24">
        <v>5340.0</v>
      </c>
      <c r="Y5341" s="17" t="str">
        <f t="shared" si="7645"/>
        <v>#N/A</v>
      </c>
      <c r="Z5341" s="25" t="str">
        <f t="shared" si="7646"/>
        <v>#NAME?</v>
      </c>
      <c r="AA5341" s="25" t="str">
        <f t="shared" si="7647"/>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48">COUNTIFS(C$3:C5342,C5342)</f>
        <v>96</v>
      </c>
      <c r="B5342" s="10">
        <f t="shared" si="5557"/>
        <v>99</v>
      </c>
      <c r="C5342" s="12" t="s">
        <v>555</v>
      </c>
      <c r="D5342" s="21" t="str">
        <f t="shared" ref="D5342:D5344" si="7649">VLOOKUP($C5342,$C$1:$P$7320,2,0)</f>
        <v>pron</v>
      </c>
      <c r="E5342" s="21" t="str">
        <f t="shared" ref="E5342:E5343" si="7650">VLOOKUP($C5342,$C$1:$P$7320,3,0)</f>
        <v>masc nom sg of ya</v>
      </c>
      <c r="F5342" s="21" t="str">
        <f t="shared" ref="F5342:F5344" si="7651">VLOOKUP($C5342,$C$1:$P$7320,4,0)</f>
        <v/>
      </c>
      <c r="G5342" s="21"/>
      <c r="H5342" s="21" t="str">
        <f t="shared" ref="H5342:H5344" si="7652">VLOOKUP($C5342,$C$1:$P$7320,6,0)</f>
        <v>whichever, whoever</v>
      </c>
      <c r="I5342" s="21" t="str">
        <f t="shared" ref="I5342:I5344" si="7653">VLOOKUP($C5342,$C$1:$P$7320,7,0)</f>
        <v/>
      </c>
      <c r="J5342" s="21" t="str">
        <f t="shared" ref="J5342:J5344" si="7654">VLOOKUP($C5342,$C$1:$P$7320,8,0)</f>
        <v/>
      </c>
      <c r="K5342" s="21" t="str">
        <f t="shared" ref="K5342:K5344" si="7655">VLOOKUP($C5342,$C$1:$P$7320,9,0)</f>
        <v/>
      </c>
      <c r="L5342" s="21" t="str">
        <f t="shared" ref="L5342:L5344" si="7656">VLOOKUP($C5342,$C$1:$P$7320,10,0)</f>
        <v/>
      </c>
      <c r="M5342" s="21" t="str">
        <f t="shared" ref="M5342:M5344" si="7657">VLOOKUP($C5342,$C$1:$P$7320,11,0)</f>
        <v/>
      </c>
      <c r="N5342" s="21" t="str">
        <f t="shared" ref="N5342:N5344" si="7658">VLOOKUP($C5342,$C$1:$P$7320,12,0)</f>
        <v/>
      </c>
      <c r="O5342" s="21" t="str">
        <f t="shared" ref="O5342:O5344" si="7659">VLOOKUP($C5342,$C$1:$P$7320,13,0)</f>
        <v/>
      </c>
      <c r="P5342" s="21" t="str">
        <f t="shared" ref="P5342:P5344" si="7660">VLOOKUP($C5342,$C$1:$P$7320,14,0)</f>
        <v/>
      </c>
      <c r="Q5342" s="21"/>
      <c r="R5342" s="21" t="s">
        <v>10845</v>
      </c>
      <c r="S5342" s="21" t="s">
        <v>10846</v>
      </c>
      <c r="T5342" s="21" t="s">
        <v>10847</v>
      </c>
      <c r="U5342" s="77"/>
      <c r="V5342" s="23"/>
      <c r="W5342" s="15">
        <f t="shared" si="2"/>
        <v>45635</v>
      </c>
      <c r="X5342" s="24">
        <v>5341.0</v>
      </c>
      <c r="Y5342" s="17" t="str">
        <f t="shared" si="7645"/>
        <v>=COUNTIFS(C$3:C5342,C5342)</v>
      </c>
      <c r="Z5342" s="25" t="str">
        <f t="shared" si="7646"/>
        <v>#NAME?</v>
      </c>
      <c r="AA5342" s="25" t="str">
        <f t="shared" si="7647"/>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48"/>
        <v>119</v>
      </c>
      <c r="B5343" s="10">
        <f t="shared" si="5557"/>
        <v>124</v>
      </c>
      <c r="C5343" s="12" t="s">
        <v>466</v>
      </c>
      <c r="D5343" s="21" t="str">
        <f t="shared" si="7649"/>
        <v>ind</v>
      </c>
      <c r="E5343" s="21" t="str">
        <f t="shared" si="7650"/>
        <v/>
      </c>
      <c r="F5343" s="21" t="str">
        <f t="shared" si="7651"/>
        <v/>
      </c>
      <c r="G5343" s="21"/>
      <c r="H5343" s="21" t="str">
        <f t="shared" si="7652"/>
        <v>then, now, so, but</v>
      </c>
      <c r="I5343" s="21" t="str">
        <f t="shared" si="7653"/>
        <v/>
      </c>
      <c r="J5343" s="21" t="str">
        <f t="shared" si="7654"/>
        <v/>
      </c>
      <c r="K5343" s="21" t="str">
        <f t="shared" si="7655"/>
        <v/>
      </c>
      <c r="L5343" s="21" t="str">
        <f t="shared" si="7656"/>
        <v/>
      </c>
      <c r="M5343" s="21" t="str">
        <f t="shared" si="7657"/>
        <v/>
      </c>
      <c r="N5343" s="21" t="str">
        <f t="shared" si="7658"/>
        <v/>
      </c>
      <c r="O5343" s="21" t="str">
        <f t="shared" si="7659"/>
        <v/>
      </c>
      <c r="P5343" s="21" t="str">
        <f t="shared" si="7660"/>
        <v/>
      </c>
      <c r="Q5343" s="21"/>
      <c r="R5343" s="21" t="s">
        <v>10845</v>
      </c>
      <c r="S5343" s="21" t="s">
        <v>10846</v>
      </c>
      <c r="T5343" s="21" t="s">
        <v>10847</v>
      </c>
      <c r="U5343" s="23"/>
      <c r="V5343" s="23"/>
      <c r="W5343" s="15">
        <f t="shared" si="2"/>
        <v>45635</v>
      </c>
      <c r="X5343" s="24">
        <v>5342.0</v>
      </c>
      <c r="Y5343" s="17" t="str">
        <f t="shared" si="7645"/>
        <v>=COUNTIFS(C$3:C5343,C5343)</v>
      </c>
      <c r="Z5343" s="25" t="str">
        <f t="shared" si="7646"/>
        <v>#NAME?</v>
      </c>
      <c r="AA5343" s="25" t="str">
        <f t="shared" si="7647"/>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48"/>
        <v>144</v>
      </c>
      <c r="B5344" s="10">
        <f t="shared" si="5557"/>
        <v>147</v>
      </c>
      <c r="C5344" s="12" t="s">
        <v>560</v>
      </c>
      <c r="D5344" s="21" t="str">
        <f t="shared" si="7649"/>
        <v>noun</v>
      </c>
      <c r="E5344" s="21" t="s">
        <v>3635</v>
      </c>
      <c r="F5344" s="21" t="str">
        <f t="shared" si="7651"/>
        <v/>
      </c>
      <c r="G5344" s="21"/>
      <c r="H5344" s="21" t="str">
        <f t="shared" si="7652"/>
        <v>monk, monastic</v>
      </c>
      <c r="I5344" s="21" t="str">
        <f t="shared" si="7653"/>
        <v>beggar, mendicant</v>
      </c>
      <c r="J5344" s="21" t="str">
        <f t="shared" si="7654"/>
        <v>√bhikkh (beg)</v>
      </c>
      <c r="K5344" s="21">
        <f t="shared" si="7655"/>
        <v>1</v>
      </c>
      <c r="L5344" s="21" t="str">
        <f t="shared" si="7656"/>
        <v>a</v>
      </c>
      <c r="M5344" s="21" t="str">
        <f t="shared" si="7657"/>
        <v/>
      </c>
      <c r="N5344" s="21" t="str">
        <f t="shared" si="7658"/>
        <v>√bhikkh + u</v>
      </c>
      <c r="O5344" s="21" t="str">
        <f t="shared" si="7659"/>
        <v/>
      </c>
      <c r="P5344" s="21" t="str">
        <f t="shared" si="7660"/>
        <v/>
      </c>
      <c r="Q5344" s="21"/>
      <c r="R5344" s="21" t="s">
        <v>10845</v>
      </c>
      <c r="S5344" s="21" t="s">
        <v>10846</v>
      </c>
      <c r="T5344" s="21" t="s">
        <v>10847</v>
      </c>
      <c r="U5344" s="23"/>
      <c r="V5344" s="23"/>
      <c r="W5344" s="15">
        <f t="shared" si="2"/>
        <v>45635</v>
      </c>
      <c r="X5344" s="24">
        <v>5343.0</v>
      </c>
      <c r="Y5344" s="17" t="str">
        <f t="shared" si="7645"/>
        <v>=COUNTIFS(C$3:C5344,C5344)</v>
      </c>
      <c r="Z5344" s="25" t="str">
        <f t="shared" si="7646"/>
        <v>#NAME?</v>
      </c>
      <c r="AA5344" s="25" t="str">
        <f t="shared" si="7647"/>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48"/>
        <v>1</v>
      </c>
      <c r="B5345" s="10">
        <f t="shared" si="5557"/>
        <v>3</v>
      </c>
      <c r="C5345" s="12" t="s">
        <v>10848</v>
      </c>
      <c r="D5345" s="21" t="s">
        <v>250</v>
      </c>
      <c r="E5345" s="21" t="s">
        <v>10849</v>
      </c>
      <c r="F5345" s="21"/>
      <c r="G5345" s="21"/>
      <c r="H5345" s="21" t="s">
        <v>10850</v>
      </c>
      <c r="I5345" s="21"/>
      <c r="J5345" s="21"/>
      <c r="K5345" s="21"/>
      <c r="L5345" s="21"/>
      <c r="M5345" s="21"/>
      <c r="N5345" s="21" t="s">
        <v>10851</v>
      </c>
      <c r="O5345" s="21" t="s">
        <v>916</v>
      </c>
      <c r="P5345" s="21" t="s">
        <v>10852</v>
      </c>
      <c r="Q5345" s="21"/>
      <c r="R5345" s="21" t="s">
        <v>10845</v>
      </c>
      <c r="S5345" s="21" t="s">
        <v>10846</v>
      </c>
      <c r="T5345" s="21" t="s">
        <v>10853</v>
      </c>
      <c r="U5345" s="23"/>
      <c r="V5345" s="23"/>
      <c r="W5345" s="15">
        <f t="shared" si="2"/>
        <v>45635</v>
      </c>
      <c r="X5345" s="24">
        <v>5344.0</v>
      </c>
      <c r="Y5345" s="17" t="str">
        <f t="shared" si="7645"/>
        <v>=COUNTIFS(C$3:C5345,C5345)</v>
      </c>
      <c r="Z5345" s="25" t="str">
        <f t="shared" si="7646"/>
        <v>#NAME?</v>
      </c>
      <c r="AA5345" s="25" t="str">
        <f t="shared" si="7647"/>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48"/>
        <v>1</v>
      </c>
      <c r="B5346" s="10">
        <f t="shared" si="5557"/>
        <v>1</v>
      </c>
      <c r="C5346" s="12" t="s">
        <v>10854</v>
      </c>
      <c r="D5346" s="21" t="s">
        <v>47</v>
      </c>
      <c r="E5346" s="21" t="s">
        <v>5328</v>
      </c>
      <c r="F5346" s="21"/>
      <c r="G5346" s="21"/>
      <c r="H5346" s="21" t="s">
        <v>10855</v>
      </c>
      <c r="I5346" s="21"/>
      <c r="J5346" s="21"/>
      <c r="K5346" s="21"/>
      <c r="L5346" s="21"/>
      <c r="M5346" s="21"/>
      <c r="N5346" s="21" t="s">
        <v>10856</v>
      </c>
      <c r="O5346" s="21" t="s">
        <v>916</v>
      </c>
      <c r="P5346" s="21" t="s">
        <v>10857</v>
      </c>
      <c r="Q5346" s="21"/>
      <c r="R5346" s="21" t="s">
        <v>10845</v>
      </c>
      <c r="S5346" s="21" t="s">
        <v>10846</v>
      </c>
      <c r="T5346" s="21" t="s">
        <v>10858</v>
      </c>
      <c r="U5346" s="23"/>
      <c r="V5346" s="23"/>
      <c r="W5346" s="15">
        <f t="shared" si="2"/>
        <v>45635</v>
      </c>
      <c r="X5346" s="24">
        <v>5345.0</v>
      </c>
      <c r="Y5346" s="17" t="str">
        <f t="shared" si="7645"/>
        <v>=COUNTIFS(C$3:C5346,C5346)</v>
      </c>
      <c r="Z5346" s="25" t="str">
        <f t="shared" si="7646"/>
        <v>#NAME?</v>
      </c>
      <c r="AA5346" s="25" t="str">
        <f t="shared" si="7647"/>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48"/>
        <v>1</v>
      </c>
      <c r="B5347" s="10">
        <f t="shared" si="5557"/>
        <v>1</v>
      </c>
      <c r="C5347" s="12" t="s">
        <v>10859</v>
      </c>
      <c r="D5347" s="21" t="s">
        <v>47</v>
      </c>
      <c r="E5347" s="21" t="s">
        <v>612</v>
      </c>
      <c r="F5347" s="21"/>
      <c r="G5347" s="21"/>
      <c r="H5347" s="21" t="s">
        <v>10860</v>
      </c>
      <c r="I5347" s="21" t="s">
        <v>2579</v>
      </c>
      <c r="J5347" s="21" t="s">
        <v>975</v>
      </c>
      <c r="K5347" s="21">
        <v>1.0</v>
      </c>
      <c r="L5347" s="21" t="s">
        <v>35</v>
      </c>
      <c r="M5347" s="21"/>
      <c r="N5347" s="21" t="s">
        <v>2580</v>
      </c>
      <c r="O5347" s="21"/>
      <c r="P5347" s="21"/>
      <c r="Q5347" s="21"/>
      <c r="R5347" s="21" t="s">
        <v>10845</v>
      </c>
      <c r="S5347" s="21" t="s">
        <v>10846</v>
      </c>
      <c r="T5347" s="21" t="s">
        <v>10861</v>
      </c>
      <c r="U5347" s="23"/>
      <c r="V5347" s="23"/>
      <c r="W5347" s="15">
        <f t="shared" si="2"/>
        <v>45635</v>
      </c>
      <c r="X5347" s="24">
        <v>5346.0</v>
      </c>
      <c r="Y5347" s="17" t="str">
        <f t="shared" si="7645"/>
        <v>=COUNTIFS(C$3:C5347,C5347)</v>
      </c>
      <c r="Z5347" s="25" t="str">
        <f t="shared" si="7646"/>
        <v>#NAME?</v>
      </c>
      <c r="AA5347" s="25" t="str">
        <f t="shared" si="7647"/>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48"/>
        <v>4</v>
      </c>
      <c r="B5348" s="10">
        <f t="shared" si="5557"/>
        <v>4</v>
      </c>
      <c r="C5348" s="12" t="s">
        <v>5337</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10845</v>
      </c>
      <c r="S5348" s="21" t="s">
        <v>10846</v>
      </c>
      <c r="T5348" s="21" t="s">
        <v>10847</v>
      </c>
      <c r="U5348" s="23"/>
      <c r="V5348" s="23"/>
      <c r="W5348" s="15">
        <f t="shared" si="2"/>
        <v>45635</v>
      </c>
      <c r="X5348" s="24">
        <v>5347.0</v>
      </c>
      <c r="Y5348" s="17" t="str">
        <f t="shared" si="7645"/>
        <v>=COUNTIFS(C$3:C5348,C5348)</v>
      </c>
      <c r="Z5348" s="25" t="str">
        <f t="shared" si="7646"/>
        <v>#NAME?</v>
      </c>
      <c r="AA5348" s="25" t="str">
        <f t="shared" si="7647"/>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48"/>
        <v>1</v>
      </c>
      <c r="B5349" s="10">
        <f t="shared" si="5557"/>
        <v>1</v>
      </c>
      <c r="C5349" s="12" t="s">
        <v>10862</v>
      </c>
      <c r="D5349" s="21" t="s">
        <v>47</v>
      </c>
      <c r="E5349" s="21" t="s">
        <v>10863</v>
      </c>
      <c r="F5349" s="21"/>
      <c r="G5349" s="21"/>
      <c r="H5349" s="21" t="s">
        <v>2545</v>
      </c>
      <c r="I5349" s="21"/>
      <c r="J5349" s="21" t="s">
        <v>2524</v>
      </c>
      <c r="K5349" s="21">
        <v>5.0</v>
      </c>
      <c r="L5349" s="21" t="s">
        <v>622</v>
      </c>
      <c r="M5349" s="21"/>
      <c r="N5349" s="21" t="s">
        <v>2546</v>
      </c>
      <c r="O5349" s="21"/>
      <c r="P5349" s="21"/>
      <c r="Q5349" s="21"/>
      <c r="R5349" s="21" t="s">
        <v>10845</v>
      </c>
      <c r="S5349" s="21" t="s">
        <v>10846</v>
      </c>
      <c r="T5349" s="27" t="s">
        <v>10864</v>
      </c>
      <c r="U5349" s="23"/>
      <c r="V5349" s="23"/>
      <c r="W5349" s="15">
        <f t="shared" si="2"/>
        <v>45635</v>
      </c>
      <c r="X5349" s="24">
        <v>5348.0</v>
      </c>
      <c r="Y5349" s="17" t="str">
        <f t="shared" si="7645"/>
        <v>=COUNTIFS(C$3:C5349,C5349)</v>
      </c>
      <c r="Z5349" s="25" t="str">
        <f t="shared" si="7646"/>
        <v>#NAME?</v>
      </c>
      <c r="AA5349" s="25" t="str">
        <f t="shared" si="7647"/>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48"/>
        <v>23</v>
      </c>
      <c r="B5350" s="10">
        <f t="shared" si="5557"/>
        <v>23</v>
      </c>
      <c r="C5350" s="12" t="s">
        <v>4864</v>
      </c>
      <c r="D5350" s="21" t="str">
        <f t="shared" ref="D5350:D5351" si="7661">VLOOKUP($C5350,$C$1:$P$7320,2,0)</f>
        <v>noun</v>
      </c>
      <c r="E5350" s="21" t="str">
        <f t="shared" ref="E5350:E5351" si="7662">VLOOKUP($C5350,$C$1:$P$7320,3,0)</f>
        <v>nt nom sg of cīvara</v>
      </c>
      <c r="F5350" s="21" t="str">
        <f t="shared" ref="F5350:F5351" si="7663">VLOOKUP($C5350,$C$1:$P$7320,4,0)</f>
        <v/>
      </c>
      <c r="G5350" s="21"/>
      <c r="H5350" s="21" t="str">
        <f t="shared" ref="H5350:H5351" si="7664">VLOOKUP($C5350,$C$1:$P$7320,6,0)</f>
        <v>robe</v>
      </c>
      <c r="I5350" s="21" t="str">
        <f t="shared" ref="I5350:I5351" si="7665">VLOOKUP($C5350,$C$1:$P$7320,7,0)</f>
        <v>cloth</v>
      </c>
      <c r="J5350" s="21" t="str">
        <f t="shared" ref="J5350:J5351" si="7666">VLOOKUP($C5350,$C$1:$P$7320,8,0)</f>
        <v/>
      </c>
      <c r="K5350" s="21" t="str">
        <f t="shared" ref="K5350:K5351" si="7667">VLOOKUP($C5350,$C$1:$P$7320,9,0)</f>
        <v/>
      </c>
      <c r="L5350" s="21" t="str">
        <f t="shared" ref="L5350:L5351" si="7668">VLOOKUP($C5350,$C$1:$P$7320,10,0)</f>
        <v/>
      </c>
      <c r="M5350" s="21" t="str">
        <f t="shared" ref="M5350:M5351" si="7669">VLOOKUP($C5350,$C$1:$P$7320,11,0)</f>
        <v/>
      </c>
      <c r="N5350" s="21" t="str">
        <f t="shared" ref="N5350:N5351" si="7670">VLOOKUP($C5350,$C$1:$P$7320,12,0)</f>
        <v/>
      </c>
      <c r="O5350" s="21" t="str">
        <f t="shared" ref="O5350:O5351" si="7671">VLOOKUP($C5350,$C$1:$P$7320,13,0)</f>
        <v/>
      </c>
      <c r="P5350" s="21" t="str">
        <f t="shared" ref="P5350:P5351" si="7672">VLOOKUP($C5350,$C$1:$P$7320,14,0)</f>
        <v/>
      </c>
      <c r="Q5350" s="21"/>
      <c r="R5350" s="21" t="s">
        <v>10845</v>
      </c>
      <c r="S5350" s="21" t="s">
        <v>10846</v>
      </c>
      <c r="T5350" s="21" t="s">
        <v>10847</v>
      </c>
      <c r="U5350" s="23"/>
      <c r="V5350" s="23"/>
      <c r="W5350" s="15">
        <f t="shared" si="2"/>
        <v>45635</v>
      </c>
      <c r="X5350" s="24">
        <v>5349.0</v>
      </c>
      <c r="Y5350" s="17" t="str">
        <f t="shared" si="7645"/>
        <v>=COUNTIFS(C$3:C5350,C5350)</v>
      </c>
      <c r="Z5350" s="25" t="str">
        <f t="shared" si="7646"/>
        <v>#NAME?</v>
      </c>
      <c r="AA5350" s="25" t="str">
        <f t="shared" si="7647"/>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48"/>
        <v>8</v>
      </c>
      <c r="B5351" s="10">
        <f t="shared" si="5557"/>
        <v>8</v>
      </c>
      <c r="C5351" s="12" t="s">
        <v>5877</v>
      </c>
      <c r="D5351" s="21" t="str">
        <f t="shared" si="7661"/>
        <v>verb</v>
      </c>
      <c r="E5351" s="21" t="str">
        <f t="shared" si="7662"/>
        <v>opt 3rd sg of kārāpeti</v>
      </c>
      <c r="F5351" s="21" t="str">
        <f t="shared" si="7663"/>
        <v/>
      </c>
      <c r="G5351" s="21"/>
      <c r="H5351" s="21" t="str">
        <f t="shared" si="7664"/>
        <v>he should make</v>
      </c>
      <c r="I5351" s="21" t="str">
        <f t="shared" si="7665"/>
        <v>could cause to make</v>
      </c>
      <c r="J5351" s="21" t="str">
        <f t="shared" si="7666"/>
        <v>√kar (do, make)</v>
      </c>
      <c r="K5351" s="21">
        <f t="shared" si="7667"/>
        <v>7</v>
      </c>
      <c r="L5351" s="21" t="str">
        <f t="shared" si="7668"/>
        <v>*āpe</v>
      </c>
      <c r="M5351" s="21" t="str">
        <f t="shared" si="7669"/>
        <v>√kar + *āpe &gt; kārāpe</v>
      </c>
      <c r="N5351" s="21" t="str">
        <f t="shared" si="7670"/>
        <v>kārāpe + ti</v>
      </c>
      <c r="O5351" s="21" t="str">
        <f t="shared" si="7671"/>
        <v/>
      </c>
      <c r="P5351" s="21" t="str">
        <f t="shared" si="7672"/>
        <v/>
      </c>
      <c r="Q5351" s="21"/>
      <c r="R5351" s="21" t="s">
        <v>10845</v>
      </c>
      <c r="S5351" s="21" t="s">
        <v>10846</v>
      </c>
      <c r="T5351" s="21" t="s">
        <v>10847</v>
      </c>
      <c r="U5351" s="23"/>
      <c r="V5351" s="23"/>
      <c r="W5351" s="15">
        <f t="shared" si="2"/>
        <v>45635</v>
      </c>
      <c r="X5351" s="24">
        <v>5350.0</v>
      </c>
      <c r="Y5351" s="17" t="str">
        <f t="shared" si="7645"/>
        <v>=COUNTIFS(C$3:C5351,C5351)</v>
      </c>
      <c r="Z5351" s="25" t="str">
        <f t="shared" si="7646"/>
        <v>#NAME?</v>
      </c>
      <c r="AA5351" s="25" t="str">
        <f t="shared" si="7647"/>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48"/>
        <v>1</v>
      </c>
      <c r="B5352" s="10">
        <f t="shared" si="5557"/>
        <v>1</v>
      </c>
      <c r="C5352" s="12" t="s">
        <v>10865</v>
      </c>
      <c r="D5352" s="21" t="s">
        <v>250</v>
      </c>
      <c r="E5352" s="21" t="s">
        <v>10866</v>
      </c>
      <c r="F5352" s="21"/>
      <c r="G5352" s="21"/>
      <c r="H5352" s="21" t="s">
        <v>10867</v>
      </c>
      <c r="I5352" s="21"/>
      <c r="J5352" s="21" t="s">
        <v>4699</v>
      </c>
      <c r="K5352" s="21">
        <v>2.0</v>
      </c>
      <c r="L5352" s="21" t="s">
        <v>3045</v>
      </c>
      <c r="M5352" s="21"/>
      <c r="N5352" s="21" t="s">
        <v>4700</v>
      </c>
      <c r="O5352" s="21"/>
      <c r="P5352" s="21"/>
      <c r="Q5352" s="21"/>
      <c r="R5352" s="21" t="s">
        <v>10845</v>
      </c>
      <c r="S5352" s="21" t="s">
        <v>10846</v>
      </c>
      <c r="T5352" s="21" t="s">
        <v>10868</v>
      </c>
      <c r="U5352" s="23"/>
      <c r="V5352" s="23"/>
      <c r="W5352" s="15">
        <f t="shared" si="2"/>
        <v>45635</v>
      </c>
      <c r="X5352" s="24">
        <v>5351.0</v>
      </c>
      <c r="Y5352" s="17" t="str">
        <f t="shared" si="7645"/>
        <v>=COUNTIFS(C$3:C5352,C5352)</v>
      </c>
      <c r="Z5352" s="25" t="str">
        <f t="shared" si="7646"/>
        <v>#NAME?</v>
      </c>
      <c r="AA5352" s="25" t="str">
        <f t="shared" si="7647"/>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48"/>
        <v>196</v>
      </c>
      <c r="B5353" s="10">
        <f t="shared" si="5557"/>
        <v>220</v>
      </c>
      <c r="C5353" s="12" t="s">
        <v>1131</v>
      </c>
      <c r="D5353" s="21" t="str">
        <f t="shared" ref="D5353:D5355" si="7673">VLOOKUP($C5353,$C$1:$P$7320,2,0)</f>
        <v>ind</v>
      </c>
      <c r="E5353" s="21" t="str">
        <f t="shared" ref="E5353:E5355" si="7674">VLOOKUP($C5353,$C$1:$P$7320,3,0)</f>
        <v>conj</v>
      </c>
      <c r="F5353" s="21" t="str">
        <f t="shared" ref="F5353:F5355" si="7675">VLOOKUP($C5353,$C$1:$P$7320,4,0)</f>
        <v/>
      </c>
      <c r="G5353" s="21"/>
      <c r="H5353" s="21" t="str">
        <f t="shared" ref="H5353:H5355" si="7676">VLOOKUP($C5353,$C$1:$P$7320,6,0)</f>
        <v>or, either or</v>
      </c>
      <c r="I5353" s="21" t="str">
        <f t="shared" ref="I5353:I5355" si="7677">VLOOKUP($C5353,$C$1:$P$7320,7,0)</f>
        <v/>
      </c>
      <c r="J5353" s="21" t="str">
        <f t="shared" ref="J5353:J5355" si="7678">VLOOKUP($C5353,$C$1:$P$7320,8,0)</f>
        <v/>
      </c>
      <c r="K5353" s="21" t="str">
        <f t="shared" ref="K5353:K5355" si="7679">VLOOKUP($C5353,$C$1:$P$7320,9,0)</f>
        <v/>
      </c>
      <c r="L5353" s="21" t="str">
        <f t="shared" ref="L5353:L5355" si="7680">VLOOKUP($C5353,$C$1:$P$7320,10,0)</f>
        <v/>
      </c>
      <c r="M5353" s="21" t="str">
        <f t="shared" ref="M5353:M5355" si="7681">VLOOKUP($C5353,$C$1:$P$7320,11,0)</f>
        <v/>
      </c>
      <c r="N5353" s="21" t="str">
        <f t="shared" ref="N5353:N5355" si="7682">VLOOKUP($C5353,$C$1:$P$7320,12,0)</f>
        <v/>
      </c>
      <c r="O5353" s="21" t="str">
        <f t="shared" ref="O5353:O5355" si="7683">VLOOKUP($C5353,$C$1:$P$7320,13,0)</f>
        <v/>
      </c>
      <c r="P5353" s="21" t="str">
        <f t="shared" ref="P5353:P5355" si="7684">VLOOKUP($C5353,$C$1:$P$7320,14,0)</f>
        <v/>
      </c>
      <c r="Q5353" s="21"/>
      <c r="R5353" s="21" t="s">
        <v>10845</v>
      </c>
      <c r="S5353" s="21" t="s">
        <v>10846</v>
      </c>
      <c r="T5353" s="21" t="s">
        <v>10847</v>
      </c>
      <c r="U5353" s="23"/>
      <c r="V5353" s="23"/>
      <c r="W5353" s="15">
        <f t="shared" si="2"/>
        <v>45635</v>
      </c>
      <c r="X5353" s="24">
        <v>5352.0</v>
      </c>
      <c r="Y5353" s="17" t="str">
        <f t="shared" si="7645"/>
        <v>=COUNTIFS(C$3:C5353,C5353)</v>
      </c>
      <c r="Z5353" s="25" t="str">
        <f t="shared" si="7646"/>
        <v>#NAME?</v>
      </c>
      <c r="AA5353" s="25" t="str">
        <f t="shared" si="7647"/>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48"/>
        <v>5</v>
      </c>
      <c r="B5354" s="10">
        <f t="shared" si="5557"/>
        <v>5</v>
      </c>
      <c r="C5354" s="12" t="s">
        <v>10734</v>
      </c>
      <c r="D5354" s="21" t="str">
        <f t="shared" si="7673"/>
        <v>ind</v>
      </c>
      <c r="E5354" s="21" t="str">
        <f t="shared" si="7674"/>
        <v>adv, acc sg of chedanaka</v>
      </c>
      <c r="F5354" s="21" t="str">
        <f t="shared" si="7675"/>
        <v/>
      </c>
      <c r="G5354" s="21"/>
      <c r="H5354" s="21" t="str">
        <f t="shared" si="7676"/>
        <v>to be cut, sawed</v>
      </c>
      <c r="I5354" s="21" t="str">
        <f t="shared" si="7677"/>
        <v>having cut</v>
      </c>
      <c r="J5354" s="21" t="str">
        <f t="shared" si="7678"/>
        <v>√chid (cut, steal)</v>
      </c>
      <c r="K5354" s="21">
        <f t="shared" si="7679"/>
        <v>2</v>
      </c>
      <c r="L5354" s="21" t="str">
        <f t="shared" si="7680"/>
        <v>*e</v>
      </c>
      <c r="M5354" s="21" t="str">
        <f t="shared" si="7681"/>
        <v>√chid + *e &gt; chede</v>
      </c>
      <c r="N5354" s="21" t="str">
        <f t="shared" si="7682"/>
        <v>chede + ana + akaṃ</v>
      </c>
      <c r="O5354" s="21" t="str">
        <f t="shared" si="7683"/>
        <v/>
      </c>
      <c r="P5354" s="21" t="str">
        <f t="shared" si="7684"/>
        <v/>
      </c>
      <c r="Q5354" s="21"/>
      <c r="R5354" s="21" t="s">
        <v>10845</v>
      </c>
      <c r="S5354" s="21" t="s">
        <v>10846</v>
      </c>
      <c r="T5354" s="21" t="s">
        <v>10847</v>
      </c>
      <c r="U5354" s="23"/>
      <c r="V5354" s="23"/>
      <c r="W5354" s="15">
        <f t="shared" si="2"/>
        <v>45635</v>
      </c>
      <c r="X5354" s="24">
        <v>5353.0</v>
      </c>
      <c r="Y5354" s="17" t="str">
        <f t="shared" si="7645"/>
        <v>=COUNTIFS(C$3:C5354,C5354)</v>
      </c>
      <c r="Z5354" s="25" t="str">
        <f t="shared" si="7646"/>
        <v>#NAME?</v>
      </c>
      <c r="AA5354" s="25" t="str">
        <f t="shared" si="7647"/>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48"/>
        <v>122</v>
      </c>
      <c r="B5355" s="10">
        <f t="shared" si="5557"/>
        <v>122</v>
      </c>
      <c r="C5355" s="12" t="s">
        <v>4724</v>
      </c>
      <c r="D5355" s="21" t="str">
        <f t="shared" si="7673"/>
        <v>adj</v>
      </c>
      <c r="E5355" s="21" t="str">
        <f t="shared" si="7674"/>
        <v>nt nom sg of pācittiya</v>
      </c>
      <c r="F5355" s="21" t="str">
        <f t="shared" si="7675"/>
        <v>+loc</v>
      </c>
      <c r="G5355" s="21"/>
      <c r="H5355" s="21" t="str">
        <f t="shared" si="7676"/>
        <v>requiring confession</v>
      </c>
      <c r="I5355" s="21" t="str">
        <f t="shared" si="7677"/>
        <v/>
      </c>
      <c r="J5355" s="21" t="str">
        <f t="shared" si="7678"/>
        <v/>
      </c>
      <c r="K5355" s="21" t="str">
        <f t="shared" si="7679"/>
        <v/>
      </c>
      <c r="L5355" s="21" t="str">
        <f t="shared" si="7680"/>
        <v/>
      </c>
      <c r="M5355" s="21" t="str">
        <f t="shared" si="7681"/>
        <v/>
      </c>
      <c r="N5355" s="21" t="str">
        <f t="shared" si="7682"/>
        <v/>
      </c>
      <c r="O5355" s="21" t="str">
        <f t="shared" si="7683"/>
        <v/>
      </c>
      <c r="P5355" s="21" t="str">
        <f t="shared" si="7684"/>
        <v/>
      </c>
      <c r="Q5355" s="21"/>
      <c r="R5355" s="21" t="s">
        <v>10845</v>
      </c>
      <c r="S5355" s="21" t="s">
        <v>10846</v>
      </c>
      <c r="T5355" s="21" t="s">
        <v>10847</v>
      </c>
      <c r="U5355" s="23"/>
      <c r="V5355" s="23"/>
      <c r="W5355" s="15">
        <f t="shared" si="2"/>
        <v>45635</v>
      </c>
      <c r="X5355" s="24">
        <v>5354.0</v>
      </c>
      <c r="Y5355" s="17" t="str">
        <f t="shared" si="7645"/>
        <v>=COUNTIFS(C$3:C5355,C5355)</v>
      </c>
      <c r="Z5355" s="25" t="str">
        <f t="shared" si="7646"/>
        <v>#NAME?</v>
      </c>
      <c r="AA5355" s="25" t="str">
        <f t="shared" si="7647"/>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57"/>
        <v>0</v>
      </c>
      <c r="C5356" s="130"/>
      <c r="D5356" s="130"/>
      <c r="E5356" s="130"/>
      <c r="F5356" s="130"/>
      <c r="G5356" s="130"/>
      <c r="H5356" s="130"/>
      <c r="I5356" s="130"/>
      <c r="J5356" s="130"/>
      <c r="K5356" s="130"/>
      <c r="L5356" s="130"/>
      <c r="M5356" s="130"/>
      <c r="N5356" s="130"/>
      <c r="O5356" s="130"/>
      <c r="P5356" s="130"/>
      <c r="Q5356" s="130"/>
      <c r="R5356" s="130"/>
      <c r="S5356" s="130"/>
      <c r="T5356" s="130"/>
      <c r="U5356" s="36"/>
      <c r="V5356" s="36"/>
      <c r="W5356" s="15">
        <f t="shared" si="2"/>
        <v>45635</v>
      </c>
      <c r="X5356" s="24">
        <v>5355.0</v>
      </c>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57"/>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2"/>
        <v>45635</v>
      </c>
      <c r="X5357" s="24">
        <v>5356.0</v>
      </c>
      <c r="Y5357" s="17" t="str">
        <f t="shared" ref="Y5357:Y5367" si="7685">formulatext(A5357)</f>
        <v>#N/A</v>
      </c>
      <c r="Z5357" s="25" t="str">
        <f t="shared" ref="Z5357:Z5367" si="7686">org.libreoffice.regex(Y5357,"(\= COUNTIFS\(C\$\d{1,3}:)(C\d{1,3})(,)(C\d{1,3})(\))","$2")</f>
        <v>#NAME?</v>
      </c>
      <c r="AA5357" s="25" t="str">
        <f t="shared" ref="AA5357:AA5367" si="7687">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88">COUNTIFS(C$3:C5358,C5358)</f>
        <v>5</v>
      </c>
      <c r="B5358" s="10">
        <f t="shared" si="5557"/>
        <v>5</v>
      </c>
      <c r="C5358" s="12" t="s">
        <v>2535</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10845</v>
      </c>
      <c r="S5358" s="21" t="s">
        <v>10846</v>
      </c>
      <c r="T5358" s="21" t="s">
        <v>10869</v>
      </c>
      <c r="U5358" s="23"/>
      <c r="V5358" s="23"/>
      <c r="W5358" s="15">
        <f t="shared" si="2"/>
        <v>45635</v>
      </c>
      <c r="X5358" s="24">
        <v>5357.0</v>
      </c>
      <c r="Y5358" s="17" t="str">
        <f t="shared" si="7685"/>
        <v>=COUNTIFS(C$3:C5358,C5358)</v>
      </c>
      <c r="Z5358" s="25" t="str">
        <f t="shared" si="7686"/>
        <v>#NAME?</v>
      </c>
      <c r="AA5358" s="25" t="str">
        <f t="shared" si="7687"/>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88"/>
        <v>1</v>
      </c>
      <c r="B5359" s="10">
        <f t="shared" si="5557"/>
        <v>2</v>
      </c>
      <c r="C5359" s="12" t="s">
        <v>10870</v>
      </c>
      <c r="D5359" s="21" t="s">
        <v>47</v>
      </c>
      <c r="E5359" s="21" t="s">
        <v>10871</v>
      </c>
      <c r="F5359" s="21"/>
      <c r="G5359" s="21"/>
      <c r="H5359" s="21" t="s">
        <v>10872</v>
      </c>
      <c r="I5359" s="21" t="s">
        <v>10873</v>
      </c>
      <c r="J5359" s="21" t="s">
        <v>975</v>
      </c>
      <c r="K5359" s="21">
        <v>1.0</v>
      </c>
      <c r="L5359" s="21" t="s">
        <v>35</v>
      </c>
      <c r="M5359" s="21"/>
      <c r="N5359" s="21" t="s">
        <v>2580</v>
      </c>
      <c r="O5359" s="21"/>
      <c r="P5359" s="21"/>
      <c r="Q5359" s="21"/>
      <c r="R5359" s="21" t="s">
        <v>10845</v>
      </c>
      <c r="S5359" s="21" t="s">
        <v>10846</v>
      </c>
      <c r="T5359" s="21" t="s">
        <v>10874</v>
      </c>
      <c r="U5359" s="23"/>
      <c r="V5359" s="23"/>
      <c r="W5359" s="15">
        <f t="shared" si="2"/>
        <v>45635</v>
      </c>
      <c r="X5359" s="24">
        <v>5358.0</v>
      </c>
      <c r="Y5359" s="17" t="str">
        <f t="shared" si="7685"/>
        <v>=COUNTIFS(C$3:C5359,C5359)</v>
      </c>
      <c r="Z5359" s="25" t="str">
        <f t="shared" si="7686"/>
        <v>#NAME?</v>
      </c>
      <c r="AA5359" s="25" t="str">
        <f t="shared" si="7687"/>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88"/>
        <v>2</v>
      </c>
      <c r="B5360" s="10">
        <f t="shared" si="5557"/>
        <v>3</v>
      </c>
      <c r="C5360" s="12" t="s">
        <v>10848</v>
      </c>
      <c r="D5360" s="21" t="str">
        <f t="shared" ref="D5360:D5367" si="7689">VLOOKUP($C5360,$C$1:$P$7320,2,0)</f>
        <v>adj</v>
      </c>
      <c r="E5360" s="21" t="str">
        <f t="shared" ref="E5360:E5367" si="7690">VLOOKUP($C5360,$C$1:$P$7320,3,0)</f>
        <v>nt acc sg of sugatacīvarappamāṇa, comp</v>
      </c>
      <c r="F5360" s="21" t="str">
        <f t="shared" ref="F5360:F5367" si="7691">VLOOKUP($C5360,$C$1:$P$7320,4,0)</f>
        <v/>
      </c>
      <c r="G5360" s="21"/>
      <c r="H5360" s="21" t="str">
        <f t="shared" ref="H5360:H5367" si="7692">VLOOKUP($C5360,$C$1:$P$7320,6,0)</f>
        <v>according to the measurement of the Buddha's robe</v>
      </c>
      <c r="I5360" s="21" t="str">
        <f t="shared" ref="I5360:I5367" si="7693">VLOOKUP($C5360,$C$1:$P$7320,7,0)</f>
        <v/>
      </c>
      <c r="J5360" s="21" t="str">
        <f t="shared" ref="J5360:J5367" si="7694">VLOOKUP($C5360,$C$1:$P$7320,8,0)</f>
        <v/>
      </c>
      <c r="K5360" s="21" t="str">
        <f t="shared" ref="K5360:K5367" si="7695">VLOOKUP($C5360,$C$1:$P$7320,9,0)</f>
        <v/>
      </c>
      <c r="L5360" s="21" t="str">
        <f t="shared" ref="L5360:L5367" si="7696">VLOOKUP($C5360,$C$1:$P$7320,10,0)</f>
        <v/>
      </c>
      <c r="M5360" s="21" t="str">
        <f t="shared" ref="M5360:M5367" si="7697">VLOOKUP($C5360,$C$1:$P$7320,11,0)</f>
        <v/>
      </c>
      <c r="N5360" s="21" t="str">
        <f t="shared" ref="N5360:N5367" si="7698">VLOOKUP($C5360,$C$1:$P$7320,12,0)</f>
        <v>sugata + cīvara + pamāṇa</v>
      </c>
      <c r="O5360" s="21" t="str">
        <f t="shared" ref="O5360:O5367" si="7699">VLOOKUP($C5360,$C$1:$P$7320,13,0)</f>
        <v>genitive tappurisa</v>
      </c>
      <c r="P5360" s="21" t="str">
        <f t="shared" ref="P5360:P5367" si="7700">VLOOKUP($C5360,$C$1:$P$7320,14,0)</f>
        <v>sugatassa + cīvarapamāṇa</v>
      </c>
      <c r="Q5360" s="21"/>
      <c r="R5360" s="21" t="s">
        <v>10845</v>
      </c>
      <c r="S5360" s="21" t="s">
        <v>10846</v>
      </c>
      <c r="T5360" s="21" t="s">
        <v>10869</v>
      </c>
      <c r="U5360" s="23"/>
      <c r="V5360" s="23"/>
      <c r="W5360" s="15">
        <f t="shared" si="2"/>
        <v>45635</v>
      </c>
      <c r="X5360" s="24">
        <v>5359.0</v>
      </c>
      <c r="Y5360" s="17" t="str">
        <f t="shared" si="7685"/>
        <v>=COUNTIFS(C$3:C5360,C5360)</v>
      </c>
      <c r="Z5360" s="25" t="str">
        <f t="shared" si="7686"/>
        <v>#NAME?</v>
      </c>
      <c r="AA5360" s="25" t="str">
        <f t="shared" si="7687"/>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88"/>
        <v>5</v>
      </c>
      <c r="B5361" s="10">
        <f t="shared" si="5557"/>
        <v>5</v>
      </c>
      <c r="C5361" s="12" t="s">
        <v>2548</v>
      </c>
      <c r="D5361" s="21" t="str">
        <f t="shared" si="7689"/>
        <v>ind</v>
      </c>
      <c r="E5361" s="21" t="str">
        <f t="shared" si="7690"/>
        <v>adv, abl sg of dīgha</v>
      </c>
      <c r="F5361" s="21" t="str">
        <f t="shared" si="7691"/>
        <v/>
      </c>
      <c r="G5361" s="21"/>
      <c r="H5361" s="21" t="str">
        <f t="shared" si="7692"/>
        <v>lengthwise, in length</v>
      </c>
      <c r="I5361" s="21" t="str">
        <f t="shared" si="7693"/>
        <v>from long</v>
      </c>
      <c r="J5361" s="21" t="str">
        <f t="shared" si="7694"/>
        <v/>
      </c>
      <c r="K5361" s="21" t="str">
        <f t="shared" si="7695"/>
        <v/>
      </c>
      <c r="L5361" s="21" t="str">
        <f t="shared" si="7696"/>
        <v/>
      </c>
      <c r="M5361" s="21" t="str">
        <f t="shared" si="7697"/>
        <v/>
      </c>
      <c r="N5361" s="21" t="str">
        <f t="shared" si="7698"/>
        <v>dīgha + so</v>
      </c>
      <c r="O5361" s="21" t="str">
        <f t="shared" si="7699"/>
        <v/>
      </c>
      <c r="P5361" s="21" t="str">
        <f t="shared" si="7700"/>
        <v/>
      </c>
      <c r="Q5361" s="21"/>
      <c r="R5361" s="21" t="s">
        <v>10845</v>
      </c>
      <c r="S5361" s="21" t="s">
        <v>10846</v>
      </c>
      <c r="T5361" s="21" t="s">
        <v>10869</v>
      </c>
      <c r="U5361" s="23"/>
      <c r="V5361" s="23"/>
      <c r="W5361" s="15">
        <f t="shared" si="2"/>
        <v>45635</v>
      </c>
      <c r="X5361" s="24">
        <v>5360.0</v>
      </c>
      <c r="Y5361" s="17" t="str">
        <f t="shared" si="7685"/>
        <v>=COUNTIFS(C$3:C5361,C5361)</v>
      </c>
      <c r="Z5361" s="25" t="str">
        <f t="shared" si="7686"/>
        <v>#NAME?</v>
      </c>
      <c r="AA5361" s="25" t="str">
        <f t="shared" si="7687"/>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88"/>
        <v>2</v>
      </c>
      <c r="B5362" s="10">
        <f t="shared" si="5557"/>
        <v>2</v>
      </c>
      <c r="C5362" s="12" t="s">
        <v>4168</v>
      </c>
      <c r="D5362" s="21" t="str">
        <f t="shared" si="7689"/>
        <v>card</v>
      </c>
      <c r="E5362" s="21" t="str">
        <f t="shared" si="7690"/>
        <v>x nom pl</v>
      </c>
      <c r="F5362" s="21" t="str">
        <f t="shared" si="7691"/>
        <v/>
      </c>
      <c r="G5362" s="21"/>
      <c r="H5362" s="21" t="str">
        <f t="shared" si="7692"/>
        <v>nine</v>
      </c>
      <c r="I5362" s="21" t="str">
        <f t="shared" si="7693"/>
        <v/>
      </c>
      <c r="J5362" s="21" t="str">
        <f t="shared" si="7694"/>
        <v/>
      </c>
      <c r="K5362" s="21" t="str">
        <f t="shared" si="7695"/>
        <v/>
      </c>
      <c r="L5362" s="21" t="str">
        <f t="shared" si="7696"/>
        <v/>
      </c>
      <c r="M5362" s="21" t="str">
        <f t="shared" si="7697"/>
        <v/>
      </c>
      <c r="N5362" s="21" t="str">
        <f t="shared" si="7698"/>
        <v/>
      </c>
      <c r="O5362" s="21" t="str">
        <f t="shared" si="7699"/>
        <v/>
      </c>
      <c r="P5362" s="21" t="str">
        <f t="shared" si="7700"/>
        <v/>
      </c>
      <c r="Q5362" s="21"/>
      <c r="R5362" s="21" t="s">
        <v>10845</v>
      </c>
      <c r="S5362" s="21" t="s">
        <v>10846</v>
      </c>
      <c r="T5362" s="21" t="s">
        <v>10869</v>
      </c>
      <c r="U5362" s="23"/>
      <c r="V5362" s="23"/>
      <c r="W5362" s="15">
        <f t="shared" si="2"/>
        <v>45635</v>
      </c>
      <c r="X5362" s="24">
        <v>5361.0</v>
      </c>
      <c r="Y5362" s="17" t="str">
        <f t="shared" si="7685"/>
        <v>=COUNTIFS(C$3:C5362,C5362)</v>
      </c>
      <c r="Z5362" s="25" t="str">
        <f t="shared" si="7686"/>
        <v>#NAME?</v>
      </c>
      <c r="AA5362" s="25" t="str">
        <f t="shared" si="7687"/>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88"/>
        <v>6</v>
      </c>
      <c r="B5363" s="10">
        <f t="shared" si="5557"/>
        <v>7</v>
      </c>
      <c r="C5363" s="12" t="s">
        <v>2567</v>
      </c>
      <c r="D5363" s="21" t="str">
        <f t="shared" si="7689"/>
        <v>noun</v>
      </c>
      <c r="E5363" s="21" t="str">
        <f t="shared" si="7690"/>
        <v>fem nom pl</v>
      </c>
      <c r="F5363" s="21" t="str">
        <f t="shared" si="7691"/>
        <v/>
      </c>
      <c r="G5363" s="21"/>
      <c r="H5363" s="21" t="str">
        <f t="shared" si="7692"/>
        <v>spans</v>
      </c>
      <c r="I5363" s="21" t="str">
        <f t="shared" si="7693"/>
        <v>hand-length</v>
      </c>
      <c r="J5363" s="21" t="str">
        <f t="shared" si="7694"/>
        <v/>
      </c>
      <c r="K5363" s="21" t="str">
        <f t="shared" si="7695"/>
        <v/>
      </c>
      <c r="L5363" s="21" t="str">
        <f t="shared" si="7696"/>
        <v/>
      </c>
      <c r="M5363" s="21" t="str">
        <f t="shared" si="7697"/>
        <v/>
      </c>
      <c r="N5363" s="21" t="str">
        <f t="shared" si="7698"/>
        <v/>
      </c>
      <c r="O5363" s="21" t="str">
        <f t="shared" si="7699"/>
        <v/>
      </c>
      <c r="P5363" s="21" t="str">
        <f t="shared" si="7700"/>
        <v/>
      </c>
      <c r="Q5363" s="21"/>
      <c r="R5363" s="21" t="s">
        <v>10845</v>
      </c>
      <c r="S5363" s="21" t="s">
        <v>10846</v>
      </c>
      <c r="T5363" s="21" t="s">
        <v>10869</v>
      </c>
      <c r="U5363" s="23"/>
      <c r="V5363" s="23"/>
      <c r="W5363" s="15">
        <f t="shared" si="2"/>
        <v>45635</v>
      </c>
      <c r="X5363" s="24">
        <v>5362.0</v>
      </c>
      <c r="Y5363" s="17" t="str">
        <f t="shared" si="7685"/>
        <v>=COUNTIFS(C$3:C5363,C5363)</v>
      </c>
      <c r="Z5363" s="25" t="str">
        <f t="shared" si="7686"/>
        <v>#NAME?</v>
      </c>
      <c r="AA5363" s="25" t="str">
        <f t="shared" si="7687"/>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88"/>
        <v>5</v>
      </c>
      <c r="B5364" s="10">
        <f t="shared" si="5557"/>
        <v>5</v>
      </c>
      <c r="C5364" s="12" t="s">
        <v>2572</v>
      </c>
      <c r="D5364" s="21" t="str">
        <f t="shared" si="7689"/>
        <v>noun</v>
      </c>
      <c r="E5364" s="21" t="str">
        <f t="shared" si="7690"/>
        <v>fem instr sg, comp</v>
      </c>
      <c r="F5364" s="21" t="str">
        <f t="shared" si="7691"/>
        <v/>
      </c>
      <c r="G5364" s="21"/>
      <c r="H5364" s="21" t="str">
        <f t="shared" si="7692"/>
        <v>according to the standard span</v>
      </c>
      <c r="I5364" s="21" t="str">
        <f t="shared" si="7693"/>
        <v>by well-gone span</v>
      </c>
      <c r="J5364" s="21" t="str">
        <f t="shared" si="7694"/>
        <v/>
      </c>
      <c r="K5364" s="21" t="str">
        <f t="shared" si="7695"/>
        <v/>
      </c>
      <c r="L5364" s="21" t="str">
        <f t="shared" si="7696"/>
        <v/>
      </c>
      <c r="M5364" s="21" t="str">
        <f t="shared" si="7697"/>
        <v/>
      </c>
      <c r="N5364" s="21" t="str">
        <f t="shared" si="7698"/>
        <v>sugata + vidatthi</v>
      </c>
      <c r="O5364" s="21" t="str">
        <f t="shared" si="7699"/>
        <v>kammadhāraya</v>
      </c>
      <c r="P5364" s="21" t="str">
        <f t="shared" si="7700"/>
        <v>sugata + vidatthi</v>
      </c>
      <c r="Q5364" s="21"/>
      <c r="R5364" s="21" t="s">
        <v>10845</v>
      </c>
      <c r="S5364" s="21" t="s">
        <v>10846</v>
      </c>
      <c r="T5364" s="21" t="s">
        <v>10869</v>
      </c>
      <c r="U5364" s="23"/>
      <c r="V5364" s="23"/>
      <c r="W5364" s="15">
        <f t="shared" si="2"/>
        <v>45635</v>
      </c>
      <c r="X5364" s="24">
        <v>5363.0</v>
      </c>
      <c r="Y5364" s="17" t="str">
        <f t="shared" si="7685"/>
        <v>=COUNTIFS(C$3:C5364,C5364)</v>
      </c>
      <c r="Z5364" s="25" t="str">
        <f t="shared" si="7686"/>
        <v>#NAME?</v>
      </c>
      <c r="AA5364" s="25" t="str">
        <f t="shared" si="7687"/>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88"/>
        <v>6</v>
      </c>
      <c r="B5365" s="10">
        <f t="shared" si="5557"/>
        <v>6</v>
      </c>
      <c r="C5365" s="12" t="s">
        <v>2586</v>
      </c>
      <c r="D5365" s="21" t="str">
        <f t="shared" si="7689"/>
        <v>ind</v>
      </c>
      <c r="E5365" s="21" t="str">
        <f t="shared" si="7690"/>
        <v>adv</v>
      </c>
      <c r="F5365" s="21" t="str">
        <f t="shared" si="7691"/>
        <v/>
      </c>
      <c r="G5365" s="21"/>
      <c r="H5365" s="21" t="str">
        <f t="shared" si="7692"/>
        <v>across, horizontally, width-wise</v>
      </c>
      <c r="I5365" s="21" t="str">
        <f t="shared" si="7693"/>
        <v/>
      </c>
      <c r="J5365" s="21" t="str">
        <f t="shared" si="7694"/>
        <v>√tir (cross)</v>
      </c>
      <c r="K5365" s="21">
        <f t="shared" si="7695"/>
        <v>1</v>
      </c>
      <c r="L5365" s="21" t="str">
        <f t="shared" si="7696"/>
        <v>a</v>
      </c>
      <c r="M5365" s="21" t="str">
        <f t="shared" si="7697"/>
        <v/>
      </c>
      <c r="N5365" s="21" t="str">
        <f t="shared" si="7698"/>
        <v>√tir + iya + aṃ</v>
      </c>
      <c r="O5365" s="21" t="str">
        <f t="shared" si="7699"/>
        <v/>
      </c>
      <c r="P5365" s="21" t="str">
        <f t="shared" si="7700"/>
        <v/>
      </c>
      <c r="Q5365" s="21"/>
      <c r="R5365" s="21" t="s">
        <v>10845</v>
      </c>
      <c r="S5365" s="21" t="s">
        <v>10846</v>
      </c>
      <c r="T5365" s="21" t="s">
        <v>10869</v>
      </c>
      <c r="U5365" s="23"/>
      <c r="V5365" s="23"/>
      <c r="W5365" s="15">
        <f t="shared" si="2"/>
        <v>45635</v>
      </c>
      <c r="X5365" s="24">
        <v>5364.0</v>
      </c>
      <c r="Y5365" s="17" t="str">
        <f t="shared" si="7685"/>
        <v>=COUNTIFS(C$3:C5365,C5365)</v>
      </c>
      <c r="Z5365" s="25" t="str">
        <f t="shared" si="7686"/>
        <v>#NAME?</v>
      </c>
      <c r="AA5365" s="25" t="str">
        <f t="shared" si="7687"/>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88"/>
        <v>2</v>
      </c>
      <c r="B5366" s="10">
        <f t="shared" si="5557"/>
        <v>2</v>
      </c>
      <c r="C5366" s="12" t="s">
        <v>10835</v>
      </c>
      <c r="D5366" s="21" t="str">
        <f t="shared" si="7689"/>
        <v>card</v>
      </c>
      <c r="E5366" s="21" t="str">
        <f t="shared" si="7690"/>
        <v>x nom pl</v>
      </c>
      <c r="F5366" s="21" t="str">
        <f t="shared" si="7691"/>
        <v/>
      </c>
      <c r="G5366" s="21"/>
      <c r="H5366" s="21" t="str">
        <f t="shared" si="7692"/>
        <v>six</v>
      </c>
      <c r="I5366" s="21" t="str">
        <f t="shared" si="7693"/>
        <v/>
      </c>
      <c r="J5366" s="21" t="str">
        <f t="shared" si="7694"/>
        <v/>
      </c>
      <c r="K5366" s="21" t="str">
        <f t="shared" si="7695"/>
        <v/>
      </c>
      <c r="L5366" s="21" t="str">
        <f t="shared" si="7696"/>
        <v/>
      </c>
      <c r="M5366" s="21" t="str">
        <f t="shared" si="7697"/>
        <v/>
      </c>
      <c r="N5366" s="21" t="str">
        <f t="shared" si="7698"/>
        <v/>
      </c>
      <c r="O5366" s="21" t="str">
        <f t="shared" si="7699"/>
        <v/>
      </c>
      <c r="P5366" s="21" t="str">
        <f t="shared" si="7700"/>
        <v/>
      </c>
      <c r="Q5366" s="21"/>
      <c r="R5366" s="21" t="s">
        <v>10845</v>
      </c>
      <c r="S5366" s="21" t="s">
        <v>10846</v>
      </c>
      <c r="T5366" s="21" t="s">
        <v>10869</v>
      </c>
      <c r="U5366" s="23"/>
      <c r="V5366" s="23"/>
      <c r="W5366" s="15">
        <f t="shared" si="2"/>
        <v>45635</v>
      </c>
      <c r="X5366" s="24">
        <v>5365.0</v>
      </c>
      <c r="Y5366" s="17" t="str">
        <f t="shared" si="7685"/>
        <v>=COUNTIFS(C$3:C5366,C5366)</v>
      </c>
      <c r="Z5366" s="25" t="str">
        <f t="shared" si="7686"/>
        <v>#NAME?</v>
      </c>
      <c r="AA5366" s="25" t="str">
        <f t="shared" si="7687"/>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88"/>
        <v>7</v>
      </c>
      <c r="B5367" s="10">
        <f t="shared" si="5557"/>
        <v>7</v>
      </c>
      <c r="C5367" s="12" t="s">
        <v>2567</v>
      </c>
      <c r="D5367" s="21" t="str">
        <f t="shared" si="7689"/>
        <v>noun</v>
      </c>
      <c r="E5367" s="21" t="str">
        <f t="shared" si="7690"/>
        <v>fem nom pl</v>
      </c>
      <c r="F5367" s="21" t="str">
        <f t="shared" si="7691"/>
        <v/>
      </c>
      <c r="G5367" s="21"/>
      <c r="H5367" s="21" t="str">
        <f t="shared" si="7692"/>
        <v>spans</v>
      </c>
      <c r="I5367" s="21" t="str">
        <f t="shared" si="7693"/>
        <v>hand-length</v>
      </c>
      <c r="J5367" s="21" t="str">
        <f t="shared" si="7694"/>
        <v/>
      </c>
      <c r="K5367" s="21" t="str">
        <f t="shared" si="7695"/>
        <v/>
      </c>
      <c r="L5367" s="21" t="str">
        <f t="shared" si="7696"/>
        <v/>
      </c>
      <c r="M5367" s="21" t="str">
        <f t="shared" si="7697"/>
        <v/>
      </c>
      <c r="N5367" s="21" t="str">
        <f t="shared" si="7698"/>
        <v/>
      </c>
      <c r="O5367" s="21" t="str">
        <f t="shared" si="7699"/>
        <v/>
      </c>
      <c r="P5367" s="21" t="str">
        <f t="shared" si="7700"/>
        <v/>
      </c>
      <c r="Q5367" s="21"/>
      <c r="R5367" s="21" t="s">
        <v>10845</v>
      </c>
      <c r="S5367" s="21" t="s">
        <v>10846</v>
      </c>
      <c r="T5367" s="21" t="s">
        <v>10869</v>
      </c>
      <c r="U5367" s="23"/>
      <c r="V5367" s="23"/>
      <c r="W5367" s="15">
        <f t="shared" si="2"/>
        <v>45635</v>
      </c>
      <c r="X5367" s="24">
        <v>5366.0</v>
      </c>
      <c r="Y5367" s="17" t="str">
        <f t="shared" si="7685"/>
        <v>=COUNTIFS(C$3:C5367,C5367)</v>
      </c>
      <c r="Z5367" s="25" t="str">
        <f t="shared" si="7686"/>
        <v>#NAME?</v>
      </c>
      <c r="AA5367" s="25" t="str">
        <f t="shared" si="7687"/>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57"/>
        <v>0</v>
      </c>
      <c r="C5368" s="130"/>
      <c r="D5368" s="130"/>
      <c r="E5368" s="130"/>
      <c r="F5368" s="130"/>
      <c r="G5368" s="130"/>
      <c r="H5368" s="130"/>
      <c r="I5368" s="130"/>
      <c r="J5368" s="130"/>
      <c r="K5368" s="130"/>
      <c r="L5368" s="130"/>
      <c r="M5368" s="130"/>
      <c r="N5368" s="130"/>
      <c r="O5368" s="130"/>
      <c r="P5368" s="130"/>
      <c r="Q5368" s="130"/>
      <c r="R5368" s="130"/>
      <c r="S5368" s="130"/>
      <c r="T5368" s="130"/>
      <c r="U5368" s="36"/>
      <c r="V5368" s="36"/>
      <c r="W5368" s="15">
        <f t="shared" si="2"/>
        <v>45635</v>
      </c>
      <c r="X5368" s="24">
        <v>5367.0</v>
      </c>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57"/>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2"/>
        <v>45635</v>
      </c>
      <c r="X5369" s="24">
        <v>5368.0</v>
      </c>
      <c r="Y5369" s="17" t="str">
        <f t="shared" ref="Y5369:Y5372" si="7701">formulatext(A5369)</f>
        <v>#N/A</v>
      </c>
      <c r="Z5369" s="25" t="str">
        <f t="shared" ref="Z5369:Z5372" si="7702">org.libreoffice.regex(Y5369,"(\= COUNTIFS\(C\$\d{1,3}:)(C\d{1,3})(,)(C\d{1,3})(\))","$2")</f>
        <v>#NAME?</v>
      </c>
      <c r="AA5369" s="25" t="str">
        <f t="shared" ref="AA5369:AA5372" si="7703">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704">COUNTIFS(C$3:C5370,C5370)</f>
        <v>5</v>
      </c>
      <c r="B5370" s="10">
        <f t="shared" si="5557"/>
        <v>5</v>
      </c>
      <c r="C5370" s="12" t="s">
        <v>5447</v>
      </c>
      <c r="D5370" s="21" t="str">
        <f t="shared" ref="D5370:D5372" si="7705">VLOOKUP($C5370,$C$1:$P$7320,2,0)</f>
        <v>pron</v>
      </c>
      <c r="E5370" s="21" t="str">
        <f t="shared" ref="E5370:E5372" si="7706">VLOOKUP($C5370,$C$1:$P$7320,3,0)</f>
        <v>nt nom sg of ima</v>
      </c>
      <c r="F5370" s="21" t="str">
        <f t="shared" ref="F5370:F5372" si="7707">VLOOKUP($C5370,$C$1:$P$7320,4,0)</f>
        <v/>
      </c>
      <c r="G5370" s="21"/>
      <c r="H5370" s="21" t="str">
        <f t="shared" ref="H5370:H5372" si="7708">VLOOKUP($C5370,$C$1:$P$7320,6,0)</f>
        <v>this</v>
      </c>
      <c r="I5370" s="21" t="str">
        <f t="shared" ref="I5370:I5372" si="7709">VLOOKUP($C5370,$C$1:$P$7320,7,0)</f>
        <v/>
      </c>
      <c r="J5370" s="21" t="str">
        <f t="shared" ref="J5370:J5372" si="7710">VLOOKUP($C5370,$C$1:$P$7320,8,0)</f>
        <v/>
      </c>
      <c r="K5370" s="21" t="str">
        <f t="shared" ref="K5370:K5372" si="7711">VLOOKUP($C5370,$C$1:$P$7320,9,0)</f>
        <v/>
      </c>
      <c r="L5370" s="21" t="str">
        <f t="shared" ref="L5370:L5372" si="7712">VLOOKUP($C5370,$C$1:$P$7320,10,0)</f>
        <v/>
      </c>
      <c r="M5370" s="21" t="str">
        <f t="shared" ref="M5370:M5372" si="7713">VLOOKUP($C5370,$C$1:$P$7320,11,0)</f>
        <v/>
      </c>
      <c r="N5370" s="21" t="str">
        <f t="shared" ref="N5370:N5372" si="7714">VLOOKUP($C5370,$C$1:$P$7320,12,0)</f>
        <v/>
      </c>
      <c r="O5370" s="21" t="str">
        <f t="shared" ref="O5370:O5372" si="7715">VLOOKUP($C5370,$C$1:$P$7320,13,0)</f>
        <v/>
      </c>
      <c r="P5370" s="21" t="str">
        <f t="shared" ref="P5370:P5372" si="7716">VLOOKUP($C5370,$C$1:$P$7320,14,0)</f>
        <v/>
      </c>
      <c r="Q5370" s="21"/>
      <c r="R5370" s="21" t="s">
        <v>10845</v>
      </c>
      <c r="S5370" s="21" t="s">
        <v>10846</v>
      </c>
      <c r="T5370" s="21" t="s">
        <v>10875</v>
      </c>
      <c r="U5370" s="23"/>
      <c r="V5370" s="23"/>
      <c r="W5370" s="15">
        <f t="shared" si="2"/>
        <v>45635</v>
      </c>
      <c r="X5370" s="24">
        <v>5369.0</v>
      </c>
      <c r="Y5370" s="17" t="str">
        <f t="shared" si="7701"/>
        <v>=COUNTIFS(C$3:C5370,C5370)</v>
      </c>
      <c r="Z5370" s="25" t="str">
        <f t="shared" si="7702"/>
        <v>#NAME?</v>
      </c>
      <c r="AA5370" s="25" t="str">
        <f t="shared" si="7703"/>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704"/>
        <v>2</v>
      </c>
      <c r="B5371" s="10">
        <f t="shared" si="5557"/>
        <v>2</v>
      </c>
      <c r="C5371" s="12" t="s">
        <v>10870</v>
      </c>
      <c r="D5371" s="21" t="str">
        <f t="shared" si="7705"/>
        <v>noun</v>
      </c>
      <c r="E5371" s="21" t="str">
        <f t="shared" si="7706"/>
        <v>masc gen sg of sugata</v>
      </c>
      <c r="F5371" s="21" t="str">
        <f t="shared" si="7707"/>
        <v/>
      </c>
      <c r="G5371" s="21"/>
      <c r="H5371" s="21" t="str">
        <f t="shared" si="7708"/>
        <v>of the Well Gone One</v>
      </c>
      <c r="I5371" s="21" t="str">
        <f t="shared" si="7709"/>
        <v>of well gone</v>
      </c>
      <c r="J5371" s="21" t="str">
        <f t="shared" si="7710"/>
        <v>√gam (go)</v>
      </c>
      <c r="K5371" s="21">
        <f t="shared" si="7711"/>
        <v>1</v>
      </c>
      <c r="L5371" s="21" t="str">
        <f t="shared" si="7712"/>
        <v>a</v>
      </c>
      <c r="M5371" s="21" t="str">
        <f t="shared" si="7713"/>
        <v/>
      </c>
      <c r="N5371" s="21" t="str">
        <f t="shared" si="7714"/>
        <v>su + √gam + ta</v>
      </c>
      <c r="O5371" s="21" t="str">
        <f t="shared" si="7715"/>
        <v/>
      </c>
      <c r="P5371" s="21" t="str">
        <f t="shared" si="7716"/>
        <v/>
      </c>
      <c r="Q5371" s="21"/>
      <c r="R5371" s="21" t="s">
        <v>10845</v>
      </c>
      <c r="S5371" s="21" t="s">
        <v>10846</v>
      </c>
      <c r="T5371" s="21" t="s">
        <v>10875</v>
      </c>
      <c r="U5371" s="77"/>
      <c r="V5371" s="23"/>
      <c r="W5371" s="15">
        <f t="shared" si="2"/>
        <v>45635</v>
      </c>
      <c r="X5371" s="24">
        <v>5370.0</v>
      </c>
      <c r="Y5371" s="17" t="str">
        <f t="shared" si="7701"/>
        <v>=COUNTIFS(C$3:C5371,C5371)</v>
      </c>
      <c r="Z5371" s="25" t="str">
        <f t="shared" si="7702"/>
        <v>#NAME?</v>
      </c>
      <c r="AA5371" s="25" t="str">
        <f t="shared" si="7703"/>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04"/>
        <v>3</v>
      </c>
      <c r="B5372" s="10">
        <f t="shared" si="5557"/>
        <v>3</v>
      </c>
      <c r="C5372" s="12" t="s">
        <v>10848</v>
      </c>
      <c r="D5372" s="21" t="str">
        <f t="shared" si="7705"/>
        <v>adj</v>
      </c>
      <c r="E5372" s="21" t="str">
        <f t="shared" si="7706"/>
        <v>nt acc sg of sugatacīvarappamāṇa, comp</v>
      </c>
      <c r="F5372" s="21" t="str">
        <f t="shared" si="7707"/>
        <v/>
      </c>
      <c r="G5372" s="21"/>
      <c r="H5372" s="21" t="str">
        <f t="shared" si="7708"/>
        <v>according to the measurement of the Buddha's robe</v>
      </c>
      <c r="I5372" s="21" t="str">
        <f t="shared" si="7709"/>
        <v/>
      </c>
      <c r="J5372" s="21" t="str">
        <f t="shared" si="7710"/>
        <v/>
      </c>
      <c r="K5372" s="21" t="str">
        <f t="shared" si="7711"/>
        <v/>
      </c>
      <c r="L5372" s="21" t="str">
        <f t="shared" si="7712"/>
        <v/>
      </c>
      <c r="M5372" s="21" t="str">
        <f t="shared" si="7713"/>
        <v/>
      </c>
      <c r="N5372" s="21" t="str">
        <f t="shared" si="7714"/>
        <v>sugata + cīvara + pamāṇa</v>
      </c>
      <c r="O5372" s="21" t="str">
        <f t="shared" si="7715"/>
        <v>genitive tappurisa</v>
      </c>
      <c r="P5372" s="21" t="str">
        <f t="shared" si="7716"/>
        <v>sugatassa + cīvarapamāṇa</v>
      </c>
      <c r="Q5372" s="21" t="s">
        <v>10876</v>
      </c>
      <c r="R5372" s="21" t="s">
        <v>10845</v>
      </c>
      <c r="S5372" s="21" t="s">
        <v>10846</v>
      </c>
      <c r="T5372" s="21" t="s">
        <v>10875</v>
      </c>
      <c r="U5372" s="23"/>
      <c r="V5372" s="23"/>
      <c r="W5372" s="15">
        <f t="shared" si="2"/>
        <v>45635</v>
      </c>
      <c r="X5372" s="24">
        <v>5371.0</v>
      </c>
      <c r="Y5372" s="17" t="str">
        <f t="shared" si="7701"/>
        <v>=COUNTIFS(C$3:C5372,C5372)</v>
      </c>
      <c r="Z5372" s="25" t="str">
        <f t="shared" si="7702"/>
        <v>#NAME?</v>
      </c>
      <c r="AA5372" s="25" t="str">
        <f t="shared" si="7703"/>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2"/>
      <c r="B5373" s="10">
        <f t="shared" si="5557"/>
        <v>0</v>
      </c>
      <c r="C5373" s="113"/>
      <c r="D5373" s="114"/>
      <c r="E5373" s="114"/>
      <c r="F5373" s="114"/>
      <c r="G5373" s="114"/>
      <c r="H5373" s="114"/>
      <c r="I5373" s="114"/>
      <c r="J5373" s="114"/>
      <c r="K5373" s="114"/>
      <c r="L5373" s="114"/>
      <c r="M5373" s="114"/>
      <c r="N5373" s="114"/>
      <c r="O5373" s="114"/>
      <c r="P5373" s="114"/>
      <c r="Q5373" s="114"/>
      <c r="R5373" s="114"/>
      <c r="S5373" s="114"/>
      <c r="T5373" s="114"/>
      <c r="U5373" s="112"/>
      <c r="V5373" s="112"/>
      <c r="W5373" s="15">
        <f t="shared" si="2"/>
        <v>45635</v>
      </c>
      <c r="X5373" s="24">
        <v>5372.0</v>
      </c>
      <c r="Y5373" s="112"/>
      <c r="Z5373" s="112"/>
      <c r="AA5373" s="112"/>
      <c r="AB5373" s="112"/>
      <c r="AC5373" s="112"/>
      <c r="AD5373" s="112"/>
      <c r="AE5373" s="112"/>
      <c r="AF5373" s="112"/>
      <c r="AG5373" s="112"/>
      <c r="AH5373" s="112"/>
      <c r="AI5373" s="112"/>
      <c r="AJ5373" s="112"/>
      <c r="AK5373" s="112"/>
      <c r="AL5373" s="115"/>
      <c r="AM5373" s="115"/>
      <c r="AN5373" s="115"/>
      <c r="AO5373" s="115"/>
      <c r="AP5373" s="115"/>
      <c r="AQ5373" s="115"/>
      <c r="AR5373" s="115"/>
      <c r="AS5373" s="115"/>
      <c r="AT5373" s="115"/>
      <c r="AU5373" s="115"/>
    </row>
    <row r="5374" ht="15.75" customHeight="1">
      <c r="A5374" s="116"/>
      <c r="B5374" s="10">
        <f t="shared" si="5557"/>
        <v>1</v>
      </c>
      <c r="C5374" s="12" t="str">
        <f>T5376</f>
        <v>ratanavaggo navamo</v>
      </c>
      <c r="D5374" s="118"/>
      <c r="E5374" s="118"/>
      <c r="F5374" s="118"/>
      <c r="G5374" s="118"/>
      <c r="H5374" s="118"/>
      <c r="I5374" s="118"/>
      <c r="J5374" s="118"/>
      <c r="K5374" s="118"/>
      <c r="L5374" s="118"/>
      <c r="M5374" s="118"/>
      <c r="N5374" s="118"/>
      <c r="O5374" s="118"/>
      <c r="P5374" s="118"/>
      <c r="Q5374" s="119" t="s">
        <v>10877</v>
      </c>
      <c r="R5374" s="118"/>
      <c r="S5374" s="118"/>
      <c r="T5374" s="120"/>
      <c r="U5374" s="121"/>
      <c r="V5374" s="121"/>
      <c r="W5374" s="15">
        <f t="shared" si="2"/>
        <v>45635</v>
      </c>
      <c r="X5374" s="24">
        <v>5373.0</v>
      </c>
      <c r="Y5374" s="121"/>
      <c r="Z5374" s="121"/>
      <c r="AA5374" s="121"/>
      <c r="AB5374" s="121"/>
      <c r="AC5374" s="121"/>
      <c r="AD5374" s="121"/>
      <c r="AE5374" s="121"/>
      <c r="AF5374" s="121"/>
      <c r="AG5374" s="121"/>
      <c r="AH5374" s="121"/>
      <c r="AI5374" s="121"/>
      <c r="AJ5374" s="121"/>
      <c r="AK5374" s="121"/>
      <c r="AL5374" s="122"/>
      <c r="AM5374" s="122"/>
      <c r="AN5374" s="122"/>
      <c r="AO5374" s="122"/>
      <c r="AP5374" s="122"/>
      <c r="AQ5374" s="122"/>
      <c r="AR5374" s="122"/>
      <c r="AS5374" s="122"/>
      <c r="AT5374" s="122"/>
      <c r="AU5374" s="122"/>
    </row>
    <row r="5375" ht="15.75" customHeight="1">
      <c r="A5375" s="123">
        <f t="shared" ref="A5375:A5378" si="7717">COUNTIFS(C$3:C5375,C5375)</f>
        <v>1</v>
      </c>
      <c r="B5375" s="10">
        <f t="shared" si="5557"/>
        <v>1</v>
      </c>
      <c r="C5375" s="117" t="s">
        <v>10878</v>
      </c>
      <c r="D5375" s="124" t="s">
        <v>47</v>
      </c>
      <c r="E5375" s="119" t="s">
        <v>10879</v>
      </c>
      <c r="F5375" s="124"/>
      <c r="G5375" s="124"/>
      <c r="H5375" s="119" t="s">
        <v>10880</v>
      </c>
      <c r="I5375" s="124"/>
      <c r="J5375" s="124"/>
      <c r="K5375" s="124"/>
      <c r="L5375" s="124"/>
      <c r="M5375" s="124"/>
      <c r="N5375" s="119" t="s">
        <v>10881</v>
      </c>
      <c r="O5375" s="124" t="s">
        <v>65</v>
      </c>
      <c r="P5375" s="119" t="s">
        <v>10881</v>
      </c>
      <c r="Q5375" s="119" t="s">
        <v>10882</v>
      </c>
      <c r="R5375" s="124" t="s">
        <v>10845</v>
      </c>
      <c r="S5375" s="124" t="s">
        <v>10846</v>
      </c>
      <c r="T5375" s="119" t="s">
        <v>10883</v>
      </c>
      <c r="U5375" s="126"/>
      <c r="V5375" s="126"/>
      <c r="W5375" s="15">
        <f t="shared" si="2"/>
        <v>45635</v>
      </c>
      <c r="X5375" s="24">
        <v>5374.0</v>
      </c>
      <c r="Y5375" s="121" t="str">
        <f>formulatext(A5375)</f>
        <v>=COUNTIFS(C$3:C5375,C5375)</v>
      </c>
      <c r="Z5375" s="127" t="str">
        <f>org.libreoffice.regex(Y5375,"(\= COUNTIFS\(C\$\d{1,3}:)(C\d{1,3})(,)(C\d{1,3})(\))","$2")</f>
        <v>#NAME?</v>
      </c>
      <c r="AA5375" s="127" t="str">
        <f>org.libreoffice.regex(Y5375,"(\= COUNTIFS\(C\$\d{1,3}:)(C\d{1,3})(,)(C\d{1,3})(\))","$4")</f>
        <v>#NAME?</v>
      </c>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si="7717"/>
        <v>2</v>
      </c>
      <c r="B5376" s="10">
        <f t="shared" si="5557"/>
        <v>2</v>
      </c>
      <c r="C5376" s="117" t="s">
        <v>10594</v>
      </c>
      <c r="D5376" s="143" t="str">
        <f>VLOOKUP($C5376,$C$1:$P$6259,2,0)</f>
        <v>noun</v>
      </c>
      <c r="E5376" s="143" t="str">
        <f>VLOOKUP($C5376,$C$1:$P$6259,3,0)</f>
        <v>nt</v>
      </c>
      <c r="F5376" s="143" t="str">
        <f>VLOOKUP($C5376,$C$1:$P$6259,4,0)</f>
        <v/>
      </c>
      <c r="G5376" s="143"/>
      <c r="H5376" s="143" t="str">
        <f>VLOOKUP($C5376,$C$1:$P$6259,6,0)</f>
        <v>jewel</v>
      </c>
      <c r="I5376" s="143" t="str">
        <f>VLOOKUP($C5376,$C$1:$P$6259,7,0)</f>
        <v/>
      </c>
      <c r="J5376" s="143" t="str">
        <f>VLOOKUP($C5376,$C$1:$P$6259,8,0)</f>
        <v/>
      </c>
      <c r="K5376" s="143" t="str">
        <f>VLOOKUP($C5376,$C$1:$P$6259,9,0)</f>
        <v/>
      </c>
      <c r="L5376" s="143" t="str">
        <f>VLOOKUP($C5376,$C$1:$P$6259,10,0)</f>
        <v/>
      </c>
      <c r="M5376" s="143" t="str">
        <f>VLOOKUP($C5376,$C$1:$P$6259,11,0)</f>
        <v/>
      </c>
      <c r="N5376" s="143" t="str">
        <f>VLOOKUP($C5376,$C$1:$P$6259,12,0)</f>
        <v/>
      </c>
      <c r="O5376" s="143" t="str">
        <f>VLOOKUP($C5376,$C$1:$P$6259,13,0)</f>
        <v/>
      </c>
      <c r="P5376" s="124" t="str">
        <f>VLOOKUP($C5376,$C$1:$P$6259,14,0)</f>
        <v/>
      </c>
      <c r="Q5376" s="119" t="s">
        <v>10884</v>
      </c>
      <c r="R5376" s="124" t="s">
        <v>10845</v>
      </c>
      <c r="S5376" s="124" t="s">
        <v>10846</v>
      </c>
      <c r="T5376" s="119" t="s">
        <v>10885</v>
      </c>
      <c r="U5376" s="126"/>
      <c r="V5376" s="126"/>
      <c r="W5376" s="15">
        <f t="shared" si="2"/>
        <v>45635</v>
      </c>
      <c r="X5376" s="24">
        <v>5375.0</v>
      </c>
      <c r="Y5376" s="121"/>
      <c r="Z5376" s="127"/>
      <c r="AA5376" s="127"/>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717"/>
        <v>12</v>
      </c>
      <c r="B5377" s="10">
        <f t="shared" si="5557"/>
        <v>19</v>
      </c>
      <c r="C5377" s="128" t="s">
        <v>5844</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10886</v>
      </c>
      <c r="R5377" s="124" t="s">
        <v>10845</v>
      </c>
      <c r="S5377" s="124" t="s">
        <v>10846</v>
      </c>
      <c r="T5377" s="129" t="s">
        <v>10887</v>
      </c>
      <c r="U5377" s="126"/>
      <c r="V5377" s="126"/>
      <c r="W5377" s="15">
        <f t="shared" si="2"/>
        <v>45635</v>
      </c>
      <c r="X5377" s="24">
        <v>5376.0</v>
      </c>
      <c r="Y5377" s="121" t="str">
        <f t="shared" ref="Y5377:Y5378" si="7718">formulatext(A5377)</f>
        <v>=COUNTIFS(C$3:C5377,C5377)</v>
      </c>
      <c r="Z5377" s="127" t="str">
        <f t="shared" ref="Z5377:Z5378" si="7719">org.libreoffice.regex(Y5377,"(\= COUNTIFS\(C\$\d{1,3}:)(C\d{1,3})(,)(C\d{1,3})(\))","$2")</f>
        <v>#NAME?</v>
      </c>
      <c r="AA5377" s="127" t="str">
        <f t="shared" ref="AA5377:AA5378" si="7720">org.libreoffice.regex(Y5377,"(\= COUNTIFS\(C\$\d{1,3}:)(C\d{1,3})(,)(C\d{1,3})(\))","$4")</f>
        <v>#NAME?</v>
      </c>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717"/>
        <v>1</v>
      </c>
      <c r="B5378" s="10">
        <f t="shared" si="5557"/>
        <v>1</v>
      </c>
      <c r="C5378" s="117" t="s">
        <v>10888</v>
      </c>
      <c r="D5378" s="119" t="s">
        <v>7090</v>
      </c>
      <c r="E5378" s="119" t="s">
        <v>10889</v>
      </c>
      <c r="F5378" s="124"/>
      <c r="G5378" s="124"/>
      <c r="H5378" s="119" t="s">
        <v>10890</v>
      </c>
      <c r="I5378" s="124"/>
      <c r="J5378" s="124"/>
      <c r="K5378" s="124"/>
      <c r="L5378" s="124"/>
      <c r="M5378" s="124"/>
      <c r="N5378" s="119" t="s">
        <v>10891</v>
      </c>
      <c r="O5378" s="124"/>
      <c r="P5378" s="124"/>
      <c r="Q5378" s="124"/>
      <c r="R5378" s="124" t="s">
        <v>10845</v>
      </c>
      <c r="S5378" s="124" t="s">
        <v>10846</v>
      </c>
      <c r="T5378" s="129" t="s">
        <v>10892</v>
      </c>
      <c r="U5378" s="126"/>
      <c r="V5378" s="126"/>
      <c r="W5378" s="15">
        <f t="shared" si="2"/>
        <v>45635</v>
      </c>
      <c r="X5378" s="24">
        <v>5377.0</v>
      </c>
      <c r="Y5378" s="121" t="str">
        <f t="shared" si="7718"/>
        <v>=COUNTIFS(C$3:C5378,C5378)</v>
      </c>
      <c r="Z5378" s="127" t="str">
        <f t="shared" si="7719"/>
        <v>#NAME?</v>
      </c>
      <c r="AA5378" s="127" t="str">
        <f t="shared" si="7720"/>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36"/>
      <c r="B5379" s="10">
        <f t="shared" si="5557"/>
        <v>0</v>
      </c>
      <c r="C5379" s="130"/>
      <c r="D5379" s="130"/>
      <c r="E5379" s="130"/>
      <c r="F5379" s="130"/>
      <c r="G5379" s="130"/>
      <c r="H5379" s="130"/>
      <c r="I5379" s="130"/>
      <c r="J5379" s="130"/>
      <c r="K5379" s="130"/>
      <c r="L5379" s="130"/>
      <c r="M5379" s="130"/>
      <c r="N5379" s="130"/>
      <c r="O5379" s="130"/>
      <c r="P5379" s="130"/>
      <c r="Q5379" s="130"/>
      <c r="R5379" s="130"/>
      <c r="S5379" s="130"/>
      <c r="T5379" s="130"/>
      <c r="U5379" s="36"/>
      <c r="V5379" s="36"/>
      <c r="W5379" s="15">
        <f t="shared" si="2"/>
        <v>45635</v>
      </c>
      <c r="X5379" s="24">
        <v>5378.0</v>
      </c>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57"/>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2"/>
        <v>45635</v>
      </c>
      <c r="X5380" s="24">
        <v>5379.0</v>
      </c>
      <c r="Y5380" s="17" t="str">
        <f t="shared" ref="Y5380:Y5386" si="7721">formulatext(A5380)</f>
        <v>#N/A</v>
      </c>
      <c r="Z5380" s="25" t="str">
        <f t="shared" ref="Z5380:Z5386" si="7722">org.libreoffice.regex(Y5380,"(\= COUNTIFS\(C\$\d{1,3}:)(C\d{1,3})(,)(C\d{1,3})(\))","$2")</f>
        <v>#NAME?</v>
      </c>
      <c r="AA5380" s="25" t="str">
        <f t="shared" ref="AA5380:AA5386" si="7723">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724">COUNTIFS(C$3:C5381,C5381)</f>
        <v>5</v>
      </c>
      <c r="B5381" s="10">
        <f t="shared" si="5557"/>
        <v>16</v>
      </c>
      <c r="C5381" s="12" t="s">
        <v>1823</v>
      </c>
      <c r="D5381" s="21" t="str">
        <f t="shared" ref="D5381:D5386" si="7725">VLOOKUP($C5381,$C$1:$P$7320,2,0)</f>
        <v>pp</v>
      </c>
      <c r="E5381" s="21" t="str">
        <f t="shared" ref="E5381:E5386" si="7726">VLOOKUP($C5381,$C$1:$P$7320,3,0)</f>
        <v>masc nom pl of uddiṭṭha, pp of uddisati</v>
      </c>
      <c r="F5381" s="21" t="str">
        <f t="shared" ref="F5381:F5386" si="7727">VLOOKUP($C5381,$C$1:$P$7320,4,0)</f>
        <v/>
      </c>
      <c r="G5381" s="21"/>
      <c r="H5381" s="21" t="str">
        <f t="shared" ref="H5381:H5386" si="7728">VLOOKUP($C5381,$C$1:$P$7320,6,0)</f>
        <v>recited, chanted</v>
      </c>
      <c r="I5381" s="21" t="str">
        <f t="shared" ref="I5381:I5386" si="7729">VLOOKUP($C5381,$C$1:$P$7320,7,0)</f>
        <v>pointed up</v>
      </c>
      <c r="J5381" s="21" t="str">
        <f t="shared" ref="J5381:J5386" si="7730">VLOOKUP($C5381,$C$1:$P$7320,8,0)</f>
        <v>√dis (point out, explain)</v>
      </c>
      <c r="K5381" s="21">
        <f t="shared" ref="K5381:K5386" si="7731">VLOOKUP($C5381,$C$1:$P$7320,9,0)</f>
        <v>1</v>
      </c>
      <c r="L5381" s="21" t="str">
        <f t="shared" ref="L5381:L5386" si="7732">VLOOKUP($C5381,$C$1:$P$7320,10,0)</f>
        <v>a</v>
      </c>
      <c r="M5381" s="21" t="str">
        <f t="shared" ref="M5381:M5386" si="7733">VLOOKUP($C5381,$C$1:$P$7320,11,0)</f>
        <v/>
      </c>
      <c r="N5381" s="21" t="str">
        <f t="shared" ref="N5381:N5386" si="7734">VLOOKUP($C5381,$C$1:$P$7320,12,0)</f>
        <v>ud + √dis + ta</v>
      </c>
      <c r="O5381" s="21" t="str">
        <f t="shared" ref="O5381:O5386" si="7735">VLOOKUP($C5381,$C$1:$P$7320,13,0)</f>
        <v/>
      </c>
      <c r="P5381" s="21" t="str">
        <f t="shared" ref="P5381:P5386" si="7736">VLOOKUP($C5381,$C$1:$P$7320,14,0)</f>
        <v/>
      </c>
      <c r="Q5381" s="21"/>
      <c r="R5381" s="136" t="s">
        <v>10893</v>
      </c>
      <c r="S5381" s="21" t="s">
        <v>4646</v>
      </c>
      <c r="T5381" s="21" t="s">
        <v>10894</v>
      </c>
      <c r="U5381" s="23"/>
      <c r="V5381" s="23"/>
      <c r="W5381" s="15">
        <f t="shared" si="2"/>
        <v>45635</v>
      </c>
      <c r="X5381" s="24">
        <v>5380.0</v>
      </c>
      <c r="Y5381" s="17" t="str">
        <f t="shared" si="7721"/>
        <v>=COUNTIFS(C$3:C5381,C5381)</v>
      </c>
      <c r="Z5381" s="25" t="str">
        <f t="shared" si="7722"/>
        <v>#NAME?</v>
      </c>
      <c r="AA5381" s="25" t="str">
        <f t="shared" si="7723"/>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724"/>
        <v>33</v>
      </c>
      <c r="B5382" s="10">
        <f t="shared" si="5557"/>
        <v>42</v>
      </c>
      <c r="C5382" s="12" t="s">
        <v>423</v>
      </c>
      <c r="D5382" s="21" t="str">
        <f t="shared" si="7725"/>
        <v>ind</v>
      </c>
      <c r="E5382" s="21" t="str">
        <f t="shared" si="7726"/>
        <v>emph</v>
      </c>
      <c r="F5382" s="21" t="str">
        <f t="shared" si="7727"/>
        <v/>
      </c>
      <c r="G5382" s="21"/>
      <c r="H5382" s="21" t="str">
        <f t="shared" si="7728"/>
        <v>truly, indeed, then</v>
      </c>
      <c r="I5382" s="21" t="str">
        <f t="shared" si="7729"/>
        <v/>
      </c>
      <c r="J5382" s="21" t="str">
        <f t="shared" si="7730"/>
        <v/>
      </c>
      <c r="K5382" s="21" t="str">
        <f t="shared" si="7731"/>
        <v/>
      </c>
      <c r="L5382" s="21" t="str">
        <f t="shared" si="7732"/>
        <v/>
      </c>
      <c r="M5382" s="21" t="str">
        <f t="shared" si="7733"/>
        <v/>
      </c>
      <c r="N5382" s="21" t="str">
        <f t="shared" si="7734"/>
        <v/>
      </c>
      <c r="O5382" s="21" t="str">
        <f t="shared" si="7735"/>
        <v/>
      </c>
      <c r="P5382" s="21" t="str">
        <f t="shared" si="7736"/>
        <v/>
      </c>
      <c r="Q5382" s="21"/>
      <c r="R5382" s="27" t="s">
        <v>10893</v>
      </c>
      <c r="S5382" s="21" t="s">
        <v>4646</v>
      </c>
      <c r="T5382" s="21" t="s">
        <v>10894</v>
      </c>
      <c r="U5382" s="77"/>
      <c r="V5382" s="23"/>
      <c r="W5382" s="15">
        <f t="shared" si="2"/>
        <v>45635</v>
      </c>
      <c r="X5382" s="24">
        <v>5381.0</v>
      </c>
      <c r="Y5382" s="17" t="str">
        <f t="shared" si="7721"/>
        <v>=COUNTIFS(C$3:C5382,C5382)</v>
      </c>
      <c r="Z5382" s="25" t="str">
        <f t="shared" si="7722"/>
        <v>#NAME?</v>
      </c>
      <c r="AA5382" s="25" t="str">
        <f t="shared" si="7723"/>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24"/>
        <v>10</v>
      </c>
      <c r="B5383" s="10">
        <f t="shared" si="5557"/>
        <v>14</v>
      </c>
      <c r="C5383" s="12" t="s">
        <v>269</v>
      </c>
      <c r="D5383" s="21" t="str">
        <f t="shared" si="7725"/>
        <v>noun</v>
      </c>
      <c r="E5383" s="21" t="str">
        <f t="shared" si="7726"/>
        <v>masc voc pl of āyasmant</v>
      </c>
      <c r="F5383" s="21" t="str">
        <f t="shared" si="7727"/>
        <v/>
      </c>
      <c r="G5383" s="21"/>
      <c r="H5383" s="21" t="str">
        <f t="shared" si="7728"/>
        <v>venerables</v>
      </c>
      <c r="I5383" s="21" t="str">
        <f t="shared" si="7729"/>
        <v>having long life</v>
      </c>
      <c r="J5383" s="21" t="str">
        <f t="shared" si="7730"/>
        <v/>
      </c>
      <c r="K5383" s="21" t="str">
        <f t="shared" si="7731"/>
        <v/>
      </c>
      <c r="L5383" s="21" t="str">
        <f t="shared" si="7732"/>
        <v/>
      </c>
      <c r="M5383" s="21" t="str">
        <f t="shared" si="7733"/>
        <v/>
      </c>
      <c r="N5383" s="21" t="str">
        <f t="shared" si="7734"/>
        <v>āyas + mant</v>
      </c>
      <c r="O5383" s="21" t="str">
        <f t="shared" si="7735"/>
        <v/>
      </c>
      <c r="P5383" s="21" t="str">
        <f t="shared" si="7736"/>
        <v/>
      </c>
      <c r="Q5383" s="21"/>
      <c r="R5383" s="136" t="s">
        <v>10893</v>
      </c>
      <c r="S5383" s="21" t="s">
        <v>4646</v>
      </c>
      <c r="T5383" s="21" t="s">
        <v>10894</v>
      </c>
      <c r="U5383" s="23"/>
      <c r="V5383" s="23"/>
      <c r="W5383" s="15">
        <f t="shared" si="2"/>
        <v>45635</v>
      </c>
      <c r="X5383" s="24">
        <v>5382.0</v>
      </c>
      <c r="Y5383" s="17" t="str">
        <f t="shared" si="7721"/>
        <v>=COUNTIFS(C$3:C5383,C5383)</v>
      </c>
      <c r="Z5383" s="25" t="str">
        <f t="shared" si="7722"/>
        <v>#NAME?</v>
      </c>
      <c r="AA5383" s="25" t="str">
        <f t="shared" si="7723"/>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24"/>
        <v>2</v>
      </c>
      <c r="B5384" s="10">
        <f t="shared" si="5557"/>
        <v>4</v>
      </c>
      <c r="C5384" s="12" t="s">
        <v>7102</v>
      </c>
      <c r="D5384" s="21" t="str">
        <f t="shared" si="7725"/>
        <v>card</v>
      </c>
      <c r="E5384" s="21" t="str">
        <f t="shared" si="7726"/>
        <v>fem nom sg, comp</v>
      </c>
      <c r="F5384" s="21" t="str">
        <f t="shared" si="7727"/>
        <v/>
      </c>
      <c r="G5384" s="21"/>
      <c r="H5384" s="21" t="str">
        <f t="shared" si="7728"/>
        <v>ninety two</v>
      </c>
      <c r="I5384" s="21" t="str">
        <f t="shared" si="7729"/>
        <v/>
      </c>
      <c r="J5384" s="21" t="str">
        <f t="shared" si="7730"/>
        <v/>
      </c>
      <c r="K5384" s="21" t="str">
        <f t="shared" si="7731"/>
        <v/>
      </c>
      <c r="L5384" s="21" t="str">
        <f t="shared" si="7732"/>
        <v/>
      </c>
      <c r="M5384" s="21" t="str">
        <f t="shared" si="7733"/>
        <v/>
      </c>
      <c r="N5384" s="21" t="str">
        <f t="shared" si="7734"/>
        <v>dve + navuti</v>
      </c>
      <c r="O5384" s="21" t="str">
        <f t="shared" si="7735"/>
        <v>dvanda</v>
      </c>
      <c r="P5384" s="21" t="str">
        <f t="shared" si="7736"/>
        <v>dve ca navuti ca</v>
      </c>
      <c r="Q5384" s="21"/>
      <c r="R5384" s="136" t="s">
        <v>10893</v>
      </c>
      <c r="S5384" s="21" t="s">
        <v>4646</v>
      </c>
      <c r="T5384" s="21" t="s">
        <v>10894</v>
      </c>
      <c r="U5384" s="23"/>
      <c r="V5384" s="23"/>
      <c r="W5384" s="15">
        <f t="shared" si="2"/>
        <v>45635</v>
      </c>
      <c r="X5384" s="24">
        <v>5383.0</v>
      </c>
      <c r="Y5384" s="17" t="str">
        <f t="shared" si="7721"/>
        <v>=COUNTIFS(C$3:C5384,C5384)</v>
      </c>
      <c r="Z5384" s="25" t="str">
        <f t="shared" si="7722"/>
        <v>#NAME?</v>
      </c>
      <c r="AA5384" s="25" t="str">
        <f t="shared" si="7723"/>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24"/>
        <v>5</v>
      </c>
      <c r="B5385" s="10">
        <f t="shared" si="5557"/>
        <v>8</v>
      </c>
      <c r="C5385" s="12" t="s">
        <v>4646</v>
      </c>
      <c r="D5385" s="21" t="str">
        <f t="shared" si="7725"/>
        <v>adj</v>
      </c>
      <c r="E5385" s="21" t="str">
        <f t="shared" si="7726"/>
        <v>masc nom pl of pācittiya</v>
      </c>
      <c r="F5385" s="21" t="str">
        <f t="shared" si="7727"/>
        <v/>
      </c>
      <c r="G5385" s="21"/>
      <c r="H5385" s="21" t="str">
        <f t="shared" si="7728"/>
        <v>requiring confessing</v>
      </c>
      <c r="I5385" s="21" t="str">
        <f t="shared" si="7729"/>
        <v/>
      </c>
      <c r="J5385" s="21" t="str">
        <f t="shared" si="7730"/>
        <v/>
      </c>
      <c r="K5385" s="21" t="str">
        <f t="shared" si="7731"/>
        <v/>
      </c>
      <c r="L5385" s="21" t="str">
        <f t="shared" si="7732"/>
        <v/>
      </c>
      <c r="M5385" s="21" t="str">
        <f t="shared" si="7733"/>
        <v/>
      </c>
      <c r="N5385" s="21" t="str">
        <f t="shared" si="7734"/>
        <v/>
      </c>
      <c r="O5385" s="21" t="str">
        <f t="shared" si="7735"/>
        <v/>
      </c>
      <c r="P5385" s="21" t="str">
        <f t="shared" si="7736"/>
        <v/>
      </c>
      <c r="Q5385" s="21"/>
      <c r="R5385" s="136" t="s">
        <v>10893</v>
      </c>
      <c r="S5385" s="21" t="s">
        <v>4646</v>
      </c>
      <c r="T5385" s="21" t="s">
        <v>10894</v>
      </c>
      <c r="U5385" s="23"/>
      <c r="V5385" s="23"/>
      <c r="W5385" s="15">
        <f t="shared" si="2"/>
        <v>45635</v>
      </c>
      <c r="X5385" s="24">
        <v>5384.0</v>
      </c>
      <c r="Y5385" s="17" t="str">
        <f t="shared" si="7721"/>
        <v>=COUNTIFS(C$3:C5385,C5385)</v>
      </c>
      <c r="Z5385" s="25" t="str">
        <f t="shared" si="7722"/>
        <v>#NAME?</v>
      </c>
      <c r="AA5385" s="25" t="str">
        <f t="shared" si="7723"/>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24"/>
        <v>15</v>
      </c>
      <c r="B5386" s="10">
        <f t="shared" si="5557"/>
        <v>34</v>
      </c>
      <c r="C5386" s="12" t="s">
        <v>963</v>
      </c>
      <c r="D5386" s="21" t="str">
        <f t="shared" si="7725"/>
        <v>noun</v>
      </c>
      <c r="E5386" s="21" t="str">
        <f t="shared" si="7726"/>
        <v>masc nom pl of dhamma</v>
      </c>
      <c r="F5386" s="21" t="str">
        <f t="shared" si="7727"/>
        <v/>
      </c>
      <c r="G5386" s="21"/>
      <c r="H5386" s="21" t="str">
        <f t="shared" si="7728"/>
        <v>cases, laws, rules</v>
      </c>
      <c r="I5386" s="21" t="str">
        <f t="shared" si="7729"/>
        <v>holdings, supports</v>
      </c>
      <c r="J5386" s="21" t="str">
        <f t="shared" si="7730"/>
        <v>√dhar (hold)</v>
      </c>
      <c r="K5386" s="21">
        <f t="shared" si="7731"/>
        <v>1</v>
      </c>
      <c r="L5386" s="21" t="str">
        <f t="shared" si="7732"/>
        <v>a</v>
      </c>
      <c r="M5386" s="21" t="str">
        <f t="shared" si="7733"/>
        <v/>
      </c>
      <c r="N5386" s="21" t="str">
        <f t="shared" si="7734"/>
        <v>√dhar + ma</v>
      </c>
      <c r="O5386" s="21" t="str">
        <f t="shared" si="7735"/>
        <v/>
      </c>
      <c r="P5386" s="21" t="str">
        <f t="shared" si="7736"/>
        <v/>
      </c>
      <c r="Q5386" s="21"/>
      <c r="R5386" s="136" t="s">
        <v>10893</v>
      </c>
      <c r="S5386" s="21" t="s">
        <v>4646</v>
      </c>
      <c r="T5386" s="21" t="s">
        <v>10894</v>
      </c>
      <c r="U5386" s="23"/>
      <c r="V5386" s="23"/>
      <c r="W5386" s="15">
        <f t="shared" si="2"/>
        <v>45635</v>
      </c>
      <c r="X5386" s="24">
        <v>5385.0</v>
      </c>
      <c r="Y5386" s="17" t="str">
        <f t="shared" si="7721"/>
        <v>=COUNTIFS(C$3:C5386,C5386)</v>
      </c>
      <c r="Z5386" s="25" t="str">
        <f t="shared" si="7722"/>
        <v>#NAME?</v>
      </c>
      <c r="AA5386" s="25" t="str">
        <f t="shared" si="7723"/>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57"/>
        <v>0</v>
      </c>
      <c r="C5387" s="130"/>
      <c r="D5387" s="130"/>
      <c r="E5387" s="130"/>
      <c r="F5387" s="130"/>
      <c r="G5387" s="130"/>
      <c r="H5387" s="130"/>
      <c r="I5387" s="130"/>
      <c r="J5387" s="130"/>
      <c r="K5387" s="130"/>
      <c r="L5387" s="130"/>
      <c r="M5387" s="130"/>
      <c r="N5387" s="130"/>
      <c r="O5387" s="130"/>
      <c r="P5387" s="130"/>
      <c r="Q5387" s="130"/>
      <c r="R5387" s="130"/>
      <c r="S5387" s="130"/>
      <c r="T5387" s="130"/>
      <c r="U5387" s="36"/>
      <c r="V5387" s="36"/>
      <c r="W5387" s="15">
        <f t="shared" si="2"/>
        <v>45635</v>
      </c>
      <c r="X5387" s="24">
        <v>5386.0</v>
      </c>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57"/>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2"/>
        <v>45635</v>
      </c>
      <c r="X5388" s="24">
        <v>5387.0</v>
      </c>
      <c r="Y5388" s="17" t="str">
        <f t="shared" ref="Y5388:Y5392" si="7737">formulatext(A5388)</f>
        <v>#N/A</v>
      </c>
      <c r="Z5388" s="25" t="str">
        <f t="shared" ref="Z5388:Z5392" si="7738">org.libreoffice.regex(Y5388,"(\= COUNTIFS\(C\$\d{1,3}:)(C\d{1,3})(,)(C\d{1,3})(\))","$2")</f>
        <v>#NAME?</v>
      </c>
      <c r="AA5388" s="25" t="str">
        <f t="shared" ref="AA5388:AA5392" si="7739">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40">COUNTIFS(C$3:C5389,C5389)</f>
        <v>6</v>
      </c>
      <c r="B5389" s="10">
        <f t="shared" si="5557"/>
        <v>9</v>
      </c>
      <c r="C5389" s="12" t="s">
        <v>799</v>
      </c>
      <c r="D5389" s="21" t="str">
        <f t="shared" ref="D5389:D5392" si="7741">VLOOKUP($C5389,$C$1:$P$7320,2,0)</f>
        <v>comp</v>
      </c>
      <c r="E5389" s="21" t="str">
        <f t="shared" ref="E5389:E5392" si="7742">VLOOKUP($C5389,$C$1:$P$7320,3,0)</f>
        <v>sandhi, adv + masc</v>
      </c>
      <c r="F5389" s="21" t="str">
        <f t="shared" ref="F5389:F5392" si="7743">VLOOKUP($C5389,$C$1:$P$7320,4,0)</f>
        <v/>
      </c>
      <c r="G5389" s="21"/>
      <c r="H5389" s="21" t="str">
        <f t="shared" ref="H5389:H5392" si="7744">VLOOKUP($C5389,$C$1:$P$7320,6,0)</f>
        <v>in that case the venerables</v>
      </c>
      <c r="I5389" s="21" t="str">
        <f t="shared" ref="I5389:I5392" si="7745">VLOOKUP($C5389,$C$1:$P$7320,7,0)</f>
        <v/>
      </c>
      <c r="J5389" s="21" t="str">
        <f t="shared" ref="J5389:J5392" si="7746">VLOOKUP($C5389,$C$1:$P$7320,8,0)</f>
        <v/>
      </c>
      <c r="K5389" s="21" t="str">
        <f t="shared" ref="K5389:K5392" si="7747">VLOOKUP($C5389,$C$1:$P$7320,9,0)</f>
        <v/>
      </c>
      <c r="L5389" s="21" t="str">
        <f t="shared" ref="L5389:L5392" si="7748">VLOOKUP($C5389,$C$1:$P$7320,10,0)</f>
        <v/>
      </c>
      <c r="M5389" s="21" t="str">
        <f t="shared" ref="M5389:M5392" si="7749">VLOOKUP($C5389,$C$1:$P$7320,11,0)</f>
        <v/>
      </c>
      <c r="N5389" s="21" t="str">
        <f t="shared" ref="N5389:N5392" si="7750">VLOOKUP($C5389,$C$1:$P$7320,12,0)</f>
        <v>tattha + āyasmante</v>
      </c>
      <c r="O5389" s="21" t="str">
        <f t="shared" ref="O5389:O5392" si="7751">VLOOKUP($C5389,$C$1:$P$7320,13,0)</f>
        <v/>
      </c>
      <c r="P5389" s="21" t="str">
        <f t="shared" ref="P5389:P5392" si="7752">VLOOKUP($C5389,$C$1:$P$7320,14,0)</f>
        <v/>
      </c>
      <c r="Q5389" s="21"/>
      <c r="R5389" s="136" t="s">
        <v>10893</v>
      </c>
      <c r="S5389" s="21" t="s">
        <v>4646</v>
      </c>
      <c r="T5389" s="21" t="s">
        <v>10895</v>
      </c>
      <c r="U5389" s="23"/>
      <c r="V5389" s="23"/>
      <c r="W5389" s="15">
        <f t="shared" si="2"/>
        <v>45635</v>
      </c>
      <c r="X5389" s="24">
        <v>5388.0</v>
      </c>
      <c r="Y5389" s="17" t="str">
        <f t="shared" si="7737"/>
        <v>=COUNTIFS(C$3:C5389,C5389)</v>
      </c>
      <c r="Z5389" s="25" t="str">
        <f t="shared" si="7738"/>
        <v>#NAME?</v>
      </c>
      <c r="AA5389" s="25" t="str">
        <f t="shared" si="7739"/>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40"/>
        <v>16</v>
      </c>
      <c r="B5390" s="10">
        <f t="shared" si="5557"/>
        <v>27</v>
      </c>
      <c r="C5390" s="12" t="s">
        <v>810</v>
      </c>
      <c r="D5390" s="21" t="str">
        <f t="shared" si="7741"/>
        <v>verb</v>
      </c>
      <c r="E5390" s="21" t="str">
        <f t="shared" si="7742"/>
        <v>pr 1st sg of pucchati</v>
      </c>
      <c r="F5390" s="21" t="str">
        <f t="shared" si="7743"/>
        <v/>
      </c>
      <c r="G5390" s="21"/>
      <c r="H5390" s="21" t="str">
        <f t="shared" si="7744"/>
        <v>I ask, I am asking</v>
      </c>
      <c r="I5390" s="21" t="str">
        <f t="shared" si="7745"/>
        <v/>
      </c>
      <c r="J5390" s="21" t="str">
        <f t="shared" si="7746"/>
        <v>√pucch (ask)</v>
      </c>
      <c r="K5390" s="21">
        <f t="shared" si="7747"/>
        <v>1</v>
      </c>
      <c r="L5390" s="21" t="str">
        <f t="shared" si="7748"/>
        <v>a</v>
      </c>
      <c r="M5390" s="21" t="str">
        <f t="shared" si="7749"/>
        <v>√pucch + a &gt; puccha</v>
      </c>
      <c r="N5390" s="21" t="str">
        <f t="shared" si="7750"/>
        <v>puccha + ti</v>
      </c>
      <c r="O5390" s="21" t="str">
        <f t="shared" si="7751"/>
        <v/>
      </c>
      <c r="P5390" s="21" t="str">
        <f t="shared" si="7752"/>
        <v/>
      </c>
      <c r="Q5390" s="21"/>
      <c r="R5390" s="27" t="s">
        <v>10893</v>
      </c>
      <c r="S5390" s="21" t="s">
        <v>4646</v>
      </c>
      <c r="T5390" s="21" t="s">
        <v>10895</v>
      </c>
      <c r="U5390" s="77"/>
      <c r="V5390" s="23"/>
      <c r="W5390" s="15">
        <f t="shared" si="2"/>
        <v>45635</v>
      </c>
      <c r="X5390" s="24">
        <v>5389.0</v>
      </c>
      <c r="Y5390" s="17" t="str">
        <f t="shared" si="7737"/>
        <v>=COUNTIFS(C$3:C5390,C5390)</v>
      </c>
      <c r="Z5390" s="25" t="str">
        <f t="shared" si="7738"/>
        <v>#NAME?</v>
      </c>
      <c r="AA5390" s="25" t="str">
        <f t="shared" si="7739"/>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0"/>
        <v>16</v>
      </c>
      <c r="B5391" s="10">
        <f t="shared" si="5557"/>
        <v>27</v>
      </c>
      <c r="C5391" s="12" t="s">
        <v>816</v>
      </c>
      <c r="D5391" s="21" t="str">
        <f t="shared" si="7741"/>
        <v>comp</v>
      </c>
      <c r="E5391" s="21" t="str">
        <f t="shared" si="7742"/>
        <v>sandhi, ind + adv (or) ind + pr</v>
      </c>
      <c r="F5391" s="21" t="str">
        <f t="shared" si="7743"/>
        <v/>
      </c>
      <c r="G5391" s="21"/>
      <c r="H5391" s="21" t="str">
        <f t="shared" si="7744"/>
        <v>I trust in this case, (or) I trust you all are</v>
      </c>
      <c r="I5391" s="21" t="str">
        <f t="shared" si="7745"/>
        <v/>
      </c>
      <c r="J5391" s="21" t="str">
        <f t="shared" si="7746"/>
        <v/>
      </c>
      <c r="K5391" s="21" t="str">
        <f t="shared" si="7747"/>
        <v/>
      </c>
      <c r="L5391" s="21" t="str">
        <f t="shared" si="7748"/>
        <v/>
      </c>
      <c r="M5391" s="21" t="str">
        <f t="shared" si="7749"/>
        <v/>
      </c>
      <c r="N5391" s="21" t="str">
        <f t="shared" si="7750"/>
        <v>kacci + ettha or kacci + attha</v>
      </c>
      <c r="O5391" s="21" t="str">
        <f t="shared" si="7751"/>
        <v/>
      </c>
      <c r="P5391" s="21" t="str">
        <f t="shared" si="7752"/>
        <v/>
      </c>
      <c r="Q5391" s="21"/>
      <c r="R5391" s="136" t="s">
        <v>10893</v>
      </c>
      <c r="S5391" s="21" t="s">
        <v>4646</v>
      </c>
      <c r="T5391" s="21" t="s">
        <v>10895</v>
      </c>
      <c r="U5391" s="23"/>
      <c r="V5391" s="23"/>
      <c r="W5391" s="15">
        <f t="shared" si="2"/>
        <v>45635</v>
      </c>
      <c r="X5391" s="24">
        <v>5390.0</v>
      </c>
      <c r="Y5391" s="17" t="str">
        <f t="shared" si="7737"/>
        <v>=COUNTIFS(C$3:C5391,C5391)</v>
      </c>
      <c r="Z5391" s="25" t="str">
        <f t="shared" si="7738"/>
        <v>#NAME?</v>
      </c>
      <c r="AA5391" s="25" t="str">
        <f t="shared" si="7739"/>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0"/>
        <v>16</v>
      </c>
      <c r="B5392" s="10">
        <f t="shared" si="5557"/>
        <v>27</v>
      </c>
      <c r="C5392" s="12" t="s">
        <v>837</v>
      </c>
      <c r="D5392" s="21" t="str">
        <f t="shared" si="7741"/>
        <v>pp</v>
      </c>
      <c r="E5392" s="21" t="str">
        <f t="shared" si="7742"/>
        <v>masc nom pl of parisuddha, pp of parisujjhati</v>
      </c>
      <c r="F5392" s="21" t="str">
        <f t="shared" si="7743"/>
        <v/>
      </c>
      <c r="G5392" s="21"/>
      <c r="H5392" s="21" t="str">
        <f t="shared" si="7744"/>
        <v>pure, innocent</v>
      </c>
      <c r="I5392" s="21" t="str">
        <f t="shared" si="7745"/>
        <v>purified</v>
      </c>
      <c r="J5392" s="21" t="str">
        <f t="shared" si="7746"/>
        <v>√sudh (be pure)</v>
      </c>
      <c r="K5392" s="21">
        <f t="shared" si="7747"/>
        <v>3</v>
      </c>
      <c r="L5392" s="21" t="str">
        <f t="shared" si="7748"/>
        <v>ya</v>
      </c>
      <c r="M5392" s="21" t="str">
        <f t="shared" si="7749"/>
        <v/>
      </c>
      <c r="N5392" s="21" t="str">
        <f t="shared" si="7750"/>
        <v>pari + √sudh + ta</v>
      </c>
      <c r="O5392" s="21" t="str">
        <f t="shared" si="7751"/>
        <v/>
      </c>
      <c r="P5392" s="21" t="str">
        <f t="shared" si="7752"/>
        <v/>
      </c>
      <c r="Q5392" s="21"/>
      <c r="R5392" s="136" t="s">
        <v>10893</v>
      </c>
      <c r="S5392" s="21" t="s">
        <v>4646</v>
      </c>
      <c r="T5392" s="21" t="s">
        <v>10895</v>
      </c>
      <c r="U5392" s="23"/>
      <c r="V5392" s="23"/>
      <c r="W5392" s="15">
        <f t="shared" si="2"/>
        <v>45635</v>
      </c>
      <c r="X5392" s="24">
        <v>5391.0</v>
      </c>
      <c r="Y5392" s="17" t="str">
        <f t="shared" si="7737"/>
        <v>=COUNTIFS(C$3:C5392,C5392)</v>
      </c>
      <c r="Z5392" s="25" t="str">
        <f t="shared" si="7738"/>
        <v>#NAME?</v>
      </c>
      <c r="AA5392" s="25" t="str">
        <f t="shared" si="7739"/>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57"/>
        <v>0</v>
      </c>
      <c r="C5393" s="130"/>
      <c r="D5393" s="130"/>
      <c r="E5393" s="130"/>
      <c r="F5393" s="130"/>
      <c r="G5393" s="130"/>
      <c r="H5393" s="130"/>
      <c r="I5393" s="130"/>
      <c r="J5393" s="130"/>
      <c r="K5393" s="130"/>
      <c r="L5393" s="130"/>
      <c r="M5393" s="130"/>
      <c r="N5393" s="130"/>
      <c r="O5393" s="130"/>
      <c r="P5393" s="130"/>
      <c r="Q5393" s="130"/>
      <c r="R5393" s="130"/>
      <c r="S5393" s="130"/>
      <c r="T5393" s="130"/>
      <c r="U5393" s="36"/>
      <c r="V5393" s="36"/>
      <c r="W5393" s="15">
        <f t="shared" si="2"/>
        <v>45635</v>
      </c>
      <c r="X5393" s="24">
        <v>5392.0</v>
      </c>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57"/>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2"/>
        <v>45635</v>
      </c>
      <c r="X5394" s="24">
        <v>5393.0</v>
      </c>
      <c r="Y5394" s="17" t="str">
        <f t="shared" ref="Y5394:Y5398" si="7753">formulatext(A5394)</f>
        <v>#N/A</v>
      </c>
      <c r="Z5394" s="25" t="str">
        <f t="shared" ref="Z5394:Z5398" si="7754">org.libreoffice.regex(Y5394,"(\= COUNTIFS\(C\$\d{1,3}:)(C\d{1,3})(,)(C\d{1,3})(\))","$2")</f>
        <v>#NAME?</v>
      </c>
      <c r="AA5394" s="25" t="str">
        <f t="shared" ref="AA5394:AA5398" si="7755">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56">COUNTIFS(C$3:C5395,C5395)</f>
        <v>6</v>
      </c>
      <c r="B5395" s="10">
        <f t="shared" si="5557"/>
        <v>9</v>
      </c>
      <c r="C5395" s="12" t="s">
        <v>841</v>
      </c>
      <c r="D5395" s="21" t="str">
        <f t="shared" ref="D5395:D5398" si="7757">VLOOKUP($C5395,$C$1:$P$7320,2,0)</f>
        <v>comp</v>
      </c>
      <c r="E5395" s="21" t="str">
        <f t="shared" ref="E5395:E5398" si="7758">VLOOKUP($C5395,$C$1:$P$7320,3,0)</f>
        <v>sandhi, adv + ind</v>
      </c>
      <c r="F5395" s="21" t="str">
        <f t="shared" ref="F5395:F5398" si="7759">VLOOKUP($C5395,$C$1:$P$7320,4,0)</f>
        <v/>
      </c>
      <c r="G5395" s="21"/>
      <c r="H5395" s="21" t="str">
        <f t="shared" ref="H5395:H5398" si="7760">VLOOKUP($C5395,$C$1:$P$7320,6,0)</f>
        <v>and for the second time</v>
      </c>
      <c r="I5395" s="21" t="str">
        <f t="shared" ref="I5395:I5398" si="7761">VLOOKUP($C5395,$C$1:$P$7320,7,0)</f>
        <v/>
      </c>
      <c r="J5395" s="21" t="str">
        <f t="shared" ref="J5395:J5398" si="7762">VLOOKUP($C5395,$C$1:$P$7320,8,0)</f>
        <v/>
      </c>
      <c r="K5395" s="21" t="str">
        <f t="shared" ref="K5395:K5398" si="7763">VLOOKUP($C5395,$C$1:$P$7320,9,0)</f>
        <v/>
      </c>
      <c r="L5395" s="21" t="str">
        <f t="shared" ref="L5395:L5398" si="7764">VLOOKUP($C5395,$C$1:$P$7320,10,0)</f>
        <v/>
      </c>
      <c r="M5395" s="21" t="str">
        <f t="shared" ref="M5395:M5398" si="7765">VLOOKUP($C5395,$C$1:$P$7320,11,0)</f>
        <v/>
      </c>
      <c r="N5395" s="21" t="str">
        <f t="shared" ref="N5395:N5398" si="7766">VLOOKUP($C5395,$C$1:$P$7320,12,0)</f>
        <v>dutiyaṃ + api</v>
      </c>
      <c r="O5395" s="21" t="str">
        <f t="shared" ref="O5395:O5398" si="7767">VLOOKUP($C5395,$C$1:$P$7320,13,0)</f>
        <v/>
      </c>
      <c r="P5395" s="21" t="str">
        <f t="shared" ref="P5395:P5398" si="7768">VLOOKUP($C5395,$C$1:$P$7320,14,0)</f>
        <v/>
      </c>
      <c r="Q5395" s="21"/>
      <c r="R5395" s="27" t="s">
        <v>10893</v>
      </c>
      <c r="S5395" s="21" t="s">
        <v>4646</v>
      </c>
      <c r="T5395" s="27" t="s">
        <v>10896</v>
      </c>
      <c r="U5395" s="23"/>
      <c r="V5395" s="23"/>
      <c r="W5395" s="15">
        <f t="shared" si="2"/>
        <v>45635</v>
      </c>
      <c r="X5395" s="24">
        <v>5394.0</v>
      </c>
      <c r="Y5395" s="17" t="str">
        <f t="shared" si="7753"/>
        <v>=COUNTIFS(C$3:C5395,C5395)</v>
      </c>
      <c r="Z5395" s="25" t="str">
        <f t="shared" si="7754"/>
        <v>#NAME?</v>
      </c>
      <c r="AA5395" s="25" t="str">
        <f t="shared" si="7755"/>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56"/>
        <v>17</v>
      </c>
      <c r="B5396" s="10">
        <f t="shared" si="5557"/>
        <v>27</v>
      </c>
      <c r="C5396" s="12" t="s">
        <v>810</v>
      </c>
      <c r="D5396" s="21" t="str">
        <f t="shared" si="7757"/>
        <v>verb</v>
      </c>
      <c r="E5396" s="21" t="str">
        <f t="shared" si="7758"/>
        <v>pr 1st sg of pucchati</v>
      </c>
      <c r="F5396" s="21" t="str">
        <f t="shared" si="7759"/>
        <v/>
      </c>
      <c r="G5396" s="21"/>
      <c r="H5396" s="21" t="str">
        <f t="shared" si="7760"/>
        <v>I ask, I am asking</v>
      </c>
      <c r="I5396" s="21" t="str">
        <f t="shared" si="7761"/>
        <v/>
      </c>
      <c r="J5396" s="21" t="str">
        <f t="shared" si="7762"/>
        <v>√pucch (ask)</v>
      </c>
      <c r="K5396" s="21">
        <f t="shared" si="7763"/>
        <v>1</v>
      </c>
      <c r="L5396" s="21" t="str">
        <f t="shared" si="7764"/>
        <v>a</v>
      </c>
      <c r="M5396" s="21" t="str">
        <f t="shared" si="7765"/>
        <v>√pucch + a &gt; puccha</v>
      </c>
      <c r="N5396" s="21" t="str">
        <f t="shared" si="7766"/>
        <v>puccha + ti</v>
      </c>
      <c r="O5396" s="21" t="str">
        <f t="shared" si="7767"/>
        <v/>
      </c>
      <c r="P5396" s="21" t="str">
        <f t="shared" si="7768"/>
        <v/>
      </c>
      <c r="Q5396" s="21"/>
      <c r="R5396" s="27" t="s">
        <v>10893</v>
      </c>
      <c r="S5396" s="21" t="s">
        <v>4646</v>
      </c>
      <c r="T5396" s="27" t="s">
        <v>10896</v>
      </c>
      <c r="U5396" s="77"/>
      <c r="V5396" s="23"/>
      <c r="W5396" s="15">
        <f t="shared" si="2"/>
        <v>45635</v>
      </c>
      <c r="X5396" s="24">
        <v>5395.0</v>
      </c>
      <c r="Y5396" s="17" t="str">
        <f t="shared" si="7753"/>
        <v>=COUNTIFS(C$3:C5396,C5396)</v>
      </c>
      <c r="Z5396" s="25" t="str">
        <f t="shared" si="7754"/>
        <v>#NAME?</v>
      </c>
      <c r="AA5396" s="25" t="str">
        <f t="shared" si="7755"/>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56"/>
        <v>17</v>
      </c>
      <c r="B5397" s="10">
        <f t="shared" si="5557"/>
        <v>27</v>
      </c>
      <c r="C5397" s="12" t="s">
        <v>816</v>
      </c>
      <c r="D5397" s="21" t="str">
        <f t="shared" si="7757"/>
        <v>comp</v>
      </c>
      <c r="E5397" s="21" t="str">
        <f t="shared" si="7758"/>
        <v>sandhi, ind + adv (or) ind + pr</v>
      </c>
      <c r="F5397" s="21" t="str">
        <f t="shared" si="7759"/>
        <v/>
      </c>
      <c r="G5397" s="21"/>
      <c r="H5397" s="21" t="str">
        <f t="shared" si="7760"/>
        <v>I trust in this case, (or) I trust you all are</v>
      </c>
      <c r="I5397" s="21" t="str">
        <f t="shared" si="7761"/>
        <v/>
      </c>
      <c r="J5397" s="21" t="str">
        <f t="shared" si="7762"/>
        <v/>
      </c>
      <c r="K5397" s="21" t="str">
        <f t="shared" si="7763"/>
        <v/>
      </c>
      <c r="L5397" s="21" t="str">
        <f t="shared" si="7764"/>
        <v/>
      </c>
      <c r="M5397" s="21" t="str">
        <f t="shared" si="7765"/>
        <v/>
      </c>
      <c r="N5397" s="21" t="str">
        <f t="shared" si="7766"/>
        <v>kacci + ettha or kacci + attha</v>
      </c>
      <c r="O5397" s="21" t="str">
        <f t="shared" si="7767"/>
        <v/>
      </c>
      <c r="P5397" s="21" t="str">
        <f t="shared" si="7768"/>
        <v/>
      </c>
      <c r="Q5397" s="21"/>
      <c r="R5397" s="27" t="s">
        <v>10893</v>
      </c>
      <c r="S5397" s="21" t="s">
        <v>4646</v>
      </c>
      <c r="T5397" s="27" t="s">
        <v>10896</v>
      </c>
      <c r="U5397" s="23"/>
      <c r="V5397" s="23"/>
      <c r="W5397" s="15">
        <f t="shared" si="2"/>
        <v>45635</v>
      </c>
      <c r="X5397" s="24">
        <v>5396.0</v>
      </c>
      <c r="Y5397" s="17" t="str">
        <f t="shared" si="7753"/>
        <v>=COUNTIFS(C$3:C5397,C5397)</v>
      </c>
      <c r="Z5397" s="25" t="str">
        <f t="shared" si="7754"/>
        <v>#NAME?</v>
      </c>
      <c r="AA5397" s="25" t="str">
        <f t="shared" si="7755"/>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56"/>
        <v>17</v>
      </c>
      <c r="B5398" s="10">
        <f t="shared" si="5557"/>
        <v>27</v>
      </c>
      <c r="C5398" s="12" t="s">
        <v>837</v>
      </c>
      <c r="D5398" s="21" t="str">
        <f t="shared" si="7757"/>
        <v>pp</v>
      </c>
      <c r="E5398" s="21" t="str">
        <f t="shared" si="7758"/>
        <v>masc nom pl of parisuddha, pp of parisujjhati</v>
      </c>
      <c r="F5398" s="21" t="str">
        <f t="shared" si="7759"/>
        <v/>
      </c>
      <c r="G5398" s="21"/>
      <c r="H5398" s="21" t="str">
        <f t="shared" si="7760"/>
        <v>pure, innocent</v>
      </c>
      <c r="I5398" s="21" t="str">
        <f t="shared" si="7761"/>
        <v>purified</v>
      </c>
      <c r="J5398" s="21" t="str">
        <f t="shared" si="7762"/>
        <v>√sudh (be pure)</v>
      </c>
      <c r="K5398" s="21">
        <f t="shared" si="7763"/>
        <v>3</v>
      </c>
      <c r="L5398" s="21" t="str">
        <f t="shared" si="7764"/>
        <v>ya</v>
      </c>
      <c r="M5398" s="21" t="str">
        <f t="shared" si="7765"/>
        <v/>
      </c>
      <c r="N5398" s="21" t="str">
        <f t="shared" si="7766"/>
        <v>pari + √sudh + ta</v>
      </c>
      <c r="O5398" s="21" t="str">
        <f t="shared" si="7767"/>
        <v/>
      </c>
      <c r="P5398" s="21" t="str">
        <f t="shared" si="7768"/>
        <v/>
      </c>
      <c r="Q5398" s="21"/>
      <c r="R5398" s="27" t="s">
        <v>10893</v>
      </c>
      <c r="S5398" s="21" t="s">
        <v>4646</v>
      </c>
      <c r="T5398" s="27" t="s">
        <v>10896</v>
      </c>
      <c r="U5398" s="23"/>
      <c r="V5398" s="23"/>
      <c r="W5398" s="15">
        <f t="shared" si="2"/>
        <v>45635</v>
      </c>
      <c r="X5398" s="24">
        <v>5397.0</v>
      </c>
      <c r="Y5398" s="17" t="str">
        <f t="shared" si="7753"/>
        <v>=COUNTIFS(C$3:C5398,C5398)</v>
      </c>
      <c r="Z5398" s="25" t="str">
        <f t="shared" si="7754"/>
        <v>#NAME?</v>
      </c>
      <c r="AA5398" s="25" t="str">
        <f t="shared" si="7755"/>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57"/>
        <v>0</v>
      </c>
      <c r="C5399" s="130"/>
      <c r="D5399" s="130"/>
      <c r="E5399" s="130"/>
      <c r="F5399" s="130"/>
      <c r="G5399" s="130"/>
      <c r="H5399" s="130"/>
      <c r="I5399" s="130"/>
      <c r="J5399" s="130"/>
      <c r="K5399" s="130"/>
      <c r="L5399" s="130"/>
      <c r="M5399" s="130"/>
      <c r="N5399" s="130"/>
      <c r="O5399" s="130"/>
      <c r="P5399" s="130"/>
      <c r="Q5399" s="130"/>
      <c r="R5399" s="130"/>
      <c r="S5399" s="130"/>
      <c r="T5399" s="130"/>
      <c r="U5399" s="36"/>
      <c r="V5399" s="36"/>
      <c r="W5399" s="15">
        <f t="shared" si="2"/>
        <v>45635</v>
      </c>
      <c r="X5399" s="24">
        <v>5398.0</v>
      </c>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57"/>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2"/>
        <v>45635</v>
      </c>
      <c r="X5400" s="24">
        <v>5399.0</v>
      </c>
      <c r="Y5400" s="17" t="str">
        <f t="shared" ref="Y5400:Y5404" si="7769">formulatext(A5400)</f>
        <v>#N/A</v>
      </c>
      <c r="Z5400" s="25" t="str">
        <f t="shared" ref="Z5400:Z5404" si="7770">org.libreoffice.regex(Y5400,"(\= COUNTIFS\(C\$\d{1,3}:)(C\d{1,3})(,)(C\d{1,3})(\))","$2")</f>
        <v>#NAME?</v>
      </c>
      <c r="AA5400" s="25" t="str">
        <f t="shared" ref="AA5400:AA5404" si="7771">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72">COUNTIFS(C$3:C5401,C5401)</f>
        <v>6</v>
      </c>
      <c r="B5401" s="10">
        <f t="shared" si="5557"/>
        <v>9</v>
      </c>
      <c r="C5401" s="12" t="s">
        <v>861</v>
      </c>
      <c r="D5401" s="21" t="str">
        <f t="shared" ref="D5401:D5404" si="7773">VLOOKUP($C5401,$C$1:$P$7320,2,0)</f>
        <v>comp</v>
      </c>
      <c r="E5401" s="21" t="str">
        <f t="shared" ref="E5401:E5404" si="7774">VLOOKUP($C5401,$C$1:$P$7320,3,0)</f>
        <v>sandhi, adv + ind</v>
      </c>
      <c r="F5401" s="21" t="str">
        <f t="shared" ref="F5401:F5404" si="7775">VLOOKUP($C5401,$C$1:$P$7320,4,0)</f>
        <v/>
      </c>
      <c r="G5401" s="21"/>
      <c r="H5401" s="21" t="str">
        <f t="shared" ref="H5401:H5404" si="7776">VLOOKUP($C5401,$C$1:$P$7320,6,0)</f>
        <v>and for the third time</v>
      </c>
      <c r="I5401" s="21" t="str">
        <f t="shared" ref="I5401:I5404" si="7777">VLOOKUP($C5401,$C$1:$P$7320,7,0)</f>
        <v/>
      </c>
      <c r="J5401" s="21" t="str">
        <f t="shared" ref="J5401:J5404" si="7778">VLOOKUP($C5401,$C$1:$P$7320,8,0)</f>
        <v/>
      </c>
      <c r="K5401" s="21" t="str">
        <f t="shared" ref="K5401:K5404" si="7779">VLOOKUP($C5401,$C$1:$P$7320,9,0)</f>
        <v/>
      </c>
      <c r="L5401" s="21" t="str">
        <f t="shared" ref="L5401:L5404" si="7780">VLOOKUP($C5401,$C$1:$P$7320,10,0)</f>
        <v/>
      </c>
      <c r="M5401" s="21" t="str">
        <f t="shared" ref="M5401:M5404" si="7781">VLOOKUP($C5401,$C$1:$P$7320,11,0)</f>
        <v/>
      </c>
      <c r="N5401" s="21" t="str">
        <f t="shared" ref="N5401:N5404" si="7782">VLOOKUP($C5401,$C$1:$P$7320,12,0)</f>
        <v>tatiyaṃ + api</v>
      </c>
      <c r="O5401" s="21" t="str">
        <f t="shared" ref="O5401:O5404" si="7783">VLOOKUP($C5401,$C$1:$P$7320,13,0)</f>
        <v/>
      </c>
      <c r="P5401" s="21" t="str">
        <f t="shared" ref="P5401:P5404" si="7784">VLOOKUP($C5401,$C$1:$P$7320,14,0)</f>
        <v/>
      </c>
      <c r="Q5401" s="21"/>
      <c r="R5401" s="27" t="s">
        <v>10893</v>
      </c>
      <c r="S5401" s="21" t="s">
        <v>4646</v>
      </c>
      <c r="T5401" s="27" t="s">
        <v>10897</v>
      </c>
      <c r="U5401" s="23"/>
      <c r="V5401" s="23"/>
      <c r="W5401" s="15">
        <f t="shared" si="2"/>
        <v>45635</v>
      </c>
      <c r="X5401" s="24">
        <v>5400.0</v>
      </c>
      <c r="Y5401" s="17" t="str">
        <f t="shared" si="7769"/>
        <v>=COUNTIFS(C$3:C5401,C5401)</v>
      </c>
      <c r="Z5401" s="25" t="str">
        <f t="shared" si="7770"/>
        <v>#NAME?</v>
      </c>
      <c r="AA5401" s="25" t="str">
        <f t="shared" si="7771"/>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72"/>
        <v>18</v>
      </c>
      <c r="B5402" s="10">
        <f t="shared" si="5557"/>
        <v>27</v>
      </c>
      <c r="C5402" s="12" t="s">
        <v>810</v>
      </c>
      <c r="D5402" s="21" t="str">
        <f t="shared" si="7773"/>
        <v>verb</v>
      </c>
      <c r="E5402" s="21" t="str">
        <f t="shared" si="7774"/>
        <v>pr 1st sg of pucchati</v>
      </c>
      <c r="F5402" s="21" t="str">
        <f t="shared" si="7775"/>
        <v/>
      </c>
      <c r="G5402" s="21"/>
      <c r="H5402" s="21" t="str">
        <f t="shared" si="7776"/>
        <v>I ask, I am asking</v>
      </c>
      <c r="I5402" s="21" t="str">
        <f t="shared" si="7777"/>
        <v/>
      </c>
      <c r="J5402" s="21" t="str">
        <f t="shared" si="7778"/>
        <v>√pucch (ask)</v>
      </c>
      <c r="K5402" s="21">
        <f t="shared" si="7779"/>
        <v>1</v>
      </c>
      <c r="L5402" s="21" t="str">
        <f t="shared" si="7780"/>
        <v>a</v>
      </c>
      <c r="M5402" s="21" t="str">
        <f t="shared" si="7781"/>
        <v>√pucch + a &gt; puccha</v>
      </c>
      <c r="N5402" s="21" t="str">
        <f t="shared" si="7782"/>
        <v>puccha + ti</v>
      </c>
      <c r="O5402" s="21" t="str">
        <f t="shared" si="7783"/>
        <v/>
      </c>
      <c r="P5402" s="21" t="str">
        <f t="shared" si="7784"/>
        <v/>
      </c>
      <c r="Q5402" s="21"/>
      <c r="R5402" s="27" t="s">
        <v>10893</v>
      </c>
      <c r="S5402" s="21" t="s">
        <v>4646</v>
      </c>
      <c r="T5402" s="27" t="s">
        <v>10897</v>
      </c>
      <c r="U5402" s="77"/>
      <c r="V5402" s="23"/>
      <c r="W5402" s="15">
        <f t="shared" si="2"/>
        <v>45635</v>
      </c>
      <c r="X5402" s="24">
        <v>5401.0</v>
      </c>
      <c r="Y5402" s="17" t="str">
        <f t="shared" si="7769"/>
        <v>=COUNTIFS(C$3:C5402,C5402)</v>
      </c>
      <c r="Z5402" s="25" t="str">
        <f t="shared" si="7770"/>
        <v>#NAME?</v>
      </c>
      <c r="AA5402" s="25" t="str">
        <f t="shared" si="7771"/>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2"/>
        <v>18</v>
      </c>
      <c r="B5403" s="10">
        <f t="shared" si="5557"/>
        <v>27</v>
      </c>
      <c r="C5403" s="12" t="s">
        <v>816</v>
      </c>
      <c r="D5403" s="21" t="str">
        <f t="shared" si="7773"/>
        <v>comp</v>
      </c>
      <c r="E5403" s="21" t="str">
        <f t="shared" si="7774"/>
        <v>sandhi, ind + adv (or) ind + pr</v>
      </c>
      <c r="F5403" s="21" t="str">
        <f t="shared" si="7775"/>
        <v/>
      </c>
      <c r="G5403" s="21"/>
      <c r="H5403" s="21" t="str">
        <f t="shared" si="7776"/>
        <v>I trust in this case, (or) I trust you all are</v>
      </c>
      <c r="I5403" s="21" t="str">
        <f t="shared" si="7777"/>
        <v/>
      </c>
      <c r="J5403" s="21" t="str">
        <f t="shared" si="7778"/>
        <v/>
      </c>
      <c r="K5403" s="21" t="str">
        <f t="shared" si="7779"/>
        <v/>
      </c>
      <c r="L5403" s="21" t="str">
        <f t="shared" si="7780"/>
        <v/>
      </c>
      <c r="M5403" s="21" t="str">
        <f t="shared" si="7781"/>
        <v/>
      </c>
      <c r="N5403" s="21" t="str">
        <f t="shared" si="7782"/>
        <v>kacci + ettha or kacci + attha</v>
      </c>
      <c r="O5403" s="21" t="str">
        <f t="shared" si="7783"/>
        <v/>
      </c>
      <c r="P5403" s="21" t="str">
        <f t="shared" si="7784"/>
        <v/>
      </c>
      <c r="Q5403" s="21"/>
      <c r="R5403" s="27" t="s">
        <v>10893</v>
      </c>
      <c r="S5403" s="21" t="s">
        <v>4646</v>
      </c>
      <c r="T5403" s="27" t="s">
        <v>10897</v>
      </c>
      <c r="U5403" s="23"/>
      <c r="V5403" s="23"/>
      <c r="W5403" s="15">
        <f t="shared" si="2"/>
        <v>45635</v>
      </c>
      <c r="X5403" s="24">
        <v>5402.0</v>
      </c>
      <c r="Y5403" s="17" t="str">
        <f t="shared" si="7769"/>
        <v>=COUNTIFS(C$3:C5403,C5403)</v>
      </c>
      <c r="Z5403" s="25" t="str">
        <f t="shared" si="7770"/>
        <v>#NAME?</v>
      </c>
      <c r="AA5403" s="25" t="str">
        <f t="shared" si="7771"/>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2"/>
        <v>18</v>
      </c>
      <c r="B5404" s="10">
        <f t="shared" si="5557"/>
        <v>27</v>
      </c>
      <c r="C5404" s="12" t="s">
        <v>837</v>
      </c>
      <c r="D5404" s="21" t="str">
        <f t="shared" si="7773"/>
        <v>pp</v>
      </c>
      <c r="E5404" s="21" t="str">
        <f t="shared" si="7774"/>
        <v>masc nom pl of parisuddha, pp of parisujjhati</v>
      </c>
      <c r="F5404" s="21" t="str">
        <f t="shared" si="7775"/>
        <v/>
      </c>
      <c r="G5404" s="21"/>
      <c r="H5404" s="21" t="str">
        <f t="shared" si="7776"/>
        <v>pure, innocent</v>
      </c>
      <c r="I5404" s="21" t="str">
        <f t="shared" si="7777"/>
        <v>purified</v>
      </c>
      <c r="J5404" s="21" t="str">
        <f t="shared" si="7778"/>
        <v>√sudh (be pure)</v>
      </c>
      <c r="K5404" s="21">
        <f t="shared" si="7779"/>
        <v>3</v>
      </c>
      <c r="L5404" s="21" t="str">
        <f t="shared" si="7780"/>
        <v>ya</v>
      </c>
      <c r="M5404" s="21" t="str">
        <f t="shared" si="7781"/>
        <v/>
      </c>
      <c r="N5404" s="21" t="str">
        <f t="shared" si="7782"/>
        <v>pari + √sudh + ta</v>
      </c>
      <c r="O5404" s="21" t="str">
        <f t="shared" si="7783"/>
        <v/>
      </c>
      <c r="P5404" s="21" t="str">
        <f t="shared" si="7784"/>
        <v/>
      </c>
      <c r="Q5404" s="21"/>
      <c r="R5404" s="27" t="s">
        <v>10893</v>
      </c>
      <c r="S5404" s="21" t="s">
        <v>4646</v>
      </c>
      <c r="T5404" s="27" t="s">
        <v>10897</v>
      </c>
      <c r="U5404" s="23"/>
      <c r="V5404" s="23"/>
      <c r="W5404" s="15">
        <f t="shared" si="2"/>
        <v>45635</v>
      </c>
      <c r="X5404" s="24">
        <v>5403.0</v>
      </c>
      <c r="Y5404" s="17" t="str">
        <f t="shared" si="7769"/>
        <v>=COUNTIFS(C$3:C5404,C5404)</v>
      </c>
      <c r="Z5404" s="25" t="str">
        <f t="shared" si="7770"/>
        <v>#NAME?</v>
      </c>
      <c r="AA5404" s="25" t="str">
        <f t="shared" si="7771"/>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57"/>
        <v>0</v>
      </c>
      <c r="C5405" s="130"/>
      <c r="D5405" s="130"/>
      <c r="E5405" s="130"/>
      <c r="F5405" s="130"/>
      <c r="G5405" s="130"/>
      <c r="H5405" s="130"/>
      <c r="I5405" s="130"/>
      <c r="J5405" s="130"/>
      <c r="K5405" s="130"/>
      <c r="L5405" s="130"/>
      <c r="M5405" s="130"/>
      <c r="N5405" s="130"/>
      <c r="O5405" s="130"/>
      <c r="P5405" s="130"/>
      <c r="Q5405" s="130"/>
      <c r="R5405" s="130"/>
      <c r="S5405" s="130"/>
      <c r="T5405" s="130"/>
      <c r="U5405" s="36"/>
      <c r="V5405" s="36"/>
      <c r="W5405" s="15">
        <f t="shared" si="2"/>
        <v>45635</v>
      </c>
      <c r="X5405" s="24">
        <v>5404.0</v>
      </c>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57"/>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2"/>
        <v>45635</v>
      </c>
      <c r="X5406" s="24">
        <v>5405.0</v>
      </c>
      <c r="Y5406" s="17" t="str">
        <f t="shared" ref="Y5406:Y5411" si="7785">formulatext(A5406)</f>
        <v>#N/A</v>
      </c>
      <c r="Z5406" s="25" t="str">
        <f t="shared" ref="Z5406:Z5411" si="7786">org.libreoffice.regex(Y5406,"(\= COUNTIFS\(C\$\d{1,3}:)(C\d{1,3})(,)(C\d{1,3})(\))","$2")</f>
        <v>#NAME?</v>
      </c>
      <c r="AA5406" s="25" t="str">
        <f t="shared" ref="AA5406:AA5411" si="7787">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88">COUNTIFS(C$3:C5407,C5407)</f>
        <v>6</v>
      </c>
      <c r="B5407" s="10">
        <f t="shared" si="5557"/>
        <v>9</v>
      </c>
      <c r="C5407" s="12" t="s">
        <v>872</v>
      </c>
      <c r="D5407" s="21" t="str">
        <f t="shared" ref="D5407:D5411" si="7789">VLOOKUP($C5407,$C$1:$P$7320,2,0)</f>
        <v>comp</v>
      </c>
      <c r="E5407" s="21" t="str">
        <f t="shared" ref="E5407:E5411" si="7790">VLOOKUP($C5407,$C$1:$P$7320,3,0)</f>
        <v>sandhi, pp + adv + masc</v>
      </c>
      <c r="F5407" s="21" t="str">
        <f t="shared" ref="F5407:F5411" si="7791">VLOOKUP($C5407,$C$1:$P$7320,4,0)</f>
        <v/>
      </c>
      <c r="G5407" s="21"/>
      <c r="H5407" s="21" t="str">
        <f t="shared" ref="H5407:H5411" si="7792">VLOOKUP($C5407,$C$1:$P$7320,6,0)</f>
        <v>the venerables (are) pure in this regard</v>
      </c>
      <c r="I5407" s="21" t="str">
        <f t="shared" ref="I5407:I5411" si="7793">VLOOKUP($C5407,$C$1:$P$7320,7,0)</f>
        <v>the long lived ones are pure here</v>
      </c>
      <c r="J5407" s="21" t="str">
        <f t="shared" ref="J5407:J5411" si="7794">VLOOKUP($C5407,$C$1:$P$7320,8,0)</f>
        <v/>
      </c>
      <c r="K5407" s="21" t="str">
        <f t="shared" ref="K5407:K5411" si="7795">VLOOKUP($C5407,$C$1:$P$7320,9,0)</f>
        <v/>
      </c>
      <c r="L5407" s="21" t="str">
        <f t="shared" ref="L5407:L5411" si="7796">VLOOKUP($C5407,$C$1:$P$7320,10,0)</f>
        <v/>
      </c>
      <c r="M5407" s="21" t="str">
        <f t="shared" ref="M5407:M5411" si="7797">VLOOKUP($C5407,$C$1:$P$7320,11,0)</f>
        <v/>
      </c>
      <c r="N5407" s="21" t="str">
        <f t="shared" ref="N5407:N5411" si="7798">VLOOKUP($C5407,$C$1:$P$7320,12,0)</f>
        <v>parisuddhā + ettha + āyasmanto</v>
      </c>
      <c r="O5407" s="21" t="str">
        <f t="shared" ref="O5407:O5411" si="7799">VLOOKUP($C5407,$C$1:$P$7320,13,0)</f>
        <v/>
      </c>
      <c r="P5407" s="21" t="str">
        <f t="shared" ref="P5407:P5411" si="7800">VLOOKUP($C5407,$C$1:$P$7320,14,0)</f>
        <v/>
      </c>
      <c r="Q5407" s="21"/>
      <c r="R5407" s="27" t="s">
        <v>10893</v>
      </c>
      <c r="S5407" s="21" t="s">
        <v>4646</v>
      </c>
      <c r="T5407" s="21" t="s">
        <v>10898</v>
      </c>
      <c r="U5407" s="23"/>
      <c r="V5407" s="23"/>
      <c r="W5407" s="15">
        <f t="shared" si="2"/>
        <v>45635</v>
      </c>
      <c r="X5407" s="24">
        <v>5406.0</v>
      </c>
      <c r="Y5407" s="17" t="str">
        <f t="shared" si="7785"/>
        <v>=COUNTIFS(C$3:C5407,C5407)</v>
      </c>
      <c r="Z5407" s="25" t="str">
        <f t="shared" si="7786"/>
        <v>#NAME?</v>
      </c>
      <c r="AA5407" s="25" t="str">
        <f t="shared" si="7787"/>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88"/>
        <v>7</v>
      </c>
      <c r="B5408" s="10">
        <f t="shared" si="5557"/>
        <v>10</v>
      </c>
      <c r="C5408" s="12" t="s">
        <v>694</v>
      </c>
      <c r="D5408" s="21" t="str">
        <f t="shared" si="7789"/>
        <v>ind</v>
      </c>
      <c r="E5408" s="21" t="str">
        <f t="shared" si="7790"/>
        <v>adv, abl sg of ta</v>
      </c>
      <c r="F5408" s="21" t="str">
        <f t="shared" si="7791"/>
        <v/>
      </c>
      <c r="G5408" s="21"/>
      <c r="H5408" s="21" t="str">
        <f t="shared" si="7792"/>
        <v>therefore</v>
      </c>
      <c r="I5408" s="21" t="str">
        <f t="shared" si="7793"/>
        <v>from that</v>
      </c>
      <c r="J5408" s="21" t="str">
        <f t="shared" si="7794"/>
        <v/>
      </c>
      <c r="K5408" s="21" t="str">
        <f t="shared" si="7795"/>
        <v/>
      </c>
      <c r="L5408" s="21" t="str">
        <f t="shared" si="7796"/>
        <v/>
      </c>
      <c r="M5408" s="21" t="str">
        <f t="shared" si="7797"/>
        <v/>
      </c>
      <c r="N5408" s="21" t="str">
        <f t="shared" si="7798"/>
        <v>ta + smā</v>
      </c>
      <c r="O5408" s="21" t="str">
        <f t="shared" si="7799"/>
        <v/>
      </c>
      <c r="P5408" s="21" t="str">
        <f t="shared" si="7800"/>
        <v/>
      </c>
      <c r="Q5408" s="21"/>
      <c r="R5408" s="27" t="s">
        <v>10893</v>
      </c>
      <c r="S5408" s="21" t="s">
        <v>4646</v>
      </c>
      <c r="T5408" s="21" t="s">
        <v>10898</v>
      </c>
      <c r="U5408" s="77"/>
      <c r="V5408" s="23"/>
      <c r="W5408" s="15">
        <f t="shared" si="2"/>
        <v>45635</v>
      </c>
      <c r="X5408" s="24">
        <v>5407.0</v>
      </c>
      <c r="Y5408" s="17" t="str">
        <f t="shared" si="7785"/>
        <v>=COUNTIFS(C$3:C5408,C5408)</v>
      </c>
      <c r="Z5408" s="25" t="str">
        <f t="shared" si="7786"/>
        <v>#NAME?</v>
      </c>
      <c r="AA5408" s="25" t="str">
        <f t="shared" si="7787"/>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88"/>
        <v>7</v>
      </c>
      <c r="B5409" s="10">
        <f t="shared" si="5557"/>
        <v>10</v>
      </c>
      <c r="C5409" s="12" t="s">
        <v>397</v>
      </c>
      <c r="D5409" s="21" t="str">
        <f t="shared" si="7789"/>
        <v>ind</v>
      </c>
      <c r="E5409" s="21" t="str">
        <f t="shared" si="7790"/>
        <v>adv</v>
      </c>
      <c r="F5409" s="21" t="str">
        <f t="shared" si="7791"/>
        <v/>
      </c>
      <c r="G5409" s="21"/>
      <c r="H5409" s="21" t="str">
        <f t="shared" si="7792"/>
        <v>silent, silence, silently</v>
      </c>
      <c r="I5409" s="21" t="str">
        <f t="shared" si="7793"/>
        <v/>
      </c>
      <c r="J5409" s="21" t="str">
        <f t="shared" si="7794"/>
        <v/>
      </c>
      <c r="K5409" s="21" t="str">
        <f t="shared" si="7795"/>
        <v/>
      </c>
      <c r="L5409" s="21" t="str">
        <f t="shared" si="7796"/>
        <v/>
      </c>
      <c r="M5409" s="21" t="str">
        <f t="shared" si="7797"/>
        <v/>
      </c>
      <c r="N5409" s="21" t="str">
        <f t="shared" si="7798"/>
        <v/>
      </c>
      <c r="O5409" s="21" t="str">
        <f t="shared" si="7799"/>
        <v/>
      </c>
      <c r="P5409" s="21" t="str">
        <f t="shared" si="7800"/>
        <v/>
      </c>
      <c r="Q5409" s="21"/>
      <c r="R5409" s="27" t="s">
        <v>10893</v>
      </c>
      <c r="S5409" s="21" t="s">
        <v>4646</v>
      </c>
      <c r="T5409" s="21" t="s">
        <v>10898</v>
      </c>
      <c r="U5409" s="23"/>
      <c r="V5409" s="23"/>
      <c r="W5409" s="15">
        <f t="shared" si="2"/>
        <v>45635</v>
      </c>
      <c r="X5409" s="24">
        <v>5408.0</v>
      </c>
      <c r="Y5409" s="17" t="str">
        <f t="shared" si="7785"/>
        <v>=COUNTIFS(C$3:C5409,C5409)</v>
      </c>
      <c r="Z5409" s="25" t="str">
        <f t="shared" si="7786"/>
        <v>#NAME?</v>
      </c>
      <c r="AA5409" s="25" t="str">
        <f t="shared" si="7787"/>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88"/>
        <v>6</v>
      </c>
      <c r="B5410" s="10">
        <f t="shared" si="5557"/>
        <v>9</v>
      </c>
      <c r="C5410" s="12" t="s">
        <v>885</v>
      </c>
      <c r="D5410" s="21" t="str">
        <f t="shared" si="7789"/>
        <v>comp</v>
      </c>
      <c r="E5410" s="21" t="str">
        <f t="shared" si="7790"/>
        <v>sandhi, adv + pron</v>
      </c>
      <c r="F5410" s="21" t="str">
        <f t="shared" si="7791"/>
        <v/>
      </c>
      <c r="G5410" s="21"/>
      <c r="H5410" s="21" t="str">
        <f t="shared" si="7792"/>
        <v>therefore this</v>
      </c>
      <c r="I5410" s="21" t="str">
        <f t="shared" si="7793"/>
        <v>thus this</v>
      </c>
      <c r="J5410" s="21" t="str">
        <f t="shared" si="7794"/>
        <v/>
      </c>
      <c r="K5410" s="21" t="str">
        <f t="shared" si="7795"/>
        <v/>
      </c>
      <c r="L5410" s="21" t="str">
        <f t="shared" si="7796"/>
        <v/>
      </c>
      <c r="M5410" s="21" t="str">
        <f t="shared" si="7797"/>
        <v/>
      </c>
      <c r="N5410" s="21" t="str">
        <f t="shared" si="7798"/>
        <v>evaṃ + etaṃ</v>
      </c>
      <c r="O5410" s="21" t="str">
        <f t="shared" si="7799"/>
        <v/>
      </c>
      <c r="P5410" s="21" t="str">
        <f t="shared" si="7800"/>
        <v/>
      </c>
      <c r="Q5410" s="21"/>
      <c r="R5410" s="27" t="s">
        <v>10893</v>
      </c>
      <c r="S5410" s="21" t="s">
        <v>4646</v>
      </c>
      <c r="T5410" s="21" t="s">
        <v>10898</v>
      </c>
      <c r="U5410" s="23"/>
      <c r="V5410" s="23"/>
      <c r="W5410" s="15">
        <f t="shared" si="2"/>
        <v>45635</v>
      </c>
      <c r="X5410" s="24">
        <v>5409.0</v>
      </c>
      <c r="Y5410" s="17" t="str">
        <f t="shared" si="7785"/>
        <v>=COUNTIFS(C$3:C5410,C5410)</v>
      </c>
      <c r="Z5410" s="25" t="str">
        <f t="shared" si="7786"/>
        <v>#NAME?</v>
      </c>
      <c r="AA5410" s="25" t="str">
        <f t="shared" si="7787"/>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88"/>
        <v>5</v>
      </c>
      <c r="B5411" s="10">
        <f t="shared" si="5557"/>
        <v>8</v>
      </c>
      <c r="C5411" s="12" t="s">
        <v>899</v>
      </c>
      <c r="D5411" s="21" t="str">
        <f t="shared" si="7789"/>
        <v>verb</v>
      </c>
      <c r="E5411" s="21" t="str">
        <f t="shared" si="7790"/>
        <v>pr 1st sg of dhārayati</v>
      </c>
      <c r="F5411" s="21" t="str">
        <f t="shared" si="7791"/>
        <v>+acc</v>
      </c>
      <c r="G5411" s="21"/>
      <c r="H5411" s="21" t="str">
        <f t="shared" si="7792"/>
        <v>I take, I believe, I keep in mind</v>
      </c>
      <c r="I5411" s="21" t="str">
        <f t="shared" si="7793"/>
        <v>bear, carry</v>
      </c>
      <c r="J5411" s="21" t="str">
        <f t="shared" si="7794"/>
        <v>√dhar (wear, hold, carry)</v>
      </c>
      <c r="K5411" s="21">
        <f t="shared" si="7795"/>
        <v>8</v>
      </c>
      <c r="L5411" s="21" t="str">
        <f t="shared" si="7796"/>
        <v>*aya</v>
      </c>
      <c r="M5411" s="21" t="str">
        <f t="shared" si="7797"/>
        <v>√dhar + *aya &gt; dhāraya</v>
      </c>
      <c r="N5411" s="21" t="str">
        <f t="shared" si="7798"/>
        <v>dhāraya + ti</v>
      </c>
      <c r="O5411" s="21" t="str">
        <f t="shared" si="7799"/>
        <v/>
      </c>
      <c r="P5411" s="21" t="str">
        <f t="shared" si="7800"/>
        <v/>
      </c>
      <c r="Q5411" s="21"/>
      <c r="R5411" s="27" t="s">
        <v>10893</v>
      </c>
      <c r="S5411" s="21" t="s">
        <v>4646</v>
      </c>
      <c r="T5411" s="21" t="s">
        <v>10898</v>
      </c>
      <c r="U5411" s="23"/>
      <c r="V5411" s="23"/>
      <c r="W5411" s="15">
        <f t="shared" si="2"/>
        <v>45635</v>
      </c>
      <c r="X5411" s="24">
        <v>5410.0</v>
      </c>
      <c r="Y5411" s="17" t="str">
        <f t="shared" si="7785"/>
        <v>=COUNTIFS(C$3:C5411,C5411)</v>
      </c>
      <c r="Z5411" s="25" t="str">
        <f t="shared" si="7786"/>
        <v>#NAME?</v>
      </c>
      <c r="AA5411" s="25" t="str">
        <f t="shared" si="7787"/>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57"/>
        <v>0</v>
      </c>
      <c r="C5412" s="130"/>
      <c r="D5412" s="130"/>
      <c r="E5412" s="130"/>
      <c r="F5412" s="130"/>
      <c r="G5412" s="130"/>
      <c r="H5412" s="130"/>
      <c r="I5412" s="130"/>
      <c r="J5412" s="130"/>
      <c r="K5412" s="130"/>
      <c r="L5412" s="130"/>
      <c r="M5412" s="130"/>
      <c r="N5412" s="130"/>
      <c r="O5412" s="130"/>
      <c r="P5412" s="130"/>
      <c r="Q5412" s="130"/>
      <c r="R5412" s="130"/>
      <c r="S5412" s="130"/>
      <c r="T5412" s="130"/>
      <c r="U5412" s="36"/>
      <c r="V5412" s="36"/>
      <c r="W5412" s="15">
        <f t="shared" si="2"/>
        <v>45635</v>
      </c>
      <c r="X5412" s="24">
        <v>5411.0</v>
      </c>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57"/>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2"/>
        <v>45635</v>
      </c>
      <c r="X5413" s="24">
        <v>5412.0</v>
      </c>
      <c r="Y5413" s="17" t="str">
        <f t="shared" ref="Y5413:Y5417" si="7801">formulatext(A5413)</f>
        <v>#N/A</v>
      </c>
      <c r="Z5413" s="25" t="str">
        <f t="shared" ref="Z5413:Z5417" si="7802">org.libreoffice.regex(Y5413,"(\= COUNTIFS\(C\$\d{1,3}:)(C\d{1,3})(,)(C\d{1,3})(\))","$2")</f>
        <v>#NAME?</v>
      </c>
      <c r="AA5413" s="25" t="str">
        <f t="shared" ref="AA5413:AA5417" si="7803">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804">COUNTIFS(C$3:C5414,C5414)</f>
        <v>3</v>
      </c>
      <c r="B5414" s="10">
        <f t="shared" si="5557"/>
        <v>4</v>
      </c>
      <c r="C5414" s="12" t="s">
        <v>7102</v>
      </c>
      <c r="D5414" s="21" t="str">
        <f t="shared" ref="D5414:D5417" si="7805">VLOOKUP($C5414,$C$1:$P$7320,2,0)</f>
        <v>card</v>
      </c>
      <c r="E5414" s="21" t="str">
        <f t="shared" ref="E5414:E5417" si="7806">VLOOKUP($C5414,$C$1:$P$7320,3,0)</f>
        <v>fem nom sg, comp</v>
      </c>
      <c r="F5414" s="21" t="str">
        <f t="shared" ref="F5414:F5417" si="7807">VLOOKUP($C5414,$C$1:$P$7320,4,0)</f>
        <v/>
      </c>
      <c r="G5414" s="21"/>
      <c r="H5414" s="21" t="str">
        <f t="shared" ref="H5414:H5417" si="7808">VLOOKUP($C5414,$C$1:$P$7320,6,0)</f>
        <v>ninety two</v>
      </c>
      <c r="I5414" s="21" t="str">
        <f t="shared" ref="I5414:I5417" si="7809">VLOOKUP($C5414,$C$1:$P$7320,7,0)</f>
        <v/>
      </c>
      <c r="J5414" s="21" t="str">
        <f t="shared" ref="J5414:J5417" si="7810">VLOOKUP($C5414,$C$1:$P$7320,8,0)</f>
        <v/>
      </c>
      <c r="K5414" s="21" t="str">
        <f t="shared" ref="K5414:K5417" si="7811">VLOOKUP($C5414,$C$1:$P$7320,9,0)</f>
        <v/>
      </c>
      <c r="L5414" s="21" t="str">
        <f t="shared" ref="L5414:L5417" si="7812">VLOOKUP($C5414,$C$1:$P$7320,10,0)</f>
        <v/>
      </c>
      <c r="M5414" s="21" t="str">
        <f t="shared" ref="M5414:M5417" si="7813">VLOOKUP($C5414,$C$1:$P$7320,11,0)</f>
        <v/>
      </c>
      <c r="N5414" s="21" t="str">
        <f t="shared" ref="N5414:N5417" si="7814">VLOOKUP($C5414,$C$1:$P$7320,12,0)</f>
        <v>dve + navuti</v>
      </c>
      <c r="O5414" s="21" t="str">
        <f t="shared" ref="O5414:O5417" si="7815">VLOOKUP($C5414,$C$1:$P$7320,13,0)</f>
        <v>dvanda</v>
      </c>
      <c r="P5414" s="21" t="str">
        <f t="shared" ref="P5414:P5417" si="7816">VLOOKUP($C5414,$C$1:$P$7320,14,0)</f>
        <v>dve ca navuti ca</v>
      </c>
      <c r="Q5414" s="21"/>
      <c r="R5414" s="27" t="s">
        <v>10893</v>
      </c>
      <c r="S5414" s="21" t="s">
        <v>4646</v>
      </c>
      <c r="T5414" s="21" t="s">
        <v>10899</v>
      </c>
      <c r="U5414" s="23"/>
      <c r="V5414" s="23"/>
      <c r="W5414" s="15">
        <f t="shared" si="2"/>
        <v>45635</v>
      </c>
      <c r="X5414" s="24">
        <v>5413.0</v>
      </c>
      <c r="Y5414" s="17" t="str">
        <f t="shared" si="7801"/>
        <v>=COUNTIFS(C$3:C5414,C5414)</v>
      </c>
      <c r="Z5414" s="25" t="str">
        <f t="shared" si="7802"/>
        <v>#NAME?</v>
      </c>
      <c r="AA5414" s="25" t="str">
        <f t="shared" si="7803"/>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804"/>
        <v>6</v>
      </c>
      <c r="B5415" s="10">
        <f t="shared" si="5557"/>
        <v>8</v>
      </c>
      <c r="C5415" s="12" t="s">
        <v>4646</v>
      </c>
      <c r="D5415" s="21" t="str">
        <f t="shared" si="7805"/>
        <v>adj</v>
      </c>
      <c r="E5415" s="21" t="str">
        <f t="shared" si="7806"/>
        <v>masc nom pl of pācittiya</v>
      </c>
      <c r="F5415" s="21" t="str">
        <f t="shared" si="7807"/>
        <v/>
      </c>
      <c r="G5415" s="21"/>
      <c r="H5415" s="21" t="str">
        <f t="shared" si="7808"/>
        <v>requiring confessing</v>
      </c>
      <c r="I5415" s="21" t="str">
        <f t="shared" si="7809"/>
        <v/>
      </c>
      <c r="J5415" s="21" t="str">
        <f t="shared" si="7810"/>
        <v/>
      </c>
      <c r="K5415" s="21" t="str">
        <f t="shared" si="7811"/>
        <v/>
      </c>
      <c r="L5415" s="21" t="str">
        <f t="shared" si="7812"/>
        <v/>
      </c>
      <c r="M5415" s="21" t="str">
        <f t="shared" si="7813"/>
        <v/>
      </c>
      <c r="N5415" s="21" t="str">
        <f t="shared" si="7814"/>
        <v/>
      </c>
      <c r="O5415" s="21" t="str">
        <f t="shared" si="7815"/>
        <v/>
      </c>
      <c r="P5415" s="21" t="str">
        <f t="shared" si="7816"/>
        <v/>
      </c>
      <c r="Q5415" s="21"/>
      <c r="R5415" s="27" t="s">
        <v>10893</v>
      </c>
      <c r="S5415" s="21" t="s">
        <v>4646</v>
      </c>
      <c r="T5415" s="21" t="s">
        <v>10899</v>
      </c>
      <c r="U5415" s="77"/>
      <c r="V5415" s="23"/>
      <c r="W5415" s="15">
        <f t="shared" si="2"/>
        <v>45635</v>
      </c>
      <c r="X5415" s="24">
        <v>5414.0</v>
      </c>
      <c r="Y5415" s="17" t="str">
        <f t="shared" si="7801"/>
        <v>=COUNTIFS(C$3:C5415,C5415)</v>
      </c>
      <c r="Z5415" s="25" t="str">
        <f t="shared" si="7802"/>
        <v>#NAME?</v>
      </c>
      <c r="AA5415" s="25" t="str">
        <f t="shared" si="7803"/>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04"/>
        <v>16</v>
      </c>
      <c r="B5416" s="10">
        <f t="shared" si="5557"/>
        <v>34</v>
      </c>
      <c r="C5416" s="12" t="s">
        <v>963</v>
      </c>
      <c r="D5416" s="21" t="str">
        <f t="shared" si="7805"/>
        <v>noun</v>
      </c>
      <c r="E5416" s="21" t="str">
        <f t="shared" si="7806"/>
        <v>masc nom pl of dhamma</v>
      </c>
      <c r="F5416" s="21" t="str">
        <f t="shared" si="7807"/>
        <v/>
      </c>
      <c r="G5416" s="21"/>
      <c r="H5416" s="21" t="str">
        <f t="shared" si="7808"/>
        <v>cases, laws, rules</v>
      </c>
      <c r="I5416" s="21" t="str">
        <f t="shared" si="7809"/>
        <v>holdings, supports</v>
      </c>
      <c r="J5416" s="21" t="str">
        <f t="shared" si="7810"/>
        <v>√dhar (hold)</v>
      </c>
      <c r="K5416" s="21">
        <f t="shared" si="7811"/>
        <v>1</v>
      </c>
      <c r="L5416" s="21" t="str">
        <f t="shared" si="7812"/>
        <v>a</v>
      </c>
      <c r="M5416" s="21" t="str">
        <f t="shared" si="7813"/>
        <v/>
      </c>
      <c r="N5416" s="21" t="str">
        <f t="shared" si="7814"/>
        <v>√dhar + ma</v>
      </c>
      <c r="O5416" s="21" t="str">
        <f t="shared" si="7815"/>
        <v/>
      </c>
      <c r="P5416" s="21" t="str">
        <f t="shared" si="7816"/>
        <v/>
      </c>
      <c r="Q5416" s="21"/>
      <c r="R5416" s="27" t="s">
        <v>10893</v>
      </c>
      <c r="S5416" s="21" t="s">
        <v>4646</v>
      </c>
      <c r="T5416" s="21" t="s">
        <v>10899</v>
      </c>
      <c r="U5416" s="23"/>
      <c r="V5416" s="23"/>
      <c r="W5416" s="15">
        <f t="shared" si="2"/>
        <v>45635</v>
      </c>
      <c r="X5416" s="24">
        <v>5415.0</v>
      </c>
      <c r="Y5416" s="17" t="str">
        <f t="shared" si="7801"/>
        <v>=COUNTIFS(C$3:C5416,C5416)</v>
      </c>
      <c r="Z5416" s="25" t="str">
        <f t="shared" si="7802"/>
        <v>#NAME?</v>
      </c>
      <c r="AA5416" s="25" t="str">
        <f t="shared" si="7803"/>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04"/>
        <v>3</v>
      </c>
      <c r="B5417" s="10">
        <f t="shared" si="5557"/>
        <v>6</v>
      </c>
      <c r="C5417" s="12" t="s">
        <v>7096</v>
      </c>
      <c r="D5417" s="21" t="str">
        <f t="shared" si="7805"/>
        <v>pp</v>
      </c>
      <c r="E5417" s="21" t="str">
        <f t="shared" si="7806"/>
        <v>pp of niṭṭhāti</v>
      </c>
      <c r="F5417" s="21" t="str">
        <f t="shared" si="7807"/>
        <v/>
      </c>
      <c r="G5417" s="21"/>
      <c r="H5417" s="21" t="str">
        <f t="shared" si="7808"/>
        <v>finished, complete</v>
      </c>
      <c r="I5417" s="21" t="str">
        <f t="shared" si="7809"/>
        <v/>
      </c>
      <c r="J5417" s="21" t="str">
        <f t="shared" si="7810"/>
        <v>√ṭhā (stand)</v>
      </c>
      <c r="K5417" s="21">
        <f t="shared" si="7811"/>
        <v>1</v>
      </c>
      <c r="L5417" s="21" t="str">
        <f t="shared" si="7812"/>
        <v>a</v>
      </c>
      <c r="M5417" s="21" t="str">
        <f t="shared" si="7813"/>
        <v/>
      </c>
      <c r="N5417" s="21" t="str">
        <f t="shared" si="7814"/>
        <v>ni + √ṭhā + ita</v>
      </c>
      <c r="O5417" s="21" t="str">
        <f t="shared" si="7815"/>
        <v/>
      </c>
      <c r="P5417" s="21" t="str">
        <f t="shared" si="7816"/>
        <v/>
      </c>
      <c r="Q5417" s="21"/>
      <c r="R5417" s="27" t="s">
        <v>10893</v>
      </c>
      <c r="S5417" s="21" t="s">
        <v>4646</v>
      </c>
      <c r="T5417" s="21" t="s">
        <v>10899</v>
      </c>
      <c r="U5417" s="23"/>
      <c r="V5417" s="23"/>
      <c r="W5417" s="15">
        <f t="shared" si="2"/>
        <v>45635</v>
      </c>
      <c r="X5417" s="24">
        <v>5416.0</v>
      </c>
      <c r="Y5417" s="17" t="str">
        <f t="shared" si="7801"/>
        <v>=COUNTIFS(C$3:C5417,C5417)</v>
      </c>
      <c r="Z5417" s="25" t="str">
        <f t="shared" si="7802"/>
        <v>#NAME?</v>
      </c>
      <c r="AA5417" s="25" t="str">
        <f t="shared" si="7803"/>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57"/>
        <v>0</v>
      </c>
      <c r="C5418" s="130"/>
      <c r="D5418" s="130"/>
      <c r="E5418" s="130"/>
      <c r="F5418" s="130"/>
      <c r="G5418" s="130"/>
      <c r="H5418" s="130"/>
      <c r="I5418" s="130"/>
      <c r="J5418" s="130"/>
      <c r="K5418" s="130"/>
      <c r="L5418" s="130"/>
      <c r="M5418" s="130"/>
      <c r="N5418" s="130"/>
      <c r="O5418" s="130"/>
      <c r="P5418" s="130"/>
      <c r="Q5418" s="130"/>
      <c r="R5418" s="130"/>
      <c r="S5418" s="130"/>
      <c r="T5418" s="130"/>
      <c r="U5418" s="36"/>
      <c r="V5418" s="36"/>
      <c r="W5418" s="15">
        <f t="shared" si="2"/>
        <v>45635</v>
      </c>
      <c r="X5418" s="24">
        <v>5417.0</v>
      </c>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57"/>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2"/>
        <v>45635</v>
      </c>
      <c r="X5419" s="24">
        <v>5418.0</v>
      </c>
      <c r="Y5419" s="17" t="str">
        <f t="shared" ref="Y5419:Y5429" si="7817">formulatext(A5419)</f>
        <v>#N/A</v>
      </c>
      <c r="Z5419" s="25" t="str">
        <f t="shared" ref="Z5419:Z5429" si="7818">org.libreoffice.regex(Y5419,"(\= COUNTIFS\(C\$\d{1,3}:)(C\d{1,3})(,)(C\d{1,3})(\))","$2")</f>
        <v>#NAME?</v>
      </c>
      <c r="AA5419" s="25" t="str">
        <f t="shared" ref="AA5419:AA5429" si="7819">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820">COUNTIFS(C$3:C5420,C5420)</f>
        <v>1</v>
      </c>
      <c r="B5420" s="10">
        <f t="shared" si="5557"/>
        <v>5</v>
      </c>
      <c r="C5420" s="12" t="s">
        <v>10900</v>
      </c>
      <c r="D5420" s="21" t="s">
        <v>401</v>
      </c>
      <c r="E5420" s="21" t="s">
        <v>10901</v>
      </c>
      <c r="F5420" s="21"/>
      <c r="G5420" s="21"/>
      <c r="H5420" s="21" t="s">
        <v>10902</v>
      </c>
      <c r="I5420" s="21" t="s">
        <v>10903</v>
      </c>
      <c r="J5420" s="21" t="s">
        <v>10904</v>
      </c>
      <c r="K5420" s="21">
        <v>8.0</v>
      </c>
      <c r="L5420" s="21" t="s">
        <v>196</v>
      </c>
      <c r="M5420" s="21" t="s">
        <v>2632</v>
      </c>
      <c r="N5420" s="21" t="s">
        <v>10905</v>
      </c>
      <c r="O5420" s="21"/>
      <c r="P5420" s="21"/>
      <c r="Q5420" s="21"/>
      <c r="R5420" s="21" t="s">
        <v>10906</v>
      </c>
      <c r="S5420" s="21" t="s">
        <v>10900</v>
      </c>
      <c r="T5420" s="27" t="s">
        <v>10907</v>
      </c>
      <c r="U5420" s="23"/>
      <c r="V5420" s="23"/>
      <c r="W5420" s="15">
        <f t="shared" si="2"/>
        <v>45635</v>
      </c>
      <c r="X5420" s="24">
        <v>5419.0</v>
      </c>
      <c r="Y5420" s="17" t="str">
        <f t="shared" si="7817"/>
        <v>=COUNTIFS(C$3:C5420,C5420)</v>
      </c>
      <c r="Z5420" s="25" t="str">
        <f t="shared" si="7818"/>
        <v>#NAME?</v>
      </c>
      <c r="AA5420" s="25" t="str">
        <f t="shared" si="7819"/>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820"/>
        <v>17</v>
      </c>
      <c r="B5421" s="10">
        <f t="shared" si="5557"/>
        <v>34</v>
      </c>
      <c r="C5421" s="12" t="s">
        <v>963</v>
      </c>
      <c r="D5421" s="21" t="str">
        <f t="shared" ref="D5421:D5429" si="7821">VLOOKUP($C5421,$C$1:$P$7320,2,0)</f>
        <v>noun</v>
      </c>
      <c r="E5421" s="21" t="str">
        <f t="shared" ref="E5421:E5429" si="7822">VLOOKUP($C5421,$C$1:$P$7320,3,0)</f>
        <v>masc nom pl of dhamma</v>
      </c>
      <c r="F5421" s="21" t="str">
        <f t="shared" ref="F5421:F5429" si="7823">VLOOKUP($C5421,$C$1:$P$7320,4,0)</f>
        <v/>
      </c>
      <c r="G5421" s="21"/>
      <c r="H5421" s="21" t="str">
        <f t="shared" ref="H5421:H5429" si="7824">VLOOKUP($C5421,$C$1:$P$7320,6,0)</f>
        <v>cases, laws, rules</v>
      </c>
      <c r="I5421" s="21" t="str">
        <f t="shared" ref="I5421:I5429" si="7825">VLOOKUP($C5421,$C$1:$P$7320,7,0)</f>
        <v>holdings, supports</v>
      </c>
      <c r="J5421" s="21" t="str">
        <f t="shared" ref="J5421:J5429" si="7826">VLOOKUP($C5421,$C$1:$P$7320,8,0)</f>
        <v>√dhar (hold)</v>
      </c>
      <c r="K5421" s="21">
        <f t="shared" ref="K5421:K5429" si="7827">VLOOKUP($C5421,$C$1:$P$7320,9,0)</f>
        <v>1</v>
      </c>
      <c r="L5421" s="21" t="str">
        <f t="shared" ref="L5421:L5429" si="7828">VLOOKUP($C5421,$C$1:$P$7320,10,0)</f>
        <v>a</v>
      </c>
      <c r="M5421" s="21" t="str">
        <f t="shared" ref="M5421:M5429" si="7829">VLOOKUP($C5421,$C$1:$P$7320,11,0)</f>
        <v/>
      </c>
      <c r="N5421" s="21" t="str">
        <f t="shared" ref="N5421:N5429" si="7830">VLOOKUP($C5421,$C$1:$P$7320,12,0)</f>
        <v>√dhar + ma</v>
      </c>
      <c r="O5421" s="21" t="str">
        <f t="shared" ref="O5421:O5429" si="7831">VLOOKUP($C5421,$C$1:$P$7320,13,0)</f>
        <v/>
      </c>
      <c r="P5421" s="21" t="str">
        <f t="shared" ref="P5421:P5429" si="7832">VLOOKUP($C5421,$C$1:$P$7320,14,0)</f>
        <v/>
      </c>
      <c r="Q5421" s="21"/>
      <c r="R5421" s="21" t="s">
        <v>10906</v>
      </c>
      <c r="S5421" s="21" t="s">
        <v>10900</v>
      </c>
      <c r="T5421" s="27" t="s">
        <v>10908</v>
      </c>
      <c r="U5421" s="77"/>
      <c r="V5421" s="23"/>
      <c r="W5421" s="15">
        <f t="shared" si="2"/>
        <v>45635</v>
      </c>
      <c r="X5421" s="24">
        <v>5420.0</v>
      </c>
      <c r="Y5421" s="17" t="str">
        <f t="shared" si="7817"/>
        <v>=COUNTIFS(C$3:C5421,C5421)</v>
      </c>
      <c r="Z5421" s="25" t="str">
        <f t="shared" si="7818"/>
        <v>#NAME?</v>
      </c>
      <c r="AA5421" s="25" t="str">
        <f t="shared" si="7819"/>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0"/>
        <v>6</v>
      </c>
      <c r="B5422" s="10">
        <f t="shared" si="5557"/>
        <v>8</v>
      </c>
      <c r="C5422" s="12" t="s">
        <v>1937</v>
      </c>
      <c r="D5422" s="21" t="str">
        <f t="shared" si="7821"/>
        <v>pron</v>
      </c>
      <c r="E5422" s="21" t="str">
        <f t="shared" si="7822"/>
        <v>masc nom pl of ima</v>
      </c>
      <c r="F5422" s="21" t="str">
        <f t="shared" si="7823"/>
        <v/>
      </c>
      <c r="G5422" s="21"/>
      <c r="H5422" s="21" t="str">
        <f t="shared" si="7824"/>
        <v>these</v>
      </c>
      <c r="I5422" s="21" t="str">
        <f t="shared" si="7825"/>
        <v/>
      </c>
      <c r="J5422" s="21" t="str">
        <f t="shared" si="7826"/>
        <v/>
      </c>
      <c r="K5422" s="21" t="str">
        <f t="shared" si="7827"/>
        <v/>
      </c>
      <c r="L5422" s="21" t="str">
        <f t="shared" si="7828"/>
        <v/>
      </c>
      <c r="M5422" s="21" t="str">
        <f t="shared" si="7829"/>
        <v/>
      </c>
      <c r="N5422" s="21" t="str">
        <f t="shared" si="7830"/>
        <v/>
      </c>
      <c r="O5422" s="21" t="str">
        <f t="shared" si="7831"/>
        <v/>
      </c>
      <c r="P5422" s="21" t="str">
        <f t="shared" si="7832"/>
        <v/>
      </c>
      <c r="Q5422" s="21"/>
      <c r="R5422" s="21" t="s">
        <v>10906</v>
      </c>
      <c r="S5422" s="21" t="s">
        <v>10900</v>
      </c>
      <c r="T5422" s="27" t="s">
        <v>10908</v>
      </c>
      <c r="U5422" s="23"/>
      <c r="V5422" s="23"/>
      <c r="W5422" s="15">
        <f t="shared" si="2"/>
        <v>45635</v>
      </c>
      <c r="X5422" s="24">
        <v>5421.0</v>
      </c>
      <c r="Y5422" s="17" t="str">
        <f t="shared" si="7817"/>
        <v>=COUNTIFS(C$3:C5422,C5422)</v>
      </c>
      <c r="Z5422" s="25" t="str">
        <f t="shared" si="7818"/>
        <v>#NAME?</v>
      </c>
      <c r="AA5422" s="25" t="str">
        <f t="shared" si="7819"/>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0"/>
        <v>34</v>
      </c>
      <c r="B5423" s="10">
        <f t="shared" si="5557"/>
        <v>42</v>
      </c>
      <c r="C5423" s="12" t="s">
        <v>423</v>
      </c>
      <c r="D5423" s="21" t="str">
        <f t="shared" si="7821"/>
        <v>ind</v>
      </c>
      <c r="E5423" s="21" t="str">
        <f t="shared" si="7822"/>
        <v>emph</v>
      </c>
      <c r="F5423" s="21" t="str">
        <f t="shared" si="7823"/>
        <v/>
      </c>
      <c r="G5423" s="21"/>
      <c r="H5423" s="21" t="str">
        <f t="shared" si="7824"/>
        <v>truly, indeed, then</v>
      </c>
      <c r="I5423" s="21" t="str">
        <f t="shared" si="7825"/>
        <v/>
      </c>
      <c r="J5423" s="21" t="str">
        <f t="shared" si="7826"/>
        <v/>
      </c>
      <c r="K5423" s="21" t="str">
        <f t="shared" si="7827"/>
        <v/>
      </c>
      <c r="L5423" s="21" t="str">
        <f t="shared" si="7828"/>
        <v/>
      </c>
      <c r="M5423" s="21" t="str">
        <f t="shared" si="7829"/>
        <v/>
      </c>
      <c r="N5423" s="21" t="str">
        <f t="shared" si="7830"/>
        <v/>
      </c>
      <c r="O5423" s="21" t="str">
        <f t="shared" si="7831"/>
        <v/>
      </c>
      <c r="P5423" s="21" t="str">
        <f t="shared" si="7832"/>
        <v/>
      </c>
      <c r="Q5423" s="21"/>
      <c r="R5423" s="21" t="s">
        <v>10906</v>
      </c>
      <c r="S5423" s="21" t="s">
        <v>10900</v>
      </c>
      <c r="T5423" s="27" t="s">
        <v>10908</v>
      </c>
      <c r="U5423" s="23"/>
      <c r="V5423" s="23"/>
      <c r="W5423" s="15">
        <f t="shared" si="2"/>
        <v>45635</v>
      </c>
      <c r="X5423" s="24">
        <v>5422.0</v>
      </c>
      <c r="Y5423" s="17" t="str">
        <f t="shared" si="7817"/>
        <v>=COUNTIFS(C$3:C5423,C5423)</v>
      </c>
      <c r="Z5423" s="25" t="str">
        <f t="shared" si="7818"/>
        <v>#NAME?</v>
      </c>
      <c r="AA5423" s="25" t="str">
        <f t="shared" si="7819"/>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0"/>
        <v>6</v>
      </c>
      <c r="B5424" s="10">
        <f t="shared" si="5557"/>
        <v>8</v>
      </c>
      <c r="C5424" s="12" t="s">
        <v>661</v>
      </c>
      <c r="D5424" s="21" t="str">
        <f t="shared" si="7821"/>
        <v>comp</v>
      </c>
      <c r="E5424" s="21" t="str">
        <f t="shared" si="7822"/>
        <v>sandhi, ind + masc</v>
      </c>
      <c r="F5424" s="21" t="str">
        <f t="shared" si="7823"/>
        <v/>
      </c>
      <c r="G5424" s="21"/>
      <c r="H5424" s="21" t="str">
        <f t="shared" si="7824"/>
        <v>and venerables</v>
      </c>
      <c r="I5424" s="21" t="str">
        <f t="shared" si="7825"/>
        <v/>
      </c>
      <c r="J5424" s="21" t="str">
        <f t="shared" si="7826"/>
        <v/>
      </c>
      <c r="K5424" s="21" t="str">
        <f t="shared" si="7827"/>
        <v/>
      </c>
      <c r="L5424" s="21" t="str">
        <f t="shared" si="7828"/>
        <v/>
      </c>
      <c r="M5424" s="21" t="str">
        <f t="shared" si="7829"/>
        <v/>
      </c>
      <c r="N5424" s="21" t="str">
        <f t="shared" si="7830"/>
        <v>pana + āyasmanto</v>
      </c>
      <c r="O5424" s="21" t="str">
        <f t="shared" si="7831"/>
        <v/>
      </c>
      <c r="P5424" s="21" t="str">
        <f t="shared" si="7832"/>
        <v/>
      </c>
      <c r="Q5424" s="21"/>
      <c r="R5424" s="21" t="s">
        <v>10906</v>
      </c>
      <c r="S5424" s="21" t="s">
        <v>10900</v>
      </c>
      <c r="T5424" s="27" t="s">
        <v>10908</v>
      </c>
      <c r="U5424" s="23"/>
      <c r="V5424" s="23"/>
      <c r="W5424" s="15">
        <f t="shared" si="2"/>
        <v>45635</v>
      </c>
      <c r="X5424" s="24">
        <v>5423.0</v>
      </c>
      <c r="Y5424" s="17" t="str">
        <f t="shared" si="7817"/>
        <v>=COUNTIFS(C$3:C5424,C5424)</v>
      </c>
      <c r="Z5424" s="25" t="str">
        <f t="shared" si="7818"/>
        <v>#NAME?</v>
      </c>
      <c r="AA5424" s="25" t="str">
        <f t="shared" si="7819"/>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0"/>
        <v>4</v>
      </c>
      <c r="B5425" s="10">
        <f t="shared" si="5557"/>
        <v>8</v>
      </c>
      <c r="C5425" s="12" t="s">
        <v>954</v>
      </c>
      <c r="D5425" s="21" t="str">
        <f t="shared" si="7821"/>
        <v>card</v>
      </c>
      <c r="E5425" s="21" t="str">
        <f t="shared" si="7822"/>
        <v>masc nom pl of catu</v>
      </c>
      <c r="F5425" s="21" t="str">
        <f t="shared" si="7823"/>
        <v/>
      </c>
      <c r="G5425" s="21"/>
      <c r="H5425" s="21" t="str">
        <f t="shared" si="7824"/>
        <v>four</v>
      </c>
      <c r="I5425" s="21" t="str">
        <f t="shared" si="7825"/>
        <v/>
      </c>
      <c r="J5425" s="21" t="str">
        <f t="shared" si="7826"/>
        <v/>
      </c>
      <c r="K5425" s="21" t="str">
        <f t="shared" si="7827"/>
        <v/>
      </c>
      <c r="L5425" s="21" t="str">
        <f t="shared" si="7828"/>
        <v/>
      </c>
      <c r="M5425" s="21" t="str">
        <f t="shared" si="7829"/>
        <v/>
      </c>
      <c r="N5425" s="21" t="str">
        <f t="shared" si="7830"/>
        <v/>
      </c>
      <c r="O5425" s="21" t="str">
        <f t="shared" si="7831"/>
        <v/>
      </c>
      <c r="P5425" s="21" t="str">
        <f t="shared" si="7832"/>
        <v/>
      </c>
      <c r="Q5425" s="21"/>
      <c r="R5425" s="21" t="s">
        <v>10906</v>
      </c>
      <c r="S5425" s="21" t="s">
        <v>10900</v>
      </c>
      <c r="T5425" s="27" t="s">
        <v>10908</v>
      </c>
      <c r="U5425" s="23"/>
      <c r="V5425" s="23"/>
      <c r="W5425" s="15">
        <f t="shared" si="2"/>
        <v>45635</v>
      </c>
      <c r="X5425" s="24">
        <v>5424.0</v>
      </c>
      <c r="Y5425" s="17" t="str">
        <f t="shared" si="7817"/>
        <v>=COUNTIFS(C$3:C5425,C5425)</v>
      </c>
      <c r="Z5425" s="25" t="str">
        <f t="shared" si="7818"/>
        <v>#NAME?</v>
      </c>
      <c r="AA5425" s="25" t="str">
        <f t="shared" si="7819"/>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0"/>
        <v>2</v>
      </c>
      <c r="B5426" s="10">
        <f t="shared" si="5557"/>
        <v>5</v>
      </c>
      <c r="C5426" s="12" t="s">
        <v>10900</v>
      </c>
      <c r="D5426" s="21" t="str">
        <f t="shared" si="7821"/>
        <v>ptp</v>
      </c>
      <c r="E5426" s="21" t="str">
        <f t="shared" si="7822"/>
        <v>masc nom pl of pāṭidesanīya</v>
      </c>
      <c r="F5426" s="21" t="str">
        <f t="shared" si="7823"/>
        <v/>
      </c>
      <c r="G5426" s="21"/>
      <c r="H5426" s="21" t="str">
        <f t="shared" si="7824"/>
        <v>should be acknowledged; to be admitted</v>
      </c>
      <c r="I5426" s="21" t="str">
        <f t="shared" si="7825"/>
        <v>to be declared</v>
      </c>
      <c r="J5426" s="21" t="str">
        <f t="shared" si="7826"/>
        <v>√dis (teach, explain)</v>
      </c>
      <c r="K5426" s="21">
        <f t="shared" si="7827"/>
        <v>8</v>
      </c>
      <c r="L5426" s="21" t="str">
        <f t="shared" si="7828"/>
        <v>*e</v>
      </c>
      <c r="M5426" s="21" t="str">
        <f t="shared" si="7829"/>
        <v>√dis + *e &gt; dese</v>
      </c>
      <c r="N5426" s="21" t="str">
        <f t="shared" si="7830"/>
        <v>pati + dese + anīya</v>
      </c>
      <c r="O5426" s="21" t="str">
        <f t="shared" si="7831"/>
        <v/>
      </c>
      <c r="P5426" s="21" t="str">
        <f t="shared" si="7832"/>
        <v/>
      </c>
      <c r="Q5426" s="21"/>
      <c r="R5426" s="21" t="s">
        <v>10906</v>
      </c>
      <c r="S5426" s="21" t="s">
        <v>10900</v>
      </c>
      <c r="T5426" s="27" t="s">
        <v>10908</v>
      </c>
      <c r="U5426" s="23"/>
      <c r="V5426" s="23"/>
      <c r="W5426" s="15">
        <f t="shared" si="2"/>
        <v>45635</v>
      </c>
      <c r="X5426" s="24">
        <v>5425.0</v>
      </c>
      <c r="Y5426" s="17" t="str">
        <f t="shared" si="7817"/>
        <v>=COUNTIFS(C$3:C5426,C5426)</v>
      </c>
      <c r="Z5426" s="25" t="str">
        <f t="shared" si="7818"/>
        <v>#NAME?</v>
      </c>
      <c r="AA5426" s="25" t="str">
        <f t="shared" si="7819"/>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0"/>
        <v>18</v>
      </c>
      <c r="B5427" s="10">
        <f t="shared" si="5557"/>
        <v>34</v>
      </c>
      <c r="C5427" s="12" t="s">
        <v>963</v>
      </c>
      <c r="D5427" s="21" t="str">
        <f t="shared" si="7821"/>
        <v>noun</v>
      </c>
      <c r="E5427" s="21" t="str">
        <f t="shared" si="7822"/>
        <v>masc nom pl of dhamma</v>
      </c>
      <c r="F5427" s="21" t="str">
        <f t="shared" si="7823"/>
        <v/>
      </c>
      <c r="G5427" s="21"/>
      <c r="H5427" s="21" t="str">
        <f t="shared" si="7824"/>
        <v>cases, laws, rules</v>
      </c>
      <c r="I5427" s="21" t="str">
        <f t="shared" si="7825"/>
        <v>holdings, supports</v>
      </c>
      <c r="J5427" s="21" t="str">
        <f t="shared" si="7826"/>
        <v>√dhar (hold)</v>
      </c>
      <c r="K5427" s="21">
        <f t="shared" si="7827"/>
        <v>1</v>
      </c>
      <c r="L5427" s="21" t="str">
        <f t="shared" si="7828"/>
        <v>a</v>
      </c>
      <c r="M5427" s="21" t="str">
        <f t="shared" si="7829"/>
        <v/>
      </c>
      <c r="N5427" s="21" t="str">
        <f t="shared" si="7830"/>
        <v>√dhar + ma</v>
      </c>
      <c r="O5427" s="21" t="str">
        <f t="shared" si="7831"/>
        <v/>
      </c>
      <c r="P5427" s="21" t="str">
        <f t="shared" si="7832"/>
        <v/>
      </c>
      <c r="Q5427" s="21"/>
      <c r="R5427" s="21" t="s">
        <v>10906</v>
      </c>
      <c r="S5427" s="21" t="s">
        <v>10900</v>
      </c>
      <c r="T5427" s="27" t="s">
        <v>10908</v>
      </c>
      <c r="U5427" s="23"/>
      <c r="V5427" s="23"/>
      <c r="W5427" s="15">
        <f t="shared" si="2"/>
        <v>45635</v>
      </c>
      <c r="X5427" s="24">
        <v>5426.0</v>
      </c>
      <c r="Y5427" s="17" t="str">
        <f t="shared" si="7817"/>
        <v>=COUNTIFS(C$3:C5427,C5427)</v>
      </c>
      <c r="Z5427" s="25" t="str">
        <f t="shared" si="7818"/>
        <v>#NAME?</v>
      </c>
      <c r="AA5427" s="25" t="str">
        <f t="shared" si="7819"/>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0"/>
        <v>7</v>
      </c>
      <c r="B5428" s="10">
        <f t="shared" si="5557"/>
        <v>10</v>
      </c>
      <c r="C5428" s="12" t="s">
        <v>968</v>
      </c>
      <c r="D5428" s="21" t="str">
        <f t="shared" si="7821"/>
        <v>noun</v>
      </c>
      <c r="E5428" s="21" t="str">
        <f t="shared" si="7822"/>
        <v>masc acc sg of uddesa, from uddisati</v>
      </c>
      <c r="F5428" s="21" t="str">
        <f t="shared" si="7823"/>
        <v/>
      </c>
      <c r="G5428" s="21"/>
      <c r="H5428" s="21" t="str">
        <f t="shared" si="7824"/>
        <v>recitation, chanting</v>
      </c>
      <c r="I5428" s="21" t="str">
        <f t="shared" si="7825"/>
        <v>pointing up</v>
      </c>
      <c r="J5428" s="21" t="str">
        <f t="shared" si="7826"/>
        <v>√dis (point out, explain)</v>
      </c>
      <c r="K5428" s="21">
        <f t="shared" si="7827"/>
        <v>1</v>
      </c>
      <c r="L5428" s="21" t="str">
        <f t="shared" si="7828"/>
        <v>a</v>
      </c>
      <c r="M5428" s="21" t="str">
        <f t="shared" si="7829"/>
        <v/>
      </c>
      <c r="N5428" s="21" t="str">
        <f t="shared" si="7830"/>
        <v>ud + √dis + *a</v>
      </c>
      <c r="O5428" s="21" t="str">
        <f t="shared" si="7831"/>
        <v/>
      </c>
      <c r="P5428" s="21" t="str">
        <f t="shared" si="7832"/>
        <v/>
      </c>
      <c r="Q5428" s="21"/>
      <c r="R5428" s="21" t="s">
        <v>10906</v>
      </c>
      <c r="S5428" s="21" t="s">
        <v>10900</v>
      </c>
      <c r="T5428" s="27" t="s">
        <v>10908</v>
      </c>
      <c r="U5428" s="23"/>
      <c r="V5428" s="23"/>
      <c r="W5428" s="15">
        <f t="shared" si="2"/>
        <v>45635</v>
      </c>
      <c r="X5428" s="24">
        <v>5427.0</v>
      </c>
      <c r="Y5428" s="17" t="str">
        <f t="shared" si="7817"/>
        <v>=COUNTIFS(C$3:C5428,C5428)</v>
      </c>
      <c r="Z5428" s="25" t="str">
        <f t="shared" si="7818"/>
        <v>#NAME?</v>
      </c>
      <c r="AA5428" s="25" t="str">
        <f t="shared" si="7819"/>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0"/>
        <v>6</v>
      </c>
      <c r="B5429" s="10">
        <f t="shared" si="5557"/>
        <v>8</v>
      </c>
      <c r="C5429" s="12" t="s">
        <v>971</v>
      </c>
      <c r="D5429" s="21" t="str">
        <f t="shared" si="7821"/>
        <v>verb</v>
      </c>
      <c r="E5429" s="21" t="str">
        <f t="shared" si="7822"/>
        <v>pr 3rd pl of āgacchati</v>
      </c>
      <c r="F5429" s="21" t="str">
        <f t="shared" si="7823"/>
        <v>+acc</v>
      </c>
      <c r="G5429" s="21"/>
      <c r="H5429" s="21" t="str">
        <f t="shared" si="7824"/>
        <v>they arrive, they are coming up (for)</v>
      </c>
      <c r="I5429" s="21" t="str">
        <f t="shared" si="7825"/>
        <v>arrive</v>
      </c>
      <c r="J5429" s="21" t="str">
        <f t="shared" si="7826"/>
        <v>√gam (go)</v>
      </c>
      <c r="K5429" s="21">
        <f t="shared" si="7827"/>
        <v>1</v>
      </c>
      <c r="L5429" s="21" t="str">
        <f t="shared" si="7828"/>
        <v>a</v>
      </c>
      <c r="M5429" s="21" t="str">
        <f t="shared" si="7829"/>
        <v>√gam + a &gt; gaccha (irreg)</v>
      </c>
      <c r="N5429" s="21" t="str">
        <f t="shared" si="7830"/>
        <v>ā + gaccha + ti</v>
      </c>
      <c r="O5429" s="21" t="str">
        <f t="shared" si="7831"/>
        <v/>
      </c>
      <c r="P5429" s="21" t="str">
        <f t="shared" si="7832"/>
        <v/>
      </c>
      <c r="Q5429" s="21"/>
      <c r="R5429" s="21" t="s">
        <v>10906</v>
      </c>
      <c r="S5429" s="21" t="s">
        <v>10900</v>
      </c>
      <c r="T5429" s="27" t="s">
        <v>10908</v>
      </c>
      <c r="U5429" s="23"/>
      <c r="V5429" s="23"/>
      <c r="W5429" s="15">
        <f t="shared" si="2"/>
        <v>45635</v>
      </c>
      <c r="X5429" s="24">
        <v>5428.0</v>
      </c>
      <c r="Y5429" s="17" t="str">
        <f t="shared" si="7817"/>
        <v>=COUNTIFS(C$3:C5429,C5429)</v>
      </c>
      <c r="Z5429" s="25" t="str">
        <f t="shared" si="7818"/>
        <v>#NAME?</v>
      </c>
      <c r="AA5429" s="25" t="str">
        <f t="shared" si="7819"/>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6"/>
      <c r="B5430" s="10"/>
      <c r="C5430" s="57"/>
      <c r="D5430" s="58"/>
      <c r="E5430" s="58"/>
      <c r="F5430" s="58"/>
      <c r="G5430" s="58"/>
      <c r="H5430" s="58"/>
      <c r="I5430" s="58"/>
      <c r="J5430" s="58"/>
      <c r="K5430" s="58"/>
      <c r="L5430" s="58"/>
      <c r="M5430" s="58"/>
      <c r="N5430" s="58"/>
      <c r="O5430" s="58"/>
      <c r="P5430" s="58"/>
      <c r="Q5430" s="58"/>
      <c r="R5430" s="21" t="s">
        <v>10906</v>
      </c>
      <c r="S5430" s="21" t="s">
        <v>10900</v>
      </c>
      <c r="T5430" s="70" t="s">
        <v>10909</v>
      </c>
      <c r="U5430" s="46"/>
      <c r="V5430" s="46"/>
      <c r="W5430" s="15">
        <f t="shared" si="2"/>
        <v>45635</v>
      </c>
      <c r="X5430" s="24">
        <v>5429.0</v>
      </c>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833">COUNTIF($C$1:$C$7275,C5431)</f>
        <v>0</v>
      </c>
      <c r="C5431" s="130"/>
      <c r="D5431" s="130"/>
      <c r="E5431" s="130"/>
      <c r="F5431" s="130"/>
      <c r="G5431" s="130"/>
      <c r="H5431" s="130"/>
      <c r="I5431" s="130"/>
      <c r="J5431" s="130"/>
      <c r="K5431" s="130"/>
      <c r="L5431" s="130"/>
      <c r="M5431" s="130"/>
      <c r="N5431" s="130"/>
      <c r="O5431" s="130"/>
      <c r="P5431" s="130"/>
      <c r="Q5431" s="130"/>
      <c r="R5431" s="130"/>
      <c r="S5431" s="130"/>
      <c r="T5431" s="130"/>
      <c r="U5431" s="36"/>
      <c r="V5431" s="36"/>
      <c r="W5431" s="15">
        <f t="shared" si="2"/>
        <v>45635</v>
      </c>
      <c r="X5431" s="24">
        <v>5430.0</v>
      </c>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833"/>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2"/>
        <v>45635</v>
      </c>
      <c r="X5432" s="24">
        <v>5431.0</v>
      </c>
      <c r="Y5432" s="17" t="str">
        <f t="shared" ref="Y5432:Y5454" si="7834">formulatext(A5432)</f>
        <v>#N/A</v>
      </c>
      <c r="Z5432" s="25" t="str">
        <f t="shared" ref="Z5432:Z5454" si="7835">org.libreoffice.regex(Y5432,"(\= COUNTIFS\(C\$\d{1,3}:)(C\d{1,3})(,)(C\d{1,3})(\))","$2")</f>
        <v>#NAME?</v>
      </c>
      <c r="AA5432" s="25" t="str">
        <f t="shared" ref="AA5432:AA5454" si="7836">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833"/>
        <v>1</v>
      </c>
      <c r="C5433" s="12" t="s">
        <v>10910</v>
      </c>
      <c r="D5433" s="21"/>
      <c r="E5433" s="21"/>
      <c r="F5433" s="21"/>
      <c r="G5433" s="21"/>
      <c r="H5433" s="21"/>
      <c r="I5433" s="21"/>
      <c r="J5433" s="21"/>
      <c r="K5433" s="21"/>
      <c r="L5433" s="21"/>
      <c r="M5433" s="21"/>
      <c r="N5433" s="21"/>
      <c r="O5433" s="21"/>
      <c r="P5433" s="21"/>
      <c r="Q5433" s="21"/>
      <c r="R5433" s="21"/>
      <c r="S5433" s="21"/>
      <c r="T5433" s="21"/>
      <c r="U5433" s="23"/>
      <c r="V5433" s="23"/>
      <c r="W5433" s="15">
        <f t="shared" si="2"/>
        <v>45635</v>
      </c>
      <c r="X5433" s="24">
        <v>5432.0</v>
      </c>
      <c r="Y5433" s="17" t="str">
        <f t="shared" si="7834"/>
        <v>#N/A</v>
      </c>
      <c r="Z5433" s="25" t="str">
        <f t="shared" si="7835"/>
        <v>#NAME?</v>
      </c>
      <c r="AA5433" s="25" t="str">
        <f t="shared" si="7836"/>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837">COUNTIFS(C$3:C5434,C5434)</f>
        <v>97</v>
      </c>
      <c r="B5434" s="10">
        <f t="shared" si="7833"/>
        <v>99</v>
      </c>
      <c r="C5434" s="12" t="s">
        <v>555</v>
      </c>
      <c r="D5434" s="21" t="str">
        <f t="shared" ref="D5434:D5438" si="7838">VLOOKUP($C5434,$C$1:$P$7320,2,0)</f>
        <v>pron</v>
      </c>
      <c r="E5434" s="21" t="str">
        <f t="shared" ref="E5434:E5435" si="7839">VLOOKUP($C5434,$C$1:$P$7320,3,0)</f>
        <v>masc nom sg of ya</v>
      </c>
      <c r="F5434" s="21" t="str">
        <f t="shared" ref="F5434:F5438" si="7840">VLOOKUP($C5434,$C$1:$P$7320,4,0)</f>
        <v/>
      </c>
      <c r="G5434" s="21"/>
      <c r="H5434" s="21" t="str">
        <f t="shared" ref="H5434:H5438" si="7841">VLOOKUP($C5434,$C$1:$P$7320,6,0)</f>
        <v>whichever, whoever</v>
      </c>
      <c r="I5434" s="21" t="str">
        <f t="shared" ref="I5434:I5438" si="7842">VLOOKUP($C5434,$C$1:$P$7320,7,0)</f>
        <v/>
      </c>
      <c r="J5434" s="21" t="str">
        <f t="shared" ref="J5434:J5438" si="7843">VLOOKUP($C5434,$C$1:$P$7320,8,0)</f>
        <v/>
      </c>
      <c r="K5434" s="21" t="str">
        <f t="shared" ref="K5434:K5438" si="7844">VLOOKUP($C5434,$C$1:$P$7320,9,0)</f>
        <v/>
      </c>
      <c r="L5434" s="21" t="str">
        <f t="shared" ref="L5434:L5438" si="7845">VLOOKUP($C5434,$C$1:$P$7320,10,0)</f>
        <v/>
      </c>
      <c r="M5434" s="21" t="str">
        <f t="shared" ref="M5434:M5438" si="7846">VLOOKUP($C5434,$C$1:$P$7320,11,0)</f>
        <v/>
      </c>
      <c r="N5434" s="21" t="str">
        <f t="shared" ref="N5434:N5438" si="7847">VLOOKUP($C5434,$C$1:$P$7320,12,0)</f>
        <v/>
      </c>
      <c r="O5434" s="21" t="str">
        <f t="shared" ref="O5434:O5438" si="7848">VLOOKUP($C5434,$C$1:$P$7320,13,0)</f>
        <v/>
      </c>
      <c r="P5434" s="21" t="str">
        <f t="shared" ref="P5434:P5438" si="7849">VLOOKUP($C5434,$C$1:$P$7320,14,0)</f>
        <v/>
      </c>
      <c r="Q5434" s="21"/>
      <c r="R5434" s="21" t="s">
        <v>10910</v>
      </c>
      <c r="S5434" s="21" t="s">
        <v>10911</v>
      </c>
      <c r="T5434" s="21" t="s">
        <v>10912</v>
      </c>
      <c r="U5434" s="77"/>
      <c r="V5434" s="23"/>
      <c r="W5434" s="15">
        <f t="shared" si="2"/>
        <v>45635</v>
      </c>
      <c r="X5434" s="24">
        <v>5433.0</v>
      </c>
      <c r="Y5434" s="17" t="str">
        <f t="shared" si="7834"/>
        <v>=COUNTIFS(C$3:C5434,C5434)</v>
      </c>
      <c r="Z5434" s="25" t="str">
        <f t="shared" si="7835"/>
        <v>#NAME?</v>
      </c>
      <c r="AA5434" s="25" t="str">
        <f t="shared" si="7836"/>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37"/>
        <v>120</v>
      </c>
      <c r="B5435" s="10">
        <f t="shared" si="7833"/>
        <v>124</v>
      </c>
      <c r="C5435" s="12" t="s">
        <v>466</v>
      </c>
      <c r="D5435" s="21" t="str">
        <f t="shared" si="7838"/>
        <v>ind</v>
      </c>
      <c r="E5435" s="21" t="str">
        <f t="shared" si="7839"/>
        <v/>
      </c>
      <c r="F5435" s="21" t="str">
        <f t="shared" si="7840"/>
        <v/>
      </c>
      <c r="G5435" s="21"/>
      <c r="H5435" s="21" t="str">
        <f t="shared" si="7841"/>
        <v>then, now, so, but</v>
      </c>
      <c r="I5435" s="21" t="str">
        <f t="shared" si="7842"/>
        <v/>
      </c>
      <c r="J5435" s="21" t="str">
        <f t="shared" si="7843"/>
        <v/>
      </c>
      <c r="K5435" s="21" t="str">
        <f t="shared" si="7844"/>
        <v/>
      </c>
      <c r="L5435" s="21" t="str">
        <f t="shared" si="7845"/>
        <v/>
      </c>
      <c r="M5435" s="21" t="str">
        <f t="shared" si="7846"/>
        <v/>
      </c>
      <c r="N5435" s="21" t="str">
        <f t="shared" si="7847"/>
        <v/>
      </c>
      <c r="O5435" s="21" t="str">
        <f t="shared" si="7848"/>
        <v/>
      </c>
      <c r="P5435" s="21" t="str">
        <f t="shared" si="7849"/>
        <v/>
      </c>
      <c r="Q5435" s="21"/>
      <c r="R5435" s="21" t="s">
        <v>10910</v>
      </c>
      <c r="S5435" s="21" t="s">
        <v>10911</v>
      </c>
      <c r="T5435" s="21" t="s">
        <v>10912</v>
      </c>
      <c r="U5435" s="23"/>
      <c r="V5435" s="23"/>
      <c r="W5435" s="15">
        <f t="shared" si="2"/>
        <v>45635</v>
      </c>
      <c r="X5435" s="24">
        <v>5434.0</v>
      </c>
      <c r="Y5435" s="17" t="str">
        <f t="shared" si="7834"/>
        <v>=COUNTIFS(C$3:C5435,C5435)</v>
      </c>
      <c r="Z5435" s="25" t="str">
        <f t="shared" si="7835"/>
        <v>#NAME?</v>
      </c>
      <c r="AA5435" s="25" t="str">
        <f t="shared" si="7836"/>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37"/>
        <v>145</v>
      </c>
      <c r="B5436" s="10">
        <f t="shared" si="7833"/>
        <v>147</v>
      </c>
      <c r="C5436" s="12" t="s">
        <v>560</v>
      </c>
      <c r="D5436" s="21" t="str">
        <f t="shared" si="7838"/>
        <v>noun</v>
      </c>
      <c r="E5436" s="21" t="s">
        <v>3635</v>
      </c>
      <c r="F5436" s="21" t="str">
        <f t="shared" si="7840"/>
        <v/>
      </c>
      <c r="G5436" s="21"/>
      <c r="H5436" s="21" t="str">
        <f t="shared" si="7841"/>
        <v>monk, monastic</v>
      </c>
      <c r="I5436" s="21" t="str">
        <f t="shared" si="7842"/>
        <v>beggar, mendicant</v>
      </c>
      <c r="J5436" s="21" t="str">
        <f t="shared" si="7843"/>
        <v>√bhikkh (beg)</v>
      </c>
      <c r="K5436" s="21">
        <f t="shared" si="7844"/>
        <v>1</v>
      </c>
      <c r="L5436" s="21" t="str">
        <f t="shared" si="7845"/>
        <v>a</v>
      </c>
      <c r="M5436" s="21" t="str">
        <f t="shared" si="7846"/>
        <v/>
      </c>
      <c r="N5436" s="21" t="str">
        <f t="shared" si="7847"/>
        <v>√bhikkh + u</v>
      </c>
      <c r="O5436" s="21" t="str">
        <f t="shared" si="7848"/>
        <v/>
      </c>
      <c r="P5436" s="21" t="str">
        <f t="shared" si="7849"/>
        <v/>
      </c>
      <c r="Q5436" s="21"/>
      <c r="R5436" s="21" t="s">
        <v>10910</v>
      </c>
      <c r="S5436" s="21" t="s">
        <v>10911</v>
      </c>
      <c r="T5436" s="21" t="s">
        <v>10912</v>
      </c>
      <c r="U5436" s="23"/>
      <c r="V5436" s="23"/>
      <c r="W5436" s="15">
        <f t="shared" si="2"/>
        <v>45635</v>
      </c>
      <c r="X5436" s="24">
        <v>5435.0</v>
      </c>
      <c r="Y5436" s="17" t="str">
        <f t="shared" si="7834"/>
        <v>=COUNTIFS(C$3:C5436,C5436)</v>
      </c>
      <c r="Z5436" s="25" t="str">
        <f t="shared" si="7835"/>
        <v>#NAME?</v>
      </c>
      <c r="AA5436" s="25" t="str">
        <f t="shared" si="7836"/>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37"/>
        <v>6</v>
      </c>
      <c r="B5437" s="10">
        <f t="shared" si="7833"/>
        <v>6</v>
      </c>
      <c r="C5437" s="12" t="s">
        <v>4909</v>
      </c>
      <c r="D5437" s="21" t="str">
        <f t="shared" si="7838"/>
        <v>adj</v>
      </c>
      <c r="E5437" s="21" t="str">
        <f t="shared" ref="E5437:E5438" si="7850">VLOOKUP($C5437,$C$1:$P$7320,3,0)</f>
        <v>fem instr sg of aññātaka</v>
      </c>
      <c r="F5437" s="21" t="str">
        <f t="shared" si="7840"/>
        <v/>
      </c>
      <c r="G5437" s="21"/>
      <c r="H5437" s="21" t="str">
        <f t="shared" si="7841"/>
        <v>by unrelated</v>
      </c>
      <c r="I5437" s="21" t="str">
        <f t="shared" si="7842"/>
        <v>not known</v>
      </c>
      <c r="J5437" s="21" t="str">
        <f t="shared" si="7843"/>
        <v>√ñā (know)</v>
      </c>
      <c r="K5437" s="21">
        <f t="shared" si="7844"/>
        <v>5</v>
      </c>
      <c r="L5437" s="21" t="str">
        <f t="shared" si="7845"/>
        <v>nā</v>
      </c>
      <c r="M5437" s="21" t="str">
        <f t="shared" si="7846"/>
        <v/>
      </c>
      <c r="N5437" s="21" t="str">
        <f t="shared" si="7847"/>
        <v>na + √ñā + ta + ka</v>
      </c>
      <c r="O5437" s="21" t="str">
        <f t="shared" si="7848"/>
        <v/>
      </c>
      <c r="P5437" s="21" t="str">
        <f t="shared" si="7849"/>
        <v/>
      </c>
      <c r="Q5437" s="21"/>
      <c r="R5437" s="21" t="s">
        <v>10910</v>
      </c>
      <c r="S5437" s="21" t="s">
        <v>10911</v>
      </c>
      <c r="T5437" s="21" t="s">
        <v>10912</v>
      </c>
      <c r="U5437" s="23"/>
      <c r="V5437" s="23"/>
      <c r="W5437" s="15">
        <f t="shared" si="2"/>
        <v>45635</v>
      </c>
      <c r="X5437" s="24">
        <v>5436.0</v>
      </c>
      <c r="Y5437" s="17" t="str">
        <f t="shared" si="7834"/>
        <v>=COUNTIFS(C$3:C5437,C5437)</v>
      </c>
      <c r="Z5437" s="25" t="str">
        <f t="shared" si="7835"/>
        <v>#NAME?</v>
      </c>
      <c r="AA5437" s="25" t="str">
        <f t="shared" si="7836"/>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37"/>
        <v>10</v>
      </c>
      <c r="B5438" s="10">
        <f t="shared" si="7833"/>
        <v>10</v>
      </c>
      <c r="C5438" s="12" t="s">
        <v>4915</v>
      </c>
      <c r="D5438" s="21" t="str">
        <f t="shared" si="7838"/>
        <v>noun</v>
      </c>
      <c r="E5438" s="21" t="str">
        <f t="shared" si="7850"/>
        <v>fem instr sg of bhikkhunī</v>
      </c>
      <c r="F5438" s="21" t="str">
        <f t="shared" si="7840"/>
        <v/>
      </c>
      <c r="G5438" s="21"/>
      <c r="H5438" s="21" t="str">
        <f t="shared" si="7841"/>
        <v>by a nun</v>
      </c>
      <c r="I5438" s="21" t="str">
        <f t="shared" si="7842"/>
        <v>female beggar</v>
      </c>
      <c r="J5438" s="21" t="str">
        <f t="shared" si="7843"/>
        <v>√bhikkh (beg)</v>
      </c>
      <c r="K5438" s="21">
        <f t="shared" si="7844"/>
        <v>1</v>
      </c>
      <c r="L5438" s="21" t="str">
        <f t="shared" si="7845"/>
        <v>a</v>
      </c>
      <c r="M5438" s="21" t="str">
        <f t="shared" si="7846"/>
        <v/>
      </c>
      <c r="N5438" s="21" t="str">
        <f t="shared" si="7847"/>
        <v>√bhikkh + u + [n] + ī</v>
      </c>
      <c r="O5438" s="21" t="str">
        <f t="shared" si="7848"/>
        <v/>
      </c>
      <c r="P5438" s="21" t="str">
        <f t="shared" si="7849"/>
        <v/>
      </c>
      <c r="Q5438" s="21"/>
      <c r="R5438" s="21" t="s">
        <v>10910</v>
      </c>
      <c r="S5438" s="21" t="s">
        <v>10911</v>
      </c>
      <c r="T5438" s="21" t="s">
        <v>10912</v>
      </c>
      <c r="U5438" s="23"/>
      <c r="V5438" s="23"/>
      <c r="W5438" s="15">
        <f t="shared" si="2"/>
        <v>45635</v>
      </c>
      <c r="X5438" s="24">
        <v>5437.0</v>
      </c>
      <c r="Y5438" s="17" t="str">
        <f t="shared" si="7834"/>
        <v>=COUNTIFS(C$3:C5438,C5438)</v>
      </c>
      <c r="Z5438" s="25" t="str">
        <f t="shared" si="7835"/>
        <v>#NAME?</v>
      </c>
      <c r="AA5438" s="25" t="str">
        <f t="shared" si="7836"/>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37"/>
        <v>1</v>
      </c>
      <c r="B5439" s="10">
        <f t="shared" si="7833"/>
        <v>1</v>
      </c>
      <c r="C5439" s="12" t="s">
        <v>10913</v>
      </c>
      <c r="D5439" s="21" t="s">
        <v>47</v>
      </c>
      <c r="E5439" s="21" t="s">
        <v>10914</v>
      </c>
      <c r="F5439" s="21"/>
      <c r="G5439" s="21"/>
      <c r="H5439" s="21" t="s">
        <v>10915</v>
      </c>
      <c r="I5439" s="21" t="s">
        <v>10916</v>
      </c>
      <c r="J5439" s="21"/>
      <c r="K5439" s="21"/>
      <c r="L5439" s="21"/>
      <c r="M5439" s="21"/>
      <c r="N5439" s="21" t="s">
        <v>7012</v>
      </c>
      <c r="O5439" s="21" t="s">
        <v>65</v>
      </c>
      <c r="P5439" s="21" t="s">
        <v>7012</v>
      </c>
      <c r="Q5439" s="21"/>
      <c r="R5439" s="21" t="s">
        <v>10910</v>
      </c>
      <c r="S5439" s="21" t="s">
        <v>10911</v>
      </c>
      <c r="T5439" s="21" t="s">
        <v>10917</v>
      </c>
      <c r="U5439" s="23"/>
      <c r="V5439" s="23"/>
      <c r="W5439" s="15">
        <f t="shared" si="2"/>
        <v>45635</v>
      </c>
      <c r="X5439" s="24">
        <v>5438.0</v>
      </c>
      <c r="Y5439" s="17" t="str">
        <f t="shared" si="7834"/>
        <v>=COUNTIFS(C$3:C5439,C5439)</v>
      </c>
      <c r="Z5439" s="25" t="str">
        <f t="shared" si="7835"/>
        <v>#NAME?</v>
      </c>
      <c r="AA5439" s="25" t="str">
        <f t="shared" si="7836"/>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37"/>
        <v>1</v>
      </c>
      <c r="B5440" s="10">
        <f t="shared" si="7833"/>
        <v>1</v>
      </c>
      <c r="C5440" s="12" t="s">
        <v>10918</v>
      </c>
      <c r="D5440" s="21" t="s">
        <v>183</v>
      </c>
      <c r="E5440" s="21" t="s">
        <v>10919</v>
      </c>
      <c r="F5440" s="21"/>
      <c r="G5440" s="21"/>
      <c r="H5440" s="27" t="s">
        <v>10920</v>
      </c>
      <c r="I5440" s="21"/>
      <c r="J5440" s="21" t="s">
        <v>8662</v>
      </c>
      <c r="K5440" s="21">
        <v>1.0</v>
      </c>
      <c r="L5440" s="21" t="s">
        <v>35</v>
      </c>
      <c r="M5440" s="21"/>
      <c r="N5440" s="21" t="s">
        <v>10921</v>
      </c>
      <c r="O5440" s="21"/>
      <c r="P5440" s="21"/>
      <c r="Q5440" s="21"/>
      <c r="R5440" s="21" t="s">
        <v>10910</v>
      </c>
      <c r="S5440" s="21" t="s">
        <v>10911</v>
      </c>
      <c r="T5440" s="21" t="s">
        <v>10922</v>
      </c>
      <c r="U5440" s="23"/>
      <c r="V5440" s="23"/>
      <c r="W5440" s="15">
        <f t="shared" si="2"/>
        <v>45635</v>
      </c>
      <c r="X5440" s="24">
        <v>5439.0</v>
      </c>
      <c r="Y5440" s="17" t="str">
        <f t="shared" si="7834"/>
        <v>=COUNTIFS(C$3:C5440,C5440)</v>
      </c>
      <c r="Z5440" s="25" t="str">
        <f t="shared" si="7835"/>
        <v>#NAME?</v>
      </c>
      <c r="AA5440" s="25" t="str">
        <f t="shared" si="7836"/>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37"/>
        <v>2</v>
      </c>
      <c r="B5441" s="10">
        <f t="shared" si="7833"/>
        <v>2</v>
      </c>
      <c r="C5441" s="12" t="s">
        <v>4960</v>
      </c>
      <c r="D5441" s="21" t="str">
        <f t="shared" ref="D5441:D5451" si="7851">VLOOKUP($C5441,$C$1:$P$7320,2,0)</f>
        <v>noun</v>
      </c>
      <c r="E5441" s="21" t="str">
        <f t="shared" ref="E5441:E5451" si="7852">VLOOKUP($C5441,$C$1:$P$7320,3,0)</f>
        <v>masc abl sg of hattha</v>
      </c>
      <c r="F5441" s="21" t="str">
        <f t="shared" ref="F5441:F5451" si="7853">VLOOKUP($C5441,$C$1:$P$7320,4,0)</f>
        <v>+gen</v>
      </c>
      <c r="G5441" s="21"/>
      <c r="H5441" s="21" t="str">
        <f t="shared" ref="H5441:H5451" si="7854">VLOOKUP($C5441,$C$1:$P$7320,6,0)</f>
        <v>from the hand (of)</v>
      </c>
      <c r="I5441" s="21" t="str">
        <f t="shared" ref="I5441:I5451" si="7855">VLOOKUP($C5441,$C$1:$P$7320,7,0)</f>
        <v/>
      </c>
      <c r="J5441" s="21" t="str">
        <f t="shared" ref="J5441:J5451" si="7856">VLOOKUP($C5441,$C$1:$P$7320,8,0)</f>
        <v/>
      </c>
      <c r="K5441" s="21" t="str">
        <f t="shared" ref="K5441:K5451" si="7857">VLOOKUP($C5441,$C$1:$P$7320,9,0)</f>
        <v/>
      </c>
      <c r="L5441" s="21" t="str">
        <f t="shared" ref="L5441:L5451" si="7858">VLOOKUP($C5441,$C$1:$P$7320,10,0)</f>
        <v/>
      </c>
      <c r="M5441" s="21" t="str">
        <f t="shared" ref="M5441:M5451" si="7859">VLOOKUP($C5441,$C$1:$P$7320,11,0)</f>
        <v/>
      </c>
      <c r="N5441" s="21" t="str">
        <f t="shared" ref="N5441:N5451" si="7860">VLOOKUP($C5441,$C$1:$P$7320,12,0)</f>
        <v/>
      </c>
      <c r="O5441" s="21" t="str">
        <f t="shared" ref="O5441:O5451" si="7861">VLOOKUP($C5441,$C$1:$P$7320,13,0)</f>
        <v/>
      </c>
      <c r="P5441" s="21" t="str">
        <f t="shared" ref="P5441:P5451" si="7862">VLOOKUP($C5441,$C$1:$P$7320,14,0)</f>
        <v/>
      </c>
      <c r="Q5441" s="21"/>
      <c r="R5441" s="21" t="s">
        <v>10910</v>
      </c>
      <c r="S5441" s="21" t="s">
        <v>10911</v>
      </c>
      <c r="T5441" s="21" t="s">
        <v>10912</v>
      </c>
      <c r="U5441" s="23"/>
      <c r="V5441" s="23"/>
      <c r="W5441" s="15">
        <f t="shared" si="2"/>
        <v>45635</v>
      </c>
      <c r="X5441" s="24">
        <v>5440.0</v>
      </c>
      <c r="Y5441" s="17" t="str">
        <f t="shared" si="7834"/>
        <v>=COUNTIFS(C$3:C5441,C5441)</v>
      </c>
      <c r="Z5441" s="25" t="str">
        <f t="shared" si="7835"/>
        <v>#NAME?</v>
      </c>
      <c r="AA5441" s="25" t="str">
        <f t="shared" si="7836"/>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37"/>
        <v>5</v>
      </c>
      <c r="B5442" s="10">
        <f t="shared" si="7833"/>
        <v>7</v>
      </c>
      <c r="C5442" s="12" t="s">
        <v>8395</v>
      </c>
      <c r="D5442" s="21" t="str">
        <f t="shared" si="7851"/>
        <v>noun</v>
      </c>
      <c r="E5442" s="21" t="str">
        <f t="shared" si="7852"/>
        <v>nt acc sg of khādaniya</v>
      </c>
      <c r="F5442" s="21" t="str">
        <f t="shared" si="7853"/>
        <v/>
      </c>
      <c r="G5442" s="21"/>
      <c r="H5442" s="21" t="str">
        <f t="shared" si="7854"/>
        <v>edible food; not staple food</v>
      </c>
      <c r="I5442" s="21" t="str">
        <f t="shared" si="7855"/>
        <v>to be chewed</v>
      </c>
      <c r="J5442" s="21" t="str">
        <f t="shared" si="7856"/>
        <v>√khād (chew)</v>
      </c>
      <c r="K5442" s="21">
        <f t="shared" si="7857"/>
        <v>1</v>
      </c>
      <c r="L5442" s="21" t="str">
        <f t="shared" si="7858"/>
        <v>a</v>
      </c>
      <c r="M5442" s="21" t="str">
        <f t="shared" si="7859"/>
        <v/>
      </c>
      <c r="N5442" s="21" t="str">
        <f t="shared" si="7860"/>
        <v>√khād + anīya</v>
      </c>
      <c r="O5442" s="21" t="str">
        <f t="shared" si="7861"/>
        <v/>
      </c>
      <c r="P5442" s="21" t="str">
        <f t="shared" si="7862"/>
        <v/>
      </c>
      <c r="Q5442" s="21"/>
      <c r="R5442" s="21" t="s">
        <v>10910</v>
      </c>
      <c r="S5442" s="21" t="s">
        <v>10911</v>
      </c>
      <c r="T5442" s="21" t="s">
        <v>10912</v>
      </c>
      <c r="U5442" s="23"/>
      <c r="V5442" s="23"/>
      <c r="W5442" s="15">
        <f t="shared" si="2"/>
        <v>45635</v>
      </c>
      <c r="X5442" s="24">
        <v>5441.0</v>
      </c>
      <c r="Y5442" s="17" t="str">
        <f t="shared" si="7834"/>
        <v>=COUNTIFS(C$3:C5442,C5442)</v>
      </c>
      <c r="Z5442" s="25" t="str">
        <f t="shared" si="7835"/>
        <v>#NAME?</v>
      </c>
      <c r="AA5442" s="25" t="str">
        <f t="shared" si="7836"/>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37"/>
        <v>197</v>
      </c>
      <c r="B5443" s="10">
        <f t="shared" si="7833"/>
        <v>220</v>
      </c>
      <c r="C5443" s="12" t="s">
        <v>1131</v>
      </c>
      <c r="D5443" s="21" t="str">
        <f t="shared" si="7851"/>
        <v>ind</v>
      </c>
      <c r="E5443" s="21" t="str">
        <f t="shared" si="7852"/>
        <v>conj</v>
      </c>
      <c r="F5443" s="21" t="str">
        <f t="shared" si="7853"/>
        <v/>
      </c>
      <c r="G5443" s="21"/>
      <c r="H5443" s="21" t="str">
        <f t="shared" si="7854"/>
        <v>or, either or</v>
      </c>
      <c r="I5443" s="21" t="str">
        <f t="shared" si="7855"/>
        <v/>
      </c>
      <c r="J5443" s="21" t="str">
        <f t="shared" si="7856"/>
        <v/>
      </c>
      <c r="K5443" s="21" t="str">
        <f t="shared" si="7857"/>
        <v/>
      </c>
      <c r="L5443" s="21" t="str">
        <f t="shared" si="7858"/>
        <v/>
      </c>
      <c r="M5443" s="21" t="str">
        <f t="shared" si="7859"/>
        <v/>
      </c>
      <c r="N5443" s="21" t="str">
        <f t="shared" si="7860"/>
        <v/>
      </c>
      <c r="O5443" s="21" t="str">
        <f t="shared" si="7861"/>
        <v/>
      </c>
      <c r="P5443" s="21" t="str">
        <f t="shared" si="7862"/>
        <v/>
      </c>
      <c r="Q5443" s="21"/>
      <c r="R5443" s="21" t="s">
        <v>10910</v>
      </c>
      <c r="S5443" s="21" t="s">
        <v>10911</v>
      </c>
      <c r="T5443" s="21" t="s">
        <v>10912</v>
      </c>
      <c r="U5443" s="23"/>
      <c r="V5443" s="23"/>
      <c r="W5443" s="15">
        <f t="shared" si="2"/>
        <v>45635</v>
      </c>
      <c r="X5443" s="24">
        <v>5442.0</v>
      </c>
      <c r="Y5443" s="17" t="str">
        <f t="shared" si="7834"/>
        <v>=COUNTIFS(C$3:C5443,C5443)</v>
      </c>
      <c r="Z5443" s="25" t="str">
        <f t="shared" si="7835"/>
        <v>#NAME?</v>
      </c>
      <c r="AA5443" s="25" t="str">
        <f t="shared" si="7836"/>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37"/>
        <v>5</v>
      </c>
      <c r="B5444" s="10">
        <f t="shared" si="7833"/>
        <v>7</v>
      </c>
      <c r="C5444" s="12" t="s">
        <v>8402</v>
      </c>
      <c r="D5444" s="21" t="str">
        <f t="shared" si="7851"/>
        <v>noun</v>
      </c>
      <c r="E5444" s="21" t="str">
        <f t="shared" si="7852"/>
        <v>nt acc sg of bhojanīya</v>
      </c>
      <c r="F5444" s="21" t="str">
        <f t="shared" si="7853"/>
        <v/>
      </c>
      <c r="G5444" s="21"/>
      <c r="H5444" s="21" t="str">
        <f t="shared" si="7854"/>
        <v>staple food</v>
      </c>
      <c r="I5444" s="21" t="str">
        <f t="shared" si="7855"/>
        <v>to be enjoyed</v>
      </c>
      <c r="J5444" s="21" t="str">
        <f t="shared" si="7856"/>
        <v>√bhuj (eat, enjoy)</v>
      </c>
      <c r="K5444" s="21">
        <f t="shared" si="7857"/>
        <v>2</v>
      </c>
      <c r="L5444" s="21" t="str">
        <f t="shared" si="7858"/>
        <v>ṃa</v>
      </c>
      <c r="M5444" s="21" t="str">
        <f t="shared" si="7859"/>
        <v/>
      </c>
      <c r="N5444" s="21" t="str">
        <f t="shared" si="7860"/>
        <v>√bhuj + *anīya</v>
      </c>
      <c r="O5444" s="21" t="str">
        <f t="shared" si="7861"/>
        <v/>
      </c>
      <c r="P5444" s="21" t="str">
        <f t="shared" si="7862"/>
        <v/>
      </c>
      <c r="Q5444" s="21"/>
      <c r="R5444" s="21" t="s">
        <v>10910</v>
      </c>
      <c r="S5444" s="21" t="s">
        <v>10911</v>
      </c>
      <c r="T5444" s="21" t="s">
        <v>10912</v>
      </c>
      <c r="U5444" s="23"/>
      <c r="V5444" s="23"/>
      <c r="W5444" s="15">
        <f t="shared" si="2"/>
        <v>45635</v>
      </c>
      <c r="X5444" s="24">
        <v>5443.0</v>
      </c>
      <c r="Y5444" s="17" t="str">
        <f t="shared" si="7834"/>
        <v>=COUNTIFS(C$3:C5444,C5444)</v>
      </c>
      <c r="Z5444" s="25" t="str">
        <f t="shared" si="7835"/>
        <v>#NAME?</v>
      </c>
      <c r="AA5444" s="25" t="str">
        <f t="shared" si="7836"/>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37"/>
        <v>198</v>
      </c>
      <c r="B5445" s="10">
        <f t="shared" si="7833"/>
        <v>220</v>
      </c>
      <c r="C5445" s="12" t="s">
        <v>1131</v>
      </c>
      <c r="D5445" s="21" t="str">
        <f t="shared" si="7851"/>
        <v>ind</v>
      </c>
      <c r="E5445" s="21" t="str">
        <f t="shared" si="7852"/>
        <v>conj</v>
      </c>
      <c r="F5445" s="21" t="str">
        <f t="shared" si="7853"/>
        <v/>
      </c>
      <c r="G5445" s="21"/>
      <c r="H5445" s="21" t="str">
        <f t="shared" si="7854"/>
        <v>or, either or</v>
      </c>
      <c r="I5445" s="21" t="str">
        <f t="shared" si="7855"/>
        <v/>
      </c>
      <c r="J5445" s="21" t="str">
        <f t="shared" si="7856"/>
        <v/>
      </c>
      <c r="K5445" s="21" t="str">
        <f t="shared" si="7857"/>
        <v/>
      </c>
      <c r="L5445" s="21" t="str">
        <f t="shared" si="7858"/>
        <v/>
      </c>
      <c r="M5445" s="21" t="str">
        <f t="shared" si="7859"/>
        <v/>
      </c>
      <c r="N5445" s="21" t="str">
        <f t="shared" si="7860"/>
        <v/>
      </c>
      <c r="O5445" s="21" t="str">
        <f t="shared" si="7861"/>
        <v/>
      </c>
      <c r="P5445" s="21" t="str">
        <f t="shared" si="7862"/>
        <v/>
      </c>
      <c r="Q5445" s="21"/>
      <c r="R5445" s="21" t="s">
        <v>10910</v>
      </c>
      <c r="S5445" s="21" t="s">
        <v>10911</v>
      </c>
      <c r="T5445" s="21" t="s">
        <v>10912</v>
      </c>
      <c r="U5445" s="23"/>
      <c r="V5445" s="23"/>
      <c r="W5445" s="15">
        <f t="shared" si="2"/>
        <v>45635</v>
      </c>
      <c r="X5445" s="24">
        <v>5444.0</v>
      </c>
      <c r="Y5445" s="17" t="str">
        <f t="shared" si="7834"/>
        <v>=COUNTIFS(C$3:C5445,C5445)</v>
      </c>
      <c r="Z5445" s="25" t="str">
        <f t="shared" si="7835"/>
        <v>#NAME?</v>
      </c>
      <c r="AA5445" s="25" t="str">
        <f t="shared" si="7836"/>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37"/>
        <v>3</v>
      </c>
      <c r="B5446" s="10">
        <f t="shared" si="7833"/>
        <v>5</v>
      </c>
      <c r="C5446" s="12" t="s">
        <v>6146</v>
      </c>
      <c r="D5446" s="21" t="str">
        <f t="shared" si="7851"/>
        <v>ind</v>
      </c>
      <c r="E5446" s="21" t="str">
        <f t="shared" si="7852"/>
        <v>adv, instr sg of sahattha</v>
      </c>
      <c r="F5446" s="21" t="str">
        <f t="shared" si="7853"/>
        <v/>
      </c>
      <c r="G5446" s="21"/>
      <c r="H5446" s="21" t="str">
        <f t="shared" si="7854"/>
        <v>by one's own hand, personally</v>
      </c>
      <c r="I5446" s="21" t="str">
        <f t="shared" si="7855"/>
        <v>with own hand</v>
      </c>
      <c r="J5446" s="21" t="str">
        <f t="shared" si="7856"/>
        <v/>
      </c>
      <c r="K5446" s="21" t="str">
        <f t="shared" si="7857"/>
        <v/>
      </c>
      <c r="L5446" s="21" t="str">
        <f t="shared" si="7858"/>
        <v/>
      </c>
      <c r="M5446" s="21" t="str">
        <f t="shared" si="7859"/>
        <v/>
      </c>
      <c r="N5446" s="21" t="str">
        <f t="shared" si="7860"/>
        <v/>
      </c>
      <c r="O5446" s="21" t="str">
        <f t="shared" si="7861"/>
        <v/>
      </c>
      <c r="P5446" s="21" t="str">
        <f t="shared" si="7862"/>
        <v/>
      </c>
      <c r="Q5446" s="21"/>
      <c r="R5446" s="21" t="s">
        <v>10910</v>
      </c>
      <c r="S5446" s="21" t="s">
        <v>10911</v>
      </c>
      <c r="T5446" s="21" t="s">
        <v>10912</v>
      </c>
      <c r="U5446" s="23"/>
      <c r="V5446" s="23"/>
      <c r="W5446" s="15">
        <f t="shared" si="2"/>
        <v>45635</v>
      </c>
      <c r="X5446" s="24">
        <v>5445.0</v>
      </c>
      <c r="Y5446" s="17" t="str">
        <f t="shared" si="7834"/>
        <v>=COUNTIFS(C$3:C5446,C5446)</v>
      </c>
      <c r="Z5446" s="25" t="str">
        <f t="shared" si="7835"/>
        <v>#NAME?</v>
      </c>
      <c r="AA5446" s="25" t="str">
        <f t="shared" si="7836"/>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37"/>
        <v>6</v>
      </c>
      <c r="B5447" s="10">
        <f t="shared" si="7833"/>
        <v>8</v>
      </c>
      <c r="C5447" s="12" t="s">
        <v>4817</v>
      </c>
      <c r="D5447" s="21" t="str">
        <f t="shared" si="7851"/>
        <v>abs</v>
      </c>
      <c r="E5447" s="21" t="str">
        <f t="shared" si="7852"/>
        <v>abs of paṭiggaṇhāti</v>
      </c>
      <c r="F5447" s="21" t="str">
        <f t="shared" si="7853"/>
        <v/>
      </c>
      <c r="G5447" s="21"/>
      <c r="H5447" s="21" t="str">
        <f t="shared" si="7854"/>
        <v>having accepted, taken</v>
      </c>
      <c r="I5447" s="21" t="str">
        <f t="shared" si="7855"/>
        <v>having personally grabbed</v>
      </c>
      <c r="J5447" s="21" t="str">
        <f t="shared" si="7856"/>
        <v>√gah (grasp)</v>
      </c>
      <c r="K5447" s="21">
        <f t="shared" si="7857"/>
        <v>6</v>
      </c>
      <c r="L5447" s="21" t="str">
        <f t="shared" si="7858"/>
        <v>ṇhā</v>
      </c>
      <c r="M5447" s="21" t="str">
        <f t="shared" si="7859"/>
        <v>√gah + ṇhā &gt; gahe</v>
      </c>
      <c r="N5447" s="21" t="str">
        <f t="shared" si="7860"/>
        <v>paṭi + gahe + tvā</v>
      </c>
      <c r="O5447" s="21" t="str">
        <f t="shared" si="7861"/>
        <v/>
      </c>
      <c r="P5447" s="21" t="str">
        <f t="shared" si="7862"/>
        <v/>
      </c>
      <c r="Q5447" s="21"/>
      <c r="R5447" s="21" t="s">
        <v>10910</v>
      </c>
      <c r="S5447" s="21" t="s">
        <v>10911</v>
      </c>
      <c r="T5447" s="21" t="s">
        <v>10912</v>
      </c>
      <c r="U5447" s="23"/>
      <c r="V5447" s="23"/>
      <c r="W5447" s="15">
        <f t="shared" si="2"/>
        <v>45635</v>
      </c>
      <c r="X5447" s="24">
        <v>5446.0</v>
      </c>
      <c r="Y5447" s="17" t="str">
        <f t="shared" si="7834"/>
        <v>=COUNTIFS(C$3:C5447,C5447)</v>
      </c>
      <c r="Z5447" s="25" t="str">
        <f t="shared" si="7835"/>
        <v>#NAME?</v>
      </c>
      <c r="AA5447" s="25" t="str">
        <f t="shared" si="7836"/>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37"/>
        <v>4</v>
      </c>
      <c r="B5448" s="10">
        <f t="shared" si="7833"/>
        <v>6</v>
      </c>
      <c r="C5448" s="12" t="s">
        <v>8408</v>
      </c>
      <c r="D5448" s="21" t="str">
        <f t="shared" si="7851"/>
        <v>verb</v>
      </c>
      <c r="E5448" s="21" t="str">
        <f t="shared" si="7852"/>
        <v>opt 3rd sg of khādati</v>
      </c>
      <c r="F5448" s="21" t="str">
        <f t="shared" si="7853"/>
        <v/>
      </c>
      <c r="G5448" s="21"/>
      <c r="H5448" s="21" t="str">
        <f t="shared" si="7854"/>
        <v>he would eat</v>
      </c>
      <c r="I5448" s="21" t="str">
        <f t="shared" si="7855"/>
        <v>chew</v>
      </c>
      <c r="J5448" s="21" t="str">
        <f t="shared" si="7856"/>
        <v>√khād (chew)</v>
      </c>
      <c r="K5448" s="21">
        <f t="shared" si="7857"/>
        <v>1</v>
      </c>
      <c r="L5448" s="21" t="str">
        <f t="shared" si="7858"/>
        <v>a</v>
      </c>
      <c r="M5448" s="21" t="str">
        <f t="shared" si="7859"/>
        <v>√khād + a &gt; khāda</v>
      </c>
      <c r="N5448" s="21" t="str">
        <f t="shared" si="7860"/>
        <v>khāda + ti</v>
      </c>
      <c r="O5448" s="21" t="str">
        <f t="shared" si="7861"/>
        <v/>
      </c>
      <c r="P5448" s="21" t="str">
        <f t="shared" si="7862"/>
        <v/>
      </c>
      <c r="Q5448" s="21"/>
      <c r="R5448" s="21" t="s">
        <v>10910</v>
      </c>
      <c r="S5448" s="21" t="s">
        <v>10911</v>
      </c>
      <c r="T5448" s="21" t="s">
        <v>10912</v>
      </c>
      <c r="U5448" s="23"/>
      <c r="V5448" s="23"/>
      <c r="W5448" s="15">
        <f t="shared" si="2"/>
        <v>45635</v>
      </c>
      <c r="X5448" s="24">
        <v>5447.0</v>
      </c>
      <c r="Y5448" s="17" t="str">
        <f t="shared" si="7834"/>
        <v>=COUNTIFS(C$3:C5448,C5448)</v>
      </c>
      <c r="Z5448" s="25" t="str">
        <f t="shared" si="7835"/>
        <v>#NAME?</v>
      </c>
      <c r="AA5448" s="25" t="str">
        <f t="shared" si="7836"/>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37"/>
        <v>199</v>
      </c>
      <c r="B5449" s="10">
        <f t="shared" si="7833"/>
        <v>220</v>
      </c>
      <c r="C5449" s="12" t="s">
        <v>1131</v>
      </c>
      <c r="D5449" s="21" t="str">
        <f t="shared" si="7851"/>
        <v>ind</v>
      </c>
      <c r="E5449" s="21" t="str">
        <f t="shared" si="7852"/>
        <v>conj</v>
      </c>
      <c r="F5449" s="21" t="str">
        <f t="shared" si="7853"/>
        <v/>
      </c>
      <c r="G5449" s="21"/>
      <c r="H5449" s="21" t="str">
        <f t="shared" si="7854"/>
        <v>or, either or</v>
      </c>
      <c r="I5449" s="21" t="str">
        <f t="shared" si="7855"/>
        <v/>
      </c>
      <c r="J5449" s="21" t="str">
        <f t="shared" si="7856"/>
        <v/>
      </c>
      <c r="K5449" s="21" t="str">
        <f t="shared" si="7857"/>
        <v/>
      </c>
      <c r="L5449" s="21" t="str">
        <f t="shared" si="7858"/>
        <v/>
      </c>
      <c r="M5449" s="21" t="str">
        <f t="shared" si="7859"/>
        <v/>
      </c>
      <c r="N5449" s="21" t="str">
        <f t="shared" si="7860"/>
        <v/>
      </c>
      <c r="O5449" s="21" t="str">
        <f t="shared" si="7861"/>
        <v/>
      </c>
      <c r="P5449" s="21" t="str">
        <f t="shared" si="7862"/>
        <v/>
      </c>
      <c r="Q5449" s="21"/>
      <c r="R5449" s="21" t="s">
        <v>10910</v>
      </c>
      <c r="S5449" s="21" t="s">
        <v>10911</v>
      </c>
      <c r="T5449" s="21" t="s">
        <v>10912</v>
      </c>
      <c r="U5449" s="23"/>
      <c r="V5449" s="23"/>
      <c r="W5449" s="15">
        <f t="shared" si="2"/>
        <v>45635</v>
      </c>
      <c r="X5449" s="24">
        <v>5448.0</v>
      </c>
      <c r="Y5449" s="17" t="str">
        <f t="shared" si="7834"/>
        <v>=COUNTIFS(C$3:C5449,C5449)</v>
      </c>
      <c r="Z5449" s="25" t="str">
        <f t="shared" si="7835"/>
        <v>#NAME?</v>
      </c>
      <c r="AA5449" s="25" t="str">
        <f t="shared" si="7836"/>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37"/>
        <v>7</v>
      </c>
      <c r="B5450" s="10">
        <f t="shared" si="7833"/>
        <v>9</v>
      </c>
      <c r="C5450" s="12" t="s">
        <v>8084</v>
      </c>
      <c r="D5450" s="21" t="str">
        <f t="shared" si="7851"/>
        <v>verb</v>
      </c>
      <c r="E5450" s="21" t="str">
        <f t="shared" si="7852"/>
        <v>opt 3rd sg of bhuñjati</v>
      </c>
      <c r="F5450" s="21" t="str">
        <f t="shared" si="7853"/>
        <v/>
      </c>
      <c r="G5450" s="21"/>
      <c r="H5450" s="21" t="str">
        <f t="shared" si="7854"/>
        <v>he would eat</v>
      </c>
      <c r="I5450" s="21" t="str">
        <f t="shared" si="7855"/>
        <v/>
      </c>
      <c r="J5450" s="21" t="str">
        <f t="shared" si="7856"/>
        <v>√bhuj (eat, enjoy)</v>
      </c>
      <c r="K5450" s="21">
        <f t="shared" si="7857"/>
        <v>2</v>
      </c>
      <c r="L5450" s="21" t="str">
        <f t="shared" si="7858"/>
        <v>ṃa</v>
      </c>
      <c r="M5450" s="21" t="str">
        <f t="shared" si="7859"/>
        <v>√bhuj + ṃa &gt; bhuñja</v>
      </c>
      <c r="N5450" s="21" t="str">
        <f t="shared" si="7860"/>
        <v>bhuñja + ti</v>
      </c>
      <c r="O5450" s="21" t="str">
        <f t="shared" si="7861"/>
        <v/>
      </c>
      <c r="P5450" s="21" t="str">
        <f t="shared" si="7862"/>
        <v/>
      </c>
      <c r="Q5450" s="21"/>
      <c r="R5450" s="21" t="s">
        <v>10910</v>
      </c>
      <c r="S5450" s="21" t="s">
        <v>10911</v>
      </c>
      <c r="T5450" s="21" t="s">
        <v>10912</v>
      </c>
      <c r="U5450" s="23"/>
      <c r="V5450" s="23"/>
      <c r="W5450" s="15">
        <f t="shared" si="2"/>
        <v>45635</v>
      </c>
      <c r="X5450" s="24">
        <v>5449.0</v>
      </c>
      <c r="Y5450" s="17" t="str">
        <f t="shared" si="7834"/>
        <v>=COUNTIFS(C$3:C5450,C5450)</v>
      </c>
      <c r="Z5450" s="25" t="str">
        <f t="shared" si="7835"/>
        <v>#NAME?</v>
      </c>
      <c r="AA5450" s="25" t="str">
        <f t="shared" si="7836"/>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37"/>
        <v>200</v>
      </c>
      <c r="B5451" s="10">
        <f t="shared" si="7833"/>
        <v>220</v>
      </c>
      <c r="C5451" s="12" t="s">
        <v>1131</v>
      </c>
      <c r="D5451" s="21" t="str">
        <f t="shared" si="7851"/>
        <v>ind</v>
      </c>
      <c r="E5451" s="21" t="str">
        <f t="shared" si="7852"/>
        <v>conj</v>
      </c>
      <c r="F5451" s="21" t="str">
        <f t="shared" si="7853"/>
        <v/>
      </c>
      <c r="G5451" s="21"/>
      <c r="H5451" s="21" t="str">
        <f t="shared" si="7854"/>
        <v>or, either or</v>
      </c>
      <c r="I5451" s="21" t="str">
        <f t="shared" si="7855"/>
        <v/>
      </c>
      <c r="J5451" s="21" t="str">
        <f t="shared" si="7856"/>
        <v/>
      </c>
      <c r="K5451" s="21" t="str">
        <f t="shared" si="7857"/>
        <v/>
      </c>
      <c r="L5451" s="21" t="str">
        <f t="shared" si="7858"/>
        <v/>
      </c>
      <c r="M5451" s="21" t="str">
        <f t="shared" si="7859"/>
        <v/>
      </c>
      <c r="N5451" s="21" t="str">
        <f t="shared" si="7860"/>
        <v/>
      </c>
      <c r="O5451" s="21" t="str">
        <f t="shared" si="7861"/>
        <v/>
      </c>
      <c r="P5451" s="21" t="str">
        <f t="shared" si="7862"/>
        <v/>
      </c>
      <c r="Q5451" s="21"/>
      <c r="R5451" s="21" t="s">
        <v>10910</v>
      </c>
      <c r="S5451" s="21" t="s">
        <v>10911</v>
      </c>
      <c r="T5451" s="21" t="s">
        <v>10912</v>
      </c>
      <c r="U5451" s="23"/>
      <c r="V5451" s="23"/>
      <c r="W5451" s="15">
        <f t="shared" si="2"/>
        <v>45635</v>
      </c>
      <c r="X5451" s="24">
        <v>5450.0</v>
      </c>
      <c r="Y5451" s="17" t="str">
        <f t="shared" si="7834"/>
        <v>=COUNTIFS(C$3:C5451,C5451)</v>
      </c>
      <c r="Z5451" s="25" t="str">
        <f t="shared" si="7835"/>
        <v>#NAME?</v>
      </c>
      <c r="AA5451" s="25" t="str">
        <f t="shared" si="7836"/>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37"/>
        <v>1</v>
      </c>
      <c r="B5452" s="10">
        <f t="shared" si="7833"/>
        <v>4</v>
      </c>
      <c r="C5452" s="12" t="s">
        <v>10923</v>
      </c>
      <c r="D5452" s="21" t="s">
        <v>401</v>
      </c>
      <c r="E5452" s="21" t="s">
        <v>10924</v>
      </c>
      <c r="F5452" s="21"/>
      <c r="G5452" s="21"/>
      <c r="H5452" s="21" t="s">
        <v>10925</v>
      </c>
      <c r="I5452" s="21"/>
      <c r="J5452" s="21" t="s">
        <v>10904</v>
      </c>
      <c r="K5452" s="21">
        <v>8.0</v>
      </c>
      <c r="L5452" s="21" t="s">
        <v>196</v>
      </c>
      <c r="M5452" s="21" t="s">
        <v>2632</v>
      </c>
      <c r="N5452" s="21" t="s">
        <v>10926</v>
      </c>
      <c r="O5452" s="21"/>
      <c r="P5452" s="21"/>
      <c r="Q5452" s="21"/>
      <c r="R5452" s="21" t="s">
        <v>10910</v>
      </c>
      <c r="S5452" s="21" t="s">
        <v>10911</v>
      </c>
      <c r="T5452" s="21" t="s">
        <v>10927</v>
      </c>
      <c r="U5452" s="23"/>
      <c r="V5452" s="23"/>
      <c r="W5452" s="15">
        <f t="shared" si="2"/>
        <v>45635</v>
      </c>
      <c r="X5452" s="24">
        <v>5451.0</v>
      </c>
      <c r="Y5452" s="17" t="str">
        <f t="shared" si="7834"/>
        <v>=COUNTIFS(C$3:C5452,C5452)</v>
      </c>
      <c r="Z5452" s="25" t="str">
        <f t="shared" si="7835"/>
        <v>#NAME?</v>
      </c>
      <c r="AA5452" s="25" t="str">
        <f t="shared" si="7836"/>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37"/>
        <v>13</v>
      </c>
      <c r="B5453" s="10">
        <f t="shared" si="7833"/>
        <v>15</v>
      </c>
      <c r="C5453" s="12" t="s">
        <v>4015</v>
      </c>
      <c r="D5453" s="21" t="str">
        <f t="shared" ref="D5453:D5454" si="7863">VLOOKUP($C5453,$C$1:$P$7320,2,0)</f>
        <v>pron</v>
      </c>
      <c r="E5453" s="21" t="str">
        <f>VLOOKUP($C5453,$C$1:$P$7320,3,0)</f>
        <v>masc instr sg of ta</v>
      </c>
      <c r="F5453" s="21" t="str">
        <f t="shared" ref="F5453:F5454" si="7864">VLOOKUP($C5453,$C$1:$P$7320,4,0)</f>
        <v/>
      </c>
      <c r="G5453" s="21"/>
      <c r="H5453" s="21" t="str">
        <f t="shared" ref="H5453:H5454" si="7865">VLOOKUP($C5453,$C$1:$P$7320,6,0)</f>
        <v>by him</v>
      </c>
      <c r="I5453" s="21" t="str">
        <f t="shared" ref="I5453:I5454" si="7866">VLOOKUP($C5453,$C$1:$P$7320,7,0)</f>
        <v/>
      </c>
      <c r="J5453" s="21" t="str">
        <f t="shared" ref="J5453:J5454" si="7867">VLOOKUP($C5453,$C$1:$P$7320,8,0)</f>
        <v/>
      </c>
      <c r="K5453" s="21" t="str">
        <f t="shared" ref="K5453:K5454" si="7868">VLOOKUP($C5453,$C$1:$P$7320,9,0)</f>
        <v/>
      </c>
      <c r="L5453" s="21" t="str">
        <f t="shared" ref="L5453:L5454" si="7869">VLOOKUP($C5453,$C$1:$P$7320,10,0)</f>
        <v/>
      </c>
      <c r="M5453" s="21" t="str">
        <f t="shared" ref="M5453:M5454" si="7870">VLOOKUP($C5453,$C$1:$P$7320,11,0)</f>
        <v/>
      </c>
      <c r="N5453" s="21" t="str">
        <f t="shared" ref="N5453:N5454" si="7871">VLOOKUP($C5453,$C$1:$P$7320,12,0)</f>
        <v/>
      </c>
      <c r="O5453" s="21" t="str">
        <f t="shared" ref="O5453:O5454" si="7872">VLOOKUP($C5453,$C$1:$P$7320,13,0)</f>
        <v/>
      </c>
      <c r="P5453" s="21" t="str">
        <f t="shared" ref="P5453:P5454" si="7873">VLOOKUP($C5453,$C$1:$P$7320,14,0)</f>
        <v/>
      </c>
      <c r="Q5453" s="21"/>
      <c r="R5453" s="21" t="s">
        <v>10910</v>
      </c>
      <c r="S5453" s="21" t="s">
        <v>10911</v>
      </c>
      <c r="T5453" s="21" t="s">
        <v>10912</v>
      </c>
      <c r="U5453" s="23"/>
      <c r="V5453" s="23"/>
      <c r="W5453" s="15">
        <f t="shared" si="2"/>
        <v>45635</v>
      </c>
      <c r="X5453" s="24">
        <v>5452.0</v>
      </c>
      <c r="Y5453" s="17" t="str">
        <f t="shared" si="7834"/>
        <v>=COUNTIFS(C$3:C5453,C5453)</v>
      </c>
      <c r="Z5453" s="25" t="str">
        <f t="shared" si="7835"/>
        <v>#NAME?</v>
      </c>
      <c r="AA5453" s="25" t="str">
        <f t="shared" si="7836"/>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37"/>
        <v>37</v>
      </c>
      <c r="B5454" s="10">
        <f t="shared" si="7833"/>
        <v>39</v>
      </c>
      <c r="C5454" s="12" t="s">
        <v>704</v>
      </c>
      <c r="D5454" s="21" t="str">
        <f t="shared" si="7863"/>
        <v>noun</v>
      </c>
      <c r="E5454" s="21" t="s">
        <v>8897</v>
      </c>
      <c r="F5454" s="21" t="str">
        <f t="shared" si="7864"/>
        <v/>
      </c>
      <c r="G5454" s="21"/>
      <c r="H5454" s="21" t="str">
        <f t="shared" si="7865"/>
        <v>by a monk, monastic</v>
      </c>
      <c r="I5454" s="21" t="str">
        <f t="shared" si="7866"/>
        <v>beggar, mendicant</v>
      </c>
      <c r="J5454" s="21" t="str">
        <f t="shared" si="7867"/>
        <v>√bhikkh (beg)</v>
      </c>
      <c r="K5454" s="21">
        <f t="shared" si="7868"/>
        <v>1</v>
      </c>
      <c r="L5454" s="21" t="str">
        <f t="shared" si="7869"/>
        <v>a</v>
      </c>
      <c r="M5454" s="21" t="str">
        <f t="shared" si="7870"/>
        <v/>
      </c>
      <c r="N5454" s="21" t="str">
        <f t="shared" si="7871"/>
        <v>√bhikkh + u</v>
      </c>
      <c r="O5454" s="21" t="str">
        <f t="shared" si="7872"/>
        <v/>
      </c>
      <c r="P5454" s="21" t="str">
        <f t="shared" si="7873"/>
        <v/>
      </c>
      <c r="Q5454" s="21"/>
      <c r="R5454" s="21" t="s">
        <v>10910</v>
      </c>
      <c r="S5454" s="21" t="s">
        <v>10911</v>
      </c>
      <c r="T5454" s="21" t="s">
        <v>10912</v>
      </c>
      <c r="U5454" s="23"/>
      <c r="V5454" s="23"/>
      <c r="W5454" s="15">
        <f t="shared" si="2"/>
        <v>45635</v>
      </c>
      <c r="X5454" s="24">
        <v>5453.0</v>
      </c>
      <c r="Y5454" s="17" t="str">
        <f t="shared" si="7834"/>
        <v>=COUNTIFS(C$3:C5454,C5454)</v>
      </c>
      <c r="Z5454" s="25" t="str">
        <f t="shared" si="7835"/>
        <v>#NAME?</v>
      </c>
      <c r="AA5454" s="25" t="str">
        <f t="shared" si="7836"/>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833"/>
        <v>0</v>
      </c>
      <c r="C5455" s="130"/>
      <c r="D5455" s="130"/>
      <c r="E5455" s="130"/>
      <c r="F5455" s="130"/>
      <c r="G5455" s="130"/>
      <c r="H5455" s="130"/>
      <c r="I5455" s="130"/>
      <c r="J5455" s="130"/>
      <c r="K5455" s="130"/>
      <c r="L5455" s="130"/>
      <c r="M5455" s="130"/>
      <c r="N5455" s="130"/>
      <c r="O5455" s="130"/>
      <c r="P5455" s="130"/>
      <c r="Q5455" s="130"/>
      <c r="R5455" s="130"/>
      <c r="S5455" s="130"/>
      <c r="T5455" s="130"/>
      <c r="U5455" s="36"/>
      <c r="V5455" s="36"/>
      <c r="W5455" s="15">
        <f t="shared" si="2"/>
        <v>45635</v>
      </c>
      <c r="X5455" s="24">
        <v>5454.0</v>
      </c>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833"/>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2"/>
        <v>45635</v>
      </c>
      <c r="X5456" s="24">
        <v>5455.0</v>
      </c>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74">COUNTIFS(C$3:C5457,C5457)</f>
        <v>1</v>
      </c>
      <c r="B5457" s="10">
        <f t="shared" si="7833"/>
        <v>4</v>
      </c>
      <c r="C5457" s="12" t="s">
        <v>10928</v>
      </c>
      <c r="D5457" s="21" t="s">
        <v>401</v>
      </c>
      <c r="E5457" s="21" t="s">
        <v>10929</v>
      </c>
      <c r="F5457" s="21"/>
      <c r="G5457" s="21"/>
      <c r="H5457" s="21" t="s">
        <v>4394</v>
      </c>
      <c r="I5457" s="21" t="s">
        <v>4395</v>
      </c>
      <c r="J5457" s="21" t="s">
        <v>4396</v>
      </c>
      <c r="K5457" s="21">
        <v>1.0</v>
      </c>
      <c r="L5457" s="21" t="s">
        <v>35</v>
      </c>
      <c r="M5457" s="21"/>
      <c r="N5457" s="21" t="s">
        <v>4397</v>
      </c>
      <c r="O5457" s="21"/>
      <c r="P5457" s="21"/>
      <c r="Q5457" s="21"/>
      <c r="R5457" s="21" t="s">
        <v>10910</v>
      </c>
      <c r="S5457" s="21" t="s">
        <v>10911</v>
      </c>
      <c r="T5457" s="27" t="s">
        <v>10930</v>
      </c>
      <c r="U5457" s="23"/>
      <c r="V5457" s="23"/>
      <c r="W5457" s="15">
        <f t="shared" si="2"/>
        <v>45635</v>
      </c>
      <c r="X5457" s="24">
        <v>5456.0</v>
      </c>
      <c r="Y5457" s="17" t="str">
        <f t="shared" ref="Y5457:Y5465" si="7875">formulatext(A5457)</f>
        <v>=COUNTIFS(C$3:C5457,C5457)</v>
      </c>
      <c r="Z5457" s="25" t="str">
        <f t="shared" ref="Z5457:Z5465" si="7876">org.libreoffice.regex(Y5457,"(\= COUNTIFS\(C\$\d{1,3}:)(C\d{1,3})(,)(C\d{1,3})(\))","$2")</f>
        <v>#NAME?</v>
      </c>
      <c r="AA5457" s="25" t="str">
        <f t="shared" ref="AA5457:AA5465" si="7877">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74"/>
        <v>13</v>
      </c>
      <c r="B5458" s="10">
        <f t="shared" si="7833"/>
        <v>16</v>
      </c>
      <c r="C5458" s="12" t="s">
        <v>103</v>
      </c>
      <c r="D5458" s="21" t="str">
        <f t="shared" ref="D5458:D5459" si="7878">VLOOKUP($C5458,$C$1:$P$7320,2,0)</f>
        <v>noun</v>
      </c>
      <c r="E5458" s="21" t="str">
        <f t="shared" ref="E5458:E5459" si="7879">VLOOKUP($C5458,$C$1:$P$7320,3,0)</f>
        <v>masc voc sg or pl of āyasmant</v>
      </c>
      <c r="F5458" s="21" t="str">
        <f t="shared" ref="F5458:F5459" si="7880">VLOOKUP($C5458,$C$1:$P$7320,4,0)</f>
        <v/>
      </c>
      <c r="G5458" s="21"/>
      <c r="H5458" s="21" t="str">
        <f t="shared" ref="H5458:H5459" si="7881">VLOOKUP($C5458,$C$1:$P$7320,6,0)</f>
        <v>friend(s), brother(s)</v>
      </c>
      <c r="I5458" s="21" t="str">
        <f t="shared" ref="I5458:I5459" si="7882">VLOOKUP($C5458,$C$1:$P$7320,7,0)</f>
        <v>having long life</v>
      </c>
      <c r="J5458" s="21" t="str">
        <f t="shared" ref="J5458:J5459" si="7883">VLOOKUP($C5458,$C$1:$P$7320,8,0)</f>
        <v/>
      </c>
      <c r="K5458" s="21" t="str">
        <f t="shared" ref="K5458:K5459" si="7884">VLOOKUP($C5458,$C$1:$P$7320,9,0)</f>
        <v/>
      </c>
      <c r="L5458" s="21" t="str">
        <f t="shared" ref="L5458:L5459" si="7885">VLOOKUP($C5458,$C$1:$P$7320,10,0)</f>
        <v/>
      </c>
      <c r="M5458" s="21" t="str">
        <f t="shared" ref="M5458:M5459" si="7886">VLOOKUP($C5458,$C$1:$P$7320,11,0)</f>
        <v/>
      </c>
      <c r="N5458" s="21" t="str">
        <f t="shared" ref="N5458:N5459" si="7887">VLOOKUP($C5458,$C$1:$P$7320,12,0)</f>
        <v>āyas + mant</v>
      </c>
      <c r="O5458" s="21" t="str">
        <f t="shared" ref="O5458:O5459" si="7888">VLOOKUP($C5458,$C$1:$P$7320,13,0)</f>
        <v/>
      </c>
      <c r="P5458" s="21" t="str">
        <f t="shared" ref="P5458:P5459" si="7889">VLOOKUP($C5458,$C$1:$P$7320,14,0)</f>
        <v/>
      </c>
      <c r="Q5458" s="21"/>
      <c r="R5458" s="21" t="s">
        <v>10910</v>
      </c>
      <c r="S5458" s="21" t="s">
        <v>10911</v>
      </c>
      <c r="T5458" s="27" t="s">
        <v>10931</v>
      </c>
      <c r="U5458" s="77"/>
      <c r="V5458" s="23"/>
      <c r="W5458" s="15">
        <f t="shared" si="2"/>
        <v>45635</v>
      </c>
      <c r="X5458" s="24">
        <v>5457.0</v>
      </c>
      <c r="Y5458" s="17" t="str">
        <f t="shared" si="7875"/>
        <v>=COUNTIFS(C$3:C5458,C5458)</v>
      </c>
      <c r="Z5458" s="25" t="str">
        <f t="shared" si="7876"/>
        <v>#NAME?</v>
      </c>
      <c r="AA5458" s="25" t="str">
        <f t="shared" si="7877"/>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74"/>
        <v>6</v>
      </c>
      <c r="B5459" s="10">
        <f t="shared" si="7833"/>
        <v>25</v>
      </c>
      <c r="C5459" s="12" t="s">
        <v>1065</v>
      </c>
      <c r="D5459" s="21" t="str">
        <f t="shared" si="7878"/>
        <v>noun</v>
      </c>
      <c r="E5459" s="21" t="str">
        <f t="shared" si="7879"/>
        <v>masc acc sg of dhamma</v>
      </c>
      <c r="F5459" s="21" t="str">
        <f t="shared" si="7880"/>
        <v/>
      </c>
      <c r="G5459" s="21"/>
      <c r="H5459" s="21" t="str">
        <f t="shared" si="7881"/>
        <v>act, practice, behaviour</v>
      </c>
      <c r="I5459" s="21" t="str">
        <f t="shared" si="7882"/>
        <v/>
      </c>
      <c r="J5459" s="21" t="str">
        <f t="shared" si="7883"/>
        <v>√dhar (hold)</v>
      </c>
      <c r="K5459" s="21">
        <f t="shared" si="7884"/>
        <v>1</v>
      </c>
      <c r="L5459" s="21" t="str">
        <f t="shared" si="7885"/>
        <v>a</v>
      </c>
      <c r="M5459" s="21" t="str">
        <f t="shared" si="7886"/>
        <v/>
      </c>
      <c r="N5459" s="21" t="str">
        <f t="shared" si="7887"/>
        <v>√dhar + ma</v>
      </c>
      <c r="O5459" s="21" t="str">
        <f t="shared" si="7888"/>
        <v/>
      </c>
      <c r="P5459" s="21" t="str">
        <f t="shared" si="7889"/>
        <v/>
      </c>
      <c r="Q5459" s="21"/>
      <c r="R5459" s="21" t="s">
        <v>10910</v>
      </c>
      <c r="S5459" s="21" t="s">
        <v>10911</v>
      </c>
      <c r="T5459" s="27" t="s">
        <v>10931</v>
      </c>
      <c r="U5459" s="23"/>
      <c r="V5459" s="23"/>
      <c r="W5459" s="15">
        <f t="shared" si="2"/>
        <v>45635</v>
      </c>
      <c r="X5459" s="24">
        <v>5458.0</v>
      </c>
      <c r="Y5459" s="17" t="str">
        <f t="shared" si="7875"/>
        <v>=COUNTIFS(C$3:C5459,C5459)</v>
      </c>
      <c r="Z5459" s="25" t="str">
        <f t="shared" si="7876"/>
        <v>#NAME?</v>
      </c>
      <c r="AA5459" s="25" t="str">
        <f t="shared" si="7877"/>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74"/>
        <v>1</v>
      </c>
      <c r="B5460" s="10">
        <f t="shared" si="7833"/>
        <v>3</v>
      </c>
      <c r="C5460" s="12" t="s">
        <v>10932</v>
      </c>
      <c r="D5460" s="21" t="s">
        <v>84</v>
      </c>
      <c r="E5460" s="21" t="s">
        <v>10933</v>
      </c>
      <c r="F5460" s="21"/>
      <c r="G5460" s="21"/>
      <c r="H5460" s="21" t="s">
        <v>10934</v>
      </c>
      <c r="I5460" s="21" t="s">
        <v>10935</v>
      </c>
      <c r="J5460" s="21" t="s">
        <v>360</v>
      </c>
      <c r="K5460" s="21">
        <v>3.0</v>
      </c>
      <c r="L5460" s="21" t="s">
        <v>76</v>
      </c>
      <c r="M5460" s="21" t="s">
        <v>1853</v>
      </c>
      <c r="N5460" s="21" t="s">
        <v>10936</v>
      </c>
      <c r="O5460" s="21"/>
      <c r="P5460" s="21"/>
      <c r="Q5460" s="21"/>
      <c r="R5460" s="21" t="s">
        <v>10910</v>
      </c>
      <c r="S5460" s="21" t="s">
        <v>10911</v>
      </c>
      <c r="T5460" s="27" t="s">
        <v>10937</v>
      </c>
      <c r="U5460" s="23"/>
      <c r="V5460" s="23"/>
      <c r="W5460" s="15">
        <f t="shared" si="2"/>
        <v>45635</v>
      </c>
      <c r="X5460" s="24">
        <v>5459.0</v>
      </c>
      <c r="Y5460" s="17" t="str">
        <f t="shared" si="7875"/>
        <v>=COUNTIFS(C$3:C5460,C5460)</v>
      </c>
      <c r="Z5460" s="25" t="str">
        <f t="shared" si="7876"/>
        <v>#NAME?</v>
      </c>
      <c r="AA5460" s="25" t="str">
        <f t="shared" si="7877"/>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74"/>
        <v>1</v>
      </c>
      <c r="B5461" s="10">
        <f t="shared" si="7833"/>
        <v>4</v>
      </c>
      <c r="C5461" s="12" t="s">
        <v>10938</v>
      </c>
      <c r="D5461" s="21" t="s">
        <v>250</v>
      </c>
      <c r="E5461" s="21" t="s">
        <v>10939</v>
      </c>
      <c r="F5461" s="21"/>
      <c r="G5461" s="21"/>
      <c r="H5461" s="21" t="s">
        <v>10940</v>
      </c>
      <c r="I5461" s="21" t="s">
        <v>10941</v>
      </c>
      <c r="J5461" s="21" t="s">
        <v>1563</v>
      </c>
      <c r="K5461" s="21">
        <v>1.0</v>
      </c>
      <c r="L5461" s="21" t="s">
        <v>35</v>
      </c>
      <c r="M5461" s="21"/>
      <c r="N5461" s="21" t="s">
        <v>10942</v>
      </c>
      <c r="O5461" s="21"/>
      <c r="P5461" s="21"/>
      <c r="Q5461" s="21"/>
      <c r="R5461" s="21" t="s">
        <v>10910</v>
      </c>
      <c r="S5461" s="21" t="s">
        <v>10911</v>
      </c>
      <c r="T5461" s="27" t="s">
        <v>10943</v>
      </c>
      <c r="U5461" s="23"/>
      <c r="V5461" s="23"/>
      <c r="W5461" s="15">
        <f t="shared" si="2"/>
        <v>45635</v>
      </c>
      <c r="X5461" s="24">
        <v>5460.0</v>
      </c>
      <c r="Y5461" s="17" t="str">
        <f t="shared" si="7875"/>
        <v>=COUNTIFS(C$3:C5461,C5461)</v>
      </c>
      <c r="Z5461" s="25" t="str">
        <f t="shared" si="7876"/>
        <v>#NAME?</v>
      </c>
      <c r="AA5461" s="25" t="str">
        <f t="shared" si="7877"/>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74"/>
        <v>1</v>
      </c>
      <c r="B5462" s="10">
        <f t="shared" si="7833"/>
        <v>4</v>
      </c>
      <c r="C5462" s="12" t="s">
        <v>10944</v>
      </c>
      <c r="D5462" s="21" t="s">
        <v>401</v>
      </c>
      <c r="E5462" s="21" t="s">
        <v>10945</v>
      </c>
      <c r="F5462" s="21"/>
      <c r="G5462" s="21"/>
      <c r="H5462" s="21" t="s">
        <v>10946</v>
      </c>
      <c r="I5462" s="21"/>
      <c r="J5462" s="21" t="s">
        <v>10904</v>
      </c>
      <c r="K5462" s="21">
        <v>8.0</v>
      </c>
      <c r="L5462" s="21" t="s">
        <v>196</v>
      </c>
      <c r="M5462" s="21" t="s">
        <v>2632</v>
      </c>
      <c r="N5462" s="21" t="s">
        <v>10905</v>
      </c>
      <c r="O5462" s="21"/>
      <c r="P5462" s="21"/>
      <c r="Q5462" s="21"/>
      <c r="R5462" s="21" t="s">
        <v>10910</v>
      </c>
      <c r="S5462" s="21" t="s">
        <v>10911</v>
      </c>
      <c r="T5462" s="27" t="s">
        <v>10947</v>
      </c>
      <c r="U5462" s="23"/>
      <c r="V5462" s="23"/>
      <c r="W5462" s="15">
        <f t="shared" si="2"/>
        <v>45635</v>
      </c>
      <c r="X5462" s="24">
        <v>5461.0</v>
      </c>
      <c r="Y5462" s="17" t="str">
        <f t="shared" si="7875"/>
        <v>=COUNTIFS(C$3:C5462,C5462)</v>
      </c>
      <c r="Z5462" s="25" t="str">
        <f t="shared" si="7876"/>
        <v>#NAME?</v>
      </c>
      <c r="AA5462" s="25" t="str">
        <f t="shared" si="7877"/>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74"/>
        <v>32</v>
      </c>
      <c r="B5463" s="10">
        <f t="shared" si="7833"/>
        <v>36</v>
      </c>
      <c r="C5463" s="12" t="s">
        <v>288</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10910</v>
      </c>
      <c r="S5463" s="21" t="s">
        <v>10911</v>
      </c>
      <c r="T5463" s="27" t="s">
        <v>10931</v>
      </c>
      <c r="U5463" s="23"/>
      <c r="V5463" s="23"/>
      <c r="W5463" s="15">
        <f t="shared" si="2"/>
        <v>45635</v>
      </c>
      <c r="X5463" s="24">
        <v>5462.0</v>
      </c>
      <c r="Y5463" s="17" t="str">
        <f t="shared" si="7875"/>
        <v>=COUNTIFS(C$3:C5463,C5463)</v>
      </c>
      <c r="Z5463" s="25" t="str">
        <f t="shared" si="7876"/>
        <v>#NAME?</v>
      </c>
      <c r="AA5463" s="25" t="str">
        <f t="shared" si="7877"/>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90">COUNTIFS(C$3:C5465,C5464)</f>
        <v>1</v>
      </c>
      <c r="B5464" s="10">
        <f t="shared" si="7833"/>
        <v>3</v>
      </c>
      <c r="C5464" s="12" t="s">
        <v>10948</v>
      </c>
      <c r="D5464" s="21" t="s">
        <v>118</v>
      </c>
      <c r="E5464" s="21" t="s">
        <v>897</v>
      </c>
      <c r="F5464" s="21"/>
      <c r="G5464" s="21"/>
      <c r="H5464" s="21"/>
      <c r="I5464" s="21"/>
      <c r="J5464" s="21"/>
      <c r="K5464" s="21"/>
      <c r="L5464" s="21"/>
      <c r="M5464" s="21"/>
      <c r="N5464" s="21" t="s">
        <v>10949</v>
      </c>
      <c r="O5464" s="21"/>
      <c r="P5464" s="21"/>
      <c r="Q5464" s="21"/>
      <c r="R5464" s="21" t="s">
        <v>10910</v>
      </c>
      <c r="S5464" s="21" t="s">
        <v>10911</v>
      </c>
      <c r="T5464" s="27" t="s">
        <v>10950</v>
      </c>
      <c r="U5464" s="23"/>
      <c r="V5464" s="23"/>
      <c r="W5464" s="15">
        <f t="shared" si="2"/>
        <v>45635</v>
      </c>
      <c r="X5464" s="24">
        <v>5463.0</v>
      </c>
      <c r="Y5464" s="17" t="str">
        <f t="shared" si="7875"/>
        <v>=COUNTIFS(C$3:C5465,C5464)</v>
      </c>
      <c r="Z5464" s="25" t="str">
        <f t="shared" si="7876"/>
        <v>#NAME?</v>
      </c>
      <c r="AA5464" s="25" t="str">
        <f t="shared" si="7877"/>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90"/>
        <v>1</v>
      </c>
      <c r="B5465" s="10">
        <f t="shared" si="7833"/>
        <v>1</v>
      </c>
      <c r="C5465" s="12" t="s">
        <v>10951</v>
      </c>
      <c r="D5465" s="21" t="s">
        <v>84</v>
      </c>
      <c r="E5465" s="21" t="s">
        <v>10952</v>
      </c>
      <c r="F5465" s="21"/>
      <c r="G5465" s="21"/>
      <c r="H5465" s="21" t="s">
        <v>10953</v>
      </c>
      <c r="I5465" s="21"/>
      <c r="J5465" s="21" t="s">
        <v>10904</v>
      </c>
      <c r="K5465" s="21">
        <v>8.0</v>
      </c>
      <c r="L5465" s="21" t="s">
        <v>196</v>
      </c>
      <c r="M5465" s="21" t="s">
        <v>2632</v>
      </c>
      <c r="N5465" s="21" t="s">
        <v>10954</v>
      </c>
      <c r="O5465" s="21"/>
      <c r="P5465" s="21"/>
      <c r="Q5465" s="21"/>
      <c r="R5465" s="21" t="s">
        <v>10910</v>
      </c>
      <c r="S5465" s="21" t="s">
        <v>10911</v>
      </c>
      <c r="T5465" s="27" t="s">
        <v>10955</v>
      </c>
      <c r="U5465" s="23"/>
      <c r="V5465" s="23"/>
      <c r="W5465" s="15">
        <f t="shared" si="2"/>
        <v>45635</v>
      </c>
      <c r="X5465" s="24">
        <v>5464.0</v>
      </c>
      <c r="Y5465" s="17" t="str">
        <f t="shared" si="7875"/>
        <v>=COUNTIFS(C$3:C5466,C5465)</v>
      </c>
      <c r="Z5465" s="25" t="str">
        <f t="shared" si="7876"/>
        <v>#NAME?</v>
      </c>
      <c r="AA5465" s="25" t="str">
        <f t="shared" si="7877"/>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833"/>
        <v>0</v>
      </c>
      <c r="C5466" s="130"/>
      <c r="D5466" s="130"/>
      <c r="E5466" s="130"/>
      <c r="F5466" s="130"/>
      <c r="G5466" s="130"/>
      <c r="H5466" s="130"/>
      <c r="I5466" s="130"/>
      <c r="J5466" s="130"/>
      <c r="K5466" s="130"/>
      <c r="L5466" s="130"/>
      <c r="M5466" s="130"/>
      <c r="N5466" s="130"/>
      <c r="O5466" s="130"/>
      <c r="P5466" s="130"/>
      <c r="Q5466" s="130"/>
      <c r="R5466" s="130"/>
      <c r="S5466" s="130"/>
      <c r="T5466" s="130"/>
      <c r="U5466" s="36"/>
      <c r="V5466" s="36"/>
      <c r="W5466" s="15">
        <f t="shared" si="2"/>
        <v>45635</v>
      </c>
      <c r="X5466" s="24">
        <v>5465.0</v>
      </c>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833"/>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2"/>
        <v>45635</v>
      </c>
      <c r="X5467" s="24">
        <v>5466.0</v>
      </c>
      <c r="Y5467" s="17" t="str">
        <f t="shared" ref="Y5467:Y5478" si="7891">formulatext(A5467)</f>
        <v>#N/A</v>
      </c>
      <c r="Z5467" s="25" t="str">
        <f t="shared" ref="Z5467:Z5478" si="7892">org.libreoffice.regex(Y5467,"(\= COUNTIFS\(C\$\d{1,3}:)(C\d{1,3})(,)(C\d{1,3})(\))","$2")</f>
        <v>#NAME?</v>
      </c>
      <c r="AA5467" s="25" t="str">
        <f t="shared" ref="AA5467:AA5478" si="7893">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833"/>
        <v>1</v>
      </c>
      <c r="C5468" s="12" t="s">
        <v>10956</v>
      </c>
      <c r="D5468" s="21"/>
      <c r="E5468" s="21"/>
      <c r="F5468" s="21"/>
      <c r="G5468" s="21"/>
      <c r="H5468" s="21"/>
      <c r="I5468" s="21"/>
      <c r="J5468" s="21"/>
      <c r="K5468" s="21"/>
      <c r="L5468" s="21"/>
      <c r="M5468" s="21"/>
      <c r="N5468" s="21"/>
      <c r="O5468" s="21"/>
      <c r="P5468" s="21"/>
      <c r="Q5468" s="21"/>
      <c r="R5468" s="21"/>
      <c r="S5468" s="21"/>
      <c r="T5468" s="21"/>
      <c r="U5468" s="23"/>
      <c r="V5468" s="23"/>
      <c r="W5468" s="15">
        <f t="shared" si="2"/>
        <v>45635</v>
      </c>
      <c r="X5468" s="24">
        <v>5467.0</v>
      </c>
      <c r="Y5468" s="17" t="str">
        <f t="shared" si="7891"/>
        <v>#N/A</v>
      </c>
      <c r="Z5468" s="25" t="str">
        <f t="shared" si="7892"/>
        <v>#NAME?</v>
      </c>
      <c r="AA5468" s="25" t="str">
        <f t="shared" si="7893"/>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94">COUNTIFS(C$3:C5469,C5469)</f>
        <v>24</v>
      </c>
      <c r="B5469" s="10">
        <f t="shared" si="7833"/>
        <v>26</v>
      </c>
      <c r="C5469" s="12" t="s">
        <v>2606</v>
      </c>
      <c r="D5469" s="21" t="str">
        <f t="shared" ref="D5469:D5471" si="7895">VLOOKUP($C5469,$C$1:$P$7320,2,0)</f>
        <v>noun</v>
      </c>
      <c r="E5469" s="21" t="str">
        <f t="shared" ref="E5469:E5471" si="7896">VLOOKUP($C5469,$C$1:$P$7320,3,0)</f>
        <v>masc nom pl, from bhikkhati</v>
      </c>
      <c r="F5469" s="21" t="str">
        <f t="shared" ref="F5469:F5471" si="7897">VLOOKUP($C5469,$C$1:$P$7320,4,0)</f>
        <v/>
      </c>
      <c r="G5469" s="21"/>
      <c r="H5469" s="21" t="str">
        <f t="shared" ref="H5469:H5471" si="7898">VLOOKUP($C5469,$C$1:$P$7320,6,0)</f>
        <v>monks, monastics</v>
      </c>
      <c r="I5469" s="21" t="str">
        <f t="shared" ref="I5469:I5471" si="7899">VLOOKUP($C5469,$C$1:$P$7320,7,0)</f>
        <v>beggars, mendicants</v>
      </c>
      <c r="J5469" s="21" t="str">
        <f t="shared" ref="J5469:J5471" si="7900">VLOOKUP($C5469,$C$1:$P$7320,8,0)</f>
        <v>√bhikkh (beg)</v>
      </c>
      <c r="K5469" s="21">
        <f t="shared" ref="K5469:K5471" si="7901">VLOOKUP($C5469,$C$1:$P$7320,9,0)</f>
        <v>1</v>
      </c>
      <c r="L5469" s="21" t="str">
        <f t="shared" ref="L5469:L5471" si="7902">VLOOKUP($C5469,$C$1:$P$7320,10,0)</f>
        <v>a</v>
      </c>
      <c r="M5469" s="21" t="str">
        <f t="shared" ref="M5469:M5471" si="7903">VLOOKUP($C5469,$C$1:$P$7320,11,0)</f>
        <v/>
      </c>
      <c r="N5469" s="21" t="str">
        <f t="shared" ref="N5469:N5471" si="7904">VLOOKUP($C5469,$C$1:$P$7320,12,0)</f>
        <v>√bhikkh + u</v>
      </c>
      <c r="O5469" s="21" t="str">
        <f t="shared" ref="O5469:O5471" si="7905">VLOOKUP($C5469,$C$1:$P$7320,13,0)</f>
        <v/>
      </c>
      <c r="P5469" s="21" t="str">
        <f t="shared" ref="P5469:P5471" si="7906">VLOOKUP($C5469,$C$1:$P$7320,14,0)</f>
        <v/>
      </c>
      <c r="Q5469" s="21"/>
      <c r="R5469" s="21" t="s">
        <v>10956</v>
      </c>
      <c r="S5469" s="21" t="s">
        <v>10957</v>
      </c>
      <c r="T5469" s="21" t="s">
        <v>10958</v>
      </c>
      <c r="U5469" s="77"/>
      <c r="V5469" s="23"/>
      <c r="W5469" s="15">
        <f t="shared" si="2"/>
        <v>45635</v>
      </c>
      <c r="X5469" s="24">
        <v>5468.0</v>
      </c>
      <c r="Y5469" s="17" t="str">
        <f t="shared" si="7891"/>
        <v>=COUNTIFS(C$3:C5469,C5469)</v>
      </c>
      <c r="Z5469" s="25" t="str">
        <f t="shared" si="7892"/>
        <v>#NAME?</v>
      </c>
      <c r="AA5469" s="25" t="str">
        <f t="shared" si="7893"/>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94"/>
        <v>11</v>
      </c>
      <c r="B5470" s="10">
        <f t="shared" si="7833"/>
        <v>11</v>
      </c>
      <c r="C5470" s="12" t="s">
        <v>3638</v>
      </c>
      <c r="D5470" s="21" t="str">
        <f t="shared" si="7895"/>
        <v>comp</v>
      </c>
      <c r="E5470" s="21" t="str">
        <f t="shared" si="7896"/>
        <v>sandhi, ind + ind</v>
      </c>
      <c r="F5470" s="21" t="str">
        <f t="shared" si="7897"/>
        <v/>
      </c>
      <c r="G5470" s="21"/>
      <c r="H5470" s="21" t="str">
        <f t="shared" si="7898"/>
        <v>and just, and now</v>
      </c>
      <c r="I5470" s="21" t="str">
        <f t="shared" si="7899"/>
        <v/>
      </c>
      <c r="J5470" s="21" t="str">
        <f t="shared" si="7900"/>
        <v/>
      </c>
      <c r="K5470" s="21" t="str">
        <f t="shared" si="7901"/>
        <v/>
      </c>
      <c r="L5470" s="21" t="str">
        <f t="shared" si="7902"/>
        <v/>
      </c>
      <c r="M5470" s="21" t="str">
        <f t="shared" si="7903"/>
        <v/>
      </c>
      <c r="N5470" s="21" t="str">
        <f t="shared" si="7904"/>
        <v>pana + eva</v>
      </c>
      <c r="O5470" s="21" t="str">
        <f t="shared" si="7905"/>
        <v/>
      </c>
      <c r="P5470" s="21" t="str">
        <f t="shared" si="7906"/>
        <v/>
      </c>
      <c r="Q5470" s="21"/>
      <c r="R5470" s="21" t="s">
        <v>10956</v>
      </c>
      <c r="S5470" s="21" t="s">
        <v>10957</v>
      </c>
      <c r="T5470" s="21" t="s">
        <v>10958</v>
      </c>
      <c r="U5470" s="23"/>
      <c r="V5470" s="23"/>
      <c r="W5470" s="15">
        <f t="shared" si="2"/>
        <v>45635</v>
      </c>
      <c r="X5470" s="24">
        <v>5469.0</v>
      </c>
      <c r="Y5470" s="17" t="str">
        <f t="shared" si="7891"/>
        <v>=COUNTIFS(C$3:C5470,C5470)</v>
      </c>
      <c r="Z5470" s="25" t="str">
        <f t="shared" si="7892"/>
        <v>#NAME?</v>
      </c>
      <c r="AA5470" s="25" t="str">
        <f t="shared" si="7893"/>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94"/>
        <v>2</v>
      </c>
      <c r="B5471" s="10">
        <f t="shared" si="7833"/>
        <v>3</v>
      </c>
      <c r="C5471" s="12" t="s">
        <v>8782</v>
      </c>
      <c r="D5471" s="21" t="str">
        <f t="shared" si="7895"/>
        <v>noun</v>
      </c>
      <c r="E5471" s="21" t="str">
        <f t="shared" si="7896"/>
        <v>nt loc pl of kula</v>
      </c>
      <c r="F5471" s="21" t="str">
        <f t="shared" si="7897"/>
        <v/>
      </c>
      <c r="G5471" s="21"/>
      <c r="H5471" s="21" t="str">
        <f t="shared" si="7898"/>
        <v>in families</v>
      </c>
      <c r="I5471" s="21" t="str">
        <f t="shared" si="7899"/>
        <v/>
      </c>
      <c r="J5471" s="21" t="str">
        <f t="shared" si="7900"/>
        <v>√kul (be close)</v>
      </c>
      <c r="K5471" s="21">
        <f t="shared" si="7901"/>
        <v>1</v>
      </c>
      <c r="L5471" s="21" t="str">
        <f t="shared" si="7902"/>
        <v>a</v>
      </c>
      <c r="M5471" s="21" t="str">
        <f t="shared" si="7903"/>
        <v/>
      </c>
      <c r="N5471" s="21" t="str">
        <f t="shared" si="7904"/>
        <v>√kul + a</v>
      </c>
      <c r="O5471" s="21" t="str">
        <f t="shared" si="7905"/>
        <v/>
      </c>
      <c r="P5471" s="21" t="str">
        <f t="shared" si="7906"/>
        <v/>
      </c>
      <c r="Q5471" s="21"/>
      <c r="R5471" s="21" t="s">
        <v>10956</v>
      </c>
      <c r="S5471" s="21" t="s">
        <v>10957</v>
      </c>
      <c r="T5471" s="21" t="s">
        <v>10958</v>
      </c>
      <c r="U5471" s="23"/>
      <c r="V5471" s="23"/>
      <c r="W5471" s="15">
        <f t="shared" si="2"/>
        <v>45635</v>
      </c>
      <c r="X5471" s="24">
        <v>5470.0</v>
      </c>
      <c r="Y5471" s="17" t="str">
        <f t="shared" si="7891"/>
        <v>=COUNTIFS(C$3:C5471,C5471)</v>
      </c>
      <c r="Z5471" s="25" t="str">
        <f t="shared" si="7892"/>
        <v>#NAME?</v>
      </c>
      <c r="AA5471" s="25" t="str">
        <f t="shared" si="7893"/>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94"/>
        <v>1</v>
      </c>
      <c r="B5472" s="10">
        <f t="shared" si="7833"/>
        <v>1</v>
      </c>
      <c r="C5472" s="12" t="s">
        <v>10959</v>
      </c>
      <c r="D5472" s="21" t="s">
        <v>183</v>
      </c>
      <c r="E5472" s="21" t="s">
        <v>10960</v>
      </c>
      <c r="F5472" s="21"/>
      <c r="G5472" s="21"/>
      <c r="H5472" s="21" t="s">
        <v>8386</v>
      </c>
      <c r="I5472" s="21"/>
      <c r="J5472" s="21" t="s">
        <v>8750</v>
      </c>
      <c r="K5472" s="21">
        <v>1.0</v>
      </c>
      <c r="L5472" s="21" t="s">
        <v>35</v>
      </c>
      <c r="M5472" s="21"/>
      <c r="N5472" s="21" t="s">
        <v>8751</v>
      </c>
      <c r="O5472" s="21"/>
      <c r="P5472" s="21"/>
      <c r="Q5472" s="21"/>
      <c r="R5472" s="21" t="s">
        <v>10956</v>
      </c>
      <c r="S5472" s="21" t="s">
        <v>10957</v>
      </c>
      <c r="T5472" s="21" t="s">
        <v>10961</v>
      </c>
      <c r="U5472" s="23"/>
      <c r="V5472" s="23"/>
      <c r="W5472" s="15">
        <f t="shared" si="2"/>
        <v>45635</v>
      </c>
      <c r="X5472" s="24">
        <v>5471.0</v>
      </c>
      <c r="Y5472" s="17" t="str">
        <f t="shared" si="7891"/>
        <v>=COUNTIFS(C$3:C5472,C5472)</v>
      </c>
      <c r="Z5472" s="25" t="str">
        <f t="shared" si="7892"/>
        <v>#NAME?</v>
      </c>
      <c r="AA5472" s="25" t="str">
        <f t="shared" si="7893"/>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94"/>
        <v>1</v>
      </c>
      <c r="B5473" s="10">
        <f t="shared" si="7833"/>
        <v>1</v>
      </c>
      <c r="C5473" s="12" t="s">
        <v>10962</v>
      </c>
      <c r="D5473" s="21" t="s">
        <v>84</v>
      </c>
      <c r="E5473" s="21" t="s">
        <v>10963</v>
      </c>
      <c r="F5473" s="21"/>
      <c r="G5473" s="21"/>
      <c r="H5473" s="21" t="s">
        <v>10964</v>
      </c>
      <c r="I5473" s="21"/>
      <c r="J5473" s="21" t="s">
        <v>5414</v>
      </c>
      <c r="K5473" s="21">
        <v>2.0</v>
      </c>
      <c r="L5473" s="21" t="s">
        <v>3045</v>
      </c>
      <c r="M5473" s="21" t="s">
        <v>6525</v>
      </c>
      <c r="N5473" s="21" t="s">
        <v>8087</v>
      </c>
      <c r="O5473" s="21"/>
      <c r="P5473" s="21"/>
      <c r="Q5473" s="21"/>
      <c r="R5473" s="21" t="s">
        <v>10956</v>
      </c>
      <c r="S5473" s="21" t="s">
        <v>10957</v>
      </c>
      <c r="T5473" s="21" t="s">
        <v>10965</v>
      </c>
      <c r="U5473" s="23"/>
      <c r="V5473" s="23"/>
      <c r="W5473" s="15">
        <f t="shared" si="2"/>
        <v>45635</v>
      </c>
      <c r="X5473" s="24">
        <v>5472.0</v>
      </c>
      <c r="Y5473" s="17" t="str">
        <f t="shared" si="7891"/>
        <v>=COUNTIFS(C$3:C5473,C5473)</v>
      </c>
      <c r="Z5473" s="25" t="str">
        <f t="shared" si="7892"/>
        <v>#NAME?</v>
      </c>
      <c r="AA5473" s="25" t="str">
        <f t="shared" si="7893"/>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94"/>
        <v>4</v>
      </c>
      <c r="B5474" s="10">
        <f t="shared" si="7833"/>
        <v>4</v>
      </c>
      <c r="C5474" s="12" t="s">
        <v>5226</v>
      </c>
      <c r="D5474" s="21" t="str">
        <f t="shared" ref="D5474:D5477" si="7907">VLOOKUP($C5474,$C$1:$P$7320,2,0)</f>
        <v>ind</v>
      </c>
      <c r="E5474" s="21" t="str">
        <f t="shared" ref="E5474:E5477" si="7908">VLOOKUP($C5474,$C$1:$P$7320,3,0)</f>
        <v>adv, from ta</v>
      </c>
      <c r="F5474" s="21" t="str">
        <f t="shared" ref="F5474:F5477" si="7909">VLOOKUP($C5474,$C$1:$P$7320,4,0)</f>
        <v/>
      </c>
      <c r="G5474" s="21"/>
      <c r="H5474" s="21" t="str">
        <f t="shared" ref="H5474:H5477" si="7910">VLOOKUP($C5474,$C$1:$P$7320,6,0)</f>
        <v>there, in this case, in this regard</v>
      </c>
      <c r="I5474" s="21" t="str">
        <f t="shared" ref="I5474:I5477" si="7911">VLOOKUP($C5474,$C$1:$P$7320,7,0)</f>
        <v>there</v>
      </c>
      <c r="J5474" s="21" t="str">
        <f t="shared" ref="J5474:J5477" si="7912">VLOOKUP($C5474,$C$1:$P$7320,8,0)</f>
        <v/>
      </c>
      <c r="K5474" s="21" t="str">
        <f t="shared" ref="K5474:K5477" si="7913">VLOOKUP($C5474,$C$1:$P$7320,9,0)</f>
        <v/>
      </c>
      <c r="L5474" s="21" t="str">
        <f t="shared" ref="L5474:L5477" si="7914">VLOOKUP($C5474,$C$1:$P$7320,10,0)</f>
        <v/>
      </c>
      <c r="M5474" s="21" t="str">
        <f t="shared" ref="M5474:M5477" si="7915">VLOOKUP($C5474,$C$1:$P$7320,11,0)</f>
        <v/>
      </c>
      <c r="N5474" s="21" t="str">
        <f t="shared" ref="N5474:N5477" si="7916">VLOOKUP($C5474,$C$1:$P$7320,12,0)</f>
        <v>ta + tra</v>
      </c>
      <c r="O5474" s="21" t="str">
        <f t="shared" ref="O5474:O5477" si="7917">VLOOKUP($C5474,$C$1:$P$7320,13,0)</f>
        <v/>
      </c>
      <c r="P5474" s="21" t="str">
        <f t="shared" ref="P5474:P5477" si="7918">VLOOKUP($C5474,$C$1:$P$7320,14,0)</f>
        <v/>
      </c>
      <c r="Q5474" s="21"/>
      <c r="R5474" s="21" t="s">
        <v>10956</v>
      </c>
      <c r="S5474" s="21" t="s">
        <v>10957</v>
      </c>
      <c r="T5474" s="21" t="s">
        <v>10958</v>
      </c>
      <c r="U5474" s="23"/>
      <c r="V5474" s="23"/>
      <c r="W5474" s="15">
        <f t="shared" si="2"/>
        <v>45635</v>
      </c>
      <c r="X5474" s="24">
        <v>5473.0</v>
      </c>
      <c r="Y5474" s="17" t="str">
        <f t="shared" si="7891"/>
        <v>=COUNTIFS(C$3:C5474,C5474)</v>
      </c>
      <c r="Z5474" s="25" t="str">
        <f t="shared" si="7892"/>
        <v>#NAME?</v>
      </c>
      <c r="AA5474" s="25" t="str">
        <f t="shared" si="7893"/>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94"/>
        <v>37</v>
      </c>
      <c r="B5475" s="10">
        <f t="shared" si="7833"/>
        <v>38</v>
      </c>
      <c r="C5475" s="12" t="s">
        <v>2672</v>
      </c>
      <c r="D5475" s="21" t="str">
        <f t="shared" si="7907"/>
        <v>ind</v>
      </c>
      <c r="E5475" s="21" t="str">
        <f t="shared" si="7908"/>
        <v>cond</v>
      </c>
      <c r="F5475" s="21" t="str">
        <f t="shared" si="7909"/>
        <v/>
      </c>
      <c r="G5475" s="21"/>
      <c r="H5475" s="21" t="str">
        <f t="shared" si="7910"/>
        <v>if</v>
      </c>
      <c r="I5475" s="21" t="str">
        <f t="shared" si="7911"/>
        <v/>
      </c>
      <c r="J5475" s="21" t="str">
        <f t="shared" si="7912"/>
        <v/>
      </c>
      <c r="K5475" s="21" t="str">
        <f t="shared" si="7913"/>
        <v/>
      </c>
      <c r="L5475" s="21" t="str">
        <f t="shared" si="7914"/>
        <v/>
      </c>
      <c r="M5475" s="21" t="str">
        <f t="shared" si="7915"/>
        <v/>
      </c>
      <c r="N5475" s="21" t="str">
        <f t="shared" si="7916"/>
        <v/>
      </c>
      <c r="O5475" s="21" t="str">
        <f t="shared" si="7917"/>
        <v/>
      </c>
      <c r="P5475" s="21" t="str">
        <f t="shared" si="7918"/>
        <v/>
      </c>
      <c r="Q5475" s="21"/>
      <c r="R5475" s="21" t="s">
        <v>10956</v>
      </c>
      <c r="S5475" s="21" t="s">
        <v>10957</v>
      </c>
      <c r="T5475" s="21" t="s">
        <v>10958</v>
      </c>
      <c r="U5475" s="23"/>
      <c r="V5475" s="23"/>
      <c r="W5475" s="15">
        <f t="shared" si="2"/>
        <v>45635</v>
      </c>
      <c r="X5475" s="24">
        <v>5474.0</v>
      </c>
      <c r="Y5475" s="17" t="str">
        <f t="shared" si="7891"/>
        <v>=COUNTIFS(C$3:C5475,C5475)</v>
      </c>
      <c r="Z5475" s="25" t="str">
        <f t="shared" si="7892"/>
        <v>#NAME?</v>
      </c>
      <c r="AA5475" s="25" t="str">
        <f t="shared" si="7893"/>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94"/>
        <v>3</v>
      </c>
      <c r="B5476" s="10">
        <f t="shared" si="7833"/>
        <v>4</v>
      </c>
      <c r="C5476" s="12" t="s">
        <v>4563</v>
      </c>
      <c r="D5476" s="21" t="str">
        <f t="shared" si="7907"/>
        <v>pron</v>
      </c>
      <c r="E5476" s="21" t="str">
        <f t="shared" si="7908"/>
        <v>fem nom sg of ta</v>
      </c>
      <c r="F5476" s="21" t="str">
        <f t="shared" si="7909"/>
        <v/>
      </c>
      <c r="G5476" s="21"/>
      <c r="H5476" s="21" t="str">
        <f t="shared" si="7910"/>
        <v>she, that</v>
      </c>
      <c r="I5476" s="21" t="str">
        <f t="shared" si="7911"/>
        <v/>
      </c>
      <c r="J5476" s="21" t="str">
        <f t="shared" si="7912"/>
        <v/>
      </c>
      <c r="K5476" s="21" t="str">
        <f t="shared" si="7913"/>
        <v/>
      </c>
      <c r="L5476" s="21" t="str">
        <f t="shared" si="7914"/>
        <v/>
      </c>
      <c r="M5476" s="21" t="str">
        <f t="shared" si="7915"/>
        <v/>
      </c>
      <c r="N5476" s="21" t="str">
        <f t="shared" si="7916"/>
        <v/>
      </c>
      <c r="O5476" s="21" t="str">
        <f t="shared" si="7917"/>
        <v/>
      </c>
      <c r="P5476" s="21" t="str">
        <f t="shared" si="7918"/>
        <v/>
      </c>
      <c r="Q5476" s="21"/>
      <c r="R5476" s="21" t="s">
        <v>10956</v>
      </c>
      <c r="S5476" s="21" t="s">
        <v>10957</v>
      </c>
      <c r="T5476" s="21" t="s">
        <v>10958</v>
      </c>
      <c r="U5476" s="23"/>
      <c r="V5476" s="23"/>
      <c r="W5476" s="15">
        <f t="shared" si="2"/>
        <v>45635</v>
      </c>
      <c r="X5476" s="24">
        <v>5475.0</v>
      </c>
      <c r="Y5476" s="17" t="str">
        <f t="shared" si="7891"/>
        <v>=COUNTIFS(C$3:C5476,C5476)</v>
      </c>
      <c r="Z5476" s="25" t="str">
        <f t="shared" si="7892"/>
        <v>#NAME?</v>
      </c>
      <c r="AA5476" s="25" t="str">
        <f t="shared" si="7893"/>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94"/>
        <v>2</v>
      </c>
      <c r="B5477" s="10">
        <f t="shared" si="7833"/>
        <v>3</v>
      </c>
      <c r="C5477" s="12" t="s">
        <v>7883</v>
      </c>
      <c r="D5477" s="21" t="str">
        <f t="shared" si="7907"/>
        <v>noun</v>
      </c>
      <c r="E5477" s="21" t="str">
        <f t="shared" si="7908"/>
        <v>fem nom sg of bhikkhunī</v>
      </c>
      <c r="F5477" s="21" t="str">
        <f t="shared" si="7909"/>
        <v/>
      </c>
      <c r="G5477" s="21"/>
      <c r="H5477" s="21" t="str">
        <f t="shared" si="7910"/>
        <v>nun</v>
      </c>
      <c r="I5477" s="21" t="str">
        <f t="shared" si="7911"/>
        <v>female beggar</v>
      </c>
      <c r="J5477" s="21" t="str">
        <f t="shared" si="7912"/>
        <v>√bhikkh (beg)</v>
      </c>
      <c r="K5477" s="21">
        <f t="shared" si="7913"/>
        <v>1</v>
      </c>
      <c r="L5477" s="21" t="str">
        <f t="shared" si="7914"/>
        <v>a</v>
      </c>
      <c r="M5477" s="21" t="str">
        <f t="shared" si="7915"/>
        <v/>
      </c>
      <c r="N5477" s="21" t="str">
        <f t="shared" si="7916"/>
        <v>√bhikkh + u + [n] + ī</v>
      </c>
      <c r="O5477" s="21" t="str">
        <f t="shared" si="7917"/>
        <v/>
      </c>
      <c r="P5477" s="21" t="str">
        <f t="shared" si="7918"/>
        <v/>
      </c>
      <c r="Q5477" s="21"/>
      <c r="R5477" s="21" t="s">
        <v>10956</v>
      </c>
      <c r="S5477" s="21" t="s">
        <v>10957</v>
      </c>
      <c r="T5477" s="21" t="s">
        <v>10958</v>
      </c>
      <c r="U5477" s="23"/>
      <c r="V5477" s="23"/>
      <c r="W5477" s="15">
        <f t="shared" si="2"/>
        <v>45635</v>
      </c>
      <c r="X5477" s="24">
        <v>5476.0</v>
      </c>
      <c r="Y5477" s="17" t="str">
        <f t="shared" si="7891"/>
        <v>=COUNTIFS(C$3:C5477,C5477)</v>
      </c>
      <c r="Z5477" s="25" t="str">
        <f t="shared" si="7892"/>
        <v>#NAME?</v>
      </c>
      <c r="AA5477" s="25" t="str">
        <f t="shared" si="7893"/>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94"/>
        <v>1</v>
      </c>
      <c r="B5478" s="10">
        <f t="shared" si="7833"/>
        <v>1</v>
      </c>
      <c r="C5478" s="12" t="s">
        <v>10966</v>
      </c>
      <c r="D5478" s="21" t="s">
        <v>250</v>
      </c>
      <c r="E5478" s="21" t="s">
        <v>10967</v>
      </c>
      <c r="F5478" s="21"/>
      <c r="G5478" s="21"/>
      <c r="H5478" s="21" t="s">
        <v>10968</v>
      </c>
      <c r="I5478" s="21" t="s">
        <v>10969</v>
      </c>
      <c r="J5478" s="21"/>
      <c r="K5478" s="21"/>
      <c r="L5478" s="21"/>
      <c r="M5478" s="21"/>
      <c r="N5478" s="21" t="s">
        <v>10970</v>
      </c>
      <c r="O5478" s="21" t="s">
        <v>65</v>
      </c>
      <c r="P5478" s="21" t="s">
        <v>10970</v>
      </c>
      <c r="Q5478" s="21"/>
      <c r="R5478" s="21" t="s">
        <v>10956</v>
      </c>
      <c r="S5478" s="21" t="s">
        <v>10957</v>
      </c>
      <c r="T5478" s="21" t="s">
        <v>10971</v>
      </c>
      <c r="U5478" s="23"/>
      <c r="V5478" s="23"/>
      <c r="W5478" s="15">
        <f t="shared" si="2"/>
        <v>45635</v>
      </c>
      <c r="X5478" s="24">
        <v>5477.0</v>
      </c>
      <c r="Y5478" s="17" t="str">
        <f t="shared" si="7891"/>
        <v>=COUNTIFS(C$3:C5478,C5478)</v>
      </c>
      <c r="Z5478" s="25" t="str">
        <f t="shared" si="7892"/>
        <v>#NAME?</v>
      </c>
      <c r="AA5478" s="25" t="str">
        <f t="shared" si="7893"/>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94"/>
        <v>1</v>
      </c>
      <c r="B5479" s="10">
        <f t="shared" si="7833"/>
        <v>1</v>
      </c>
      <c r="C5479" s="12" t="s">
        <v>10972</v>
      </c>
      <c r="D5479" s="21" t="s">
        <v>307</v>
      </c>
      <c r="E5479" s="21" t="s">
        <v>10973</v>
      </c>
      <c r="F5479" s="21"/>
      <c r="G5479" s="21"/>
      <c r="H5479" s="21" t="s">
        <v>10974</v>
      </c>
      <c r="I5479" s="21"/>
      <c r="J5479" s="21" t="s">
        <v>9729</v>
      </c>
      <c r="K5479" s="21">
        <v>1.0</v>
      </c>
      <c r="L5479" s="21" t="s">
        <v>35</v>
      </c>
      <c r="M5479" s="21" t="s">
        <v>10975</v>
      </c>
      <c r="N5479" s="21" t="s">
        <v>10976</v>
      </c>
      <c r="O5479" s="21"/>
      <c r="P5479" s="21"/>
      <c r="Q5479" s="21"/>
      <c r="R5479" s="21" t="s">
        <v>10956</v>
      </c>
      <c r="S5479" s="21" t="s">
        <v>10957</v>
      </c>
      <c r="T5479" s="21" t="s">
        <v>10977</v>
      </c>
      <c r="U5479" s="23"/>
      <c r="V5479" s="23"/>
      <c r="W5479" s="15">
        <f t="shared" si="2"/>
        <v>45635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94"/>
        <v>2</v>
      </c>
      <c r="B5480" s="10">
        <f t="shared" si="7833"/>
        <v>2</v>
      </c>
      <c r="C5480" s="12" t="s">
        <v>10656</v>
      </c>
      <c r="D5480" s="21" t="s">
        <v>250</v>
      </c>
      <c r="E5480" s="21" t="s">
        <v>10978</v>
      </c>
      <c r="F5480" s="21"/>
      <c r="G5480" s="21"/>
      <c r="H5480" s="21" t="s">
        <v>10979</v>
      </c>
      <c r="I5480" s="21" t="s">
        <v>1316</v>
      </c>
      <c r="J5480" s="21" t="s">
        <v>521</v>
      </c>
      <c r="K5480" s="21">
        <v>8.0</v>
      </c>
      <c r="L5480" s="21" t="s">
        <v>196</v>
      </c>
      <c r="M5480" s="21"/>
      <c r="N5480" s="21" t="s">
        <v>522</v>
      </c>
      <c r="O5480" s="21"/>
      <c r="P5480" s="21"/>
      <c r="Q5480" s="21"/>
      <c r="R5480" s="21" t="s">
        <v>10956</v>
      </c>
      <c r="S5480" s="21" t="s">
        <v>10957</v>
      </c>
      <c r="T5480" s="21" t="s">
        <v>10958</v>
      </c>
      <c r="U5480" s="23"/>
      <c r="V5480" s="23"/>
      <c r="W5480" s="15">
        <f t="shared" si="2"/>
        <v>45635</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94"/>
        <v>1</v>
      </c>
      <c r="B5481" s="10">
        <f t="shared" si="7833"/>
        <v>1</v>
      </c>
      <c r="C5481" s="12" t="s">
        <v>10980</v>
      </c>
      <c r="D5481" s="21" t="s">
        <v>183</v>
      </c>
      <c r="E5481" s="21" t="s">
        <v>10981</v>
      </c>
      <c r="F5481" s="21"/>
      <c r="G5481" s="21"/>
      <c r="H5481" s="21" t="s">
        <v>10982</v>
      </c>
      <c r="I5481" s="21" t="s">
        <v>3142</v>
      </c>
      <c r="J5481" s="21" t="s">
        <v>2905</v>
      </c>
      <c r="K5481" s="21">
        <v>1.0</v>
      </c>
      <c r="L5481" s="21" t="s">
        <v>35</v>
      </c>
      <c r="M5481" s="21"/>
      <c r="N5481" s="21" t="s">
        <v>7730</v>
      </c>
      <c r="O5481" s="21"/>
      <c r="P5481" s="21"/>
      <c r="Q5481" s="21"/>
      <c r="R5481" s="21" t="s">
        <v>10956</v>
      </c>
      <c r="S5481" s="21" t="s">
        <v>10957</v>
      </c>
      <c r="T5481" s="21" t="s">
        <v>10983</v>
      </c>
      <c r="U5481" s="23"/>
      <c r="V5481" s="23"/>
      <c r="W5481" s="15">
        <f t="shared" si="2"/>
        <v>45635</v>
      </c>
      <c r="X5481" s="24">
        <v>5480.0</v>
      </c>
      <c r="Y5481" s="17" t="str">
        <f t="shared" ref="Y5481:Y5482" si="7919">formulatext(A5481)</f>
        <v>=COUNTIFS(C$3:C5481,C5481)</v>
      </c>
      <c r="Z5481" s="25" t="str">
        <f t="shared" ref="Z5481:Z5482" si="7920">org.libreoffice.regex(Y5481,"(\= COUNTIFS\(C\$\d{1,3}:)(C\d{1,3})(,)(C\d{1,3})(\))","$2")</f>
        <v>#NAME?</v>
      </c>
      <c r="AA5481" s="25" t="str">
        <f t="shared" ref="AA5481:AA5482" si="7921">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94"/>
        <v>20</v>
      </c>
      <c r="B5482" s="10">
        <f t="shared" si="7833"/>
        <v>20</v>
      </c>
      <c r="C5482" s="12" t="s">
        <v>493</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10956</v>
      </c>
      <c r="S5482" s="21" t="s">
        <v>10957</v>
      </c>
      <c r="T5482" s="21" t="s">
        <v>10958</v>
      </c>
      <c r="U5482" s="23"/>
      <c r="V5482" s="23"/>
      <c r="W5482" s="15">
        <f t="shared" si="2"/>
        <v>45635</v>
      </c>
      <c r="X5482" s="24">
        <v>5481.0</v>
      </c>
      <c r="Y5482" s="17" t="str">
        <f t="shared" si="7919"/>
        <v>=COUNTIFS(C$3:C5482,C5482)</v>
      </c>
      <c r="Z5482" s="25" t="str">
        <f t="shared" si="7920"/>
        <v>#NAME?</v>
      </c>
      <c r="AA5482" s="25" t="str">
        <f t="shared" si="7921"/>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833"/>
        <v>0</v>
      </c>
      <c r="C5483" s="130"/>
      <c r="D5483" s="130"/>
      <c r="E5483" s="130"/>
      <c r="F5483" s="130"/>
      <c r="G5483" s="130"/>
      <c r="H5483" s="130"/>
      <c r="I5483" s="130"/>
      <c r="J5483" s="130"/>
      <c r="K5483" s="130"/>
      <c r="L5483" s="130"/>
      <c r="M5483" s="130"/>
      <c r="N5483" s="130"/>
      <c r="O5483" s="130"/>
      <c r="P5483" s="130"/>
      <c r="Q5483" s="130"/>
      <c r="R5483" s="130"/>
      <c r="S5483" s="130"/>
      <c r="T5483" s="130"/>
      <c r="U5483" s="36"/>
      <c r="V5483" s="36"/>
      <c r="W5483" s="15">
        <f t="shared" si="2"/>
        <v>45635</v>
      </c>
      <c r="X5483" s="24">
        <v>5482.0</v>
      </c>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833"/>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2"/>
        <v>45635</v>
      </c>
      <c r="X5484" s="24">
        <v>5483.0</v>
      </c>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922">COUNTIFS(C$3:C5485,C5485)</f>
        <v>3</v>
      </c>
      <c r="B5485" s="10">
        <f t="shared" si="7833"/>
        <v>4</v>
      </c>
      <c r="C5485" s="12" t="s">
        <v>4064</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10956</v>
      </c>
      <c r="S5485" s="21" t="s">
        <v>10957</v>
      </c>
      <c r="T5485" s="27" t="s">
        <v>10984</v>
      </c>
      <c r="U5485" s="23"/>
      <c r="V5485" s="23"/>
      <c r="W5485" s="15">
        <f t="shared" si="2"/>
        <v>45635</v>
      </c>
      <c r="X5485" s="24">
        <v>5484.0</v>
      </c>
      <c r="Y5485" s="17" t="str">
        <f t="shared" ref="Y5485:Y5491" si="7923">formulatext(A5485)</f>
        <v>=COUNTIFS(C$3:C5485,C5485)</v>
      </c>
      <c r="Z5485" s="25" t="str">
        <f t="shared" ref="Z5485:Z5491" si="7924">org.libreoffice.regex(Y5485,"(\= COUNTIFS\(C\$\d{1,3}:)(C\d{1,3})(,)(C\d{1,3})(\))","$2")</f>
        <v>#NAME?</v>
      </c>
      <c r="AA5485" s="25" t="str">
        <f t="shared" ref="AA5485:AA5491" si="7925">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922"/>
        <v>1</v>
      </c>
      <c r="B5486" s="10">
        <f t="shared" si="7833"/>
        <v>3</v>
      </c>
      <c r="C5486" s="12" t="s">
        <v>10985</v>
      </c>
      <c r="D5486" s="21" t="s">
        <v>47</v>
      </c>
      <c r="E5486" s="21" t="s">
        <v>10986</v>
      </c>
      <c r="F5486" s="21"/>
      <c r="G5486" s="21"/>
      <c r="H5486" s="21" t="s">
        <v>10987</v>
      </c>
      <c r="I5486" s="21"/>
      <c r="J5486" s="21"/>
      <c r="K5486" s="21"/>
      <c r="L5486" s="21"/>
      <c r="M5486" s="21"/>
      <c r="N5486" s="21"/>
      <c r="O5486" s="21"/>
      <c r="P5486" s="21"/>
      <c r="Q5486" s="21"/>
      <c r="R5486" s="21" t="s">
        <v>10956</v>
      </c>
      <c r="S5486" s="21" t="s">
        <v>10957</v>
      </c>
      <c r="T5486" s="27" t="s">
        <v>10988</v>
      </c>
      <c r="U5486" s="23"/>
      <c r="V5486" s="23"/>
      <c r="W5486" s="15">
        <f t="shared" si="2"/>
        <v>45635</v>
      </c>
      <c r="X5486" s="24">
        <v>5485.0</v>
      </c>
      <c r="Y5486" s="17" t="str">
        <f t="shared" si="7923"/>
        <v>=COUNTIFS(C$3:C5486,C5486)</v>
      </c>
      <c r="Z5486" s="25" t="str">
        <f t="shared" si="7924"/>
        <v>#NAME?</v>
      </c>
      <c r="AA5486" s="25" t="str">
        <f t="shared" si="7925"/>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2"/>
        <v>1</v>
      </c>
      <c r="B5487" s="10">
        <f t="shared" si="7833"/>
        <v>2</v>
      </c>
      <c r="C5487" s="12" t="s">
        <v>10989</v>
      </c>
      <c r="D5487" s="21" t="s">
        <v>84</v>
      </c>
      <c r="E5487" s="21" t="s">
        <v>10990</v>
      </c>
      <c r="F5487" s="21"/>
      <c r="G5487" s="21"/>
      <c r="H5487" s="21" t="s">
        <v>10991</v>
      </c>
      <c r="I5487" s="21"/>
      <c r="J5487" s="21" t="s">
        <v>1145</v>
      </c>
      <c r="K5487" s="21">
        <v>1.0</v>
      </c>
      <c r="L5487" s="21" t="s">
        <v>35</v>
      </c>
      <c r="M5487" s="21" t="s">
        <v>10992</v>
      </c>
      <c r="N5487" s="21" t="s">
        <v>10993</v>
      </c>
      <c r="O5487" s="21"/>
      <c r="P5487" s="21"/>
      <c r="Q5487" s="21"/>
      <c r="R5487" s="21" t="s">
        <v>10956</v>
      </c>
      <c r="S5487" s="21" t="s">
        <v>10957</v>
      </c>
      <c r="T5487" s="27" t="s">
        <v>10994</v>
      </c>
      <c r="U5487" s="23"/>
      <c r="V5487" s="23"/>
      <c r="W5487" s="15">
        <f t="shared" si="2"/>
        <v>45635</v>
      </c>
      <c r="X5487" s="24">
        <v>5486.0</v>
      </c>
      <c r="Y5487" s="17" t="str">
        <f t="shared" si="7923"/>
        <v>=COUNTIFS(C$3:C5487,C5487)</v>
      </c>
      <c r="Z5487" s="25" t="str">
        <f t="shared" si="7924"/>
        <v>#NAME?</v>
      </c>
      <c r="AA5487" s="25" t="str">
        <f t="shared" si="7925"/>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2"/>
        <v>4</v>
      </c>
      <c r="B5488" s="10">
        <f t="shared" si="7833"/>
        <v>4</v>
      </c>
      <c r="C5488" s="12" t="s">
        <v>4064</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10956</v>
      </c>
      <c r="S5488" s="21" t="s">
        <v>10957</v>
      </c>
      <c r="T5488" s="27" t="s">
        <v>10984</v>
      </c>
      <c r="U5488" s="23"/>
      <c r="V5488" s="23"/>
      <c r="W5488" s="15">
        <f t="shared" si="2"/>
        <v>45635</v>
      </c>
      <c r="X5488" s="24">
        <v>5487.0</v>
      </c>
      <c r="Y5488" s="17" t="str">
        <f t="shared" si="7923"/>
        <v>=COUNTIFS(C$3:C5488,C5488)</v>
      </c>
      <c r="Z5488" s="25" t="str">
        <f t="shared" si="7924"/>
        <v>#NAME?</v>
      </c>
      <c r="AA5488" s="25" t="str">
        <f t="shared" si="7925"/>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833"/>
        <v>2</v>
      </c>
      <c r="C5489" s="12" t="s">
        <v>10995</v>
      </c>
      <c r="D5489" s="21" t="s">
        <v>47</v>
      </c>
      <c r="E5489" s="21" t="s">
        <v>10996</v>
      </c>
      <c r="F5489" s="21"/>
      <c r="G5489" s="21"/>
      <c r="H5489" s="21" t="s">
        <v>10997</v>
      </c>
      <c r="I5489" s="21" t="s">
        <v>10998</v>
      </c>
      <c r="J5489" s="21" t="s">
        <v>7770</v>
      </c>
      <c r="K5489" s="21">
        <v>2.0</v>
      </c>
      <c r="L5489" s="21" t="s">
        <v>3045</v>
      </c>
      <c r="M5489" s="21"/>
      <c r="N5489" s="27" t="s">
        <v>10999</v>
      </c>
      <c r="O5489" s="21"/>
      <c r="P5489" s="21"/>
      <c r="Q5489" s="21"/>
      <c r="R5489" s="21" t="s">
        <v>10956</v>
      </c>
      <c r="S5489" s="21" t="s">
        <v>10957</v>
      </c>
      <c r="T5489" s="27" t="s">
        <v>11000</v>
      </c>
      <c r="U5489" s="23"/>
      <c r="V5489" s="23"/>
      <c r="W5489" s="15">
        <f t="shared" si="2"/>
        <v>45635</v>
      </c>
      <c r="X5489" s="24">
        <v>5488.0</v>
      </c>
      <c r="Y5489" s="17" t="str">
        <f t="shared" si="7923"/>
        <v>=COUNTIFS(C$3:C5492,C5489)</v>
      </c>
      <c r="Z5489" s="25" t="str">
        <f t="shared" si="7924"/>
        <v>#NAME?</v>
      </c>
      <c r="AA5489" s="25" t="str">
        <f t="shared" si="7925"/>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926">COUNTIFS(C$3:C5492,C5490)</f>
        <v>1</v>
      </c>
      <c r="B5490" s="10">
        <f t="shared" si="7833"/>
        <v>1</v>
      </c>
      <c r="C5490" s="12" t="s">
        <v>11001</v>
      </c>
      <c r="D5490" s="21" t="s">
        <v>118</v>
      </c>
      <c r="E5490" s="27" t="s">
        <v>5278</v>
      </c>
      <c r="F5490" s="21"/>
      <c r="G5490" s="21"/>
      <c r="H5490" s="21"/>
      <c r="I5490" s="21"/>
      <c r="J5490" s="21"/>
      <c r="K5490" s="21"/>
      <c r="L5490" s="21"/>
      <c r="M5490" s="21"/>
      <c r="N5490" s="21" t="s">
        <v>11002</v>
      </c>
      <c r="O5490" s="21"/>
      <c r="P5490" s="21"/>
      <c r="Q5490" s="21"/>
      <c r="R5490" s="21" t="s">
        <v>10956</v>
      </c>
      <c r="S5490" s="21" t="s">
        <v>10957</v>
      </c>
      <c r="T5490" s="27" t="s">
        <v>10984</v>
      </c>
      <c r="U5490" s="23"/>
      <c r="V5490" s="23"/>
      <c r="W5490" s="15">
        <f t="shared" si="2"/>
        <v>45635</v>
      </c>
      <c r="X5490" s="24">
        <v>5489.0</v>
      </c>
      <c r="Y5490" s="17" t="str">
        <f t="shared" si="7923"/>
        <v>=COUNTIFS(C$3:C5492,C5490)</v>
      </c>
      <c r="Z5490" s="25" t="str">
        <f t="shared" si="7924"/>
        <v>#NAME?</v>
      </c>
      <c r="AA5490" s="25" t="str">
        <f t="shared" si="7925"/>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926"/>
        <v>2</v>
      </c>
      <c r="B5491" s="10">
        <f t="shared" si="7833"/>
        <v>2</v>
      </c>
      <c r="C5491" s="12" t="s">
        <v>10989</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10956</v>
      </c>
      <c r="S5491" s="21" t="s">
        <v>10957</v>
      </c>
      <c r="T5491" s="27" t="s">
        <v>10984</v>
      </c>
      <c r="U5491" s="23"/>
      <c r="V5491" s="23"/>
      <c r="W5491" s="15">
        <f t="shared" si="2"/>
        <v>45635</v>
      </c>
      <c r="X5491" s="24">
        <v>5490.0</v>
      </c>
      <c r="Y5491" s="17" t="str">
        <f t="shared" si="7923"/>
        <v>=COUNTIFS(C$3:C5493,C5491)</v>
      </c>
      <c r="Z5491" s="25" t="str">
        <f t="shared" si="7924"/>
        <v>#NAME?</v>
      </c>
      <c r="AA5491" s="25" t="str">
        <f t="shared" si="7925"/>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833"/>
        <v>0</v>
      </c>
      <c r="C5492" s="130"/>
      <c r="D5492" s="130"/>
      <c r="E5492" s="130"/>
      <c r="F5492" s="130"/>
      <c r="G5492" s="130"/>
      <c r="H5492" s="130"/>
      <c r="I5492" s="130"/>
      <c r="J5492" s="130"/>
      <c r="K5492" s="130"/>
      <c r="L5492" s="130"/>
      <c r="M5492" s="130"/>
      <c r="N5492" s="130"/>
      <c r="O5492" s="130"/>
      <c r="P5492" s="130"/>
      <c r="Q5492" s="130"/>
      <c r="R5492" s="130"/>
      <c r="S5492" s="130"/>
      <c r="T5492" s="130"/>
      <c r="U5492" s="36"/>
      <c r="V5492" s="36"/>
      <c r="W5492" s="15">
        <f t="shared" si="2"/>
        <v>45635</v>
      </c>
      <c r="X5492" s="24">
        <v>5491.0</v>
      </c>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833"/>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2"/>
        <v>45635</v>
      </c>
      <c r="X5493" s="24">
        <v>5492.0</v>
      </c>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927">COUNTIFS(C$3:C5494,C5494)</f>
        <v>3</v>
      </c>
      <c r="B5494" s="10">
        <f t="shared" si="7833"/>
        <v>4</v>
      </c>
      <c r="C5494" s="12" t="s">
        <v>2635</v>
      </c>
      <c r="D5494" s="21" t="str">
        <f t="shared" ref="D5494:D5497" si="7928">VLOOKUP($C5494,$C$1:$P$7320,2,0)</f>
        <v>pron</v>
      </c>
      <c r="E5494" s="21" t="str">
        <f>VLOOKUP($C5494,$C$1:$P$7320,3,0)</f>
        <v>masc instr pl of ta</v>
      </c>
      <c r="F5494" s="21" t="str">
        <f t="shared" ref="F5494:F5497" si="7929">VLOOKUP($C5494,$C$1:$P$7320,4,0)</f>
        <v/>
      </c>
      <c r="G5494" s="21"/>
      <c r="H5494" s="21" t="str">
        <f t="shared" ref="H5494:H5497" si="7930">VLOOKUP($C5494,$C$1:$P$7320,6,0)</f>
        <v>by these</v>
      </c>
      <c r="I5494" s="21" t="str">
        <f t="shared" ref="I5494:I5497" si="7931">VLOOKUP($C5494,$C$1:$P$7320,7,0)</f>
        <v/>
      </c>
      <c r="J5494" s="21" t="str">
        <f t="shared" ref="J5494:J5497" si="7932">VLOOKUP($C5494,$C$1:$P$7320,8,0)</f>
        <v/>
      </c>
      <c r="K5494" s="21" t="str">
        <f t="shared" ref="K5494:K5497" si="7933">VLOOKUP($C5494,$C$1:$P$7320,9,0)</f>
        <v/>
      </c>
      <c r="L5494" s="21" t="str">
        <f t="shared" ref="L5494:L5497" si="7934">VLOOKUP($C5494,$C$1:$P$7320,10,0)</f>
        <v/>
      </c>
      <c r="M5494" s="21" t="str">
        <f t="shared" ref="M5494:M5497" si="7935">VLOOKUP($C5494,$C$1:$P$7320,11,0)</f>
        <v/>
      </c>
      <c r="N5494" s="21" t="str">
        <f t="shared" ref="N5494:N5497" si="7936">VLOOKUP($C5494,$C$1:$P$7320,12,0)</f>
        <v/>
      </c>
      <c r="O5494" s="21" t="str">
        <f t="shared" ref="O5494:O5497" si="7937">VLOOKUP($C5494,$C$1:$P$7320,13,0)</f>
        <v/>
      </c>
      <c r="P5494" s="21" t="str">
        <f t="shared" ref="P5494:P5497" si="7938">VLOOKUP($C5494,$C$1:$P$7320,14,0)</f>
        <v/>
      </c>
      <c r="Q5494" s="21"/>
      <c r="R5494" s="21" t="s">
        <v>10956</v>
      </c>
      <c r="S5494" s="21" t="s">
        <v>10957</v>
      </c>
      <c r="T5494" s="21" t="s">
        <v>11003</v>
      </c>
      <c r="U5494" s="23"/>
      <c r="V5494" s="23"/>
      <c r="W5494" s="15">
        <f t="shared" si="2"/>
        <v>45635</v>
      </c>
      <c r="X5494" s="24">
        <v>5493.0</v>
      </c>
      <c r="Y5494" s="17" t="str">
        <f t="shared" ref="Y5494:Y5498" si="7939">formulatext(A5494)</f>
        <v>=COUNTIFS(C$3:C5494,C5494)</v>
      </c>
      <c r="Z5494" s="25" t="str">
        <f t="shared" ref="Z5494:Z5498" si="7940">org.libreoffice.regex(Y5494,"(\= COUNTIFS\(C\$\d{1,3}:)(C\d{1,3})(,)(C\d{1,3})(\))","$2")</f>
        <v>#NAME?</v>
      </c>
      <c r="AA5494" s="25" t="str">
        <f t="shared" ref="AA5494:AA5498" si="7941">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927"/>
        <v>28</v>
      </c>
      <c r="B5495" s="10">
        <f t="shared" si="7833"/>
        <v>29</v>
      </c>
      <c r="C5495" s="12" t="s">
        <v>1865</v>
      </c>
      <c r="D5495" s="21" t="str">
        <f t="shared" si="7928"/>
        <v>noun</v>
      </c>
      <c r="E5495" s="21" t="s">
        <v>9844</v>
      </c>
      <c r="F5495" s="21" t="str">
        <f t="shared" si="7929"/>
        <v/>
      </c>
      <c r="G5495" s="21"/>
      <c r="H5495" s="21" t="str">
        <f t="shared" si="7930"/>
        <v>with monks</v>
      </c>
      <c r="I5495" s="21" t="str">
        <f t="shared" si="7931"/>
        <v/>
      </c>
      <c r="J5495" s="21" t="str">
        <f t="shared" si="7932"/>
        <v>√bhikkh (beg)</v>
      </c>
      <c r="K5495" s="21">
        <f t="shared" si="7933"/>
        <v>1</v>
      </c>
      <c r="L5495" s="21" t="str">
        <f t="shared" si="7934"/>
        <v>a</v>
      </c>
      <c r="M5495" s="21" t="str">
        <f t="shared" si="7935"/>
        <v/>
      </c>
      <c r="N5495" s="21" t="str">
        <f t="shared" si="7936"/>
        <v>√bhikkh + u</v>
      </c>
      <c r="O5495" s="21" t="str">
        <f t="shared" si="7937"/>
        <v/>
      </c>
      <c r="P5495" s="21" t="str">
        <f t="shared" si="7938"/>
        <v/>
      </c>
      <c r="Q5495" s="21"/>
      <c r="R5495" s="21" t="s">
        <v>10956</v>
      </c>
      <c r="S5495" s="21" t="s">
        <v>10957</v>
      </c>
      <c r="T5495" s="21" t="s">
        <v>11003</v>
      </c>
      <c r="U5495" s="77"/>
      <c r="V5495" s="23"/>
      <c r="W5495" s="15">
        <f t="shared" si="2"/>
        <v>45635</v>
      </c>
      <c r="X5495" s="24">
        <v>5494.0</v>
      </c>
      <c r="Y5495" s="17" t="str">
        <f t="shared" si="7939"/>
        <v>=COUNTIFS(C$3:C5495,C5495)</v>
      </c>
      <c r="Z5495" s="25" t="str">
        <f t="shared" si="7940"/>
        <v>#NAME?</v>
      </c>
      <c r="AA5495" s="25" t="str">
        <f t="shared" si="7941"/>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27"/>
        <v>4</v>
      </c>
      <c r="B5496" s="10">
        <f t="shared" si="7833"/>
        <v>4</v>
      </c>
      <c r="C5496" s="12" t="s">
        <v>4563</v>
      </c>
      <c r="D5496" s="21" t="str">
        <f t="shared" si="7928"/>
        <v>pron</v>
      </c>
      <c r="E5496" s="21" t="str">
        <f t="shared" ref="E5496:E5497" si="7942">VLOOKUP($C5496,$C$1:$P$7320,3,0)</f>
        <v>fem nom sg of ta</v>
      </c>
      <c r="F5496" s="21" t="str">
        <f t="shared" si="7929"/>
        <v/>
      </c>
      <c r="G5496" s="21"/>
      <c r="H5496" s="21" t="str">
        <f t="shared" si="7930"/>
        <v>she, that</v>
      </c>
      <c r="I5496" s="21" t="str">
        <f t="shared" si="7931"/>
        <v/>
      </c>
      <c r="J5496" s="21" t="str">
        <f t="shared" si="7932"/>
        <v/>
      </c>
      <c r="K5496" s="21" t="str">
        <f t="shared" si="7933"/>
        <v/>
      </c>
      <c r="L5496" s="21" t="str">
        <f t="shared" si="7934"/>
        <v/>
      </c>
      <c r="M5496" s="21" t="str">
        <f t="shared" si="7935"/>
        <v/>
      </c>
      <c r="N5496" s="21" t="str">
        <f t="shared" si="7936"/>
        <v/>
      </c>
      <c r="O5496" s="21" t="str">
        <f t="shared" si="7937"/>
        <v/>
      </c>
      <c r="P5496" s="21" t="str">
        <f t="shared" si="7938"/>
        <v/>
      </c>
      <c r="Q5496" s="21"/>
      <c r="R5496" s="21" t="s">
        <v>10956</v>
      </c>
      <c r="S5496" s="21" t="s">
        <v>10957</v>
      </c>
      <c r="T5496" s="21" t="s">
        <v>11003</v>
      </c>
      <c r="U5496" s="23"/>
      <c r="V5496" s="23"/>
      <c r="W5496" s="15">
        <f t="shared" si="2"/>
        <v>45635</v>
      </c>
      <c r="X5496" s="24">
        <v>5495.0</v>
      </c>
      <c r="Y5496" s="17" t="str">
        <f t="shared" si="7939"/>
        <v>=COUNTIFS(C$3:C5496,C5496)</v>
      </c>
      <c r="Z5496" s="25" t="str">
        <f t="shared" si="7940"/>
        <v>#NAME?</v>
      </c>
      <c r="AA5496" s="25" t="str">
        <f t="shared" si="7941"/>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27"/>
        <v>3</v>
      </c>
      <c r="B5497" s="10">
        <f t="shared" si="7833"/>
        <v>3</v>
      </c>
      <c r="C5497" s="12" t="s">
        <v>7883</v>
      </c>
      <c r="D5497" s="21" t="str">
        <f t="shared" si="7928"/>
        <v>noun</v>
      </c>
      <c r="E5497" s="21" t="str">
        <f t="shared" si="7942"/>
        <v>fem nom sg of bhikkhunī</v>
      </c>
      <c r="F5497" s="21" t="str">
        <f t="shared" si="7929"/>
        <v/>
      </c>
      <c r="G5497" s="21"/>
      <c r="H5497" s="21" t="str">
        <f t="shared" si="7930"/>
        <v>nun</v>
      </c>
      <c r="I5497" s="21" t="str">
        <f t="shared" si="7931"/>
        <v>female beggar</v>
      </c>
      <c r="J5497" s="21" t="str">
        <f t="shared" si="7932"/>
        <v>√bhikkh (beg)</v>
      </c>
      <c r="K5497" s="21">
        <f t="shared" si="7933"/>
        <v>1</v>
      </c>
      <c r="L5497" s="21" t="str">
        <f t="shared" si="7934"/>
        <v>a</v>
      </c>
      <c r="M5497" s="21" t="str">
        <f t="shared" si="7935"/>
        <v/>
      </c>
      <c r="N5497" s="21" t="str">
        <f t="shared" si="7936"/>
        <v>√bhikkh + u + [n] + ī</v>
      </c>
      <c r="O5497" s="21" t="str">
        <f t="shared" si="7937"/>
        <v/>
      </c>
      <c r="P5497" s="21" t="str">
        <f t="shared" si="7938"/>
        <v/>
      </c>
      <c r="Q5497" s="21"/>
      <c r="R5497" s="21" t="s">
        <v>10956</v>
      </c>
      <c r="S5497" s="21" t="s">
        <v>10957</v>
      </c>
      <c r="T5497" s="21" t="s">
        <v>11003</v>
      </c>
      <c r="U5497" s="23"/>
      <c r="V5497" s="23"/>
      <c r="W5497" s="15">
        <f t="shared" si="2"/>
        <v>45635</v>
      </c>
      <c r="X5497" s="24">
        <v>5496.0</v>
      </c>
      <c r="Y5497" s="17" t="str">
        <f t="shared" si="7939"/>
        <v>=COUNTIFS(C$3:C5497,C5497)</v>
      </c>
      <c r="Z5497" s="25" t="str">
        <f t="shared" si="7940"/>
        <v>#NAME?</v>
      </c>
      <c r="AA5497" s="25" t="str">
        <f t="shared" si="7941"/>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27"/>
        <v>1</v>
      </c>
      <c r="B5498" s="10">
        <f t="shared" si="7833"/>
        <v>1</v>
      </c>
      <c r="C5498" s="12" t="s">
        <v>11004</v>
      </c>
      <c r="D5498" s="21" t="s">
        <v>401</v>
      </c>
      <c r="E5498" s="21" t="s">
        <v>11005</v>
      </c>
      <c r="F5498" s="21"/>
      <c r="G5498" s="21"/>
      <c r="H5498" s="21" t="s">
        <v>11006</v>
      </c>
      <c r="I5498" s="21" t="s">
        <v>11007</v>
      </c>
      <c r="J5498" s="21" t="s">
        <v>528</v>
      </c>
      <c r="K5498" s="21">
        <v>1.0</v>
      </c>
      <c r="L5498" s="21" t="s">
        <v>196</v>
      </c>
      <c r="M5498" s="21" t="s">
        <v>8465</v>
      </c>
      <c r="N5498" s="21" t="s">
        <v>11008</v>
      </c>
      <c r="O5498" s="21"/>
      <c r="P5498" s="21"/>
      <c r="Q5498" s="21"/>
      <c r="R5498" s="21" t="s">
        <v>10956</v>
      </c>
      <c r="S5498" s="21" t="s">
        <v>10957</v>
      </c>
      <c r="T5498" s="27" t="s">
        <v>11009</v>
      </c>
      <c r="U5498" s="23"/>
      <c r="V5498" s="23"/>
      <c r="W5498" s="15">
        <f t="shared" si="2"/>
        <v>45635</v>
      </c>
      <c r="X5498" s="24">
        <v>5497.0</v>
      </c>
      <c r="Y5498" s="17" t="str">
        <f t="shared" si="7939"/>
        <v>=COUNTIFS(C$3:C5498,C5498)</v>
      </c>
      <c r="Z5498" s="25" t="str">
        <f t="shared" si="7940"/>
        <v>#NAME?</v>
      </c>
      <c r="AA5498" s="25" t="str">
        <f t="shared" si="7941"/>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833"/>
        <v>0</v>
      </c>
      <c r="C5499" s="130"/>
      <c r="D5499" s="130"/>
      <c r="E5499" s="130"/>
      <c r="F5499" s="130"/>
      <c r="G5499" s="130"/>
      <c r="H5499" s="130"/>
      <c r="I5499" s="130"/>
      <c r="J5499" s="130"/>
      <c r="K5499" s="130"/>
      <c r="L5499" s="130"/>
      <c r="M5499" s="130"/>
      <c r="N5499" s="130"/>
      <c r="O5499" s="130"/>
      <c r="P5499" s="130"/>
      <c r="Q5499" s="130"/>
      <c r="R5499" s="130"/>
      <c r="S5499" s="130"/>
      <c r="T5499" s="130"/>
      <c r="U5499" s="36"/>
      <c r="V5499" s="36"/>
      <c r="W5499" s="15">
        <f t="shared" si="2"/>
        <v>45635</v>
      </c>
      <c r="X5499" s="24">
        <v>5498.0</v>
      </c>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833"/>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2"/>
        <v>45635</v>
      </c>
      <c r="X5500" s="24">
        <v>5499.0</v>
      </c>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43">COUNTIFS(C$3:C5501,C5501)</f>
        <v>1</v>
      </c>
      <c r="B5501" s="10">
        <f t="shared" si="7833"/>
        <v>2</v>
      </c>
      <c r="C5501" s="12" t="s">
        <v>11010</v>
      </c>
      <c r="D5501" s="21" t="s">
        <v>84</v>
      </c>
      <c r="E5501" s="21" t="s">
        <v>11011</v>
      </c>
      <c r="F5501" s="21"/>
      <c r="G5501" s="21"/>
      <c r="H5501" s="21" t="s">
        <v>8692</v>
      </c>
      <c r="I5501" s="21" t="s">
        <v>11012</v>
      </c>
      <c r="J5501" s="21" t="s">
        <v>11013</v>
      </c>
      <c r="K5501" s="21">
        <v>1.0</v>
      </c>
      <c r="L5501" s="21" t="s">
        <v>35</v>
      </c>
      <c r="M5501" s="21"/>
      <c r="N5501" s="21" t="s">
        <v>11014</v>
      </c>
      <c r="O5501" s="21"/>
      <c r="P5501" s="21"/>
      <c r="Q5501" s="21"/>
      <c r="R5501" s="21" t="s">
        <v>10956</v>
      </c>
      <c r="S5501" s="21" t="s">
        <v>10957</v>
      </c>
      <c r="T5501" s="27" t="s">
        <v>11015</v>
      </c>
      <c r="U5501" s="23"/>
      <c r="V5501" s="23"/>
      <c r="W5501" s="15">
        <f t="shared" si="2"/>
        <v>45635</v>
      </c>
      <c r="X5501" s="24">
        <v>5500.0</v>
      </c>
      <c r="Y5501" s="17" t="str">
        <f t="shared" ref="Y5501:Y5508" si="7944">formulatext(A5501)</f>
        <v>=COUNTIFS(C$3:C5501,C5501)</v>
      </c>
      <c r="Z5501" s="25" t="str">
        <f t="shared" ref="Z5501:Z5508" si="7945">org.libreoffice.regex(Y5501,"(\= COUNTIFS\(C\$\d{1,3}:)(C\d{1,3})(,)(C\d{1,3})(\))","$2")</f>
        <v>#NAME?</v>
      </c>
      <c r="AA5501" s="25" t="str">
        <f t="shared" ref="AA5501:AA5508" si="7946">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43"/>
        <v>1</v>
      </c>
      <c r="B5502" s="10">
        <f t="shared" si="7833"/>
        <v>2</v>
      </c>
      <c r="C5502" s="12" t="s">
        <v>11016</v>
      </c>
      <c r="D5502" s="21" t="s">
        <v>29</v>
      </c>
      <c r="E5502" s="21" t="s">
        <v>68</v>
      </c>
      <c r="F5502" s="21"/>
      <c r="G5502" s="21"/>
      <c r="H5502" s="21" t="s">
        <v>11017</v>
      </c>
      <c r="I5502" s="21"/>
      <c r="J5502" s="21"/>
      <c r="K5502" s="21"/>
      <c r="L5502" s="21"/>
      <c r="M5502" s="21"/>
      <c r="N5502" s="21" t="s">
        <v>11018</v>
      </c>
      <c r="O5502" s="21"/>
      <c r="P5502" s="21"/>
      <c r="Q5502" s="21"/>
      <c r="R5502" s="21" t="s">
        <v>10956</v>
      </c>
      <c r="S5502" s="21" t="s">
        <v>10957</v>
      </c>
      <c r="T5502" s="27" t="s">
        <v>11019</v>
      </c>
      <c r="U5502" s="23"/>
      <c r="V5502" s="23"/>
      <c r="W5502" s="15">
        <f t="shared" si="2"/>
        <v>45635</v>
      </c>
      <c r="X5502" s="24">
        <v>5501.0</v>
      </c>
      <c r="Y5502" s="17" t="str">
        <f t="shared" si="7944"/>
        <v>=COUNTIFS(C$3:C5502,C5502)</v>
      </c>
      <c r="Z5502" s="25" t="str">
        <f t="shared" si="7945"/>
        <v>#NAME?</v>
      </c>
      <c r="AA5502" s="25" t="str">
        <f t="shared" si="7946"/>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3"/>
        <v>2</v>
      </c>
      <c r="B5503" s="10">
        <f t="shared" si="7833"/>
        <v>3</v>
      </c>
      <c r="C5503" s="12" t="s">
        <v>2293</v>
      </c>
      <c r="D5503" s="21" t="str">
        <f t="shared" ref="D5503:D5505" si="7947">VLOOKUP($C5503,$C$1:$P$7320,2,0)</f>
        <v>noun</v>
      </c>
      <c r="E5503" s="21" t="str">
        <f t="shared" ref="E5503:E5505" si="7948">VLOOKUP($C5503,$C$1:$P$7320,3,0)</f>
        <v>fem voc of bhaginī</v>
      </c>
      <c r="F5503" s="21" t="str">
        <f t="shared" ref="F5503:F5505" si="7949">VLOOKUP($C5503,$C$1:$P$7320,4,0)</f>
        <v/>
      </c>
      <c r="G5503" s="21"/>
      <c r="H5503" s="21" t="str">
        <f t="shared" ref="H5503:H5505" si="7950">VLOOKUP($C5503,$C$1:$P$7320,6,0)</f>
        <v>sister, woman</v>
      </c>
      <c r="I5503" s="21" t="str">
        <f t="shared" ref="I5503:I5505" si="7951">VLOOKUP($C5503,$C$1:$P$7320,7,0)</f>
        <v/>
      </c>
      <c r="J5503" s="21" t="str">
        <f t="shared" ref="J5503:J5505" si="7952">VLOOKUP($C5503,$C$1:$P$7320,8,0)</f>
        <v>√bhaj (divide, distribute)</v>
      </c>
      <c r="K5503" s="21">
        <f t="shared" ref="K5503:K5505" si="7953">VLOOKUP($C5503,$C$1:$P$7320,9,0)</f>
        <v>1</v>
      </c>
      <c r="L5503" s="21" t="str">
        <f t="shared" ref="L5503:L5505" si="7954">VLOOKUP($C5503,$C$1:$P$7320,10,0)</f>
        <v>a</v>
      </c>
      <c r="M5503" s="21" t="str">
        <f t="shared" ref="M5503:M5505" si="7955">VLOOKUP($C5503,$C$1:$P$7320,11,0)</f>
        <v/>
      </c>
      <c r="N5503" s="21" t="str">
        <f t="shared" ref="N5503:N5505" si="7956">VLOOKUP($C5503,$C$1:$P$7320,12,0)</f>
        <v>√bhaj &gt; bhag + a + inī</v>
      </c>
      <c r="O5503" s="21" t="str">
        <f t="shared" ref="O5503:O5505" si="7957">VLOOKUP($C5503,$C$1:$P$7320,13,0)</f>
        <v/>
      </c>
      <c r="P5503" s="21" t="str">
        <f t="shared" ref="P5503:P5505" si="7958">VLOOKUP($C5503,$C$1:$P$7320,14,0)</f>
        <v/>
      </c>
      <c r="Q5503" s="21"/>
      <c r="R5503" s="21" t="s">
        <v>10956</v>
      </c>
      <c r="S5503" s="21" t="s">
        <v>10957</v>
      </c>
      <c r="T5503" s="27" t="s">
        <v>11020</v>
      </c>
      <c r="U5503" s="23"/>
      <c r="V5503" s="23"/>
      <c r="W5503" s="15">
        <f t="shared" si="2"/>
        <v>45635</v>
      </c>
      <c r="X5503" s="24">
        <v>5502.0</v>
      </c>
      <c r="Y5503" s="17" t="str">
        <f t="shared" si="7944"/>
        <v>=COUNTIFS(C$3:C5503,C5503)</v>
      </c>
      <c r="Z5503" s="25" t="str">
        <f t="shared" si="7945"/>
        <v>#NAME?</v>
      </c>
      <c r="AA5503" s="25" t="str">
        <f t="shared" si="7946"/>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3"/>
        <v>5</v>
      </c>
      <c r="B5504" s="10">
        <f t="shared" si="7833"/>
        <v>6</v>
      </c>
      <c r="C5504" s="12" t="s">
        <v>6411</v>
      </c>
      <c r="D5504" s="21" t="str">
        <f t="shared" si="7947"/>
        <v>ind</v>
      </c>
      <c r="E5504" s="21" t="str">
        <f t="shared" si="7948"/>
        <v>adv, prep</v>
      </c>
      <c r="F5504" s="21" t="str">
        <f t="shared" si="7949"/>
        <v>+dat</v>
      </c>
      <c r="G5504" s="21"/>
      <c r="H5504" s="21" t="str">
        <f t="shared" si="7950"/>
        <v>until, as long as</v>
      </c>
      <c r="I5504" s="21" t="str">
        <f t="shared" si="7951"/>
        <v/>
      </c>
      <c r="J5504" s="21" t="str">
        <f t="shared" si="7952"/>
        <v/>
      </c>
      <c r="K5504" s="21" t="str">
        <f t="shared" si="7953"/>
        <v/>
      </c>
      <c r="L5504" s="21" t="str">
        <f t="shared" si="7954"/>
        <v/>
      </c>
      <c r="M5504" s="21" t="str">
        <f t="shared" si="7955"/>
        <v/>
      </c>
      <c r="N5504" s="21" t="str">
        <f t="shared" si="7956"/>
        <v/>
      </c>
      <c r="O5504" s="21" t="str">
        <f t="shared" si="7957"/>
        <v/>
      </c>
      <c r="P5504" s="21" t="str">
        <f t="shared" si="7958"/>
        <v/>
      </c>
      <c r="Q5504" s="21"/>
      <c r="R5504" s="21" t="s">
        <v>10956</v>
      </c>
      <c r="S5504" s="21" t="s">
        <v>10957</v>
      </c>
      <c r="T5504" s="27" t="s">
        <v>11020</v>
      </c>
      <c r="U5504" s="23"/>
      <c r="V5504" s="23"/>
      <c r="W5504" s="15">
        <f t="shared" si="2"/>
        <v>45635</v>
      </c>
      <c r="X5504" s="24">
        <v>5503.0</v>
      </c>
      <c r="Y5504" s="17" t="str">
        <f t="shared" si="7944"/>
        <v>=COUNTIFS(C$3:C5504,C5504)</v>
      </c>
      <c r="Z5504" s="25" t="str">
        <f t="shared" si="7945"/>
        <v>#NAME?</v>
      </c>
      <c r="AA5504" s="25" t="str">
        <f t="shared" si="7946"/>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3"/>
        <v>25</v>
      </c>
      <c r="B5505" s="10">
        <f t="shared" si="7833"/>
        <v>26</v>
      </c>
      <c r="C5505" s="12" t="s">
        <v>2606</v>
      </c>
      <c r="D5505" s="21" t="str">
        <f t="shared" si="7947"/>
        <v>noun</v>
      </c>
      <c r="E5505" s="21" t="str">
        <f t="shared" si="7948"/>
        <v>masc nom pl, from bhikkhati</v>
      </c>
      <c r="F5505" s="21" t="str">
        <f t="shared" si="7949"/>
        <v/>
      </c>
      <c r="G5505" s="21"/>
      <c r="H5505" s="21" t="str">
        <f t="shared" si="7950"/>
        <v>monks, monastics</v>
      </c>
      <c r="I5505" s="21" t="str">
        <f t="shared" si="7951"/>
        <v>beggars, mendicants</v>
      </c>
      <c r="J5505" s="21" t="str">
        <f t="shared" si="7952"/>
        <v>√bhikkh (beg)</v>
      </c>
      <c r="K5505" s="21">
        <f t="shared" si="7953"/>
        <v>1</v>
      </c>
      <c r="L5505" s="21" t="str">
        <f t="shared" si="7954"/>
        <v>a</v>
      </c>
      <c r="M5505" s="21" t="str">
        <f t="shared" si="7955"/>
        <v/>
      </c>
      <c r="N5505" s="21" t="str">
        <f t="shared" si="7956"/>
        <v>√bhikkh + u</v>
      </c>
      <c r="O5505" s="21" t="str">
        <f t="shared" si="7957"/>
        <v/>
      </c>
      <c r="P5505" s="21" t="str">
        <f t="shared" si="7958"/>
        <v/>
      </c>
      <c r="Q5505" s="21"/>
      <c r="R5505" s="21" t="s">
        <v>10956</v>
      </c>
      <c r="S5505" s="21" t="s">
        <v>10957</v>
      </c>
      <c r="T5505" s="27" t="s">
        <v>11020</v>
      </c>
      <c r="U5505" s="23"/>
      <c r="V5505" s="23"/>
      <c r="W5505" s="15">
        <f t="shared" si="2"/>
        <v>45635</v>
      </c>
      <c r="X5505" s="24">
        <v>5504.0</v>
      </c>
      <c r="Y5505" s="17" t="str">
        <f t="shared" si="7944"/>
        <v>=COUNTIFS(C$3:C5505,C5505)</v>
      </c>
      <c r="Z5505" s="25" t="str">
        <f t="shared" si="7945"/>
        <v>#NAME?</v>
      </c>
      <c r="AA5505" s="25" t="str">
        <f t="shared" si="7946"/>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3"/>
        <v>1</v>
      </c>
      <c r="B5506" s="10">
        <f t="shared" si="7833"/>
        <v>2</v>
      </c>
      <c r="C5506" s="12" t="s">
        <v>11021</v>
      </c>
      <c r="D5506" s="21" t="s">
        <v>118</v>
      </c>
      <c r="E5506" s="21" t="s">
        <v>897</v>
      </c>
      <c r="F5506" s="21"/>
      <c r="G5506" s="21"/>
      <c r="H5506" s="21"/>
      <c r="I5506" s="21"/>
      <c r="J5506" s="21"/>
      <c r="K5506" s="21"/>
      <c r="L5506" s="21"/>
      <c r="M5506" s="21"/>
      <c r="N5506" s="21" t="s">
        <v>11022</v>
      </c>
      <c r="O5506" s="21"/>
      <c r="P5506" s="21"/>
      <c r="Q5506" s="21"/>
      <c r="R5506" s="21" t="s">
        <v>10956</v>
      </c>
      <c r="S5506" s="21" t="s">
        <v>10957</v>
      </c>
      <c r="T5506" s="27" t="s">
        <v>11020</v>
      </c>
      <c r="U5506" s="23"/>
      <c r="V5506" s="23"/>
      <c r="W5506" s="15">
        <f t="shared" si="2"/>
        <v>45635</v>
      </c>
      <c r="X5506" s="24">
        <v>5505.0</v>
      </c>
      <c r="Y5506" s="17" t="str">
        <f t="shared" si="7944"/>
        <v>=COUNTIFS(C$3:C5506,C5506)</v>
      </c>
      <c r="Z5506" s="25" t="str">
        <f t="shared" si="7945"/>
        <v>#NAME?</v>
      </c>
      <c r="AA5506" s="25" t="str">
        <f t="shared" si="7946"/>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3"/>
        <v>1</v>
      </c>
      <c r="B5507" s="10">
        <f t="shared" si="7833"/>
        <v>1</v>
      </c>
      <c r="C5507" s="12" t="s">
        <v>11023</v>
      </c>
      <c r="D5507" s="21" t="s">
        <v>84</v>
      </c>
      <c r="E5507" s="21" t="s">
        <v>11024</v>
      </c>
      <c r="F5507" s="21"/>
      <c r="G5507" s="21"/>
      <c r="H5507" s="21" t="s">
        <v>10964</v>
      </c>
      <c r="I5507" s="21"/>
      <c r="J5507" s="21" t="s">
        <v>5414</v>
      </c>
      <c r="K5507" s="21">
        <v>2.0</v>
      </c>
      <c r="L5507" s="21" t="s">
        <v>3045</v>
      </c>
      <c r="M5507" s="21" t="s">
        <v>6525</v>
      </c>
      <c r="N5507" s="21" t="s">
        <v>8087</v>
      </c>
      <c r="O5507" s="21"/>
      <c r="P5507" s="21"/>
      <c r="Q5507" s="21"/>
      <c r="R5507" s="21" t="s">
        <v>10956</v>
      </c>
      <c r="S5507" s="21" t="s">
        <v>10957</v>
      </c>
      <c r="T5507" s="27" t="s">
        <v>11025</v>
      </c>
      <c r="U5507" s="23"/>
      <c r="V5507" s="23"/>
      <c r="W5507" s="15">
        <f t="shared" si="2"/>
        <v>45635</v>
      </c>
      <c r="X5507" s="24">
        <v>5506.0</v>
      </c>
      <c r="Y5507" s="17" t="str">
        <f t="shared" si="7944"/>
        <v>=COUNTIFS(C$3:C5507,C5507)</v>
      </c>
      <c r="Z5507" s="25" t="str">
        <f t="shared" si="7945"/>
        <v>#NAME?</v>
      </c>
      <c r="AA5507" s="25" t="str">
        <f t="shared" si="7946"/>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3"/>
        <v>46</v>
      </c>
      <c r="B5508" s="10">
        <f t="shared" si="7833"/>
        <v>63</v>
      </c>
      <c r="C5508" s="12" t="s">
        <v>449</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10956</v>
      </c>
      <c r="S5508" s="21" t="s">
        <v>10957</v>
      </c>
      <c r="T5508" s="27" t="s">
        <v>11020</v>
      </c>
      <c r="U5508" s="23"/>
      <c r="V5508" s="23"/>
      <c r="W5508" s="15">
        <f t="shared" si="2"/>
        <v>45635</v>
      </c>
      <c r="X5508" s="24">
        <v>5507.0</v>
      </c>
      <c r="Y5508" s="17" t="str">
        <f t="shared" si="7944"/>
        <v>=COUNTIFS(C$3:C5508,C5508)</v>
      </c>
      <c r="Z5508" s="25" t="str">
        <f t="shared" si="7945"/>
        <v>#NAME?</v>
      </c>
      <c r="AA5508" s="25" t="str">
        <f t="shared" si="7946"/>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833"/>
        <v>0</v>
      </c>
      <c r="C5509" s="130"/>
      <c r="D5509" s="130"/>
      <c r="E5509" s="130"/>
      <c r="F5509" s="130"/>
      <c r="G5509" s="130"/>
      <c r="H5509" s="130"/>
      <c r="I5509" s="130"/>
      <c r="J5509" s="130"/>
      <c r="K5509" s="130"/>
      <c r="L5509" s="130"/>
      <c r="M5509" s="130"/>
      <c r="N5509" s="130"/>
      <c r="O5509" s="130"/>
      <c r="P5509" s="130"/>
      <c r="Q5509" s="130"/>
      <c r="R5509" s="130"/>
      <c r="S5509" s="130"/>
      <c r="T5509" s="130"/>
      <c r="U5509" s="36"/>
      <c r="V5509" s="36"/>
      <c r="W5509" s="15">
        <f t="shared" si="2"/>
        <v>45635</v>
      </c>
      <c r="X5509" s="24">
        <v>5508.0</v>
      </c>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833"/>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2"/>
        <v>45635</v>
      </c>
      <c r="X5510" s="24">
        <v>5509.0</v>
      </c>
      <c r="Y5510" s="17" t="str">
        <f t="shared" ref="Y5510:Y5521" si="7959">formulatext(A5510)</f>
        <v>#N/A</v>
      </c>
      <c r="Z5510" s="25" t="str">
        <f t="shared" ref="Z5510:Z5521" si="7960">org.libreoffice.regex(Y5510,"(\= COUNTIFS\(C\$\d{1,3}:)(C\d{1,3})(,)(C\d{1,3})(\))","$2")</f>
        <v>#NAME?</v>
      </c>
      <c r="AA5510" s="25" t="str">
        <f t="shared" ref="AA5510:AA5521" si="7961">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62">COUNTIFS(C$3:C5511,C5511)</f>
        <v>1</v>
      </c>
      <c r="B5511" s="10">
        <f t="shared" si="7833"/>
        <v>1</v>
      </c>
      <c r="C5511" s="12" t="s">
        <v>11026</v>
      </c>
      <c r="D5511" s="21" t="s">
        <v>118</v>
      </c>
      <c r="E5511" s="21" t="s">
        <v>6774</v>
      </c>
      <c r="F5511" s="21"/>
      <c r="G5511" s="21"/>
      <c r="H5511" s="21" t="s">
        <v>11027</v>
      </c>
      <c r="I5511" s="21"/>
      <c r="J5511" s="21"/>
      <c r="K5511" s="21"/>
      <c r="L5511" s="21"/>
      <c r="M5511" s="21"/>
      <c r="N5511" s="21" t="s">
        <v>11028</v>
      </c>
      <c r="O5511" s="21"/>
      <c r="P5511" s="21"/>
      <c r="Q5511" s="21"/>
      <c r="R5511" s="21" t="s">
        <v>10956</v>
      </c>
      <c r="S5511" s="21" t="s">
        <v>10957</v>
      </c>
      <c r="T5511" s="27" t="s">
        <v>11029</v>
      </c>
      <c r="U5511" s="23"/>
      <c r="V5511" s="23"/>
      <c r="W5511" s="15">
        <f t="shared" si="2"/>
        <v>45635</v>
      </c>
      <c r="X5511" s="24">
        <v>5510.0</v>
      </c>
      <c r="Y5511" s="17" t="str">
        <f t="shared" si="7959"/>
        <v>=COUNTIFS(C$3:C5511,C5511)</v>
      </c>
      <c r="Z5511" s="25" t="str">
        <f t="shared" si="7960"/>
        <v>#NAME?</v>
      </c>
      <c r="AA5511" s="25" t="str">
        <f t="shared" si="7961"/>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62"/>
        <v>1</v>
      </c>
      <c r="B5512" s="10">
        <f t="shared" si="7833"/>
        <v>1</v>
      </c>
      <c r="C5512" s="12" t="s">
        <v>11030</v>
      </c>
      <c r="D5512" s="21" t="s">
        <v>42</v>
      </c>
      <c r="E5512" s="21" t="s">
        <v>11031</v>
      </c>
      <c r="F5512" s="21"/>
      <c r="G5512" s="21"/>
      <c r="H5512" s="21" t="s">
        <v>11032</v>
      </c>
      <c r="I5512" s="21"/>
      <c r="J5512" s="21"/>
      <c r="K5512" s="21"/>
      <c r="L5512" s="21"/>
      <c r="M5512" s="21"/>
      <c r="N5512" s="21" t="s">
        <v>11033</v>
      </c>
      <c r="O5512" s="21"/>
      <c r="P5512" s="21"/>
      <c r="Q5512" s="21"/>
      <c r="R5512" s="21" t="s">
        <v>10956</v>
      </c>
      <c r="S5512" s="21" t="s">
        <v>10957</v>
      </c>
      <c r="T5512" s="43" t="s">
        <v>11034</v>
      </c>
      <c r="U5512" s="23"/>
      <c r="V5512" s="23"/>
      <c r="W5512" s="15">
        <f t="shared" si="2"/>
        <v>45635</v>
      </c>
      <c r="X5512" s="24">
        <v>5511.0</v>
      </c>
      <c r="Y5512" s="17" t="str">
        <f t="shared" si="7959"/>
        <v>=COUNTIFS(C$3:C5512,C5512)</v>
      </c>
      <c r="Z5512" s="25" t="str">
        <f t="shared" si="7960"/>
        <v>#NAME?</v>
      </c>
      <c r="AA5512" s="25" t="str">
        <f t="shared" si="7961"/>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2"/>
        <v>27</v>
      </c>
      <c r="B5513" s="10">
        <f t="shared" si="7833"/>
        <v>27</v>
      </c>
      <c r="C5513" s="12" t="s">
        <v>851</v>
      </c>
      <c r="D5513" s="21" t="str">
        <f t="shared" ref="D5513:D5516" si="7963">VLOOKUP($C5513,$C$1:$P$7320,2,0)</f>
        <v>ind</v>
      </c>
      <c r="E5513" s="21" t="s">
        <v>11035</v>
      </c>
      <c r="F5513" s="21" t="str">
        <f t="shared" ref="F5513:F5516" si="7964">VLOOKUP($C5513,$C$1:$P$7320,4,0)</f>
        <v/>
      </c>
      <c r="G5513" s="21"/>
      <c r="H5513" s="21" t="str">
        <f t="shared" ref="H5513:H5516" si="7965">VLOOKUP($C5513,$C$1:$P$7320,6,0)</f>
        <v>then, and, now, even</v>
      </c>
      <c r="I5513" s="21" t="str">
        <f t="shared" ref="I5513:I5516" si="7966">VLOOKUP($C5513,$C$1:$P$7320,7,0)</f>
        <v/>
      </c>
      <c r="J5513" s="21" t="str">
        <f t="shared" ref="J5513:J5516" si="7967">VLOOKUP($C5513,$C$1:$P$7320,8,0)</f>
        <v/>
      </c>
      <c r="K5513" s="21" t="str">
        <f t="shared" ref="K5513:K5516" si="7968">VLOOKUP($C5513,$C$1:$P$7320,9,0)</f>
        <v/>
      </c>
      <c r="L5513" s="21" t="str">
        <f t="shared" ref="L5513:L5516" si="7969">VLOOKUP($C5513,$C$1:$P$7320,10,0)</f>
        <v/>
      </c>
      <c r="M5513" s="21" t="str">
        <f t="shared" ref="M5513:M5516" si="7970">VLOOKUP($C5513,$C$1:$P$7320,11,0)</f>
        <v/>
      </c>
      <c r="N5513" s="21" t="str">
        <f t="shared" ref="N5513:N5516" si="7971">VLOOKUP($C5513,$C$1:$P$7320,12,0)</f>
        <v>(a)pi</v>
      </c>
      <c r="O5513" s="21" t="str">
        <f t="shared" ref="O5513:O5515" si="7972">VLOOKUP($C5513,$C$1:$P$7320,13,0)</f>
        <v/>
      </c>
      <c r="P5513" s="21" t="str">
        <f t="shared" ref="P5513:P5515" si="7973">VLOOKUP($C5513,$C$1:$P$7320,14,0)</f>
        <v/>
      </c>
      <c r="Q5513" s="21"/>
      <c r="R5513" s="21" t="s">
        <v>10956</v>
      </c>
      <c r="S5513" s="21" t="s">
        <v>10957</v>
      </c>
      <c r="T5513" s="136" t="s">
        <v>11036</v>
      </c>
      <c r="U5513" s="23"/>
      <c r="V5513" s="23"/>
      <c r="W5513" s="15">
        <f t="shared" si="2"/>
        <v>45635</v>
      </c>
      <c r="X5513" s="24">
        <v>5512.0</v>
      </c>
      <c r="Y5513" s="17" t="str">
        <f t="shared" si="7959"/>
        <v>=COUNTIFS(C$3:C5513,C5513)</v>
      </c>
      <c r="Z5513" s="25" t="str">
        <f t="shared" si="7960"/>
        <v>#NAME?</v>
      </c>
      <c r="AA5513" s="25" t="str">
        <f t="shared" si="7961"/>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2"/>
        <v>38</v>
      </c>
      <c r="B5514" s="10">
        <f t="shared" si="7833"/>
        <v>38</v>
      </c>
      <c r="C5514" s="12" t="s">
        <v>2672</v>
      </c>
      <c r="D5514" s="21" t="str">
        <f t="shared" si="7963"/>
        <v>ind</v>
      </c>
      <c r="E5514" s="21" t="str">
        <f t="shared" ref="E5514:E5516" si="7974">VLOOKUP($C5514,$C$1:$P$7320,3,0)</f>
        <v>cond</v>
      </c>
      <c r="F5514" s="21" t="str">
        <f t="shared" si="7964"/>
        <v/>
      </c>
      <c r="G5514" s="21"/>
      <c r="H5514" s="21" t="str">
        <f t="shared" si="7965"/>
        <v>if</v>
      </c>
      <c r="I5514" s="21" t="str">
        <f t="shared" si="7966"/>
        <v/>
      </c>
      <c r="J5514" s="21" t="str">
        <f t="shared" si="7967"/>
        <v/>
      </c>
      <c r="K5514" s="21" t="str">
        <f t="shared" si="7968"/>
        <v/>
      </c>
      <c r="L5514" s="21" t="str">
        <f t="shared" si="7969"/>
        <v/>
      </c>
      <c r="M5514" s="21" t="str">
        <f t="shared" si="7970"/>
        <v/>
      </c>
      <c r="N5514" s="21" t="str">
        <f t="shared" si="7971"/>
        <v/>
      </c>
      <c r="O5514" s="21" t="str">
        <f t="shared" si="7972"/>
        <v/>
      </c>
      <c r="P5514" s="21" t="str">
        <f t="shared" si="7973"/>
        <v/>
      </c>
      <c r="Q5514" s="21"/>
      <c r="R5514" s="21" t="s">
        <v>10956</v>
      </c>
      <c r="S5514" s="21" t="s">
        <v>10957</v>
      </c>
      <c r="T5514" s="136" t="s">
        <v>11036</v>
      </c>
      <c r="U5514" s="23"/>
      <c r="V5514" s="23"/>
      <c r="W5514" s="15">
        <f t="shared" si="2"/>
        <v>45635</v>
      </c>
      <c r="X5514" s="24">
        <v>5513.0</v>
      </c>
      <c r="Y5514" s="17" t="str">
        <f t="shared" si="7959"/>
        <v>=COUNTIFS(C$3:C5514,C5514)</v>
      </c>
      <c r="Z5514" s="25" t="str">
        <f t="shared" si="7960"/>
        <v>#NAME?</v>
      </c>
      <c r="AA5514" s="25" t="str">
        <f t="shared" si="7961"/>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2"/>
        <v>9</v>
      </c>
      <c r="B5515" s="10">
        <f t="shared" si="7833"/>
        <v>9</v>
      </c>
      <c r="C5515" s="12" t="s">
        <v>4782</v>
      </c>
      <c r="D5515" s="21" t="str">
        <f t="shared" si="7963"/>
        <v>noun</v>
      </c>
      <c r="E5515" s="21" t="str">
        <f t="shared" si="7974"/>
        <v>masc dat sg of bhikkhu, from bhikkhati</v>
      </c>
      <c r="F5515" s="21" t="str">
        <f t="shared" si="7964"/>
        <v/>
      </c>
      <c r="G5515" s="21"/>
      <c r="H5515" s="21" t="str">
        <f t="shared" si="7965"/>
        <v>for a monk, monastic</v>
      </c>
      <c r="I5515" s="21" t="str">
        <f t="shared" si="7966"/>
        <v>beggar, mendicant</v>
      </c>
      <c r="J5515" s="21" t="str">
        <f t="shared" si="7967"/>
        <v>√bhikkh (beg)</v>
      </c>
      <c r="K5515" s="21">
        <f t="shared" si="7968"/>
        <v>1</v>
      </c>
      <c r="L5515" s="21" t="str">
        <f t="shared" si="7969"/>
        <v>a</v>
      </c>
      <c r="M5515" s="21" t="str">
        <f t="shared" si="7970"/>
        <v/>
      </c>
      <c r="N5515" s="21" t="str">
        <f t="shared" si="7971"/>
        <v>√bhikkh + u</v>
      </c>
      <c r="O5515" s="21" t="str">
        <f t="shared" si="7972"/>
        <v/>
      </c>
      <c r="P5515" s="21" t="str">
        <f t="shared" si="7973"/>
        <v/>
      </c>
      <c r="Q5515" s="21"/>
      <c r="R5515" s="21" t="s">
        <v>10956</v>
      </c>
      <c r="S5515" s="21" t="s">
        <v>10957</v>
      </c>
      <c r="T5515" s="136" t="s">
        <v>11036</v>
      </c>
      <c r="U5515" s="23"/>
      <c r="V5515" s="23"/>
      <c r="W5515" s="15">
        <f t="shared" si="2"/>
        <v>45635</v>
      </c>
      <c r="X5515" s="24">
        <v>5514.0</v>
      </c>
      <c r="Y5515" s="17" t="str">
        <f t="shared" si="7959"/>
        <v>=COUNTIFS(C$3:C5515,C5515)</v>
      </c>
      <c r="Z5515" s="25" t="str">
        <f t="shared" si="7960"/>
        <v>#NAME?</v>
      </c>
      <c r="AA5515" s="25" t="str">
        <f t="shared" si="7961"/>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2"/>
        <v>25</v>
      </c>
      <c r="B5516" s="10">
        <f t="shared" si="7833"/>
        <v>80</v>
      </c>
      <c r="C5516" s="12" t="s">
        <v>1856</v>
      </c>
      <c r="D5516" s="21" t="str">
        <f t="shared" si="7963"/>
        <v>ind</v>
      </c>
      <c r="E5516" s="21" t="str">
        <f t="shared" si="7974"/>
        <v>neg</v>
      </c>
      <c r="F5516" s="21" t="str">
        <f t="shared" si="7964"/>
        <v/>
      </c>
      <c r="G5516" s="21"/>
      <c r="H5516" s="21" t="str">
        <f t="shared" si="7965"/>
        <v>not</v>
      </c>
      <c r="I5516" s="21" t="str">
        <f t="shared" si="7966"/>
        <v/>
      </c>
      <c r="J5516" s="21" t="str">
        <f t="shared" si="7967"/>
        <v/>
      </c>
      <c r="K5516" s="21" t="str">
        <f t="shared" si="7968"/>
        <v/>
      </c>
      <c r="L5516" s="21" t="str">
        <f t="shared" si="7969"/>
        <v/>
      </c>
      <c r="M5516" s="21" t="str">
        <f t="shared" si="7970"/>
        <v/>
      </c>
      <c r="N5516" s="21" t="str">
        <f t="shared" si="7971"/>
        <v/>
      </c>
      <c r="O5516" s="21"/>
      <c r="P5516" s="21"/>
      <c r="Q5516" s="21"/>
      <c r="R5516" s="21" t="s">
        <v>10956</v>
      </c>
      <c r="S5516" s="21" t="s">
        <v>10957</v>
      </c>
      <c r="T5516" s="136" t="s">
        <v>11036</v>
      </c>
      <c r="U5516" s="23"/>
      <c r="V5516" s="23"/>
      <c r="W5516" s="15">
        <f t="shared" si="2"/>
        <v>45635</v>
      </c>
      <c r="X5516" s="24">
        <v>5515.0</v>
      </c>
      <c r="Y5516" s="17" t="str">
        <f t="shared" si="7959"/>
        <v>=COUNTIFS(C$3:C5516,C5516)</v>
      </c>
      <c r="Z5516" s="25" t="str">
        <f t="shared" si="7960"/>
        <v>#NAME?</v>
      </c>
      <c r="AA5516" s="25" t="str">
        <f t="shared" si="7961"/>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2"/>
        <v>1</v>
      </c>
      <c r="B5517" s="10">
        <f t="shared" si="7833"/>
        <v>1</v>
      </c>
      <c r="C5517" s="44" t="s">
        <v>11037</v>
      </c>
      <c r="D5517" s="21" t="s">
        <v>84</v>
      </c>
      <c r="E5517" s="21" t="s">
        <v>11038</v>
      </c>
      <c r="F5517" s="21" t="s">
        <v>31</v>
      </c>
      <c r="G5517" s="21"/>
      <c r="H5517" s="21" t="s">
        <v>11039</v>
      </c>
      <c r="I5517" s="27" t="s">
        <v>11040</v>
      </c>
      <c r="J5517" s="27" t="s">
        <v>11041</v>
      </c>
      <c r="K5517" s="21">
        <v>1.0</v>
      </c>
      <c r="L5517" s="21" t="s">
        <v>35</v>
      </c>
      <c r="M5517" s="27" t="s">
        <v>11042</v>
      </c>
      <c r="N5517" s="21" t="s">
        <v>11043</v>
      </c>
      <c r="O5517" s="21"/>
      <c r="P5517" s="21"/>
      <c r="Q5517" s="21" t="s">
        <v>11044</v>
      </c>
      <c r="R5517" s="21" t="s">
        <v>10956</v>
      </c>
      <c r="S5517" s="21" t="s">
        <v>10957</v>
      </c>
      <c r="T5517" s="27" t="s">
        <v>11045</v>
      </c>
      <c r="U5517" s="23"/>
      <c r="V5517" s="23"/>
      <c r="W5517" s="15">
        <f t="shared" si="2"/>
        <v>45635</v>
      </c>
      <c r="X5517" s="24">
        <v>5516.0</v>
      </c>
      <c r="Y5517" s="17" t="str">
        <f t="shared" si="7959"/>
        <v>=COUNTIFS(C$3:C5517,C5517)</v>
      </c>
      <c r="Z5517" s="25" t="str">
        <f t="shared" si="7960"/>
        <v>#NAME?</v>
      </c>
      <c r="AA5517" s="25" t="str">
        <f t="shared" si="7961"/>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2"/>
        <v>1</v>
      </c>
      <c r="B5518" s="10">
        <f t="shared" si="7833"/>
        <v>1</v>
      </c>
      <c r="C5518" s="44" t="s">
        <v>11046</v>
      </c>
      <c r="D5518" s="21" t="s">
        <v>84</v>
      </c>
      <c r="E5518" s="21" t="s">
        <v>11038</v>
      </c>
      <c r="F5518" s="21"/>
      <c r="G5518" s="21"/>
      <c r="H5518" s="27" t="s">
        <v>11047</v>
      </c>
      <c r="I5518" s="27" t="s">
        <v>11048</v>
      </c>
      <c r="J5518" s="27" t="s">
        <v>11049</v>
      </c>
      <c r="K5518" s="21">
        <v>1.0</v>
      </c>
      <c r="L5518" s="21" t="s">
        <v>35</v>
      </c>
      <c r="M5518" s="21" t="s">
        <v>2185</v>
      </c>
      <c r="N5518" s="21" t="s">
        <v>11043</v>
      </c>
      <c r="O5518" s="21"/>
      <c r="P5518" s="21"/>
      <c r="Q5518" s="21" t="s">
        <v>11044</v>
      </c>
      <c r="R5518" s="21" t="s">
        <v>10956</v>
      </c>
      <c r="S5518" s="21" t="s">
        <v>10957</v>
      </c>
      <c r="T5518" s="27" t="s">
        <v>11050</v>
      </c>
      <c r="U5518" s="23"/>
      <c r="V5518" s="23"/>
      <c r="W5518" s="15">
        <f t="shared" si="2"/>
        <v>45635</v>
      </c>
      <c r="X5518" s="24">
        <v>5517.0</v>
      </c>
      <c r="Y5518" s="17" t="str">
        <f t="shared" si="7959"/>
        <v>=COUNTIFS(C$3:C5518,C5518)</v>
      </c>
      <c r="Z5518" s="25" t="str">
        <f t="shared" si="7960"/>
        <v>#NAME?</v>
      </c>
      <c r="AA5518" s="25" t="str">
        <f t="shared" si="7961"/>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2"/>
        <v>33</v>
      </c>
      <c r="B5519" s="10">
        <f t="shared" si="7833"/>
        <v>36</v>
      </c>
      <c r="C5519" s="12" t="s">
        <v>288</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10956</v>
      </c>
      <c r="S5519" s="21" t="s">
        <v>10957</v>
      </c>
      <c r="T5519" s="136" t="s">
        <v>11036</v>
      </c>
      <c r="U5519" s="23"/>
      <c r="V5519" s="23"/>
      <c r="W5519" s="15">
        <f t="shared" si="2"/>
        <v>45635</v>
      </c>
      <c r="X5519" s="24">
        <v>5518.0</v>
      </c>
      <c r="Y5519" s="17" t="str">
        <f t="shared" si="7959"/>
        <v>=COUNTIFS(C$3:C5519,C5519)</v>
      </c>
      <c r="Z5519" s="25" t="str">
        <f t="shared" si="7960"/>
        <v>#NAME?</v>
      </c>
      <c r="AA5519" s="25" t="str">
        <f t="shared" si="7961"/>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2"/>
        <v>1</v>
      </c>
      <c r="B5520" s="10">
        <f t="shared" si="7833"/>
        <v>1</v>
      </c>
      <c r="C5520" s="12" t="s">
        <v>11051</v>
      </c>
      <c r="D5520" s="21" t="s">
        <v>47</v>
      </c>
      <c r="E5520" s="21" t="s">
        <v>11052</v>
      </c>
      <c r="F5520" s="21"/>
      <c r="G5520" s="21"/>
      <c r="H5520" s="21" t="s">
        <v>7869</v>
      </c>
      <c r="I5520" s="21" t="s">
        <v>4918</v>
      </c>
      <c r="J5520" s="21" t="s">
        <v>564</v>
      </c>
      <c r="K5520" s="21">
        <v>1.0</v>
      </c>
      <c r="L5520" s="21" t="s">
        <v>35</v>
      </c>
      <c r="M5520" s="21"/>
      <c r="N5520" s="21" t="s">
        <v>4919</v>
      </c>
      <c r="O5520" s="21"/>
      <c r="P5520" s="21"/>
      <c r="Q5520" s="21"/>
      <c r="R5520" s="21" t="s">
        <v>10956</v>
      </c>
      <c r="S5520" s="21" t="s">
        <v>10957</v>
      </c>
      <c r="T5520" s="27" t="s">
        <v>11053</v>
      </c>
      <c r="U5520" s="23"/>
      <c r="V5520" s="23"/>
      <c r="W5520" s="15">
        <f t="shared" si="2"/>
        <v>45635</v>
      </c>
      <c r="X5520" s="24">
        <v>5519.0</v>
      </c>
      <c r="Y5520" s="17" t="str">
        <f t="shared" si="7959"/>
        <v>=COUNTIFS(C$3:C5520,C5520)</v>
      </c>
      <c r="Z5520" s="25" t="str">
        <f t="shared" si="7960"/>
        <v>#NAME?</v>
      </c>
      <c r="AA5520" s="25" t="str">
        <f t="shared" si="7961"/>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2"/>
        <v>1</v>
      </c>
      <c r="B5521" s="10">
        <f t="shared" si="7833"/>
        <v>1</v>
      </c>
      <c r="C5521" s="12" t="s">
        <v>11054</v>
      </c>
      <c r="D5521" s="21" t="s">
        <v>84</v>
      </c>
      <c r="E5521" s="21" t="s">
        <v>11055</v>
      </c>
      <c r="F5521" s="21"/>
      <c r="G5521" s="21"/>
      <c r="H5521" s="27" t="s">
        <v>11056</v>
      </c>
      <c r="I5521" s="21" t="s">
        <v>11057</v>
      </c>
      <c r="J5521" s="21" t="s">
        <v>528</v>
      </c>
      <c r="K5521" s="21">
        <v>1.0</v>
      </c>
      <c r="L5521" s="21" t="s">
        <v>196</v>
      </c>
      <c r="M5521" s="21" t="s">
        <v>8465</v>
      </c>
      <c r="N5521" s="21" t="s">
        <v>11058</v>
      </c>
      <c r="O5521" s="21"/>
      <c r="P5521" s="21"/>
      <c r="Q5521" s="21"/>
      <c r="R5521" s="21" t="s">
        <v>10956</v>
      </c>
      <c r="S5521" s="21" t="s">
        <v>10957</v>
      </c>
      <c r="T5521" s="27" t="s">
        <v>11059</v>
      </c>
      <c r="U5521" s="23"/>
      <c r="V5521" s="23"/>
      <c r="W5521" s="15">
        <f t="shared" si="2"/>
        <v>45635</v>
      </c>
      <c r="X5521" s="24">
        <v>5520.0</v>
      </c>
      <c r="Y5521" s="17" t="str">
        <f t="shared" si="7959"/>
        <v>=COUNTIFS(C$3:C5521,C5521)</v>
      </c>
      <c r="Z5521" s="25" t="str">
        <f t="shared" si="7960"/>
        <v>#NAME?</v>
      </c>
      <c r="AA5521" s="25" t="str">
        <f t="shared" si="7961"/>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833"/>
        <v>0</v>
      </c>
      <c r="C5522" s="130"/>
      <c r="D5522" s="130"/>
      <c r="E5522" s="130"/>
      <c r="F5522" s="130"/>
      <c r="G5522" s="130"/>
      <c r="H5522" s="130"/>
      <c r="I5522" s="130"/>
      <c r="J5522" s="130"/>
      <c r="K5522" s="130"/>
      <c r="L5522" s="130"/>
      <c r="M5522" s="130"/>
      <c r="N5522" s="130"/>
      <c r="O5522" s="130"/>
      <c r="P5522" s="130"/>
      <c r="Q5522" s="130"/>
      <c r="R5522" s="130"/>
      <c r="S5522" s="130"/>
      <c r="T5522" s="130"/>
      <c r="U5522" s="36"/>
      <c r="V5522" s="36"/>
      <c r="W5522" s="15">
        <f t="shared" si="2"/>
        <v>45635</v>
      </c>
      <c r="X5522" s="24">
        <v>5521.0</v>
      </c>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833"/>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2"/>
        <v>45635</v>
      </c>
      <c r="X5523" s="24">
        <v>5522.0</v>
      </c>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75">COUNTIFS(C$3:C5524,C5524)</f>
        <v>2</v>
      </c>
      <c r="B5524" s="10">
        <f t="shared" si="7833"/>
        <v>2</v>
      </c>
      <c r="C5524" s="12" t="s">
        <v>11010</v>
      </c>
      <c r="D5524" s="21" t="str">
        <f t="shared" ref="D5524:D5528" si="7976">VLOOKUP($C5524,$C$1:$P$7320,2,0)</f>
        <v>verb</v>
      </c>
      <c r="E5524" s="21" t="str">
        <f t="shared" ref="E5524:E5529" si="7977">VLOOKUP($C5524,$C$1:$P$7320,3,0)</f>
        <v>imp 2nd sg of apasakkatu, from apasakkati</v>
      </c>
      <c r="F5524" s="21" t="str">
        <f t="shared" ref="F5524:F5529" si="7978">VLOOKUP($C5524,$C$1:$P$7320,4,0)</f>
        <v/>
      </c>
      <c r="G5524" s="21"/>
      <c r="H5524" s="21" t="str">
        <f t="shared" ref="H5524:H5529" si="7979">VLOOKUP($C5524,$C$1:$P$7320,6,0)</f>
        <v>go away! begone!</v>
      </c>
      <c r="I5524" s="21" t="str">
        <f t="shared" ref="I5524:I5529" si="7980">VLOOKUP($C5524,$C$1:$P$7320,7,0)</f>
        <v>move away</v>
      </c>
      <c r="J5524" s="21" t="str">
        <f t="shared" ref="J5524:J5529" si="7981">VLOOKUP($C5524,$C$1:$P$7320,8,0)</f>
        <v>√sakk (move)</v>
      </c>
      <c r="K5524" s="21">
        <f t="shared" ref="K5524:K5529" si="7982">VLOOKUP($C5524,$C$1:$P$7320,9,0)</f>
        <v>1</v>
      </c>
      <c r="L5524" s="21" t="str">
        <f t="shared" ref="L5524:L5529" si="7983">VLOOKUP($C5524,$C$1:$P$7320,10,0)</f>
        <v>a</v>
      </c>
      <c r="M5524" s="21" t="str">
        <f t="shared" ref="M5524:M5529" si="7984">VLOOKUP($C5524,$C$1:$P$7320,11,0)</f>
        <v/>
      </c>
      <c r="N5524" s="21" t="str">
        <f t="shared" ref="N5524:N5529" si="7985">VLOOKUP($C5524,$C$1:$P$7320,12,0)</f>
        <v>apa + √sakk + ati</v>
      </c>
      <c r="O5524" s="21" t="str">
        <f t="shared" ref="O5524:O5529" si="7986">VLOOKUP($C5524,$C$1:$P$7320,13,0)</f>
        <v/>
      </c>
      <c r="P5524" s="21" t="str">
        <f t="shared" ref="P5524:P5529" si="7987">VLOOKUP($C5524,$C$1:$P$7320,14,0)</f>
        <v/>
      </c>
      <c r="Q5524" s="21"/>
      <c r="R5524" s="21" t="s">
        <v>10956</v>
      </c>
      <c r="S5524" s="21" t="s">
        <v>10957</v>
      </c>
      <c r="T5524" s="27" t="s">
        <v>11060</v>
      </c>
      <c r="U5524" s="23"/>
      <c r="V5524" s="23"/>
      <c r="W5524" s="15">
        <f t="shared" si="2"/>
        <v>45635</v>
      </c>
      <c r="X5524" s="24">
        <v>5523.0</v>
      </c>
      <c r="Y5524" s="17" t="str">
        <f t="shared" ref="Y5524:Y5529" si="7988">formulatext(A5524)</f>
        <v>=COUNTIFS(C$3:C5524,C5524)</v>
      </c>
      <c r="Z5524" s="25" t="str">
        <f t="shared" ref="Z5524:Z5529" si="7989">org.libreoffice.regex(Y5524,"(\= COUNTIFS\(C\$\d{1,3}:)(C\d{1,3})(,)(C\d{1,3})(\))","$2")</f>
        <v>#NAME?</v>
      </c>
      <c r="AA5524" s="25" t="str">
        <f t="shared" ref="AA5524:AA5529" si="7990">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75"/>
        <v>2</v>
      </c>
      <c r="B5525" s="10">
        <f t="shared" si="7833"/>
        <v>2</v>
      </c>
      <c r="C5525" s="12" t="s">
        <v>11016</v>
      </c>
      <c r="D5525" s="21" t="str">
        <f t="shared" si="7976"/>
        <v>ind</v>
      </c>
      <c r="E5525" s="21" t="str">
        <f t="shared" si="7977"/>
        <v>adv</v>
      </c>
      <c r="F5525" s="21" t="str">
        <f t="shared" si="7978"/>
        <v/>
      </c>
      <c r="G5525" s="21"/>
      <c r="H5525" s="21" t="str">
        <f t="shared" si="7979"/>
        <v>as long as, while</v>
      </c>
      <c r="I5525" s="21" t="str">
        <f t="shared" si="7980"/>
        <v/>
      </c>
      <c r="J5525" s="21" t="str">
        <f t="shared" si="7981"/>
        <v/>
      </c>
      <c r="K5525" s="21" t="str">
        <f t="shared" si="7982"/>
        <v/>
      </c>
      <c r="L5525" s="21" t="str">
        <f t="shared" si="7983"/>
        <v/>
      </c>
      <c r="M5525" s="21" t="str">
        <f t="shared" si="7984"/>
        <v/>
      </c>
      <c r="N5525" s="21" t="str">
        <f t="shared" si="7985"/>
        <v>ta + ?</v>
      </c>
      <c r="O5525" s="21" t="str">
        <f t="shared" si="7986"/>
        <v/>
      </c>
      <c r="P5525" s="21" t="str">
        <f t="shared" si="7987"/>
        <v/>
      </c>
      <c r="Q5525" s="21"/>
      <c r="R5525" s="21" t="s">
        <v>10956</v>
      </c>
      <c r="S5525" s="21" t="s">
        <v>10957</v>
      </c>
      <c r="T5525" s="27" t="s">
        <v>11060</v>
      </c>
      <c r="U5525" s="77"/>
      <c r="V5525" s="23"/>
      <c r="W5525" s="15">
        <f t="shared" si="2"/>
        <v>45635</v>
      </c>
      <c r="X5525" s="24">
        <v>5524.0</v>
      </c>
      <c r="Y5525" s="17" t="str">
        <f t="shared" si="7988"/>
        <v>=COUNTIFS(C$3:C5525,C5525)</v>
      </c>
      <c r="Z5525" s="25" t="str">
        <f t="shared" si="7989"/>
        <v>#NAME?</v>
      </c>
      <c r="AA5525" s="25" t="str">
        <f t="shared" si="7990"/>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75"/>
        <v>3</v>
      </c>
      <c r="B5526" s="10">
        <f t="shared" si="7833"/>
        <v>3</v>
      </c>
      <c r="C5526" s="12" t="s">
        <v>2293</v>
      </c>
      <c r="D5526" s="21" t="str">
        <f t="shared" si="7976"/>
        <v>noun</v>
      </c>
      <c r="E5526" s="21" t="str">
        <f t="shared" si="7977"/>
        <v>fem voc of bhaginī</v>
      </c>
      <c r="F5526" s="21" t="str">
        <f t="shared" si="7978"/>
        <v/>
      </c>
      <c r="G5526" s="21"/>
      <c r="H5526" s="21" t="str">
        <f t="shared" si="7979"/>
        <v>sister, woman</v>
      </c>
      <c r="I5526" s="21" t="str">
        <f t="shared" si="7980"/>
        <v/>
      </c>
      <c r="J5526" s="21" t="str">
        <f t="shared" si="7981"/>
        <v>√bhaj (divide, distribute)</v>
      </c>
      <c r="K5526" s="21">
        <f t="shared" si="7982"/>
        <v>1</v>
      </c>
      <c r="L5526" s="21" t="str">
        <f t="shared" si="7983"/>
        <v>a</v>
      </c>
      <c r="M5526" s="21" t="str">
        <f t="shared" si="7984"/>
        <v/>
      </c>
      <c r="N5526" s="21" t="str">
        <f t="shared" si="7985"/>
        <v>√bhaj &gt; bhag + a + inī</v>
      </c>
      <c r="O5526" s="21" t="str">
        <f t="shared" si="7986"/>
        <v/>
      </c>
      <c r="P5526" s="21" t="str">
        <f t="shared" si="7987"/>
        <v/>
      </c>
      <c r="Q5526" s="21"/>
      <c r="R5526" s="21" t="s">
        <v>10956</v>
      </c>
      <c r="S5526" s="21" t="s">
        <v>10957</v>
      </c>
      <c r="T5526" s="27" t="s">
        <v>11060</v>
      </c>
      <c r="U5526" s="23"/>
      <c r="V5526" s="23"/>
      <c r="W5526" s="15">
        <f t="shared" si="2"/>
        <v>45635</v>
      </c>
      <c r="X5526" s="24">
        <v>5525.0</v>
      </c>
      <c r="Y5526" s="17" t="str">
        <f t="shared" si="7988"/>
        <v>=COUNTIFS(C$3:C5526,C5526)</v>
      </c>
      <c r="Z5526" s="25" t="str">
        <f t="shared" si="7989"/>
        <v>#NAME?</v>
      </c>
      <c r="AA5526" s="25" t="str">
        <f t="shared" si="7990"/>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75"/>
        <v>6</v>
      </c>
      <c r="B5527" s="10">
        <f t="shared" si="7833"/>
        <v>6</v>
      </c>
      <c r="C5527" s="12" t="s">
        <v>6411</v>
      </c>
      <c r="D5527" s="21" t="str">
        <f t="shared" si="7976"/>
        <v>ind</v>
      </c>
      <c r="E5527" s="21" t="str">
        <f t="shared" si="7977"/>
        <v>adv, prep</v>
      </c>
      <c r="F5527" s="21" t="str">
        <f t="shared" si="7978"/>
        <v>+dat</v>
      </c>
      <c r="G5527" s="21"/>
      <c r="H5527" s="21" t="str">
        <f t="shared" si="7979"/>
        <v>until, as long as</v>
      </c>
      <c r="I5527" s="21" t="str">
        <f t="shared" si="7980"/>
        <v/>
      </c>
      <c r="J5527" s="21" t="str">
        <f t="shared" si="7981"/>
        <v/>
      </c>
      <c r="K5527" s="21" t="str">
        <f t="shared" si="7982"/>
        <v/>
      </c>
      <c r="L5527" s="21" t="str">
        <f t="shared" si="7983"/>
        <v/>
      </c>
      <c r="M5527" s="21" t="str">
        <f t="shared" si="7984"/>
        <v/>
      </c>
      <c r="N5527" s="21" t="str">
        <f t="shared" si="7985"/>
        <v/>
      </c>
      <c r="O5527" s="21" t="str">
        <f t="shared" si="7986"/>
        <v/>
      </c>
      <c r="P5527" s="21" t="str">
        <f t="shared" si="7987"/>
        <v/>
      </c>
      <c r="Q5527" s="21"/>
      <c r="R5527" s="21" t="s">
        <v>10956</v>
      </c>
      <c r="S5527" s="21" t="s">
        <v>10957</v>
      </c>
      <c r="T5527" s="27" t="s">
        <v>11060</v>
      </c>
      <c r="U5527" s="23"/>
      <c r="V5527" s="23"/>
      <c r="W5527" s="15">
        <f t="shared" si="2"/>
        <v>45635</v>
      </c>
      <c r="X5527" s="24">
        <v>5526.0</v>
      </c>
      <c r="Y5527" s="17" t="str">
        <f t="shared" si="7988"/>
        <v>=COUNTIFS(C$3:C5527,C5527)</v>
      </c>
      <c r="Z5527" s="25" t="str">
        <f t="shared" si="7989"/>
        <v>#NAME?</v>
      </c>
      <c r="AA5527" s="25" t="str">
        <f t="shared" si="7990"/>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75"/>
        <v>26</v>
      </c>
      <c r="B5528" s="10">
        <f t="shared" si="7833"/>
        <v>26</v>
      </c>
      <c r="C5528" s="12" t="s">
        <v>2606</v>
      </c>
      <c r="D5528" s="21" t="str">
        <f t="shared" si="7976"/>
        <v>noun</v>
      </c>
      <c r="E5528" s="21" t="str">
        <f t="shared" si="7977"/>
        <v>masc nom pl, from bhikkhati</v>
      </c>
      <c r="F5528" s="21" t="str">
        <f t="shared" si="7978"/>
        <v/>
      </c>
      <c r="G5528" s="21"/>
      <c r="H5528" s="21" t="str">
        <f t="shared" si="7979"/>
        <v>monks, monastics</v>
      </c>
      <c r="I5528" s="21" t="str">
        <f t="shared" si="7980"/>
        <v>beggars, mendicants</v>
      </c>
      <c r="J5528" s="21" t="str">
        <f t="shared" si="7981"/>
        <v>√bhikkh (beg)</v>
      </c>
      <c r="K5528" s="21">
        <f t="shared" si="7982"/>
        <v>1</v>
      </c>
      <c r="L5528" s="21" t="str">
        <f t="shared" si="7983"/>
        <v>a</v>
      </c>
      <c r="M5528" s="21" t="str">
        <f t="shared" si="7984"/>
        <v/>
      </c>
      <c r="N5528" s="21" t="str">
        <f t="shared" si="7985"/>
        <v>√bhikkh + u</v>
      </c>
      <c r="O5528" s="21" t="str">
        <f t="shared" si="7986"/>
        <v/>
      </c>
      <c r="P5528" s="21" t="str">
        <f t="shared" si="7987"/>
        <v/>
      </c>
      <c r="Q5528" s="21"/>
      <c r="R5528" s="21" t="s">
        <v>10956</v>
      </c>
      <c r="S5528" s="21" t="s">
        <v>10957</v>
      </c>
      <c r="T5528" s="27" t="s">
        <v>11060</v>
      </c>
      <c r="U5528" s="23"/>
      <c r="V5528" s="23"/>
      <c r="W5528" s="15">
        <f t="shared" si="2"/>
        <v>45635</v>
      </c>
      <c r="X5528" s="24">
        <v>5527.0</v>
      </c>
      <c r="Y5528" s="17" t="str">
        <f t="shared" si="7988"/>
        <v>=COUNTIFS(C$3:C5528,C5528)</v>
      </c>
      <c r="Z5528" s="25" t="str">
        <f t="shared" si="7989"/>
        <v>#NAME?</v>
      </c>
      <c r="AA5528" s="25" t="str">
        <f t="shared" si="7990"/>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75"/>
        <v>2</v>
      </c>
      <c r="B5529" s="10">
        <f t="shared" si="7833"/>
        <v>2</v>
      </c>
      <c r="C5529" s="12" t="s">
        <v>11021</v>
      </c>
      <c r="D5529" s="21" t="s">
        <v>118</v>
      </c>
      <c r="E5529" s="21" t="str">
        <f t="shared" si="7977"/>
        <v>sandhi, pr + ind</v>
      </c>
      <c r="F5529" s="21" t="str">
        <f t="shared" si="7978"/>
        <v/>
      </c>
      <c r="G5529" s="21"/>
      <c r="H5529" s="21" t="str">
        <f t="shared" si="7979"/>
        <v/>
      </c>
      <c r="I5529" s="21" t="str">
        <f t="shared" si="7980"/>
        <v/>
      </c>
      <c r="J5529" s="21" t="str">
        <f t="shared" si="7981"/>
        <v/>
      </c>
      <c r="K5529" s="21" t="str">
        <f t="shared" si="7982"/>
        <v/>
      </c>
      <c r="L5529" s="21" t="str">
        <f t="shared" si="7983"/>
        <v/>
      </c>
      <c r="M5529" s="21" t="str">
        <f t="shared" si="7984"/>
        <v/>
      </c>
      <c r="N5529" s="21" t="str">
        <f t="shared" si="7985"/>
        <v>bhuñjanti + iti</v>
      </c>
      <c r="O5529" s="21" t="str">
        <f t="shared" si="7986"/>
        <v/>
      </c>
      <c r="P5529" s="21" t="str">
        <f t="shared" si="7987"/>
        <v/>
      </c>
      <c r="Q5529" s="21"/>
      <c r="R5529" s="21" t="s">
        <v>10956</v>
      </c>
      <c r="S5529" s="21" t="s">
        <v>10957</v>
      </c>
      <c r="T5529" s="27" t="s">
        <v>11060</v>
      </c>
      <c r="U5529" s="23"/>
      <c r="V5529" s="23"/>
      <c r="W5529" s="15">
        <f t="shared" si="2"/>
        <v>45635</v>
      </c>
      <c r="X5529" s="24">
        <v>5528.0</v>
      </c>
      <c r="Y5529" s="17" t="str">
        <f t="shared" si="7988"/>
        <v>=COUNTIFS(C$3:C5529,C5529)</v>
      </c>
      <c r="Z5529" s="25" t="str">
        <f t="shared" si="7989"/>
        <v>#NAME?</v>
      </c>
      <c r="AA5529" s="25" t="str">
        <f t="shared" si="7990"/>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833"/>
        <v>0</v>
      </c>
      <c r="C5530" s="130"/>
      <c r="D5530" s="130"/>
      <c r="E5530" s="130"/>
      <c r="F5530" s="130"/>
      <c r="G5530" s="130"/>
      <c r="H5530" s="130"/>
      <c r="I5530" s="130"/>
      <c r="J5530" s="130"/>
      <c r="K5530" s="130"/>
      <c r="L5530" s="130"/>
      <c r="M5530" s="130"/>
      <c r="N5530" s="130"/>
      <c r="O5530" s="130"/>
      <c r="P5530" s="130"/>
      <c r="Q5530" s="130"/>
      <c r="R5530" s="130"/>
      <c r="S5530" s="130"/>
      <c r="T5530" s="130"/>
      <c r="U5530" s="36"/>
      <c r="V5530" s="36"/>
      <c r="W5530" s="15">
        <f t="shared" si="2"/>
        <v>45635</v>
      </c>
      <c r="X5530" s="24">
        <v>5529.0</v>
      </c>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833"/>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2"/>
        <v>45635</v>
      </c>
      <c r="X5531" s="24">
        <v>5530.0</v>
      </c>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91">COUNTIFS(C$3:C5532,C5532)</f>
        <v>2</v>
      </c>
      <c r="B5532" s="10">
        <f t="shared" si="7833"/>
        <v>4</v>
      </c>
      <c r="C5532" s="12" t="s">
        <v>10923</v>
      </c>
      <c r="D5532" s="21" t="str">
        <f t="shared" ref="D5532:D5537" si="7992">VLOOKUP($C5532,$C$1:$P$7320,2,0)</f>
        <v>ptp</v>
      </c>
      <c r="E5532" s="21" t="str">
        <f t="shared" ref="E5532:E5533" si="7993">VLOOKUP($C5532,$C$1:$P$7320,3,0)</f>
        <v>nt nom sg of paṭidesetabba</v>
      </c>
      <c r="F5532" s="21" t="str">
        <f t="shared" ref="F5532:F5537" si="7994">VLOOKUP($C5532,$C$1:$P$7320,4,0)</f>
        <v/>
      </c>
      <c r="G5532" s="21"/>
      <c r="H5532" s="21" t="str">
        <f t="shared" ref="H5532:H5537" si="7995">VLOOKUP($C5532,$C$1:$P$7320,6,0)</f>
        <v>it should be acknowledged, admitted</v>
      </c>
      <c r="I5532" s="21" t="str">
        <f t="shared" ref="I5532:I5537" si="7996">VLOOKUP($C5532,$C$1:$P$7320,7,0)</f>
        <v/>
      </c>
      <c r="J5532" s="21" t="str">
        <f t="shared" ref="J5532:J5537" si="7997">VLOOKUP($C5532,$C$1:$P$7320,8,0)</f>
        <v>√dis (teach, explain)</v>
      </c>
      <c r="K5532" s="21">
        <f t="shared" ref="K5532:K5537" si="7998">VLOOKUP($C5532,$C$1:$P$7320,9,0)</f>
        <v>8</v>
      </c>
      <c r="L5532" s="21" t="str">
        <f t="shared" ref="L5532:L5537" si="7999">VLOOKUP($C5532,$C$1:$P$7320,10,0)</f>
        <v>*e</v>
      </c>
      <c r="M5532" s="21" t="str">
        <f t="shared" ref="M5532:M5537" si="8000">VLOOKUP($C5532,$C$1:$P$7320,11,0)</f>
        <v>√dis + *e &gt; dese</v>
      </c>
      <c r="N5532" s="21" t="str">
        <f t="shared" ref="N5532:N5537" si="8001">VLOOKUP($C5532,$C$1:$P$7320,12,0)</f>
        <v>pati + dese + tabba</v>
      </c>
      <c r="O5532" s="21" t="str">
        <f t="shared" ref="O5532:O5537" si="8002">VLOOKUP($C5532,$C$1:$P$7320,13,0)</f>
        <v/>
      </c>
      <c r="P5532" s="21" t="str">
        <f t="shared" ref="P5532:P5537" si="8003">VLOOKUP($C5532,$C$1:$P$7320,14,0)</f>
        <v/>
      </c>
      <c r="Q5532" s="21"/>
      <c r="R5532" s="21" t="s">
        <v>10956</v>
      </c>
      <c r="S5532" s="21" t="s">
        <v>10957</v>
      </c>
      <c r="T5532" s="27" t="s">
        <v>11061</v>
      </c>
      <c r="U5532" s="23"/>
      <c r="V5532" s="23"/>
      <c r="W5532" s="15">
        <f t="shared" si="2"/>
        <v>45635</v>
      </c>
      <c r="X5532" s="24">
        <v>5531.0</v>
      </c>
      <c r="Y5532" s="17" t="str">
        <f t="shared" ref="Y5532:Y5544" si="8004">formulatext(A5532)</f>
        <v>=COUNTIFS(C$3:C5532,C5532)</v>
      </c>
      <c r="Z5532" s="25" t="str">
        <f t="shared" ref="Z5532:Z5544" si="8005">org.libreoffice.regex(Y5532,"(\= COUNTIFS\(C\$\d{1,3}:)(C\d{1,3})(,)(C\d{1,3})(\))","$2")</f>
        <v>#NAME?</v>
      </c>
      <c r="AA5532" s="25" t="str">
        <f t="shared" ref="AA5532:AA5544" si="8006">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91"/>
        <v>4</v>
      </c>
      <c r="B5533" s="10">
        <f t="shared" si="7833"/>
        <v>4</v>
      </c>
      <c r="C5533" s="12" t="s">
        <v>2635</v>
      </c>
      <c r="D5533" s="21" t="str">
        <f t="shared" si="7992"/>
        <v>pron</v>
      </c>
      <c r="E5533" s="21" t="str">
        <f t="shared" si="7993"/>
        <v>masc instr pl of ta</v>
      </c>
      <c r="F5533" s="21" t="str">
        <f t="shared" si="7994"/>
        <v/>
      </c>
      <c r="G5533" s="21"/>
      <c r="H5533" s="21" t="str">
        <f t="shared" si="7995"/>
        <v>by these</v>
      </c>
      <c r="I5533" s="21" t="str">
        <f t="shared" si="7996"/>
        <v/>
      </c>
      <c r="J5533" s="21" t="str">
        <f t="shared" si="7997"/>
        <v/>
      </c>
      <c r="K5533" s="21" t="str">
        <f t="shared" si="7998"/>
        <v/>
      </c>
      <c r="L5533" s="21" t="str">
        <f t="shared" si="7999"/>
        <v/>
      </c>
      <c r="M5533" s="21" t="str">
        <f t="shared" si="8000"/>
        <v/>
      </c>
      <c r="N5533" s="21" t="str">
        <f t="shared" si="8001"/>
        <v/>
      </c>
      <c r="O5533" s="21" t="str">
        <f t="shared" si="8002"/>
        <v/>
      </c>
      <c r="P5533" s="21" t="str">
        <f t="shared" si="8003"/>
        <v/>
      </c>
      <c r="Q5533" s="21"/>
      <c r="R5533" s="21" t="s">
        <v>10956</v>
      </c>
      <c r="S5533" s="21" t="s">
        <v>10957</v>
      </c>
      <c r="T5533" s="27" t="s">
        <v>11061</v>
      </c>
      <c r="U5533" s="77"/>
      <c r="V5533" s="23"/>
      <c r="W5533" s="15">
        <f t="shared" si="2"/>
        <v>45635</v>
      </c>
      <c r="X5533" s="24">
        <v>5532.0</v>
      </c>
      <c r="Y5533" s="17" t="str">
        <f t="shared" si="8004"/>
        <v>=COUNTIFS(C$3:C5533,C5533)</v>
      </c>
      <c r="Z5533" s="25" t="str">
        <f t="shared" si="8005"/>
        <v>#NAME?</v>
      </c>
      <c r="AA5533" s="25" t="str">
        <f t="shared" si="8006"/>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1"/>
        <v>29</v>
      </c>
      <c r="B5534" s="10">
        <f t="shared" si="7833"/>
        <v>29</v>
      </c>
      <c r="C5534" s="12" t="s">
        <v>1865</v>
      </c>
      <c r="D5534" s="21" t="str">
        <f t="shared" si="7992"/>
        <v>noun</v>
      </c>
      <c r="E5534" s="21" t="s">
        <v>9844</v>
      </c>
      <c r="F5534" s="21" t="str">
        <f t="shared" si="7994"/>
        <v/>
      </c>
      <c r="G5534" s="21"/>
      <c r="H5534" s="21" t="str">
        <f t="shared" si="7995"/>
        <v>with monks</v>
      </c>
      <c r="I5534" s="21" t="str">
        <f t="shared" si="7996"/>
        <v/>
      </c>
      <c r="J5534" s="21" t="str">
        <f t="shared" si="7997"/>
        <v>√bhikkh (beg)</v>
      </c>
      <c r="K5534" s="21">
        <f t="shared" si="7998"/>
        <v>1</v>
      </c>
      <c r="L5534" s="21" t="str">
        <f t="shared" si="7999"/>
        <v>a</v>
      </c>
      <c r="M5534" s="21" t="str">
        <f t="shared" si="8000"/>
        <v/>
      </c>
      <c r="N5534" s="21" t="str">
        <f t="shared" si="8001"/>
        <v>√bhikkh + u</v>
      </c>
      <c r="O5534" s="21" t="str">
        <f t="shared" si="8002"/>
        <v/>
      </c>
      <c r="P5534" s="21" t="str">
        <f t="shared" si="8003"/>
        <v/>
      </c>
      <c r="Q5534" s="21"/>
      <c r="R5534" s="21" t="s">
        <v>10956</v>
      </c>
      <c r="S5534" s="21" t="s">
        <v>10957</v>
      </c>
      <c r="T5534" s="27" t="s">
        <v>11061</v>
      </c>
      <c r="U5534" s="23"/>
      <c r="V5534" s="23"/>
      <c r="W5534" s="15">
        <f t="shared" si="2"/>
        <v>45635</v>
      </c>
      <c r="X5534" s="24">
        <v>5533.0</v>
      </c>
      <c r="Y5534" s="17" t="str">
        <f t="shared" si="8004"/>
        <v>=COUNTIFS(C$3:C5534,C5534)</v>
      </c>
      <c r="Z5534" s="25" t="str">
        <f t="shared" si="8005"/>
        <v>#NAME?</v>
      </c>
      <c r="AA5534" s="25" t="str">
        <f t="shared" si="8006"/>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1"/>
        <v>2</v>
      </c>
      <c r="B5535" s="10">
        <f t="shared" si="7833"/>
        <v>4</v>
      </c>
      <c r="C5535" s="12" t="s">
        <v>10928</v>
      </c>
      <c r="D5535" s="21" t="str">
        <f t="shared" si="7992"/>
        <v>ptp</v>
      </c>
      <c r="E5535" s="21" t="str">
        <f t="shared" ref="E5535:E5537" si="8007">VLOOKUP($C5535,$C$1:$P$7320,3,0)</f>
        <v>masc acc sg of gārayha</v>
      </c>
      <c r="F5535" s="21" t="str">
        <f t="shared" si="7994"/>
        <v/>
      </c>
      <c r="G5535" s="21"/>
      <c r="H5535" s="21" t="str">
        <f t="shared" si="7995"/>
        <v>blameworthy</v>
      </c>
      <c r="I5535" s="21" t="str">
        <f t="shared" si="7996"/>
        <v>to be blamed</v>
      </c>
      <c r="J5535" s="21" t="str">
        <f t="shared" si="7997"/>
        <v>√garah (blame)</v>
      </c>
      <c r="K5535" s="21">
        <f t="shared" si="7998"/>
        <v>1</v>
      </c>
      <c r="L5535" s="21" t="str">
        <f t="shared" si="7999"/>
        <v>a</v>
      </c>
      <c r="M5535" s="21" t="str">
        <f t="shared" si="8000"/>
        <v/>
      </c>
      <c r="N5535" s="21" t="str">
        <f t="shared" si="8001"/>
        <v>√garah + *ya</v>
      </c>
      <c r="O5535" s="21" t="str">
        <f t="shared" si="8002"/>
        <v/>
      </c>
      <c r="P5535" s="21" t="str">
        <f t="shared" si="8003"/>
        <v/>
      </c>
      <c r="Q5535" s="21"/>
      <c r="R5535" s="21" t="s">
        <v>10956</v>
      </c>
      <c r="S5535" s="21" t="s">
        <v>10957</v>
      </c>
      <c r="T5535" s="27" t="s">
        <v>11061</v>
      </c>
      <c r="U5535" s="23"/>
      <c r="V5535" s="23"/>
      <c r="W5535" s="15">
        <f t="shared" si="2"/>
        <v>45635</v>
      </c>
      <c r="X5535" s="24">
        <v>5534.0</v>
      </c>
      <c r="Y5535" s="17" t="str">
        <f t="shared" si="8004"/>
        <v>=COUNTIFS(C$3:C5535,C5535)</v>
      </c>
      <c r="Z5535" s="25" t="str">
        <f t="shared" si="8005"/>
        <v>#NAME?</v>
      </c>
      <c r="AA5535" s="25" t="str">
        <f t="shared" si="8006"/>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1"/>
        <v>14</v>
      </c>
      <c r="B5536" s="10">
        <f t="shared" si="7833"/>
        <v>16</v>
      </c>
      <c r="C5536" s="12" t="s">
        <v>103</v>
      </c>
      <c r="D5536" s="21" t="str">
        <f t="shared" si="7992"/>
        <v>noun</v>
      </c>
      <c r="E5536" s="21" t="str">
        <f t="shared" si="8007"/>
        <v>masc voc sg or pl of āyasmant</v>
      </c>
      <c r="F5536" s="21" t="str">
        <f t="shared" si="7994"/>
        <v/>
      </c>
      <c r="G5536" s="21"/>
      <c r="H5536" s="21" t="str">
        <f t="shared" si="7995"/>
        <v>friend(s), brother(s)</v>
      </c>
      <c r="I5536" s="21" t="str">
        <f t="shared" si="7996"/>
        <v>having long life</v>
      </c>
      <c r="J5536" s="21" t="str">
        <f t="shared" si="7997"/>
        <v/>
      </c>
      <c r="K5536" s="21" t="str">
        <f t="shared" si="7998"/>
        <v/>
      </c>
      <c r="L5536" s="21" t="str">
        <f t="shared" si="7999"/>
        <v/>
      </c>
      <c r="M5536" s="21" t="str">
        <f t="shared" si="8000"/>
        <v/>
      </c>
      <c r="N5536" s="21" t="str">
        <f t="shared" si="8001"/>
        <v>āyas + mant</v>
      </c>
      <c r="O5536" s="21" t="str">
        <f t="shared" si="8002"/>
        <v/>
      </c>
      <c r="P5536" s="21" t="str">
        <f t="shared" si="8003"/>
        <v/>
      </c>
      <c r="Q5536" s="21"/>
      <c r="R5536" s="21" t="s">
        <v>10956</v>
      </c>
      <c r="S5536" s="21" t="s">
        <v>10957</v>
      </c>
      <c r="T5536" s="27" t="s">
        <v>11061</v>
      </c>
      <c r="U5536" s="23"/>
      <c r="V5536" s="23"/>
      <c r="W5536" s="15">
        <f t="shared" si="2"/>
        <v>45635</v>
      </c>
      <c r="X5536" s="24">
        <v>5535.0</v>
      </c>
      <c r="Y5536" s="17" t="str">
        <f t="shared" si="8004"/>
        <v>=COUNTIFS(C$3:C5536,C5536)</v>
      </c>
      <c r="Z5536" s="25" t="str">
        <f t="shared" si="8005"/>
        <v>#NAME?</v>
      </c>
      <c r="AA5536" s="25" t="str">
        <f t="shared" si="8006"/>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1"/>
        <v>7</v>
      </c>
      <c r="B5537" s="10">
        <f t="shared" si="7833"/>
        <v>25</v>
      </c>
      <c r="C5537" s="12" t="s">
        <v>1065</v>
      </c>
      <c r="D5537" s="21" t="str">
        <f t="shared" si="7992"/>
        <v>noun</v>
      </c>
      <c r="E5537" s="21" t="str">
        <f t="shared" si="8007"/>
        <v>masc acc sg of dhamma</v>
      </c>
      <c r="F5537" s="21" t="str">
        <f t="shared" si="7994"/>
        <v/>
      </c>
      <c r="G5537" s="21"/>
      <c r="H5537" s="21" t="str">
        <f t="shared" si="7995"/>
        <v>act, practice, behaviour</v>
      </c>
      <c r="I5537" s="21" t="str">
        <f t="shared" si="7996"/>
        <v/>
      </c>
      <c r="J5537" s="21" t="str">
        <f t="shared" si="7997"/>
        <v>√dhar (hold)</v>
      </c>
      <c r="K5537" s="21">
        <f t="shared" si="7998"/>
        <v>1</v>
      </c>
      <c r="L5537" s="21" t="str">
        <f t="shared" si="7999"/>
        <v>a</v>
      </c>
      <c r="M5537" s="21" t="str">
        <f t="shared" si="8000"/>
        <v/>
      </c>
      <c r="N5537" s="21" t="str">
        <f t="shared" si="8001"/>
        <v>√dhar + ma</v>
      </c>
      <c r="O5537" s="21" t="str">
        <f t="shared" si="8002"/>
        <v/>
      </c>
      <c r="P5537" s="21" t="str">
        <f t="shared" si="8003"/>
        <v/>
      </c>
      <c r="Q5537" s="21"/>
      <c r="R5537" s="21" t="s">
        <v>10956</v>
      </c>
      <c r="S5537" s="21" t="s">
        <v>10957</v>
      </c>
      <c r="T5537" s="27" t="s">
        <v>11061</v>
      </c>
      <c r="U5537" s="23"/>
      <c r="V5537" s="23"/>
      <c r="W5537" s="15">
        <f t="shared" si="2"/>
        <v>45635</v>
      </c>
      <c r="X5537" s="24">
        <v>5536.0</v>
      </c>
      <c r="Y5537" s="17" t="str">
        <f t="shared" si="8004"/>
        <v>=COUNTIFS(C$3:C5537,C5537)</v>
      </c>
      <c r="Z5537" s="25" t="str">
        <f t="shared" si="8005"/>
        <v>#NAME?</v>
      </c>
      <c r="AA5537" s="25" t="str">
        <f t="shared" si="8006"/>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1"/>
        <v>1</v>
      </c>
      <c r="B5538" s="10">
        <f t="shared" si="7833"/>
        <v>1</v>
      </c>
      <c r="C5538" s="12" t="s">
        <v>11062</v>
      </c>
      <c r="D5538" s="21" t="s">
        <v>84</v>
      </c>
      <c r="E5538" s="21" t="s">
        <v>11063</v>
      </c>
      <c r="F5538" s="21"/>
      <c r="G5538" s="21"/>
      <c r="H5538" s="21" t="s">
        <v>11064</v>
      </c>
      <c r="I5538" s="21"/>
      <c r="J5538" s="21" t="s">
        <v>360</v>
      </c>
      <c r="K5538" s="21">
        <v>3.0</v>
      </c>
      <c r="L5538" s="21" t="s">
        <v>76</v>
      </c>
      <c r="M5538" s="21" t="s">
        <v>1853</v>
      </c>
      <c r="N5538" s="21" t="s">
        <v>5260</v>
      </c>
      <c r="O5538" s="21"/>
      <c r="P5538" s="21"/>
      <c r="Q5538" s="21"/>
      <c r="R5538" s="21" t="s">
        <v>10956</v>
      </c>
      <c r="S5538" s="21" t="s">
        <v>10957</v>
      </c>
      <c r="T5538" s="27" t="s">
        <v>11065</v>
      </c>
      <c r="U5538" s="23"/>
      <c r="V5538" s="23"/>
      <c r="W5538" s="15">
        <f t="shared" si="2"/>
        <v>45635</v>
      </c>
      <c r="X5538" s="24">
        <v>5537.0</v>
      </c>
      <c r="Y5538" s="17" t="str">
        <f t="shared" si="8004"/>
        <v>=COUNTIFS(C$3:C5538,C5538)</v>
      </c>
      <c r="Z5538" s="25" t="str">
        <f t="shared" si="8005"/>
        <v>#NAME?</v>
      </c>
      <c r="AA5538" s="25" t="str">
        <f t="shared" si="8006"/>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1"/>
        <v>2</v>
      </c>
      <c r="B5539" s="10">
        <f t="shared" si="7833"/>
        <v>4</v>
      </c>
      <c r="C5539" s="12" t="s">
        <v>10938</v>
      </c>
      <c r="D5539" s="21" t="str">
        <f t="shared" ref="D5539:D5541" si="8008">VLOOKUP($C5539,$C$1:$P$7320,2,0)</f>
        <v>adj</v>
      </c>
      <c r="E5539" s="21" t="str">
        <f t="shared" ref="E5539:E5541" si="8009">VLOOKUP($C5539,$C$1:$P$7320,3,0)</f>
        <v>masc acc sg of asappāya</v>
      </c>
      <c r="F5539" s="21" t="str">
        <f t="shared" ref="F5539:F5541" si="8010">VLOOKUP($C5539,$C$1:$P$7320,4,0)</f>
        <v/>
      </c>
      <c r="G5539" s="21"/>
      <c r="H5539" s="21" t="str">
        <f t="shared" ref="H5539:H5541" si="8011">VLOOKUP($C5539,$C$1:$P$7320,6,0)</f>
        <v>unsuitable; unwholesome</v>
      </c>
      <c r="I5539" s="21" t="str">
        <f t="shared" ref="I5539:I5541" si="8012">VLOOKUP($C5539,$C$1:$P$7320,7,0)</f>
        <v>unhealthy</v>
      </c>
      <c r="J5539" s="21" t="str">
        <f t="shared" ref="J5539:J5541" si="8013">VLOOKUP($C5539,$C$1:$P$7320,8,0)</f>
        <v>√i (come, go)</v>
      </c>
      <c r="K5539" s="21">
        <f t="shared" ref="K5539:K5541" si="8014">VLOOKUP($C5539,$C$1:$P$7320,9,0)</f>
        <v>1</v>
      </c>
      <c r="L5539" s="21" t="str">
        <f t="shared" ref="L5539:L5541" si="8015">VLOOKUP($C5539,$C$1:$P$7320,10,0)</f>
        <v>a</v>
      </c>
      <c r="M5539" s="21" t="str">
        <f t="shared" ref="M5539:M5541" si="8016">VLOOKUP($C5539,$C$1:$P$7320,11,0)</f>
        <v/>
      </c>
      <c r="N5539" s="21" t="str">
        <f t="shared" ref="N5539:N5541" si="8017">VLOOKUP($C5539,$C$1:$P$7320,12,0)</f>
        <v>na + saṃ + pa + √i + *a</v>
      </c>
      <c r="O5539" s="21" t="str">
        <f t="shared" ref="O5539:O5541" si="8018">VLOOKUP($C5539,$C$1:$P$7320,13,0)</f>
        <v/>
      </c>
      <c r="P5539" s="21" t="str">
        <f t="shared" ref="P5539:P5541" si="8019">VLOOKUP($C5539,$C$1:$P$7320,14,0)</f>
        <v/>
      </c>
      <c r="Q5539" s="21"/>
      <c r="R5539" s="21" t="s">
        <v>10956</v>
      </c>
      <c r="S5539" s="21" t="s">
        <v>10957</v>
      </c>
      <c r="T5539" s="27" t="s">
        <v>11061</v>
      </c>
      <c r="U5539" s="23"/>
      <c r="V5539" s="23"/>
      <c r="W5539" s="15">
        <f t="shared" si="2"/>
        <v>45635</v>
      </c>
      <c r="X5539" s="24">
        <v>5538.0</v>
      </c>
      <c r="Y5539" s="17" t="str">
        <f t="shared" si="8004"/>
        <v>=COUNTIFS(C$3:C5539,C5539)</v>
      </c>
      <c r="Z5539" s="25" t="str">
        <f t="shared" si="8005"/>
        <v>#NAME?</v>
      </c>
      <c r="AA5539" s="25" t="str">
        <f t="shared" si="8006"/>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1"/>
        <v>2</v>
      </c>
      <c r="B5540" s="10">
        <f t="shared" si="7833"/>
        <v>4</v>
      </c>
      <c r="C5540" s="12" t="s">
        <v>10944</v>
      </c>
      <c r="D5540" s="21" t="str">
        <f t="shared" si="8008"/>
        <v>ptp</v>
      </c>
      <c r="E5540" s="21" t="str">
        <f t="shared" si="8009"/>
        <v>masc acc sg of pāṭidesanīya</v>
      </c>
      <c r="F5540" s="21" t="str">
        <f t="shared" si="8010"/>
        <v/>
      </c>
      <c r="G5540" s="21"/>
      <c r="H5540" s="21" t="str">
        <f t="shared" si="8011"/>
        <v>should be admitted; should be acknowledged</v>
      </c>
      <c r="I5540" s="21" t="str">
        <f t="shared" si="8012"/>
        <v/>
      </c>
      <c r="J5540" s="21" t="str">
        <f t="shared" si="8013"/>
        <v>√dis (teach, explain)</v>
      </c>
      <c r="K5540" s="21">
        <f t="shared" si="8014"/>
        <v>8</v>
      </c>
      <c r="L5540" s="21" t="str">
        <f t="shared" si="8015"/>
        <v>*e</v>
      </c>
      <c r="M5540" s="21" t="str">
        <f t="shared" si="8016"/>
        <v>√dis + *e &gt; dese</v>
      </c>
      <c r="N5540" s="21" t="str">
        <f t="shared" si="8017"/>
        <v>pati + dese + anīya</v>
      </c>
      <c r="O5540" s="21" t="str">
        <f t="shared" si="8018"/>
        <v/>
      </c>
      <c r="P5540" s="21" t="str">
        <f t="shared" si="8019"/>
        <v/>
      </c>
      <c r="Q5540" s="21"/>
      <c r="R5540" s="21" t="s">
        <v>10956</v>
      </c>
      <c r="S5540" s="21" t="s">
        <v>10957</v>
      </c>
      <c r="T5540" s="27" t="s">
        <v>11061</v>
      </c>
      <c r="U5540" s="23"/>
      <c r="V5540" s="23"/>
      <c r="W5540" s="15">
        <f t="shared" si="2"/>
        <v>45635</v>
      </c>
      <c r="X5540" s="24">
        <v>5539.0</v>
      </c>
      <c r="Y5540" s="17" t="str">
        <f t="shared" si="8004"/>
        <v>=COUNTIFS(C$3:C5540,C5540)</v>
      </c>
      <c r="Z5540" s="25" t="str">
        <f t="shared" si="8005"/>
        <v>#NAME?</v>
      </c>
      <c r="AA5540" s="25" t="str">
        <f t="shared" si="8006"/>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1"/>
        <v>34</v>
      </c>
      <c r="B5541" s="10">
        <f t="shared" si="7833"/>
        <v>36</v>
      </c>
      <c r="C5541" s="12" t="s">
        <v>288</v>
      </c>
      <c r="D5541" s="21" t="str">
        <f t="shared" si="8008"/>
        <v>pron</v>
      </c>
      <c r="E5541" s="21" t="str">
        <f t="shared" si="8009"/>
        <v>masc acc sg of ta</v>
      </c>
      <c r="F5541" s="21" t="str">
        <f t="shared" si="8010"/>
        <v/>
      </c>
      <c r="G5541" s="21"/>
      <c r="H5541" s="21" t="str">
        <f t="shared" si="8011"/>
        <v>that</v>
      </c>
      <c r="I5541" s="21" t="str">
        <f t="shared" si="8012"/>
        <v/>
      </c>
      <c r="J5541" s="21" t="str">
        <f t="shared" si="8013"/>
        <v/>
      </c>
      <c r="K5541" s="21" t="str">
        <f t="shared" si="8014"/>
        <v/>
      </c>
      <c r="L5541" s="21" t="str">
        <f t="shared" si="8015"/>
        <v/>
      </c>
      <c r="M5541" s="21" t="str">
        <f t="shared" si="8016"/>
        <v/>
      </c>
      <c r="N5541" s="21" t="str">
        <f t="shared" si="8017"/>
        <v/>
      </c>
      <c r="O5541" s="21" t="str">
        <f t="shared" si="8018"/>
        <v/>
      </c>
      <c r="P5541" s="21" t="str">
        <f t="shared" si="8019"/>
        <v/>
      </c>
      <c r="Q5541" s="21"/>
      <c r="R5541" s="21" t="s">
        <v>10956</v>
      </c>
      <c r="S5541" s="21" t="s">
        <v>10957</v>
      </c>
      <c r="T5541" s="27" t="s">
        <v>11061</v>
      </c>
      <c r="U5541" s="23"/>
      <c r="V5541" s="23"/>
      <c r="W5541" s="15">
        <f t="shared" si="2"/>
        <v>45635</v>
      </c>
      <c r="X5541" s="24">
        <v>5540.0</v>
      </c>
      <c r="Y5541" s="17" t="str">
        <f t="shared" si="8004"/>
        <v>=COUNTIFS(C$3:C5541,C5541)</v>
      </c>
      <c r="Z5541" s="25" t="str">
        <f t="shared" si="8005"/>
        <v>#NAME?</v>
      </c>
      <c r="AA5541" s="25" t="str">
        <f t="shared" si="8006"/>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1"/>
        <v>1</v>
      </c>
      <c r="B5542" s="10">
        <f t="shared" si="7833"/>
        <v>1</v>
      </c>
      <c r="C5542" s="12" t="s">
        <v>11066</v>
      </c>
      <c r="D5542" s="21" t="s">
        <v>118</v>
      </c>
      <c r="E5542" s="21" t="s">
        <v>897</v>
      </c>
      <c r="F5542" s="21"/>
      <c r="G5542" s="21"/>
      <c r="H5542" s="21"/>
      <c r="I5542" s="21"/>
      <c r="J5542" s="21"/>
      <c r="K5542" s="21"/>
      <c r="L5542" s="21"/>
      <c r="M5542" s="21"/>
      <c r="N5542" s="21" t="s">
        <v>11067</v>
      </c>
      <c r="O5542" s="21"/>
      <c r="P5542" s="21"/>
      <c r="Q5542" s="21"/>
      <c r="R5542" s="21" t="s">
        <v>10956</v>
      </c>
      <c r="S5542" s="21" t="s">
        <v>10957</v>
      </c>
      <c r="T5542" s="27" t="s">
        <v>11068</v>
      </c>
      <c r="U5542" s="23"/>
      <c r="V5542" s="23"/>
      <c r="W5542" s="15">
        <f t="shared" si="2"/>
        <v>45635</v>
      </c>
      <c r="X5542" s="24">
        <v>5541.0</v>
      </c>
      <c r="Y5542" s="17" t="str">
        <f t="shared" si="8004"/>
        <v>=COUNTIFS(C$3:C5542,C5542)</v>
      </c>
      <c r="Z5542" s="25" t="str">
        <f t="shared" si="8005"/>
        <v>#NAME?</v>
      </c>
      <c r="AA5542" s="25" t="str">
        <f t="shared" si="8006"/>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1"/>
        <v>1</v>
      </c>
      <c r="B5543" s="10">
        <f t="shared" si="7833"/>
        <v>1</v>
      </c>
      <c r="C5543" s="12" t="s">
        <v>11069</v>
      </c>
      <c r="D5543" s="21" t="s">
        <v>84</v>
      </c>
      <c r="E5543" s="21" t="s">
        <v>11070</v>
      </c>
      <c r="F5543" s="21"/>
      <c r="G5543" s="21"/>
      <c r="H5543" s="21" t="s">
        <v>11071</v>
      </c>
      <c r="I5543" s="21"/>
      <c r="J5543" s="21" t="s">
        <v>232</v>
      </c>
      <c r="K5543" s="21">
        <v>8.0</v>
      </c>
      <c r="L5543" s="21" t="s">
        <v>196</v>
      </c>
      <c r="M5543" s="21" t="s">
        <v>2632</v>
      </c>
      <c r="N5543" s="21" t="s">
        <v>10954</v>
      </c>
      <c r="O5543" s="21"/>
      <c r="P5543" s="21"/>
      <c r="Q5543" s="21"/>
      <c r="R5543" s="21" t="s">
        <v>10956</v>
      </c>
      <c r="S5543" s="21" t="s">
        <v>10957</v>
      </c>
      <c r="T5543" s="27" t="s">
        <v>11072</v>
      </c>
      <c r="U5543" s="23"/>
      <c r="V5543" s="23"/>
      <c r="W5543" s="15">
        <f t="shared" si="2"/>
        <v>45635</v>
      </c>
      <c r="X5543" s="24">
        <v>5542.0</v>
      </c>
      <c r="Y5543" s="17" t="str">
        <f t="shared" si="8004"/>
        <v>=COUNTIFS(C$3:C5543,C5543)</v>
      </c>
      <c r="Z5543" s="25" t="str">
        <f t="shared" si="8005"/>
        <v>#NAME?</v>
      </c>
      <c r="AA5543" s="25" t="str">
        <f t="shared" si="8006"/>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1"/>
        <v>47</v>
      </c>
      <c r="B5544" s="10">
        <f t="shared" si="7833"/>
        <v>63</v>
      </c>
      <c r="C5544" s="12" t="s">
        <v>449</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10956</v>
      </c>
      <c r="S5544" s="21" t="s">
        <v>10957</v>
      </c>
      <c r="T5544" s="27" t="s">
        <v>11061</v>
      </c>
      <c r="U5544" s="23"/>
      <c r="V5544" s="23"/>
      <c r="W5544" s="15">
        <f t="shared" si="2"/>
        <v>45635</v>
      </c>
      <c r="X5544" s="24">
        <v>5543.0</v>
      </c>
      <c r="Y5544" s="17" t="str">
        <f t="shared" si="8004"/>
        <v>=COUNTIFS(C$3:C5544,C5544)</v>
      </c>
      <c r="Z5544" s="25" t="str">
        <f t="shared" si="8005"/>
        <v>#NAME?</v>
      </c>
      <c r="AA5544" s="25" t="str">
        <f t="shared" si="8006"/>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833"/>
        <v>0</v>
      </c>
      <c r="C5545" s="130"/>
      <c r="D5545" s="130"/>
      <c r="E5545" s="130"/>
      <c r="F5545" s="130"/>
      <c r="G5545" s="130"/>
      <c r="H5545" s="130"/>
      <c r="I5545" s="130"/>
      <c r="J5545" s="130"/>
      <c r="K5545" s="130"/>
      <c r="L5545" s="130"/>
      <c r="M5545" s="130"/>
      <c r="N5545" s="130"/>
      <c r="O5545" s="130"/>
      <c r="P5545" s="130"/>
      <c r="Q5545" s="130"/>
      <c r="R5545" s="130"/>
      <c r="S5545" s="130"/>
      <c r="T5545" s="130"/>
      <c r="U5545" s="36"/>
      <c r="V5545" s="36"/>
      <c r="W5545" s="15">
        <f t="shared" si="2"/>
        <v>45635</v>
      </c>
      <c r="X5545" s="24">
        <v>5544.0</v>
      </c>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833"/>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2"/>
        <v>45635</v>
      </c>
      <c r="X5546" s="24">
        <v>5545.0</v>
      </c>
      <c r="Y5546" s="17" t="str">
        <f t="shared" ref="Y5546:Y5574" si="8020">formulatext(A5546)</f>
        <v>#N/A</v>
      </c>
      <c r="Z5546" s="25" t="str">
        <f t="shared" ref="Z5546:Z5574" si="8021">org.libreoffice.regex(Y5546,"(\= COUNTIFS\(C\$\d{1,3}:)(C\d{1,3})(,)(C\d{1,3})(\))","$2")</f>
        <v>#NAME?</v>
      </c>
      <c r="AA5546" s="25" t="str">
        <f t="shared" ref="AA5546:AA5574" si="8022">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833"/>
        <v>1</v>
      </c>
      <c r="C5547" s="12" t="s">
        <v>11073</v>
      </c>
      <c r="D5547" s="21"/>
      <c r="E5547" s="21"/>
      <c r="F5547" s="21"/>
      <c r="G5547" s="21"/>
      <c r="H5547" s="21"/>
      <c r="I5547" s="21"/>
      <c r="J5547" s="21"/>
      <c r="K5547" s="21"/>
      <c r="L5547" s="21"/>
      <c r="M5547" s="21"/>
      <c r="N5547" s="21"/>
      <c r="O5547" s="21"/>
      <c r="P5547" s="21"/>
      <c r="Q5547" s="21"/>
      <c r="R5547" s="21"/>
      <c r="S5547" s="21"/>
      <c r="T5547" s="21"/>
      <c r="U5547" s="23"/>
      <c r="V5547" s="23"/>
      <c r="W5547" s="15">
        <f t="shared" si="2"/>
        <v>45635</v>
      </c>
      <c r="X5547" s="24">
        <v>5546.0</v>
      </c>
      <c r="Y5547" s="17" t="str">
        <f t="shared" si="8020"/>
        <v>#N/A</v>
      </c>
      <c r="Z5547" s="25" t="str">
        <f t="shared" si="8021"/>
        <v>#NAME?</v>
      </c>
      <c r="AA5547" s="25" t="str">
        <f t="shared" si="8022"/>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8023">COUNTIFS(C$3:C5548,C5548)</f>
        <v>4</v>
      </c>
      <c r="B5548" s="10">
        <f t="shared" si="7833"/>
        <v>5</v>
      </c>
      <c r="C5548" s="12" t="s">
        <v>6428</v>
      </c>
      <c r="D5548" s="21" t="str">
        <f t="shared" ref="D5548:D5551" si="8024">VLOOKUP($C5548,$C$1:$P$7320,2,0)</f>
        <v>pron</v>
      </c>
      <c r="E5548" s="21" t="str">
        <f t="shared" ref="E5548:E5551" si="8025">VLOOKUP($C5548,$C$1:$P$7320,3,0)</f>
        <v>nt nom pl of ya</v>
      </c>
      <c r="F5548" s="21" t="str">
        <f t="shared" ref="F5548:F5551" si="8026">VLOOKUP($C5548,$C$1:$P$7320,4,0)</f>
        <v/>
      </c>
      <c r="G5548" s="21"/>
      <c r="H5548" s="21" t="str">
        <f t="shared" ref="H5548:H5551" si="8027">VLOOKUP($C5548,$C$1:$P$7320,6,0)</f>
        <v>whichever</v>
      </c>
      <c r="I5548" s="21" t="str">
        <f t="shared" ref="I5548:I5551" si="8028">VLOOKUP($C5548,$C$1:$P$7320,7,0)</f>
        <v/>
      </c>
      <c r="J5548" s="21" t="str">
        <f t="shared" ref="J5548:J5551" si="8029">VLOOKUP($C5548,$C$1:$P$7320,8,0)</f>
        <v/>
      </c>
      <c r="K5548" s="21" t="str">
        <f t="shared" ref="K5548:K5551" si="8030">VLOOKUP($C5548,$C$1:$P$7320,9,0)</f>
        <v/>
      </c>
      <c r="L5548" s="21" t="str">
        <f t="shared" ref="L5548:L5551" si="8031">VLOOKUP($C5548,$C$1:$P$7320,10,0)</f>
        <v/>
      </c>
      <c r="M5548" s="21" t="str">
        <f t="shared" ref="M5548:M5551" si="8032">VLOOKUP($C5548,$C$1:$P$7320,11,0)</f>
        <v/>
      </c>
      <c r="N5548" s="21" t="str">
        <f t="shared" ref="N5548:N5551" si="8033">VLOOKUP($C5548,$C$1:$P$7320,12,0)</f>
        <v/>
      </c>
      <c r="O5548" s="21" t="str">
        <f t="shared" ref="O5548:O5551" si="8034">VLOOKUP($C5548,$C$1:$P$7320,13,0)</f>
        <v/>
      </c>
      <c r="P5548" s="21" t="str">
        <f t="shared" ref="P5548:P5551" si="8035">VLOOKUP($C5548,$C$1:$P$7320,14,0)</f>
        <v/>
      </c>
      <c r="Q5548" s="21"/>
      <c r="R5548" s="21" t="s">
        <v>11073</v>
      </c>
      <c r="S5548" s="21" t="s">
        <v>11074</v>
      </c>
      <c r="T5548" s="27" t="s">
        <v>11075</v>
      </c>
      <c r="U5548" s="77"/>
      <c r="V5548" s="23"/>
      <c r="W5548" s="15">
        <f t="shared" si="2"/>
        <v>45635</v>
      </c>
      <c r="X5548" s="24">
        <v>5547.0</v>
      </c>
      <c r="Y5548" s="17" t="str">
        <f t="shared" si="8020"/>
        <v>=COUNTIFS(C$3:C5548,C5548)</v>
      </c>
      <c r="Z5548" s="25" t="str">
        <f t="shared" si="8021"/>
        <v>#NAME?</v>
      </c>
      <c r="AA5548" s="25" t="str">
        <f t="shared" si="8022"/>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8023"/>
        <v>35</v>
      </c>
      <c r="B5549" s="10">
        <f t="shared" si="7833"/>
        <v>42</v>
      </c>
      <c r="C5549" s="12" t="s">
        <v>423</v>
      </c>
      <c r="D5549" s="21" t="str">
        <f t="shared" si="8024"/>
        <v>ind</v>
      </c>
      <c r="E5549" s="21" t="str">
        <f t="shared" si="8025"/>
        <v>emph</v>
      </c>
      <c r="F5549" s="21" t="str">
        <f t="shared" si="8026"/>
        <v/>
      </c>
      <c r="G5549" s="21"/>
      <c r="H5549" s="21" t="str">
        <f t="shared" si="8027"/>
        <v>truly, indeed, then</v>
      </c>
      <c r="I5549" s="21" t="str">
        <f t="shared" si="8028"/>
        <v/>
      </c>
      <c r="J5549" s="21" t="str">
        <f t="shared" si="8029"/>
        <v/>
      </c>
      <c r="K5549" s="21" t="str">
        <f t="shared" si="8030"/>
        <v/>
      </c>
      <c r="L5549" s="21" t="str">
        <f t="shared" si="8031"/>
        <v/>
      </c>
      <c r="M5549" s="21" t="str">
        <f t="shared" si="8032"/>
        <v/>
      </c>
      <c r="N5549" s="21" t="str">
        <f t="shared" si="8033"/>
        <v/>
      </c>
      <c r="O5549" s="21" t="str">
        <f t="shared" si="8034"/>
        <v/>
      </c>
      <c r="P5549" s="21" t="str">
        <f t="shared" si="8035"/>
        <v/>
      </c>
      <c r="Q5549" s="21"/>
      <c r="R5549" s="21" t="s">
        <v>11073</v>
      </c>
      <c r="S5549" s="21" t="s">
        <v>11074</v>
      </c>
      <c r="T5549" s="27" t="s">
        <v>11075</v>
      </c>
      <c r="U5549" s="23"/>
      <c r="V5549" s="23"/>
      <c r="W5549" s="15">
        <f t="shared" si="2"/>
        <v>45635</v>
      </c>
      <c r="X5549" s="24">
        <v>5548.0</v>
      </c>
      <c r="Y5549" s="17" t="str">
        <f t="shared" si="8020"/>
        <v>=COUNTIFS(C$3:C5549,C5549)</v>
      </c>
      <c r="Z5549" s="25" t="str">
        <f t="shared" si="8021"/>
        <v>#NAME?</v>
      </c>
      <c r="AA5549" s="25" t="str">
        <f t="shared" si="8022"/>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3"/>
        <v>121</v>
      </c>
      <c r="B5550" s="10">
        <f t="shared" si="7833"/>
        <v>124</v>
      </c>
      <c r="C5550" s="12" t="s">
        <v>466</v>
      </c>
      <c r="D5550" s="21" t="str">
        <f t="shared" si="8024"/>
        <v>ind</v>
      </c>
      <c r="E5550" s="21" t="str">
        <f t="shared" si="8025"/>
        <v/>
      </c>
      <c r="F5550" s="21" t="str">
        <f t="shared" si="8026"/>
        <v/>
      </c>
      <c r="G5550" s="21"/>
      <c r="H5550" s="21" t="str">
        <f t="shared" si="8027"/>
        <v>then, now, so, but</v>
      </c>
      <c r="I5550" s="21" t="str">
        <f t="shared" si="8028"/>
        <v/>
      </c>
      <c r="J5550" s="21" t="str">
        <f t="shared" si="8029"/>
        <v/>
      </c>
      <c r="K5550" s="21" t="str">
        <f t="shared" si="8030"/>
        <v/>
      </c>
      <c r="L5550" s="21" t="str">
        <f t="shared" si="8031"/>
        <v/>
      </c>
      <c r="M5550" s="21" t="str">
        <f t="shared" si="8032"/>
        <v/>
      </c>
      <c r="N5550" s="21" t="str">
        <f t="shared" si="8033"/>
        <v/>
      </c>
      <c r="O5550" s="21" t="str">
        <f t="shared" si="8034"/>
        <v/>
      </c>
      <c r="P5550" s="21" t="str">
        <f t="shared" si="8035"/>
        <v/>
      </c>
      <c r="Q5550" s="21"/>
      <c r="R5550" s="21" t="s">
        <v>11073</v>
      </c>
      <c r="S5550" s="21" t="s">
        <v>11074</v>
      </c>
      <c r="T5550" s="27" t="s">
        <v>11075</v>
      </c>
      <c r="U5550" s="23"/>
      <c r="V5550" s="23"/>
      <c r="W5550" s="15">
        <f t="shared" si="2"/>
        <v>45635</v>
      </c>
      <c r="X5550" s="24">
        <v>5549.0</v>
      </c>
      <c r="Y5550" s="17" t="str">
        <f t="shared" si="8020"/>
        <v>=COUNTIFS(C$3:C5550,C5550)</v>
      </c>
      <c r="Z5550" s="25" t="str">
        <f t="shared" si="8021"/>
        <v>#NAME?</v>
      </c>
      <c r="AA5550" s="25" t="str">
        <f t="shared" si="8022"/>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3"/>
        <v>5</v>
      </c>
      <c r="B5551" s="10">
        <f t="shared" si="7833"/>
        <v>6</v>
      </c>
      <c r="C5551" s="12" t="s">
        <v>6434</v>
      </c>
      <c r="D5551" s="21" t="str">
        <f t="shared" si="8024"/>
        <v>pron</v>
      </c>
      <c r="E5551" s="21" t="str">
        <f t="shared" si="8025"/>
        <v>nt nom pl of ta</v>
      </c>
      <c r="F5551" s="21" t="str">
        <f t="shared" si="8026"/>
        <v/>
      </c>
      <c r="G5551" s="21"/>
      <c r="H5551" s="21" t="str">
        <f t="shared" si="8027"/>
        <v>those</v>
      </c>
      <c r="I5551" s="21" t="str">
        <f t="shared" si="8028"/>
        <v/>
      </c>
      <c r="J5551" s="21" t="str">
        <f t="shared" si="8029"/>
        <v/>
      </c>
      <c r="K5551" s="21" t="str">
        <f t="shared" si="8030"/>
        <v/>
      </c>
      <c r="L5551" s="21" t="str">
        <f t="shared" si="8031"/>
        <v/>
      </c>
      <c r="M5551" s="21" t="str">
        <f t="shared" si="8032"/>
        <v/>
      </c>
      <c r="N5551" s="21" t="str">
        <f t="shared" si="8033"/>
        <v/>
      </c>
      <c r="O5551" s="21" t="str">
        <f t="shared" si="8034"/>
        <v/>
      </c>
      <c r="P5551" s="21" t="str">
        <f t="shared" si="8035"/>
        <v/>
      </c>
      <c r="Q5551" s="21"/>
      <c r="R5551" s="21" t="s">
        <v>11073</v>
      </c>
      <c r="S5551" s="21" t="s">
        <v>11074</v>
      </c>
      <c r="T5551" s="27" t="s">
        <v>11075</v>
      </c>
      <c r="U5551" s="23"/>
      <c r="V5551" s="23"/>
      <c r="W5551" s="15">
        <f t="shared" si="2"/>
        <v>45635</v>
      </c>
      <c r="X5551" s="24">
        <v>5550.0</v>
      </c>
      <c r="Y5551" s="17" t="str">
        <f t="shared" si="8020"/>
        <v>=COUNTIFS(C$3:C5551,C5551)</v>
      </c>
      <c r="Z5551" s="25" t="str">
        <f t="shared" si="8021"/>
        <v>#NAME?</v>
      </c>
      <c r="AA5551" s="25" t="str">
        <f t="shared" si="8022"/>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3"/>
        <v>1</v>
      </c>
      <c r="B5552" s="10">
        <f t="shared" si="7833"/>
        <v>1</v>
      </c>
      <c r="C5552" s="12" t="s">
        <v>11076</v>
      </c>
      <c r="D5552" s="21" t="s">
        <v>250</v>
      </c>
      <c r="E5552" s="21" t="s">
        <v>11077</v>
      </c>
      <c r="F5552" s="21"/>
      <c r="G5552" s="21"/>
      <c r="H5552" s="21" t="s">
        <v>11078</v>
      </c>
      <c r="I5552" s="21"/>
      <c r="J5552" s="21"/>
      <c r="K5552" s="21"/>
      <c r="L5552" s="21"/>
      <c r="M5552" s="21"/>
      <c r="N5552" s="21" t="s">
        <v>11079</v>
      </c>
      <c r="O5552" s="21" t="s">
        <v>65</v>
      </c>
      <c r="P5552" s="21" t="s">
        <v>11079</v>
      </c>
      <c r="Q5552" s="21" t="s">
        <v>11080</v>
      </c>
      <c r="R5552" s="21" t="s">
        <v>11073</v>
      </c>
      <c r="S5552" s="21" t="s">
        <v>11074</v>
      </c>
      <c r="T5552" s="27" t="s">
        <v>11081</v>
      </c>
      <c r="U5552" s="23"/>
      <c r="V5552" s="23"/>
      <c r="W5552" s="15">
        <f t="shared" si="2"/>
        <v>45635</v>
      </c>
      <c r="X5552" s="24">
        <v>5551.0</v>
      </c>
      <c r="Y5552" s="17" t="str">
        <f t="shared" si="8020"/>
        <v>=COUNTIFS(C$3:C5552,C5552)</v>
      </c>
      <c r="Z5552" s="25" t="str">
        <f t="shared" si="8021"/>
        <v>#NAME?</v>
      </c>
      <c r="AA5552" s="25" t="str">
        <f t="shared" si="8022"/>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3"/>
        <v>1</v>
      </c>
      <c r="B5553" s="10">
        <f t="shared" si="7833"/>
        <v>1</v>
      </c>
      <c r="C5553" s="12" t="s">
        <v>11082</v>
      </c>
      <c r="D5553" s="21" t="s">
        <v>47</v>
      </c>
      <c r="E5553" s="21" t="s">
        <v>612</v>
      </c>
      <c r="F5553" s="21"/>
      <c r="G5553" s="21"/>
      <c r="H5553" s="21" t="s">
        <v>11083</v>
      </c>
      <c r="I5553" s="21"/>
      <c r="J5553" s="21" t="s">
        <v>1005</v>
      </c>
      <c r="K5553" s="21">
        <v>1.0</v>
      </c>
      <c r="L5553" s="21" t="s">
        <v>35</v>
      </c>
      <c r="M5553" s="21"/>
      <c r="N5553" s="21" t="s">
        <v>11084</v>
      </c>
      <c r="O5553" s="21"/>
      <c r="P5553" s="21"/>
      <c r="Q5553" s="21" t="s">
        <v>11085</v>
      </c>
      <c r="R5553" s="21" t="s">
        <v>11073</v>
      </c>
      <c r="S5553" s="21" t="s">
        <v>11074</v>
      </c>
      <c r="T5553" s="27" t="s">
        <v>11086</v>
      </c>
      <c r="U5553" s="23"/>
      <c r="V5553" s="23"/>
      <c r="W5553" s="15">
        <f t="shared" si="2"/>
        <v>45635</v>
      </c>
      <c r="X5553" s="24">
        <v>5552.0</v>
      </c>
      <c r="Y5553" s="17" t="str">
        <f t="shared" si="8020"/>
        <v>=COUNTIFS(C$3:C5553,C5553)</v>
      </c>
      <c r="Z5553" s="25" t="str">
        <f t="shared" si="8021"/>
        <v>#NAME?</v>
      </c>
      <c r="AA5553" s="25" t="str">
        <f t="shared" si="8022"/>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3"/>
        <v>2</v>
      </c>
      <c r="B5554" s="10">
        <f t="shared" si="7833"/>
        <v>3</v>
      </c>
      <c r="C5554" s="12" t="s">
        <v>6967</v>
      </c>
      <c r="D5554" s="21" t="str">
        <f t="shared" ref="D5554:D5559" si="8036">VLOOKUP($C5554,$C$1:$P$7320,2,0)</f>
        <v>adj</v>
      </c>
      <c r="E5554" s="21" t="str">
        <f t="shared" ref="E5554:E5557" si="8037">VLOOKUP($C5554,$C$1:$P$7320,3,0)</f>
        <v>nt nom pl of sammata</v>
      </c>
      <c r="F5554" s="21" t="str">
        <f t="shared" ref="F5554:F5559" si="8038">VLOOKUP($C5554,$C$1:$P$7320,4,0)</f>
        <v/>
      </c>
      <c r="G5554" s="21"/>
      <c r="H5554" s="21" t="str">
        <f t="shared" ref="H5554:H5559" si="8039">VLOOKUP($C5554,$C$1:$P$7320,6,0)</f>
        <v>considered to be, regarded as</v>
      </c>
      <c r="I5554" s="21" t="str">
        <f t="shared" ref="I5554:I5559" si="8040">VLOOKUP($C5554,$C$1:$P$7320,7,0)</f>
        <v>thought together</v>
      </c>
      <c r="J5554" s="21" t="str">
        <f t="shared" ref="J5554:J5559" si="8041">VLOOKUP($C5554,$C$1:$P$7320,8,0)</f>
        <v>√man (think)</v>
      </c>
      <c r="K5554" s="21">
        <f t="shared" ref="K5554:K5559" si="8042">VLOOKUP($C5554,$C$1:$P$7320,9,0)</f>
        <v>3</v>
      </c>
      <c r="L5554" s="21" t="str">
        <f t="shared" ref="L5554:L5559" si="8043">VLOOKUP($C5554,$C$1:$P$7320,10,0)</f>
        <v>ya</v>
      </c>
      <c r="M5554" s="21" t="str">
        <f t="shared" ref="M5554:M5559" si="8044">VLOOKUP($C5554,$C$1:$P$7320,11,0)</f>
        <v/>
      </c>
      <c r="N5554" s="21" t="str">
        <f t="shared" ref="N5554:N5559" si="8045">VLOOKUP($C5554,$C$1:$P$7320,12,0)</f>
        <v>saṃ + √man + ta</v>
      </c>
      <c r="O5554" s="21" t="str">
        <f t="shared" ref="O5554:O5559" si="8046">VLOOKUP($C5554,$C$1:$P$7320,13,0)</f>
        <v/>
      </c>
      <c r="P5554" s="21" t="str">
        <f t="shared" ref="P5554:P5559" si="8047">VLOOKUP($C5554,$C$1:$P$7320,14,0)</f>
        <v/>
      </c>
      <c r="Q5554" s="21"/>
      <c r="R5554" s="21" t="s">
        <v>11073</v>
      </c>
      <c r="S5554" s="21" t="s">
        <v>11074</v>
      </c>
      <c r="T5554" s="27" t="s">
        <v>11075</v>
      </c>
      <c r="U5554" s="23"/>
      <c r="V5554" s="23"/>
      <c r="W5554" s="15">
        <f t="shared" si="2"/>
        <v>45635</v>
      </c>
      <c r="X5554" s="24">
        <v>5553.0</v>
      </c>
      <c r="Y5554" s="17" t="str">
        <f t="shared" si="8020"/>
        <v>=COUNTIFS(C$3:C5554,C5554)</v>
      </c>
      <c r="Z5554" s="25" t="str">
        <f t="shared" si="8021"/>
        <v>#NAME?</v>
      </c>
      <c r="AA5554" s="25" t="str">
        <f t="shared" si="8022"/>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3"/>
        <v>4</v>
      </c>
      <c r="B5555" s="10">
        <f t="shared" si="7833"/>
        <v>4</v>
      </c>
      <c r="C5555" s="12" t="s">
        <v>4011</v>
      </c>
      <c r="D5555" s="21" t="str">
        <f t="shared" si="8036"/>
        <v>noun</v>
      </c>
      <c r="E5555" s="21" t="str">
        <f t="shared" si="8037"/>
        <v>nt nom pl of kula</v>
      </c>
      <c r="F5555" s="21" t="str">
        <f t="shared" si="8038"/>
        <v/>
      </c>
      <c r="G5555" s="21"/>
      <c r="H5555" s="21" t="str">
        <f t="shared" si="8039"/>
        <v>families</v>
      </c>
      <c r="I5555" s="21" t="str">
        <f t="shared" si="8040"/>
        <v/>
      </c>
      <c r="J5555" s="21" t="str">
        <f t="shared" si="8041"/>
        <v>√kul (be close)</v>
      </c>
      <c r="K5555" s="21">
        <f t="shared" si="8042"/>
        <v>1</v>
      </c>
      <c r="L5555" s="21" t="str">
        <f t="shared" si="8043"/>
        <v>a</v>
      </c>
      <c r="M5555" s="21" t="str">
        <f t="shared" si="8044"/>
        <v/>
      </c>
      <c r="N5555" s="21" t="str">
        <f t="shared" si="8045"/>
        <v>√kul + a</v>
      </c>
      <c r="O5555" s="21" t="str">
        <f t="shared" si="8046"/>
        <v/>
      </c>
      <c r="P5555" s="21" t="str">
        <f t="shared" si="8047"/>
        <v/>
      </c>
      <c r="Q5555" s="21"/>
      <c r="R5555" s="21" t="s">
        <v>11073</v>
      </c>
      <c r="S5555" s="21" t="s">
        <v>11074</v>
      </c>
      <c r="T5555" s="27" t="s">
        <v>11075</v>
      </c>
      <c r="U5555" s="23"/>
      <c r="V5555" s="23"/>
      <c r="W5555" s="15">
        <f t="shared" si="2"/>
        <v>45635</v>
      </c>
      <c r="X5555" s="24">
        <v>5554.0</v>
      </c>
      <c r="Y5555" s="17" t="str">
        <f t="shared" si="8020"/>
        <v>=COUNTIFS(C$3:C5555,C5555)</v>
      </c>
      <c r="Z5555" s="25" t="str">
        <f t="shared" si="8021"/>
        <v>#NAME?</v>
      </c>
      <c r="AA5555" s="25" t="str">
        <f t="shared" si="8022"/>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3"/>
        <v>98</v>
      </c>
      <c r="B5556" s="10">
        <f t="shared" si="7833"/>
        <v>99</v>
      </c>
      <c r="C5556" s="12" t="s">
        <v>555</v>
      </c>
      <c r="D5556" s="21" t="str">
        <f t="shared" si="8036"/>
        <v>pron</v>
      </c>
      <c r="E5556" s="21" t="str">
        <f t="shared" si="8037"/>
        <v>masc nom sg of ya</v>
      </c>
      <c r="F5556" s="21" t="str">
        <f t="shared" si="8038"/>
        <v/>
      </c>
      <c r="G5556" s="21"/>
      <c r="H5556" s="21" t="str">
        <f t="shared" si="8039"/>
        <v>whichever, whoever</v>
      </c>
      <c r="I5556" s="21" t="str">
        <f t="shared" si="8040"/>
        <v/>
      </c>
      <c r="J5556" s="21" t="str">
        <f t="shared" si="8041"/>
        <v/>
      </c>
      <c r="K5556" s="21" t="str">
        <f t="shared" si="8042"/>
        <v/>
      </c>
      <c r="L5556" s="21" t="str">
        <f t="shared" si="8043"/>
        <v/>
      </c>
      <c r="M5556" s="21" t="str">
        <f t="shared" si="8044"/>
        <v/>
      </c>
      <c r="N5556" s="21" t="str">
        <f t="shared" si="8045"/>
        <v/>
      </c>
      <c r="O5556" s="21" t="str">
        <f t="shared" si="8046"/>
        <v/>
      </c>
      <c r="P5556" s="21" t="str">
        <f t="shared" si="8047"/>
        <v/>
      </c>
      <c r="Q5556" s="21"/>
      <c r="R5556" s="21" t="s">
        <v>11073</v>
      </c>
      <c r="S5556" s="21" t="s">
        <v>11074</v>
      </c>
      <c r="T5556" s="27" t="s">
        <v>11075</v>
      </c>
      <c r="U5556" s="23"/>
      <c r="V5556" s="23"/>
      <c r="W5556" s="15">
        <f t="shared" si="2"/>
        <v>45635</v>
      </c>
      <c r="X5556" s="24">
        <v>5555.0</v>
      </c>
      <c r="Y5556" s="17" t="str">
        <f t="shared" si="8020"/>
        <v>=COUNTIFS(C$3:C5556,C5556)</v>
      </c>
      <c r="Z5556" s="25" t="str">
        <f t="shared" si="8021"/>
        <v>#NAME?</v>
      </c>
      <c r="AA5556" s="25" t="str">
        <f t="shared" si="8022"/>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3"/>
        <v>122</v>
      </c>
      <c r="B5557" s="10">
        <f t="shared" si="7833"/>
        <v>124</v>
      </c>
      <c r="C5557" s="12" t="s">
        <v>466</v>
      </c>
      <c r="D5557" s="21" t="str">
        <f t="shared" si="8036"/>
        <v>ind</v>
      </c>
      <c r="E5557" s="21" t="str">
        <f t="shared" si="8037"/>
        <v/>
      </c>
      <c r="F5557" s="21" t="str">
        <f t="shared" si="8038"/>
        <v/>
      </c>
      <c r="G5557" s="21"/>
      <c r="H5557" s="21" t="str">
        <f t="shared" si="8039"/>
        <v>then, now, so, but</v>
      </c>
      <c r="I5557" s="21" t="str">
        <f t="shared" si="8040"/>
        <v/>
      </c>
      <c r="J5557" s="21" t="str">
        <f t="shared" si="8041"/>
        <v/>
      </c>
      <c r="K5557" s="21" t="str">
        <f t="shared" si="8042"/>
        <v/>
      </c>
      <c r="L5557" s="21" t="str">
        <f t="shared" si="8043"/>
        <v/>
      </c>
      <c r="M5557" s="21" t="str">
        <f t="shared" si="8044"/>
        <v/>
      </c>
      <c r="N5557" s="21" t="str">
        <f t="shared" si="8045"/>
        <v/>
      </c>
      <c r="O5557" s="21" t="str">
        <f t="shared" si="8046"/>
        <v/>
      </c>
      <c r="P5557" s="21" t="str">
        <f t="shared" si="8047"/>
        <v/>
      </c>
      <c r="Q5557" s="21"/>
      <c r="R5557" s="21" t="s">
        <v>11073</v>
      </c>
      <c r="S5557" s="21" t="s">
        <v>11074</v>
      </c>
      <c r="T5557" s="27" t="s">
        <v>11075</v>
      </c>
      <c r="U5557" s="23"/>
      <c r="V5557" s="23"/>
      <c r="W5557" s="15">
        <f t="shared" si="2"/>
        <v>45635</v>
      </c>
      <c r="X5557" s="24">
        <v>5556.0</v>
      </c>
      <c r="Y5557" s="17" t="str">
        <f t="shared" si="8020"/>
        <v>=COUNTIFS(C$3:C5557,C5557)</v>
      </c>
      <c r="Z5557" s="25" t="str">
        <f t="shared" si="8021"/>
        <v>#NAME?</v>
      </c>
      <c r="AA5557" s="25" t="str">
        <f t="shared" si="8022"/>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3"/>
        <v>146</v>
      </c>
      <c r="B5558" s="10">
        <f t="shared" si="7833"/>
        <v>147</v>
      </c>
      <c r="C5558" s="12" t="s">
        <v>560</v>
      </c>
      <c r="D5558" s="21" t="str">
        <f t="shared" si="8036"/>
        <v>noun</v>
      </c>
      <c r="E5558" s="21" t="s">
        <v>3635</v>
      </c>
      <c r="F5558" s="21" t="str">
        <f t="shared" si="8038"/>
        <v/>
      </c>
      <c r="G5558" s="21"/>
      <c r="H5558" s="21" t="str">
        <f t="shared" si="8039"/>
        <v>monk, monastic</v>
      </c>
      <c r="I5558" s="21" t="str">
        <f t="shared" si="8040"/>
        <v>beggar, mendicant</v>
      </c>
      <c r="J5558" s="21" t="str">
        <f t="shared" si="8041"/>
        <v>√bhikkh (beg)</v>
      </c>
      <c r="K5558" s="21">
        <f t="shared" si="8042"/>
        <v>1</v>
      </c>
      <c r="L5558" s="21" t="str">
        <f t="shared" si="8043"/>
        <v>a</v>
      </c>
      <c r="M5558" s="21" t="str">
        <f t="shared" si="8044"/>
        <v/>
      </c>
      <c r="N5558" s="21" t="str">
        <f t="shared" si="8045"/>
        <v>√bhikkh + u</v>
      </c>
      <c r="O5558" s="21" t="str">
        <f t="shared" si="8046"/>
        <v/>
      </c>
      <c r="P5558" s="21" t="str">
        <f t="shared" si="8047"/>
        <v/>
      </c>
      <c r="Q5558" s="21"/>
      <c r="R5558" s="21" t="s">
        <v>11073</v>
      </c>
      <c r="S5558" s="21" t="s">
        <v>11074</v>
      </c>
      <c r="T5558" s="27" t="s">
        <v>11075</v>
      </c>
      <c r="U5558" s="23"/>
      <c r="V5558" s="23"/>
      <c r="W5558" s="15">
        <f t="shared" si="2"/>
        <v>45635</v>
      </c>
      <c r="X5558" s="24">
        <v>5557.0</v>
      </c>
      <c r="Y5558" s="17" t="str">
        <f t="shared" si="8020"/>
        <v>=COUNTIFS(C$3:C5558,C5558)</v>
      </c>
      <c r="Z5558" s="25" t="str">
        <f t="shared" si="8021"/>
        <v>#NAME?</v>
      </c>
      <c r="AA5558" s="25" t="str">
        <f t="shared" si="8022"/>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3"/>
        <v>2</v>
      </c>
      <c r="B5559" s="10">
        <f t="shared" si="7833"/>
        <v>3</v>
      </c>
      <c r="C5559" s="12" t="s">
        <v>6979</v>
      </c>
      <c r="D5559" s="21" t="str">
        <f t="shared" si="8036"/>
        <v>adj</v>
      </c>
      <c r="E5559" s="21" t="str">
        <f>VLOOKUP($C5559,$C$1:$P$7320,3,0)</f>
        <v>nt loc pl of tathārūpa</v>
      </c>
      <c r="F5559" s="21" t="str">
        <f t="shared" si="8038"/>
        <v/>
      </c>
      <c r="G5559" s="21"/>
      <c r="H5559" s="21" t="str">
        <f t="shared" si="8039"/>
        <v>in such kind</v>
      </c>
      <c r="I5559" s="21" t="str">
        <f t="shared" si="8040"/>
        <v>in such forms</v>
      </c>
      <c r="J5559" s="21" t="str">
        <f t="shared" si="8041"/>
        <v/>
      </c>
      <c r="K5559" s="21" t="str">
        <f t="shared" si="8042"/>
        <v/>
      </c>
      <c r="L5559" s="21" t="str">
        <f t="shared" si="8043"/>
        <v/>
      </c>
      <c r="M5559" s="21" t="str">
        <f t="shared" si="8044"/>
        <v/>
      </c>
      <c r="N5559" s="21" t="str">
        <f t="shared" si="8045"/>
        <v>tathā + rūpa</v>
      </c>
      <c r="O5559" s="21" t="str">
        <f t="shared" si="8046"/>
        <v/>
      </c>
      <c r="P5559" s="21" t="str">
        <f t="shared" si="8047"/>
        <v/>
      </c>
      <c r="Q5559" s="21"/>
      <c r="R5559" s="21" t="s">
        <v>11073</v>
      </c>
      <c r="S5559" s="21" t="s">
        <v>11074</v>
      </c>
      <c r="T5559" s="27" t="s">
        <v>11075</v>
      </c>
      <c r="U5559" s="23"/>
      <c r="V5559" s="23"/>
      <c r="W5559" s="15">
        <f t="shared" si="2"/>
        <v>45635</v>
      </c>
      <c r="X5559" s="24">
        <v>5558.0</v>
      </c>
      <c r="Y5559" s="17" t="str">
        <f t="shared" si="8020"/>
        <v>=COUNTIFS(C$3:C5559,C5559)</v>
      </c>
      <c r="Z5559" s="25" t="str">
        <f t="shared" si="8021"/>
        <v>#NAME?</v>
      </c>
      <c r="AA5559" s="25" t="str">
        <f t="shared" si="8022"/>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3"/>
        <v>1</v>
      </c>
      <c r="B5560" s="10">
        <f t="shared" si="7833"/>
        <v>1</v>
      </c>
      <c r="C5560" s="12" t="s">
        <v>11087</v>
      </c>
      <c r="D5560" s="21" t="s">
        <v>250</v>
      </c>
      <c r="E5560" s="21" t="s">
        <v>11088</v>
      </c>
      <c r="F5560" s="21"/>
      <c r="G5560" s="21"/>
      <c r="H5560" s="21" t="s">
        <v>11089</v>
      </c>
      <c r="I5560" s="21"/>
      <c r="J5560" s="21"/>
      <c r="K5560" s="21"/>
      <c r="L5560" s="21"/>
      <c r="M5560" s="21"/>
      <c r="N5560" s="21" t="s">
        <v>11079</v>
      </c>
      <c r="O5560" s="21" t="s">
        <v>65</v>
      </c>
      <c r="P5560" s="21" t="s">
        <v>11079</v>
      </c>
      <c r="Q5560" s="21" t="s">
        <v>11090</v>
      </c>
      <c r="R5560" s="21" t="s">
        <v>11073</v>
      </c>
      <c r="S5560" s="21" t="s">
        <v>11074</v>
      </c>
      <c r="T5560" s="27" t="s">
        <v>11091</v>
      </c>
      <c r="U5560" s="23"/>
      <c r="V5560" s="23"/>
      <c r="W5560" s="15">
        <f t="shared" si="2"/>
        <v>45635</v>
      </c>
      <c r="X5560" s="24">
        <v>5559.0</v>
      </c>
      <c r="Y5560" s="17" t="str">
        <f t="shared" si="8020"/>
        <v>=COUNTIFS(C$3:C5560,C5560)</v>
      </c>
      <c r="Z5560" s="25" t="str">
        <f t="shared" si="8021"/>
        <v>#NAME?</v>
      </c>
      <c r="AA5560" s="25" t="str">
        <f t="shared" si="8022"/>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3"/>
        <v>3</v>
      </c>
      <c r="B5561" s="10">
        <f t="shared" si="7833"/>
        <v>3</v>
      </c>
      <c r="C5561" s="12" t="s">
        <v>8782</v>
      </c>
      <c r="D5561" s="21" t="str">
        <f t="shared" ref="D5561:D5562" si="8048">VLOOKUP($C5561,$C$1:$P$7320,2,0)</f>
        <v>noun</v>
      </c>
      <c r="E5561" s="21" t="str">
        <f t="shared" ref="E5561:E5562" si="8049">VLOOKUP($C5561,$C$1:$P$7320,3,0)</f>
        <v>nt loc pl of kula</v>
      </c>
      <c r="F5561" s="21" t="str">
        <f t="shared" ref="F5561:F5562" si="8050">VLOOKUP($C5561,$C$1:$P$7320,4,0)</f>
        <v/>
      </c>
      <c r="G5561" s="21"/>
      <c r="H5561" s="21" t="str">
        <f t="shared" ref="H5561:H5562" si="8051">VLOOKUP($C5561,$C$1:$P$7320,6,0)</f>
        <v>in families</v>
      </c>
      <c r="I5561" s="21" t="str">
        <f t="shared" ref="I5561:I5562" si="8052">VLOOKUP($C5561,$C$1:$P$7320,7,0)</f>
        <v/>
      </c>
      <c r="J5561" s="21" t="str">
        <f t="shared" ref="J5561:J5562" si="8053">VLOOKUP($C5561,$C$1:$P$7320,8,0)</f>
        <v>√kul (be close)</v>
      </c>
      <c r="K5561" s="21">
        <f t="shared" ref="K5561:K5562" si="8054">VLOOKUP($C5561,$C$1:$P$7320,9,0)</f>
        <v>1</v>
      </c>
      <c r="L5561" s="21" t="str">
        <f t="shared" ref="L5561:L5562" si="8055">VLOOKUP($C5561,$C$1:$P$7320,10,0)</f>
        <v>a</v>
      </c>
      <c r="M5561" s="21" t="str">
        <f t="shared" ref="M5561:M5562" si="8056">VLOOKUP($C5561,$C$1:$P$7320,11,0)</f>
        <v/>
      </c>
      <c r="N5561" s="21" t="str">
        <f t="shared" ref="N5561:N5562" si="8057">VLOOKUP($C5561,$C$1:$P$7320,12,0)</f>
        <v>√kul + a</v>
      </c>
      <c r="O5561" s="21" t="str">
        <f t="shared" ref="O5561:O5562" si="8058">VLOOKUP($C5561,$C$1:$P$7320,13,0)</f>
        <v/>
      </c>
      <c r="P5561" s="21" t="str">
        <f t="shared" ref="P5561:P5562" si="8059">VLOOKUP($C5561,$C$1:$P$7320,14,0)</f>
        <v/>
      </c>
      <c r="Q5561" s="21"/>
      <c r="R5561" s="21" t="s">
        <v>11073</v>
      </c>
      <c r="S5561" s="21" t="s">
        <v>11074</v>
      </c>
      <c r="T5561" s="27" t="s">
        <v>11075</v>
      </c>
      <c r="U5561" s="23"/>
      <c r="V5561" s="23"/>
      <c r="W5561" s="15">
        <f t="shared" si="2"/>
        <v>45635</v>
      </c>
      <c r="X5561" s="24">
        <v>5560.0</v>
      </c>
      <c r="Y5561" s="17" t="str">
        <f t="shared" si="8020"/>
        <v>=COUNTIFS(C$3:C5561,C5561)</v>
      </c>
      <c r="Z5561" s="25" t="str">
        <f t="shared" si="8021"/>
        <v>#NAME?</v>
      </c>
      <c r="AA5561" s="25" t="str">
        <f t="shared" si="8022"/>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3"/>
        <v>6</v>
      </c>
      <c r="B5562" s="10">
        <f t="shared" si="7833"/>
        <v>7</v>
      </c>
      <c r="C5562" s="12" t="s">
        <v>5230</v>
      </c>
      <c r="D5562" s="21" t="str">
        <f t="shared" si="8048"/>
        <v>ind</v>
      </c>
      <c r="E5562" s="21" t="str">
        <f t="shared" si="8049"/>
        <v>adv, loc sg of pubba</v>
      </c>
      <c r="F5562" s="21" t="str">
        <f t="shared" si="8050"/>
        <v/>
      </c>
      <c r="G5562" s="21"/>
      <c r="H5562" s="21" t="str">
        <f t="shared" si="8051"/>
        <v>before, previously</v>
      </c>
      <c r="I5562" s="21" t="str">
        <f t="shared" si="8052"/>
        <v>in front</v>
      </c>
      <c r="J5562" s="21" t="str">
        <f t="shared" si="8053"/>
        <v/>
      </c>
      <c r="K5562" s="21" t="str">
        <f t="shared" si="8054"/>
        <v/>
      </c>
      <c r="L5562" s="21" t="str">
        <f t="shared" si="8055"/>
        <v/>
      </c>
      <c r="M5562" s="21" t="str">
        <f t="shared" si="8056"/>
        <v/>
      </c>
      <c r="N5562" s="21" t="str">
        <f t="shared" si="8057"/>
        <v>pubba + e</v>
      </c>
      <c r="O5562" s="21" t="str">
        <f t="shared" si="8058"/>
        <v/>
      </c>
      <c r="P5562" s="21" t="str">
        <f t="shared" si="8059"/>
        <v/>
      </c>
      <c r="Q5562" s="21"/>
      <c r="R5562" s="21" t="s">
        <v>11073</v>
      </c>
      <c r="S5562" s="21" t="s">
        <v>11074</v>
      </c>
      <c r="T5562" s="27" t="s">
        <v>11075</v>
      </c>
      <c r="U5562" s="23"/>
      <c r="V5562" s="23"/>
      <c r="W5562" s="15">
        <f t="shared" si="2"/>
        <v>45635</v>
      </c>
      <c r="X5562" s="24">
        <v>5561.0</v>
      </c>
      <c r="Y5562" s="17" t="str">
        <f t="shared" si="8020"/>
        <v>=COUNTIFS(C$3:C5562,C5562)</v>
      </c>
      <c r="Z5562" s="25" t="str">
        <f t="shared" si="8021"/>
        <v>#NAME?</v>
      </c>
      <c r="AA5562" s="25" t="str">
        <f t="shared" si="8022"/>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3"/>
        <v>1</v>
      </c>
      <c r="B5563" s="10">
        <f t="shared" si="7833"/>
        <v>1</v>
      </c>
      <c r="C5563" s="12" t="s">
        <v>11092</v>
      </c>
      <c r="D5563" s="21" t="s">
        <v>183</v>
      </c>
      <c r="E5563" s="21" t="s">
        <v>11093</v>
      </c>
      <c r="F5563" s="21"/>
      <c r="G5563" s="21"/>
      <c r="H5563" s="21" t="s">
        <v>11094</v>
      </c>
      <c r="I5563" s="21"/>
      <c r="J5563" s="21" t="s">
        <v>8750</v>
      </c>
      <c r="K5563" s="21">
        <v>1.0</v>
      </c>
      <c r="L5563" s="21" t="s">
        <v>196</v>
      </c>
      <c r="M5563" s="21"/>
      <c r="N5563" s="21" t="s">
        <v>11095</v>
      </c>
      <c r="O5563" s="21"/>
      <c r="P5563" s="21"/>
      <c r="Q5563" s="21"/>
      <c r="R5563" s="21" t="s">
        <v>11073</v>
      </c>
      <c r="S5563" s="21" t="s">
        <v>11074</v>
      </c>
      <c r="T5563" s="27" t="s">
        <v>11096</v>
      </c>
      <c r="U5563" s="23"/>
      <c r="V5563" s="23"/>
      <c r="W5563" s="15">
        <f t="shared" si="2"/>
        <v>45635</v>
      </c>
      <c r="X5563" s="24">
        <v>5562.0</v>
      </c>
      <c r="Y5563" s="17" t="str">
        <f t="shared" si="8020"/>
        <v>=COUNTIFS(C$3:C5563,C5563)</v>
      </c>
      <c r="Z5563" s="25" t="str">
        <f t="shared" si="8021"/>
        <v>#NAME?</v>
      </c>
      <c r="AA5563" s="25" t="str">
        <f t="shared" si="8022"/>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3"/>
        <v>3</v>
      </c>
      <c r="B5564" s="10">
        <f t="shared" si="7833"/>
        <v>8</v>
      </c>
      <c r="C5564" s="12" t="s">
        <v>8533</v>
      </c>
      <c r="D5564" s="21" t="str">
        <f t="shared" ref="D5564:D5574" si="8060">VLOOKUP($C5564,$C$1:$P$7320,2,0)</f>
        <v>adj</v>
      </c>
      <c r="E5564" s="21" t="str">
        <f t="shared" ref="E5564:E5574" si="8061">VLOOKUP($C5564,$C$1:$P$7320,3,0)</f>
        <v>masc nom sg of agilāna</v>
      </c>
      <c r="F5564" s="21" t="str">
        <f t="shared" ref="F5564:F5574" si="8062">VLOOKUP($C5564,$C$1:$P$7320,4,0)</f>
        <v/>
      </c>
      <c r="G5564" s="21"/>
      <c r="H5564" s="21" t="str">
        <f t="shared" ref="H5564:H5574" si="8063">VLOOKUP($C5564,$C$1:$P$7320,6,0)</f>
        <v>healthy</v>
      </c>
      <c r="I5564" s="21" t="str">
        <f t="shared" ref="I5564:I5574" si="8064">VLOOKUP($C5564,$C$1:$P$7320,7,0)</f>
        <v>not sick</v>
      </c>
      <c r="J5564" s="21" t="str">
        <f t="shared" ref="J5564:J5574" si="8065">VLOOKUP($C5564,$C$1:$P$7320,8,0)</f>
        <v>√gilā (be sick, tired)</v>
      </c>
      <c r="K5564" s="21">
        <f t="shared" ref="K5564:K5574" si="8066">VLOOKUP($C5564,$C$1:$P$7320,9,0)</f>
        <v>3</v>
      </c>
      <c r="L5564" s="21" t="str">
        <f t="shared" ref="L5564:L5574" si="8067">VLOOKUP($C5564,$C$1:$P$7320,10,0)</f>
        <v>ya</v>
      </c>
      <c r="M5564" s="21" t="str">
        <f t="shared" ref="M5564:M5574" si="8068">VLOOKUP($C5564,$C$1:$P$7320,11,0)</f>
        <v/>
      </c>
      <c r="N5564" s="21" t="str">
        <f t="shared" ref="N5564:N5574" si="8069">VLOOKUP($C5564,$C$1:$P$7320,12,0)</f>
        <v>na + √gilā + na</v>
      </c>
      <c r="O5564" s="21" t="str">
        <f t="shared" ref="O5564:O5574" si="8070">VLOOKUP($C5564,$C$1:$P$7320,13,0)</f>
        <v/>
      </c>
      <c r="P5564" s="21" t="str">
        <f t="shared" ref="P5564:P5574" si="8071">VLOOKUP($C5564,$C$1:$P$7320,14,0)</f>
        <v/>
      </c>
      <c r="Q5564" s="21"/>
      <c r="R5564" s="21" t="s">
        <v>11073</v>
      </c>
      <c r="S5564" s="21" t="s">
        <v>11074</v>
      </c>
      <c r="T5564" s="27" t="s">
        <v>11075</v>
      </c>
      <c r="U5564" s="23"/>
      <c r="V5564" s="23"/>
      <c r="W5564" s="15">
        <f t="shared" si="2"/>
        <v>45635</v>
      </c>
      <c r="X5564" s="24">
        <v>5563.0</v>
      </c>
      <c r="Y5564" s="17" t="str">
        <f t="shared" si="8020"/>
        <v>=COUNTIFS(C$3:C5564,C5564)</v>
      </c>
      <c r="Z5564" s="25" t="str">
        <f t="shared" si="8021"/>
        <v>#NAME?</v>
      </c>
      <c r="AA5564" s="25" t="str">
        <f t="shared" si="8022"/>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3"/>
        <v>6</v>
      </c>
      <c r="B5565" s="10">
        <f t="shared" si="7833"/>
        <v>7</v>
      </c>
      <c r="C5565" s="12" t="s">
        <v>8395</v>
      </c>
      <c r="D5565" s="21" t="str">
        <f t="shared" si="8060"/>
        <v>noun</v>
      </c>
      <c r="E5565" s="21" t="str">
        <f t="shared" si="8061"/>
        <v>nt acc sg of khādaniya</v>
      </c>
      <c r="F5565" s="21" t="str">
        <f t="shared" si="8062"/>
        <v/>
      </c>
      <c r="G5565" s="21"/>
      <c r="H5565" s="21" t="str">
        <f t="shared" si="8063"/>
        <v>edible food; not staple food</v>
      </c>
      <c r="I5565" s="21" t="str">
        <f t="shared" si="8064"/>
        <v>to be chewed</v>
      </c>
      <c r="J5565" s="21" t="str">
        <f t="shared" si="8065"/>
        <v>√khād (chew)</v>
      </c>
      <c r="K5565" s="21">
        <f t="shared" si="8066"/>
        <v>1</v>
      </c>
      <c r="L5565" s="21" t="str">
        <f t="shared" si="8067"/>
        <v>a</v>
      </c>
      <c r="M5565" s="21" t="str">
        <f t="shared" si="8068"/>
        <v/>
      </c>
      <c r="N5565" s="21" t="str">
        <f t="shared" si="8069"/>
        <v>√khād + anīya</v>
      </c>
      <c r="O5565" s="21" t="str">
        <f t="shared" si="8070"/>
        <v/>
      </c>
      <c r="P5565" s="21" t="str">
        <f t="shared" si="8071"/>
        <v/>
      </c>
      <c r="Q5565" s="21"/>
      <c r="R5565" s="21" t="s">
        <v>11073</v>
      </c>
      <c r="S5565" s="21" t="s">
        <v>11074</v>
      </c>
      <c r="T5565" s="27" t="s">
        <v>11075</v>
      </c>
      <c r="U5565" s="23"/>
      <c r="V5565" s="23"/>
      <c r="W5565" s="15">
        <f t="shared" si="2"/>
        <v>45635</v>
      </c>
      <c r="X5565" s="24">
        <v>5564.0</v>
      </c>
      <c r="Y5565" s="17" t="str">
        <f t="shared" si="8020"/>
        <v>=COUNTIFS(C$3:C5565,C5565)</v>
      </c>
      <c r="Z5565" s="25" t="str">
        <f t="shared" si="8021"/>
        <v>#NAME?</v>
      </c>
      <c r="AA5565" s="25" t="str">
        <f t="shared" si="8022"/>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3"/>
        <v>201</v>
      </c>
      <c r="B5566" s="10">
        <f t="shared" si="7833"/>
        <v>220</v>
      </c>
      <c r="C5566" s="12" t="s">
        <v>1131</v>
      </c>
      <c r="D5566" s="21" t="str">
        <f t="shared" si="8060"/>
        <v>ind</v>
      </c>
      <c r="E5566" s="21" t="str">
        <f t="shared" si="8061"/>
        <v>conj</v>
      </c>
      <c r="F5566" s="21" t="str">
        <f t="shared" si="8062"/>
        <v/>
      </c>
      <c r="G5566" s="21"/>
      <c r="H5566" s="21" t="str">
        <f t="shared" si="8063"/>
        <v>or, either or</v>
      </c>
      <c r="I5566" s="21" t="str">
        <f t="shared" si="8064"/>
        <v/>
      </c>
      <c r="J5566" s="21" t="str">
        <f t="shared" si="8065"/>
        <v/>
      </c>
      <c r="K5566" s="21" t="str">
        <f t="shared" si="8066"/>
        <v/>
      </c>
      <c r="L5566" s="21" t="str">
        <f t="shared" si="8067"/>
        <v/>
      </c>
      <c r="M5566" s="21" t="str">
        <f t="shared" si="8068"/>
        <v/>
      </c>
      <c r="N5566" s="21" t="str">
        <f t="shared" si="8069"/>
        <v/>
      </c>
      <c r="O5566" s="21" t="str">
        <f t="shared" si="8070"/>
        <v/>
      </c>
      <c r="P5566" s="21" t="str">
        <f t="shared" si="8071"/>
        <v/>
      </c>
      <c r="Q5566" s="21"/>
      <c r="R5566" s="21" t="s">
        <v>11073</v>
      </c>
      <c r="S5566" s="21" t="s">
        <v>11074</v>
      </c>
      <c r="T5566" s="27" t="s">
        <v>11075</v>
      </c>
      <c r="U5566" s="23"/>
      <c r="V5566" s="23"/>
      <c r="W5566" s="15">
        <f t="shared" si="2"/>
        <v>45635</v>
      </c>
      <c r="X5566" s="24">
        <v>5565.0</v>
      </c>
      <c r="Y5566" s="17" t="str">
        <f t="shared" si="8020"/>
        <v>=COUNTIFS(C$3:C5566,C5566)</v>
      </c>
      <c r="Z5566" s="25" t="str">
        <f t="shared" si="8021"/>
        <v>#NAME?</v>
      </c>
      <c r="AA5566" s="25" t="str">
        <f t="shared" si="8022"/>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3"/>
        <v>6</v>
      </c>
      <c r="B5567" s="10">
        <f t="shared" si="7833"/>
        <v>7</v>
      </c>
      <c r="C5567" s="12" t="s">
        <v>8402</v>
      </c>
      <c r="D5567" s="21" t="str">
        <f t="shared" si="8060"/>
        <v>noun</v>
      </c>
      <c r="E5567" s="21" t="str">
        <f t="shared" si="8061"/>
        <v>nt acc sg of bhojanīya</v>
      </c>
      <c r="F5567" s="21" t="str">
        <f t="shared" si="8062"/>
        <v/>
      </c>
      <c r="G5567" s="21"/>
      <c r="H5567" s="21" t="str">
        <f t="shared" si="8063"/>
        <v>staple food</v>
      </c>
      <c r="I5567" s="21" t="str">
        <f t="shared" si="8064"/>
        <v>to be enjoyed</v>
      </c>
      <c r="J5567" s="21" t="str">
        <f t="shared" si="8065"/>
        <v>√bhuj (eat, enjoy)</v>
      </c>
      <c r="K5567" s="21">
        <f t="shared" si="8066"/>
        <v>2</v>
      </c>
      <c r="L5567" s="21" t="str">
        <f t="shared" si="8067"/>
        <v>ṃa</v>
      </c>
      <c r="M5567" s="21" t="str">
        <f t="shared" si="8068"/>
        <v/>
      </c>
      <c r="N5567" s="21" t="str">
        <f t="shared" si="8069"/>
        <v>√bhuj + *anīya</v>
      </c>
      <c r="O5567" s="21" t="str">
        <f t="shared" si="8070"/>
        <v/>
      </c>
      <c r="P5567" s="21" t="str">
        <f t="shared" si="8071"/>
        <v/>
      </c>
      <c r="Q5567" s="21"/>
      <c r="R5567" s="21" t="s">
        <v>11073</v>
      </c>
      <c r="S5567" s="21" t="s">
        <v>11074</v>
      </c>
      <c r="T5567" s="27" t="s">
        <v>11075</v>
      </c>
      <c r="U5567" s="23"/>
      <c r="V5567" s="23"/>
      <c r="W5567" s="15">
        <f t="shared" si="2"/>
        <v>45635</v>
      </c>
      <c r="X5567" s="24">
        <v>5566.0</v>
      </c>
      <c r="Y5567" s="17" t="str">
        <f t="shared" si="8020"/>
        <v>=COUNTIFS(C$3:C5567,C5567)</v>
      </c>
      <c r="Z5567" s="25" t="str">
        <f t="shared" si="8021"/>
        <v>#NAME?</v>
      </c>
      <c r="AA5567" s="25" t="str">
        <f t="shared" si="8022"/>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3"/>
        <v>202</v>
      </c>
      <c r="B5568" s="10">
        <f t="shared" si="7833"/>
        <v>220</v>
      </c>
      <c r="C5568" s="12" t="s">
        <v>1131</v>
      </c>
      <c r="D5568" s="21" t="str">
        <f t="shared" si="8060"/>
        <v>ind</v>
      </c>
      <c r="E5568" s="21" t="str">
        <f t="shared" si="8061"/>
        <v>conj</v>
      </c>
      <c r="F5568" s="21" t="str">
        <f t="shared" si="8062"/>
        <v/>
      </c>
      <c r="G5568" s="21"/>
      <c r="H5568" s="21" t="str">
        <f t="shared" si="8063"/>
        <v>or, either or</v>
      </c>
      <c r="I5568" s="21" t="str">
        <f t="shared" si="8064"/>
        <v/>
      </c>
      <c r="J5568" s="21" t="str">
        <f t="shared" si="8065"/>
        <v/>
      </c>
      <c r="K5568" s="21" t="str">
        <f t="shared" si="8066"/>
        <v/>
      </c>
      <c r="L5568" s="21" t="str">
        <f t="shared" si="8067"/>
        <v/>
      </c>
      <c r="M5568" s="21" t="str">
        <f t="shared" si="8068"/>
        <v/>
      </c>
      <c r="N5568" s="21" t="str">
        <f t="shared" si="8069"/>
        <v/>
      </c>
      <c r="O5568" s="21" t="str">
        <f t="shared" si="8070"/>
        <v/>
      </c>
      <c r="P5568" s="21" t="str">
        <f t="shared" si="8071"/>
        <v/>
      </c>
      <c r="Q5568" s="21"/>
      <c r="R5568" s="21" t="s">
        <v>11073</v>
      </c>
      <c r="S5568" s="21" t="s">
        <v>11074</v>
      </c>
      <c r="T5568" s="27" t="s">
        <v>11075</v>
      </c>
      <c r="U5568" s="23"/>
      <c r="V5568" s="23"/>
      <c r="W5568" s="15">
        <f t="shared" si="2"/>
        <v>45635</v>
      </c>
      <c r="X5568" s="24">
        <v>5567.0</v>
      </c>
      <c r="Y5568" s="17" t="str">
        <f t="shared" si="8020"/>
        <v>=COUNTIFS(C$3:C5568,C5568)</v>
      </c>
      <c r="Z5568" s="25" t="str">
        <f t="shared" si="8021"/>
        <v>#NAME?</v>
      </c>
      <c r="AA5568" s="25" t="str">
        <f t="shared" si="8022"/>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3"/>
        <v>4</v>
      </c>
      <c r="B5569" s="10">
        <f t="shared" si="7833"/>
        <v>5</v>
      </c>
      <c r="C5569" s="12" t="s">
        <v>6146</v>
      </c>
      <c r="D5569" s="21" t="str">
        <f t="shared" si="8060"/>
        <v>ind</v>
      </c>
      <c r="E5569" s="21" t="str">
        <f t="shared" si="8061"/>
        <v>adv, instr sg of sahattha</v>
      </c>
      <c r="F5569" s="21" t="str">
        <f t="shared" si="8062"/>
        <v/>
      </c>
      <c r="G5569" s="21"/>
      <c r="H5569" s="21" t="str">
        <f t="shared" si="8063"/>
        <v>by one's own hand, personally</v>
      </c>
      <c r="I5569" s="21" t="str">
        <f t="shared" si="8064"/>
        <v>with own hand</v>
      </c>
      <c r="J5569" s="21" t="str">
        <f t="shared" si="8065"/>
        <v/>
      </c>
      <c r="K5569" s="21" t="str">
        <f t="shared" si="8066"/>
        <v/>
      </c>
      <c r="L5569" s="21" t="str">
        <f t="shared" si="8067"/>
        <v/>
      </c>
      <c r="M5569" s="21" t="str">
        <f t="shared" si="8068"/>
        <v/>
      </c>
      <c r="N5569" s="21" t="str">
        <f t="shared" si="8069"/>
        <v/>
      </c>
      <c r="O5569" s="21" t="str">
        <f t="shared" si="8070"/>
        <v/>
      </c>
      <c r="P5569" s="21" t="str">
        <f t="shared" si="8071"/>
        <v/>
      </c>
      <c r="Q5569" s="21"/>
      <c r="R5569" s="21" t="s">
        <v>11073</v>
      </c>
      <c r="S5569" s="21" t="s">
        <v>11074</v>
      </c>
      <c r="T5569" s="27" t="s">
        <v>11075</v>
      </c>
      <c r="U5569" s="23"/>
      <c r="V5569" s="23"/>
      <c r="W5569" s="15">
        <f t="shared" si="2"/>
        <v>45635</v>
      </c>
      <c r="X5569" s="24">
        <v>5568.0</v>
      </c>
      <c r="Y5569" s="17" t="str">
        <f t="shared" si="8020"/>
        <v>=COUNTIFS(C$3:C5569,C5569)</v>
      </c>
      <c r="Z5569" s="25" t="str">
        <f t="shared" si="8021"/>
        <v>#NAME?</v>
      </c>
      <c r="AA5569" s="25" t="str">
        <f t="shared" si="8022"/>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3"/>
        <v>7</v>
      </c>
      <c r="B5570" s="10">
        <f t="shared" si="7833"/>
        <v>8</v>
      </c>
      <c r="C5570" s="12" t="s">
        <v>4817</v>
      </c>
      <c r="D5570" s="21" t="str">
        <f t="shared" si="8060"/>
        <v>abs</v>
      </c>
      <c r="E5570" s="21" t="str">
        <f t="shared" si="8061"/>
        <v>abs of paṭiggaṇhāti</v>
      </c>
      <c r="F5570" s="21" t="str">
        <f t="shared" si="8062"/>
        <v/>
      </c>
      <c r="G5570" s="21"/>
      <c r="H5570" s="21" t="str">
        <f t="shared" si="8063"/>
        <v>having accepted, taken</v>
      </c>
      <c r="I5570" s="21" t="str">
        <f t="shared" si="8064"/>
        <v>having personally grabbed</v>
      </c>
      <c r="J5570" s="21" t="str">
        <f t="shared" si="8065"/>
        <v>√gah (grasp)</v>
      </c>
      <c r="K5570" s="21">
        <f t="shared" si="8066"/>
        <v>6</v>
      </c>
      <c r="L5570" s="21" t="str">
        <f t="shared" si="8067"/>
        <v>ṇhā</v>
      </c>
      <c r="M5570" s="21" t="str">
        <f t="shared" si="8068"/>
        <v>√gah + ṇhā &gt; gahe</v>
      </c>
      <c r="N5570" s="21" t="str">
        <f t="shared" si="8069"/>
        <v>paṭi + gahe + tvā</v>
      </c>
      <c r="O5570" s="21" t="str">
        <f t="shared" si="8070"/>
        <v/>
      </c>
      <c r="P5570" s="21" t="str">
        <f t="shared" si="8071"/>
        <v/>
      </c>
      <c r="Q5570" s="21"/>
      <c r="R5570" s="21" t="s">
        <v>11073</v>
      </c>
      <c r="S5570" s="21" t="s">
        <v>11074</v>
      </c>
      <c r="T5570" s="27" t="s">
        <v>11075</v>
      </c>
      <c r="U5570" s="23"/>
      <c r="V5570" s="23"/>
      <c r="W5570" s="15">
        <f t="shared" si="2"/>
        <v>45635</v>
      </c>
      <c r="X5570" s="24">
        <v>5569.0</v>
      </c>
      <c r="Y5570" s="17" t="str">
        <f t="shared" si="8020"/>
        <v>=COUNTIFS(C$3:C5570,C5570)</v>
      </c>
      <c r="Z5570" s="25" t="str">
        <f t="shared" si="8021"/>
        <v>#NAME?</v>
      </c>
      <c r="AA5570" s="25" t="str">
        <f t="shared" si="8022"/>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3"/>
        <v>5</v>
      </c>
      <c r="B5571" s="10">
        <f t="shared" si="7833"/>
        <v>6</v>
      </c>
      <c r="C5571" s="12" t="s">
        <v>8408</v>
      </c>
      <c r="D5571" s="21" t="str">
        <f t="shared" si="8060"/>
        <v>verb</v>
      </c>
      <c r="E5571" s="21" t="str">
        <f t="shared" si="8061"/>
        <v>opt 3rd sg of khādati</v>
      </c>
      <c r="F5571" s="21" t="str">
        <f t="shared" si="8062"/>
        <v/>
      </c>
      <c r="G5571" s="21"/>
      <c r="H5571" s="21" t="str">
        <f t="shared" si="8063"/>
        <v>he would eat</v>
      </c>
      <c r="I5571" s="21" t="str">
        <f t="shared" si="8064"/>
        <v>chew</v>
      </c>
      <c r="J5571" s="21" t="str">
        <f t="shared" si="8065"/>
        <v>√khād (chew)</v>
      </c>
      <c r="K5571" s="21">
        <f t="shared" si="8066"/>
        <v>1</v>
      </c>
      <c r="L5571" s="21" t="str">
        <f t="shared" si="8067"/>
        <v>a</v>
      </c>
      <c r="M5571" s="21" t="str">
        <f t="shared" si="8068"/>
        <v>√khād + a &gt; khāda</v>
      </c>
      <c r="N5571" s="21" t="str">
        <f t="shared" si="8069"/>
        <v>khāda + ti</v>
      </c>
      <c r="O5571" s="21" t="str">
        <f t="shared" si="8070"/>
        <v/>
      </c>
      <c r="P5571" s="21" t="str">
        <f t="shared" si="8071"/>
        <v/>
      </c>
      <c r="Q5571" s="21"/>
      <c r="R5571" s="21" t="s">
        <v>11073</v>
      </c>
      <c r="S5571" s="21" t="s">
        <v>11074</v>
      </c>
      <c r="T5571" s="27" t="s">
        <v>11075</v>
      </c>
      <c r="U5571" s="23"/>
      <c r="V5571" s="23"/>
      <c r="W5571" s="15">
        <f t="shared" si="2"/>
        <v>45635</v>
      </c>
      <c r="X5571" s="24">
        <v>5570.0</v>
      </c>
      <c r="Y5571" s="17" t="str">
        <f t="shared" si="8020"/>
        <v>=COUNTIFS(C$3:C5571,C5571)</v>
      </c>
      <c r="Z5571" s="25" t="str">
        <f t="shared" si="8021"/>
        <v>#NAME?</v>
      </c>
      <c r="AA5571" s="25" t="str">
        <f t="shared" si="8022"/>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3"/>
        <v>203</v>
      </c>
      <c r="B5572" s="10">
        <f t="shared" si="7833"/>
        <v>220</v>
      </c>
      <c r="C5572" s="12" t="s">
        <v>1131</v>
      </c>
      <c r="D5572" s="21" t="str">
        <f t="shared" si="8060"/>
        <v>ind</v>
      </c>
      <c r="E5572" s="21" t="str">
        <f t="shared" si="8061"/>
        <v>conj</v>
      </c>
      <c r="F5572" s="21" t="str">
        <f t="shared" si="8062"/>
        <v/>
      </c>
      <c r="G5572" s="21"/>
      <c r="H5572" s="21" t="str">
        <f t="shared" si="8063"/>
        <v>or, either or</v>
      </c>
      <c r="I5572" s="21" t="str">
        <f t="shared" si="8064"/>
        <v/>
      </c>
      <c r="J5572" s="21" t="str">
        <f t="shared" si="8065"/>
        <v/>
      </c>
      <c r="K5572" s="21" t="str">
        <f t="shared" si="8066"/>
        <v/>
      </c>
      <c r="L5572" s="21" t="str">
        <f t="shared" si="8067"/>
        <v/>
      </c>
      <c r="M5572" s="21" t="str">
        <f t="shared" si="8068"/>
        <v/>
      </c>
      <c r="N5572" s="21" t="str">
        <f t="shared" si="8069"/>
        <v/>
      </c>
      <c r="O5572" s="21" t="str">
        <f t="shared" si="8070"/>
        <v/>
      </c>
      <c r="P5572" s="21" t="str">
        <f t="shared" si="8071"/>
        <v/>
      </c>
      <c r="Q5572" s="21"/>
      <c r="R5572" s="21" t="s">
        <v>11073</v>
      </c>
      <c r="S5572" s="21" t="s">
        <v>11074</v>
      </c>
      <c r="T5572" s="27" t="s">
        <v>11075</v>
      </c>
      <c r="U5572" s="23"/>
      <c r="V5572" s="23"/>
      <c r="W5572" s="15">
        <f t="shared" si="2"/>
        <v>45635</v>
      </c>
      <c r="X5572" s="24">
        <v>5571.0</v>
      </c>
      <c r="Y5572" s="17" t="str">
        <f t="shared" si="8020"/>
        <v>=COUNTIFS(C$3:C5572,C5572)</v>
      </c>
      <c r="Z5572" s="25" t="str">
        <f t="shared" si="8021"/>
        <v>#NAME?</v>
      </c>
      <c r="AA5572" s="25" t="str">
        <f t="shared" si="8022"/>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3"/>
        <v>8</v>
      </c>
      <c r="B5573" s="10">
        <f t="shared" si="7833"/>
        <v>9</v>
      </c>
      <c r="C5573" s="12" t="s">
        <v>8084</v>
      </c>
      <c r="D5573" s="21" t="str">
        <f t="shared" si="8060"/>
        <v>verb</v>
      </c>
      <c r="E5573" s="21" t="str">
        <f t="shared" si="8061"/>
        <v>opt 3rd sg of bhuñjati</v>
      </c>
      <c r="F5573" s="21" t="str">
        <f t="shared" si="8062"/>
        <v/>
      </c>
      <c r="G5573" s="21"/>
      <c r="H5573" s="21" t="str">
        <f t="shared" si="8063"/>
        <v>he would eat</v>
      </c>
      <c r="I5573" s="21" t="str">
        <f t="shared" si="8064"/>
        <v/>
      </c>
      <c r="J5573" s="21" t="str">
        <f t="shared" si="8065"/>
        <v>√bhuj (eat, enjoy)</v>
      </c>
      <c r="K5573" s="21">
        <f t="shared" si="8066"/>
        <v>2</v>
      </c>
      <c r="L5573" s="21" t="str">
        <f t="shared" si="8067"/>
        <v>ṃa</v>
      </c>
      <c r="M5573" s="21" t="str">
        <f t="shared" si="8068"/>
        <v>√bhuj + ṃa &gt; bhuñja</v>
      </c>
      <c r="N5573" s="21" t="str">
        <f t="shared" si="8069"/>
        <v>bhuñja + ti</v>
      </c>
      <c r="O5573" s="21" t="str">
        <f t="shared" si="8070"/>
        <v/>
      </c>
      <c r="P5573" s="21" t="str">
        <f t="shared" si="8071"/>
        <v/>
      </c>
      <c r="Q5573" s="21"/>
      <c r="R5573" s="21" t="s">
        <v>11073</v>
      </c>
      <c r="S5573" s="21" t="s">
        <v>11074</v>
      </c>
      <c r="T5573" s="27" t="s">
        <v>11075</v>
      </c>
      <c r="U5573" s="23"/>
      <c r="V5573" s="23"/>
      <c r="W5573" s="15">
        <f t="shared" si="2"/>
        <v>45635</v>
      </c>
      <c r="X5573" s="24">
        <v>5572.0</v>
      </c>
      <c r="Y5573" s="17" t="str">
        <f t="shared" si="8020"/>
        <v>=COUNTIFS(C$3:C5573,C5573)</v>
      </c>
      <c r="Z5573" s="25" t="str">
        <f t="shared" si="8021"/>
        <v>#NAME?</v>
      </c>
      <c r="AA5573" s="25" t="str">
        <f t="shared" si="8022"/>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3"/>
        <v>204</v>
      </c>
      <c r="B5574" s="10">
        <f t="shared" si="7833"/>
        <v>220</v>
      </c>
      <c r="C5574" s="12" t="s">
        <v>1131</v>
      </c>
      <c r="D5574" s="21" t="str">
        <f t="shared" si="8060"/>
        <v>ind</v>
      </c>
      <c r="E5574" s="21" t="str">
        <f t="shared" si="8061"/>
        <v>conj</v>
      </c>
      <c r="F5574" s="21" t="str">
        <f t="shared" si="8062"/>
        <v/>
      </c>
      <c r="G5574" s="21"/>
      <c r="H5574" s="21" t="str">
        <f t="shared" si="8063"/>
        <v>or, either or</v>
      </c>
      <c r="I5574" s="21" t="str">
        <f t="shared" si="8064"/>
        <v/>
      </c>
      <c r="J5574" s="21" t="str">
        <f t="shared" si="8065"/>
        <v/>
      </c>
      <c r="K5574" s="21" t="str">
        <f t="shared" si="8066"/>
        <v/>
      </c>
      <c r="L5574" s="21" t="str">
        <f t="shared" si="8067"/>
        <v/>
      </c>
      <c r="M5574" s="21" t="str">
        <f t="shared" si="8068"/>
        <v/>
      </c>
      <c r="N5574" s="21" t="str">
        <f t="shared" si="8069"/>
        <v/>
      </c>
      <c r="O5574" s="21" t="str">
        <f t="shared" si="8070"/>
        <v/>
      </c>
      <c r="P5574" s="21" t="str">
        <f t="shared" si="8071"/>
        <v/>
      </c>
      <c r="Q5574" s="21"/>
      <c r="R5574" s="21" t="s">
        <v>11073</v>
      </c>
      <c r="S5574" s="21" t="s">
        <v>11074</v>
      </c>
      <c r="T5574" s="27" t="s">
        <v>11075</v>
      </c>
      <c r="U5574" s="23"/>
      <c r="V5574" s="23"/>
      <c r="W5574" s="15">
        <f t="shared" si="2"/>
        <v>45635</v>
      </c>
      <c r="X5574" s="24">
        <v>5573.0</v>
      </c>
      <c r="Y5574" s="17" t="str">
        <f t="shared" si="8020"/>
        <v>=COUNTIFS(C$3:C5574,C5574)</v>
      </c>
      <c r="Z5574" s="25" t="str">
        <f t="shared" si="8021"/>
        <v>#NAME?</v>
      </c>
      <c r="AA5574" s="25" t="str">
        <f t="shared" si="8022"/>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833"/>
        <v>0</v>
      </c>
      <c r="C5575" s="130"/>
      <c r="D5575" s="130"/>
      <c r="E5575" s="130"/>
      <c r="F5575" s="130"/>
      <c r="G5575" s="130"/>
      <c r="H5575" s="130"/>
      <c r="I5575" s="130"/>
      <c r="J5575" s="130"/>
      <c r="K5575" s="130"/>
      <c r="L5575" s="130"/>
      <c r="M5575" s="130"/>
      <c r="N5575" s="130"/>
      <c r="O5575" s="130"/>
      <c r="P5575" s="130"/>
      <c r="Q5575" s="130"/>
      <c r="R5575" s="130"/>
      <c r="S5575" s="130"/>
      <c r="T5575" s="130"/>
      <c r="U5575" s="36"/>
      <c r="V5575" s="36"/>
      <c r="W5575" s="15">
        <f t="shared" si="2"/>
        <v>45635</v>
      </c>
      <c r="X5575" s="24">
        <v>5574.0</v>
      </c>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833"/>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2"/>
        <v>45635</v>
      </c>
      <c r="X5576" s="24">
        <v>5575.0</v>
      </c>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72">COUNTIFS(C$3:C5577,C5577)</f>
        <v>3</v>
      </c>
      <c r="B5577" s="10">
        <f t="shared" si="7833"/>
        <v>4</v>
      </c>
      <c r="C5577" s="12" t="s">
        <v>10923</v>
      </c>
      <c r="D5577" s="21" t="str">
        <f t="shared" ref="D5577:D5587" si="8073">VLOOKUP($C5577,$C$1:$P$7320,2,0)</f>
        <v>ptp</v>
      </c>
      <c r="E5577" s="21" t="str">
        <f t="shared" ref="E5577:E5578" si="8074">VLOOKUP($C5577,$C$1:$P$7320,3,0)</f>
        <v>nt nom sg of paṭidesetabba</v>
      </c>
      <c r="F5577" s="21" t="str">
        <f t="shared" ref="F5577:F5587" si="8075">VLOOKUP($C5577,$C$1:$P$7320,4,0)</f>
        <v/>
      </c>
      <c r="G5577" s="21"/>
      <c r="H5577" s="21" t="str">
        <f t="shared" ref="H5577:H5587" si="8076">VLOOKUP($C5577,$C$1:$P$7320,6,0)</f>
        <v>it should be acknowledged, admitted</v>
      </c>
      <c r="I5577" s="21" t="str">
        <f t="shared" ref="I5577:I5587" si="8077">VLOOKUP($C5577,$C$1:$P$7320,7,0)</f>
        <v/>
      </c>
      <c r="J5577" s="21" t="str">
        <f t="shared" ref="J5577:J5587" si="8078">VLOOKUP($C5577,$C$1:$P$7320,8,0)</f>
        <v>√dis (teach, explain)</v>
      </c>
      <c r="K5577" s="21">
        <f t="shared" ref="K5577:K5587" si="8079">VLOOKUP($C5577,$C$1:$P$7320,9,0)</f>
        <v>8</v>
      </c>
      <c r="L5577" s="21" t="str">
        <f t="shared" ref="L5577:L5587" si="8080">VLOOKUP($C5577,$C$1:$P$7320,10,0)</f>
        <v>*e</v>
      </c>
      <c r="M5577" s="21" t="str">
        <f t="shared" ref="M5577:M5587" si="8081">VLOOKUP($C5577,$C$1:$P$7320,11,0)</f>
        <v>√dis + *e &gt; dese</v>
      </c>
      <c r="N5577" s="21" t="str">
        <f t="shared" ref="N5577:N5587" si="8082">VLOOKUP($C5577,$C$1:$P$7320,12,0)</f>
        <v>pati + dese + tabba</v>
      </c>
      <c r="O5577" s="21" t="str">
        <f t="shared" ref="O5577:O5587" si="8083">VLOOKUP($C5577,$C$1:$P$7320,13,0)</f>
        <v/>
      </c>
      <c r="P5577" s="21" t="str">
        <f t="shared" ref="P5577:P5587" si="8084">VLOOKUP($C5577,$C$1:$P$7320,14,0)</f>
        <v/>
      </c>
      <c r="Q5577" s="21"/>
      <c r="R5577" s="21" t="s">
        <v>11073</v>
      </c>
      <c r="S5577" s="21" t="s">
        <v>11074</v>
      </c>
      <c r="T5577" s="27" t="s">
        <v>11097</v>
      </c>
      <c r="U5577" s="23"/>
      <c r="V5577" s="23"/>
      <c r="W5577" s="15">
        <f t="shared" si="2"/>
        <v>45635</v>
      </c>
      <c r="X5577" s="24">
        <v>5576.0</v>
      </c>
      <c r="Y5577" s="17" t="str">
        <f t="shared" ref="Y5577:Y5587" si="8085">formulatext(A5577)</f>
        <v>=COUNTIFS(C$3:C5577,C5577)</v>
      </c>
      <c r="Z5577" s="25" t="str">
        <f t="shared" ref="Z5577:Z5587" si="8086">org.libreoffice.regex(Y5577,"(\= COUNTIFS\(C\$\d{1,3}:)(C\d{1,3})(,)(C\d{1,3})(\))","$2")</f>
        <v>#NAME?</v>
      </c>
      <c r="AA5577" s="25" t="str">
        <f t="shared" ref="AA5577:AA5587" si="8087">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72"/>
        <v>14</v>
      </c>
      <c r="B5578" s="10">
        <f t="shared" si="7833"/>
        <v>15</v>
      </c>
      <c r="C5578" s="12" t="s">
        <v>4015</v>
      </c>
      <c r="D5578" s="21" t="str">
        <f t="shared" si="8073"/>
        <v>pron</v>
      </c>
      <c r="E5578" s="21" t="str">
        <f t="shared" si="8074"/>
        <v>masc instr sg of ta</v>
      </c>
      <c r="F5578" s="21" t="str">
        <f t="shared" si="8075"/>
        <v/>
      </c>
      <c r="G5578" s="21"/>
      <c r="H5578" s="21" t="str">
        <f t="shared" si="8076"/>
        <v>by him</v>
      </c>
      <c r="I5578" s="21" t="str">
        <f t="shared" si="8077"/>
        <v/>
      </c>
      <c r="J5578" s="21" t="str">
        <f t="shared" si="8078"/>
        <v/>
      </c>
      <c r="K5578" s="21" t="str">
        <f t="shared" si="8079"/>
        <v/>
      </c>
      <c r="L5578" s="21" t="str">
        <f t="shared" si="8080"/>
        <v/>
      </c>
      <c r="M5578" s="21" t="str">
        <f t="shared" si="8081"/>
        <v/>
      </c>
      <c r="N5578" s="21" t="str">
        <f t="shared" si="8082"/>
        <v/>
      </c>
      <c r="O5578" s="21" t="str">
        <f t="shared" si="8083"/>
        <v/>
      </c>
      <c r="P5578" s="21" t="str">
        <f t="shared" si="8084"/>
        <v/>
      </c>
      <c r="Q5578" s="21"/>
      <c r="R5578" s="21" t="s">
        <v>11073</v>
      </c>
      <c r="S5578" s="21" t="s">
        <v>11074</v>
      </c>
      <c r="T5578" s="27" t="s">
        <v>11097</v>
      </c>
      <c r="U5578" s="77"/>
      <c r="V5578" s="23"/>
      <c r="W5578" s="15">
        <f t="shared" si="2"/>
        <v>45635</v>
      </c>
      <c r="X5578" s="24">
        <v>5577.0</v>
      </c>
      <c r="Y5578" s="17" t="str">
        <f t="shared" si="8085"/>
        <v>=COUNTIFS(C$3:C5578,C5578)</v>
      </c>
      <c r="Z5578" s="25" t="str">
        <f t="shared" si="8086"/>
        <v>#NAME?</v>
      </c>
      <c r="AA5578" s="25" t="str">
        <f t="shared" si="8087"/>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2"/>
        <v>38</v>
      </c>
      <c r="B5579" s="10">
        <f t="shared" si="7833"/>
        <v>39</v>
      </c>
      <c r="C5579" s="12" t="s">
        <v>704</v>
      </c>
      <c r="D5579" s="21" t="str">
        <f t="shared" si="8073"/>
        <v>noun</v>
      </c>
      <c r="E5579" s="21" t="s">
        <v>8897</v>
      </c>
      <c r="F5579" s="21" t="str">
        <f t="shared" si="8075"/>
        <v/>
      </c>
      <c r="G5579" s="21"/>
      <c r="H5579" s="21" t="str">
        <f t="shared" si="8076"/>
        <v>by a monk, monastic</v>
      </c>
      <c r="I5579" s="21" t="str">
        <f t="shared" si="8077"/>
        <v>beggar, mendicant</v>
      </c>
      <c r="J5579" s="21" t="str">
        <f t="shared" si="8078"/>
        <v>√bhikkh (beg)</v>
      </c>
      <c r="K5579" s="21">
        <f t="shared" si="8079"/>
        <v>1</v>
      </c>
      <c r="L5579" s="21" t="str">
        <f t="shared" si="8080"/>
        <v>a</v>
      </c>
      <c r="M5579" s="21" t="str">
        <f t="shared" si="8081"/>
        <v/>
      </c>
      <c r="N5579" s="21" t="str">
        <f t="shared" si="8082"/>
        <v>√bhikkh + u</v>
      </c>
      <c r="O5579" s="21" t="str">
        <f t="shared" si="8083"/>
        <v/>
      </c>
      <c r="P5579" s="21" t="str">
        <f t="shared" si="8084"/>
        <v/>
      </c>
      <c r="Q5579" s="21"/>
      <c r="R5579" s="21" t="s">
        <v>11073</v>
      </c>
      <c r="S5579" s="21" t="s">
        <v>11074</v>
      </c>
      <c r="T5579" s="27" t="s">
        <v>11097</v>
      </c>
      <c r="U5579" s="23"/>
      <c r="V5579" s="23"/>
      <c r="W5579" s="15">
        <f t="shared" si="2"/>
        <v>45635</v>
      </c>
      <c r="X5579" s="24">
        <v>5578.0</v>
      </c>
      <c r="Y5579" s="17" t="str">
        <f t="shared" si="8085"/>
        <v>=COUNTIFS(C$3:C5579,C5579)</v>
      </c>
      <c r="Z5579" s="25" t="str">
        <f t="shared" si="8086"/>
        <v>#NAME?</v>
      </c>
      <c r="AA5579" s="25" t="str">
        <f t="shared" si="8087"/>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2"/>
        <v>3</v>
      </c>
      <c r="B5580" s="10">
        <f t="shared" si="7833"/>
        <v>4</v>
      </c>
      <c r="C5580" s="12" t="s">
        <v>10928</v>
      </c>
      <c r="D5580" s="21" t="str">
        <f t="shared" si="8073"/>
        <v>ptp</v>
      </c>
      <c r="E5580" s="21" t="str">
        <f t="shared" ref="E5580:E5587" si="8088">VLOOKUP($C5580,$C$1:$P$7320,3,0)</f>
        <v>masc acc sg of gārayha</v>
      </c>
      <c r="F5580" s="21" t="str">
        <f t="shared" si="8075"/>
        <v/>
      </c>
      <c r="G5580" s="21"/>
      <c r="H5580" s="21" t="str">
        <f t="shared" si="8076"/>
        <v>blameworthy</v>
      </c>
      <c r="I5580" s="21" t="str">
        <f t="shared" si="8077"/>
        <v>to be blamed</v>
      </c>
      <c r="J5580" s="21" t="str">
        <f t="shared" si="8078"/>
        <v>√garah (blame)</v>
      </c>
      <c r="K5580" s="21">
        <f t="shared" si="8079"/>
        <v>1</v>
      </c>
      <c r="L5580" s="21" t="str">
        <f t="shared" si="8080"/>
        <v>a</v>
      </c>
      <c r="M5580" s="21" t="str">
        <f t="shared" si="8081"/>
        <v/>
      </c>
      <c r="N5580" s="21" t="str">
        <f t="shared" si="8082"/>
        <v>√garah + *ya</v>
      </c>
      <c r="O5580" s="21" t="str">
        <f t="shared" si="8083"/>
        <v/>
      </c>
      <c r="P5580" s="21" t="str">
        <f t="shared" si="8084"/>
        <v/>
      </c>
      <c r="Q5580" s="21"/>
      <c r="R5580" s="21" t="s">
        <v>11073</v>
      </c>
      <c r="S5580" s="21" t="s">
        <v>11074</v>
      </c>
      <c r="T5580" s="27" t="s">
        <v>11097</v>
      </c>
      <c r="U5580" s="23"/>
      <c r="V5580" s="23"/>
      <c r="W5580" s="15">
        <f t="shared" si="2"/>
        <v>45635</v>
      </c>
      <c r="X5580" s="24">
        <v>5579.0</v>
      </c>
      <c r="Y5580" s="17" t="str">
        <f t="shared" si="8085"/>
        <v>=COUNTIFS(C$3:C5580,C5580)</v>
      </c>
      <c r="Z5580" s="25" t="str">
        <f t="shared" si="8086"/>
        <v>#NAME?</v>
      </c>
      <c r="AA5580" s="25" t="str">
        <f t="shared" si="8087"/>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2"/>
        <v>15</v>
      </c>
      <c r="B5581" s="10">
        <f t="shared" si="7833"/>
        <v>16</v>
      </c>
      <c r="C5581" s="12" t="s">
        <v>103</v>
      </c>
      <c r="D5581" s="21" t="str">
        <f t="shared" si="8073"/>
        <v>noun</v>
      </c>
      <c r="E5581" s="21" t="str">
        <f t="shared" si="8088"/>
        <v>masc voc sg or pl of āyasmant</v>
      </c>
      <c r="F5581" s="21" t="str">
        <f t="shared" si="8075"/>
        <v/>
      </c>
      <c r="G5581" s="21"/>
      <c r="H5581" s="21" t="str">
        <f t="shared" si="8076"/>
        <v>friend(s), brother(s)</v>
      </c>
      <c r="I5581" s="21" t="str">
        <f t="shared" si="8077"/>
        <v>having long life</v>
      </c>
      <c r="J5581" s="21" t="str">
        <f t="shared" si="8078"/>
        <v/>
      </c>
      <c r="K5581" s="21" t="str">
        <f t="shared" si="8079"/>
        <v/>
      </c>
      <c r="L5581" s="21" t="str">
        <f t="shared" si="8080"/>
        <v/>
      </c>
      <c r="M5581" s="21" t="str">
        <f t="shared" si="8081"/>
        <v/>
      </c>
      <c r="N5581" s="21" t="str">
        <f t="shared" si="8082"/>
        <v>āyas + mant</v>
      </c>
      <c r="O5581" s="21" t="str">
        <f t="shared" si="8083"/>
        <v/>
      </c>
      <c r="P5581" s="21" t="str">
        <f t="shared" si="8084"/>
        <v/>
      </c>
      <c r="Q5581" s="21"/>
      <c r="R5581" s="21" t="s">
        <v>11073</v>
      </c>
      <c r="S5581" s="21" t="s">
        <v>11074</v>
      </c>
      <c r="T5581" s="27" t="s">
        <v>11097</v>
      </c>
      <c r="U5581" s="23"/>
      <c r="V5581" s="23"/>
      <c r="W5581" s="15">
        <f t="shared" si="2"/>
        <v>45635</v>
      </c>
      <c r="X5581" s="24">
        <v>5580.0</v>
      </c>
      <c r="Y5581" s="17" t="str">
        <f t="shared" si="8085"/>
        <v>=COUNTIFS(C$3:C5581,C5581)</v>
      </c>
      <c r="Z5581" s="25" t="str">
        <f t="shared" si="8086"/>
        <v>#NAME?</v>
      </c>
      <c r="AA5581" s="25" t="str">
        <f t="shared" si="8087"/>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2"/>
        <v>8</v>
      </c>
      <c r="B5582" s="10">
        <f t="shared" si="7833"/>
        <v>25</v>
      </c>
      <c r="C5582" s="12" t="s">
        <v>1065</v>
      </c>
      <c r="D5582" s="21" t="str">
        <f t="shared" si="8073"/>
        <v>noun</v>
      </c>
      <c r="E5582" s="21" t="str">
        <f t="shared" si="8088"/>
        <v>masc acc sg of dhamma</v>
      </c>
      <c r="F5582" s="21" t="str">
        <f t="shared" si="8075"/>
        <v/>
      </c>
      <c r="G5582" s="21"/>
      <c r="H5582" s="21" t="str">
        <f t="shared" si="8076"/>
        <v>act, practice, behaviour</v>
      </c>
      <c r="I5582" s="21" t="str">
        <f t="shared" si="8077"/>
        <v/>
      </c>
      <c r="J5582" s="21" t="str">
        <f t="shared" si="8078"/>
        <v>√dhar (hold)</v>
      </c>
      <c r="K5582" s="21">
        <f t="shared" si="8079"/>
        <v>1</v>
      </c>
      <c r="L5582" s="21" t="str">
        <f t="shared" si="8080"/>
        <v>a</v>
      </c>
      <c r="M5582" s="21" t="str">
        <f t="shared" si="8081"/>
        <v/>
      </c>
      <c r="N5582" s="21" t="str">
        <f t="shared" si="8082"/>
        <v>√dhar + ma</v>
      </c>
      <c r="O5582" s="21" t="str">
        <f t="shared" si="8083"/>
        <v/>
      </c>
      <c r="P5582" s="21" t="str">
        <f t="shared" si="8084"/>
        <v/>
      </c>
      <c r="Q5582" s="21"/>
      <c r="R5582" s="21" t="s">
        <v>11073</v>
      </c>
      <c r="S5582" s="21" t="s">
        <v>11074</v>
      </c>
      <c r="T5582" s="27" t="s">
        <v>11097</v>
      </c>
      <c r="U5582" s="23"/>
      <c r="V5582" s="23"/>
      <c r="W5582" s="15">
        <f t="shared" si="2"/>
        <v>45635</v>
      </c>
      <c r="X5582" s="24">
        <v>5581.0</v>
      </c>
      <c r="Y5582" s="17" t="str">
        <f t="shared" si="8085"/>
        <v>=COUNTIFS(C$3:C5582,C5582)</v>
      </c>
      <c r="Z5582" s="25" t="str">
        <f t="shared" si="8086"/>
        <v>#NAME?</v>
      </c>
      <c r="AA5582" s="25" t="str">
        <f t="shared" si="8087"/>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2"/>
        <v>2</v>
      </c>
      <c r="B5583" s="10">
        <f t="shared" si="7833"/>
        <v>3</v>
      </c>
      <c r="C5583" s="12" t="s">
        <v>10932</v>
      </c>
      <c r="D5583" s="21" t="str">
        <f t="shared" si="8073"/>
        <v>verb</v>
      </c>
      <c r="E5583" s="21" t="str">
        <f t="shared" si="8088"/>
        <v>aor 1st sg of āpajji</v>
      </c>
      <c r="F5583" s="21" t="str">
        <f t="shared" si="8075"/>
        <v/>
      </c>
      <c r="G5583" s="21"/>
      <c r="H5583" s="21" t="str">
        <f t="shared" si="8076"/>
        <v>I committed</v>
      </c>
      <c r="I5583" s="21" t="str">
        <f t="shared" si="8077"/>
        <v>I met with</v>
      </c>
      <c r="J5583" s="21" t="str">
        <f t="shared" si="8078"/>
        <v>√pad (go, step)</v>
      </c>
      <c r="K5583" s="21">
        <f t="shared" si="8079"/>
        <v>3</v>
      </c>
      <c r="L5583" s="21" t="str">
        <f t="shared" si="8080"/>
        <v>ya</v>
      </c>
      <c r="M5583" s="21" t="str">
        <f t="shared" si="8081"/>
        <v>√pad + ya &gt; pajja</v>
      </c>
      <c r="N5583" s="21" t="str">
        <f t="shared" si="8082"/>
        <v>ā + pajja + i</v>
      </c>
      <c r="O5583" s="21" t="str">
        <f t="shared" si="8083"/>
        <v/>
      </c>
      <c r="P5583" s="21" t="str">
        <f t="shared" si="8084"/>
        <v/>
      </c>
      <c r="Q5583" s="21"/>
      <c r="R5583" s="21" t="s">
        <v>11073</v>
      </c>
      <c r="S5583" s="21" t="s">
        <v>11074</v>
      </c>
      <c r="T5583" s="27" t="s">
        <v>11097</v>
      </c>
      <c r="U5583" s="23"/>
      <c r="V5583" s="23"/>
      <c r="W5583" s="15">
        <f t="shared" si="2"/>
        <v>45635</v>
      </c>
      <c r="X5583" s="24">
        <v>5582.0</v>
      </c>
      <c r="Y5583" s="17" t="str">
        <f t="shared" si="8085"/>
        <v>=COUNTIFS(C$3:C5583,C5583)</v>
      </c>
      <c r="Z5583" s="25" t="str">
        <f t="shared" si="8086"/>
        <v>#NAME?</v>
      </c>
      <c r="AA5583" s="25" t="str">
        <f t="shared" si="8087"/>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2"/>
        <v>3</v>
      </c>
      <c r="B5584" s="10">
        <f t="shared" si="7833"/>
        <v>4</v>
      </c>
      <c r="C5584" s="12" t="s">
        <v>10938</v>
      </c>
      <c r="D5584" s="21" t="str">
        <f t="shared" si="8073"/>
        <v>adj</v>
      </c>
      <c r="E5584" s="21" t="str">
        <f t="shared" si="8088"/>
        <v>masc acc sg of asappāya</v>
      </c>
      <c r="F5584" s="21" t="str">
        <f t="shared" si="8075"/>
        <v/>
      </c>
      <c r="G5584" s="21"/>
      <c r="H5584" s="21" t="str">
        <f t="shared" si="8076"/>
        <v>unsuitable; unwholesome</v>
      </c>
      <c r="I5584" s="21" t="str">
        <f t="shared" si="8077"/>
        <v>unhealthy</v>
      </c>
      <c r="J5584" s="21" t="str">
        <f t="shared" si="8078"/>
        <v>√i (come, go)</v>
      </c>
      <c r="K5584" s="21">
        <f t="shared" si="8079"/>
        <v>1</v>
      </c>
      <c r="L5584" s="21" t="str">
        <f t="shared" si="8080"/>
        <v>a</v>
      </c>
      <c r="M5584" s="21" t="str">
        <f t="shared" si="8081"/>
        <v/>
      </c>
      <c r="N5584" s="21" t="str">
        <f t="shared" si="8082"/>
        <v>na + saṃ + pa + √i + *a</v>
      </c>
      <c r="O5584" s="21" t="str">
        <f t="shared" si="8083"/>
        <v/>
      </c>
      <c r="P5584" s="21" t="str">
        <f t="shared" si="8084"/>
        <v/>
      </c>
      <c r="Q5584" s="21"/>
      <c r="R5584" s="21" t="s">
        <v>11073</v>
      </c>
      <c r="S5584" s="21" t="s">
        <v>11074</v>
      </c>
      <c r="T5584" s="27" t="s">
        <v>11097</v>
      </c>
      <c r="U5584" s="23"/>
      <c r="V5584" s="23"/>
      <c r="W5584" s="15">
        <f t="shared" si="2"/>
        <v>45635</v>
      </c>
      <c r="X5584" s="24">
        <v>5583.0</v>
      </c>
      <c r="Y5584" s="17" t="str">
        <f t="shared" si="8085"/>
        <v>=COUNTIFS(C$3:C5584,C5584)</v>
      </c>
      <c r="Z5584" s="25" t="str">
        <f t="shared" si="8086"/>
        <v>#NAME?</v>
      </c>
      <c r="AA5584" s="25" t="str">
        <f t="shared" si="8087"/>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2"/>
        <v>3</v>
      </c>
      <c r="B5585" s="10">
        <f t="shared" si="7833"/>
        <v>4</v>
      </c>
      <c r="C5585" s="12" t="s">
        <v>10944</v>
      </c>
      <c r="D5585" s="21" t="str">
        <f t="shared" si="8073"/>
        <v>ptp</v>
      </c>
      <c r="E5585" s="21" t="str">
        <f t="shared" si="8088"/>
        <v>masc acc sg of pāṭidesanīya</v>
      </c>
      <c r="F5585" s="21" t="str">
        <f t="shared" si="8075"/>
        <v/>
      </c>
      <c r="G5585" s="21"/>
      <c r="H5585" s="21" t="str">
        <f t="shared" si="8076"/>
        <v>should be admitted; should be acknowledged</v>
      </c>
      <c r="I5585" s="21" t="str">
        <f t="shared" si="8077"/>
        <v/>
      </c>
      <c r="J5585" s="21" t="str">
        <f t="shared" si="8078"/>
        <v>√dis (teach, explain)</v>
      </c>
      <c r="K5585" s="21">
        <f t="shared" si="8079"/>
        <v>8</v>
      </c>
      <c r="L5585" s="21" t="str">
        <f t="shared" si="8080"/>
        <v>*e</v>
      </c>
      <c r="M5585" s="21" t="str">
        <f t="shared" si="8081"/>
        <v>√dis + *e &gt; dese</v>
      </c>
      <c r="N5585" s="21" t="str">
        <f t="shared" si="8082"/>
        <v>pati + dese + anīya</v>
      </c>
      <c r="O5585" s="21" t="str">
        <f t="shared" si="8083"/>
        <v/>
      </c>
      <c r="P5585" s="21" t="str">
        <f t="shared" si="8084"/>
        <v/>
      </c>
      <c r="Q5585" s="21"/>
      <c r="R5585" s="21" t="s">
        <v>11073</v>
      </c>
      <c r="S5585" s="21" t="s">
        <v>11074</v>
      </c>
      <c r="T5585" s="27" t="s">
        <v>11097</v>
      </c>
      <c r="U5585" s="23"/>
      <c r="V5585" s="23"/>
      <c r="W5585" s="15">
        <f t="shared" si="2"/>
        <v>45635</v>
      </c>
      <c r="X5585" s="24">
        <v>5584.0</v>
      </c>
      <c r="Y5585" s="17" t="str">
        <f t="shared" si="8085"/>
        <v>=COUNTIFS(C$3:C5585,C5585)</v>
      </c>
      <c r="Z5585" s="25" t="str">
        <f t="shared" si="8086"/>
        <v>#NAME?</v>
      </c>
      <c r="AA5585" s="25" t="str">
        <f t="shared" si="8087"/>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2"/>
        <v>35</v>
      </c>
      <c r="B5586" s="10">
        <f t="shared" si="7833"/>
        <v>36</v>
      </c>
      <c r="C5586" s="12" t="s">
        <v>288</v>
      </c>
      <c r="D5586" s="21" t="str">
        <f t="shared" si="8073"/>
        <v>pron</v>
      </c>
      <c r="E5586" s="21" t="str">
        <f t="shared" si="8088"/>
        <v>masc acc sg of ta</v>
      </c>
      <c r="F5586" s="21" t="str">
        <f t="shared" si="8075"/>
        <v/>
      </c>
      <c r="G5586" s="21"/>
      <c r="H5586" s="21" t="str">
        <f t="shared" si="8076"/>
        <v>that</v>
      </c>
      <c r="I5586" s="21" t="str">
        <f t="shared" si="8077"/>
        <v/>
      </c>
      <c r="J5586" s="21" t="str">
        <f t="shared" si="8078"/>
        <v/>
      </c>
      <c r="K5586" s="21" t="str">
        <f t="shared" si="8079"/>
        <v/>
      </c>
      <c r="L5586" s="21" t="str">
        <f t="shared" si="8080"/>
        <v/>
      </c>
      <c r="M5586" s="21" t="str">
        <f t="shared" si="8081"/>
        <v/>
      </c>
      <c r="N5586" s="21" t="str">
        <f t="shared" si="8082"/>
        <v/>
      </c>
      <c r="O5586" s="21" t="str">
        <f t="shared" si="8083"/>
        <v/>
      </c>
      <c r="P5586" s="21" t="str">
        <f t="shared" si="8084"/>
        <v/>
      </c>
      <c r="Q5586" s="21"/>
      <c r="R5586" s="21" t="s">
        <v>11073</v>
      </c>
      <c r="S5586" s="21" t="s">
        <v>11074</v>
      </c>
      <c r="T5586" s="27" t="s">
        <v>11097</v>
      </c>
      <c r="U5586" s="23"/>
      <c r="V5586" s="23"/>
      <c r="W5586" s="15">
        <f t="shared" si="2"/>
        <v>45635</v>
      </c>
      <c r="X5586" s="24">
        <v>5585.0</v>
      </c>
      <c r="Y5586" s="17" t="str">
        <f t="shared" si="8085"/>
        <v>=COUNTIFS(C$3:C5586,C5586)</v>
      </c>
      <c r="Z5586" s="25" t="str">
        <f t="shared" si="8086"/>
        <v>#NAME?</v>
      </c>
      <c r="AA5586" s="25" t="str">
        <f t="shared" si="8087"/>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2"/>
        <v>2</v>
      </c>
      <c r="B5587" s="10">
        <f t="shared" si="7833"/>
        <v>3</v>
      </c>
      <c r="C5587" s="12" t="s">
        <v>10948</v>
      </c>
      <c r="D5587" s="21" t="str">
        <f t="shared" si="8073"/>
        <v>comp</v>
      </c>
      <c r="E5587" s="21" t="str">
        <f t="shared" si="8088"/>
        <v>sandhi, pr + ind</v>
      </c>
      <c r="F5587" s="21" t="str">
        <f t="shared" si="8075"/>
        <v/>
      </c>
      <c r="G5587" s="21"/>
      <c r="H5587" s="21" t="str">
        <f t="shared" si="8076"/>
        <v/>
      </c>
      <c r="I5587" s="21" t="str">
        <f t="shared" si="8077"/>
        <v/>
      </c>
      <c r="J5587" s="21" t="str">
        <f t="shared" si="8078"/>
        <v/>
      </c>
      <c r="K5587" s="21" t="str">
        <f t="shared" si="8079"/>
        <v/>
      </c>
      <c r="L5587" s="21" t="str">
        <f t="shared" si="8080"/>
        <v/>
      </c>
      <c r="M5587" s="21" t="str">
        <f t="shared" si="8081"/>
        <v/>
      </c>
      <c r="N5587" s="21" t="str">
        <f t="shared" si="8082"/>
        <v>paṭidesemi + iti</v>
      </c>
      <c r="O5587" s="21" t="str">
        <f t="shared" si="8083"/>
        <v/>
      </c>
      <c r="P5587" s="21" t="str">
        <f t="shared" si="8084"/>
        <v/>
      </c>
      <c r="Q5587" s="21"/>
      <c r="R5587" s="21" t="s">
        <v>11073</v>
      </c>
      <c r="S5587" s="21" t="s">
        <v>11074</v>
      </c>
      <c r="T5587" s="27" t="s">
        <v>11097</v>
      </c>
      <c r="U5587" s="23"/>
      <c r="V5587" s="23"/>
      <c r="W5587" s="15">
        <f t="shared" si="2"/>
        <v>45635</v>
      </c>
      <c r="X5587" s="24">
        <v>5586.0</v>
      </c>
      <c r="Y5587" s="17" t="str">
        <f t="shared" si="8085"/>
        <v>=COUNTIFS(C$3:C5587,C5587)</v>
      </c>
      <c r="Z5587" s="25" t="str">
        <f t="shared" si="8086"/>
        <v>#NAME?</v>
      </c>
      <c r="AA5587" s="25" t="str">
        <f t="shared" si="8087"/>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833"/>
        <v>0</v>
      </c>
      <c r="C5588" s="130"/>
      <c r="D5588" s="130"/>
      <c r="E5588" s="130"/>
      <c r="F5588" s="130"/>
      <c r="G5588" s="130"/>
      <c r="H5588" s="130"/>
      <c r="I5588" s="130"/>
      <c r="J5588" s="130"/>
      <c r="K5588" s="130"/>
      <c r="L5588" s="130"/>
      <c r="M5588" s="130"/>
      <c r="N5588" s="130"/>
      <c r="O5588" s="130"/>
      <c r="P5588" s="130"/>
      <c r="Q5588" s="130"/>
      <c r="R5588" s="130"/>
      <c r="S5588" s="130"/>
      <c r="T5588" s="130"/>
      <c r="U5588" s="36"/>
      <c r="V5588" s="36"/>
      <c r="W5588" s="15">
        <f t="shared" si="2"/>
        <v>45635</v>
      </c>
      <c r="X5588" s="24">
        <v>5587.0</v>
      </c>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833"/>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2"/>
        <v>45635</v>
      </c>
      <c r="X5589" s="24">
        <v>5588.0</v>
      </c>
      <c r="Y5589" s="17" t="str">
        <f t="shared" ref="Y5589:Y5600" si="8089">formulatext(A5589)</f>
        <v>#N/A</v>
      </c>
      <c r="Z5589" s="25" t="str">
        <f t="shared" ref="Z5589:Z5600" si="8090">org.libreoffice.regex(Y5589,"(\= COUNTIFS\(C\$\d{1,3}:)(C\d{1,3})(,)(C\d{1,3})(\))","$2")</f>
        <v>#NAME?</v>
      </c>
      <c r="AA5589" s="25" t="str">
        <f t="shared" ref="AA5589:AA5600" si="8091">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833"/>
        <v>1</v>
      </c>
      <c r="C5590" s="12" t="s">
        <v>11098</v>
      </c>
      <c r="D5590" s="21"/>
      <c r="E5590" s="21"/>
      <c r="F5590" s="21"/>
      <c r="G5590" s="21"/>
      <c r="H5590" s="21"/>
      <c r="I5590" s="21"/>
      <c r="J5590" s="21"/>
      <c r="K5590" s="21"/>
      <c r="L5590" s="21"/>
      <c r="M5590" s="21"/>
      <c r="N5590" s="21"/>
      <c r="O5590" s="21"/>
      <c r="P5590" s="21"/>
      <c r="Q5590" s="21"/>
      <c r="R5590" s="21"/>
      <c r="S5590" s="21"/>
      <c r="T5590" s="21"/>
      <c r="U5590" s="23"/>
      <c r="V5590" s="23"/>
      <c r="W5590" s="15">
        <f t="shared" si="2"/>
        <v>45635</v>
      </c>
      <c r="X5590" s="24">
        <v>5589.0</v>
      </c>
      <c r="Y5590" s="17" t="str">
        <f t="shared" si="8089"/>
        <v>#N/A</v>
      </c>
      <c r="Z5590" s="25" t="str">
        <f t="shared" si="8090"/>
        <v>#NAME?</v>
      </c>
      <c r="AA5590" s="25" t="str">
        <f t="shared" si="8091"/>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92">COUNTIFS(C$3:C5591,C5591)</f>
        <v>5</v>
      </c>
      <c r="B5591" s="10">
        <f t="shared" si="7833"/>
        <v>5</v>
      </c>
      <c r="C5591" s="12" t="s">
        <v>6428</v>
      </c>
      <c r="D5591" s="21" t="str">
        <f t="shared" ref="D5591:D5600" si="8093">VLOOKUP($C5591,$C$1:$P$7320,2,0)</f>
        <v>pron</v>
      </c>
      <c r="E5591" s="21" t="str">
        <f t="shared" ref="E5591:E5600" si="8094">VLOOKUP($C5591,$C$1:$P$7320,3,0)</f>
        <v>nt nom pl of ya</v>
      </c>
      <c r="F5591" s="21" t="str">
        <f t="shared" ref="F5591:F5600" si="8095">VLOOKUP($C5591,$C$1:$P$7320,4,0)</f>
        <v/>
      </c>
      <c r="G5591" s="21"/>
      <c r="H5591" s="21" t="str">
        <f t="shared" ref="H5591:H5600" si="8096">VLOOKUP($C5591,$C$1:$P$7320,6,0)</f>
        <v>whichever</v>
      </c>
      <c r="I5591" s="21" t="str">
        <f t="shared" ref="I5591:I5600" si="8097">VLOOKUP($C5591,$C$1:$P$7320,7,0)</f>
        <v/>
      </c>
      <c r="J5591" s="21" t="str">
        <f t="shared" ref="J5591:J5600" si="8098">VLOOKUP($C5591,$C$1:$P$7320,8,0)</f>
        <v/>
      </c>
      <c r="K5591" s="21" t="str">
        <f t="shared" ref="K5591:K5600" si="8099">VLOOKUP($C5591,$C$1:$P$7320,9,0)</f>
        <v/>
      </c>
      <c r="L5591" s="21" t="str">
        <f t="shared" ref="L5591:L5600" si="8100">VLOOKUP($C5591,$C$1:$P$7320,10,0)</f>
        <v/>
      </c>
      <c r="M5591" s="21" t="str">
        <f t="shared" ref="M5591:M5600" si="8101">VLOOKUP($C5591,$C$1:$P$7320,11,0)</f>
        <v/>
      </c>
      <c r="N5591" s="21" t="str">
        <f t="shared" ref="N5591:N5600" si="8102">VLOOKUP($C5591,$C$1:$P$7320,12,0)</f>
        <v/>
      </c>
      <c r="O5591" s="21" t="str">
        <f t="shared" ref="O5591:O5600" si="8103">VLOOKUP($C5591,$C$1:$P$7320,13,0)</f>
        <v/>
      </c>
      <c r="P5591" s="21" t="str">
        <f t="shared" ref="P5591:P5600" si="8104">VLOOKUP($C5591,$C$1:$P$7320,14,0)</f>
        <v/>
      </c>
      <c r="Q5591" s="21"/>
      <c r="R5591" s="21" t="s">
        <v>11098</v>
      </c>
      <c r="S5591" s="21" t="s">
        <v>11099</v>
      </c>
      <c r="T5591" s="27" t="s">
        <v>11100</v>
      </c>
      <c r="U5591" s="77"/>
      <c r="V5591" s="23"/>
      <c r="W5591" s="15">
        <f t="shared" si="2"/>
        <v>45635</v>
      </c>
      <c r="X5591" s="24">
        <v>5590.0</v>
      </c>
      <c r="Y5591" s="17" t="str">
        <f t="shared" si="8089"/>
        <v>=COUNTIFS(C$3:C5591,C5591)</v>
      </c>
      <c r="Z5591" s="25" t="str">
        <f t="shared" si="8090"/>
        <v>#NAME?</v>
      </c>
      <c r="AA5591" s="25" t="str">
        <f t="shared" si="8091"/>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92"/>
        <v>36</v>
      </c>
      <c r="B5592" s="10">
        <f t="shared" si="7833"/>
        <v>42</v>
      </c>
      <c r="C5592" s="12" t="s">
        <v>423</v>
      </c>
      <c r="D5592" s="21" t="str">
        <f t="shared" si="8093"/>
        <v>ind</v>
      </c>
      <c r="E5592" s="21" t="str">
        <f t="shared" si="8094"/>
        <v>emph</v>
      </c>
      <c r="F5592" s="21" t="str">
        <f t="shared" si="8095"/>
        <v/>
      </c>
      <c r="G5592" s="21"/>
      <c r="H5592" s="21" t="str">
        <f t="shared" si="8096"/>
        <v>truly, indeed, then</v>
      </c>
      <c r="I5592" s="21" t="str">
        <f t="shared" si="8097"/>
        <v/>
      </c>
      <c r="J5592" s="21" t="str">
        <f t="shared" si="8098"/>
        <v/>
      </c>
      <c r="K5592" s="21" t="str">
        <f t="shared" si="8099"/>
        <v/>
      </c>
      <c r="L5592" s="21" t="str">
        <f t="shared" si="8100"/>
        <v/>
      </c>
      <c r="M5592" s="21" t="str">
        <f t="shared" si="8101"/>
        <v/>
      </c>
      <c r="N5592" s="21" t="str">
        <f t="shared" si="8102"/>
        <v/>
      </c>
      <c r="O5592" s="21" t="str">
        <f t="shared" si="8103"/>
        <v/>
      </c>
      <c r="P5592" s="21" t="str">
        <f t="shared" si="8104"/>
        <v/>
      </c>
      <c r="Q5592" s="21"/>
      <c r="R5592" s="21" t="s">
        <v>11098</v>
      </c>
      <c r="S5592" s="21" t="s">
        <v>11099</v>
      </c>
      <c r="T5592" s="27" t="s">
        <v>11100</v>
      </c>
      <c r="U5592" s="23"/>
      <c r="V5592" s="23"/>
      <c r="W5592" s="15">
        <f t="shared" si="2"/>
        <v>45635</v>
      </c>
      <c r="X5592" s="24">
        <v>5591.0</v>
      </c>
      <c r="Y5592" s="17" t="str">
        <f t="shared" si="8089"/>
        <v>=COUNTIFS(C$3:C5592,C5592)</v>
      </c>
      <c r="Z5592" s="25" t="str">
        <f t="shared" si="8090"/>
        <v>#NAME?</v>
      </c>
      <c r="AA5592" s="25" t="str">
        <f t="shared" si="8091"/>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2"/>
        <v>123</v>
      </c>
      <c r="B5593" s="10">
        <f t="shared" si="7833"/>
        <v>124</v>
      </c>
      <c r="C5593" s="12" t="s">
        <v>466</v>
      </c>
      <c r="D5593" s="21" t="str">
        <f t="shared" si="8093"/>
        <v>ind</v>
      </c>
      <c r="E5593" s="21" t="str">
        <f t="shared" si="8094"/>
        <v/>
      </c>
      <c r="F5593" s="21" t="str">
        <f t="shared" si="8095"/>
        <v/>
      </c>
      <c r="G5593" s="21"/>
      <c r="H5593" s="21" t="str">
        <f t="shared" si="8096"/>
        <v>then, now, so, but</v>
      </c>
      <c r="I5593" s="21" t="str">
        <f t="shared" si="8097"/>
        <v/>
      </c>
      <c r="J5593" s="21" t="str">
        <f t="shared" si="8098"/>
        <v/>
      </c>
      <c r="K5593" s="21" t="str">
        <f t="shared" si="8099"/>
        <v/>
      </c>
      <c r="L5593" s="21" t="str">
        <f t="shared" si="8100"/>
        <v/>
      </c>
      <c r="M5593" s="21" t="str">
        <f t="shared" si="8101"/>
        <v/>
      </c>
      <c r="N5593" s="21" t="str">
        <f t="shared" si="8102"/>
        <v/>
      </c>
      <c r="O5593" s="21" t="str">
        <f t="shared" si="8103"/>
        <v/>
      </c>
      <c r="P5593" s="21" t="str">
        <f t="shared" si="8104"/>
        <v/>
      </c>
      <c r="Q5593" s="21"/>
      <c r="R5593" s="21" t="s">
        <v>11098</v>
      </c>
      <c r="S5593" s="21" t="s">
        <v>11099</v>
      </c>
      <c r="T5593" s="27" t="s">
        <v>11100</v>
      </c>
      <c r="U5593" s="23"/>
      <c r="V5593" s="23"/>
      <c r="W5593" s="15">
        <f t="shared" si="2"/>
        <v>45635</v>
      </c>
      <c r="X5593" s="24">
        <v>5592.0</v>
      </c>
      <c r="Y5593" s="17" t="str">
        <f t="shared" si="8089"/>
        <v>=COUNTIFS(C$3:C5593,C5593)</v>
      </c>
      <c r="Z5593" s="25" t="str">
        <f t="shared" si="8090"/>
        <v>#NAME?</v>
      </c>
      <c r="AA5593" s="25" t="str">
        <f t="shared" si="8091"/>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2"/>
        <v>6</v>
      </c>
      <c r="B5594" s="10">
        <f t="shared" si="7833"/>
        <v>6</v>
      </c>
      <c r="C5594" s="12" t="s">
        <v>6434</v>
      </c>
      <c r="D5594" s="21" t="str">
        <f t="shared" si="8093"/>
        <v>pron</v>
      </c>
      <c r="E5594" s="21" t="str">
        <f t="shared" si="8094"/>
        <v>nt nom pl of ta</v>
      </c>
      <c r="F5594" s="21" t="str">
        <f t="shared" si="8095"/>
        <v/>
      </c>
      <c r="G5594" s="21"/>
      <c r="H5594" s="21" t="str">
        <f t="shared" si="8096"/>
        <v>those</v>
      </c>
      <c r="I5594" s="21" t="str">
        <f t="shared" si="8097"/>
        <v/>
      </c>
      <c r="J5594" s="21" t="str">
        <f t="shared" si="8098"/>
        <v/>
      </c>
      <c r="K5594" s="21" t="str">
        <f t="shared" si="8099"/>
        <v/>
      </c>
      <c r="L5594" s="21" t="str">
        <f t="shared" si="8100"/>
        <v/>
      </c>
      <c r="M5594" s="21" t="str">
        <f t="shared" si="8101"/>
        <v/>
      </c>
      <c r="N5594" s="21" t="str">
        <f t="shared" si="8102"/>
        <v/>
      </c>
      <c r="O5594" s="21" t="str">
        <f t="shared" si="8103"/>
        <v/>
      </c>
      <c r="P5594" s="21" t="str">
        <f t="shared" si="8104"/>
        <v/>
      </c>
      <c r="Q5594" s="21"/>
      <c r="R5594" s="21" t="s">
        <v>11098</v>
      </c>
      <c r="S5594" s="21" t="s">
        <v>11099</v>
      </c>
      <c r="T5594" s="27" t="s">
        <v>11100</v>
      </c>
      <c r="U5594" s="23"/>
      <c r="V5594" s="23"/>
      <c r="W5594" s="15">
        <f t="shared" si="2"/>
        <v>45635</v>
      </c>
      <c r="X5594" s="24">
        <v>5593.0</v>
      </c>
      <c r="Y5594" s="17" t="str">
        <f t="shared" si="8089"/>
        <v>=COUNTIFS(C$3:C5594,C5594)</v>
      </c>
      <c r="Z5594" s="25" t="str">
        <f t="shared" si="8090"/>
        <v>#NAME?</v>
      </c>
      <c r="AA5594" s="25" t="str">
        <f t="shared" si="8091"/>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2"/>
        <v>2</v>
      </c>
      <c r="B5595" s="10">
        <f t="shared" si="7833"/>
        <v>2</v>
      </c>
      <c r="C5595" s="12" t="s">
        <v>6943</v>
      </c>
      <c r="D5595" s="21" t="str">
        <f t="shared" si="8093"/>
        <v>adj</v>
      </c>
      <c r="E5595" s="21" t="str">
        <f t="shared" si="8094"/>
        <v>nt nom pl of āraññaka</v>
      </c>
      <c r="F5595" s="21" t="str">
        <f t="shared" si="8095"/>
        <v/>
      </c>
      <c r="G5595" s="21"/>
      <c r="H5595" s="21" t="str">
        <f t="shared" si="8096"/>
        <v>forest, wild</v>
      </c>
      <c r="I5595" s="21" t="str">
        <f t="shared" si="8097"/>
        <v>related to the forest</v>
      </c>
      <c r="J5595" s="21" t="str">
        <f t="shared" si="8098"/>
        <v>√ar (move, attain)</v>
      </c>
      <c r="K5595" s="21">
        <f t="shared" si="8099"/>
        <v>1</v>
      </c>
      <c r="L5595" s="21" t="str">
        <f t="shared" si="8100"/>
        <v>a</v>
      </c>
      <c r="M5595" s="21" t="str">
        <f t="shared" si="8101"/>
        <v/>
      </c>
      <c r="N5595" s="21" t="str">
        <f t="shared" si="8102"/>
        <v>√ar &gt; ār + aṇa + ya + *ka</v>
      </c>
      <c r="O5595" s="21" t="str">
        <f t="shared" si="8103"/>
        <v/>
      </c>
      <c r="P5595" s="21" t="str">
        <f t="shared" si="8104"/>
        <v/>
      </c>
      <c r="Q5595" s="21"/>
      <c r="R5595" s="21" t="s">
        <v>11098</v>
      </c>
      <c r="S5595" s="21" t="s">
        <v>11099</v>
      </c>
      <c r="T5595" s="27" t="s">
        <v>11100</v>
      </c>
      <c r="U5595" s="23"/>
      <c r="V5595" s="23"/>
      <c r="W5595" s="15">
        <f t="shared" si="2"/>
        <v>45635</v>
      </c>
      <c r="X5595" s="24">
        <v>5594.0</v>
      </c>
      <c r="Y5595" s="17" t="str">
        <f t="shared" si="8089"/>
        <v>=COUNTIFS(C$3:C5595,C5595)</v>
      </c>
      <c r="Z5595" s="25" t="str">
        <f t="shared" si="8090"/>
        <v>#NAME?</v>
      </c>
      <c r="AA5595" s="25" t="str">
        <f t="shared" si="8091"/>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2"/>
        <v>2</v>
      </c>
      <c r="B5596" s="10">
        <f t="shared" si="7833"/>
        <v>2</v>
      </c>
      <c r="C5596" s="12" t="s">
        <v>6949</v>
      </c>
      <c r="D5596" s="21" t="str">
        <f t="shared" si="8093"/>
        <v>noun</v>
      </c>
      <c r="E5596" s="21" t="str">
        <f t="shared" si="8094"/>
        <v>nt nom pl of senāsana, comp</v>
      </c>
      <c r="F5596" s="21" t="str">
        <f t="shared" si="8095"/>
        <v/>
      </c>
      <c r="G5596" s="21"/>
      <c r="H5596" s="21" t="str">
        <f t="shared" si="8096"/>
        <v>dwellings, kuṭis</v>
      </c>
      <c r="I5596" s="21" t="str">
        <f t="shared" si="8097"/>
        <v>beds and seats</v>
      </c>
      <c r="J5596" s="21" t="str">
        <f t="shared" si="8098"/>
        <v/>
      </c>
      <c r="K5596" s="21" t="str">
        <f t="shared" si="8099"/>
        <v/>
      </c>
      <c r="L5596" s="21" t="str">
        <f t="shared" si="8100"/>
        <v/>
      </c>
      <c r="M5596" s="21" t="str">
        <f t="shared" si="8101"/>
        <v/>
      </c>
      <c r="N5596" s="21" t="str">
        <f t="shared" si="8102"/>
        <v>sena + āsana</v>
      </c>
      <c r="O5596" s="21" t="str">
        <f t="shared" si="8103"/>
        <v>dvanda</v>
      </c>
      <c r="P5596" s="21" t="str">
        <f t="shared" si="8104"/>
        <v>sena ca āsana ca</v>
      </c>
      <c r="Q5596" s="21"/>
      <c r="R5596" s="21" t="s">
        <v>11098</v>
      </c>
      <c r="S5596" s="21" t="s">
        <v>11099</v>
      </c>
      <c r="T5596" s="27" t="s">
        <v>11100</v>
      </c>
      <c r="U5596" s="23"/>
      <c r="V5596" s="23"/>
      <c r="W5596" s="15">
        <f t="shared" si="2"/>
        <v>45635</v>
      </c>
      <c r="X5596" s="24">
        <v>5595.0</v>
      </c>
      <c r="Y5596" s="17" t="str">
        <f t="shared" si="8089"/>
        <v>=COUNTIFS(C$3:C5596,C5596)</v>
      </c>
      <c r="Z5596" s="25" t="str">
        <f t="shared" si="8090"/>
        <v>#NAME?</v>
      </c>
      <c r="AA5596" s="25" t="str">
        <f t="shared" si="8091"/>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105">COUNTIFS(C$3:C5599,C5597)</f>
        <v>2</v>
      </c>
      <c r="B5597" s="10">
        <f t="shared" si="7833"/>
        <v>2</v>
      </c>
      <c r="C5597" s="12" t="s">
        <v>6956</v>
      </c>
      <c r="D5597" s="21" t="str">
        <f t="shared" si="8093"/>
        <v>adj</v>
      </c>
      <c r="E5597" s="21" t="str">
        <f t="shared" si="8094"/>
        <v>nt nom pl of sāsaṅkasammata, comp</v>
      </c>
      <c r="F5597" s="21" t="str">
        <f t="shared" si="8095"/>
        <v/>
      </c>
      <c r="G5597" s="21"/>
      <c r="H5597" s="21" t="str">
        <f t="shared" si="8096"/>
        <v>considered to be dodgy, thought to be risky</v>
      </c>
      <c r="I5597" s="21" t="str">
        <f t="shared" si="8097"/>
        <v/>
      </c>
      <c r="J5597" s="21" t="str">
        <f t="shared" si="8098"/>
        <v/>
      </c>
      <c r="K5597" s="21" t="str">
        <f t="shared" si="8099"/>
        <v/>
      </c>
      <c r="L5597" s="21" t="str">
        <f t="shared" si="8100"/>
        <v/>
      </c>
      <c r="M5597" s="21" t="str">
        <f t="shared" si="8101"/>
        <v/>
      </c>
      <c r="N5597" s="21" t="str">
        <f t="shared" si="8102"/>
        <v>sāsaṅka + sammata</v>
      </c>
      <c r="O5597" s="21" t="str">
        <f t="shared" si="8103"/>
        <v>kammadhāraya</v>
      </c>
      <c r="P5597" s="21" t="str">
        <f t="shared" si="8104"/>
        <v>sāsaṅka + sammata</v>
      </c>
      <c r="Q5597" s="21"/>
      <c r="R5597" s="21" t="s">
        <v>11098</v>
      </c>
      <c r="S5597" s="21" t="s">
        <v>11099</v>
      </c>
      <c r="T5597" s="27" t="s">
        <v>11100</v>
      </c>
      <c r="U5597" s="23"/>
      <c r="V5597" s="23"/>
      <c r="W5597" s="15">
        <f t="shared" si="2"/>
        <v>45635</v>
      </c>
      <c r="X5597" s="24">
        <v>5596.0</v>
      </c>
      <c r="Y5597" s="17" t="str">
        <f t="shared" si="8089"/>
        <v>=COUNTIFS(C$3:C5599,C5597)</v>
      </c>
      <c r="Z5597" s="25" t="str">
        <f t="shared" si="8090"/>
        <v>#NAME?</v>
      </c>
      <c r="AA5597" s="25" t="str">
        <f t="shared" si="8091"/>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105"/>
        <v>3</v>
      </c>
      <c r="B5598" s="10">
        <f t="shared" si="7833"/>
        <v>3</v>
      </c>
      <c r="C5598" s="12" t="s">
        <v>6961</v>
      </c>
      <c r="D5598" s="21" t="str">
        <f t="shared" si="8093"/>
        <v>adj</v>
      </c>
      <c r="E5598" s="21" t="str">
        <f t="shared" si="8094"/>
        <v/>
      </c>
      <c r="F5598" s="21" t="str">
        <f t="shared" si="8095"/>
        <v/>
      </c>
      <c r="G5598" s="21"/>
      <c r="H5598" s="21" t="str">
        <f t="shared" si="8096"/>
        <v>dodgy, risky, unsafe</v>
      </c>
      <c r="I5598" s="21" t="str">
        <f t="shared" si="8097"/>
        <v>with doubt</v>
      </c>
      <c r="J5598" s="21" t="str">
        <f t="shared" si="8098"/>
        <v>√saṃk (doubt)</v>
      </c>
      <c r="K5598" s="21">
        <f t="shared" si="8099"/>
        <v>1</v>
      </c>
      <c r="L5598" s="21" t="str">
        <f t="shared" si="8100"/>
        <v>a</v>
      </c>
      <c r="M5598" s="21" t="str">
        <f t="shared" si="8101"/>
        <v/>
      </c>
      <c r="N5598" s="21" t="str">
        <f t="shared" si="8102"/>
        <v>sa + ā + √saṃk + ā + a</v>
      </c>
      <c r="O5598" s="21" t="str">
        <f t="shared" si="8103"/>
        <v/>
      </c>
      <c r="P5598" s="21" t="str">
        <f t="shared" si="8104"/>
        <v/>
      </c>
      <c r="Q5598" s="21"/>
      <c r="R5598" s="21" t="s">
        <v>11098</v>
      </c>
      <c r="S5598" s="21" t="s">
        <v>11099</v>
      </c>
      <c r="T5598" s="27" t="s">
        <v>11100</v>
      </c>
      <c r="U5598" s="23"/>
      <c r="V5598" s="23"/>
      <c r="W5598" s="15">
        <f t="shared" si="2"/>
        <v>45635</v>
      </c>
      <c r="X5598" s="24">
        <v>5597.0</v>
      </c>
      <c r="Y5598" s="17" t="str">
        <f t="shared" si="8089"/>
        <v>=COUNTIFS(C$3:C5600,C5598)</v>
      </c>
      <c r="Z5598" s="25" t="str">
        <f t="shared" si="8090"/>
        <v>#NAME?</v>
      </c>
      <c r="AA5598" s="25" t="str">
        <f t="shared" si="8091"/>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833"/>
        <v>3</v>
      </c>
      <c r="C5599" s="12" t="s">
        <v>6967</v>
      </c>
      <c r="D5599" s="21" t="str">
        <f t="shared" si="8093"/>
        <v>adj</v>
      </c>
      <c r="E5599" s="21" t="str">
        <f t="shared" si="8094"/>
        <v>nt nom pl of sammata</v>
      </c>
      <c r="F5599" s="21" t="str">
        <f t="shared" si="8095"/>
        <v/>
      </c>
      <c r="G5599" s="21"/>
      <c r="H5599" s="21" t="str">
        <f t="shared" si="8096"/>
        <v>considered to be, regarded as</v>
      </c>
      <c r="I5599" s="21" t="str">
        <f t="shared" si="8097"/>
        <v>thought together</v>
      </c>
      <c r="J5599" s="21" t="str">
        <f t="shared" si="8098"/>
        <v>√man (think)</v>
      </c>
      <c r="K5599" s="21">
        <f t="shared" si="8099"/>
        <v>3</v>
      </c>
      <c r="L5599" s="21" t="str">
        <f t="shared" si="8100"/>
        <v>ya</v>
      </c>
      <c r="M5599" s="21" t="str">
        <f t="shared" si="8101"/>
        <v/>
      </c>
      <c r="N5599" s="21" t="str">
        <f t="shared" si="8102"/>
        <v>saṃ + √man + ta</v>
      </c>
      <c r="O5599" s="21" t="str">
        <f t="shared" si="8103"/>
        <v/>
      </c>
      <c r="P5599" s="21" t="str">
        <f t="shared" si="8104"/>
        <v/>
      </c>
      <c r="Q5599" s="21"/>
      <c r="R5599" s="21" t="s">
        <v>11098</v>
      </c>
      <c r="S5599" s="21" t="s">
        <v>11099</v>
      </c>
      <c r="T5599" s="27" t="s">
        <v>11100</v>
      </c>
      <c r="U5599" s="23"/>
      <c r="V5599" s="23"/>
      <c r="W5599" s="15">
        <f t="shared" si="2"/>
        <v>45635</v>
      </c>
      <c r="X5599" s="24">
        <v>5598.0</v>
      </c>
      <c r="Y5599" s="17" t="str">
        <f t="shared" si="8089"/>
        <v>=COUNTIFS(C$3:C5602,C5599)</v>
      </c>
      <c r="Z5599" s="25" t="str">
        <f t="shared" si="8090"/>
        <v>#NAME?</v>
      </c>
      <c r="AA5599" s="25" t="str">
        <f t="shared" si="8091"/>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833"/>
        <v>2</v>
      </c>
      <c r="C5600" s="12" t="s">
        <v>6973</v>
      </c>
      <c r="D5600" s="21" t="str">
        <f t="shared" si="8093"/>
        <v>adj</v>
      </c>
      <c r="E5600" s="21" t="str">
        <f t="shared" si="8094"/>
        <v>nt nom pl of sappaṭibhaya</v>
      </c>
      <c r="F5600" s="21" t="str">
        <f t="shared" si="8095"/>
        <v/>
      </c>
      <c r="G5600" s="21"/>
      <c r="H5600" s="21" t="str">
        <f t="shared" si="8096"/>
        <v>dangerous, perilous</v>
      </c>
      <c r="I5600" s="21" t="str">
        <f t="shared" si="8097"/>
        <v>with personal danger</v>
      </c>
      <c r="J5600" s="21" t="str">
        <f t="shared" si="8098"/>
        <v>√bhī (fear)</v>
      </c>
      <c r="K5600" s="21">
        <f t="shared" si="8099"/>
        <v>1</v>
      </c>
      <c r="L5600" s="21" t="str">
        <f t="shared" si="8100"/>
        <v>a</v>
      </c>
      <c r="M5600" s="21" t="str">
        <f t="shared" si="8101"/>
        <v/>
      </c>
      <c r="N5600" s="21" t="str">
        <f t="shared" si="8102"/>
        <v>sa + pati + √bhī + *a</v>
      </c>
      <c r="O5600" s="21" t="str">
        <f t="shared" si="8103"/>
        <v/>
      </c>
      <c r="P5600" s="21" t="str">
        <f t="shared" si="8104"/>
        <v/>
      </c>
      <c r="Q5600" s="21"/>
      <c r="R5600" s="21" t="s">
        <v>11098</v>
      </c>
      <c r="S5600" s="21" t="s">
        <v>11099</v>
      </c>
      <c r="T5600" s="27" t="s">
        <v>11100</v>
      </c>
      <c r="U5600" s="23"/>
      <c r="V5600" s="23"/>
      <c r="W5600" s="15">
        <f t="shared" si="2"/>
        <v>45635</v>
      </c>
      <c r="X5600" s="24">
        <v>5599.0</v>
      </c>
      <c r="Y5600" s="17" t="str">
        <f t="shared" si="8089"/>
        <v>=COUNTIFS(C$3:C5600,C5600)</v>
      </c>
      <c r="Z5600" s="25" t="str">
        <f t="shared" si="8090"/>
        <v>#NAME?</v>
      </c>
      <c r="AA5600" s="25" t="str">
        <f t="shared" si="8091"/>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833"/>
        <v>0</v>
      </c>
      <c r="C5601" s="130"/>
      <c r="D5601" s="130"/>
      <c r="E5601" s="130"/>
      <c r="F5601" s="130"/>
      <c r="G5601" s="130"/>
      <c r="H5601" s="130"/>
      <c r="I5601" s="130"/>
      <c r="J5601" s="130"/>
      <c r="K5601" s="130"/>
      <c r="L5601" s="130"/>
      <c r="M5601" s="130"/>
      <c r="N5601" s="130"/>
      <c r="O5601" s="130"/>
      <c r="P5601" s="130"/>
      <c r="Q5601" s="130"/>
      <c r="R5601" s="130"/>
      <c r="S5601" s="130"/>
      <c r="T5601" s="130"/>
      <c r="U5601" s="36"/>
      <c r="V5601" s="36"/>
      <c r="W5601" s="15">
        <f t="shared" si="2"/>
        <v>45635</v>
      </c>
      <c r="X5601" s="24">
        <v>5600.0</v>
      </c>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833"/>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2"/>
        <v>45635</v>
      </c>
      <c r="X5602" s="24">
        <v>5601.0</v>
      </c>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106">COUNTIFS(C$3:C5603,C5603)</f>
        <v>99</v>
      </c>
      <c r="B5603" s="10">
        <f t="shared" si="7833"/>
        <v>99</v>
      </c>
      <c r="C5603" s="12" t="s">
        <v>555</v>
      </c>
      <c r="D5603" s="21" t="str">
        <f t="shared" ref="D5603:D5609" si="8107">VLOOKUP($C5603,$C$1:$P$7320,2,0)</f>
        <v>pron</v>
      </c>
      <c r="E5603" s="21" t="str">
        <f t="shared" ref="E5603:E5604" si="8108">VLOOKUP($C5603,$C$1:$P$7320,3,0)</f>
        <v>masc nom sg of ya</v>
      </c>
      <c r="F5603" s="21" t="str">
        <f t="shared" ref="F5603:F5609" si="8109">VLOOKUP($C5603,$C$1:$P$7320,4,0)</f>
        <v/>
      </c>
      <c r="G5603" s="21"/>
      <c r="H5603" s="21" t="str">
        <f t="shared" ref="H5603:H5609" si="8110">VLOOKUP($C5603,$C$1:$P$7320,6,0)</f>
        <v>whichever, whoever</v>
      </c>
      <c r="I5603" s="21" t="str">
        <f t="shared" ref="I5603:I5609" si="8111">VLOOKUP($C5603,$C$1:$P$7320,7,0)</f>
        <v/>
      </c>
      <c r="J5603" s="21" t="str">
        <f t="shared" ref="J5603:J5609" si="8112">VLOOKUP($C5603,$C$1:$P$7320,8,0)</f>
        <v/>
      </c>
      <c r="K5603" s="21" t="str">
        <f t="shared" ref="K5603:K5609" si="8113">VLOOKUP($C5603,$C$1:$P$7320,9,0)</f>
        <v/>
      </c>
      <c r="L5603" s="21" t="str">
        <f t="shared" ref="L5603:L5609" si="8114">VLOOKUP($C5603,$C$1:$P$7320,10,0)</f>
        <v/>
      </c>
      <c r="M5603" s="21" t="str">
        <f t="shared" ref="M5603:M5609" si="8115">VLOOKUP($C5603,$C$1:$P$7320,11,0)</f>
        <v/>
      </c>
      <c r="N5603" s="21" t="str">
        <f t="shared" ref="N5603:N5609" si="8116">VLOOKUP($C5603,$C$1:$P$7320,12,0)</f>
        <v/>
      </c>
      <c r="O5603" s="21" t="str">
        <f t="shared" ref="O5603:O5609" si="8117">VLOOKUP($C5603,$C$1:$P$7320,13,0)</f>
        <v/>
      </c>
      <c r="P5603" s="21" t="str">
        <f t="shared" ref="P5603:P5609" si="8118">VLOOKUP($C5603,$C$1:$P$7320,14,0)</f>
        <v/>
      </c>
      <c r="Q5603" s="21"/>
      <c r="R5603" s="21" t="s">
        <v>11098</v>
      </c>
      <c r="S5603" s="21" t="s">
        <v>11099</v>
      </c>
      <c r="T5603" s="27" t="s">
        <v>11101</v>
      </c>
      <c r="U5603" s="23"/>
      <c r="V5603" s="23"/>
      <c r="W5603" s="15">
        <f t="shared" si="2"/>
        <v>45635</v>
      </c>
      <c r="X5603" s="24">
        <v>5602.0</v>
      </c>
      <c r="Y5603" s="17" t="str">
        <f t="shared" ref="Y5603:Y5617" si="8119">formulatext(A5603)</f>
        <v>=COUNTIFS(C$3:C5603,C5603)</v>
      </c>
      <c r="Z5603" s="25" t="str">
        <f t="shared" ref="Z5603:Z5617" si="8120">org.libreoffice.regex(Y5603,"(\= COUNTIFS\(C\$\d{1,3}:)(C\d{1,3})(,)(C\d{1,3})(\))","$2")</f>
        <v>#NAME?</v>
      </c>
      <c r="AA5603" s="25" t="str">
        <f t="shared" ref="AA5603:AA5617" si="8121">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106"/>
        <v>124</v>
      </c>
      <c r="B5604" s="10">
        <f t="shared" si="7833"/>
        <v>124</v>
      </c>
      <c r="C5604" s="12" t="s">
        <v>466</v>
      </c>
      <c r="D5604" s="21" t="str">
        <f t="shared" si="8107"/>
        <v>ind</v>
      </c>
      <c r="E5604" s="21" t="str">
        <f t="shared" si="8108"/>
        <v/>
      </c>
      <c r="F5604" s="21" t="str">
        <f t="shared" si="8109"/>
        <v/>
      </c>
      <c r="G5604" s="21"/>
      <c r="H5604" s="21" t="str">
        <f t="shared" si="8110"/>
        <v>then, now, so, but</v>
      </c>
      <c r="I5604" s="21" t="str">
        <f t="shared" si="8111"/>
        <v/>
      </c>
      <c r="J5604" s="21" t="str">
        <f t="shared" si="8112"/>
        <v/>
      </c>
      <c r="K5604" s="21" t="str">
        <f t="shared" si="8113"/>
        <v/>
      </c>
      <c r="L5604" s="21" t="str">
        <f t="shared" si="8114"/>
        <v/>
      </c>
      <c r="M5604" s="21" t="str">
        <f t="shared" si="8115"/>
        <v/>
      </c>
      <c r="N5604" s="21" t="str">
        <f t="shared" si="8116"/>
        <v/>
      </c>
      <c r="O5604" s="21" t="str">
        <f t="shared" si="8117"/>
        <v/>
      </c>
      <c r="P5604" s="21" t="str">
        <f t="shared" si="8118"/>
        <v/>
      </c>
      <c r="Q5604" s="21"/>
      <c r="R5604" s="21" t="s">
        <v>11098</v>
      </c>
      <c r="S5604" s="21" t="s">
        <v>11099</v>
      </c>
      <c r="T5604" s="136" t="s">
        <v>11101</v>
      </c>
      <c r="U5604" s="77"/>
      <c r="V5604" s="23"/>
      <c r="W5604" s="15">
        <f t="shared" si="2"/>
        <v>45635</v>
      </c>
      <c r="X5604" s="24">
        <v>5603.0</v>
      </c>
      <c r="Y5604" s="17" t="str">
        <f t="shared" si="8119"/>
        <v>=COUNTIFS(C$3:C5604,C5604)</v>
      </c>
      <c r="Z5604" s="25" t="str">
        <f t="shared" si="8120"/>
        <v>#NAME?</v>
      </c>
      <c r="AA5604" s="25" t="str">
        <f t="shared" si="8121"/>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06"/>
        <v>147</v>
      </c>
      <c r="B5605" s="10">
        <f t="shared" si="7833"/>
        <v>147</v>
      </c>
      <c r="C5605" s="12" t="s">
        <v>560</v>
      </c>
      <c r="D5605" s="21" t="str">
        <f t="shared" si="8107"/>
        <v>noun</v>
      </c>
      <c r="E5605" s="21" t="s">
        <v>3635</v>
      </c>
      <c r="F5605" s="21" t="str">
        <f t="shared" si="8109"/>
        <v/>
      </c>
      <c r="G5605" s="21"/>
      <c r="H5605" s="21" t="str">
        <f t="shared" si="8110"/>
        <v>monk, monastic</v>
      </c>
      <c r="I5605" s="21" t="str">
        <f t="shared" si="8111"/>
        <v>beggar, mendicant</v>
      </c>
      <c r="J5605" s="21" t="str">
        <f t="shared" si="8112"/>
        <v>√bhikkh (beg)</v>
      </c>
      <c r="K5605" s="21">
        <f t="shared" si="8113"/>
        <v>1</v>
      </c>
      <c r="L5605" s="21" t="str">
        <f t="shared" si="8114"/>
        <v>a</v>
      </c>
      <c r="M5605" s="21" t="str">
        <f t="shared" si="8115"/>
        <v/>
      </c>
      <c r="N5605" s="21" t="str">
        <f t="shared" si="8116"/>
        <v>√bhikkh + u</v>
      </c>
      <c r="O5605" s="21" t="str">
        <f t="shared" si="8117"/>
        <v/>
      </c>
      <c r="P5605" s="21" t="str">
        <f t="shared" si="8118"/>
        <v/>
      </c>
      <c r="Q5605" s="21"/>
      <c r="R5605" s="21" t="s">
        <v>11098</v>
      </c>
      <c r="S5605" s="21" t="s">
        <v>11099</v>
      </c>
      <c r="T5605" s="136" t="s">
        <v>11101</v>
      </c>
      <c r="U5605" s="23"/>
      <c r="V5605" s="23"/>
      <c r="W5605" s="15">
        <f t="shared" si="2"/>
        <v>45635</v>
      </c>
      <c r="X5605" s="24">
        <v>5604.0</v>
      </c>
      <c r="Y5605" s="17" t="str">
        <f t="shared" si="8119"/>
        <v>=COUNTIFS(C$3:C5605,C5605)</v>
      </c>
      <c r="Z5605" s="25" t="str">
        <f t="shared" si="8120"/>
        <v>#NAME?</v>
      </c>
      <c r="AA5605" s="25" t="str">
        <f t="shared" si="8121"/>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06"/>
        <v>3</v>
      </c>
      <c r="B5606" s="10">
        <f t="shared" si="7833"/>
        <v>3</v>
      </c>
      <c r="C5606" s="12" t="s">
        <v>6979</v>
      </c>
      <c r="D5606" s="21" t="str">
        <f t="shared" si="8107"/>
        <v>adj</v>
      </c>
      <c r="E5606" s="21" t="str">
        <f t="shared" ref="E5606:E5609" si="8122">VLOOKUP($C5606,$C$1:$P$7320,3,0)</f>
        <v>nt loc pl of tathārūpa</v>
      </c>
      <c r="F5606" s="21" t="str">
        <f t="shared" si="8109"/>
        <v/>
      </c>
      <c r="G5606" s="21"/>
      <c r="H5606" s="21" t="str">
        <f t="shared" si="8110"/>
        <v>in such kind</v>
      </c>
      <c r="I5606" s="21" t="str">
        <f t="shared" si="8111"/>
        <v>in such forms</v>
      </c>
      <c r="J5606" s="21" t="str">
        <f t="shared" si="8112"/>
        <v/>
      </c>
      <c r="K5606" s="21" t="str">
        <f t="shared" si="8113"/>
        <v/>
      </c>
      <c r="L5606" s="21" t="str">
        <f t="shared" si="8114"/>
        <v/>
      </c>
      <c r="M5606" s="21" t="str">
        <f t="shared" si="8115"/>
        <v/>
      </c>
      <c r="N5606" s="21" t="str">
        <f t="shared" si="8116"/>
        <v>tathā + rūpa</v>
      </c>
      <c r="O5606" s="21" t="str">
        <f t="shared" si="8117"/>
        <v/>
      </c>
      <c r="P5606" s="21" t="str">
        <f t="shared" si="8118"/>
        <v/>
      </c>
      <c r="Q5606" s="21"/>
      <c r="R5606" s="21" t="s">
        <v>11098</v>
      </c>
      <c r="S5606" s="21" t="s">
        <v>11099</v>
      </c>
      <c r="T5606" s="136" t="s">
        <v>11101</v>
      </c>
      <c r="U5606" s="23"/>
      <c r="V5606" s="23"/>
      <c r="W5606" s="15">
        <f t="shared" si="2"/>
        <v>45635</v>
      </c>
      <c r="X5606" s="24">
        <v>5605.0</v>
      </c>
      <c r="Y5606" s="17" t="str">
        <f t="shared" si="8119"/>
        <v>=COUNTIFS(C$3:C5606,C5606)</v>
      </c>
      <c r="Z5606" s="25" t="str">
        <f t="shared" si="8120"/>
        <v>#NAME?</v>
      </c>
      <c r="AA5606" s="25" t="str">
        <f t="shared" si="8121"/>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06"/>
        <v>2</v>
      </c>
      <c r="B5607" s="10">
        <f t="shared" si="7833"/>
        <v>2</v>
      </c>
      <c r="C5607" s="12" t="s">
        <v>6988</v>
      </c>
      <c r="D5607" s="21" t="str">
        <f t="shared" si="8107"/>
        <v>noun</v>
      </c>
      <c r="E5607" s="21" t="str">
        <f t="shared" si="8122"/>
        <v>nt loc pl of senāsana, comp</v>
      </c>
      <c r="F5607" s="21" t="str">
        <f t="shared" si="8109"/>
        <v/>
      </c>
      <c r="G5607" s="21"/>
      <c r="H5607" s="21" t="str">
        <f t="shared" si="8110"/>
        <v>in dwellings, in kuṭis</v>
      </c>
      <c r="I5607" s="21" t="str">
        <f t="shared" si="8111"/>
        <v>in bed and seat</v>
      </c>
      <c r="J5607" s="21" t="str">
        <f t="shared" si="8112"/>
        <v/>
      </c>
      <c r="K5607" s="21" t="str">
        <f t="shared" si="8113"/>
        <v/>
      </c>
      <c r="L5607" s="21" t="str">
        <f t="shared" si="8114"/>
        <v/>
      </c>
      <c r="M5607" s="21" t="str">
        <f t="shared" si="8115"/>
        <v/>
      </c>
      <c r="N5607" s="21" t="str">
        <f t="shared" si="8116"/>
        <v>sena + āsana</v>
      </c>
      <c r="O5607" s="21" t="str">
        <f t="shared" si="8117"/>
        <v>dvanda</v>
      </c>
      <c r="P5607" s="21" t="str">
        <f t="shared" si="8118"/>
        <v>sena ca āsana ca</v>
      </c>
      <c r="Q5607" s="21"/>
      <c r="R5607" s="21" t="s">
        <v>11098</v>
      </c>
      <c r="S5607" s="21" t="s">
        <v>11099</v>
      </c>
      <c r="T5607" s="136" t="s">
        <v>11101</v>
      </c>
      <c r="U5607" s="23"/>
      <c r="V5607" s="23"/>
      <c r="W5607" s="15">
        <f t="shared" si="2"/>
        <v>45635</v>
      </c>
      <c r="X5607" s="24">
        <v>5606.0</v>
      </c>
      <c r="Y5607" s="17" t="str">
        <f t="shared" si="8119"/>
        <v>=COUNTIFS(C$3:C5607,C5607)</v>
      </c>
      <c r="Z5607" s="25" t="str">
        <f t="shared" si="8120"/>
        <v>#NAME?</v>
      </c>
      <c r="AA5607" s="25" t="str">
        <f t="shared" si="8121"/>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06"/>
        <v>2</v>
      </c>
      <c r="B5608" s="10">
        <f t="shared" si="7833"/>
        <v>2</v>
      </c>
      <c r="C5608" s="12" t="s">
        <v>6993</v>
      </c>
      <c r="D5608" s="21" t="str">
        <f t="shared" si="8107"/>
        <v>prp</v>
      </c>
      <c r="E5608" s="21" t="str">
        <f t="shared" si="8122"/>
        <v>masc nom sg of viharanta</v>
      </c>
      <c r="F5608" s="21" t="str">
        <f t="shared" si="8109"/>
        <v/>
      </c>
      <c r="G5608" s="21"/>
      <c r="H5608" s="21" t="str">
        <f t="shared" si="8110"/>
        <v>living</v>
      </c>
      <c r="I5608" s="21" t="str">
        <f t="shared" si="8111"/>
        <v/>
      </c>
      <c r="J5608" s="21" t="str">
        <f t="shared" si="8112"/>
        <v>√har (live)</v>
      </c>
      <c r="K5608" s="21">
        <f t="shared" si="8113"/>
        <v>1</v>
      </c>
      <c r="L5608" s="21" t="str">
        <f t="shared" si="8114"/>
        <v>a</v>
      </c>
      <c r="M5608" s="21" t="str">
        <f t="shared" si="8115"/>
        <v>√har + a &gt; hara</v>
      </c>
      <c r="N5608" s="21" t="str">
        <f t="shared" si="8116"/>
        <v>vi + hara + nta</v>
      </c>
      <c r="O5608" s="21" t="str">
        <f t="shared" si="8117"/>
        <v/>
      </c>
      <c r="P5608" s="21" t="str">
        <f t="shared" si="8118"/>
        <v/>
      </c>
      <c r="Q5608" s="21"/>
      <c r="R5608" s="21" t="s">
        <v>11098</v>
      </c>
      <c r="S5608" s="21" t="s">
        <v>11099</v>
      </c>
      <c r="T5608" s="136" t="s">
        <v>11101</v>
      </c>
      <c r="U5608" s="23"/>
      <c r="V5608" s="23"/>
      <c r="W5608" s="15">
        <f t="shared" si="2"/>
        <v>45635</v>
      </c>
      <c r="X5608" s="24">
        <v>5607.0</v>
      </c>
      <c r="Y5608" s="17" t="str">
        <f t="shared" si="8119"/>
        <v>=COUNTIFS(C$3:C5608,C5608)</v>
      </c>
      <c r="Z5608" s="25" t="str">
        <f t="shared" si="8120"/>
        <v>#NAME?</v>
      </c>
      <c r="AA5608" s="25" t="str">
        <f t="shared" si="8121"/>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06"/>
        <v>7</v>
      </c>
      <c r="B5609" s="10">
        <f t="shared" si="7833"/>
        <v>7</v>
      </c>
      <c r="C5609" s="12" t="s">
        <v>5230</v>
      </c>
      <c r="D5609" s="21" t="str">
        <f t="shared" si="8107"/>
        <v>ind</v>
      </c>
      <c r="E5609" s="21" t="str">
        <f t="shared" si="8122"/>
        <v>adv, loc sg of pubba</v>
      </c>
      <c r="F5609" s="21" t="str">
        <f t="shared" si="8109"/>
        <v/>
      </c>
      <c r="G5609" s="21"/>
      <c r="H5609" s="21" t="str">
        <f t="shared" si="8110"/>
        <v>before, previously</v>
      </c>
      <c r="I5609" s="21" t="str">
        <f t="shared" si="8111"/>
        <v>in front</v>
      </c>
      <c r="J5609" s="21" t="str">
        <f t="shared" si="8112"/>
        <v/>
      </c>
      <c r="K5609" s="21" t="str">
        <f t="shared" si="8113"/>
        <v/>
      </c>
      <c r="L5609" s="21" t="str">
        <f t="shared" si="8114"/>
        <v/>
      </c>
      <c r="M5609" s="21" t="str">
        <f t="shared" si="8115"/>
        <v/>
      </c>
      <c r="N5609" s="21" t="str">
        <f t="shared" si="8116"/>
        <v>pubba + e</v>
      </c>
      <c r="O5609" s="21" t="str">
        <f t="shared" si="8117"/>
        <v/>
      </c>
      <c r="P5609" s="21" t="str">
        <f t="shared" si="8118"/>
        <v/>
      </c>
      <c r="Q5609" s="21"/>
      <c r="R5609" s="21" t="s">
        <v>11098</v>
      </c>
      <c r="S5609" s="21" t="s">
        <v>11099</v>
      </c>
      <c r="T5609" s="136" t="s">
        <v>11101</v>
      </c>
      <c r="U5609" s="23"/>
      <c r="V5609" s="23"/>
      <c r="W5609" s="15">
        <f t="shared" si="2"/>
        <v>45635</v>
      </c>
      <c r="X5609" s="24">
        <v>5608.0</v>
      </c>
      <c r="Y5609" s="17" t="str">
        <f t="shared" si="8119"/>
        <v>=COUNTIFS(C$3:C5609,C5609)</v>
      </c>
      <c r="Z5609" s="25" t="str">
        <f t="shared" si="8120"/>
        <v>#NAME?</v>
      </c>
      <c r="AA5609" s="25" t="str">
        <f t="shared" si="8121"/>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06"/>
        <v>1</v>
      </c>
      <c r="B5610" s="10">
        <f t="shared" si="7833"/>
        <v>1</v>
      </c>
      <c r="C5610" s="12" t="s">
        <v>11102</v>
      </c>
      <c r="D5610" s="21" t="s">
        <v>183</v>
      </c>
      <c r="E5610" s="21" t="s">
        <v>11103</v>
      </c>
      <c r="F5610" s="21"/>
      <c r="G5610" s="21"/>
      <c r="H5610" s="21" t="s">
        <v>11104</v>
      </c>
      <c r="I5610" s="21"/>
      <c r="J5610" s="21" t="s">
        <v>456</v>
      </c>
      <c r="K5610" s="21">
        <v>1.0</v>
      </c>
      <c r="L5610" s="21" t="s">
        <v>35</v>
      </c>
      <c r="M5610" s="21"/>
      <c r="N5610" s="21" t="s">
        <v>10564</v>
      </c>
      <c r="O5610" s="21"/>
      <c r="P5610" s="21"/>
      <c r="Q5610" s="21"/>
      <c r="R5610" s="21" t="s">
        <v>11098</v>
      </c>
      <c r="S5610" s="21" t="s">
        <v>11099</v>
      </c>
      <c r="T5610" s="27" t="s">
        <v>11105</v>
      </c>
      <c r="U5610" s="23"/>
      <c r="V5610" s="23"/>
      <c r="W5610" s="15">
        <f t="shared" si="2"/>
        <v>45635</v>
      </c>
      <c r="X5610" s="24">
        <v>5609.0</v>
      </c>
      <c r="Y5610" s="17" t="str">
        <f t="shared" si="8119"/>
        <v>=COUNTIFS(C$3:C5610,C5610)</v>
      </c>
      <c r="Z5610" s="25" t="str">
        <f t="shared" si="8120"/>
        <v>#NAME?</v>
      </c>
      <c r="AA5610" s="25" t="str">
        <f t="shared" si="8121"/>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06"/>
        <v>7</v>
      </c>
      <c r="B5611" s="10">
        <f t="shared" si="7833"/>
        <v>7</v>
      </c>
      <c r="C5611" s="12" t="s">
        <v>8395</v>
      </c>
      <c r="D5611" s="21" t="str">
        <f t="shared" ref="D5611:D5617" si="8123">VLOOKUP($C5611,$C$1:$P$7320,2,0)</f>
        <v>noun</v>
      </c>
      <c r="E5611" s="21" t="str">
        <f t="shared" ref="E5611:E5617" si="8124">VLOOKUP($C5611,$C$1:$P$7320,3,0)</f>
        <v>nt acc sg of khādaniya</v>
      </c>
      <c r="F5611" s="21" t="str">
        <f t="shared" ref="F5611:F5617" si="8125">VLOOKUP($C5611,$C$1:$P$7320,4,0)</f>
        <v/>
      </c>
      <c r="G5611" s="21"/>
      <c r="H5611" s="21" t="str">
        <f t="shared" ref="H5611:H5617" si="8126">VLOOKUP($C5611,$C$1:$P$7320,6,0)</f>
        <v>edible food; not staple food</v>
      </c>
      <c r="I5611" s="21" t="str">
        <f t="shared" ref="I5611:I5617" si="8127">VLOOKUP($C5611,$C$1:$P$7320,7,0)</f>
        <v>to be chewed</v>
      </c>
      <c r="J5611" s="21" t="str">
        <f t="shared" ref="J5611:J5617" si="8128">VLOOKUP($C5611,$C$1:$P$7320,8,0)</f>
        <v>√khād (chew)</v>
      </c>
      <c r="K5611" s="21">
        <f t="shared" ref="K5611:K5617" si="8129">VLOOKUP($C5611,$C$1:$P$7320,9,0)</f>
        <v>1</v>
      </c>
      <c r="L5611" s="21" t="str">
        <f t="shared" ref="L5611:L5617" si="8130">VLOOKUP($C5611,$C$1:$P$7320,10,0)</f>
        <v>a</v>
      </c>
      <c r="M5611" s="21" t="str">
        <f t="shared" ref="M5611:M5617" si="8131">VLOOKUP($C5611,$C$1:$P$7320,11,0)</f>
        <v/>
      </c>
      <c r="N5611" s="21" t="str">
        <f t="shared" ref="N5611:N5617" si="8132">VLOOKUP($C5611,$C$1:$P$7320,12,0)</f>
        <v>√khād + anīya</v>
      </c>
      <c r="O5611" s="21" t="str">
        <f t="shared" ref="O5611:O5617" si="8133">VLOOKUP($C5611,$C$1:$P$7320,13,0)</f>
        <v/>
      </c>
      <c r="P5611" s="21" t="str">
        <f t="shared" ref="P5611:P5617" si="8134">VLOOKUP($C5611,$C$1:$P$7320,14,0)</f>
        <v/>
      </c>
      <c r="Q5611" s="21"/>
      <c r="R5611" s="21" t="s">
        <v>11098</v>
      </c>
      <c r="S5611" s="21" t="s">
        <v>11099</v>
      </c>
      <c r="T5611" s="136" t="s">
        <v>11101</v>
      </c>
      <c r="U5611" s="23"/>
      <c r="V5611" s="23"/>
      <c r="W5611" s="15">
        <f t="shared" si="2"/>
        <v>45635</v>
      </c>
      <c r="X5611" s="24">
        <v>5610.0</v>
      </c>
      <c r="Y5611" s="17" t="str">
        <f t="shared" si="8119"/>
        <v>=COUNTIFS(C$3:C5611,C5611)</v>
      </c>
      <c r="Z5611" s="25" t="str">
        <f t="shared" si="8120"/>
        <v>#NAME?</v>
      </c>
      <c r="AA5611" s="25" t="str">
        <f t="shared" si="8121"/>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06"/>
        <v>205</v>
      </c>
      <c r="B5612" s="10">
        <f t="shared" si="7833"/>
        <v>220</v>
      </c>
      <c r="C5612" s="12" t="s">
        <v>1131</v>
      </c>
      <c r="D5612" s="21" t="str">
        <f t="shared" si="8123"/>
        <v>ind</v>
      </c>
      <c r="E5612" s="21" t="str">
        <f t="shared" si="8124"/>
        <v>conj</v>
      </c>
      <c r="F5612" s="21" t="str">
        <f t="shared" si="8125"/>
        <v/>
      </c>
      <c r="G5612" s="21"/>
      <c r="H5612" s="21" t="str">
        <f t="shared" si="8126"/>
        <v>or, either or</v>
      </c>
      <c r="I5612" s="21" t="str">
        <f t="shared" si="8127"/>
        <v/>
      </c>
      <c r="J5612" s="21" t="str">
        <f t="shared" si="8128"/>
        <v/>
      </c>
      <c r="K5612" s="21" t="str">
        <f t="shared" si="8129"/>
        <v/>
      </c>
      <c r="L5612" s="21" t="str">
        <f t="shared" si="8130"/>
        <v/>
      </c>
      <c r="M5612" s="21" t="str">
        <f t="shared" si="8131"/>
        <v/>
      </c>
      <c r="N5612" s="21" t="str">
        <f t="shared" si="8132"/>
        <v/>
      </c>
      <c r="O5612" s="21" t="str">
        <f t="shared" si="8133"/>
        <v/>
      </c>
      <c r="P5612" s="21" t="str">
        <f t="shared" si="8134"/>
        <v/>
      </c>
      <c r="Q5612" s="21"/>
      <c r="R5612" s="21" t="s">
        <v>11098</v>
      </c>
      <c r="S5612" s="21" t="s">
        <v>11099</v>
      </c>
      <c r="T5612" s="136" t="s">
        <v>11101</v>
      </c>
      <c r="U5612" s="23"/>
      <c r="V5612" s="23"/>
      <c r="W5612" s="15">
        <f t="shared" si="2"/>
        <v>45635</v>
      </c>
      <c r="X5612" s="24">
        <v>5611.0</v>
      </c>
      <c r="Y5612" s="17" t="str">
        <f t="shared" si="8119"/>
        <v>=COUNTIFS(C$3:C5612,C5612)</v>
      </c>
      <c r="Z5612" s="25" t="str">
        <f t="shared" si="8120"/>
        <v>#NAME?</v>
      </c>
      <c r="AA5612" s="25" t="str">
        <f t="shared" si="8121"/>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06"/>
        <v>7</v>
      </c>
      <c r="B5613" s="10">
        <f t="shared" si="7833"/>
        <v>7</v>
      </c>
      <c r="C5613" s="12" t="s">
        <v>8402</v>
      </c>
      <c r="D5613" s="21" t="str">
        <f t="shared" si="8123"/>
        <v>noun</v>
      </c>
      <c r="E5613" s="21" t="str">
        <f t="shared" si="8124"/>
        <v>nt acc sg of bhojanīya</v>
      </c>
      <c r="F5613" s="21" t="str">
        <f t="shared" si="8125"/>
        <v/>
      </c>
      <c r="G5613" s="21"/>
      <c r="H5613" s="21" t="str">
        <f t="shared" si="8126"/>
        <v>staple food</v>
      </c>
      <c r="I5613" s="21" t="str">
        <f t="shared" si="8127"/>
        <v>to be enjoyed</v>
      </c>
      <c r="J5613" s="21" t="str">
        <f t="shared" si="8128"/>
        <v>√bhuj (eat, enjoy)</v>
      </c>
      <c r="K5613" s="21">
        <f t="shared" si="8129"/>
        <v>2</v>
      </c>
      <c r="L5613" s="21" t="str">
        <f t="shared" si="8130"/>
        <v>ṃa</v>
      </c>
      <c r="M5613" s="21" t="str">
        <f t="shared" si="8131"/>
        <v/>
      </c>
      <c r="N5613" s="21" t="str">
        <f t="shared" si="8132"/>
        <v>√bhuj + *anīya</v>
      </c>
      <c r="O5613" s="21" t="str">
        <f t="shared" si="8133"/>
        <v/>
      </c>
      <c r="P5613" s="21" t="str">
        <f t="shared" si="8134"/>
        <v/>
      </c>
      <c r="Q5613" s="21"/>
      <c r="R5613" s="21" t="s">
        <v>11098</v>
      </c>
      <c r="S5613" s="21" t="s">
        <v>11099</v>
      </c>
      <c r="T5613" s="136" t="s">
        <v>11101</v>
      </c>
      <c r="U5613" s="23"/>
      <c r="V5613" s="23"/>
      <c r="W5613" s="15">
        <f t="shared" si="2"/>
        <v>45635</v>
      </c>
      <c r="X5613" s="24">
        <v>5612.0</v>
      </c>
      <c r="Y5613" s="17" t="str">
        <f t="shared" si="8119"/>
        <v>=COUNTIFS(C$3:C5613,C5613)</v>
      </c>
      <c r="Z5613" s="25" t="str">
        <f t="shared" si="8120"/>
        <v>#NAME?</v>
      </c>
      <c r="AA5613" s="25" t="str">
        <f t="shared" si="8121"/>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06"/>
        <v>206</v>
      </c>
      <c r="B5614" s="10">
        <f t="shared" si="7833"/>
        <v>220</v>
      </c>
      <c r="C5614" s="12" t="s">
        <v>1131</v>
      </c>
      <c r="D5614" s="21" t="str">
        <f t="shared" si="8123"/>
        <v>ind</v>
      </c>
      <c r="E5614" s="21" t="str">
        <f t="shared" si="8124"/>
        <v>conj</v>
      </c>
      <c r="F5614" s="21" t="str">
        <f t="shared" si="8125"/>
        <v/>
      </c>
      <c r="G5614" s="21"/>
      <c r="H5614" s="21" t="str">
        <f t="shared" si="8126"/>
        <v>or, either or</v>
      </c>
      <c r="I5614" s="21" t="str">
        <f t="shared" si="8127"/>
        <v/>
      </c>
      <c r="J5614" s="21" t="str">
        <f t="shared" si="8128"/>
        <v/>
      </c>
      <c r="K5614" s="21" t="str">
        <f t="shared" si="8129"/>
        <v/>
      </c>
      <c r="L5614" s="21" t="str">
        <f t="shared" si="8130"/>
        <v/>
      </c>
      <c r="M5614" s="21" t="str">
        <f t="shared" si="8131"/>
        <v/>
      </c>
      <c r="N5614" s="21" t="str">
        <f t="shared" si="8132"/>
        <v/>
      </c>
      <c r="O5614" s="21" t="str">
        <f t="shared" si="8133"/>
        <v/>
      </c>
      <c r="P5614" s="21" t="str">
        <f t="shared" si="8134"/>
        <v/>
      </c>
      <c r="Q5614" s="21"/>
      <c r="R5614" s="21" t="s">
        <v>11098</v>
      </c>
      <c r="S5614" s="21" t="s">
        <v>11099</v>
      </c>
      <c r="T5614" s="136" t="s">
        <v>11101</v>
      </c>
      <c r="U5614" s="23"/>
      <c r="V5614" s="23"/>
      <c r="W5614" s="15">
        <f t="shared" si="2"/>
        <v>45635</v>
      </c>
      <c r="X5614" s="24">
        <v>5613.0</v>
      </c>
      <c r="Y5614" s="17" t="str">
        <f t="shared" si="8119"/>
        <v>=COUNTIFS(C$3:C5614,C5614)</v>
      </c>
      <c r="Z5614" s="25" t="str">
        <f t="shared" si="8120"/>
        <v>#NAME?</v>
      </c>
      <c r="AA5614" s="25" t="str">
        <f t="shared" si="8121"/>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06"/>
        <v>2</v>
      </c>
      <c r="B5615" s="10">
        <f t="shared" si="7833"/>
        <v>2</v>
      </c>
      <c r="C5615" s="12" t="s">
        <v>10611</v>
      </c>
      <c r="D5615" s="21" t="str">
        <f t="shared" si="8123"/>
        <v>noun</v>
      </c>
      <c r="E5615" s="21" t="str">
        <f t="shared" si="8124"/>
        <v>masc loc sg of ajjhārāma, comp</v>
      </c>
      <c r="F5615" s="21" t="str">
        <f t="shared" si="8125"/>
        <v/>
      </c>
      <c r="G5615" s="21"/>
      <c r="H5615" s="21" t="str">
        <f t="shared" si="8126"/>
        <v>inside the monastery</v>
      </c>
      <c r="I5615" s="21" t="str">
        <f t="shared" si="8127"/>
        <v/>
      </c>
      <c r="J5615" s="21" t="str">
        <f t="shared" si="8128"/>
        <v/>
      </c>
      <c r="K5615" s="21" t="str">
        <f t="shared" si="8129"/>
        <v/>
      </c>
      <c r="L5615" s="21" t="str">
        <f t="shared" si="8130"/>
        <v/>
      </c>
      <c r="M5615" s="21" t="str">
        <f t="shared" si="8131"/>
        <v/>
      </c>
      <c r="N5615" s="21" t="str">
        <f t="shared" si="8132"/>
        <v>adhi + ārāma</v>
      </c>
      <c r="O5615" s="21" t="str">
        <f t="shared" si="8133"/>
        <v>kammadhāraya</v>
      </c>
      <c r="P5615" s="21" t="str">
        <f t="shared" si="8134"/>
        <v>adhi + ārāma</v>
      </c>
      <c r="Q5615" s="21"/>
      <c r="R5615" s="21" t="s">
        <v>11098</v>
      </c>
      <c r="S5615" s="21" t="s">
        <v>11099</v>
      </c>
      <c r="T5615" s="136" t="s">
        <v>11101</v>
      </c>
      <c r="U5615" s="23"/>
      <c r="V5615" s="23"/>
      <c r="W5615" s="15">
        <f t="shared" si="2"/>
        <v>45635</v>
      </c>
      <c r="X5615" s="24">
        <v>5614.0</v>
      </c>
      <c r="Y5615" s="17" t="str">
        <f t="shared" si="8119"/>
        <v>=COUNTIFS(C$3:C5615,C5615)</v>
      </c>
      <c r="Z5615" s="25" t="str">
        <f t="shared" si="8120"/>
        <v>#NAME?</v>
      </c>
      <c r="AA5615" s="25" t="str">
        <f t="shared" si="8121"/>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06"/>
        <v>5</v>
      </c>
      <c r="B5616" s="10">
        <f t="shared" si="7833"/>
        <v>5</v>
      </c>
      <c r="C5616" s="12" t="s">
        <v>6146</v>
      </c>
      <c r="D5616" s="21" t="str">
        <f t="shared" si="8123"/>
        <v>ind</v>
      </c>
      <c r="E5616" s="21" t="str">
        <f t="shared" si="8124"/>
        <v>adv, instr sg of sahattha</v>
      </c>
      <c r="F5616" s="21" t="str">
        <f t="shared" si="8125"/>
        <v/>
      </c>
      <c r="G5616" s="21"/>
      <c r="H5616" s="21" t="str">
        <f t="shared" si="8126"/>
        <v>by one's own hand, personally</v>
      </c>
      <c r="I5616" s="21" t="str">
        <f t="shared" si="8127"/>
        <v>with own hand</v>
      </c>
      <c r="J5616" s="21" t="str">
        <f t="shared" si="8128"/>
        <v/>
      </c>
      <c r="K5616" s="21" t="str">
        <f t="shared" si="8129"/>
        <v/>
      </c>
      <c r="L5616" s="21" t="str">
        <f t="shared" si="8130"/>
        <v/>
      </c>
      <c r="M5616" s="21" t="str">
        <f t="shared" si="8131"/>
        <v/>
      </c>
      <c r="N5616" s="21" t="str">
        <f t="shared" si="8132"/>
        <v/>
      </c>
      <c r="O5616" s="21" t="str">
        <f t="shared" si="8133"/>
        <v/>
      </c>
      <c r="P5616" s="21" t="str">
        <f t="shared" si="8134"/>
        <v/>
      </c>
      <c r="Q5616" s="21"/>
      <c r="R5616" s="21" t="s">
        <v>11098</v>
      </c>
      <c r="S5616" s="21" t="s">
        <v>11099</v>
      </c>
      <c r="T5616" s="136" t="s">
        <v>11101</v>
      </c>
      <c r="U5616" s="23"/>
      <c r="V5616" s="23"/>
      <c r="W5616" s="15">
        <f t="shared" si="2"/>
        <v>45635</v>
      </c>
      <c r="X5616" s="24">
        <v>5615.0</v>
      </c>
      <c r="Y5616" s="17" t="str">
        <f t="shared" si="8119"/>
        <v>=COUNTIFS(C$3:C5616,C5616)</v>
      </c>
      <c r="Z5616" s="25" t="str">
        <f t="shared" si="8120"/>
        <v>#NAME?</v>
      </c>
      <c r="AA5616" s="25" t="str">
        <f t="shared" si="8121"/>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06"/>
        <v>8</v>
      </c>
      <c r="B5617" s="10">
        <f t="shared" si="7833"/>
        <v>8</v>
      </c>
      <c r="C5617" s="12" t="s">
        <v>4817</v>
      </c>
      <c r="D5617" s="21" t="str">
        <f t="shared" si="8123"/>
        <v>abs</v>
      </c>
      <c r="E5617" s="21" t="str">
        <f t="shared" si="8124"/>
        <v>abs of paṭiggaṇhāti</v>
      </c>
      <c r="F5617" s="21" t="str">
        <f t="shared" si="8125"/>
        <v/>
      </c>
      <c r="G5617" s="21"/>
      <c r="H5617" s="21" t="str">
        <f t="shared" si="8126"/>
        <v>having accepted, taken</v>
      </c>
      <c r="I5617" s="21" t="str">
        <f t="shared" si="8127"/>
        <v>having personally grabbed</v>
      </c>
      <c r="J5617" s="21" t="str">
        <f t="shared" si="8128"/>
        <v>√gah (grasp)</v>
      </c>
      <c r="K5617" s="21">
        <f t="shared" si="8129"/>
        <v>6</v>
      </c>
      <c r="L5617" s="21" t="str">
        <f t="shared" si="8130"/>
        <v>ṇhā</v>
      </c>
      <c r="M5617" s="21" t="str">
        <f t="shared" si="8131"/>
        <v>√gah + ṇhā &gt; gahe</v>
      </c>
      <c r="N5617" s="21" t="str">
        <f t="shared" si="8132"/>
        <v>paṭi + gahe + tvā</v>
      </c>
      <c r="O5617" s="21" t="str">
        <f t="shared" si="8133"/>
        <v/>
      </c>
      <c r="P5617" s="21" t="str">
        <f t="shared" si="8134"/>
        <v/>
      </c>
      <c r="Q5617" s="21"/>
      <c r="R5617" s="21" t="s">
        <v>11098</v>
      </c>
      <c r="S5617" s="21" t="s">
        <v>11099</v>
      </c>
      <c r="T5617" s="136" t="s">
        <v>11101</v>
      </c>
      <c r="U5617" s="23"/>
      <c r="V5617" s="23"/>
      <c r="W5617" s="15">
        <f t="shared" si="2"/>
        <v>45635</v>
      </c>
      <c r="X5617" s="24">
        <v>5616.0</v>
      </c>
      <c r="Y5617" s="17" t="str">
        <f t="shared" si="8119"/>
        <v>=COUNTIFS(C$3:C5617,C5617)</v>
      </c>
      <c r="Z5617" s="25" t="str">
        <f t="shared" si="8120"/>
        <v>#NAME?</v>
      </c>
      <c r="AA5617" s="25" t="str">
        <f t="shared" si="8121"/>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833"/>
        <v>0</v>
      </c>
      <c r="C5618" s="130"/>
      <c r="D5618" s="130"/>
      <c r="E5618" s="130"/>
      <c r="F5618" s="130"/>
      <c r="G5618" s="130"/>
      <c r="H5618" s="130"/>
      <c r="I5618" s="130"/>
      <c r="J5618" s="130"/>
      <c r="K5618" s="130"/>
      <c r="L5618" s="130"/>
      <c r="M5618" s="130"/>
      <c r="N5618" s="130"/>
      <c r="O5618" s="130"/>
      <c r="P5618" s="130"/>
      <c r="Q5618" s="130"/>
      <c r="R5618" s="130"/>
      <c r="S5618" s="130"/>
      <c r="T5618" s="130"/>
      <c r="U5618" s="36"/>
      <c r="V5618" s="36"/>
      <c r="W5618" s="15">
        <f t="shared" si="2"/>
        <v>45635</v>
      </c>
      <c r="X5618" s="24">
        <v>5617.0</v>
      </c>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833"/>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2"/>
        <v>45635</v>
      </c>
      <c r="X5619" s="24">
        <v>5618.0</v>
      </c>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135">COUNTIFS(C$3:C5620,C5620)</f>
        <v>4</v>
      </c>
      <c r="B5620" s="10">
        <f t="shared" si="7833"/>
        <v>8</v>
      </c>
      <c r="C5620" s="12" t="s">
        <v>8533</v>
      </c>
      <c r="D5620" s="21" t="str">
        <f t="shared" ref="D5620:D5624" si="8136">VLOOKUP($C5620,$C$1:$P$7320,2,0)</f>
        <v>adj</v>
      </c>
      <c r="E5620" s="21" t="str">
        <f t="shared" ref="E5620:E5624" si="8137">VLOOKUP($C5620,$C$1:$P$7320,3,0)</f>
        <v>masc nom sg of agilāna</v>
      </c>
      <c r="F5620" s="21" t="str">
        <f t="shared" ref="F5620:F5624" si="8138">VLOOKUP($C5620,$C$1:$P$7320,4,0)</f>
        <v/>
      </c>
      <c r="G5620" s="21"/>
      <c r="H5620" s="21" t="str">
        <f t="shared" ref="H5620:H5624" si="8139">VLOOKUP($C5620,$C$1:$P$7320,6,0)</f>
        <v>healthy</v>
      </c>
      <c r="I5620" s="21" t="str">
        <f t="shared" ref="I5620:I5624" si="8140">VLOOKUP($C5620,$C$1:$P$7320,7,0)</f>
        <v>not sick</v>
      </c>
      <c r="J5620" s="21" t="str">
        <f t="shared" ref="J5620:J5624" si="8141">VLOOKUP($C5620,$C$1:$P$7320,8,0)</f>
        <v>√gilā (be sick, tired)</v>
      </c>
      <c r="K5620" s="21">
        <f t="shared" ref="K5620:K5624" si="8142">VLOOKUP($C5620,$C$1:$P$7320,9,0)</f>
        <v>3</v>
      </c>
      <c r="L5620" s="21" t="str">
        <f t="shared" ref="L5620:L5624" si="8143">VLOOKUP($C5620,$C$1:$P$7320,10,0)</f>
        <v>ya</v>
      </c>
      <c r="M5620" s="21" t="str">
        <f t="shared" ref="M5620:M5624" si="8144">VLOOKUP($C5620,$C$1:$P$7320,11,0)</f>
        <v/>
      </c>
      <c r="N5620" s="21" t="str">
        <f t="shared" ref="N5620:N5624" si="8145">VLOOKUP($C5620,$C$1:$P$7320,12,0)</f>
        <v>na + √gilā + na</v>
      </c>
      <c r="O5620" s="21" t="str">
        <f t="shared" ref="O5620:O5624" si="8146">VLOOKUP($C5620,$C$1:$P$7320,13,0)</f>
        <v/>
      </c>
      <c r="P5620" s="21" t="str">
        <f t="shared" ref="P5620:P5624" si="8147">VLOOKUP($C5620,$C$1:$P$7320,14,0)</f>
        <v/>
      </c>
      <c r="Q5620" s="21"/>
      <c r="R5620" s="21" t="s">
        <v>11098</v>
      </c>
      <c r="S5620" s="21" t="s">
        <v>11099</v>
      </c>
      <c r="T5620" s="27" t="s">
        <v>11106</v>
      </c>
      <c r="U5620" s="23"/>
      <c r="V5620" s="23"/>
      <c r="W5620" s="15">
        <f t="shared" si="2"/>
        <v>45635</v>
      </c>
      <c r="X5620" s="24">
        <v>5619.0</v>
      </c>
      <c r="Y5620" s="17" t="str">
        <f t="shared" ref="Y5620:Y5624" si="8148">formulatext(A5620)</f>
        <v>=COUNTIFS(C$3:C5620,C5620)</v>
      </c>
      <c r="Z5620" s="25" t="str">
        <f t="shared" ref="Z5620:Z5624" si="8149">org.libreoffice.regex(Y5620,"(\= COUNTIFS\(C\$\d{1,3}:)(C\d{1,3})(,)(C\d{1,3})(\))","$2")</f>
        <v>#NAME?</v>
      </c>
      <c r="AA5620" s="25" t="str">
        <f t="shared" ref="AA5620:AA5624" si="8150">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35"/>
        <v>6</v>
      </c>
      <c r="B5621" s="10">
        <f t="shared" si="7833"/>
        <v>6</v>
      </c>
      <c r="C5621" s="12" t="s">
        <v>8408</v>
      </c>
      <c r="D5621" s="21" t="str">
        <f t="shared" si="8136"/>
        <v>verb</v>
      </c>
      <c r="E5621" s="21" t="str">
        <f t="shared" si="8137"/>
        <v>opt 3rd sg of khādati</v>
      </c>
      <c r="F5621" s="21" t="str">
        <f t="shared" si="8138"/>
        <v/>
      </c>
      <c r="G5621" s="21"/>
      <c r="H5621" s="21" t="str">
        <f t="shared" si="8139"/>
        <v>he would eat</v>
      </c>
      <c r="I5621" s="21" t="str">
        <f t="shared" si="8140"/>
        <v>chew</v>
      </c>
      <c r="J5621" s="21" t="str">
        <f t="shared" si="8141"/>
        <v>√khād (chew)</v>
      </c>
      <c r="K5621" s="21">
        <f t="shared" si="8142"/>
        <v>1</v>
      </c>
      <c r="L5621" s="21" t="str">
        <f t="shared" si="8143"/>
        <v>a</v>
      </c>
      <c r="M5621" s="21" t="str">
        <f t="shared" si="8144"/>
        <v>√khād + a &gt; khāda</v>
      </c>
      <c r="N5621" s="21" t="str">
        <f t="shared" si="8145"/>
        <v>khāda + ti</v>
      </c>
      <c r="O5621" s="21" t="str">
        <f t="shared" si="8146"/>
        <v/>
      </c>
      <c r="P5621" s="21" t="str">
        <f t="shared" si="8147"/>
        <v/>
      </c>
      <c r="Q5621" s="21"/>
      <c r="R5621" s="21" t="s">
        <v>11098</v>
      </c>
      <c r="S5621" s="21" t="s">
        <v>11099</v>
      </c>
      <c r="T5621" s="27" t="s">
        <v>11106</v>
      </c>
      <c r="U5621" s="77"/>
      <c r="V5621" s="23"/>
      <c r="W5621" s="15">
        <f t="shared" si="2"/>
        <v>45635</v>
      </c>
      <c r="X5621" s="24">
        <v>5620.0</v>
      </c>
      <c r="Y5621" s="17" t="str">
        <f t="shared" si="8148"/>
        <v>=COUNTIFS(C$3:C5621,C5621)</v>
      </c>
      <c r="Z5621" s="25" t="str">
        <f t="shared" si="8149"/>
        <v>#NAME?</v>
      </c>
      <c r="AA5621" s="25" t="str">
        <f t="shared" si="8150"/>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35"/>
        <v>207</v>
      </c>
      <c r="B5622" s="10">
        <f t="shared" si="7833"/>
        <v>220</v>
      </c>
      <c r="C5622" s="12" t="s">
        <v>1131</v>
      </c>
      <c r="D5622" s="21" t="str">
        <f t="shared" si="8136"/>
        <v>ind</v>
      </c>
      <c r="E5622" s="21" t="str">
        <f t="shared" si="8137"/>
        <v>conj</v>
      </c>
      <c r="F5622" s="21" t="str">
        <f t="shared" si="8138"/>
        <v/>
      </c>
      <c r="G5622" s="21"/>
      <c r="H5622" s="21" t="str">
        <f t="shared" si="8139"/>
        <v>or, either or</v>
      </c>
      <c r="I5622" s="21" t="str">
        <f t="shared" si="8140"/>
        <v/>
      </c>
      <c r="J5622" s="21" t="str">
        <f t="shared" si="8141"/>
        <v/>
      </c>
      <c r="K5622" s="21" t="str">
        <f t="shared" si="8142"/>
        <v/>
      </c>
      <c r="L5622" s="21" t="str">
        <f t="shared" si="8143"/>
        <v/>
      </c>
      <c r="M5622" s="21" t="str">
        <f t="shared" si="8144"/>
        <v/>
      </c>
      <c r="N5622" s="21" t="str">
        <f t="shared" si="8145"/>
        <v/>
      </c>
      <c r="O5622" s="21" t="str">
        <f t="shared" si="8146"/>
        <v/>
      </c>
      <c r="P5622" s="21" t="str">
        <f t="shared" si="8147"/>
        <v/>
      </c>
      <c r="Q5622" s="21"/>
      <c r="R5622" s="21" t="s">
        <v>11098</v>
      </c>
      <c r="S5622" s="21" t="s">
        <v>11099</v>
      </c>
      <c r="T5622" s="27" t="s">
        <v>11106</v>
      </c>
      <c r="U5622" s="23"/>
      <c r="V5622" s="23"/>
      <c r="W5622" s="15">
        <f t="shared" si="2"/>
        <v>45635</v>
      </c>
      <c r="X5622" s="24">
        <v>5621.0</v>
      </c>
      <c r="Y5622" s="17" t="str">
        <f t="shared" si="8148"/>
        <v>=COUNTIFS(C$3:C5622,C5622)</v>
      </c>
      <c r="Z5622" s="25" t="str">
        <f t="shared" si="8149"/>
        <v>#NAME?</v>
      </c>
      <c r="AA5622" s="25" t="str">
        <f t="shared" si="8150"/>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35"/>
        <v>9</v>
      </c>
      <c r="B5623" s="10">
        <f t="shared" si="7833"/>
        <v>9</v>
      </c>
      <c r="C5623" s="12" t="s">
        <v>8084</v>
      </c>
      <c r="D5623" s="21" t="str">
        <f t="shared" si="8136"/>
        <v>verb</v>
      </c>
      <c r="E5623" s="21" t="str">
        <f t="shared" si="8137"/>
        <v>opt 3rd sg of bhuñjati</v>
      </c>
      <c r="F5623" s="21" t="str">
        <f t="shared" si="8138"/>
        <v/>
      </c>
      <c r="G5623" s="21"/>
      <c r="H5623" s="21" t="str">
        <f t="shared" si="8139"/>
        <v>he would eat</v>
      </c>
      <c r="I5623" s="21" t="str">
        <f t="shared" si="8140"/>
        <v/>
      </c>
      <c r="J5623" s="21" t="str">
        <f t="shared" si="8141"/>
        <v>√bhuj (eat, enjoy)</v>
      </c>
      <c r="K5623" s="21">
        <f t="shared" si="8142"/>
        <v>2</v>
      </c>
      <c r="L5623" s="21" t="str">
        <f t="shared" si="8143"/>
        <v>ṃa</v>
      </c>
      <c r="M5623" s="21" t="str">
        <f t="shared" si="8144"/>
        <v>√bhuj + ṃa &gt; bhuñja</v>
      </c>
      <c r="N5623" s="21" t="str">
        <f t="shared" si="8145"/>
        <v>bhuñja + ti</v>
      </c>
      <c r="O5623" s="21" t="str">
        <f t="shared" si="8146"/>
        <v/>
      </c>
      <c r="P5623" s="21" t="str">
        <f t="shared" si="8147"/>
        <v/>
      </c>
      <c r="Q5623" s="21"/>
      <c r="R5623" s="21" t="s">
        <v>11098</v>
      </c>
      <c r="S5623" s="21" t="s">
        <v>11099</v>
      </c>
      <c r="T5623" s="27" t="s">
        <v>11106</v>
      </c>
      <c r="U5623" s="23"/>
      <c r="V5623" s="23"/>
      <c r="W5623" s="15">
        <f t="shared" si="2"/>
        <v>45635</v>
      </c>
      <c r="X5623" s="24">
        <v>5622.0</v>
      </c>
      <c r="Y5623" s="17" t="str">
        <f t="shared" si="8148"/>
        <v>=COUNTIFS(C$3:C5623,C5623)</v>
      </c>
      <c r="Z5623" s="25" t="str">
        <f t="shared" si="8149"/>
        <v>#NAME?</v>
      </c>
      <c r="AA5623" s="25" t="str">
        <f t="shared" si="8150"/>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35"/>
        <v>208</v>
      </c>
      <c r="B5624" s="10">
        <f t="shared" si="7833"/>
        <v>220</v>
      </c>
      <c r="C5624" s="12" t="s">
        <v>1131</v>
      </c>
      <c r="D5624" s="21" t="str">
        <f t="shared" si="8136"/>
        <v>ind</v>
      </c>
      <c r="E5624" s="21" t="str">
        <f t="shared" si="8137"/>
        <v>conj</v>
      </c>
      <c r="F5624" s="21" t="str">
        <f t="shared" si="8138"/>
        <v/>
      </c>
      <c r="G5624" s="21"/>
      <c r="H5624" s="21" t="str">
        <f t="shared" si="8139"/>
        <v>or, either or</v>
      </c>
      <c r="I5624" s="21" t="str">
        <f t="shared" si="8140"/>
        <v/>
      </c>
      <c r="J5624" s="21" t="str">
        <f t="shared" si="8141"/>
        <v/>
      </c>
      <c r="K5624" s="21" t="str">
        <f t="shared" si="8142"/>
        <v/>
      </c>
      <c r="L5624" s="21" t="str">
        <f t="shared" si="8143"/>
        <v/>
      </c>
      <c r="M5624" s="21" t="str">
        <f t="shared" si="8144"/>
        <v/>
      </c>
      <c r="N5624" s="21" t="str">
        <f t="shared" si="8145"/>
        <v/>
      </c>
      <c r="O5624" s="21" t="str">
        <f t="shared" si="8146"/>
        <v/>
      </c>
      <c r="P5624" s="21" t="str">
        <f t="shared" si="8147"/>
        <v/>
      </c>
      <c r="Q5624" s="21"/>
      <c r="R5624" s="21" t="s">
        <v>11098</v>
      </c>
      <c r="S5624" s="21" t="s">
        <v>11099</v>
      </c>
      <c r="T5624" s="27" t="s">
        <v>11106</v>
      </c>
      <c r="U5624" s="23"/>
      <c r="V5624" s="23"/>
      <c r="W5624" s="15">
        <f t="shared" si="2"/>
        <v>45635</v>
      </c>
      <c r="X5624" s="24">
        <v>5623.0</v>
      </c>
      <c r="Y5624" s="17" t="str">
        <f t="shared" si="8148"/>
        <v>=COUNTIFS(C$3:C5624,C5624)</v>
      </c>
      <c r="Z5624" s="25" t="str">
        <f t="shared" si="8149"/>
        <v>#NAME?</v>
      </c>
      <c r="AA5624" s="25" t="str">
        <f t="shared" si="8150"/>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833"/>
        <v>0</v>
      </c>
      <c r="C5625" s="130"/>
      <c r="D5625" s="130"/>
      <c r="E5625" s="130"/>
      <c r="F5625" s="130"/>
      <c r="G5625" s="130"/>
      <c r="H5625" s="130"/>
      <c r="I5625" s="130"/>
      <c r="J5625" s="130"/>
      <c r="K5625" s="130"/>
      <c r="L5625" s="130"/>
      <c r="M5625" s="130"/>
      <c r="N5625" s="130"/>
      <c r="O5625" s="130"/>
      <c r="P5625" s="130"/>
      <c r="Q5625" s="130"/>
      <c r="R5625" s="130"/>
      <c r="S5625" s="130"/>
      <c r="T5625" s="130"/>
      <c r="U5625" s="36"/>
      <c r="V5625" s="36"/>
      <c r="W5625" s="15">
        <f t="shared" si="2"/>
        <v>45635</v>
      </c>
      <c r="X5625" s="24">
        <v>5624.0</v>
      </c>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833"/>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2"/>
        <v>45635</v>
      </c>
      <c r="X5626" s="24">
        <v>5625.0</v>
      </c>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51">COUNTIFS(C$3:C5627,C5627)</f>
        <v>4</v>
      </c>
      <c r="B5627" s="10">
        <f t="shared" si="7833"/>
        <v>4</v>
      </c>
      <c r="C5627" s="12" t="s">
        <v>10923</v>
      </c>
      <c r="D5627" s="21" t="str">
        <f t="shared" ref="D5627:D5637" si="8152">VLOOKUP($C5627,$C$1:$P$7320,2,0)</f>
        <v>ptp</v>
      </c>
      <c r="E5627" s="21" t="str">
        <f t="shared" ref="E5627:E5628" si="8153">VLOOKUP($C5627,$C$1:$P$7320,3,0)</f>
        <v>nt nom sg of paṭidesetabba</v>
      </c>
      <c r="F5627" s="21" t="str">
        <f t="shared" ref="F5627:F5637" si="8154">VLOOKUP($C5627,$C$1:$P$7320,4,0)</f>
        <v/>
      </c>
      <c r="G5627" s="21"/>
      <c r="H5627" s="21" t="str">
        <f t="shared" ref="H5627:H5637" si="8155">VLOOKUP($C5627,$C$1:$P$7320,6,0)</f>
        <v>it should be acknowledged, admitted</v>
      </c>
      <c r="I5627" s="21" t="str">
        <f t="shared" ref="I5627:I5637" si="8156">VLOOKUP($C5627,$C$1:$P$7320,7,0)</f>
        <v/>
      </c>
      <c r="J5627" s="21" t="str">
        <f t="shared" ref="J5627:J5637" si="8157">VLOOKUP($C5627,$C$1:$P$7320,8,0)</f>
        <v>√dis (teach, explain)</v>
      </c>
      <c r="K5627" s="21">
        <f t="shared" ref="K5627:K5637" si="8158">VLOOKUP($C5627,$C$1:$P$7320,9,0)</f>
        <v>8</v>
      </c>
      <c r="L5627" s="21" t="str">
        <f t="shared" ref="L5627:L5637" si="8159">VLOOKUP($C5627,$C$1:$P$7320,10,0)</f>
        <v>*e</v>
      </c>
      <c r="M5627" s="21" t="str">
        <f t="shared" ref="M5627:M5637" si="8160">VLOOKUP($C5627,$C$1:$P$7320,11,0)</f>
        <v>√dis + *e &gt; dese</v>
      </c>
      <c r="N5627" s="21" t="str">
        <f t="shared" ref="N5627:N5637" si="8161">VLOOKUP($C5627,$C$1:$P$7320,12,0)</f>
        <v>pati + dese + tabba</v>
      </c>
      <c r="O5627" s="21" t="str">
        <f t="shared" ref="O5627:O5637" si="8162">VLOOKUP($C5627,$C$1:$P$7320,13,0)</f>
        <v/>
      </c>
      <c r="P5627" s="21" t="str">
        <f t="shared" ref="P5627:P5637" si="8163">VLOOKUP($C5627,$C$1:$P$7320,14,0)</f>
        <v/>
      </c>
      <c r="Q5627" s="21"/>
      <c r="R5627" s="21" t="s">
        <v>11098</v>
      </c>
      <c r="S5627" s="21" t="s">
        <v>11099</v>
      </c>
      <c r="T5627" s="27" t="s">
        <v>11107</v>
      </c>
      <c r="U5627" s="23"/>
      <c r="V5627" s="23"/>
      <c r="W5627" s="15">
        <f t="shared" si="2"/>
        <v>45635</v>
      </c>
      <c r="X5627" s="24">
        <v>5626.0</v>
      </c>
      <c r="Y5627" s="17" t="str">
        <f t="shared" ref="Y5627:Y5637" si="8164">formulatext(A5627)</f>
        <v>=COUNTIFS(C$3:C5627,C5627)</v>
      </c>
      <c r="Z5627" s="25" t="str">
        <f t="shared" ref="Z5627:Z5637" si="8165">org.libreoffice.regex(Y5627,"(\= COUNTIFS\(C\$\d{1,3}:)(C\d{1,3})(,)(C\d{1,3})(\))","$2")</f>
        <v>#NAME?</v>
      </c>
      <c r="AA5627" s="25" t="str">
        <f t="shared" ref="AA5627:AA5637" si="8166">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51"/>
        <v>15</v>
      </c>
      <c r="B5628" s="10">
        <f t="shared" si="7833"/>
        <v>15</v>
      </c>
      <c r="C5628" s="12" t="s">
        <v>4015</v>
      </c>
      <c r="D5628" s="21" t="str">
        <f t="shared" si="8152"/>
        <v>pron</v>
      </c>
      <c r="E5628" s="21" t="str">
        <f t="shared" si="8153"/>
        <v>masc instr sg of ta</v>
      </c>
      <c r="F5628" s="21" t="str">
        <f t="shared" si="8154"/>
        <v/>
      </c>
      <c r="G5628" s="21"/>
      <c r="H5628" s="21" t="str">
        <f t="shared" si="8155"/>
        <v>by him</v>
      </c>
      <c r="I5628" s="21" t="str">
        <f t="shared" si="8156"/>
        <v/>
      </c>
      <c r="J5628" s="21" t="str">
        <f t="shared" si="8157"/>
        <v/>
      </c>
      <c r="K5628" s="21" t="str">
        <f t="shared" si="8158"/>
        <v/>
      </c>
      <c r="L5628" s="21" t="str">
        <f t="shared" si="8159"/>
        <v/>
      </c>
      <c r="M5628" s="21" t="str">
        <f t="shared" si="8160"/>
        <v/>
      </c>
      <c r="N5628" s="21" t="str">
        <f t="shared" si="8161"/>
        <v/>
      </c>
      <c r="O5628" s="21" t="str">
        <f t="shared" si="8162"/>
        <v/>
      </c>
      <c r="P5628" s="21" t="str">
        <f t="shared" si="8163"/>
        <v/>
      </c>
      <c r="Q5628" s="21"/>
      <c r="R5628" s="21" t="s">
        <v>11098</v>
      </c>
      <c r="S5628" s="21" t="s">
        <v>11099</v>
      </c>
      <c r="T5628" s="27" t="s">
        <v>11107</v>
      </c>
      <c r="U5628" s="77"/>
      <c r="V5628" s="23"/>
      <c r="W5628" s="15">
        <f t="shared" si="2"/>
        <v>45635</v>
      </c>
      <c r="X5628" s="24">
        <v>5627.0</v>
      </c>
      <c r="Y5628" s="17" t="str">
        <f t="shared" si="8164"/>
        <v>=COUNTIFS(C$3:C5628,C5628)</v>
      </c>
      <c r="Z5628" s="25" t="str">
        <f t="shared" si="8165"/>
        <v>#NAME?</v>
      </c>
      <c r="AA5628" s="25" t="str">
        <f t="shared" si="8166"/>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1"/>
        <v>39</v>
      </c>
      <c r="B5629" s="10">
        <f t="shared" si="7833"/>
        <v>39</v>
      </c>
      <c r="C5629" s="12" t="s">
        <v>704</v>
      </c>
      <c r="D5629" s="21" t="str">
        <f t="shared" si="8152"/>
        <v>noun</v>
      </c>
      <c r="E5629" s="21" t="s">
        <v>8897</v>
      </c>
      <c r="F5629" s="21" t="str">
        <f t="shared" si="8154"/>
        <v/>
      </c>
      <c r="G5629" s="21"/>
      <c r="H5629" s="21" t="str">
        <f t="shared" si="8155"/>
        <v>by a monk, monastic</v>
      </c>
      <c r="I5629" s="21" t="str">
        <f t="shared" si="8156"/>
        <v>beggar, mendicant</v>
      </c>
      <c r="J5629" s="21" t="str">
        <f t="shared" si="8157"/>
        <v>√bhikkh (beg)</v>
      </c>
      <c r="K5629" s="21">
        <f t="shared" si="8158"/>
        <v>1</v>
      </c>
      <c r="L5629" s="21" t="str">
        <f t="shared" si="8159"/>
        <v>a</v>
      </c>
      <c r="M5629" s="21" t="str">
        <f t="shared" si="8160"/>
        <v/>
      </c>
      <c r="N5629" s="21" t="str">
        <f t="shared" si="8161"/>
        <v>√bhikkh + u</v>
      </c>
      <c r="O5629" s="21" t="str">
        <f t="shared" si="8162"/>
        <v/>
      </c>
      <c r="P5629" s="21" t="str">
        <f t="shared" si="8163"/>
        <v/>
      </c>
      <c r="Q5629" s="21"/>
      <c r="R5629" s="21" t="s">
        <v>11098</v>
      </c>
      <c r="S5629" s="21" t="s">
        <v>11099</v>
      </c>
      <c r="T5629" s="27" t="s">
        <v>11107</v>
      </c>
      <c r="U5629" s="23"/>
      <c r="V5629" s="23"/>
      <c r="W5629" s="15">
        <f t="shared" si="2"/>
        <v>45635</v>
      </c>
      <c r="X5629" s="24">
        <v>5628.0</v>
      </c>
      <c r="Y5629" s="17" t="str">
        <f t="shared" si="8164"/>
        <v>=COUNTIFS(C$3:C5629,C5629)</v>
      </c>
      <c r="Z5629" s="25" t="str">
        <f t="shared" si="8165"/>
        <v>#NAME?</v>
      </c>
      <c r="AA5629" s="25" t="str">
        <f t="shared" si="8166"/>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1"/>
        <v>4</v>
      </c>
      <c r="B5630" s="10">
        <f t="shared" si="7833"/>
        <v>4</v>
      </c>
      <c r="C5630" s="12" t="s">
        <v>10928</v>
      </c>
      <c r="D5630" s="21" t="str">
        <f t="shared" si="8152"/>
        <v>ptp</v>
      </c>
      <c r="E5630" s="21" t="str">
        <f t="shared" ref="E5630:E5637" si="8167">VLOOKUP($C5630,$C$1:$P$7320,3,0)</f>
        <v>masc acc sg of gārayha</v>
      </c>
      <c r="F5630" s="21" t="str">
        <f t="shared" si="8154"/>
        <v/>
      </c>
      <c r="G5630" s="21"/>
      <c r="H5630" s="21" t="str">
        <f t="shared" si="8155"/>
        <v>blameworthy</v>
      </c>
      <c r="I5630" s="21" t="str">
        <f t="shared" si="8156"/>
        <v>to be blamed</v>
      </c>
      <c r="J5630" s="21" t="str">
        <f t="shared" si="8157"/>
        <v>√garah (blame)</v>
      </c>
      <c r="K5630" s="21">
        <f t="shared" si="8158"/>
        <v>1</v>
      </c>
      <c r="L5630" s="21" t="str">
        <f t="shared" si="8159"/>
        <v>a</v>
      </c>
      <c r="M5630" s="21" t="str">
        <f t="shared" si="8160"/>
        <v/>
      </c>
      <c r="N5630" s="21" t="str">
        <f t="shared" si="8161"/>
        <v>√garah + *ya</v>
      </c>
      <c r="O5630" s="21" t="str">
        <f t="shared" si="8162"/>
        <v/>
      </c>
      <c r="P5630" s="21" t="str">
        <f t="shared" si="8163"/>
        <v/>
      </c>
      <c r="Q5630" s="21"/>
      <c r="R5630" s="21" t="s">
        <v>11098</v>
      </c>
      <c r="S5630" s="21" t="s">
        <v>11099</v>
      </c>
      <c r="T5630" s="27" t="s">
        <v>11107</v>
      </c>
      <c r="U5630" s="23"/>
      <c r="V5630" s="23"/>
      <c r="W5630" s="15">
        <f t="shared" si="2"/>
        <v>45635</v>
      </c>
      <c r="X5630" s="24">
        <v>5629.0</v>
      </c>
      <c r="Y5630" s="17" t="str">
        <f t="shared" si="8164"/>
        <v>=COUNTIFS(C$3:C5630,C5630)</v>
      </c>
      <c r="Z5630" s="25" t="str">
        <f t="shared" si="8165"/>
        <v>#NAME?</v>
      </c>
      <c r="AA5630" s="25" t="str">
        <f t="shared" si="8166"/>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1"/>
        <v>16</v>
      </c>
      <c r="B5631" s="10">
        <f t="shared" si="7833"/>
        <v>16</v>
      </c>
      <c r="C5631" s="12" t="s">
        <v>103</v>
      </c>
      <c r="D5631" s="21" t="str">
        <f t="shared" si="8152"/>
        <v>noun</v>
      </c>
      <c r="E5631" s="21" t="str">
        <f t="shared" si="8167"/>
        <v>masc voc sg or pl of āyasmant</v>
      </c>
      <c r="F5631" s="21" t="str">
        <f t="shared" si="8154"/>
        <v/>
      </c>
      <c r="G5631" s="21"/>
      <c r="H5631" s="21" t="str">
        <f t="shared" si="8155"/>
        <v>friend(s), brother(s)</v>
      </c>
      <c r="I5631" s="21" t="str">
        <f t="shared" si="8156"/>
        <v>having long life</v>
      </c>
      <c r="J5631" s="21" t="str">
        <f t="shared" si="8157"/>
        <v/>
      </c>
      <c r="K5631" s="21" t="str">
        <f t="shared" si="8158"/>
        <v/>
      </c>
      <c r="L5631" s="21" t="str">
        <f t="shared" si="8159"/>
        <v/>
      </c>
      <c r="M5631" s="21" t="str">
        <f t="shared" si="8160"/>
        <v/>
      </c>
      <c r="N5631" s="21" t="str">
        <f t="shared" si="8161"/>
        <v>āyas + mant</v>
      </c>
      <c r="O5631" s="21" t="str">
        <f t="shared" si="8162"/>
        <v/>
      </c>
      <c r="P5631" s="21" t="str">
        <f t="shared" si="8163"/>
        <v/>
      </c>
      <c r="Q5631" s="21"/>
      <c r="R5631" s="21" t="s">
        <v>11098</v>
      </c>
      <c r="S5631" s="21" t="s">
        <v>11099</v>
      </c>
      <c r="T5631" s="27" t="s">
        <v>11107</v>
      </c>
      <c r="U5631" s="23"/>
      <c r="V5631" s="23"/>
      <c r="W5631" s="15">
        <f t="shared" si="2"/>
        <v>45635</v>
      </c>
      <c r="X5631" s="24">
        <v>5630.0</v>
      </c>
      <c r="Y5631" s="17" t="str">
        <f t="shared" si="8164"/>
        <v>=COUNTIFS(C$3:C5631,C5631)</v>
      </c>
      <c r="Z5631" s="25" t="str">
        <f t="shared" si="8165"/>
        <v>#NAME?</v>
      </c>
      <c r="AA5631" s="25" t="str">
        <f t="shared" si="8166"/>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1"/>
        <v>9</v>
      </c>
      <c r="B5632" s="10">
        <f t="shared" si="7833"/>
        <v>25</v>
      </c>
      <c r="C5632" s="12" t="s">
        <v>1065</v>
      </c>
      <c r="D5632" s="21" t="str">
        <f t="shared" si="8152"/>
        <v>noun</v>
      </c>
      <c r="E5632" s="21" t="str">
        <f t="shared" si="8167"/>
        <v>masc acc sg of dhamma</v>
      </c>
      <c r="F5632" s="21" t="str">
        <f t="shared" si="8154"/>
        <v/>
      </c>
      <c r="G5632" s="21"/>
      <c r="H5632" s="21" t="str">
        <f t="shared" si="8155"/>
        <v>act, practice, behaviour</v>
      </c>
      <c r="I5632" s="21" t="str">
        <f t="shared" si="8156"/>
        <v/>
      </c>
      <c r="J5632" s="21" t="str">
        <f t="shared" si="8157"/>
        <v>√dhar (hold)</v>
      </c>
      <c r="K5632" s="21">
        <f t="shared" si="8158"/>
        <v>1</v>
      </c>
      <c r="L5632" s="21" t="str">
        <f t="shared" si="8159"/>
        <v>a</v>
      </c>
      <c r="M5632" s="21" t="str">
        <f t="shared" si="8160"/>
        <v/>
      </c>
      <c r="N5632" s="21" t="str">
        <f t="shared" si="8161"/>
        <v>√dhar + ma</v>
      </c>
      <c r="O5632" s="21" t="str">
        <f t="shared" si="8162"/>
        <v/>
      </c>
      <c r="P5632" s="21" t="str">
        <f t="shared" si="8163"/>
        <v/>
      </c>
      <c r="Q5632" s="21"/>
      <c r="R5632" s="21" t="s">
        <v>11098</v>
      </c>
      <c r="S5632" s="21" t="s">
        <v>11099</v>
      </c>
      <c r="T5632" s="27" t="s">
        <v>11107</v>
      </c>
      <c r="U5632" s="23"/>
      <c r="V5632" s="23"/>
      <c r="W5632" s="15">
        <f t="shared" si="2"/>
        <v>45635</v>
      </c>
      <c r="X5632" s="24">
        <v>5631.0</v>
      </c>
      <c r="Y5632" s="17" t="str">
        <f t="shared" si="8164"/>
        <v>=COUNTIFS(C$3:C5632,C5632)</v>
      </c>
      <c r="Z5632" s="25" t="str">
        <f t="shared" si="8165"/>
        <v>#NAME?</v>
      </c>
      <c r="AA5632" s="25" t="str">
        <f t="shared" si="8166"/>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1"/>
        <v>3</v>
      </c>
      <c r="B5633" s="10">
        <f t="shared" si="7833"/>
        <v>3</v>
      </c>
      <c r="C5633" s="12" t="s">
        <v>10932</v>
      </c>
      <c r="D5633" s="21" t="str">
        <f t="shared" si="8152"/>
        <v>verb</v>
      </c>
      <c r="E5633" s="21" t="str">
        <f t="shared" si="8167"/>
        <v>aor 1st sg of āpajji</v>
      </c>
      <c r="F5633" s="21" t="str">
        <f t="shared" si="8154"/>
        <v/>
      </c>
      <c r="G5633" s="21"/>
      <c r="H5633" s="21" t="str">
        <f t="shared" si="8155"/>
        <v>I committed</v>
      </c>
      <c r="I5633" s="21" t="str">
        <f t="shared" si="8156"/>
        <v>I met with</v>
      </c>
      <c r="J5633" s="21" t="str">
        <f t="shared" si="8157"/>
        <v>√pad (go, step)</v>
      </c>
      <c r="K5633" s="21">
        <f t="shared" si="8158"/>
        <v>3</v>
      </c>
      <c r="L5633" s="21" t="str">
        <f t="shared" si="8159"/>
        <v>ya</v>
      </c>
      <c r="M5633" s="21" t="str">
        <f t="shared" si="8160"/>
        <v>√pad + ya &gt; pajja</v>
      </c>
      <c r="N5633" s="21" t="str">
        <f t="shared" si="8161"/>
        <v>ā + pajja + i</v>
      </c>
      <c r="O5633" s="21" t="str">
        <f t="shared" si="8162"/>
        <v/>
      </c>
      <c r="P5633" s="21" t="str">
        <f t="shared" si="8163"/>
        <v/>
      </c>
      <c r="Q5633" s="21"/>
      <c r="R5633" s="21" t="s">
        <v>11098</v>
      </c>
      <c r="S5633" s="21" t="s">
        <v>11099</v>
      </c>
      <c r="T5633" s="27" t="s">
        <v>11107</v>
      </c>
      <c r="U5633" s="23"/>
      <c r="V5633" s="23"/>
      <c r="W5633" s="15">
        <f t="shared" si="2"/>
        <v>45635</v>
      </c>
      <c r="X5633" s="24">
        <v>5632.0</v>
      </c>
      <c r="Y5633" s="17" t="str">
        <f t="shared" si="8164"/>
        <v>=COUNTIFS(C$3:C5633,C5633)</v>
      </c>
      <c r="Z5633" s="25" t="str">
        <f t="shared" si="8165"/>
        <v>#NAME?</v>
      </c>
      <c r="AA5633" s="25" t="str">
        <f t="shared" si="8166"/>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1"/>
        <v>4</v>
      </c>
      <c r="B5634" s="10">
        <f t="shared" si="7833"/>
        <v>4</v>
      </c>
      <c r="C5634" s="12" t="s">
        <v>10938</v>
      </c>
      <c r="D5634" s="21" t="str">
        <f t="shared" si="8152"/>
        <v>adj</v>
      </c>
      <c r="E5634" s="21" t="str">
        <f t="shared" si="8167"/>
        <v>masc acc sg of asappāya</v>
      </c>
      <c r="F5634" s="21" t="str">
        <f t="shared" si="8154"/>
        <v/>
      </c>
      <c r="G5634" s="21"/>
      <c r="H5634" s="21" t="str">
        <f t="shared" si="8155"/>
        <v>unsuitable; unwholesome</v>
      </c>
      <c r="I5634" s="21" t="str">
        <f t="shared" si="8156"/>
        <v>unhealthy</v>
      </c>
      <c r="J5634" s="21" t="str">
        <f t="shared" si="8157"/>
        <v>√i (come, go)</v>
      </c>
      <c r="K5634" s="21">
        <f t="shared" si="8158"/>
        <v>1</v>
      </c>
      <c r="L5634" s="21" t="str">
        <f t="shared" si="8159"/>
        <v>a</v>
      </c>
      <c r="M5634" s="21" t="str">
        <f t="shared" si="8160"/>
        <v/>
      </c>
      <c r="N5634" s="21" t="str">
        <f t="shared" si="8161"/>
        <v>na + saṃ + pa + √i + *a</v>
      </c>
      <c r="O5634" s="21" t="str">
        <f t="shared" si="8162"/>
        <v/>
      </c>
      <c r="P5634" s="21" t="str">
        <f t="shared" si="8163"/>
        <v/>
      </c>
      <c r="Q5634" s="21"/>
      <c r="R5634" s="21" t="s">
        <v>11098</v>
      </c>
      <c r="S5634" s="21" t="s">
        <v>11099</v>
      </c>
      <c r="T5634" s="27" t="s">
        <v>11107</v>
      </c>
      <c r="U5634" s="23"/>
      <c r="V5634" s="23"/>
      <c r="W5634" s="15">
        <f t="shared" si="2"/>
        <v>45635</v>
      </c>
      <c r="X5634" s="24">
        <v>5633.0</v>
      </c>
      <c r="Y5634" s="17" t="str">
        <f t="shared" si="8164"/>
        <v>=COUNTIFS(C$3:C5634,C5634)</v>
      </c>
      <c r="Z5634" s="25" t="str">
        <f t="shared" si="8165"/>
        <v>#NAME?</v>
      </c>
      <c r="AA5634" s="25" t="str">
        <f t="shared" si="8166"/>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1"/>
        <v>4</v>
      </c>
      <c r="B5635" s="10">
        <f t="shared" si="7833"/>
        <v>4</v>
      </c>
      <c r="C5635" s="12" t="s">
        <v>10944</v>
      </c>
      <c r="D5635" s="21" t="str">
        <f t="shared" si="8152"/>
        <v>ptp</v>
      </c>
      <c r="E5635" s="21" t="str">
        <f t="shared" si="8167"/>
        <v>masc acc sg of pāṭidesanīya</v>
      </c>
      <c r="F5635" s="21" t="str">
        <f t="shared" si="8154"/>
        <v/>
      </c>
      <c r="G5635" s="21"/>
      <c r="H5635" s="21" t="str">
        <f t="shared" si="8155"/>
        <v>should be admitted; should be acknowledged</v>
      </c>
      <c r="I5635" s="21" t="str">
        <f t="shared" si="8156"/>
        <v/>
      </c>
      <c r="J5635" s="21" t="str">
        <f t="shared" si="8157"/>
        <v>√dis (teach, explain)</v>
      </c>
      <c r="K5635" s="21">
        <f t="shared" si="8158"/>
        <v>8</v>
      </c>
      <c r="L5635" s="21" t="str">
        <f t="shared" si="8159"/>
        <v>*e</v>
      </c>
      <c r="M5635" s="21" t="str">
        <f t="shared" si="8160"/>
        <v>√dis + *e &gt; dese</v>
      </c>
      <c r="N5635" s="21" t="str">
        <f t="shared" si="8161"/>
        <v>pati + dese + anīya</v>
      </c>
      <c r="O5635" s="21" t="str">
        <f t="shared" si="8162"/>
        <v/>
      </c>
      <c r="P5635" s="21" t="str">
        <f t="shared" si="8163"/>
        <v/>
      </c>
      <c r="Q5635" s="21"/>
      <c r="R5635" s="21" t="s">
        <v>11098</v>
      </c>
      <c r="S5635" s="21" t="s">
        <v>11099</v>
      </c>
      <c r="T5635" s="27" t="s">
        <v>11107</v>
      </c>
      <c r="U5635" s="23"/>
      <c r="V5635" s="23"/>
      <c r="W5635" s="15">
        <f t="shared" si="2"/>
        <v>45635</v>
      </c>
      <c r="X5635" s="24">
        <v>5634.0</v>
      </c>
      <c r="Y5635" s="17" t="str">
        <f t="shared" si="8164"/>
        <v>=COUNTIFS(C$3:C5635,C5635)</v>
      </c>
      <c r="Z5635" s="25" t="str">
        <f t="shared" si="8165"/>
        <v>#NAME?</v>
      </c>
      <c r="AA5635" s="25" t="str">
        <f t="shared" si="8166"/>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1"/>
        <v>36</v>
      </c>
      <c r="B5636" s="10">
        <f t="shared" si="7833"/>
        <v>36</v>
      </c>
      <c r="C5636" s="12" t="s">
        <v>288</v>
      </c>
      <c r="D5636" s="21" t="str">
        <f t="shared" si="8152"/>
        <v>pron</v>
      </c>
      <c r="E5636" s="21" t="str">
        <f t="shared" si="8167"/>
        <v>masc acc sg of ta</v>
      </c>
      <c r="F5636" s="21" t="str">
        <f t="shared" si="8154"/>
        <v/>
      </c>
      <c r="G5636" s="21"/>
      <c r="H5636" s="21" t="str">
        <f t="shared" si="8155"/>
        <v>that</v>
      </c>
      <c r="I5636" s="21" t="str">
        <f t="shared" si="8156"/>
        <v/>
      </c>
      <c r="J5636" s="21" t="str">
        <f t="shared" si="8157"/>
        <v/>
      </c>
      <c r="K5636" s="21" t="str">
        <f t="shared" si="8158"/>
        <v/>
      </c>
      <c r="L5636" s="21" t="str">
        <f t="shared" si="8159"/>
        <v/>
      </c>
      <c r="M5636" s="21" t="str">
        <f t="shared" si="8160"/>
        <v/>
      </c>
      <c r="N5636" s="21" t="str">
        <f t="shared" si="8161"/>
        <v/>
      </c>
      <c r="O5636" s="21" t="str">
        <f t="shared" si="8162"/>
        <v/>
      </c>
      <c r="P5636" s="21" t="str">
        <f t="shared" si="8163"/>
        <v/>
      </c>
      <c r="Q5636" s="21"/>
      <c r="R5636" s="21" t="s">
        <v>11098</v>
      </c>
      <c r="S5636" s="21" t="s">
        <v>11099</v>
      </c>
      <c r="T5636" s="27" t="s">
        <v>11107</v>
      </c>
      <c r="U5636" s="23"/>
      <c r="V5636" s="23"/>
      <c r="W5636" s="15">
        <f t="shared" si="2"/>
        <v>45635</v>
      </c>
      <c r="X5636" s="24">
        <v>5635.0</v>
      </c>
      <c r="Y5636" s="17" t="str">
        <f t="shared" si="8164"/>
        <v>=COUNTIFS(C$3:C5636,C5636)</v>
      </c>
      <c r="Z5636" s="25" t="str">
        <f t="shared" si="8165"/>
        <v>#NAME?</v>
      </c>
      <c r="AA5636" s="25" t="str">
        <f t="shared" si="8166"/>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1"/>
        <v>3</v>
      </c>
      <c r="B5637" s="10">
        <f t="shared" si="7833"/>
        <v>3</v>
      </c>
      <c r="C5637" s="12" t="s">
        <v>10948</v>
      </c>
      <c r="D5637" s="21" t="str">
        <f t="shared" si="8152"/>
        <v>comp</v>
      </c>
      <c r="E5637" s="21" t="str">
        <f t="shared" si="8167"/>
        <v>sandhi, pr + ind</v>
      </c>
      <c r="F5637" s="21" t="str">
        <f t="shared" si="8154"/>
        <v/>
      </c>
      <c r="G5637" s="21"/>
      <c r="H5637" s="21" t="str">
        <f t="shared" si="8155"/>
        <v/>
      </c>
      <c r="I5637" s="21" t="str">
        <f t="shared" si="8156"/>
        <v/>
      </c>
      <c r="J5637" s="21" t="str">
        <f t="shared" si="8157"/>
        <v/>
      </c>
      <c r="K5637" s="21" t="str">
        <f t="shared" si="8158"/>
        <v/>
      </c>
      <c r="L5637" s="21" t="str">
        <f t="shared" si="8159"/>
        <v/>
      </c>
      <c r="M5637" s="21" t="str">
        <f t="shared" si="8160"/>
        <v/>
      </c>
      <c r="N5637" s="21" t="str">
        <f t="shared" si="8161"/>
        <v>paṭidesemi + iti</v>
      </c>
      <c r="O5637" s="21" t="str">
        <f t="shared" si="8162"/>
        <v/>
      </c>
      <c r="P5637" s="21" t="str">
        <f t="shared" si="8163"/>
        <v/>
      </c>
      <c r="Q5637" s="21"/>
      <c r="R5637" s="21" t="s">
        <v>11098</v>
      </c>
      <c r="S5637" s="21" t="s">
        <v>11099</v>
      </c>
      <c r="T5637" s="27" t="s">
        <v>11107</v>
      </c>
      <c r="U5637" s="23"/>
      <c r="V5637" s="23"/>
      <c r="W5637" s="15">
        <f t="shared" si="2"/>
        <v>45635</v>
      </c>
      <c r="X5637" s="24">
        <v>5636.0</v>
      </c>
      <c r="Y5637" s="17" t="str">
        <f t="shared" si="8164"/>
        <v>=COUNTIFS(C$3:C5637,C5637)</v>
      </c>
      <c r="Z5637" s="25" t="str">
        <f t="shared" si="8165"/>
        <v>#NAME?</v>
      </c>
      <c r="AA5637" s="25" t="str">
        <f t="shared" si="8166"/>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833"/>
        <v>0</v>
      </c>
      <c r="C5638" s="130"/>
      <c r="D5638" s="130"/>
      <c r="E5638" s="130"/>
      <c r="F5638" s="130"/>
      <c r="G5638" s="130"/>
      <c r="H5638" s="130"/>
      <c r="I5638" s="130"/>
      <c r="J5638" s="130"/>
      <c r="K5638" s="130"/>
      <c r="L5638" s="130"/>
      <c r="M5638" s="130"/>
      <c r="N5638" s="130"/>
      <c r="O5638" s="130"/>
      <c r="P5638" s="130"/>
      <c r="Q5638" s="130"/>
      <c r="R5638" s="130"/>
      <c r="S5638" s="130"/>
      <c r="T5638" s="130"/>
      <c r="U5638" s="36"/>
      <c r="V5638" s="36"/>
      <c r="W5638" s="15">
        <f t="shared" si="2"/>
        <v>45635</v>
      </c>
      <c r="X5638" s="24">
        <v>5637.0</v>
      </c>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833"/>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2"/>
        <v>45635</v>
      </c>
      <c r="X5639" s="24">
        <v>5638.0</v>
      </c>
      <c r="Y5639" s="17" t="str">
        <f t="shared" ref="Y5639:Y5645" si="8168">formulatext(A5639)</f>
        <v>#N/A</v>
      </c>
      <c r="Z5639" s="25" t="str">
        <f t="shared" ref="Z5639:Z5645" si="8169">org.libreoffice.regex(Y5639,"(\= COUNTIFS\(C\$\d{1,3}:)(C\d{1,3})(,)(C\d{1,3})(\))","$2")</f>
        <v>#NAME?</v>
      </c>
      <c r="AA5639" s="25" t="str">
        <f t="shared" ref="AA5639:AA5645" si="8170">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71">COUNTIFS(C$3:C5640,C5640)</f>
        <v>6</v>
      </c>
      <c r="B5640" s="10">
        <f t="shared" si="7833"/>
        <v>16</v>
      </c>
      <c r="C5640" s="12" t="s">
        <v>1823</v>
      </c>
      <c r="D5640" s="21" t="str">
        <f t="shared" ref="D5640:D5645" si="8172">VLOOKUP($C5640,$C$1:$P$7320,2,0)</f>
        <v>pp</v>
      </c>
      <c r="E5640" s="21" t="str">
        <f t="shared" ref="E5640:E5645" si="8173">VLOOKUP($C5640,$C$1:$P$7320,3,0)</f>
        <v>masc nom pl of uddiṭṭha, pp of uddisati</v>
      </c>
      <c r="F5640" s="21" t="str">
        <f t="shared" ref="F5640:F5645" si="8174">VLOOKUP($C5640,$C$1:$P$7320,4,0)</f>
        <v/>
      </c>
      <c r="G5640" s="21"/>
      <c r="H5640" s="21" t="str">
        <f t="shared" ref="H5640:H5645" si="8175">VLOOKUP($C5640,$C$1:$P$7320,6,0)</f>
        <v>recited, chanted</v>
      </c>
      <c r="I5640" s="21" t="str">
        <f t="shared" ref="I5640:I5645" si="8176">VLOOKUP($C5640,$C$1:$P$7320,7,0)</f>
        <v>pointed up</v>
      </c>
      <c r="J5640" s="21" t="str">
        <f t="shared" ref="J5640:J5645" si="8177">VLOOKUP($C5640,$C$1:$P$7320,8,0)</f>
        <v>√dis (point out, explain)</v>
      </c>
      <c r="K5640" s="21">
        <f t="shared" ref="K5640:K5645" si="8178">VLOOKUP($C5640,$C$1:$P$7320,9,0)</f>
        <v>1</v>
      </c>
      <c r="L5640" s="21" t="str">
        <f t="shared" ref="L5640:L5645" si="8179">VLOOKUP($C5640,$C$1:$P$7320,10,0)</f>
        <v>a</v>
      </c>
      <c r="M5640" s="21" t="str">
        <f t="shared" ref="M5640:M5645" si="8180">VLOOKUP($C5640,$C$1:$P$7320,11,0)</f>
        <v/>
      </c>
      <c r="N5640" s="21" t="str">
        <f t="shared" ref="N5640:N5645" si="8181">VLOOKUP($C5640,$C$1:$P$7320,12,0)</f>
        <v>ud + √dis + ta</v>
      </c>
      <c r="O5640" s="21" t="str">
        <f t="shared" ref="O5640:O5645" si="8182">VLOOKUP($C5640,$C$1:$P$7320,13,0)</f>
        <v/>
      </c>
      <c r="P5640" s="21" t="str">
        <f t="shared" ref="P5640:P5645" si="8183">VLOOKUP($C5640,$C$1:$P$7320,14,0)</f>
        <v/>
      </c>
      <c r="Q5640" s="21"/>
      <c r="R5640" s="21" t="s">
        <v>10906</v>
      </c>
      <c r="S5640" s="21" t="s">
        <v>10900</v>
      </c>
      <c r="T5640" s="21" t="s">
        <v>11108</v>
      </c>
      <c r="U5640" s="23"/>
      <c r="V5640" s="23"/>
      <c r="W5640" s="15">
        <f t="shared" si="2"/>
        <v>45635</v>
      </c>
      <c r="X5640" s="24">
        <v>5639.0</v>
      </c>
      <c r="Y5640" s="17" t="str">
        <f t="shared" si="8168"/>
        <v>=COUNTIFS(C$3:C5640,C5640)</v>
      </c>
      <c r="Z5640" s="25" t="str">
        <f t="shared" si="8169"/>
        <v>#NAME?</v>
      </c>
      <c r="AA5640" s="25" t="str">
        <f t="shared" si="8170"/>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71"/>
        <v>37</v>
      </c>
      <c r="B5641" s="10">
        <f t="shared" si="7833"/>
        <v>42</v>
      </c>
      <c r="C5641" s="12" t="s">
        <v>423</v>
      </c>
      <c r="D5641" s="21" t="str">
        <f t="shared" si="8172"/>
        <v>ind</v>
      </c>
      <c r="E5641" s="21" t="str">
        <f t="shared" si="8173"/>
        <v>emph</v>
      </c>
      <c r="F5641" s="21" t="str">
        <f t="shared" si="8174"/>
        <v/>
      </c>
      <c r="G5641" s="21"/>
      <c r="H5641" s="21" t="str">
        <f t="shared" si="8175"/>
        <v>truly, indeed, then</v>
      </c>
      <c r="I5641" s="21" t="str">
        <f t="shared" si="8176"/>
        <v/>
      </c>
      <c r="J5641" s="21" t="str">
        <f t="shared" si="8177"/>
        <v/>
      </c>
      <c r="K5641" s="21" t="str">
        <f t="shared" si="8178"/>
        <v/>
      </c>
      <c r="L5641" s="21" t="str">
        <f t="shared" si="8179"/>
        <v/>
      </c>
      <c r="M5641" s="21" t="str">
        <f t="shared" si="8180"/>
        <v/>
      </c>
      <c r="N5641" s="21" t="str">
        <f t="shared" si="8181"/>
        <v/>
      </c>
      <c r="O5641" s="21" t="str">
        <f t="shared" si="8182"/>
        <v/>
      </c>
      <c r="P5641" s="21" t="str">
        <f t="shared" si="8183"/>
        <v/>
      </c>
      <c r="Q5641" s="21"/>
      <c r="R5641" s="21" t="s">
        <v>10906</v>
      </c>
      <c r="S5641" s="21" t="s">
        <v>10900</v>
      </c>
      <c r="T5641" s="21" t="s">
        <v>11108</v>
      </c>
      <c r="U5641" s="77"/>
      <c r="V5641" s="23"/>
      <c r="W5641" s="15">
        <f t="shared" si="2"/>
        <v>45635</v>
      </c>
      <c r="X5641" s="24">
        <v>5640.0</v>
      </c>
      <c r="Y5641" s="17" t="str">
        <f t="shared" si="8168"/>
        <v>=COUNTIFS(C$3:C5641,C5641)</v>
      </c>
      <c r="Z5641" s="25" t="str">
        <f t="shared" si="8169"/>
        <v>#NAME?</v>
      </c>
      <c r="AA5641" s="25" t="str">
        <f t="shared" si="8170"/>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1"/>
        <v>11</v>
      </c>
      <c r="B5642" s="10">
        <f t="shared" si="7833"/>
        <v>14</v>
      </c>
      <c r="C5642" s="12" t="s">
        <v>269</v>
      </c>
      <c r="D5642" s="21" t="str">
        <f t="shared" si="8172"/>
        <v>noun</v>
      </c>
      <c r="E5642" s="21" t="str">
        <f t="shared" si="8173"/>
        <v>masc voc pl of āyasmant</v>
      </c>
      <c r="F5642" s="21" t="str">
        <f t="shared" si="8174"/>
        <v/>
      </c>
      <c r="G5642" s="21"/>
      <c r="H5642" s="21" t="str">
        <f t="shared" si="8175"/>
        <v>venerables</v>
      </c>
      <c r="I5642" s="21" t="str">
        <f t="shared" si="8176"/>
        <v>having long life</v>
      </c>
      <c r="J5642" s="21" t="str">
        <f t="shared" si="8177"/>
        <v/>
      </c>
      <c r="K5642" s="21" t="str">
        <f t="shared" si="8178"/>
        <v/>
      </c>
      <c r="L5642" s="21" t="str">
        <f t="shared" si="8179"/>
        <v/>
      </c>
      <c r="M5642" s="21" t="str">
        <f t="shared" si="8180"/>
        <v/>
      </c>
      <c r="N5642" s="21" t="str">
        <f t="shared" si="8181"/>
        <v>āyas + mant</v>
      </c>
      <c r="O5642" s="21" t="str">
        <f t="shared" si="8182"/>
        <v/>
      </c>
      <c r="P5642" s="21" t="str">
        <f t="shared" si="8183"/>
        <v/>
      </c>
      <c r="Q5642" s="21"/>
      <c r="R5642" s="21" t="s">
        <v>10906</v>
      </c>
      <c r="S5642" s="21" t="s">
        <v>10900</v>
      </c>
      <c r="T5642" s="21" t="s">
        <v>11108</v>
      </c>
      <c r="U5642" s="23"/>
      <c r="V5642" s="23"/>
      <c r="W5642" s="15">
        <f t="shared" si="2"/>
        <v>45635</v>
      </c>
      <c r="X5642" s="24">
        <v>5641.0</v>
      </c>
      <c r="Y5642" s="17" t="str">
        <f t="shared" si="8168"/>
        <v>=COUNTIFS(C$3:C5642,C5642)</v>
      </c>
      <c r="Z5642" s="25" t="str">
        <f t="shared" si="8169"/>
        <v>#NAME?</v>
      </c>
      <c r="AA5642" s="25" t="str">
        <f t="shared" si="8170"/>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1"/>
        <v>5</v>
      </c>
      <c r="B5643" s="10">
        <f t="shared" si="7833"/>
        <v>8</v>
      </c>
      <c r="C5643" s="12" t="s">
        <v>954</v>
      </c>
      <c r="D5643" s="21" t="str">
        <f t="shared" si="8172"/>
        <v>card</v>
      </c>
      <c r="E5643" s="21" t="str">
        <f t="shared" si="8173"/>
        <v>masc nom pl of catu</v>
      </c>
      <c r="F5643" s="21" t="str">
        <f t="shared" si="8174"/>
        <v/>
      </c>
      <c r="G5643" s="21"/>
      <c r="H5643" s="21" t="str">
        <f t="shared" si="8175"/>
        <v>four</v>
      </c>
      <c r="I5643" s="21" t="str">
        <f t="shared" si="8176"/>
        <v/>
      </c>
      <c r="J5643" s="21" t="str">
        <f t="shared" si="8177"/>
        <v/>
      </c>
      <c r="K5643" s="21" t="str">
        <f t="shared" si="8178"/>
        <v/>
      </c>
      <c r="L5643" s="21" t="str">
        <f t="shared" si="8179"/>
        <v/>
      </c>
      <c r="M5643" s="21" t="str">
        <f t="shared" si="8180"/>
        <v/>
      </c>
      <c r="N5643" s="21" t="str">
        <f t="shared" si="8181"/>
        <v/>
      </c>
      <c r="O5643" s="21" t="str">
        <f t="shared" si="8182"/>
        <v/>
      </c>
      <c r="P5643" s="21" t="str">
        <f t="shared" si="8183"/>
        <v/>
      </c>
      <c r="Q5643" s="21"/>
      <c r="R5643" s="21" t="s">
        <v>10906</v>
      </c>
      <c r="S5643" s="21" t="s">
        <v>10900</v>
      </c>
      <c r="T5643" s="21" t="s">
        <v>11108</v>
      </c>
      <c r="U5643" s="23"/>
      <c r="V5643" s="23"/>
      <c r="W5643" s="15">
        <f t="shared" si="2"/>
        <v>45635</v>
      </c>
      <c r="X5643" s="24">
        <v>5642.0</v>
      </c>
      <c r="Y5643" s="17" t="str">
        <f t="shared" si="8168"/>
        <v>=COUNTIFS(C$3:C5643,C5643)</v>
      </c>
      <c r="Z5643" s="25" t="str">
        <f t="shared" si="8169"/>
        <v>#NAME?</v>
      </c>
      <c r="AA5643" s="25" t="str">
        <f t="shared" si="8170"/>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1"/>
        <v>3</v>
      </c>
      <c r="B5644" s="10">
        <f t="shared" si="7833"/>
        <v>5</v>
      </c>
      <c r="C5644" s="12" t="s">
        <v>10900</v>
      </c>
      <c r="D5644" s="21" t="str">
        <f t="shared" si="8172"/>
        <v>ptp</v>
      </c>
      <c r="E5644" s="21" t="str">
        <f t="shared" si="8173"/>
        <v>masc nom pl of pāṭidesanīya</v>
      </c>
      <c r="F5644" s="21" t="str">
        <f t="shared" si="8174"/>
        <v/>
      </c>
      <c r="G5644" s="21"/>
      <c r="H5644" s="21" t="str">
        <f t="shared" si="8175"/>
        <v>should be acknowledged; to be admitted</v>
      </c>
      <c r="I5644" s="21" t="str">
        <f t="shared" si="8176"/>
        <v>to be declared</v>
      </c>
      <c r="J5644" s="21" t="str">
        <f t="shared" si="8177"/>
        <v>√dis (teach, explain)</v>
      </c>
      <c r="K5644" s="21">
        <f t="shared" si="8178"/>
        <v>8</v>
      </c>
      <c r="L5644" s="21" t="str">
        <f t="shared" si="8179"/>
        <v>*e</v>
      </c>
      <c r="M5644" s="21" t="str">
        <f t="shared" si="8180"/>
        <v>√dis + *e &gt; dese</v>
      </c>
      <c r="N5644" s="21" t="str">
        <f t="shared" si="8181"/>
        <v>pati + dese + anīya</v>
      </c>
      <c r="O5644" s="21" t="str">
        <f t="shared" si="8182"/>
        <v/>
      </c>
      <c r="P5644" s="21" t="str">
        <f t="shared" si="8183"/>
        <v/>
      </c>
      <c r="Q5644" s="21"/>
      <c r="R5644" s="21" t="s">
        <v>10906</v>
      </c>
      <c r="S5644" s="21" t="s">
        <v>10900</v>
      </c>
      <c r="T5644" s="21" t="s">
        <v>11108</v>
      </c>
      <c r="U5644" s="23"/>
      <c r="V5644" s="23"/>
      <c r="W5644" s="15">
        <f t="shared" si="2"/>
        <v>45635</v>
      </c>
      <c r="X5644" s="24">
        <v>5643.0</v>
      </c>
      <c r="Y5644" s="17" t="str">
        <f t="shared" si="8168"/>
        <v>=COUNTIFS(C$3:C5644,C5644)</v>
      </c>
      <c r="Z5644" s="25" t="str">
        <f t="shared" si="8169"/>
        <v>#NAME?</v>
      </c>
      <c r="AA5644" s="25" t="str">
        <f t="shared" si="8170"/>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1"/>
        <v>19</v>
      </c>
      <c r="B5645" s="10">
        <f t="shared" si="7833"/>
        <v>34</v>
      </c>
      <c r="C5645" s="12" t="s">
        <v>963</v>
      </c>
      <c r="D5645" s="21" t="str">
        <f t="shared" si="8172"/>
        <v>noun</v>
      </c>
      <c r="E5645" s="21" t="str">
        <f t="shared" si="8173"/>
        <v>masc nom pl of dhamma</v>
      </c>
      <c r="F5645" s="21" t="str">
        <f t="shared" si="8174"/>
        <v/>
      </c>
      <c r="G5645" s="21"/>
      <c r="H5645" s="21" t="str">
        <f t="shared" si="8175"/>
        <v>cases, laws, rules</v>
      </c>
      <c r="I5645" s="21" t="str">
        <f t="shared" si="8176"/>
        <v>holdings, supports</v>
      </c>
      <c r="J5645" s="21" t="str">
        <f t="shared" si="8177"/>
        <v>√dhar (hold)</v>
      </c>
      <c r="K5645" s="21">
        <f t="shared" si="8178"/>
        <v>1</v>
      </c>
      <c r="L5645" s="21" t="str">
        <f t="shared" si="8179"/>
        <v>a</v>
      </c>
      <c r="M5645" s="21" t="str">
        <f t="shared" si="8180"/>
        <v/>
      </c>
      <c r="N5645" s="21" t="str">
        <f t="shared" si="8181"/>
        <v>√dhar + ma</v>
      </c>
      <c r="O5645" s="21" t="str">
        <f t="shared" si="8182"/>
        <v/>
      </c>
      <c r="P5645" s="21" t="str">
        <f t="shared" si="8183"/>
        <v/>
      </c>
      <c r="Q5645" s="21"/>
      <c r="R5645" s="21" t="s">
        <v>10906</v>
      </c>
      <c r="S5645" s="21" t="s">
        <v>10900</v>
      </c>
      <c r="T5645" s="21" t="s">
        <v>11108</v>
      </c>
      <c r="U5645" s="23"/>
      <c r="V5645" s="23"/>
      <c r="W5645" s="15">
        <f t="shared" si="2"/>
        <v>45635</v>
      </c>
      <c r="X5645" s="24">
        <v>5644.0</v>
      </c>
      <c r="Y5645" s="17" t="str">
        <f t="shared" si="8168"/>
        <v>=COUNTIFS(C$3:C5645,C5645)</v>
      </c>
      <c r="Z5645" s="25" t="str">
        <f t="shared" si="8169"/>
        <v>#NAME?</v>
      </c>
      <c r="AA5645" s="25" t="str">
        <f t="shared" si="8170"/>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833"/>
        <v>0</v>
      </c>
      <c r="C5646" s="130"/>
      <c r="D5646" s="130"/>
      <c r="E5646" s="130"/>
      <c r="F5646" s="130"/>
      <c r="G5646" s="130"/>
      <c r="H5646" s="130"/>
      <c r="I5646" s="130"/>
      <c r="J5646" s="130"/>
      <c r="K5646" s="130"/>
      <c r="L5646" s="130"/>
      <c r="M5646" s="130"/>
      <c r="N5646" s="130"/>
      <c r="O5646" s="130"/>
      <c r="P5646" s="130"/>
      <c r="Q5646" s="130"/>
      <c r="R5646" s="130"/>
      <c r="S5646" s="130"/>
      <c r="T5646" s="130"/>
      <c r="U5646" s="36"/>
      <c r="V5646" s="36"/>
      <c r="W5646" s="15">
        <f t="shared" si="2"/>
        <v>45635</v>
      </c>
      <c r="X5646" s="24">
        <v>5645.0</v>
      </c>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833"/>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2"/>
        <v>45635</v>
      </c>
      <c r="X5647" s="24">
        <v>5646.0</v>
      </c>
      <c r="Y5647" s="17" t="str">
        <f t="shared" ref="Y5647:Y5651" si="8184">formulatext(A5647)</f>
        <v>#N/A</v>
      </c>
      <c r="Z5647" s="25" t="str">
        <f t="shared" ref="Z5647:Z5651" si="8185">org.libreoffice.regex(Y5647,"(\= COUNTIFS\(C\$\d{1,3}:)(C\d{1,3})(,)(C\d{1,3})(\))","$2")</f>
        <v>#NAME?</v>
      </c>
      <c r="AA5647" s="25" t="str">
        <f t="shared" ref="AA5647:AA5651" si="8186">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87">COUNTIFS(C$3:C5648,C5648)</f>
        <v>7</v>
      </c>
      <c r="B5648" s="10">
        <f t="shared" si="7833"/>
        <v>9</v>
      </c>
      <c r="C5648" s="12" t="s">
        <v>799</v>
      </c>
      <c r="D5648" s="21" t="str">
        <f t="shared" ref="D5648:D5651" si="8188">VLOOKUP($C5648,$C$1:$P$7320,2,0)</f>
        <v>comp</v>
      </c>
      <c r="E5648" s="21" t="str">
        <f t="shared" ref="E5648:E5651" si="8189">VLOOKUP($C5648,$C$1:$P$7320,3,0)</f>
        <v>sandhi, adv + masc</v>
      </c>
      <c r="F5648" s="21" t="str">
        <f t="shared" ref="F5648:F5651" si="8190">VLOOKUP($C5648,$C$1:$P$7320,4,0)</f>
        <v/>
      </c>
      <c r="G5648" s="21"/>
      <c r="H5648" s="21" t="str">
        <f t="shared" ref="H5648:H5651" si="8191">VLOOKUP($C5648,$C$1:$P$7320,6,0)</f>
        <v>in that case the venerables</v>
      </c>
      <c r="I5648" s="21" t="str">
        <f t="shared" ref="I5648:I5651" si="8192">VLOOKUP($C5648,$C$1:$P$7320,7,0)</f>
        <v/>
      </c>
      <c r="J5648" s="21" t="str">
        <f t="shared" ref="J5648:J5651" si="8193">VLOOKUP($C5648,$C$1:$P$7320,8,0)</f>
        <v/>
      </c>
      <c r="K5648" s="21" t="str">
        <f t="shared" ref="K5648:K5651" si="8194">VLOOKUP($C5648,$C$1:$P$7320,9,0)</f>
        <v/>
      </c>
      <c r="L5648" s="21" t="str">
        <f t="shared" ref="L5648:L5651" si="8195">VLOOKUP($C5648,$C$1:$P$7320,10,0)</f>
        <v/>
      </c>
      <c r="M5648" s="21" t="str">
        <f t="shared" ref="M5648:M5651" si="8196">VLOOKUP($C5648,$C$1:$P$7320,11,0)</f>
        <v/>
      </c>
      <c r="N5648" s="21" t="str">
        <f t="shared" ref="N5648:N5651" si="8197">VLOOKUP($C5648,$C$1:$P$7320,12,0)</f>
        <v>tattha + āyasmante</v>
      </c>
      <c r="O5648" s="21" t="str">
        <f t="shared" ref="O5648:O5651" si="8198">VLOOKUP($C5648,$C$1:$P$7320,13,0)</f>
        <v/>
      </c>
      <c r="P5648" s="21" t="str">
        <f t="shared" ref="P5648:P5651" si="8199">VLOOKUP($C5648,$C$1:$P$7320,14,0)</f>
        <v/>
      </c>
      <c r="Q5648" s="21"/>
      <c r="R5648" s="21" t="s">
        <v>10906</v>
      </c>
      <c r="S5648" s="21" t="s">
        <v>10900</v>
      </c>
      <c r="T5648" s="27" t="s">
        <v>10895</v>
      </c>
      <c r="U5648" s="23"/>
      <c r="V5648" s="23"/>
      <c r="W5648" s="15">
        <f t="shared" si="2"/>
        <v>45635</v>
      </c>
      <c r="X5648" s="24">
        <v>5647.0</v>
      </c>
      <c r="Y5648" s="17" t="str">
        <f t="shared" si="8184"/>
        <v>=COUNTIFS(C$3:C5648,C5648)</v>
      </c>
      <c r="Z5648" s="25" t="str">
        <f t="shared" si="8185"/>
        <v>#NAME?</v>
      </c>
      <c r="AA5648" s="25" t="str">
        <f t="shared" si="8186"/>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87"/>
        <v>19</v>
      </c>
      <c r="B5649" s="10">
        <f t="shared" si="7833"/>
        <v>27</v>
      </c>
      <c r="C5649" s="12" t="s">
        <v>810</v>
      </c>
      <c r="D5649" s="21" t="str">
        <f t="shared" si="8188"/>
        <v>verb</v>
      </c>
      <c r="E5649" s="21" t="str">
        <f t="shared" si="8189"/>
        <v>pr 1st sg of pucchati</v>
      </c>
      <c r="F5649" s="21" t="str">
        <f t="shared" si="8190"/>
        <v/>
      </c>
      <c r="G5649" s="21"/>
      <c r="H5649" s="21" t="str">
        <f t="shared" si="8191"/>
        <v>I ask, I am asking</v>
      </c>
      <c r="I5649" s="21" t="str">
        <f t="shared" si="8192"/>
        <v/>
      </c>
      <c r="J5649" s="21" t="str">
        <f t="shared" si="8193"/>
        <v>√pucch (ask)</v>
      </c>
      <c r="K5649" s="21">
        <f t="shared" si="8194"/>
        <v>1</v>
      </c>
      <c r="L5649" s="21" t="str">
        <f t="shared" si="8195"/>
        <v>a</v>
      </c>
      <c r="M5649" s="21" t="str">
        <f t="shared" si="8196"/>
        <v>√pucch + a &gt; puccha</v>
      </c>
      <c r="N5649" s="21" t="str">
        <f t="shared" si="8197"/>
        <v>puccha + ti</v>
      </c>
      <c r="O5649" s="21" t="str">
        <f t="shared" si="8198"/>
        <v/>
      </c>
      <c r="P5649" s="21" t="str">
        <f t="shared" si="8199"/>
        <v/>
      </c>
      <c r="Q5649" s="21"/>
      <c r="R5649" s="21" t="s">
        <v>10906</v>
      </c>
      <c r="S5649" s="21" t="s">
        <v>10900</v>
      </c>
      <c r="T5649" s="27" t="s">
        <v>10895</v>
      </c>
      <c r="U5649" s="77"/>
      <c r="V5649" s="23"/>
      <c r="W5649" s="15">
        <f t="shared" si="2"/>
        <v>45635</v>
      </c>
      <c r="X5649" s="24">
        <v>5648.0</v>
      </c>
      <c r="Y5649" s="17" t="str">
        <f t="shared" si="8184"/>
        <v>=COUNTIFS(C$3:C5649,C5649)</v>
      </c>
      <c r="Z5649" s="25" t="str">
        <f t="shared" si="8185"/>
        <v>#NAME?</v>
      </c>
      <c r="AA5649" s="25" t="str">
        <f t="shared" si="8186"/>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87"/>
        <v>19</v>
      </c>
      <c r="B5650" s="10">
        <f t="shared" si="7833"/>
        <v>27</v>
      </c>
      <c r="C5650" s="12" t="s">
        <v>816</v>
      </c>
      <c r="D5650" s="21" t="str">
        <f t="shared" si="8188"/>
        <v>comp</v>
      </c>
      <c r="E5650" s="21" t="str">
        <f t="shared" si="8189"/>
        <v>sandhi, ind + adv (or) ind + pr</v>
      </c>
      <c r="F5650" s="21" t="str">
        <f t="shared" si="8190"/>
        <v/>
      </c>
      <c r="G5650" s="21"/>
      <c r="H5650" s="21" t="str">
        <f t="shared" si="8191"/>
        <v>I trust in this case, (or) I trust you all are</v>
      </c>
      <c r="I5650" s="21" t="str">
        <f t="shared" si="8192"/>
        <v/>
      </c>
      <c r="J5650" s="21" t="str">
        <f t="shared" si="8193"/>
        <v/>
      </c>
      <c r="K5650" s="21" t="str">
        <f t="shared" si="8194"/>
        <v/>
      </c>
      <c r="L5650" s="21" t="str">
        <f t="shared" si="8195"/>
        <v/>
      </c>
      <c r="M5650" s="21" t="str">
        <f t="shared" si="8196"/>
        <v/>
      </c>
      <c r="N5650" s="21" t="str">
        <f t="shared" si="8197"/>
        <v>kacci + ettha or kacci + attha</v>
      </c>
      <c r="O5650" s="21" t="str">
        <f t="shared" si="8198"/>
        <v/>
      </c>
      <c r="P5650" s="21" t="str">
        <f t="shared" si="8199"/>
        <v/>
      </c>
      <c r="Q5650" s="21"/>
      <c r="R5650" s="21" t="s">
        <v>10906</v>
      </c>
      <c r="S5650" s="21" t="s">
        <v>10900</v>
      </c>
      <c r="T5650" s="27" t="s">
        <v>10895</v>
      </c>
      <c r="U5650" s="23"/>
      <c r="V5650" s="23"/>
      <c r="W5650" s="15">
        <f t="shared" si="2"/>
        <v>45635</v>
      </c>
      <c r="X5650" s="24">
        <v>5649.0</v>
      </c>
      <c r="Y5650" s="17" t="str">
        <f t="shared" si="8184"/>
        <v>=COUNTIFS(C$3:C5650,C5650)</v>
      </c>
      <c r="Z5650" s="25" t="str">
        <f t="shared" si="8185"/>
        <v>#NAME?</v>
      </c>
      <c r="AA5650" s="25" t="str">
        <f t="shared" si="8186"/>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87"/>
        <v>19</v>
      </c>
      <c r="B5651" s="10">
        <f t="shared" si="7833"/>
        <v>27</v>
      </c>
      <c r="C5651" s="12" t="s">
        <v>837</v>
      </c>
      <c r="D5651" s="21" t="str">
        <f t="shared" si="8188"/>
        <v>pp</v>
      </c>
      <c r="E5651" s="21" t="str">
        <f t="shared" si="8189"/>
        <v>masc nom pl of parisuddha, pp of parisujjhati</v>
      </c>
      <c r="F5651" s="21" t="str">
        <f t="shared" si="8190"/>
        <v/>
      </c>
      <c r="G5651" s="21"/>
      <c r="H5651" s="21" t="str">
        <f t="shared" si="8191"/>
        <v>pure, innocent</v>
      </c>
      <c r="I5651" s="21" t="str">
        <f t="shared" si="8192"/>
        <v>purified</v>
      </c>
      <c r="J5651" s="21" t="str">
        <f t="shared" si="8193"/>
        <v>√sudh (be pure)</v>
      </c>
      <c r="K5651" s="21">
        <f t="shared" si="8194"/>
        <v>3</v>
      </c>
      <c r="L5651" s="21" t="str">
        <f t="shared" si="8195"/>
        <v>ya</v>
      </c>
      <c r="M5651" s="21" t="str">
        <f t="shared" si="8196"/>
        <v/>
      </c>
      <c r="N5651" s="21" t="str">
        <f t="shared" si="8197"/>
        <v>pari + √sudh + ta</v>
      </c>
      <c r="O5651" s="21" t="str">
        <f t="shared" si="8198"/>
        <v/>
      </c>
      <c r="P5651" s="21" t="str">
        <f t="shared" si="8199"/>
        <v/>
      </c>
      <c r="Q5651" s="21"/>
      <c r="R5651" s="21" t="s">
        <v>10906</v>
      </c>
      <c r="S5651" s="21" t="s">
        <v>10900</v>
      </c>
      <c r="T5651" s="27" t="s">
        <v>10895</v>
      </c>
      <c r="U5651" s="23"/>
      <c r="V5651" s="23"/>
      <c r="W5651" s="15">
        <f t="shared" si="2"/>
        <v>45635</v>
      </c>
      <c r="X5651" s="24">
        <v>5650.0</v>
      </c>
      <c r="Y5651" s="17" t="str">
        <f t="shared" si="8184"/>
        <v>=COUNTIFS(C$3:C5651,C5651)</v>
      </c>
      <c r="Z5651" s="25" t="str">
        <f t="shared" si="8185"/>
        <v>#NAME?</v>
      </c>
      <c r="AA5651" s="25" t="str">
        <f t="shared" si="8186"/>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833"/>
        <v>0</v>
      </c>
      <c r="C5652" s="130"/>
      <c r="D5652" s="130"/>
      <c r="E5652" s="130"/>
      <c r="F5652" s="130"/>
      <c r="G5652" s="130"/>
      <c r="H5652" s="130"/>
      <c r="I5652" s="130"/>
      <c r="J5652" s="130"/>
      <c r="K5652" s="130"/>
      <c r="L5652" s="130"/>
      <c r="M5652" s="130"/>
      <c r="N5652" s="130"/>
      <c r="O5652" s="130"/>
      <c r="P5652" s="130"/>
      <c r="Q5652" s="130"/>
      <c r="R5652" s="130"/>
      <c r="S5652" s="130"/>
      <c r="T5652" s="130"/>
      <c r="U5652" s="36"/>
      <c r="V5652" s="36"/>
      <c r="W5652" s="15">
        <f t="shared" si="2"/>
        <v>45635</v>
      </c>
      <c r="X5652" s="24">
        <v>5651.0</v>
      </c>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833"/>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2"/>
        <v>45635</v>
      </c>
      <c r="X5653" s="24">
        <v>5652.0</v>
      </c>
      <c r="Y5653" s="17" t="str">
        <f t="shared" ref="Y5653:Y5657" si="8200">formulatext(A5653)</f>
        <v>#N/A</v>
      </c>
      <c r="Z5653" s="25" t="str">
        <f t="shared" ref="Z5653:Z5657" si="8201">org.libreoffice.regex(Y5653,"(\= COUNTIFS\(C\$\d{1,3}:)(C\d{1,3})(,)(C\d{1,3})(\))","$2")</f>
        <v>#NAME?</v>
      </c>
      <c r="AA5653" s="25" t="str">
        <f t="shared" ref="AA5653:AA5657" si="8202">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203">COUNTIFS(C$3:C5654,C5654)</f>
        <v>7</v>
      </c>
      <c r="B5654" s="10">
        <f t="shared" si="7833"/>
        <v>9</v>
      </c>
      <c r="C5654" s="12" t="s">
        <v>841</v>
      </c>
      <c r="D5654" s="21" t="str">
        <f t="shared" ref="D5654:D5657" si="8204">VLOOKUP($C5654,$C$1:$P$7320,2,0)</f>
        <v>comp</v>
      </c>
      <c r="E5654" s="21" t="str">
        <f t="shared" ref="E5654:E5657" si="8205">VLOOKUP($C5654,$C$1:$P$7320,3,0)</f>
        <v>sandhi, adv + ind</v>
      </c>
      <c r="F5654" s="21" t="str">
        <f t="shared" ref="F5654:F5657" si="8206">VLOOKUP($C5654,$C$1:$P$7320,4,0)</f>
        <v/>
      </c>
      <c r="G5654" s="21"/>
      <c r="H5654" s="21" t="str">
        <f t="shared" ref="H5654:H5657" si="8207">VLOOKUP($C5654,$C$1:$P$7320,6,0)</f>
        <v>and for the second time</v>
      </c>
      <c r="I5654" s="21" t="str">
        <f t="shared" ref="I5654:I5657" si="8208">VLOOKUP($C5654,$C$1:$P$7320,7,0)</f>
        <v/>
      </c>
      <c r="J5654" s="21" t="str">
        <f t="shared" ref="J5654:J5657" si="8209">VLOOKUP($C5654,$C$1:$P$7320,8,0)</f>
        <v/>
      </c>
      <c r="K5654" s="21" t="str">
        <f t="shared" ref="K5654:K5657" si="8210">VLOOKUP($C5654,$C$1:$P$7320,9,0)</f>
        <v/>
      </c>
      <c r="L5654" s="21" t="str">
        <f t="shared" ref="L5654:L5657" si="8211">VLOOKUP($C5654,$C$1:$P$7320,10,0)</f>
        <v/>
      </c>
      <c r="M5654" s="21" t="str">
        <f t="shared" ref="M5654:M5657" si="8212">VLOOKUP($C5654,$C$1:$P$7320,11,0)</f>
        <v/>
      </c>
      <c r="N5654" s="21" t="str">
        <f t="shared" ref="N5654:N5657" si="8213">VLOOKUP($C5654,$C$1:$P$7320,12,0)</f>
        <v>dutiyaṃ + api</v>
      </c>
      <c r="O5654" s="21" t="str">
        <f t="shared" ref="O5654:O5657" si="8214">VLOOKUP($C5654,$C$1:$P$7320,13,0)</f>
        <v/>
      </c>
      <c r="P5654" s="21" t="str">
        <f t="shared" ref="P5654:P5657" si="8215">VLOOKUP($C5654,$C$1:$P$7320,14,0)</f>
        <v/>
      </c>
      <c r="Q5654" s="21"/>
      <c r="R5654" s="21" t="s">
        <v>10906</v>
      </c>
      <c r="S5654" s="21" t="s">
        <v>10900</v>
      </c>
      <c r="T5654" s="21" t="s">
        <v>11109</v>
      </c>
      <c r="U5654" s="23"/>
      <c r="V5654" s="23"/>
      <c r="W5654" s="15">
        <f t="shared" si="2"/>
        <v>45635</v>
      </c>
      <c r="X5654" s="24">
        <v>5653.0</v>
      </c>
      <c r="Y5654" s="17" t="str">
        <f t="shared" si="8200"/>
        <v>=COUNTIFS(C$3:C5654,C5654)</v>
      </c>
      <c r="Z5654" s="25" t="str">
        <f t="shared" si="8201"/>
        <v>#NAME?</v>
      </c>
      <c r="AA5654" s="25" t="str">
        <f t="shared" si="8202"/>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203"/>
        <v>20</v>
      </c>
      <c r="B5655" s="10">
        <f t="shared" si="7833"/>
        <v>27</v>
      </c>
      <c r="C5655" s="12" t="s">
        <v>810</v>
      </c>
      <c r="D5655" s="21" t="str">
        <f t="shared" si="8204"/>
        <v>verb</v>
      </c>
      <c r="E5655" s="21" t="str">
        <f t="shared" si="8205"/>
        <v>pr 1st sg of pucchati</v>
      </c>
      <c r="F5655" s="21" t="str">
        <f t="shared" si="8206"/>
        <v/>
      </c>
      <c r="G5655" s="21"/>
      <c r="H5655" s="21" t="str">
        <f t="shared" si="8207"/>
        <v>I ask, I am asking</v>
      </c>
      <c r="I5655" s="21" t="str">
        <f t="shared" si="8208"/>
        <v/>
      </c>
      <c r="J5655" s="21" t="str">
        <f t="shared" si="8209"/>
        <v>√pucch (ask)</v>
      </c>
      <c r="K5655" s="21">
        <f t="shared" si="8210"/>
        <v>1</v>
      </c>
      <c r="L5655" s="21" t="str">
        <f t="shared" si="8211"/>
        <v>a</v>
      </c>
      <c r="M5655" s="21" t="str">
        <f t="shared" si="8212"/>
        <v>√pucch + a &gt; puccha</v>
      </c>
      <c r="N5655" s="21" t="str">
        <f t="shared" si="8213"/>
        <v>puccha + ti</v>
      </c>
      <c r="O5655" s="21" t="str">
        <f t="shared" si="8214"/>
        <v/>
      </c>
      <c r="P5655" s="21" t="str">
        <f t="shared" si="8215"/>
        <v/>
      </c>
      <c r="Q5655" s="21"/>
      <c r="R5655" s="21" t="s">
        <v>10906</v>
      </c>
      <c r="S5655" s="21" t="s">
        <v>10900</v>
      </c>
      <c r="T5655" s="21" t="s">
        <v>11109</v>
      </c>
      <c r="U5655" s="77"/>
      <c r="V5655" s="23"/>
      <c r="W5655" s="15">
        <f t="shared" si="2"/>
        <v>45635</v>
      </c>
      <c r="X5655" s="24">
        <v>5654.0</v>
      </c>
      <c r="Y5655" s="17" t="str">
        <f t="shared" si="8200"/>
        <v>=COUNTIFS(C$3:C5655,C5655)</v>
      </c>
      <c r="Z5655" s="25" t="str">
        <f t="shared" si="8201"/>
        <v>#NAME?</v>
      </c>
      <c r="AA5655" s="25" t="str">
        <f t="shared" si="8202"/>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3"/>
        <v>20</v>
      </c>
      <c r="B5656" s="10">
        <f t="shared" si="7833"/>
        <v>27</v>
      </c>
      <c r="C5656" s="12" t="s">
        <v>816</v>
      </c>
      <c r="D5656" s="21" t="str">
        <f t="shared" si="8204"/>
        <v>comp</v>
      </c>
      <c r="E5656" s="21" t="str">
        <f t="shared" si="8205"/>
        <v>sandhi, ind + adv (or) ind + pr</v>
      </c>
      <c r="F5656" s="21" t="str">
        <f t="shared" si="8206"/>
        <v/>
      </c>
      <c r="G5656" s="21"/>
      <c r="H5656" s="21" t="str">
        <f t="shared" si="8207"/>
        <v>I trust in this case, (or) I trust you all are</v>
      </c>
      <c r="I5656" s="21" t="str">
        <f t="shared" si="8208"/>
        <v/>
      </c>
      <c r="J5656" s="21" t="str">
        <f t="shared" si="8209"/>
        <v/>
      </c>
      <c r="K5656" s="21" t="str">
        <f t="shared" si="8210"/>
        <v/>
      </c>
      <c r="L5656" s="21" t="str">
        <f t="shared" si="8211"/>
        <v/>
      </c>
      <c r="M5656" s="21" t="str">
        <f t="shared" si="8212"/>
        <v/>
      </c>
      <c r="N5656" s="21" t="str">
        <f t="shared" si="8213"/>
        <v>kacci + ettha or kacci + attha</v>
      </c>
      <c r="O5656" s="21" t="str">
        <f t="shared" si="8214"/>
        <v/>
      </c>
      <c r="P5656" s="21" t="str">
        <f t="shared" si="8215"/>
        <v/>
      </c>
      <c r="Q5656" s="21"/>
      <c r="R5656" s="21" t="s">
        <v>10906</v>
      </c>
      <c r="S5656" s="21" t="s">
        <v>10900</v>
      </c>
      <c r="T5656" s="21" t="s">
        <v>11109</v>
      </c>
      <c r="U5656" s="23"/>
      <c r="V5656" s="23"/>
      <c r="W5656" s="15">
        <f t="shared" si="2"/>
        <v>45635</v>
      </c>
      <c r="X5656" s="24">
        <v>5655.0</v>
      </c>
      <c r="Y5656" s="17" t="str">
        <f t="shared" si="8200"/>
        <v>=COUNTIFS(C$3:C5656,C5656)</v>
      </c>
      <c r="Z5656" s="25" t="str">
        <f t="shared" si="8201"/>
        <v>#NAME?</v>
      </c>
      <c r="AA5656" s="25" t="str">
        <f t="shared" si="8202"/>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3"/>
        <v>20</v>
      </c>
      <c r="B5657" s="10">
        <f t="shared" si="7833"/>
        <v>27</v>
      </c>
      <c r="C5657" s="12" t="s">
        <v>837</v>
      </c>
      <c r="D5657" s="21" t="str">
        <f t="shared" si="8204"/>
        <v>pp</v>
      </c>
      <c r="E5657" s="21" t="str">
        <f t="shared" si="8205"/>
        <v>masc nom pl of parisuddha, pp of parisujjhati</v>
      </c>
      <c r="F5657" s="21" t="str">
        <f t="shared" si="8206"/>
        <v/>
      </c>
      <c r="G5657" s="21"/>
      <c r="H5657" s="21" t="str">
        <f t="shared" si="8207"/>
        <v>pure, innocent</v>
      </c>
      <c r="I5657" s="21" t="str">
        <f t="shared" si="8208"/>
        <v>purified</v>
      </c>
      <c r="J5657" s="21" t="str">
        <f t="shared" si="8209"/>
        <v>√sudh (be pure)</v>
      </c>
      <c r="K5657" s="21">
        <f t="shared" si="8210"/>
        <v>3</v>
      </c>
      <c r="L5657" s="21" t="str">
        <f t="shared" si="8211"/>
        <v>ya</v>
      </c>
      <c r="M5657" s="21" t="str">
        <f t="shared" si="8212"/>
        <v/>
      </c>
      <c r="N5657" s="21" t="str">
        <f t="shared" si="8213"/>
        <v>pari + √sudh + ta</v>
      </c>
      <c r="O5657" s="21" t="str">
        <f t="shared" si="8214"/>
        <v/>
      </c>
      <c r="P5657" s="21" t="str">
        <f t="shared" si="8215"/>
        <v/>
      </c>
      <c r="Q5657" s="21"/>
      <c r="R5657" s="21" t="s">
        <v>10906</v>
      </c>
      <c r="S5657" s="21" t="s">
        <v>10900</v>
      </c>
      <c r="T5657" s="21" t="s">
        <v>11109</v>
      </c>
      <c r="U5657" s="23"/>
      <c r="V5657" s="23"/>
      <c r="W5657" s="15">
        <f t="shared" si="2"/>
        <v>45635</v>
      </c>
      <c r="X5657" s="24">
        <v>5656.0</v>
      </c>
      <c r="Y5657" s="17" t="str">
        <f t="shared" si="8200"/>
        <v>=COUNTIFS(C$3:C5657,C5657)</v>
      </c>
      <c r="Z5657" s="25" t="str">
        <f t="shared" si="8201"/>
        <v>#NAME?</v>
      </c>
      <c r="AA5657" s="25" t="str">
        <f t="shared" si="8202"/>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833"/>
        <v>0</v>
      </c>
      <c r="C5658" s="130"/>
      <c r="D5658" s="130"/>
      <c r="E5658" s="130"/>
      <c r="F5658" s="130"/>
      <c r="G5658" s="130"/>
      <c r="H5658" s="130"/>
      <c r="I5658" s="130"/>
      <c r="J5658" s="130"/>
      <c r="K5658" s="130"/>
      <c r="L5658" s="130"/>
      <c r="M5658" s="130"/>
      <c r="N5658" s="130"/>
      <c r="O5658" s="130"/>
      <c r="P5658" s="130"/>
      <c r="Q5658" s="130"/>
      <c r="R5658" s="130"/>
      <c r="S5658" s="130"/>
      <c r="T5658" s="130"/>
      <c r="U5658" s="36"/>
      <c r="V5658" s="36"/>
      <c r="W5658" s="15">
        <f t="shared" si="2"/>
        <v>45635</v>
      </c>
      <c r="X5658" s="24">
        <v>5657.0</v>
      </c>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833"/>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2"/>
        <v>45635</v>
      </c>
      <c r="X5659" s="24">
        <v>5658.0</v>
      </c>
      <c r="Y5659" s="17" t="str">
        <f t="shared" ref="Y5659:Y5663" si="8216">formulatext(A5659)</f>
        <v>#N/A</v>
      </c>
      <c r="Z5659" s="25" t="str">
        <f t="shared" ref="Z5659:Z5663" si="8217">org.libreoffice.regex(Y5659,"(\= COUNTIFS\(C\$\d{1,3}:)(C\d{1,3})(,)(C\d{1,3})(\))","$2")</f>
        <v>#NAME?</v>
      </c>
      <c r="AA5659" s="25" t="str">
        <f t="shared" ref="AA5659:AA5663" si="8218">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219">COUNTIFS(C$3:C5660,C5660)</f>
        <v>7</v>
      </c>
      <c r="B5660" s="10">
        <f t="shared" si="7833"/>
        <v>9</v>
      </c>
      <c r="C5660" s="12" t="s">
        <v>861</v>
      </c>
      <c r="D5660" s="21" t="str">
        <f t="shared" ref="D5660:D5663" si="8220">VLOOKUP($C5660,$C$1:$P$7320,2,0)</f>
        <v>comp</v>
      </c>
      <c r="E5660" s="21" t="str">
        <f t="shared" ref="E5660:E5663" si="8221">VLOOKUP($C5660,$C$1:$P$7320,3,0)</f>
        <v>sandhi, adv + ind</v>
      </c>
      <c r="F5660" s="21" t="str">
        <f t="shared" ref="F5660:F5663" si="8222">VLOOKUP($C5660,$C$1:$P$7320,4,0)</f>
        <v/>
      </c>
      <c r="G5660" s="21"/>
      <c r="H5660" s="21" t="str">
        <f t="shared" ref="H5660:H5663" si="8223">VLOOKUP($C5660,$C$1:$P$7320,6,0)</f>
        <v>and for the third time</v>
      </c>
      <c r="I5660" s="21" t="str">
        <f t="shared" ref="I5660:I5663" si="8224">VLOOKUP($C5660,$C$1:$P$7320,7,0)</f>
        <v/>
      </c>
      <c r="J5660" s="21" t="str">
        <f t="shared" ref="J5660:J5663" si="8225">VLOOKUP($C5660,$C$1:$P$7320,8,0)</f>
        <v/>
      </c>
      <c r="K5660" s="21" t="str">
        <f t="shared" ref="K5660:K5663" si="8226">VLOOKUP($C5660,$C$1:$P$7320,9,0)</f>
        <v/>
      </c>
      <c r="L5660" s="21" t="str">
        <f t="shared" ref="L5660:L5663" si="8227">VLOOKUP($C5660,$C$1:$P$7320,10,0)</f>
        <v/>
      </c>
      <c r="M5660" s="21" t="str">
        <f t="shared" ref="M5660:M5663" si="8228">VLOOKUP($C5660,$C$1:$P$7320,11,0)</f>
        <v/>
      </c>
      <c r="N5660" s="21" t="str">
        <f t="shared" ref="N5660:N5663" si="8229">VLOOKUP($C5660,$C$1:$P$7320,12,0)</f>
        <v>tatiyaṃ + api</v>
      </c>
      <c r="O5660" s="21" t="str">
        <f t="shared" ref="O5660:O5663" si="8230">VLOOKUP($C5660,$C$1:$P$7320,13,0)</f>
        <v/>
      </c>
      <c r="P5660" s="21" t="str">
        <f t="shared" ref="P5660:P5663" si="8231">VLOOKUP($C5660,$C$1:$P$7320,14,0)</f>
        <v/>
      </c>
      <c r="Q5660" s="21"/>
      <c r="R5660" s="21" t="s">
        <v>10906</v>
      </c>
      <c r="S5660" s="21" t="s">
        <v>10900</v>
      </c>
      <c r="T5660" s="27" t="s">
        <v>10897</v>
      </c>
      <c r="U5660" s="23"/>
      <c r="V5660" s="23"/>
      <c r="W5660" s="15">
        <f t="shared" si="2"/>
        <v>45635</v>
      </c>
      <c r="X5660" s="24">
        <v>5659.0</v>
      </c>
      <c r="Y5660" s="17" t="str">
        <f t="shared" si="8216"/>
        <v>=COUNTIFS(C$3:C5660,C5660)</v>
      </c>
      <c r="Z5660" s="25" t="str">
        <f t="shared" si="8217"/>
        <v>#NAME?</v>
      </c>
      <c r="AA5660" s="25" t="str">
        <f t="shared" si="8218"/>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219"/>
        <v>21</v>
      </c>
      <c r="B5661" s="10">
        <f t="shared" si="7833"/>
        <v>27</v>
      </c>
      <c r="C5661" s="12" t="s">
        <v>810</v>
      </c>
      <c r="D5661" s="21" t="str">
        <f t="shared" si="8220"/>
        <v>verb</v>
      </c>
      <c r="E5661" s="21" t="str">
        <f t="shared" si="8221"/>
        <v>pr 1st sg of pucchati</v>
      </c>
      <c r="F5661" s="21" t="str">
        <f t="shared" si="8222"/>
        <v/>
      </c>
      <c r="G5661" s="21"/>
      <c r="H5661" s="21" t="str">
        <f t="shared" si="8223"/>
        <v>I ask, I am asking</v>
      </c>
      <c r="I5661" s="21" t="str">
        <f t="shared" si="8224"/>
        <v/>
      </c>
      <c r="J5661" s="21" t="str">
        <f t="shared" si="8225"/>
        <v>√pucch (ask)</v>
      </c>
      <c r="K5661" s="21">
        <f t="shared" si="8226"/>
        <v>1</v>
      </c>
      <c r="L5661" s="21" t="str">
        <f t="shared" si="8227"/>
        <v>a</v>
      </c>
      <c r="M5661" s="21" t="str">
        <f t="shared" si="8228"/>
        <v>√pucch + a &gt; puccha</v>
      </c>
      <c r="N5661" s="21" t="str">
        <f t="shared" si="8229"/>
        <v>puccha + ti</v>
      </c>
      <c r="O5661" s="21" t="str">
        <f t="shared" si="8230"/>
        <v/>
      </c>
      <c r="P5661" s="21" t="str">
        <f t="shared" si="8231"/>
        <v/>
      </c>
      <c r="Q5661" s="21"/>
      <c r="R5661" s="21" t="s">
        <v>10906</v>
      </c>
      <c r="S5661" s="21" t="s">
        <v>10900</v>
      </c>
      <c r="T5661" s="27" t="s">
        <v>10897</v>
      </c>
      <c r="U5661" s="77"/>
      <c r="V5661" s="23"/>
      <c r="W5661" s="15">
        <f t="shared" si="2"/>
        <v>45635</v>
      </c>
      <c r="X5661" s="24">
        <v>5660.0</v>
      </c>
      <c r="Y5661" s="17" t="str">
        <f t="shared" si="8216"/>
        <v>=COUNTIFS(C$3:C5661,C5661)</v>
      </c>
      <c r="Z5661" s="25" t="str">
        <f t="shared" si="8217"/>
        <v>#NAME?</v>
      </c>
      <c r="AA5661" s="25" t="str">
        <f t="shared" si="8218"/>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19"/>
        <v>21</v>
      </c>
      <c r="B5662" s="10">
        <f t="shared" si="7833"/>
        <v>27</v>
      </c>
      <c r="C5662" s="12" t="s">
        <v>816</v>
      </c>
      <c r="D5662" s="21" t="str">
        <f t="shared" si="8220"/>
        <v>comp</v>
      </c>
      <c r="E5662" s="21" t="str">
        <f t="shared" si="8221"/>
        <v>sandhi, ind + adv (or) ind + pr</v>
      </c>
      <c r="F5662" s="21" t="str">
        <f t="shared" si="8222"/>
        <v/>
      </c>
      <c r="G5662" s="21"/>
      <c r="H5662" s="21" t="str">
        <f t="shared" si="8223"/>
        <v>I trust in this case, (or) I trust you all are</v>
      </c>
      <c r="I5662" s="21" t="str">
        <f t="shared" si="8224"/>
        <v/>
      </c>
      <c r="J5662" s="21" t="str">
        <f t="shared" si="8225"/>
        <v/>
      </c>
      <c r="K5662" s="21" t="str">
        <f t="shared" si="8226"/>
        <v/>
      </c>
      <c r="L5662" s="21" t="str">
        <f t="shared" si="8227"/>
        <v/>
      </c>
      <c r="M5662" s="21" t="str">
        <f t="shared" si="8228"/>
        <v/>
      </c>
      <c r="N5662" s="21" t="str">
        <f t="shared" si="8229"/>
        <v>kacci + ettha or kacci + attha</v>
      </c>
      <c r="O5662" s="21" t="str">
        <f t="shared" si="8230"/>
        <v/>
      </c>
      <c r="P5662" s="21" t="str">
        <f t="shared" si="8231"/>
        <v/>
      </c>
      <c r="Q5662" s="21"/>
      <c r="R5662" s="21" t="s">
        <v>10906</v>
      </c>
      <c r="S5662" s="21" t="s">
        <v>10900</v>
      </c>
      <c r="T5662" s="27" t="s">
        <v>10897</v>
      </c>
      <c r="U5662" s="23"/>
      <c r="V5662" s="23"/>
      <c r="W5662" s="15">
        <f t="shared" si="2"/>
        <v>45635</v>
      </c>
      <c r="X5662" s="24">
        <v>5661.0</v>
      </c>
      <c r="Y5662" s="17" t="str">
        <f t="shared" si="8216"/>
        <v>=COUNTIFS(C$3:C5662,C5662)</v>
      </c>
      <c r="Z5662" s="25" t="str">
        <f t="shared" si="8217"/>
        <v>#NAME?</v>
      </c>
      <c r="AA5662" s="25" t="str">
        <f t="shared" si="8218"/>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19"/>
        <v>21</v>
      </c>
      <c r="B5663" s="10">
        <f t="shared" si="7833"/>
        <v>27</v>
      </c>
      <c r="C5663" s="12" t="s">
        <v>837</v>
      </c>
      <c r="D5663" s="21" t="str">
        <f t="shared" si="8220"/>
        <v>pp</v>
      </c>
      <c r="E5663" s="21" t="str">
        <f t="shared" si="8221"/>
        <v>masc nom pl of parisuddha, pp of parisujjhati</v>
      </c>
      <c r="F5663" s="21" t="str">
        <f t="shared" si="8222"/>
        <v/>
      </c>
      <c r="G5663" s="21"/>
      <c r="H5663" s="21" t="str">
        <f t="shared" si="8223"/>
        <v>pure, innocent</v>
      </c>
      <c r="I5663" s="21" t="str">
        <f t="shared" si="8224"/>
        <v>purified</v>
      </c>
      <c r="J5663" s="21" t="str">
        <f t="shared" si="8225"/>
        <v>√sudh (be pure)</v>
      </c>
      <c r="K5663" s="21">
        <f t="shared" si="8226"/>
        <v>3</v>
      </c>
      <c r="L5663" s="21" t="str">
        <f t="shared" si="8227"/>
        <v>ya</v>
      </c>
      <c r="M5663" s="21" t="str">
        <f t="shared" si="8228"/>
        <v/>
      </c>
      <c r="N5663" s="21" t="str">
        <f t="shared" si="8229"/>
        <v>pari + √sudh + ta</v>
      </c>
      <c r="O5663" s="21" t="str">
        <f t="shared" si="8230"/>
        <v/>
      </c>
      <c r="P5663" s="21" t="str">
        <f t="shared" si="8231"/>
        <v/>
      </c>
      <c r="Q5663" s="21"/>
      <c r="R5663" s="21" t="s">
        <v>10906</v>
      </c>
      <c r="S5663" s="21" t="s">
        <v>10900</v>
      </c>
      <c r="T5663" s="27" t="s">
        <v>10897</v>
      </c>
      <c r="U5663" s="23"/>
      <c r="V5663" s="23"/>
      <c r="W5663" s="15">
        <f t="shared" si="2"/>
        <v>45635</v>
      </c>
      <c r="X5663" s="24">
        <v>5662.0</v>
      </c>
      <c r="Y5663" s="17" t="str">
        <f t="shared" si="8216"/>
        <v>=COUNTIFS(C$3:C5663,C5663)</v>
      </c>
      <c r="Z5663" s="25" t="str">
        <f t="shared" si="8217"/>
        <v>#NAME?</v>
      </c>
      <c r="AA5663" s="25" t="str">
        <f t="shared" si="8218"/>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833"/>
        <v>0</v>
      </c>
      <c r="C5664" s="130"/>
      <c r="D5664" s="130"/>
      <c r="E5664" s="130"/>
      <c r="F5664" s="130"/>
      <c r="G5664" s="130"/>
      <c r="H5664" s="130"/>
      <c r="I5664" s="130"/>
      <c r="J5664" s="130"/>
      <c r="K5664" s="130"/>
      <c r="L5664" s="130"/>
      <c r="M5664" s="130"/>
      <c r="N5664" s="130"/>
      <c r="O5664" s="130"/>
      <c r="P5664" s="130"/>
      <c r="Q5664" s="130"/>
      <c r="R5664" s="130"/>
      <c r="S5664" s="130"/>
      <c r="T5664" s="130"/>
      <c r="U5664" s="36"/>
      <c r="V5664" s="36"/>
      <c r="W5664" s="15">
        <f t="shared" si="2"/>
        <v>45635</v>
      </c>
      <c r="X5664" s="24">
        <v>5663.0</v>
      </c>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833"/>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2"/>
        <v>45635</v>
      </c>
      <c r="X5665" s="24">
        <v>5664.0</v>
      </c>
      <c r="Y5665" s="17" t="str">
        <f t="shared" ref="Y5665:Y5670" si="8232">formulatext(A5665)</f>
        <v>#N/A</v>
      </c>
      <c r="Z5665" s="25" t="str">
        <f t="shared" ref="Z5665:Z5670" si="8233">org.libreoffice.regex(Y5665,"(\= COUNTIFS\(C\$\d{1,3}:)(C\d{1,3})(,)(C\d{1,3})(\))","$2")</f>
        <v>#NAME?</v>
      </c>
      <c r="AA5665" s="25" t="str">
        <f t="shared" ref="AA5665:AA5670" si="8234">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235">COUNTIFS(C$3:C5666,C5666)</f>
        <v>7</v>
      </c>
      <c r="B5666" s="10">
        <f t="shared" si="7833"/>
        <v>9</v>
      </c>
      <c r="C5666" s="12" t="s">
        <v>872</v>
      </c>
      <c r="D5666" s="21" t="str">
        <f t="shared" ref="D5666:D5670" si="8236">VLOOKUP($C5666,$C$1:$P$7320,2,0)</f>
        <v>comp</v>
      </c>
      <c r="E5666" s="21" t="str">
        <f t="shared" ref="E5666:E5670" si="8237">VLOOKUP($C5666,$C$1:$P$7320,3,0)</f>
        <v>sandhi, pp + adv + masc</v>
      </c>
      <c r="F5666" s="21" t="str">
        <f t="shared" ref="F5666:F5670" si="8238">VLOOKUP($C5666,$C$1:$P$7320,4,0)</f>
        <v/>
      </c>
      <c r="G5666" s="21"/>
      <c r="H5666" s="21" t="str">
        <f t="shared" ref="H5666:H5670" si="8239">VLOOKUP($C5666,$C$1:$P$7320,6,0)</f>
        <v>the venerables (are) pure in this regard</v>
      </c>
      <c r="I5666" s="21" t="str">
        <f t="shared" ref="I5666:I5670" si="8240">VLOOKUP($C5666,$C$1:$P$7320,7,0)</f>
        <v>the long lived ones are pure here</v>
      </c>
      <c r="J5666" s="21" t="str">
        <f t="shared" ref="J5666:J5670" si="8241">VLOOKUP($C5666,$C$1:$P$7320,8,0)</f>
        <v/>
      </c>
      <c r="K5666" s="21" t="str">
        <f t="shared" ref="K5666:K5670" si="8242">VLOOKUP($C5666,$C$1:$P$7320,9,0)</f>
        <v/>
      </c>
      <c r="L5666" s="21" t="str">
        <f t="shared" ref="L5666:L5670" si="8243">VLOOKUP($C5666,$C$1:$P$7320,10,0)</f>
        <v/>
      </c>
      <c r="M5666" s="21" t="str">
        <f t="shared" ref="M5666:M5670" si="8244">VLOOKUP($C5666,$C$1:$P$7320,11,0)</f>
        <v/>
      </c>
      <c r="N5666" s="21" t="str">
        <f t="shared" ref="N5666:N5670" si="8245">VLOOKUP($C5666,$C$1:$P$7320,12,0)</f>
        <v>parisuddhā + ettha + āyasmanto</v>
      </c>
      <c r="O5666" s="21" t="str">
        <f t="shared" ref="O5666:O5670" si="8246">VLOOKUP($C5666,$C$1:$P$7320,13,0)</f>
        <v/>
      </c>
      <c r="P5666" s="21" t="str">
        <f t="shared" ref="P5666:P5670" si="8247">VLOOKUP($C5666,$C$1:$P$7320,14,0)</f>
        <v/>
      </c>
      <c r="Q5666" s="21"/>
      <c r="R5666" s="21" t="s">
        <v>10906</v>
      </c>
      <c r="S5666" s="21" t="s">
        <v>10900</v>
      </c>
      <c r="T5666" s="21" t="s">
        <v>10898</v>
      </c>
      <c r="U5666" s="23"/>
      <c r="V5666" s="23"/>
      <c r="W5666" s="15">
        <f t="shared" si="2"/>
        <v>45635</v>
      </c>
      <c r="X5666" s="24">
        <v>5665.0</v>
      </c>
      <c r="Y5666" s="17" t="str">
        <f t="shared" si="8232"/>
        <v>=COUNTIFS(C$3:C5666,C5666)</v>
      </c>
      <c r="Z5666" s="25" t="str">
        <f t="shared" si="8233"/>
        <v>#NAME?</v>
      </c>
      <c r="AA5666" s="25" t="str">
        <f t="shared" si="8234"/>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35"/>
        <v>8</v>
      </c>
      <c r="B5667" s="10">
        <f t="shared" si="7833"/>
        <v>10</v>
      </c>
      <c r="C5667" s="12" t="s">
        <v>694</v>
      </c>
      <c r="D5667" s="21" t="str">
        <f t="shared" si="8236"/>
        <v>ind</v>
      </c>
      <c r="E5667" s="21" t="str">
        <f t="shared" si="8237"/>
        <v>adv, abl sg of ta</v>
      </c>
      <c r="F5667" s="21" t="str">
        <f t="shared" si="8238"/>
        <v/>
      </c>
      <c r="G5667" s="21"/>
      <c r="H5667" s="21" t="str">
        <f t="shared" si="8239"/>
        <v>therefore</v>
      </c>
      <c r="I5667" s="21" t="str">
        <f t="shared" si="8240"/>
        <v>from that</v>
      </c>
      <c r="J5667" s="21" t="str">
        <f t="shared" si="8241"/>
        <v/>
      </c>
      <c r="K5667" s="21" t="str">
        <f t="shared" si="8242"/>
        <v/>
      </c>
      <c r="L5667" s="21" t="str">
        <f t="shared" si="8243"/>
        <v/>
      </c>
      <c r="M5667" s="21" t="str">
        <f t="shared" si="8244"/>
        <v/>
      </c>
      <c r="N5667" s="21" t="str">
        <f t="shared" si="8245"/>
        <v>ta + smā</v>
      </c>
      <c r="O5667" s="21" t="str">
        <f t="shared" si="8246"/>
        <v/>
      </c>
      <c r="P5667" s="21" t="str">
        <f t="shared" si="8247"/>
        <v/>
      </c>
      <c r="Q5667" s="21"/>
      <c r="R5667" s="21" t="s">
        <v>10906</v>
      </c>
      <c r="S5667" s="21" t="s">
        <v>10900</v>
      </c>
      <c r="T5667" s="21" t="s">
        <v>10898</v>
      </c>
      <c r="U5667" s="77"/>
      <c r="V5667" s="23"/>
      <c r="W5667" s="15">
        <f t="shared" si="2"/>
        <v>45635</v>
      </c>
      <c r="X5667" s="24">
        <v>5666.0</v>
      </c>
      <c r="Y5667" s="17" t="str">
        <f t="shared" si="8232"/>
        <v>=COUNTIFS(C$3:C5667,C5667)</v>
      </c>
      <c r="Z5667" s="25" t="str">
        <f t="shared" si="8233"/>
        <v>#NAME?</v>
      </c>
      <c r="AA5667" s="25" t="str">
        <f t="shared" si="8234"/>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35"/>
        <v>8</v>
      </c>
      <c r="B5668" s="10">
        <f t="shared" si="7833"/>
        <v>10</v>
      </c>
      <c r="C5668" s="12" t="s">
        <v>397</v>
      </c>
      <c r="D5668" s="21" t="str">
        <f t="shared" si="8236"/>
        <v>ind</v>
      </c>
      <c r="E5668" s="21" t="str">
        <f t="shared" si="8237"/>
        <v>adv</v>
      </c>
      <c r="F5668" s="21" t="str">
        <f t="shared" si="8238"/>
        <v/>
      </c>
      <c r="G5668" s="21"/>
      <c r="H5668" s="21" t="str">
        <f t="shared" si="8239"/>
        <v>silent, silence, silently</v>
      </c>
      <c r="I5668" s="21" t="str">
        <f t="shared" si="8240"/>
        <v/>
      </c>
      <c r="J5668" s="21" t="str">
        <f t="shared" si="8241"/>
        <v/>
      </c>
      <c r="K5668" s="21" t="str">
        <f t="shared" si="8242"/>
        <v/>
      </c>
      <c r="L5668" s="21" t="str">
        <f t="shared" si="8243"/>
        <v/>
      </c>
      <c r="M5668" s="21" t="str">
        <f t="shared" si="8244"/>
        <v/>
      </c>
      <c r="N5668" s="21" t="str">
        <f t="shared" si="8245"/>
        <v/>
      </c>
      <c r="O5668" s="21" t="str">
        <f t="shared" si="8246"/>
        <v/>
      </c>
      <c r="P5668" s="21" t="str">
        <f t="shared" si="8247"/>
        <v/>
      </c>
      <c r="Q5668" s="21"/>
      <c r="R5668" s="21" t="s">
        <v>10906</v>
      </c>
      <c r="S5668" s="21" t="s">
        <v>10900</v>
      </c>
      <c r="T5668" s="21" t="s">
        <v>10898</v>
      </c>
      <c r="U5668" s="23"/>
      <c r="V5668" s="23"/>
      <c r="W5668" s="15">
        <f t="shared" si="2"/>
        <v>45635</v>
      </c>
      <c r="X5668" s="24">
        <v>5667.0</v>
      </c>
      <c r="Y5668" s="17" t="str">
        <f t="shared" si="8232"/>
        <v>=COUNTIFS(C$3:C5668,C5668)</v>
      </c>
      <c r="Z5668" s="25" t="str">
        <f t="shared" si="8233"/>
        <v>#NAME?</v>
      </c>
      <c r="AA5668" s="25" t="str">
        <f t="shared" si="8234"/>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35"/>
        <v>7</v>
      </c>
      <c r="B5669" s="10">
        <f t="shared" si="7833"/>
        <v>9</v>
      </c>
      <c r="C5669" s="12" t="s">
        <v>885</v>
      </c>
      <c r="D5669" s="21" t="str">
        <f t="shared" si="8236"/>
        <v>comp</v>
      </c>
      <c r="E5669" s="21" t="str">
        <f t="shared" si="8237"/>
        <v>sandhi, adv + pron</v>
      </c>
      <c r="F5669" s="21" t="str">
        <f t="shared" si="8238"/>
        <v/>
      </c>
      <c r="G5669" s="21"/>
      <c r="H5669" s="21" t="str">
        <f t="shared" si="8239"/>
        <v>therefore this</v>
      </c>
      <c r="I5669" s="21" t="str">
        <f t="shared" si="8240"/>
        <v>thus this</v>
      </c>
      <c r="J5669" s="21" t="str">
        <f t="shared" si="8241"/>
        <v/>
      </c>
      <c r="K5669" s="21" t="str">
        <f t="shared" si="8242"/>
        <v/>
      </c>
      <c r="L5669" s="21" t="str">
        <f t="shared" si="8243"/>
        <v/>
      </c>
      <c r="M5669" s="21" t="str">
        <f t="shared" si="8244"/>
        <v/>
      </c>
      <c r="N5669" s="21" t="str">
        <f t="shared" si="8245"/>
        <v>evaṃ + etaṃ</v>
      </c>
      <c r="O5669" s="21" t="str">
        <f t="shared" si="8246"/>
        <v/>
      </c>
      <c r="P5669" s="21" t="str">
        <f t="shared" si="8247"/>
        <v/>
      </c>
      <c r="Q5669" s="21"/>
      <c r="R5669" s="21" t="s">
        <v>10906</v>
      </c>
      <c r="S5669" s="21" t="s">
        <v>10900</v>
      </c>
      <c r="T5669" s="21" t="s">
        <v>10898</v>
      </c>
      <c r="U5669" s="23"/>
      <c r="V5669" s="23"/>
      <c r="W5669" s="15">
        <f t="shared" si="2"/>
        <v>45635</v>
      </c>
      <c r="X5669" s="24">
        <v>5668.0</v>
      </c>
      <c r="Y5669" s="17" t="str">
        <f t="shared" si="8232"/>
        <v>=COUNTIFS(C$3:C5669,C5669)</v>
      </c>
      <c r="Z5669" s="25" t="str">
        <f t="shared" si="8233"/>
        <v>#NAME?</v>
      </c>
      <c r="AA5669" s="25" t="str">
        <f t="shared" si="8234"/>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35"/>
        <v>6</v>
      </c>
      <c r="B5670" s="10">
        <f t="shared" si="7833"/>
        <v>8</v>
      </c>
      <c r="C5670" s="12" t="s">
        <v>899</v>
      </c>
      <c r="D5670" s="21" t="str">
        <f t="shared" si="8236"/>
        <v>verb</v>
      </c>
      <c r="E5670" s="21" t="str">
        <f t="shared" si="8237"/>
        <v>pr 1st sg of dhārayati</v>
      </c>
      <c r="F5670" s="21" t="str">
        <f t="shared" si="8238"/>
        <v>+acc</v>
      </c>
      <c r="G5670" s="21"/>
      <c r="H5670" s="21" t="str">
        <f t="shared" si="8239"/>
        <v>I take, I believe, I keep in mind</v>
      </c>
      <c r="I5670" s="21" t="str">
        <f t="shared" si="8240"/>
        <v>bear, carry</v>
      </c>
      <c r="J5670" s="21" t="str">
        <f t="shared" si="8241"/>
        <v>√dhar (wear, hold, carry)</v>
      </c>
      <c r="K5670" s="21">
        <f t="shared" si="8242"/>
        <v>8</v>
      </c>
      <c r="L5670" s="21" t="str">
        <f t="shared" si="8243"/>
        <v>*aya</v>
      </c>
      <c r="M5670" s="21" t="str">
        <f t="shared" si="8244"/>
        <v>√dhar + *aya &gt; dhāraya</v>
      </c>
      <c r="N5670" s="21" t="str">
        <f t="shared" si="8245"/>
        <v>dhāraya + ti</v>
      </c>
      <c r="O5670" s="21" t="str">
        <f t="shared" si="8246"/>
        <v/>
      </c>
      <c r="P5670" s="21" t="str">
        <f t="shared" si="8247"/>
        <v/>
      </c>
      <c r="Q5670" s="21"/>
      <c r="R5670" s="21" t="s">
        <v>10906</v>
      </c>
      <c r="S5670" s="21" t="s">
        <v>10900</v>
      </c>
      <c r="T5670" s="21" t="s">
        <v>10898</v>
      </c>
      <c r="U5670" s="23"/>
      <c r="V5670" s="23"/>
      <c r="W5670" s="15">
        <f t="shared" si="2"/>
        <v>45635</v>
      </c>
      <c r="X5670" s="24">
        <v>5669.0</v>
      </c>
      <c r="Y5670" s="17" t="str">
        <f t="shared" si="8232"/>
        <v>=COUNTIFS(C$3:C5670,C5670)</v>
      </c>
      <c r="Z5670" s="25" t="str">
        <f t="shared" si="8233"/>
        <v>#NAME?</v>
      </c>
      <c r="AA5670" s="25" t="str">
        <f t="shared" si="8234"/>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833"/>
        <v>0</v>
      </c>
      <c r="C5671" s="130"/>
      <c r="D5671" s="130"/>
      <c r="E5671" s="130"/>
      <c r="F5671" s="130"/>
      <c r="G5671" s="130"/>
      <c r="H5671" s="130"/>
      <c r="I5671" s="130"/>
      <c r="J5671" s="130"/>
      <c r="K5671" s="130"/>
      <c r="L5671" s="130"/>
      <c r="M5671" s="130"/>
      <c r="N5671" s="130"/>
      <c r="O5671" s="130"/>
      <c r="P5671" s="130"/>
      <c r="Q5671" s="130"/>
      <c r="R5671" s="130"/>
      <c r="S5671" s="130"/>
      <c r="T5671" s="130"/>
      <c r="U5671" s="36"/>
      <c r="V5671" s="36"/>
      <c r="W5671" s="15">
        <f t="shared" si="2"/>
        <v>45635</v>
      </c>
      <c r="X5671" s="24">
        <v>5670.0</v>
      </c>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833"/>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2"/>
        <v>45635</v>
      </c>
      <c r="X5672" s="24">
        <v>5671.0</v>
      </c>
      <c r="Y5672" s="17" t="str">
        <f t="shared" ref="Y5672:Y5676" si="8248">formulatext(A5672)</f>
        <v>#N/A</v>
      </c>
      <c r="Z5672" s="25" t="str">
        <f t="shared" ref="Z5672:Z5676" si="8249">org.libreoffice.regex(Y5672,"(\= COUNTIFS\(C\$\d{1,3}:)(C\d{1,3})(,)(C\d{1,3})(\))","$2")</f>
        <v>#NAME?</v>
      </c>
      <c r="AA5672" s="25" t="str">
        <f t="shared" ref="AA5672:AA5676" si="8250">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51">COUNTIFS(C$3:C5673,C5673)</f>
        <v>6</v>
      </c>
      <c r="B5673" s="10">
        <f t="shared" si="7833"/>
        <v>8</v>
      </c>
      <c r="C5673" s="12" t="s">
        <v>954</v>
      </c>
      <c r="D5673" s="21" t="str">
        <f t="shared" ref="D5673:D5676" si="8252">VLOOKUP($C5673,$C$1:$P$7320,2,0)</f>
        <v>card</v>
      </c>
      <c r="E5673" s="21" t="str">
        <f t="shared" ref="E5673:E5676" si="8253">VLOOKUP($C5673,$C$1:$P$7320,3,0)</f>
        <v>masc nom pl of catu</v>
      </c>
      <c r="F5673" s="21" t="str">
        <f t="shared" ref="F5673:F5676" si="8254">VLOOKUP($C5673,$C$1:$P$7320,4,0)</f>
        <v/>
      </c>
      <c r="G5673" s="21"/>
      <c r="H5673" s="21" t="str">
        <f t="shared" ref="H5673:H5676" si="8255">VLOOKUP($C5673,$C$1:$P$7320,6,0)</f>
        <v>four</v>
      </c>
      <c r="I5673" s="21" t="str">
        <f t="shared" ref="I5673:I5676" si="8256">VLOOKUP($C5673,$C$1:$P$7320,7,0)</f>
        <v/>
      </c>
      <c r="J5673" s="21" t="str">
        <f t="shared" ref="J5673:J5676" si="8257">VLOOKUP($C5673,$C$1:$P$7320,8,0)</f>
        <v/>
      </c>
      <c r="K5673" s="21" t="str">
        <f t="shared" ref="K5673:K5676" si="8258">VLOOKUP($C5673,$C$1:$P$7320,9,0)</f>
        <v/>
      </c>
      <c r="L5673" s="21" t="str">
        <f t="shared" ref="L5673:L5676" si="8259">VLOOKUP($C5673,$C$1:$P$7320,10,0)</f>
        <v/>
      </c>
      <c r="M5673" s="21" t="str">
        <f t="shared" ref="M5673:M5676" si="8260">VLOOKUP($C5673,$C$1:$P$7320,11,0)</f>
        <v/>
      </c>
      <c r="N5673" s="21" t="str">
        <f t="shared" ref="N5673:N5676" si="8261">VLOOKUP($C5673,$C$1:$P$7320,12,0)</f>
        <v/>
      </c>
      <c r="O5673" s="21" t="str">
        <f t="shared" ref="O5673:O5676" si="8262">VLOOKUP($C5673,$C$1:$P$7320,13,0)</f>
        <v/>
      </c>
      <c r="P5673" s="21" t="str">
        <f t="shared" ref="P5673:P5676" si="8263">VLOOKUP($C5673,$C$1:$P$7320,14,0)</f>
        <v/>
      </c>
      <c r="Q5673" s="21"/>
      <c r="R5673" s="21" t="s">
        <v>10906</v>
      </c>
      <c r="S5673" s="21" t="s">
        <v>10900</v>
      </c>
      <c r="T5673" s="21" t="s">
        <v>11110</v>
      </c>
      <c r="U5673" s="23"/>
      <c r="V5673" s="23"/>
      <c r="W5673" s="15">
        <f t="shared" si="2"/>
        <v>45635</v>
      </c>
      <c r="X5673" s="24">
        <v>5672.0</v>
      </c>
      <c r="Y5673" s="17" t="str">
        <f t="shared" si="8248"/>
        <v>=COUNTIFS(C$3:C5673,C5673)</v>
      </c>
      <c r="Z5673" s="25" t="str">
        <f t="shared" si="8249"/>
        <v>#NAME?</v>
      </c>
      <c r="AA5673" s="25" t="str">
        <f t="shared" si="8250"/>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51"/>
        <v>4</v>
      </c>
      <c r="B5674" s="10">
        <f t="shared" si="7833"/>
        <v>5</v>
      </c>
      <c r="C5674" s="12" t="s">
        <v>10900</v>
      </c>
      <c r="D5674" s="21" t="str">
        <f t="shared" si="8252"/>
        <v>ptp</v>
      </c>
      <c r="E5674" s="21" t="str">
        <f t="shared" si="8253"/>
        <v>masc nom pl of pāṭidesanīya</v>
      </c>
      <c r="F5674" s="21" t="str">
        <f t="shared" si="8254"/>
        <v/>
      </c>
      <c r="G5674" s="21"/>
      <c r="H5674" s="21" t="str">
        <f t="shared" si="8255"/>
        <v>should be acknowledged; to be admitted</v>
      </c>
      <c r="I5674" s="21" t="str">
        <f t="shared" si="8256"/>
        <v>to be declared</v>
      </c>
      <c r="J5674" s="21" t="str">
        <f t="shared" si="8257"/>
        <v>√dis (teach, explain)</v>
      </c>
      <c r="K5674" s="21">
        <f t="shared" si="8258"/>
        <v>8</v>
      </c>
      <c r="L5674" s="21" t="str">
        <f t="shared" si="8259"/>
        <v>*e</v>
      </c>
      <c r="M5674" s="21" t="str">
        <f t="shared" si="8260"/>
        <v>√dis + *e &gt; dese</v>
      </c>
      <c r="N5674" s="21" t="str">
        <f t="shared" si="8261"/>
        <v>pati + dese + anīya</v>
      </c>
      <c r="O5674" s="21" t="str">
        <f t="shared" si="8262"/>
        <v/>
      </c>
      <c r="P5674" s="21" t="str">
        <f t="shared" si="8263"/>
        <v/>
      </c>
      <c r="Q5674" s="21"/>
      <c r="R5674" s="21" t="s">
        <v>10906</v>
      </c>
      <c r="S5674" s="21" t="s">
        <v>10900</v>
      </c>
      <c r="T5674" s="21" t="s">
        <v>11110</v>
      </c>
      <c r="U5674" s="77"/>
      <c r="V5674" s="23"/>
      <c r="W5674" s="15">
        <f t="shared" si="2"/>
        <v>45635</v>
      </c>
      <c r="X5674" s="24">
        <v>5673.0</v>
      </c>
      <c r="Y5674" s="17" t="str">
        <f t="shared" si="8248"/>
        <v>=COUNTIFS(C$3:C5674,C5674)</v>
      </c>
      <c r="Z5674" s="25" t="str">
        <f t="shared" si="8249"/>
        <v>#NAME?</v>
      </c>
      <c r="AA5674" s="25" t="str">
        <f t="shared" si="8250"/>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1"/>
        <v>20</v>
      </c>
      <c r="B5675" s="10">
        <f t="shared" si="7833"/>
        <v>34</v>
      </c>
      <c r="C5675" s="12" t="s">
        <v>963</v>
      </c>
      <c r="D5675" s="21" t="str">
        <f t="shared" si="8252"/>
        <v>noun</v>
      </c>
      <c r="E5675" s="21" t="str">
        <f t="shared" si="8253"/>
        <v>masc nom pl of dhamma</v>
      </c>
      <c r="F5675" s="21" t="str">
        <f t="shared" si="8254"/>
        <v/>
      </c>
      <c r="G5675" s="21"/>
      <c r="H5675" s="21" t="str">
        <f t="shared" si="8255"/>
        <v>cases, laws, rules</v>
      </c>
      <c r="I5675" s="21" t="str">
        <f t="shared" si="8256"/>
        <v>holdings, supports</v>
      </c>
      <c r="J5675" s="21" t="str">
        <f t="shared" si="8257"/>
        <v>√dhar (hold)</v>
      </c>
      <c r="K5675" s="21">
        <f t="shared" si="8258"/>
        <v>1</v>
      </c>
      <c r="L5675" s="21" t="str">
        <f t="shared" si="8259"/>
        <v>a</v>
      </c>
      <c r="M5675" s="21" t="str">
        <f t="shared" si="8260"/>
        <v/>
      </c>
      <c r="N5675" s="21" t="str">
        <f t="shared" si="8261"/>
        <v>√dhar + ma</v>
      </c>
      <c r="O5675" s="21" t="str">
        <f t="shared" si="8262"/>
        <v/>
      </c>
      <c r="P5675" s="21" t="str">
        <f t="shared" si="8263"/>
        <v/>
      </c>
      <c r="Q5675" s="21"/>
      <c r="R5675" s="21" t="s">
        <v>10906</v>
      </c>
      <c r="S5675" s="21" t="s">
        <v>10900</v>
      </c>
      <c r="T5675" s="21" t="s">
        <v>11110</v>
      </c>
      <c r="U5675" s="23"/>
      <c r="V5675" s="23"/>
      <c r="W5675" s="15">
        <f t="shared" si="2"/>
        <v>45635</v>
      </c>
      <c r="X5675" s="24">
        <v>5674.0</v>
      </c>
      <c r="Y5675" s="17" t="str">
        <f t="shared" si="8248"/>
        <v>=COUNTIFS(C$3:C5675,C5675)</v>
      </c>
      <c r="Z5675" s="25" t="str">
        <f t="shared" si="8249"/>
        <v>#NAME?</v>
      </c>
      <c r="AA5675" s="25" t="str">
        <f t="shared" si="8250"/>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1"/>
        <v>4</v>
      </c>
      <c r="B5676" s="10">
        <f t="shared" si="7833"/>
        <v>6</v>
      </c>
      <c r="C5676" s="12" t="s">
        <v>7096</v>
      </c>
      <c r="D5676" s="21" t="str">
        <f t="shared" si="8252"/>
        <v>pp</v>
      </c>
      <c r="E5676" s="21" t="str">
        <f t="shared" si="8253"/>
        <v>pp of niṭṭhāti</v>
      </c>
      <c r="F5676" s="21" t="str">
        <f t="shared" si="8254"/>
        <v/>
      </c>
      <c r="G5676" s="21"/>
      <c r="H5676" s="21" t="str">
        <f t="shared" si="8255"/>
        <v>finished, complete</v>
      </c>
      <c r="I5676" s="21" t="str">
        <f t="shared" si="8256"/>
        <v/>
      </c>
      <c r="J5676" s="21" t="str">
        <f t="shared" si="8257"/>
        <v>√ṭhā (stand)</v>
      </c>
      <c r="K5676" s="21">
        <f t="shared" si="8258"/>
        <v>1</v>
      </c>
      <c r="L5676" s="21" t="str">
        <f t="shared" si="8259"/>
        <v>a</v>
      </c>
      <c r="M5676" s="21" t="str">
        <f t="shared" si="8260"/>
        <v/>
      </c>
      <c r="N5676" s="21" t="str">
        <f t="shared" si="8261"/>
        <v>ni + √ṭhā + ita</v>
      </c>
      <c r="O5676" s="21" t="str">
        <f t="shared" si="8262"/>
        <v/>
      </c>
      <c r="P5676" s="21" t="str">
        <f t="shared" si="8263"/>
        <v/>
      </c>
      <c r="Q5676" s="21"/>
      <c r="R5676" s="21" t="s">
        <v>10906</v>
      </c>
      <c r="S5676" s="21" t="s">
        <v>10900</v>
      </c>
      <c r="T5676" s="21" t="s">
        <v>11110</v>
      </c>
      <c r="U5676" s="23"/>
      <c r="V5676" s="23"/>
      <c r="W5676" s="15">
        <f t="shared" si="2"/>
        <v>45635</v>
      </c>
      <c r="X5676" s="24">
        <v>5675.0</v>
      </c>
      <c r="Y5676" s="17" t="str">
        <f t="shared" si="8248"/>
        <v>=COUNTIFS(C$3:C5676,C5676)</v>
      </c>
      <c r="Z5676" s="25" t="str">
        <f t="shared" si="8249"/>
        <v>#NAME?</v>
      </c>
      <c r="AA5676" s="25" t="str">
        <f t="shared" si="8250"/>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833"/>
        <v>0</v>
      </c>
      <c r="C5677" s="130"/>
      <c r="D5677" s="130"/>
      <c r="E5677" s="130"/>
      <c r="F5677" s="130"/>
      <c r="G5677" s="130"/>
      <c r="H5677" s="130"/>
      <c r="I5677" s="130"/>
      <c r="J5677" s="130"/>
      <c r="K5677" s="130"/>
      <c r="L5677" s="130"/>
      <c r="M5677" s="130"/>
      <c r="N5677" s="130"/>
      <c r="O5677" s="130"/>
      <c r="P5677" s="130"/>
      <c r="Q5677" s="130"/>
      <c r="R5677" s="130"/>
      <c r="S5677" s="130"/>
      <c r="T5677" s="130"/>
      <c r="U5677" s="36"/>
      <c r="V5677" s="36"/>
      <c r="W5677" s="15">
        <f t="shared" si="2"/>
        <v>45635</v>
      </c>
      <c r="X5677" s="24">
        <v>5676.0</v>
      </c>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833"/>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2"/>
        <v>45635</v>
      </c>
      <c r="X5678" s="24">
        <v>5677.0</v>
      </c>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64">COUNTIFS(C$3:C5679,C5679)</f>
        <v>7</v>
      </c>
      <c r="B5679" s="10">
        <f t="shared" si="7833"/>
        <v>8</v>
      </c>
      <c r="C5679" s="12" t="s">
        <v>1937</v>
      </c>
      <c r="D5679" s="21" t="str">
        <f t="shared" ref="D5679:D5681" si="8265">VLOOKUP($C5679,$C$1:$P$7320,2,0)</f>
        <v>pron</v>
      </c>
      <c r="E5679" s="21" t="str">
        <f t="shared" ref="E5679:E5681" si="8266">VLOOKUP($C5679,$C$1:$P$7320,3,0)</f>
        <v>masc nom pl of ima</v>
      </c>
      <c r="F5679" s="21" t="str">
        <f t="shared" ref="F5679:F5681" si="8267">VLOOKUP($C5679,$C$1:$P$7320,4,0)</f>
        <v/>
      </c>
      <c r="G5679" s="21"/>
      <c r="H5679" s="21" t="str">
        <f t="shared" ref="H5679:H5681" si="8268">VLOOKUP($C5679,$C$1:$P$7320,6,0)</f>
        <v>these</v>
      </c>
      <c r="I5679" s="21" t="str">
        <f t="shared" ref="I5679:I5681" si="8269">VLOOKUP($C5679,$C$1:$P$7320,7,0)</f>
        <v/>
      </c>
      <c r="J5679" s="21" t="str">
        <f t="shared" ref="J5679:J5681" si="8270">VLOOKUP($C5679,$C$1:$P$7320,8,0)</f>
        <v/>
      </c>
      <c r="K5679" s="21" t="str">
        <f t="shared" ref="K5679:K5681" si="8271">VLOOKUP($C5679,$C$1:$P$7320,9,0)</f>
        <v/>
      </c>
      <c r="L5679" s="21" t="str">
        <f t="shared" ref="L5679:L5681" si="8272">VLOOKUP($C5679,$C$1:$P$7320,10,0)</f>
        <v/>
      </c>
      <c r="M5679" s="21" t="str">
        <f t="shared" ref="M5679:M5681" si="8273">VLOOKUP($C5679,$C$1:$P$7320,11,0)</f>
        <v/>
      </c>
      <c r="N5679" s="21" t="str">
        <f t="shared" ref="N5679:N5681" si="8274">VLOOKUP($C5679,$C$1:$P$7320,12,0)</f>
        <v/>
      </c>
      <c r="O5679" s="21" t="str">
        <f t="shared" ref="O5679:O5681" si="8275">VLOOKUP($C5679,$C$1:$P$7320,13,0)</f>
        <v/>
      </c>
      <c r="P5679" s="21" t="str">
        <f t="shared" ref="P5679:P5681" si="8276">VLOOKUP($C5679,$C$1:$P$7320,14,0)</f>
        <v/>
      </c>
      <c r="Q5679" s="21"/>
      <c r="R5679" s="21" t="s">
        <v>11111</v>
      </c>
      <c r="S5679" s="21" t="s">
        <v>11112</v>
      </c>
      <c r="T5679" s="21" t="s">
        <v>11113</v>
      </c>
      <c r="U5679" s="23"/>
      <c r="V5679" s="23"/>
      <c r="W5679" s="15">
        <f t="shared" si="2"/>
        <v>45635</v>
      </c>
      <c r="X5679" s="24">
        <v>5678.0</v>
      </c>
      <c r="Y5679" s="17" t="str">
        <f t="shared" ref="Y5679:Y5685" si="8277">formulatext(A5679)</f>
        <v>=COUNTIFS(C$3:C5679,C5679)</v>
      </c>
      <c r="Z5679" s="25" t="str">
        <f t="shared" ref="Z5679:Z5685" si="8278">org.libreoffice.regex(Y5679,"(\= COUNTIFS\(C\$\d{1,3}:)(C\d{1,3})(,)(C\d{1,3})(\))","$2")</f>
        <v>#NAME?</v>
      </c>
      <c r="AA5679" s="25" t="str">
        <f t="shared" ref="AA5679:AA5685" si="8279">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64"/>
        <v>38</v>
      </c>
      <c r="B5680" s="10">
        <f t="shared" si="7833"/>
        <v>42</v>
      </c>
      <c r="C5680" s="12" t="s">
        <v>423</v>
      </c>
      <c r="D5680" s="21" t="str">
        <f t="shared" si="8265"/>
        <v>ind</v>
      </c>
      <c r="E5680" s="21" t="str">
        <f t="shared" si="8266"/>
        <v>emph</v>
      </c>
      <c r="F5680" s="21" t="str">
        <f t="shared" si="8267"/>
        <v/>
      </c>
      <c r="G5680" s="21"/>
      <c r="H5680" s="21" t="str">
        <f t="shared" si="8268"/>
        <v>truly, indeed, then</v>
      </c>
      <c r="I5680" s="21" t="str">
        <f t="shared" si="8269"/>
        <v/>
      </c>
      <c r="J5680" s="21" t="str">
        <f t="shared" si="8270"/>
        <v/>
      </c>
      <c r="K5680" s="21" t="str">
        <f t="shared" si="8271"/>
        <v/>
      </c>
      <c r="L5680" s="21" t="str">
        <f t="shared" si="8272"/>
        <v/>
      </c>
      <c r="M5680" s="21" t="str">
        <f t="shared" si="8273"/>
        <v/>
      </c>
      <c r="N5680" s="21" t="str">
        <f t="shared" si="8274"/>
        <v/>
      </c>
      <c r="O5680" s="21" t="str">
        <f t="shared" si="8275"/>
        <v/>
      </c>
      <c r="P5680" s="21" t="str">
        <f t="shared" si="8276"/>
        <v/>
      </c>
      <c r="Q5680" s="21"/>
      <c r="R5680" s="21" t="s">
        <v>11111</v>
      </c>
      <c r="S5680" s="21" t="s">
        <v>11112</v>
      </c>
      <c r="T5680" s="21" t="s">
        <v>11113</v>
      </c>
      <c r="U5680" s="77"/>
      <c r="V5680" s="23"/>
      <c r="W5680" s="15">
        <f t="shared" si="2"/>
        <v>45635</v>
      </c>
      <c r="X5680" s="24">
        <v>5679.0</v>
      </c>
      <c r="Y5680" s="17" t="str">
        <f t="shared" si="8277"/>
        <v>=COUNTIFS(C$3:C5680,C5680)</v>
      </c>
      <c r="Z5680" s="25" t="str">
        <f t="shared" si="8278"/>
        <v>#NAME?</v>
      </c>
      <c r="AA5680" s="25" t="str">
        <f t="shared" si="8279"/>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64"/>
        <v>7</v>
      </c>
      <c r="B5681" s="10">
        <f t="shared" si="7833"/>
        <v>8</v>
      </c>
      <c r="C5681" s="12" t="s">
        <v>661</v>
      </c>
      <c r="D5681" s="21" t="str">
        <f t="shared" si="8265"/>
        <v>comp</v>
      </c>
      <c r="E5681" s="21" t="str">
        <f t="shared" si="8266"/>
        <v>sandhi, ind + masc</v>
      </c>
      <c r="F5681" s="21" t="str">
        <f t="shared" si="8267"/>
        <v/>
      </c>
      <c r="G5681" s="21"/>
      <c r="H5681" s="21" t="str">
        <f t="shared" si="8268"/>
        <v>and venerables</v>
      </c>
      <c r="I5681" s="21" t="str">
        <f t="shared" si="8269"/>
        <v/>
      </c>
      <c r="J5681" s="21" t="str">
        <f t="shared" si="8270"/>
        <v/>
      </c>
      <c r="K5681" s="21" t="str">
        <f t="shared" si="8271"/>
        <v/>
      </c>
      <c r="L5681" s="21" t="str">
        <f t="shared" si="8272"/>
        <v/>
      </c>
      <c r="M5681" s="21" t="str">
        <f t="shared" si="8273"/>
        <v/>
      </c>
      <c r="N5681" s="21" t="str">
        <f t="shared" si="8274"/>
        <v>pana + āyasmanto</v>
      </c>
      <c r="O5681" s="21" t="str">
        <f t="shared" si="8275"/>
        <v/>
      </c>
      <c r="P5681" s="21" t="str">
        <f t="shared" si="8276"/>
        <v/>
      </c>
      <c r="Q5681" s="21"/>
      <c r="R5681" s="21" t="s">
        <v>11111</v>
      </c>
      <c r="S5681" s="21" t="s">
        <v>11112</v>
      </c>
      <c r="T5681" s="21" t="s">
        <v>11113</v>
      </c>
      <c r="U5681" s="77"/>
      <c r="V5681" s="23"/>
      <c r="W5681" s="15">
        <f t="shared" si="2"/>
        <v>45635</v>
      </c>
      <c r="X5681" s="24">
        <v>5680.0</v>
      </c>
      <c r="Y5681" s="17" t="str">
        <f t="shared" si="8277"/>
        <v>=COUNTIFS(C$3:C5681,C5681)</v>
      </c>
      <c r="Z5681" s="25" t="str">
        <f t="shared" si="8278"/>
        <v>#NAME?</v>
      </c>
      <c r="AA5681" s="25" t="str">
        <f t="shared" si="8279"/>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64"/>
        <v>1</v>
      </c>
      <c r="B5682" s="10">
        <f t="shared" si="7833"/>
        <v>4</v>
      </c>
      <c r="C5682" s="12" t="s">
        <v>11112</v>
      </c>
      <c r="D5682" s="21" t="s">
        <v>401</v>
      </c>
      <c r="E5682" s="21" t="s">
        <v>11114</v>
      </c>
      <c r="F5682" s="21"/>
      <c r="G5682" s="21"/>
      <c r="H5682" s="21" t="s">
        <v>11115</v>
      </c>
      <c r="I5682" s="21" t="s">
        <v>11116</v>
      </c>
      <c r="J5682" s="21" t="s">
        <v>11117</v>
      </c>
      <c r="K5682" s="21">
        <v>1.0</v>
      </c>
      <c r="L5682" s="21" t="s">
        <v>35</v>
      </c>
      <c r="M5682" s="21"/>
      <c r="N5682" s="21" t="s">
        <v>11118</v>
      </c>
      <c r="O5682" s="21"/>
      <c r="P5682" s="21"/>
      <c r="Q5682" s="21"/>
      <c r="R5682" s="21" t="s">
        <v>11111</v>
      </c>
      <c r="S5682" s="21" t="s">
        <v>11112</v>
      </c>
      <c r="T5682" s="21" t="s">
        <v>11119</v>
      </c>
      <c r="U5682" s="23"/>
      <c r="V5682" s="23"/>
      <c r="W5682" s="15">
        <f t="shared" si="2"/>
        <v>45635</v>
      </c>
      <c r="X5682" s="24">
        <v>5681.0</v>
      </c>
      <c r="Y5682" s="17" t="str">
        <f t="shared" si="8277"/>
        <v>=COUNTIFS(C$3:C5682,C5682)</v>
      </c>
      <c r="Z5682" s="25" t="str">
        <f t="shared" si="8278"/>
        <v>#NAME?</v>
      </c>
      <c r="AA5682" s="25" t="str">
        <f t="shared" si="8279"/>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64"/>
        <v>21</v>
      </c>
      <c r="B5683" s="10">
        <f t="shared" si="7833"/>
        <v>34</v>
      </c>
      <c r="C5683" s="12" t="s">
        <v>963</v>
      </c>
      <c r="D5683" s="21" t="str">
        <f t="shared" ref="D5683:D5685" si="8280">VLOOKUP($C5683,$C$1:$P$7320,2,0)</f>
        <v>noun</v>
      </c>
      <c r="E5683" s="21" t="str">
        <f t="shared" ref="E5683:E5685" si="8281">VLOOKUP($C5683,$C$1:$P$7320,3,0)</f>
        <v>masc nom pl of dhamma</v>
      </c>
      <c r="F5683" s="21" t="str">
        <f t="shared" ref="F5683:F5685" si="8282">VLOOKUP($C5683,$C$1:$P$7320,4,0)</f>
        <v/>
      </c>
      <c r="G5683" s="21"/>
      <c r="H5683" s="21" t="str">
        <f t="shared" ref="H5683:H5685" si="8283">VLOOKUP($C5683,$C$1:$P$7320,6,0)</f>
        <v>cases, laws, rules</v>
      </c>
      <c r="I5683" s="21" t="str">
        <f t="shared" ref="I5683:I5685" si="8284">VLOOKUP($C5683,$C$1:$P$7320,7,0)</f>
        <v>holdings, supports</v>
      </c>
      <c r="J5683" s="21" t="str">
        <f t="shared" ref="J5683:J5685" si="8285">VLOOKUP($C5683,$C$1:$P$7320,8,0)</f>
        <v>√dhar (hold)</v>
      </c>
      <c r="K5683" s="21">
        <f t="shared" ref="K5683:K5685" si="8286">VLOOKUP($C5683,$C$1:$P$7320,9,0)</f>
        <v>1</v>
      </c>
      <c r="L5683" s="21" t="str">
        <f t="shared" ref="L5683:L5685" si="8287">VLOOKUP($C5683,$C$1:$P$7320,10,0)</f>
        <v>a</v>
      </c>
      <c r="M5683" s="21" t="str">
        <f t="shared" ref="M5683:M5685" si="8288">VLOOKUP($C5683,$C$1:$P$7320,11,0)</f>
        <v/>
      </c>
      <c r="N5683" s="21" t="str">
        <f t="shared" ref="N5683:N5685" si="8289">VLOOKUP($C5683,$C$1:$P$7320,12,0)</f>
        <v>√dhar + ma</v>
      </c>
      <c r="O5683" s="21" t="str">
        <f t="shared" ref="O5683:O5685" si="8290">VLOOKUP($C5683,$C$1:$P$7320,13,0)</f>
        <v/>
      </c>
      <c r="P5683" s="21" t="str">
        <f t="shared" ref="P5683:P5685" si="8291">VLOOKUP($C5683,$C$1:$P$7320,14,0)</f>
        <v/>
      </c>
      <c r="Q5683" s="21"/>
      <c r="R5683" s="21" t="s">
        <v>11111</v>
      </c>
      <c r="S5683" s="21" t="s">
        <v>11112</v>
      </c>
      <c r="T5683" s="21" t="s">
        <v>11113</v>
      </c>
      <c r="U5683" s="23"/>
      <c r="V5683" s="23"/>
      <c r="W5683" s="15">
        <f t="shared" si="2"/>
        <v>45635</v>
      </c>
      <c r="X5683" s="24">
        <v>5682.0</v>
      </c>
      <c r="Y5683" s="17" t="str">
        <f t="shared" si="8277"/>
        <v>=COUNTIFS(C$3:C5683,C5683)</v>
      </c>
      <c r="Z5683" s="25" t="str">
        <f t="shared" si="8278"/>
        <v>#NAME?</v>
      </c>
      <c r="AA5683" s="25" t="str">
        <f t="shared" si="8279"/>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64"/>
        <v>8</v>
      </c>
      <c r="B5684" s="10">
        <f t="shared" si="7833"/>
        <v>10</v>
      </c>
      <c r="C5684" s="12" t="s">
        <v>968</v>
      </c>
      <c r="D5684" s="21" t="str">
        <f t="shared" si="8280"/>
        <v>noun</v>
      </c>
      <c r="E5684" s="21" t="str">
        <f t="shared" si="8281"/>
        <v>masc acc sg of uddesa, from uddisati</v>
      </c>
      <c r="F5684" s="21" t="str">
        <f t="shared" si="8282"/>
        <v/>
      </c>
      <c r="G5684" s="21"/>
      <c r="H5684" s="21" t="str">
        <f t="shared" si="8283"/>
        <v>recitation, chanting</v>
      </c>
      <c r="I5684" s="21" t="str">
        <f t="shared" si="8284"/>
        <v>pointing up</v>
      </c>
      <c r="J5684" s="21" t="str">
        <f t="shared" si="8285"/>
        <v>√dis (point out, explain)</v>
      </c>
      <c r="K5684" s="21">
        <f t="shared" si="8286"/>
        <v>1</v>
      </c>
      <c r="L5684" s="21" t="str">
        <f t="shared" si="8287"/>
        <v>a</v>
      </c>
      <c r="M5684" s="21" t="str">
        <f t="shared" si="8288"/>
        <v/>
      </c>
      <c r="N5684" s="21" t="str">
        <f t="shared" si="8289"/>
        <v>ud + √dis + *a</v>
      </c>
      <c r="O5684" s="21" t="str">
        <f t="shared" si="8290"/>
        <v/>
      </c>
      <c r="P5684" s="21" t="str">
        <f t="shared" si="8291"/>
        <v/>
      </c>
      <c r="Q5684" s="21"/>
      <c r="R5684" s="21" t="s">
        <v>11111</v>
      </c>
      <c r="S5684" s="21" t="s">
        <v>11112</v>
      </c>
      <c r="T5684" s="21" t="s">
        <v>11113</v>
      </c>
      <c r="U5684" s="23"/>
      <c r="V5684" s="23"/>
      <c r="W5684" s="15">
        <f t="shared" si="2"/>
        <v>45635</v>
      </c>
      <c r="X5684" s="24">
        <v>5683.0</v>
      </c>
      <c r="Y5684" s="17" t="str">
        <f t="shared" si="8277"/>
        <v>=COUNTIFS(C$3:C5684,C5684)</v>
      </c>
      <c r="Z5684" s="25" t="str">
        <f t="shared" si="8278"/>
        <v>#NAME?</v>
      </c>
      <c r="AA5684" s="25" t="str">
        <f t="shared" si="8279"/>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64"/>
        <v>7</v>
      </c>
      <c r="B5685" s="10">
        <f t="shared" si="7833"/>
        <v>8</v>
      </c>
      <c r="C5685" s="12" t="s">
        <v>971</v>
      </c>
      <c r="D5685" s="21" t="str">
        <f t="shared" si="8280"/>
        <v>verb</v>
      </c>
      <c r="E5685" s="21" t="str">
        <f t="shared" si="8281"/>
        <v>pr 3rd pl of āgacchati</v>
      </c>
      <c r="F5685" s="21" t="str">
        <f t="shared" si="8282"/>
        <v>+acc</v>
      </c>
      <c r="G5685" s="21"/>
      <c r="H5685" s="21" t="str">
        <f t="shared" si="8283"/>
        <v>they arrive, they are coming up (for)</v>
      </c>
      <c r="I5685" s="21" t="str">
        <f t="shared" si="8284"/>
        <v>arrive</v>
      </c>
      <c r="J5685" s="21" t="str">
        <f t="shared" si="8285"/>
        <v>√gam (go)</v>
      </c>
      <c r="K5685" s="21">
        <f t="shared" si="8286"/>
        <v>1</v>
      </c>
      <c r="L5685" s="21" t="str">
        <f t="shared" si="8287"/>
        <v>a</v>
      </c>
      <c r="M5685" s="21" t="str">
        <f t="shared" si="8288"/>
        <v>√gam + a &gt; gaccha (irreg)</v>
      </c>
      <c r="N5685" s="21" t="str">
        <f t="shared" si="8289"/>
        <v>ā + gaccha + ti</v>
      </c>
      <c r="O5685" s="21" t="str">
        <f t="shared" si="8290"/>
        <v/>
      </c>
      <c r="P5685" s="21" t="str">
        <f t="shared" si="8291"/>
        <v/>
      </c>
      <c r="Q5685" s="21"/>
      <c r="R5685" s="21" t="s">
        <v>11111</v>
      </c>
      <c r="S5685" s="21" t="s">
        <v>11112</v>
      </c>
      <c r="T5685" s="21" t="s">
        <v>11113</v>
      </c>
      <c r="U5685" s="23"/>
      <c r="V5685" s="23"/>
      <c r="W5685" s="15">
        <f t="shared" si="2"/>
        <v>45635</v>
      </c>
      <c r="X5685" s="24">
        <v>5684.0</v>
      </c>
      <c r="Y5685" s="17" t="str">
        <f t="shared" si="8277"/>
        <v>=COUNTIFS(C$3:C5685,C5685)</v>
      </c>
      <c r="Z5685" s="25" t="str">
        <f t="shared" si="8278"/>
        <v>#NAME?</v>
      </c>
      <c r="AA5685" s="25" t="str">
        <f t="shared" si="8279"/>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6"/>
      <c r="B5686" s="10"/>
      <c r="C5686" s="57"/>
      <c r="D5686" s="58"/>
      <c r="E5686" s="58"/>
      <c r="F5686" s="58"/>
      <c r="G5686" s="58"/>
      <c r="H5686" s="58"/>
      <c r="I5686" s="58"/>
      <c r="J5686" s="58"/>
      <c r="K5686" s="58"/>
      <c r="L5686" s="58"/>
      <c r="M5686" s="58"/>
      <c r="N5686" s="58"/>
      <c r="O5686" s="58"/>
      <c r="P5686" s="58"/>
      <c r="Q5686" s="58"/>
      <c r="R5686" s="58" t="s">
        <v>11111</v>
      </c>
      <c r="S5686" s="58" t="s">
        <v>11112</v>
      </c>
      <c r="T5686" s="70" t="s">
        <v>11120</v>
      </c>
      <c r="U5686" s="46"/>
      <c r="V5686" s="46"/>
      <c r="W5686" s="15">
        <f t="shared" si="2"/>
        <v>45635</v>
      </c>
      <c r="X5686" s="24">
        <v>5685.0</v>
      </c>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92">COUNTIF($C$1:$C$7275,C5687)</f>
        <v>0</v>
      </c>
      <c r="C5687" s="130"/>
      <c r="D5687" s="130"/>
      <c r="E5687" s="130"/>
      <c r="F5687" s="130"/>
      <c r="G5687" s="130"/>
      <c r="H5687" s="130"/>
      <c r="I5687" s="130"/>
      <c r="J5687" s="130"/>
      <c r="K5687" s="130"/>
      <c r="L5687" s="130"/>
      <c r="M5687" s="130"/>
      <c r="N5687" s="130"/>
      <c r="O5687" s="130"/>
      <c r="P5687" s="130"/>
      <c r="Q5687" s="130"/>
      <c r="R5687" s="130"/>
      <c r="S5687" s="130"/>
      <c r="T5687" s="130"/>
      <c r="U5687" s="36"/>
      <c r="V5687" s="36"/>
      <c r="W5687" s="15">
        <f t="shared" si="2"/>
        <v>45635</v>
      </c>
      <c r="X5687" s="24">
        <v>5686.0</v>
      </c>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92"/>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2"/>
        <v>45635</v>
      </c>
      <c r="X5688" s="24">
        <v>5687.0</v>
      </c>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92"/>
        <v>1</v>
      </c>
      <c r="C5689" s="12" t="s">
        <v>11121</v>
      </c>
      <c r="D5689" s="21"/>
      <c r="E5689" s="21"/>
      <c r="F5689" s="21"/>
      <c r="G5689" s="21"/>
      <c r="H5689" s="21"/>
      <c r="I5689" s="21"/>
      <c r="J5689" s="21"/>
      <c r="K5689" s="21"/>
      <c r="L5689" s="21"/>
      <c r="M5689" s="21"/>
      <c r="N5689" s="21"/>
      <c r="O5689" s="21"/>
      <c r="P5689" s="21"/>
      <c r="Q5689" s="21"/>
      <c r="R5689" s="21"/>
      <c r="S5689" s="21"/>
      <c r="T5689" s="21"/>
      <c r="U5689" s="23"/>
      <c r="V5689" s="23"/>
      <c r="W5689" s="15">
        <f t="shared" si="2"/>
        <v>45635</v>
      </c>
      <c r="X5689" s="24">
        <v>5688.0</v>
      </c>
      <c r="Y5689" s="17" t="str">
        <f t="shared" ref="Y5689:Y5695" si="8293">formulatext(A5689)</f>
        <v>#N/A</v>
      </c>
      <c r="Z5689" s="25" t="str">
        <f t="shared" ref="Z5689:Z5695" si="8294">org.libreoffice.regex(Y5689,"(\= COUNTIFS\(C\$\d{1,3}:)(C\d{1,3})(,)(C\d{1,3})(\))","$2")</f>
        <v>#NAME?</v>
      </c>
      <c r="AA5689" s="25" t="str">
        <f t="shared" ref="AA5689:AA5695" si="8295">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96">COUNTIFS(C$3:C5690,C5690)</f>
        <v>1</v>
      </c>
      <c r="B5690" s="10">
        <f t="shared" si="8292"/>
        <v>2</v>
      </c>
      <c r="C5690" s="12" t="s">
        <v>11122</v>
      </c>
      <c r="D5690" s="21" t="s">
        <v>29</v>
      </c>
      <c r="E5690" s="21" t="s">
        <v>11123</v>
      </c>
      <c r="F5690" s="21"/>
      <c r="G5690" s="21"/>
      <c r="H5690" s="21" t="s">
        <v>11124</v>
      </c>
      <c r="I5690" s="21"/>
      <c r="J5690" s="21"/>
      <c r="K5690" s="21"/>
      <c r="L5690" s="21"/>
      <c r="M5690" s="21"/>
      <c r="N5690" s="21" t="s">
        <v>11125</v>
      </c>
      <c r="O5690" s="21"/>
      <c r="P5690" s="21"/>
      <c r="Q5690" s="21"/>
      <c r="R5690" s="21" t="s">
        <v>11121</v>
      </c>
      <c r="S5690" s="21" t="s">
        <v>11126</v>
      </c>
      <c r="T5690" s="22" t="s">
        <v>11127</v>
      </c>
      <c r="U5690" s="23"/>
      <c r="V5690" s="23"/>
      <c r="W5690" s="15">
        <f t="shared" si="2"/>
        <v>45635</v>
      </c>
      <c r="X5690" s="24">
        <v>5689.0</v>
      </c>
      <c r="Y5690" s="17" t="str">
        <f t="shared" si="8293"/>
        <v>=COUNTIFS(C$3:C5690,C5690)</v>
      </c>
      <c r="Z5690" s="25" t="str">
        <f t="shared" si="8294"/>
        <v>#NAME?</v>
      </c>
      <c r="AA5690" s="25" t="str">
        <f t="shared" si="8295"/>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96"/>
        <v>1</v>
      </c>
      <c r="B5691" s="10">
        <f t="shared" si="8292"/>
        <v>1</v>
      </c>
      <c r="C5691" s="12" t="s">
        <v>11128</v>
      </c>
      <c r="D5691" s="21" t="s">
        <v>118</v>
      </c>
      <c r="E5691" s="27" t="s">
        <v>5216</v>
      </c>
      <c r="F5691" s="21"/>
      <c r="G5691" s="21"/>
      <c r="H5691" s="21"/>
      <c r="I5691" s="21"/>
      <c r="J5691" s="21"/>
      <c r="K5691" s="21"/>
      <c r="L5691" s="21"/>
      <c r="M5691" s="21"/>
      <c r="N5691" s="21" t="s">
        <v>11129</v>
      </c>
      <c r="O5691" s="21"/>
      <c r="P5691" s="21"/>
      <c r="Q5691" s="21"/>
      <c r="R5691" s="21" t="s">
        <v>11121</v>
      </c>
      <c r="S5691" s="21" t="s">
        <v>11126</v>
      </c>
      <c r="T5691" s="21" t="s">
        <v>11130</v>
      </c>
      <c r="U5691" s="23"/>
      <c r="V5691" s="23"/>
      <c r="W5691" s="15">
        <f t="shared" si="2"/>
        <v>45635</v>
      </c>
      <c r="X5691" s="24">
        <v>5690.0</v>
      </c>
      <c r="Y5691" s="17" t="str">
        <f t="shared" si="8293"/>
        <v>=COUNTIFS(C$3:C5691,C5691)</v>
      </c>
      <c r="Z5691" s="25" t="str">
        <f t="shared" si="8294"/>
        <v>#NAME?</v>
      </c>
      <c r="AA5691" s="25" t="str">
        <f t="shared" si="8295"/>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96"/>
        <v>1</v>
      </c>
      <c r="B5692" s="10">
        <f t="shared" si="8292"/>
        <v>1</v>
      </c>
      <c r="C5692" s="12" t="s">
        <v>11131</v>
      </c>
      <c r="D5692" s="21" t="s">
        <v>84</v>
      </c>
      <c r="E5692" s="21" t="s">
        <v>11132</v>
      </c>
      <c r="F5692" s="21"/>
      <c r="G5692" s="21"/>
      <c r="H5692" s="21" t="s">
        <v>11133</v>
      </c>
      <c r="I5692" s="21"/>
      <c r="J5692" s="21" t="s">
        <v>6587</v>
      </c>
      <c r="K5692" s="21">
        <v>8.0</v>
      </c>
      <c r="L5692" s="21" t="s">
        <v>196</v>
      </c>
      <c r="M5692" s="21" t="s">
        <v>11134</v>
      </c>
      <c r="N5692" s="21" t="s">
        <v>6607</v>
      </c>
      <c r="O5692" s="21"/>
      <c r="P5692" s="21"/>
      <c r="Q5692" s="21"/>
      <c r="R5692" s="21" t="s">
        <v>11121</v>
      </c>
      <c r="S5692" s="21" t="s">
        <v>11126</v>
      </c>
      <c r="T5692" s="21" t="s">
        <v>11135</v>
      </c>
      <c r="U5692" s="23"/>
      <c r="V5692" s="23"/>
      <c r="W5692" s="15">
        <f t="shared" si="2"/>
        <v>45635</v>
      </c>
      <c r="X5692" s="24">
        <v>5691.0</v>
      </c>
      <c r="Y5692" s="17" t="str">
        <f t="shared" si="8293"/>
        <v>=COUNTIFS(C$3:C5692,C5692)</v>
      </c>
      <c r="Z5692" s="25" t="str">
        <f t="shared" si="8294"/>
        <v>#NAME?</v>
      </c>
      <c r="AA5692" s="25" t="str">
        <f t="shared" si="8295"/>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96"/>
        <v>48</v>
      </c>
      <c r="B5693" s="10">
        <f t="shared" si="8292"/>
        <v>63</v>
      </c>
      <c r="C5693" s="12" t="s">
        <v>449</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11121</v>
      </c>
      <c r="S5693" s="21" t="s">
        <v>11126</v>
      </c>
      <c r="T5693" s="21" t="s">
        <v>11136</v>
      </c>
      <c r="U5693" s="23"/>
      <c r="V5693" s="23"/>
      <c r="W5693" s="15">
        <f t="shared" si="2"/>
        <v>45635</v>
      </c>
      <c r="X5693" s="24">
        <v>5692.0</v>
      </c>
      <c r="Y5693" s="17" t="str">
        <f t="shared" si="8293"/>
        <v>=COUNTIFS(C$3:C5693,C5693)</v>
      </c>
      <c r="Z5693" s="25" t="str">
        <f t="shared" si="8294"/>
        <v>#NAME?</v>
      </c>
      <c r="AA5693" s="25" t="str">
        <f t="shared" si="8295"/>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96"/>
        <v>1</v>
      </c>
      <c r="B5694" s="10">
        <f t="shared" si="8292"/>
        <v>75</v>
      </c>
      <c r="C5694" s="12" t="s">
        <v>11137</v>
      </c>
      <c r="D5694" s="21" t="s">
        <v>47</v>
      </c>
      <c r="E5694" s="21" t="s">
        <v>2521</v>
      </c>
      <c r="F5694" s="21"/>
      <c r="G5694" s="21"/>
      <c r="H5694" s="21" t="s">
        <v>11138</v>
      </c>
      <c r="I5694" s="21"/>
      <c r="J5694" s="21" t="s">
        <v>1005</v>
      </c>
      <c r="K5694" s="21">
        <v>1.0</v>
      </c>
      <c r="L5694" s="21" t="s">
        <v>35</v>
      </c>
      <c r="M5694" s="21"/>
      <c r="N5694" s="21" t="s">
        <v>1006</v>
      </c>
      <c r="O5694" s="21"/>
      <c r="P5694" s="21"/>
      <c r="Q5694" s="21"/>
      <c r="R5694" s="21" t="s">
        <v>11121</v>
      </c>
      <c r="S5694" s="21" t="s">
        <v>11126</v>
      </c>
      <c r="T5694" s="21" t="s">
        <v>11139</v>
      </c>
      <c r="U5694" s="23"/>
      <c r="V5694" s="23"/>
      <c r="W5694" s="15">
        <f t="shared" si="2"/>
        <v>45635</v>
      </c>
      <c r="X5694" s="24">
        <v>5693.0</v>
      </c>
      <c r="Y5694" s="17" t="str">
        <f t="shared" si="8293"/>
        <v>=COUNTIFS(C$3:C5694,C5694)</v>
      </c>
      <c r="Z5694" s="25" t="str">
        <f t="shared" si="8294"/>
        <v>#NAME?</v>
      </c>
      <c r="AA5694" s="25" t="str">
        <f t="shared" si="8295"/>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96"/>
        <v>2</v>
      </c>
      <c r="B5695" s="10">
        <f t="shared" si="8292"/>
        <v>76</v>
      </c>
      <c r="C5695" s="12" t="s">
        <v>10666</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11121</v>
      </c>
      <c r="S5695" s="21" t="s">
        <v>11126</v>
      </c>
      <c r="T5695" s="21" t="s">
        <v>11136</v>
      </c>
      <c r="U5695" s="23"/>
      <c r="V5695" s="23"/>
      <c r="W5695" s="15">
        <f t="shared" si="2"/>
        <v>45635</v>
      </c>
      <c r="X5695" s="24">
        <v>5694.0</v>
      </c>
      <c r="Y5695" s="17" t="str">
        <f t="shared" si="8293"/>
        <v>=COUNTIFS(C$3:C5695,C5695)</v>
      </c>
      <c r="Z5695" s="25" t="str">
        <f t="shared" si="8294"/>
        <v>#NAME?</v>
      </c>
      <c r="AA5695" s="25" t="str">
        <f t="shared" si="8295"/>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92"/>
        <v>0</v>
      </c>
      <c r="C5696" s="130"/>
      <c r="D5696" s="130"/>
      <c r="E5696" s="130"/>
      <c r="F5696" s="130"/>
      <c r="G5696" s="130"/>
      <c r="H5696" s="130"/>
      <c r="I5696" s="130"/>
      <c r="J5696" s="130"/>
      <c r="K5696" s="130"/>
      <c r="L5696" s="130"/>
      <c r="M5696" s="130"/>
      <c r="N5696" s="130"/>
      <c r="O5696" s="130"/>
      <c r="P5696" s="130"/>
      <c r="Q5696" s="130"/>
      <c r="R5696" s="130"/>
      <c r="S5696" s="130"/>
      <c r="T5696" s="130"/>
      <c r="U5696" s="36"/>
      <c r="V5696" s="36"/>
      <c r="W5696" s="15">
        <f t="shared" si="2"/>
        <v>45635</v>
      </c>
      <c r="X5696" s="24">
        <v>5695.0</v>
      </c>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92"/>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2"/>
        <v>45635</v>
      </c>
      <c r="X5697" s="24">
        <v>5696.0</v>
      </c>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92"/>
        <v>1</v>
      </c>
      <c r="C5698" s="12" t="s">
        <v>11140</v>
      </c>
      <c r="D5698" s="21"/>
      <c r="E5698" s="21"/>
      <c r="F5698" s="21"/>
      <c r="G5698" s="21"/>
      <c r="H5698" s="21"/>
      <c r="I5698" s="21"/>
      <c r="J5698" s="21"/>
      <c r="K5698" s="21"/>
      <c r="L5698" s="21"/>
      <c r="M5698" s="21"/>
      <c r="N5698" s="21"/>
      <c r="O5698" s="21"/>
      <c r="P5698" s="21"/>
      <c r="Q5698" s="21"/>
      <c r="R5698" s="21"/>
      <c r="S5698" s="21"/>
      <c r="T5698" s="21"/>
      <c r="U5698" s="23"/>
      <c r="V5698" s="23"/>
      <c r="W5698" s="15">
        <f t="shared" si="2"/>
        <v>45635</v>
      </c>
      <c r="X5698" s="24">
        <v>5697.0</v>
      </c>
      <c r="Y5698" s="17" t="str">
        <f t="shared" ref="Y5698:Y5704" si="8297">formulatext(A5698)</f>
        <v>#N/A</v>
      </c>
      <c r="Z5698" s="25" t="str">
        <f t="shared" ref="Z5698:Z5704" si="8298">org.libreoffice.regex(Y5698,"(\= COUNTIFS\(C\$\d{1,3}:)(C\d{1,3})(,)(C\d{1,3})(\))","$2")</f>
        <v>#NAME?</v>
      </c>
      <c r="AA5698" s="25" t="str">
        <f t="shared" ref="AA5698:AA5704" si="8299">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300">COUNTIFS(C$3:C5699,C5699)</f>
        <v>2</v>
      </c>
      <c r="B5699" s="10">
        <f t="shared" si="8292"/>
        <v>2</v>
      </c>
      <c r="C5699" s="12" t="s">
        <v>11122</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11140</v>
      </c>
      <c r="S5699" s="21" t="s">
        <v>11126</v>
      </c>
      <c r="T5699" s="21" t="s">
        <v>11141</v>
      </c>
      <c r="U5699" s="77"/>
      <c r="V5699" s="23"/>
      <c r="W5699" s="15">
        <f t="shared" si="2"/>
        <v>45635</v>
      </c>
      <c r="X5699" s="24">
        <v>5698.0</v>
      </c>
      <c r="Y5699" s="17" t="str">
        <f t="shared" si="8297"/>
        <v>=COUNTIFS(C$3:C5699,C5699)</v>
      </c>
      <c r="Z5699" s="25" t="str">
        <f t="shared" si="8298"/>
        <v>#NAME?</v>
      </c>
      <c r="AA5699" s="25" t="str">
        <f t="shared" si="8299"/>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300"/>
        <v>1</v>
      </c>
      <c r="B5700" s="10">
        <f t="shared" si="8292"/>
        <v>1</v>
      </c>
      <c r="C5700" s="12" t="s">
        <v>11142</v>
      </c>
      <c r="D5700" s="21" t="s">
        <v>118</v>
      </c>
      <c r="E5700" s="27" t="s">
        <v>5216</v>
      </c>
      <c r="F5700" s="21"/>
      <c r="G5700" s="21"/>
      <c r="H5700" s="21"/>
      <c r="I5700" s="21"/>
      <c r="J5700" s="21"/>
      <c r="K5700" s="21"/>
      <c r="L5700" s="21"/>
      <c r="M5700" s="21"/>
      <c r="N5700" s="21" t="s">
        <v>11143</v>
      </c>
      <c r="O5700" s="21"/>
      <c r="P5700" s="21"/>
      <c r="Q5700" s="21"/>
      <c r="R5700" s="21" t="s">
        <v>11140</v>
      </c>
      <c r="S5700" s="21" t="s">
        <v>11126</v>
      </c>
      <c r="T5700" s="21" t="s">
        <v>11141</v>
      </c>
      <c r="U5700" s="77"/>
      <c r="V5700" s="23"/>
      <c r="W5700" s="15">
        <f t="shared" si="2"/>
        <v>45635</v>
      </c>
      <c r="X5700" s="24">
        <v>5699.0</v>
      </c>
      <c r="Y5700" s="17" t="str">
        <f t="shared" si="8297"/>
        <v>=COUNTIFS(C$3:C5700,C5700)</v>
      </c>
      <c r="Z5700" s="25" t="str">
        <f t="shared" si="8298"/>
        <v>#NAME?</v>
      </c>
      <c r="AA5700" s="25" t="str">
        <f t="shared" si="8299"/>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0"/>
        <v>1</v>
      </c>
      <c r="B5701" s="10">
        <f t="shared" si="8292"/>
        <v>1</v>
      </c>
      <c r="C5701" s="12" t="s">
        <v>11144</v>
      </c>
      <c r="D5701" s="21" t="s">
        <v>84</v>
      </c>
      <c r="E5701" s="21" t="s">
        <v>11145</v>
      </c>
      <c r="F5701" s="21"/>
      <c r="G5701" s="21"/>
      <c r="H5701" s="21" t="s">
        <v>11146</v>
      </c>
      <c r="I5701" s="21"/>
      <c r="J5701" s="21" t="s">
        <v>6083</v>
      </c>
      <c r="K5701" s="21">
        <v>1.0</v>
      </c>
      <c r="L5701" s="21" t="s">
        <v>35</v>
      </c>
      <c r="M5701" s="21" t="s">
        <v>11147</v>
      </c>
      <c r="N5701" s="21" t="s">
        <v>11148</v>
      </c>
      <c r="O5701" s="21"/>
      <c r="P5701" s="21"/>
      <c r="Q5701" s="21"/>
      <c r="R5701" s="21" t="s">
        <v>11140</v>
      </c>
      <c r="S5701" s="21" t="s">
        <v>11126</v>
      </c>
      <c r="T5701" s="21" t="s">
        <v>11149</v>
      </c>
      <c r="U5701" s="23"/>
      <c r="V5701" s="23"/>
      <c r="W5701" s="15">
        <f t="shared" si="2"/>
        <v>45635</v>
      </c>
      <c r="X5701" s="24">
        <v>5700.0</v>
      </c>
      <c r="Y5701" s="17" t="str">
        <f t="shared" si="8297"/>
        <v>=COUNTIFS(C$3:C5701,C5701)</v>
      </c>
      <c r="Z5701" s="25" t="str">
        <f t="shared" si="8298"/>
        <v>#NAME?</v>
      </c>
      <c r="AA5701" s="25" t="str">
        <f t="shared" si="8299"/>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0"/>
        <v>49</v>
      </c>
      <c r="B5702" s="10">
        <f t="shared" si="8292"/>
        <v>63</v>
      </c>
      <c r="C5702" s="12" t="s">
        <v>449</v>
      </c>
      <c r="D5702" s="21" t="str">
        <f t="shared" ref="D5702:D5704" si="8301">VLOOKUP($C5702,$C$1:$P$7320,2,0)</f>
        <v>ind</v>
      </c>
      <c r="E5702" s="21" t="str">
        <f t="shared" ref="E5702:E5704" si="8302">VLOOKUP($C5702,$C$1:$P$7320,3,0)</f>
        <v/>
      </c>
      <c r="F5702" s="21" t="str">
        <f t="shared" ref="F5702:F5704" si="8303">VLOOKUP($C5702,$C$1:$P$7320,4,0)</f>
        <v/>
      </c>
      <c r="G5702" s="21"/>
      <c r="H5702" s="21" t="str">
        <f t="shared" ref="H5702:H5704" si="8304">VLOOKUP($C5702,$C$1:$P$7320,6,0)</f>
        <v>“”</v>
      </c>
      <c r="I5702" s="21" t="str">
        <f t="shared" ref="I5702:I5704" si="8305">VLOOKUP($C5702,$C$1:$P$7320,7,0)</f>
        <v>thus</v>
      </c>
      <c r="J5702" s="21" t="str">
        <f t="shared" ref="J5702:J5704" si="8306">VLOOKUP($C5702,$C$1:$P$7320,8,0)</f>
        <v/>
      </c>
      <c r="K5702" s="21" t="str">
        <f t="shared" ref="K5702:K5704" si="8307">VLOOKUP($C5702,$C$1:$P$7320,9,0)</f>
        <v/>
      </c>
      <c r="L5702" s="21" t="str">
        <f t="shared" ref="L5702:L5704" si="8308">VLOOKUP($C5702,$C$1:$P$7320,10,0)</f>
        <v/>
      </c>
      <c r="M5702" s="21" t="str">
        <f t="shared" ref="M5702:M5704" si="8309">VLOOKUP($C5702,$C$1:$P$7320,11,0)</f>
        <v/>
      </c>
      <c r="N5702" s="21" t="str">
        <f t="shared" ref="N5702:N5704" si="8310">VLOOKUP($C5702,$C$1:$P$7320,12,0)</f>
        <v/>
      </c>
      <c r="O5702" s="21" t="str">
        <f t="shared" ref="O5702:O5704" si="8311">VLOOKUP($C5702,$C$1:$P$7320,13,0)</f>
        <v/>
      </c>
      <c r="P5702" s="21" t="str">
        <f t="shared" ref="P5702:P5704" si="8312">VLOOKUP($C5702,$C$1:$P$7320,14,0)</f>
        <v/>
      </c>
      <c r="Q5702" s="21"/>
      <c r="R5702" s="21" t="s">
        <v>11140</v>
      </c>
      <c r="S5702" s="21" t="s">
        <v>11126</v>
      </c>
      <c r="T5702" s="21" t="s">
        <v>11141</v>
      </c>
      <c r="U5702" s="23"/>
      <c r="V5702" s="23"/>
      <c r="W5702" s="15">
        <f t="shared" si="2"/>
        <v>45635</v>
      </c>
      <c r="X5702" s="24">
        <v>5701.0</v>
      </c>
      <c r="Y5702" s="17" t="str">
        <f t="shared" si="8297"/>
        <v>=COUNTIFS(C$3:C5702,C5702)</v>
      </c>
      <c r="Z5702" s="25" t="str">
        <f t="shared" si="8298"/>
        <v>#NAME?</v>
      </c>
      <c r="AA5702" s="25" t="str">
        <f t="shared" si="8299"/>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0"/>
        <v>2</v>
      </c>
      <c r="B5703" s="10">
        <f t="shared" si="8292"/>
        <v>75</v>
      </c>
      <c r="C5703" s="12" t="s">
        <v>11137</v>
      </c>
      <c r="D5703" s="21" t="str">
        <f t="shared" si="8301"/>
        <v>noun</v>
      </c>
      <c r="E5703" s="21" t="str">
        <f t="shared" si="8302"/>
        <v>fem nom sg</v>
      </c>
      <c r="F5703" s="21" t="str">
        <f t="shared" si="8303"/>
        <v/>
      </c>
      <c r="G5703" s="21"/>
      <c r="H5703" s="21" t="str">
        <f t="shared" si="8304"/>
        <v>training, precept, training precept</v>
      </c>
      <c r="I5703" s="21" t="str">
        <f t="shared" si="8305"/>
        <v/>
      </c>
      <c r="J5703" s="21" t="str">
        <f t="shared" si="8306"/>
        <v>√sikkh (train)</v>
      </c>
      <c r="K5703" s="21">
        <f t="shared" si="8307"/>
        <v>1</v>
      </c>
      <c r="L5703" s="21" t="str">
        <f t="shared" si="8308"/>
        <v>a</v>
      </c>
      <c r="M5703" s="21" t="str">
        <f t="shared" si="8309"/>
        <v/>
      </c>
      <c r="N5703" s="21" t="str">
        <f t="shared" si="8310"/>
        <v>√sikkh + ā</v>
      </c>
      <c r="O5703" s="21" t="str">
        <f t="shared" si="8311"/>
        <v/>
      </c>
      <c r="P5703" s="21" t="str">
        <f t="shared" si="8312"/>
        <v/>
      </c>
      <c r="Q5703" s="21"/>
      <c r="R5703" s="21" t="s">
        <v>11140</v>
      </c>
      <c r="S5703" s="21" t="s">
        <v>11126</v>
      </c>
      <c r="T5703" s="21" t="s">
        <v>11141</v>
      </c>
      <c r="U5703" s="23"/>
      <c r="V5703" s="23"/>
      <c r="W5703" s="15">
        <f t="shared" si="2"/>
        <v>45635</v>
      </c>
      <c r="X5703" s="24">
        <v>5702.0</v>
      </c>
      <c r="Y5703" s="17" t="str">
        <f t="shared" si="8297"/>
        <v>=COUNTIFS(C$3:C5703,C5703)</v>
      </c>
      <c r="Z5703" s="25" t="str">
        <f t="shared" si="8298"/>
        <v>#NAME?</v>
      </c>
      <c r="AA5703" s="25" t="str">
        <f t="shared" si="8299"/>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0"/>
        <v>3</v>
      </c>
      <c r="B5704" s="10">
        <f t="shared" si="8292"/>
        <v>76</v>
      </c>
      <c r="C5704" s="12" t="s">
        <v>10666</v>
      </c>
      <c r="D5704" s="21" t="str">
        <f t="shared" si="8301"/>
        <v>noun</v>
      </c>
      <c r="E5704" s="21" t="str">
        <f t="shared" si="8302"/>
        <v>nt abl sg of karaṇīya, ptp of karoti</v>
      </c>
      <c r="F5704" s="21" t="str">
        <f t="shared" si="8303"/>
        <v/>
      </c>
      <c r="G5704" s="21"/>
      <c r="H5704" s="21" t="str">
        <f t="shared" si="8304"/>
        <v>duty; obligation; business; something to be done</v>
      </c>
      <c r="I5704" s="21" t="str">
        <f t="shared" si="8305"/>
        <v>to be done</v>
      </c>
      <c r="J5704" s="21" t="str">
        <f t="shared" si="8306"/>
        <v>√kar (do, make)</v>
      </c>
      <c r="K5704" s="21">
        <f t="shared" si="8307"/>
        <v>7</v>
      </c>
      <c r="L5704" s="21" t="str">
        <f t="shared" si="8308"/>
        <v>o</v>
      </c>
      <c r="M5704" s="21" t="str">
        <f t="shared" si="8309"/>
        <v/>
      </c>
      <c r="N5704" s="21" t="str">
        <f t="shared" si="8310"/>
        <v>√kar + aṇīya</v>
      </c>
      <c r="O5704" s="21" t="str">
        <f t="shared" si="8311"/>
        <v/>
      </c>
      <c r="P5704" s="21" t="str">
        <f t="shared" si="8312"/>
        <v/>
      </c>
      <c r="Q5704" s="21"/>
      <c r="R5704" s="21" t="s">
        <v>11140</v>
      </c>
      <c r="S5704" s="21" t="s">
        <v>11126</v>
      </c>
      <c r="T5704" s="21" t="s">
        <v>11141</v>
      </c>
      <c r="U5704" s="23"/>
      <c r="V5704" s="23"/>
      <c r="W5704" s="15">
        <f t="shared" si="2"/>
        <v>45635</v>
      </c>
      <c r="X5704" s="24">
        <v>5703.0</v>
      </c>
      <c r="Y5704" s="17" t="str">
        <f t="shared" si="8297"/>
        <v>=COUNTIFS(C$3:C5704,C5704)</v>
      </c>
      <c r="Z5704" s="25" t="str">
        <f t="shared" si="8298"/>
        <v>#NAME?</v>
      </c>
      <c r="AA5704" s="25" t="str">
        <f t="shared" si="8299"/>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92"/>
        <v>0</v>
      </c>
      <c r="C5705" s="130"/>
      <c r="D5705" s="130"/>
      <c r="E5705" s="130"/>
      <c r="F5705" s="130"/>
      <c r="G5705" s="130"/>
      <c r="H5705" s="130"/>
      <c r="I5705" s="130"/>
      <c r="J5705" s="130"/>
      <c r="K5705" s="130"/>
      <c r="L5705" s="130"/>
      <c r="M5705" s="130"/>
      <c r="N5705" s="130"/>
      <c r="O5705" s="130"/>
      <c r="P5705" s="130"/>
      <c r="Q5705" s="130"/>
      <c r="R5705" s="130"/>
      <c r="S5705" s="130"/>
      <c r="T5705" s="130"/>
      <c r="U5705" s="36"/>
      <c r="V5705" s="36"/>
      <c r="W5705" s="15">
        <f t="shared" si="2"/>
        <v>45635</v>
      </c>
      <c r="X5705" s="24">
        <v>5704.0</v>
      </c>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92"/>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2"/>
        <v>45635</v>
      </c>
      <c r="X5706" s="24">
        <v>5705.0</v>
      </c>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92"/>
        <v>1</v>
      </c>
      <c r="C5707" s="12" t="s">
        <v>11150</v>
      </c>
      <c r="D5707" s="21"/>
      <c r="E5707" s="21"/>
      <c r="F5707" s="21"/>
      <c r="G5707" s="21"/>
      <c r="H5707" s="21"/>
      <c r="I5707" s="21"/>
      <c r="J5707" s="21"/>
      <c r="K5707" s="21"/>
      <c r="L5707" s="21"/>
      <c r="M5707" s="21"/>
      <c r="N5707" s="21"/>
      <c r="O5707" s="21"/>
      <c r="P5707" s="21"/>
      <c r="Q5707" s="21"/>
      <c r="R5707" s="21"/>
      <c r="S5707" s="21"/>
      <c r="T5707" s="21"/>
      <c r="U5707" s="23"/>
      <c r="V5707" s="23"/>
      <c r="W5707" s="15">
        <f t="shared" si="2"/>
        <v>45635</v>
      </c>
      <c r="X5707" s="24">
        <v>5706.0</v>
      </c>
      <c r="Y5707" s="17" t="str">
        <f t="shared" ref="Y5707:Y5714" si="8313">formulatext(A5707)</f>
        <v>#N/A</v>
      </c>
      <c r="Z5707" s="25" t="str">
        <f t="shared" ref="Z5707:Z5714" si="8314">org.libreoffice.regex(Y5707,"(\= COUNTIFS\(C\$\d{1,3}:)(C\d{1,3})(,)(C\d{1,3})(\))","$2")</f>
        <v>#NAME?</v>
      </c>
      <c r="AA5707" s="25" t="str">
        <f t="shared" ref="AA5707:AA5714" si="8315">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316">COUNTIFS(C$3:C5708,C5708)</f>
        <v>1</v>
      </c>
      <c r="B5708" s="10">
        <f t="shared" si="8292"/>
        <v>2</v>
      </c>
      <c r="C5708" s="12" t="s">
        <v>11151</v>
      </c>
      <c r="D5708" s="21" t="s">
        <v>250</v>
      </c>
      <c r="E5708" s="21" t="s">
        <v>11152</v>
      </c>
      <c r="F5708" s="21"/>
      <c r="G5708" s="21"/>
      <c r="H5708" s="21" t="s">
        <v>11153</v>
      </c>
      <c r="I5708" s="21"/>
      <c r="J5708" s="21" t="s">
        <v>4219</v>
      </c>
      <c r="K5708" s="21">
        <v>8.0</v>
      </c>
      <c r="L5708" s="21" t="s">
        <v>196</v>
      </c>
      <c r="M5708" s="21"/>
      <c r="N5708" s="21" t="s">
        <v>11154</v>
      </c>
      <c r="O5708" s="21"/>
      <c r="P5708" s="21"/>
      <c r="Q5708" s="21" t="s">
        <v>11155</v>
      </c>
      <c r="R5708" s="21" t="s">
        <v>11150</v>
      </c>
      <c r="S5708" s="21" t="s">
        <v>11156</v>
      </c>
      <c r="T5708" s="22" t="s">
        <v>11157</v>
      </c>
      <c r="U5708" s="23"/>
      <c r="V5708" s="23"/>
      <c r="W5708" s="15">
        <f t="shared" si="2"/>
        <v>45635</v>
      </c>
      <c r="X5708" s="24">
        <v>5707.0</v>
      </c>
      <c r="Y5708" s="17" t="str">
        <f t="shared" si="8313"/>
        <v>=COUNTIFS(C$3:C5708,C5708)</v>
      </c>
      <c r="Z5708" s="25" t="str">
        <f t="shared" si="8314"/>
        <v>#NAME?</v>
      </c>
      <c r="AA5708" s="25" t="str">
        <f t="shared" si="8315"/>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316"/>
        <v>2</v>
      </c>
      <c r="B5709" s="10">
        <f t="shared" si="8292"/>
        <v>26</v>
      </c>
      <c r="C5709" s="12" t="s">
        <v>7008</v>
      </c>
      <c r="D5709" s="21" t="str">
        <f>VLOOKUP($C5709,$C$1:$P$7320,2,0)</f>
        <v>noun</v>
      </c>
      <c r="E5709" s="21" t="str">
        <f>VLOOKUP($C5709,$C$1:$P$7320,3,0)</f>
        <v>nt loc sg of antaraghara, comp</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11150</v>
      </c>
      <c r="S5709" s="21" t="s">
        <v>11156</v>
      </c>
      <c r="T5709" s="21" t="s">
        <v>11158</v>
      </c>
      <c r="U5709" s="23"/>
      <c r="V5709" s="23"/>
      <c r="W5709" s="15">
        <f t="shared" si="2"/>
        <v>45635</v>
      </c>
      <c r="X5709" s="24">
        <v>5708.0</v>
      </c>
      <c r="Y5709" s="17" t="str">
        <f t="shared" si="8313"/>
        <v>=COUNTIFS(C$3:C5709,C5709)</v>
      </c>
      <c r="Z5709" s="25" t="str">
        <f t="shared" si="8314"/>
        <v>#NAME?</v>
      </c>
      <c r="AA5709" s="25" t="str">
        <f t="shared" si="8315"/>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16"/>
        <v>1</v>
      </c>
      <c r="B5710" s="10">
        <f t="shared" si="8292"/>
        <v>12</v>
      </c>
      <c r="C5710" s="12" t="s">
        <v>11159</v>
      </c>
      <c r="D5710" s="21" t="s">
        <v>118</v>
      </c>
      <c r="E5710" s="27" t="s">
        <v>5216</v>
      </c>
      <c r="F5710" s="21"/>
      <c r="G5710" s="21"/>
      <c r="H5710" s="21"/>
      <c r="I5710" s="21"/>
      <c r="J5710" s="21"/>
      <c r="K5710" s="21"/>
      <c r="L5710" s="21"/>
      <c r="M5710" s="21"/>
      <c r="N5710" s="21" t="s">
        <v>11160</v>
      </c>
      <c r="O5710" s="21"/>
      <c r="P5710" s="21"/>
      <c r="Q5710" s="21"/>
      <c r="R5710" s="21" t="s">
        <v>11150</v>
      </c>
      <c r="S5710" s="21" t="s">
        <v>11156</v>
      </c>
      <c r="T5710" s="21" t="s">
        <v>11158</v>
      </c>
      <c r="U5710" s="23"/>
      <c r="V5710" s="23"/>
      <c r="W5710" s="15">
        <f t="shared" si="2"/>
        <v>45635</v>
      </c>
      <c r="X5710" s="24">
        <v>5709.0</v>
      </c>
      <c r="Y5710" s="17" t="str">
        <f t="shared" si="8313"/>
        <v>=COUNTIFS(C$3:C5710,C5710)</v>
      </c>
      <c r="Z5710" s="25" t="str">
        <f t="shared" si="8314"/>
        <v>#NAME?</v>
      </c>
      <c r="AA5710" s="25" t="str">
        <f t="shared" si="8315"/>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16"/>
        <v>1</v>
      </c>
      <c r="B5711" s="10">
        <f t="shared" si="8292"/>
        <v>1</v>
      </c>
      <c r="C5711" s="12" t="s">
        <v>11161</v>
      </c>
      <c r="D5711" s="21" t="s">
        <v>84</v>
      </c>
      <c r="E5711" s="21" t="s">
        <v>11162</v>
      </c>
      <c r="F5711" s="21"/>
      <c r="G5711" s="21"/>
      <c r="H5711" s="21" t="s">
        <v>11163</v>
      </c>
      <c r="I5711" s="21"/>
      <c r="J5711" s="21" t="s">
        <v>975</v>
      </c>
      <c r="K5711" s="21">
        <v>1.0</v>
      </c>
      <c r="L5711" s="21" t="s">
        <v>35</v>
      </c>
      <c r="M5711" s="21"/>
      <c r="N5711" s="21" t="s">
        <v>11164</v>
      </c>
      <c r="O5711" s="21"/>
      <c r="P5711" s="21"/>
      <c r="Q5711" s="21"/>
      <c r="R5711" s="21" t="s">
        <v>11150</v>
      </c>
      <c r="S5711" s="21" t="s">
        <v>11156</v>
      </c>
      <c r="T5711" s="21" t="s">
        <v>11165</v>
      </c>
      <c r="U5711" s="23"/>
      <c r="V5711" s="23"/>
      <c r="W5711" s="15">
        <f t="shared" si="2"/>
        <v>45635</v>
      </c>
      <c r="X5711" s="24">
        <v>5710.0</v>
      </c>
      <c r="Y5711" s="17" t="str">
        <f t="shared" si="8313"/>
        <v>=COUNTIFS(C$3:C5711,C5711)</v>
      </c>
      <c r="Z5711" s="25" t="str">
        <f t="shared" si="8314"/>
        <v>#NAME?</v>
      </c>
      <c r="AA5711" s="25" t="str">
        <f t="shared" si="8315"/>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16"/>
        <v>50</v>
      </c>
      <c r="B5712" s="10">
        <f t="shared" si="8292"/>
        <v>63</v>
      </c>
      <c r="C5712" s="12" t="s">
        <v>449</v>
      </c>
      <c r="D5712" s="21" t="str">
        <f t="shared" ref="D5712:D5714" si="8317">VLOOKUP($C5712,$C$1:$P$7320,2,0)</f>
        <v>ind</v>
      </c>
      <c r="E5712" s="21" t="str">
        <f t="shared" ref="E5712:E5714" si="8318">VLOOKUP($C5712,$C$1:$P$7320,3,0)</f>
        <v/>
      </c>
      <c r="F5712" s="21" t="str">
        <f t="shared" ref="F5712:F5714" si="8319">VLOOKUP($C5712,$C$1:$P$7320,4,0)</f>
        <v/>
      </c>
      <c r="G5712" s="21"/>
      <c r="H5712" s="21" t="str">
        <f t="shared" ref="H5712:H5714" si="8320">VLOOKUP($C5712,$C$1:$P$7320,6,0)</f>
        <v>“”</v>
      </c>
      <c r="I5712" s="21" t="str">
        <f t="shared" ref="I5712:I5714" si="8321">VLOOKUP($C5712,$C$1:$P$7320,7,0)</f>
        <v>thus</v>
      </c>
      <c r="J5712" s="21" t="str">
        <f t="shared" ref="J5712:J5714" si="8322">VLOOKUP($C5712,$C$1:$P$7320,8,0)</f>
        <v/>
      </c>
      <c r="K5712" s="21" t="str">
        <f t="shared" ref="K5712:K5714" si="8323">VLOOKUP($C5712,$C$1:$P$7320,9,0)</f>
        <v/>
      </c>
      <c r="L5712" s="21" t="str">
        <f t="shared" ref="L5712:L5714" si="8324">VLOOKUP($C5712,$C$1:$P$7320,10,0)</f>
        <v/>
      </c>
      <c r="M5712" s="21" t="str">
        <f t="shared" ref="M5712:M5714" si="8325">VLOOKUP($C5712,$C$1:$P$7320,11,0)</f>
        <v/>
      </c>
      <c r="N5712" s="21" t="str">
        <f t="shared" ref="N5712:N5714" si="8326">VLOOKUP($C5712,$C$1:$P$7320,12,0)</f>
        <v/>
      </c>
      <c r="O5712" s="21" t="str">
        <f t="shared" ref="O5712:O5714" si="8327">VLOOKUP($C5712,$C$1:$P$7320,13,0)</f>
        <v/>
      </c>
      <c r="P5712" s="21" t="str">
        <f t="shared" ref="P5712:P5714" si="8328">VLOOKUP($C5712,$C$1:$P$7320,14,0)</f>
        <v/>
      </c>
      <c r="Q5712" s="21"/>
      <c r="R5712" s="21" t="s">
        <v>11150</v>
      </c>
      <c r="S5712" s="21" t="s">
        <v>11156</v>
      </c>
      <c r="T5712" s="21" t="s">
        <v>11158</v>
      </c>
      <c r="U5712" s="23"/>
      <c r="V5712" s="23"/>
      <c r="W5712" s="15">
        <f t="shared" si="2"/>
        <v>45635</v>
      </c>
      <c r="X5712" s="24">
        <v>5711.0</v>
      </c>
      <c r="Y5712" s="17" t="str">
        <f t="shared" si="8313"/>
        <v>=COUNTIFS(C$3:C5712,C5712)</v>
      </c>
      <c r="Z5712" s="25" t="str">
        <f t="shared" si="8314"/>
        <v>#NAME?</v>
      </c>
      <c r="AA5712" s="25" t="str">
        <f t="shared" si="8315"/>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16"/>
        <v>3</v>
      </c>
      <c r="B5713" s="10">
        <f t="shared" si="8292"/>
        <v>75</v>
      </c>
      <c r="C5713" s="12" t="s">
        <v>11137</v>
      </c>
      <c r="D5713" s="21" t="str">
        <f t="shared" si="8317"/>
        <v>noun</v>
      </c>
      <c r="E5713" s="21" t="str">
        <f t="shared" si="8318"/>
        <v>fem nom sg</v>
      </c>
      <c r="F5713" s="21" t="str">
        <f t="shared" si="8319"/>
        <v/>
      </c>
      <c r="G5713" s="21"/>
      <c r="H5713" s="21" t="str">
        <f t="shared" si="8320"/>
        <v>training, precept, training precept</v>
      </c>
      <c r="I5713" s="21" t="str">
        <f t="shared" si="8321"/>
        <v/>
      </c>
      <c r="J5713" s="21" t="str">
        <f t="shared" si="8322"/>
        <v>√sikkh (train)</v>
      </c>
      <c r="K5713" s="21">
        <f t="shared" si="8323"/>
        <v>1</v>
      </c>
      <c r="L5713" s="21" t="str">
        <f t="shared" si="8324"/>
        <v>a</v>
      </c>
      <c r="M5713" s="21" t="str">
        <f t="shared" si="8325"/>
        <v/>
      </c>
      <c r="N5713" s="21" t="str">
        <f t="shared" si="8326"/>
        <v>√sikkh + ā</v>
      </c>
      <c r="O5713" s="21" t="str">
        <f t="shared" si="8327"/>
        <v/>
      </c>
      <c r="P5713" s="21" t="str">
        <f t="shared" si="8328"/>
        <v/>
      </c>
      <c r="Q5713" s="21"/>
      <c r="R5713" s="21" t="s">
        <v>11150</v>
      </c>
      <c r="S5713" s="21" t="s">
        <v>11156</v>
      </c>
      <c r="T5713" s="21" t="s">
        <v>11158</v>
      </c>
      <c r="U5713" s="23"/>
      <c r="V5713" s="23"/>
      <c r="W5713" s="15">
        <f t="shared" si="2"/>
        <v>45635</v>
      </c>
      <c r="X5713" s="24">
        <v>5712.0</v>
      </c>
      <c r="Y5713" s="17" t="str">
        <f t="shared" si="8313"/>
        <v>=COUNTIFS(C$3:C5713,C5713)</v>
      </c>
      <c r="Z5713" s="25" t="str">
        <f t="shared" si="8314"/>
        <v>#NAME?</v>
      </c>
      <c r="AA5713" s="25" t="str">
        <f t="shared" si="8315"/>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16"/>
        <v>4</v>
      </c>
      <c r="B5714" s="10">
        <f t="shared" si="8292"/>
        <v>76</v>
      </c>
      <c r="C5714" s="12" t="s">
        <v>10666</v>
      </c>
      <c r="D5714" s="21" t="str">
        <f t="shared" si="8317"/>
        <v>noun</v>
      </c>
      <c r="E5714" s="21" t="str">
        <f t="shared" si="8318"/>
        <v>nt abl sg of karaṇīya, ptp of karoti</v>
      </c>
      <c r="F5714" s="21" t="str">
        <f t="shared" si="8319"/>
        <v/>
      </c>
      <c r="G5714" s="21"/>
      <c r="H5714" s="21" t="str">
        <f t="shared" si="8320"/>
        <v>duty; obligation; business; something to be done</v>
      </c>
      <c r="I5714" s="21" t="str">
        <f t="shared" si="8321"/>
        <v>to be done</v>
      </c>
      <c r="J5714" s="21" t="str">
        <f t="shared" si="8322"/>
        <v>√kar (do, make)</v>
      </c>
      <c r="K5714" s="21">
        <f t="shared" si="8323"/>
        <v>7</v>
      </c>
      <c r="L5714" s="21" t="str">
        <f t="shared" si="8324"/>
        <v>o</v>
      </c>
      <c r="M5714" s="21" t="str">
        <f t="shared" si="8325"/>
        <v/>
      </c>
      <c r="N5714" s="21" t="str">
        <f t="shared" si="8326"/>
        <v>√kar + aṇīya</v>
      </c>
      <c r="O5714" s="21" t="str">
        <f t="shared" si="8327"/>
        <v/>
      </c>
      <c r="P5714" s="21" t="str">
        <f t="shared" si="8328"/>
        <v/>
      </c>
      <c r="Q5714" s="21"/>
      <c r="R5714" s="21" t="s">
        <v>11150</v>
      </c>
      <c r="S5714" s="21" t="s">
        <v>11156</v>
      </c>
      <c r="T5714" s="21" t="s">
        <v>11158</v>
      </c>
      <c r="U5714" s="23"/>
      <c r="V5714" s="23"/>
      <c r="W5714" s="15">
        <f t="shared" si="2"/>
        <v>45635</v>
      </c>
      <c r="X5714" s="24">
        <v>5713.0</v>
      </c>
      <c r="Y5714" s="17" t="str">
        <f t="shared" si="8313"/>
        <v>=COUNTIFS(C$3:C5714,C5714)</v>
      </c>
      <c r="Z5714" s="25" t="str">
        <f t="shared" si="8314"/>
        <v>#NAME?</v>
      </c>
      <c r="AA5714" s="25" t="str">
        <f t="shared" si="8315"/>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92"/>
        <v>0</v>
      </c>
      <c r="C5715" s="130"/>
      <c r="D5715" s="130"/>
      <c r="E5715" s="130"/>
      <c r="F5715" s="130"/>
      <c r="G5715" s="130"/>
      <c r="H5715" s="130"/>
      <c r="I5715" s="130"/>
      <c r="J5715" s="130"/>
      <c r="K5715" s="130"/>
      <c r="L5715" s="130"/>
      <c r="M5715" s="130"/>
      <c r="N5715" s="130"/>
      <c r="O5715" s="130"/>
      <c r="P5715" s="130"/>
      <c r="Q5715" s="130"/>
      <c r="R5715" s="130"/>
      <c r="S5715" s="130"/>
      <c r="T5715" s="130"/>
      <c r="U5715" s="36"/>
      <c r="V5715" s="36"/>
      <c r="W5715" s="15">
        <f t="shared" si="2"/>
        <v>45635</v>
      </c>
      <c r="X5715" s="24">
        <v>5714.0</v>
      </c>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92"/>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2"/>
        <v>45635</v>
      </c>
      <c r="X5716" s="24">
        <v>5715.0</v>
      </c>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92"/>
        <v>1</v>
      </c>
      <c r="C5717" s="12" t="s">
        <v>11166</v>
      </c>
      <c r="D5717" s="21"/>
      <c r="E5717" s="21"/>
      <c r="F5717" s="21"/>
      <c r="G5717" s="21"/>
      <c r="H5717" s="21"/>
      <c r="I5717" s="21"/>
      <c r="J5717" s="21"/>
      <c r="K5717" s="21"/>
      <c r="L5717" s="21"/>
      <c r="M5717" s="21"/>
      <c r="N5717" s="21"/>
      <c r="O5717" s="21"/>
      <c r="P5717" s="21"/>
      <c r="Q5717" s="21"/>
      <c r="R5717" s="21"/>
      <c r="S5717" s="21"/>
      <c r="T5717" s="21"/>
      <c r="U5717" s="23"/>
      <c r="V5717" s="23"/>
      <c r="W5717" s="15">
        <f t="shared" si="2"/>
        <v>45635</v>
      </c>
      <c r="X5717" s="24">
        <v>5716.0</v>
      </c>
      <c r="Y5717" s="17" t="str">
        <f t="shared" ref="Y5717:Y5724" si="8329">formulatext(A5717)</f>
        <v>#N/A</v>
      </c>
      <c r="Z5717" s="25" t="str">
        <f t="shared" ref="Z5717:Z5724" si="8330">org.libreoffice.regex(Y5717,"(\= COUNTIFS\(C\$\d{1,3}:)(C\d{1,3})(,)(C\d{1,3})(\))","$2")</f>
        <v>#NAME?</v>
      </c>
      <c r="AA5717" s="25" t="str">
        <f t="shared" ref="AA5717:AA5724" si="8331">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332">COUNTIFS(C$3:C5718,C5718)</f>
        <v>2</v>
      </c>
      <c r="B5718" s="10">
        <f t="shared" si="8292"/>
        <v>2</v>
      </c>
      <c r="C5718" s="12" t="s">
        <v>11151</v>
      </c>
      <c r="D5718" s="21" t="str">
        <f t="shared" ref="D5718:D5719" si="8333">VLOOKUP($C5718,$C$1:$P$7320,2,0)</f>
        <v>adj</v>
      </c>
      <c r="E5718" s="21" t="str">
        <f t="shared" ref="E5718:E5719" si="8334">VLOOKUP($C5718,$C$1:$P$7320,3,0)</f>
        <v>masc nom sg of suppaṭicchanna</v>
      </c>
      <c r="F5718" s="21" t="str">
        <f t="shared" ref="F5718:F5719" si="8335">VLOOKUP($C5718,$C$1:$P$7320,4,0)</f>
        <v/>
      </c>
      <c r="G5718" s="21"/>
      <c r="H5718" s="21" t="str">
        <f t="shared" ref="H5718:H5719" si="8336">VLOOKUP($C5718,$C$1:$P$7320,6,0)</f>
        <v>well covered</v>
      </c>
      <c r="I5718" s="21" t="str">
        <f t="shared" ref="I5718:I5719" si="8337">VLOOKUP($C5718,$C$1:$P$7320,7,0)</f>
        <v/>
      </c>
      <c r="J5718" s="21" t="str">
        <f t="shared" ref="J5718:J5719" si="8338">VLOOKUP($C5718,$C$1:$P$7320,8,0)</f>
        <v>√chad (cover, conceal)</v>
      </c>
      <c r="K5718" s="21">
        <f t="shared" ref="K5718:K5719" si="8339">VLOOKUP($C5718,$C$1:$P$7320,9,0)</f>
        <v>8</v>
      </c>
      <c r="L5718" s="21" t="str">
        <f t="shared" ref="L5718:L5719" si="8340">VLOOKUP($C5718,$C$1:$P$7320,10,0)</f>
        <v>*e</v>
      </c>
      <c r="M5718" s="21" t="str">
        <f t="shared" ref="M5718:M5719" si="8341">VLOOKUP($C5718,$C$1:$P$7320,11,0)</f>
        <v/>
      </c>
      <c r="N5718" s="21" t="str">
        <f t="shared" ref="N5718:N5719" si="8342">VLOOKUP($C5718,$C$1:$P$7320,12,0)</f>
        <v>su + pati + √chad + na</v>
      </c>
      <c r="O5718" s="21" t="str">
        <f t="shared" ref="O5718:O5719" si="8343">VLOOKUP($C5718,$C$1:$P$7320,13,0)</f>
        <v/>
      </c>
      <c r="P5718" s="21" t="str">
        <f t="shared" ref="P5718:P5719" si="8344">VLOOKUP($C5718,$C$1:$P$7320,14,0)</f>
        <v/>
      </c>
      <c r="Q5718" s="21"/>
      <c r="R5718" s="21" t="s">
        <v>11166</v>
      </c>
      <c r="S5718" s="21" t="s">
        <v>11156</v>
      </c>
      <c r="T5718" s="21" t="s">
        <v>11167</v>
      </c>
      <c r="U5718" s="77"/>
      <c r="V5718" s="23"/>
      <c r="W5718" s="15">
        <f t="shared" si="2"/>
        <v>45635</v>
      </c>
      <c r="X5718" s="24">
        <v>5717.0</v>
      </c>
      <c r="Y5718" s="17" t="str">
        <f t="shared" si="8329"/>
        <v>=COUNTIFS(C$3:C5718,C5718)</v>
      </c>
      <c r="Z5718" s="25" t="str">
        <f t="shared" si="8330"/>
        <v>#NAME?</v>
      </c>
      <c r="AA5718" s="25" t="str">
        <f t="shared" si="8331"/>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332"/>
        <v>3</v>
      </c>
      <c r="B5719" s="10">
        <f t="shared" si="8292"/>
        <v>26</v>
      </c>
      <c r="C5719" s="12" t="s">
        <v>7008</v>
      </c>
      <c r="D5719" s="21" t="str">
        <f t="shared" si="8333"/>
        <v>noun</v>
      </c>
      <c r="E5719" s="21" t="str">
        <f t="shared" si="8334"/>
        <v>nt loc sg of antaraghara, comp</v>
      </c>
      <c r="F5719" s="21" t="str">
        <f t="shared" si="8335"/>
        <v/>
      </c>
      <c r="G5719" s="21"/>
      <c r="H5719" s="21" t="str">
        <f t="shared" si="8336"/>
        <v>inside the village, around the village</v>
      </c>
      <c r="I5719" s="21" t="str">
        <f t="shared" si="8337"/>
        <v>in-between house</v>
      </c>
      <c r="J5719" s="21" t="str">
        <f t="shared" si="8338"/>
        <v/>
      </c>
      <c r="K5719" s="21" t="str">
        <f t="shared" si="8339"/>
        <v/>
      </c>
      <c r="L5719" s="21" t="str">
        <f t="shared" si="8340"/>
        <v/>
      </c>
      <c r="M5719" s="21" t="str">
        <f t="shared" si="8341"/>
        <v/>
      </c>
      <c r="N5719" s="21" t="str">
        <f t="shared" si="8342"/>
        <v>antara + ghara</v>
      </c>
      <c r="O5719" s="21" t="str">
        <f t="shared" si="8343"/>
        <v>kammadhāraya</v>
      </c>
      <c r="P5719" s="21" t="str">
        <f t="shared" si="8344"/>
        <v>antara + ghara</v>
      </c>
      <c r="Q5719" s="21"/>
      <c r="R5719" s="21" t="s">
        <v>11166</v>
      </c>
      <c r="S5719" s="21" t="s">
        <v>11156</v>
      </c>
      <c r="T5719" s="21" t="s">
        <v>11167</v>
      </c>
      <c r="U5719" s="23"/>
      <c r="V5719" s="23"/>
      <c r="W5719" s="15">
        <f t="shared" si="2"/>
        <v>45635</v>
      </c>
      <c r="X5719" s="24">
        <v>5718.0</v>
      </c>
      <c r="Y5719" s="17" t="str">
        <f t="shared" si="8329"/>
        <v>=COUNTIFS(C$3:C5719,C5719)</v>
      </c>
      <c r="Z5719" s="25" t="str">
        <f t="shared" si="8330"/>
        <v>#NAME?</v>
      </c>
      <c r="AA5719" s="25" t="str">
        <f t="shared" si="8331"/>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2"/>
        <v>1</v>
      </c>
      <c r="B5720" s="10">
        <f t="shared" si="8292"/>
        <v>12</v>
      </c>
      <c r="C5720" s="12" t="s">
        <v>11168</v>
      </c>
      <c r="D5720" s="21" t="s">
        <v>118</v>
      </c>
      <c r="E5720" s="27" t="s">
        <v>5216</v>
      </c>
      <c r="F5720" s="21"/>
      <c r="G5720" s="21"/>
      <c r="H5720" s="21"/>
      <c r="I5720" s="21"/>
      <c r="J5720" s="21"/>
      <c r="K5720" s="21"/>
      <c r="L5720" s="21"/>
      <c r="M5720" s="21"/>
      <c r="N5720" s="21" t="s">
        <v>11169</v>
      </c>
      <c r="O5720" s="21"/>
      <c r="P5720" s="21"/>
      <c r="Q5720" s="21"/>
      <c r="R5720" s="21" t="s">
        <v>11166</v>
      </c>
      <c r="S5720" s="21" t="s">
        <v>11156</v>
      </c>
      <c r="T5720" s="21" t="s">
        <v>11170</v>
      </c>
      <c r="U5720" s="23"/>
      <c r="V5720" s="23"/>
      <c r="W5720" s="15">
        <f t="shared" si="2"/>
        <v>45635</v>
      </c>
      <c r="X5720" s="24">
        <v>5719.0</v>
      </c>
      <c r="Y5720" s="17" t="str">
        <f t="shared" si="8329"/>
        <v>=COUNTIFS(C$3:C5720,C5720)</v>
      </c>
      <c r="Z5720" s="25" t="str">
        <f t="shared" si="8330"/>
        <v>#NAME?</v>
      </c>
      <c r="AA5720" s="25" t="str">
        <f t="shared" si="8331"/>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2"/>
        <v>1</v>
      </c>
      <c r="B5721" s="10">
        <f t="shared" si="8292"/>
        <v>1</v>
      </c>
      <c r="C5721" s="12" t="s">
        <v>11171</v>
      </c>
      <c r="D5721" s="21" t="s">
        <v>84</v>
      </c>
      <c r="E5721" s="21" t="s">
        <v>11172</v>
      </c>
      <c r="F5721" s="21"/>
      <c r="G5721" s="21"/>
      <c r="H5721" s="21" t="s">
        <v>11173</v>
      </c>
      <c r="I5721" s="21" t="s">
        <v>11174</v>
      </c>
      <c r="J5721" s="21" t="s">
        <v>528</v>
      </c>
      <c r="K5721" s="21">
        <v>1.0</v>
      </c>
      <c r="L5721" s="21" t="s">
        <v>35</v>
      </c>
      <c r="M5721" s="21" t="s">
        <v>6044</v>
      </c>
      <c r="N5721" s="21" t="s">
        <v>11175</v>
      </c>
      <c r="O5721" s="21"/>
      <c r="P5721" s="21"/>
      <c r="Q5721" s="21"/>
      <c r="R5721" s="21" t="s">
        <v>11166</v>
      </c>
      <c r="S5721" s="21" t="s">
        <v>11156</v>
      </c>
      <c r="T5721" s="21" t="s">
        <v>11176</v>
      </c>
      <c r="U5721" s="23"/>
      <c r="V5721" s="23"/>
      <c r="W5721" s="15">
        <f t="shared" si="2"/>
        <v>45635</v>
      </c>
      <c r="X5721" s="24">
        <v>5720.0</v>
      </c>
      <c r="Y5721" s="17" t="str">
        <f t="shared" si="8329"/>
        <v>=COUNTIFS(C$3:C5721,C5721)</v>
      </c>
      <c r="Z5721" s="25" t="str">
        <f t="shared" si="8330"/>
        <v>#NAME?</v>
      </c>
      <c r="AA5721" s="25" t="str">
        <f t="shared" si="8331"/>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2"/>
        <v>51</v>
      </c>
      <c r="B5722" s="10">
        <f t="shared" si="8292"/>
        <v>63</v>
      </c>
      <c r="C5722" s="12" t="s">
        <v>449</v>
      </c>
      <c r="D5722" s="21" t="str">
        <f t="shared" ref="D5722:D5724" si="8345">VLOOKUP($C5722,$C$1:$P$7320,2,0)</f>
        <v>ind</v>
      </c>
      <c r="E5722" s="21" t="str">
        <f t="shared" ref="E5722:E5724" si="8346">VLOOKUP($C5722,$C$1:$P$7320,3,0)</f>
        <v/>
      </c>
      <c r="F5722" s="21" t="str">
        <f t="shared" ref="F5722:F5724" si="8347">VLOOKUP($C5722,$C$1:$P$7320,4,0)</f>
        <v/>
      </c>
      <c r="G5722" s="21"/>
      <c r="H5722" s="21" t="str">
        <f t="shared" ref="H5722:H5724" si="8348">VLOOKUP($C5722,$C$1:$P$7320,6,0)</f>
        <v>“”</v>
      </c>
      <c r="I5722" s="21" t="str">
        <f t="shared" ref="I5722:I5724" si="8349">VLOOKUP($C5722,$C$1:$P$7320,7,0)</f>
        <v>thus</v>
      </c>
      <c r="J5722" s="21" t="str">
        <f t="shared" ref="J5722:J5724" si="8350">VLOOKUP($C5722,$C$1:$P$7320,8,0)</f>
        <v/>
      </c>
      <c r="K5722" s="21" t="str">
        <f t="shared" ref="K5722:K5724" si="8351">VLOOKUP($C5722,$C$1:$P$7320,9,0)</f>
        <v/>
      </c>
      <c r="L5722" s="21" t="str">
        <f t="shared" ref="L5722:L5724" si="8352">VLOOKUP($C5722,$C$1:$P$7320,10,0)</f>
        <v/>
      </c>
      <c r="M5722" s="21" t="str">
        <f t="shared" ref="M5722:M5724" si="8353">VLOOKUP($C5722,$C$1:$P$7320,11,0)</f>
        <v/>
      </c>
      <c r="N5722" s="21" t="str">
        <f t="shared" ref="N5722:N5724" si="8354">VLOOKUP($C5722,$C$1:$P$7320,12,0)</f>
        <v/>
      </c>
      <c r="O5722" s="21" t="str">
        <f t="shared" ref="O5722:O5724" si="8355">VLOOKUP($C5722,$C$1:$P$7320,13,0)</f>
        <v/>
      </c>
      <c r="P5722" s="21" t="str">
        <f t="shared" ref="P5722:P5724" si="8356">VLOOKUP($C5722,$C$1:$P$7320,14,0)</f>
        <v/>
      </c>
      <c r="Q5722" s="21"/>
      <c r="R5722" s="21" t="s">
        <v>11166</v>
      </c>
      <c r="S5722" s="21" t="s">
        <v>11156</v>
      </c>
      <c r="T5722" s="21" t="s">
        <v>11167</v>
      </c>
      <c r="U5722" s="23"/>
      <c r="V5722" s="23"/>
      <c r="W5722" s="15">
        <f t="shared" si="2"/>
        <v>45635</v>
      </c>
      <c r="X5722" s="24">
        <v>5721.0</v>
      </c>
      <c r="Y5722" s="17" t="str">
        <f t="shared" si="8329"/>
        <v>=COUNTIFS(C$3:C5722,C5722)</v>
      </c>
      <c r="Z5722" s="25" t="str">
        <f t="shared" si="8330"/>
        <v>#NAME?</v>
      </c>
      <c r="AA5722" s="25" t="str">
        <f t="shared" si="8331"/>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2"/>
        <v>4</v>
      </c>
      <c r="B5723" s="10">
        <f t="shared" si="8292"/>
        <v>75</v>
      </c>
      <c r="C5723" s="12" t="s">
        <v>11137</v>
      </c>
      <c r="D5723" s="21" t="str">
        <f t="shared" si="8345"/>
        <v>noun</v>
      </c>
      <c r="E5723" s="21" t="str">
        <f t="shared" si="8346"/>
        <v>fem nom sg</v>
      </c>
      <c r="F5723" s="21" t="str">
        <f t="shared" si="8347"/>
        <v/>
      </c>
      <c r="G5723" s="21"/>
      <c r="H5723" s="21" t="str">
        <f t="shared" si="8348"/>
        <v>training, precept, training precept</v>
      </c>
      <c r="I5723" s="21" t="str">
        <f t="shared" si="8349"/>
        <v/>
      </c>
      <c r="J5723" s="21" t="str">
        <f t="shared" si="8350"/>
        <v>√sikkh (train)</v>
      </c>
      <c r="K5723" s="21">
        <f t="shared" si="8351"/>
        <v>1</v>
      </c>
      <c r="L5723" s="21" t="str">
        <f t="shared" si="8352"/>
        <v>a</v>
      </c>
      <c r="M5723" s="21" t="str">
        <f t="shared" si="8353"/>
        <v/>
      </c>
      <c r="N5723" s="21" t="str">
        <f t="shared" si="8354"/>
        <v>√sikkh + ā</v>
      </c>
      <c r="O5723" s="21" t="str">
        <f t="shared" si="8355"/>
        <v/>
      </c>
      <c r="P5723" s="21" t="str">
        <f t="shared" si="8356"/>
        <v/>
      </c>
      <c r="Q5723" s="21"/>
      <c r="R5723" s="21" t="s">
        <v>11166</v>
      </c>
      <c r="S5723" s="21" t="s">
        <v>11156</v>
      </c>
      <c r="T5723" s="21" t="s">
        <v>11167</v>
      </c>
      <c r="U5723" s="23"/>
      <c r="V5723" s="23"/>
      <c r="W5723" s="15">
        <f t="shared" si="2"/>
        <v>45635</v>
      </c>
      <c r="X5723" s="24">
        <v>5722.0</v>
      </c>
      <c r="Y5723" s="17" t="str">
        <f t="shared" si="8329"/>
        <v>=COUNTIFS(C$3:C5723,C5723)</v>
      </c>
      <c r="Z5723" s="25" t="str">
        <f t="shared" si="8330"/>
        <v>#NAME?</v>
      </c>
      <c r="AA5723" s="25" t="str">
        <f t="shared" si="8331"/>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2"/>
        <v>5</v>
      </c>
      <c r="B5724" s="10">
        <f t="shared" si="8292"/>
        <v>76</v>
      </c>
      <c r="C5724" s="12" t="s">
        <v>10666</v>
      </c>
      <c r="D5724" s="21" t="str">
        <f t="shared" si="8345"/>
        <v>noun</v>
      </c>
      <c r="E5724" s="21" t="str">
        <f t="shared" si="8346"/>
        <v>nt abl sg of karaṇīya, ptp of karoti</v>
      </c>
      <c r="F5724" s="21" t="str">
        <f t="shared" si="8347"/>
        <v/>
      </c>
      <c r="G5724" s="21"/>
      <c r="H5724" s="21" t="str">
        <f t="shared" si="8348"/>
        <v>duty; obligation; business; something to be done</v>
      </c>
      <c r="I5724" s="21" t="str">
        <f t="shared" si="8349"/>
        <v>to be done</v>
      </c>
      <c r="J5724" s="21" t="str">
        <f t="shared" si="8350"/>
        <v>√kar (do, make)</v>
      </c>
      <c r="K5724" s="21">
        <f t="shared" si="8351"/>
        <v>7</v>
      </c>
      <c r="L5724" s="21" t="str">
        <f t="shared" si="8352"/>
        <v>o</v>
      </c>
      <c r="M5724" s="21" t="str">
        <f t="shared" si="8353"/>
        <v/>
      </c>
      <c r="N5724" s="21" t="str">
        <f t="shared" si="8354"/>
        <v>√kar + aṇīya</v>
      </c>
      <c r="O5724" s="21" t="str">
        <f t="shared" si="8355"/>
        <v/>
      </c>
      <c r="P5724" s="21" t="str">
        <f t="shared" si="8356"/>
        <v/>
      </c>
      <c r="Q5724" s="21"/>
      <c r="R5724" s="21" t="s">
        <v>11166</v>
      </c>
      <c r="S5724" s="21" t="s">
        <v>11156</v>
      </c>
      <c r="T5724" s="21" t="s">
        <v>11167</v>
      </c>
      <c r="U5724" s="23"/>
      <c r="V5724" s="23"/>
      <c r="W5724" s="15">
        <f t="shared" si="2"/>
        <v>45635</v>
      </c>
      <c r="X5724" s="24">
        <v>5723.0</v>
      </c>
      <c r="Y5724" s="17" t="str">
        <f t="shared" si="8329"/>
        <v>=COUNTIFS(C$3:C5724,C5724)</v>
      </c>
      <c r="Z5724" s="25" t="str">
        <f t="shared" si="8330"/>
        <v>#NAME?</v>
      </c>
      <c r="AA5724" s="25" t="str">
        <f t="shared" si="8331"/>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92"/>
        <v>0</v>
      </c>
      <c r="C5725" s="130"/>
      <c r="D5725" s="130"/>
      <c r="E5725" s="130"/>
      <c r="F5725" s="130"/>
      <c r="G5725" s="130"/>
      <c r="H5725" s="130"/>
      <c r="I5725" s="130"/>
      <c r="J5725" s="130"/>
      <c r="K5725" s="130"/>
      <c r="L5725" s="130"/>
      <c r="M5725" s="130"/>
      <c r="N5725" s="130"/>
      <c r="O5725" s="130"/>
      <c r="P5725" s="130"/>
      <c r="Q5725" s="130"/>
      <c r="R5725" s="130"/>
      <c r="S5725" s="130"/>
      <c r="T5725" s="130"/>
      <c r="U5725" s="36"/>
      <c r="V5725" s="36"/>
      <c r="W5725" s="15">
        <f t="shared" si="2"/>
        <v>45635</v>
      </c>
      <c r="X5725" s="24">
        <v>5724.0</v>
      </c>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92"/>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2"/>
        <v>45635</v>
      </c>
      <c r="X5726" s="24">
        <v>5725.0</v>
      </c>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92"/>
        <v>1</v>
      </c>
      <c r="C5727" s="12" t="s">
        <v>11177</v>
      </c>
      <c r="D5727" s="21"/>
      <c r="E5727" s="21"/>
      <c r="F5727" s="21"/>
      <c r="G5727" s="21"/>
      <c r="H5727" s="21"/>
      <c r="I5727" s="21"/>
      <c r="J5727" s="21"/>
      <c r="K5727" s="21"/>
      <c r="L5727" s="21"/>
      <c r="M5727" s="21"/>
      <c r="N5727" s="21"/>
      <c r="O5727" s="21"/>
      <c r="P5727" s="21"/>
      <c r="Q5727" s="21"/>
      <c r="R5727" s="21"/>
      <c r="S5727" s="21"/>
      <c r="T5727" s="21"/>
      <c r="U5727" s="23"/>
      <c r="V5727" s="23"/>
      <c r="W5727" s="15">
        <f t="shared" si="2"/>
        <v>45635</v>
      </c>
      <c r="X5727" s="24">
        <v>5726.0</v>
      </c>
      <c r="Y5727" s="17" t="str">
        <f t="shared" ref="Y5727:Y5732" si="8357">formulatext(A5727)</f>
        <v>#N/A</v>
      </c>
      <c r="Z5727" s="25" t="str">
        <f t="shared" ref="Z5727:Z5732" si="8358">org.libreoffice.regex(Y5727,"(\= COUNTIFS\(C\$\d{1,3}:)(C\d{1,3})(,)(C\d{1,3})(\))","$2")</f>
        <v>#NAME?</v>
      </c>
      <c r="AA5727" s="25" t="str">
        <f t="shared" ref="AA5727:AA5732" si="8359">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60">COUNTIFS(C$3:C5728,C5728)</f>
        <v>1</v>
      </c>
      <c r="B5728" s="10">
        <f t="shared" si="8292"/>
        <v>2</v>
      </c>
      <c r="C5728" s="12" t="s">
        <v>11178</v>
      </c>
      <c r="D5728" s="21" t="s">
        <v>250</v>
      </c>
      <c r="E5728" s="21" t="s">
        <v>11179</v>
      </c>
      <c r="F5728" s="21"/>
      <c r="G5728" s="21"/>
      <c r="H5728" s="21" t="s">
        <v>11180</v>
      </c>
      <c r="I5728" s="21"/>
      <c r="J5728" s="21" t="s">
        <v>11181</v>
      </c>
      <c r="K5728" s="21">
        <v>1.0</v>
      </c>
      <c r="L5728" s="21" t="s">
        <v>35</v>
      </c>
      <c r="M5728" s="21"/>
      <c r="N5728" s="21" t="s">
        <v>11182</v>
      </c>
      <c r="O5728" s="21"/>
      <c r="P5728" s="21"/>
      <c r="Q5728" s="21"/>
      <c r="R5728" s="21" t="s">
        <v>11177</v>
      </c>
      <c r="S5728" s="21" t="s">
        <v>11183</v>
      </c>
      <c r="T5728" s="22" t="s">
        <v>11184</v>
      </c>
      <c r="U5728" s="23"/>
      <c r="V5728" s="23"/>
      <c r="W5728" s="15">
        <f t="shared" si="2"/>
        <v>45635</v>
      </c>
      <c r="X5728" s="24">
        <v>5727.0</v>
      </c>
      <c r="Y5728" s="17" t="str">
        <f t="shared" si="8357"/>
        <v>=COUNTIFS(C$3:C5728,C5728)</v>
      </c>
      <c r="Z5728" s="25" t="str">
        <f t="shared" si="8358"/>
        <v>#NAME?</v>
      </c>
      <c r="AA5728" s="25" t="str">
        <f t="shared" si="8359"/>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60"/>
        <v>4</v>
      </c>
      <c r="B5729" s="10">
        <f t="shared" si="8292"/>
        <v>26</v>
      </c>
      <c r="C5729" s="12" t="s">
        <v>7008</v>
      </c>
      <c r="D5729" s="21" t="str">
        <f t="shared" ref="D5729:D5732" si="8361">VLOOKUP($C5729,$C$1:$P$7320,2,0)</f>
        <v>noun</v>
      </c>
      <c r="E5729" s="21" t="str">
        <f t="shared" ref="E5729:E5732" si="8362">VLOOKUP($C5729,$C$1:$P$7320,3,0)</f>
        <v>nt loc sg of antaraghara, comp</v>
      </c>
      <c r="F5729" s="21" t="str">
        <f t="shared" ref="F5729:F5732" si="8363">VLOOKUP($C5729,$C$1:$P$7320,4,0)</f>
        <v/>
      </c>
      <c r="G5729" s="21"/>
      <c r="H5729" s="21" t="str">
        <f t="shared" ref="H5729:H5732" si="8364">VLOOKUP($C5729,$C$1:$P$7320,6,0)</f>
        <v>inside the village, around the village</v>
      </c>
      <c r="I5729" s="21" t="str">
        <f t="shared" ref="I5729:I5732" si="8365">VLOOKUP($C5729,$C$1:$P$7320,7,0)</f>
        <v>in-between house</v>
      </c>
      <c r="J5729" s="21" t="str">
        <f t="shared" ref="J5729:J5732" si="8366">VLOOKUP($C5729,$C$1:$P$7320,8,0)</f>
        <v/>
      </c>
      <c r="K5729" s="21" t="str">
        <f t="shared" ref="K5729:K5732" si="8367">VLOOKUP($C5729,$C$1:$P$7320,9,0)</f>
        <v/>
      </c>
      <c r="L5729" s="21" t="str">
        <f t="shared" ref="L5729:L5732" si="8368">VLOOKUP($C5729,$C$1:$P$7320,10,0)</f>
        <v/>
      </c>
      <c r="M5729" s="21" t="str">
        <f t="shared" ref="M5729:M5732" si="8369">VLOOKUP($C5729,$C$1:$P$7320,11,0)</f>
        <v/>
      </c>
      <c r="N5729" s="21" t="str">
        <f t="shared" ref="N5729:N5732" si="8370">VLOOKUP($C5729,$C$1:$P$7320,12,0)</f>
        <v>antara + ghara</v>
      </c>
      <c r="O5729" s="21" t="str">
        <f t="shared" ref="O5729:O5732" si="8371">VLOOKUP($C5729,$C$1:$P$7320,13,0)</f>
        <v>kammadhāraya</v>
      </c>
      <c r="P5729" s="21" t="str">
        <f t="shared" ref="P5729:P5732" si="8372">VLOOKUP($C5729,$C$1:$P$7320,14,0)</f>
        <v>antara + ghara</v>
      </c>
      <c r="Q5729" s="21"/>
      <c r="R5729" s="21" t="s">
        <v>11177</v>
      </c>
      <c r="S5729" s="21" t="s">
        <v>11183</v>
      </c>
      <c r="T5729" s="21" t="s">
        <v>11185</v>
      </c>
      <c r="U5729" s="23"/>
      <c r="V5729" s="23"/>
      <c r="W5729" s="15">
        <f t="shared" si="2"/>
        <v>45635</v>
      </c>
      <c r="X5729" s="24">
        <v>5728.0</v>
      </c>
      <c r="Y5729" s="17" t="str">
        <f t="shared" si="8357"/>
        <v>=COUNTIFS(C$3:C5729,C5729)</v>
      </c>
      <c r="Z5729" s="25" t="str">
        <f t="shared" si="8358"/>
        <v>#NAME?</v>
      </c>
      <c r="AA5729" s="25" t="str">
        <f t="shared" si="8359"/>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0"/>
        <v>2</v>
      </c>
      <c r="B5730" s="10">
        <f t="shared" si="8292"/>
        <v>12</v>
      </c>
      <c r="C5730" s="12" t="s">
        <v>11159</v>
      </c>
      <c r="D5730" s="21" t="str">
        <f t="shared" si="8361"/>
        <v>comp</v>
      </c>
      <c r="E5730" s="21" t="str">
        <f t="shared" si="8362"/>
        <v>sandhi, fut + ind</v>
      </c>
      <c r="F5730" s="21" t="str">
        <f t="shared" si="8363"/>
        <v/>
      </c>
      <c r="G5730" s="21"/>
      <c r="H5730" s="21" t="str">
        <f t="shared" si="8364"/>
        <v/>
      </c>
      <c r="I5730" s="21" t="str">
        <f t="shared" si="8365"/>
        <v/>
      </c>
      <c r="J5730" s="21" t="str">
        <f t="shared" si="8366"/>
        <v/>
      </c>
      <c r="K5730" s="21" t="str">
        <f t="shared" si="8367"/>
        <v/>
      </c>
      <c r="L5730" s="21" t="str">
        <f t="shared" si="8368"/>
        <v/>
      </c>
      <c r="M5730" s="21" t="str">
        <f t="shared" si="8369"/>
        <v/>
      </c>
      <c r="N5730" s="21" t="str">
        <f t="shared" si="8370"/>
        <v>gamissāmi + iti</v>
      </c>
      <c r="O5730" s="21" t="str">
        <f t="shared" si="8371"/>
        <v/>
      </c>
      <c r="P5730" s="21" t="str">
        <f t="shared" si="8372"/>
        <v/>
      </c>
      <c r="Q5730" s="21"/>
      <c r="R5730" s="21" t="s">
        <v>11177</v>
      </c>
      <c r="S5730" s="21" t="s">
        <v>11183</v>
      </c>
      <c r="T5730" s="21" t="s">
        <v>11185</v>
      </c>
      <c r="U5730" s="23"/>
      <c r="V5730" s="23"/>
      <c r="W5730" s="15">
        <f t="shared" si="2"/>
        <v>45635</v>
      </c>
      <c r="X5730" s="24">
        <v>5729.0</v>
      </c>
      <c r="Y5730" s="17" t="str">
        <f t="shared" si="8357"/>
        <v>=COUNTIFS(C$3:C5730,C5730)</v>
      </c>
      <c r="Z5730" s="25" t="str">
        <f t="shared" si="8358"/>
        <v>#NAME?</v>
      </c>
      <c r="AA5730" s="25" t="str">
        <f t="shared" si="8359"/>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0"/>
        <v>5</v>
      </c>
      <c r="B5731" s="10">
        <f t="shared" si="8292"/>
        <v>75</v>
      </c>
      <c r="C5731" s="12" t="s">
        <v>11137</v>
      </c>
      <c r="D5731" s="21" t="str">
        <f t="shared" si="8361"/>
        <v>noun</v>
      </c>
      <c r="E5731" s="21" t="str">
        <f t="shared" si="8362"/>
        <v>fem nom sg</v>
      </c>
      <c r="F5731" s="21" t="str">
        <f t="shared" si="8363"/>
        <v/>
      </c>
      <c r="G5731" s="21"/>
      <c r="H5731" s="21" t="str">
        <f t="shared" si="8364"/>
        <v>training, precept, training precept</v>
      </c>
      <c r="I5731" s="21" t="str">
        <f t="shared" si="8365"/>
        <v/>
      </c>
      <c r="J5731" s="21" t="str">
        <f t="shared" si="8366"/>
        <v>√sikkh (train)</v>
      </c>
      <c r="K5731" s="21">
        <f t="shared" si="8367"/>
        <v>1</v>
      </c>
      <c r="L5731" s="21" t="str">
        <f t="shared" si="8368"/>
        <v>a</v>
      </c>
      <c r="M5731" s="21" t="str">
        <f t="shared" si="8369"/>
        <v/>
      </c>
      <c r="N5731" s="21" t="str">
        <f t="shared" si="8370"/>
        <v>√sikkh + ā</v>
      </c>
      <c r="O5731" s="21" t="str">
        <f t="shared" si="8371"/>
        <v/>
      </c>
      <c r="P5731" s="21" t="str">
        <f t="shared" si="8372"/>
        <v/>
      </c>
      <c r="Q5731" s="21"/>
      <c r="R5731" s="21" t="s">
        <v>11177</v>
      </c>
      <c r="S5731" s="21" t="s">
        <v>11183</v>
      </c>
      <c r="T5731" s="21" t="s">
        <v>11185</v>
      </c>
      <c r="U5731" s="23"/>
      <c r="V5731" s="23"/>
      <c r="W5731" s="15">
        <f t="shared" si="2"/>
        <v>45635</v>
      </c>
      <c r="X5731" s="24">
        <v>5730.0</v>
      </c>
      <c r="Y5731" s="17" t="str">
        <f t="shared" si="8357"/>
        <v>=COUNTIFS(C$3:C5731,C5731)</v>
      </c>
      <c r="Z5731" s="25" t="str">
        <f t="shared" si="8358"/>
        <v>#NAME?</v>
      </c>
      <c r="AA5731" s="25" t="str">
        <f t="shared" si="8359"/>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0"/>
        <v>6</v>
      </c>
      <c r="B5732" s="10">
        <f t="shared" si="8292"/>
        <v>76</v>
      </c>
      <c r="C5732" s="12" t="s">
        <v>10666</v>
      </c>
      <c r="D5732" s="21" t="str">
        <f t="shared" si="8361"/>
        <v>noun</v>
      </c>
      <c r="E5732" s="21" t="str">
        <f t="shared" si="8362"/>
        <v>nt abl sg of karaṇīya, ptp of karoti</v>
      </c>
      <c r="F5732" s="21" t="str">
        <f t="shared" si="8363"/>
        <v/>
      </c>
      <c r="G5732" s="21"/>
      <c r="H5732" s="21" t="str">
        <f t="shared" si="8364"/>
        <v>duty; obligation; business; something to be done</v>
      </c>
      <c r="I5732" s="21" t="str">
        <f t="shared" si="8365"/>
        <v>to be done</v>
      </c>
      <c r="J5732" s="21" t="str">
        <f t="shared" si="8366"/>
        <v>√kar (do, make)</v>
      </c>
      <c r="K5732" s="21">
        <f t="shared" si="8367"/>
        <v>7</v>
      </c>
      <c r="L5732" s="21" t="str">
        <f t="shared" si="8368"/>
        <v>o</v>
      </c>
      <c r="M5732" s="21" t="str">
        <f t="shared" si="8369"/>
        <v/>
      </c>
      <c r="N5732" s="21" t="str">
        <f t="shared" si="8370"/>
        <v>√kar + aṇīya</v>
      </c>
      <c r="O5732" s="21" t="str">
        <f t="shared" si="8371"/>
        <v/>
      </c>
      <c r="P5732" s="21" t="str">
        <f t="shared" si="8372"/>
        <v/>
      </c>
      <c r="Q5732" s="21"/>
      <c r="R5732" s="21" t="s">
        <v>11177</v>
      </c>
      <c r="S5732" s="21" t="s">
        <v>11183</v>
      </c>
      <c r="T5732" s="21" t="s">
        <v>11185</v>
      </c>
      <c r="U5732" s="23"/>
      <c r="V5732" s="23"/>
      <c r="W5732" s="15">
        <f t="shared" si="2"/>
        <v>45635</v>
      </c>
      <c r="X5732" s="24">
        <v>5731.0</v>
      </c>
      <c r="Y5732" s="17" t="str">
        <f t="shared" si="8357"/>
        <v>=COUNTIFS(C$3:C5732,C5732)</v>
      </c>
      <c r="Z5732" s="25" t="str">
        <f t="shared" si="8358"/>
        <v>#NAME?</v>
      </c>
      <c r="AA5732" s="25" t="str">
        <f t="shared" si="8359"/>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92"/>
        <v>0</v>
      </c>
      <c r="C5733" s="130"/>
      <c r="D5733" s="130"/>
      <c r="E5733" s="130"/>
      <c r="F5733" s="130"/>
      <c r="G5733" s="130"/>
      <c r="H5733" s="130"/>
      <c r="I5733" s="130"/>
      <c r="J5733" s="130"/>
      <c r="K5733" s="130"/>
      <c r="L5733" s="130"/>
      <c r="M5733" s="130"/>
      <c r="N5733" s="130"/>
      <c r="O5733" s="130"/>
      <c r="P5733" s="130"/>
      <c r="Q5733" s="130"/>
      <c r="R5733" s="130"/>
      <c r="S5733" s="130"/>
      <c r="T5733" s="130"/>
      <c r="U5733" s="36"/>
      <c r="V5733" s="36"/>
      <c r="W5733" s="15">
        <f t="shared" si="2"/>
        <v>45635</v>
      </c>
      <c r="X5733" s="24">
        <v>5732.0</v>
      </c>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92"/>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2"/>
        <v>45635</v>
      </c>
      <c r="X5734" s="24">
        <v>5733.0</v>
      </c>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92"/>
        <v>1</v>
      </c>
      <c r="C5735" s="12" t="s">
        <v>11186</v>
      </c>
      <c r="D5735" s="21"/>
      <c r="E5735" s="21"/>
      <c r="F5735" s="21"/>
      <c r="G5735" s="21"/>
      <c r="H5735" s="21"/>
      <c r="I5735" s="21"/>
      <c r="J5735" s="21"/>
      <c r="K5735" s="21"/>
      <c r="L5735" s="21"/>
      <c r="M5735" s="21"/>
      <c r="N5735" s="21"/>
      <c r="O5735" s="21"/>
      <c r="P5735" s="21"/>
      <c r="Q5735" s="21"/>
      <c r="R5735" s="21"/>
      <c r="S5735" s="21"/>
      <c r="T5735" s="21"/>
      <c r="U5735" s="23"/>
      <c r="V5735" s="23"/>
      <c r="W5735" s="15">
        <f t="shared" si="2"/>
        <v>45635</v>
      </c>
      <c r="X5735" s="24">
        <v>5734.0</v>
      </c>
      <c r="Y5735" s="17" t="str">
        <f t="shared" ref="Y5735:Y5740" si="8373">formulatext(A5735)</f>
        <v>#N/A</v>
      </c>
      <c r="Z5735" s="25" t="str">
        <f t="shared" ref="Z5735:Z5740" si="8374">org.libreoffice.regex(Y5735,"(\= COUNTIFS\(C\$\d{1,3}:)(C\d{1,3})(,)(C\d{1,3})(\))","$2")</f>
        <v>#NAME?</v>
      </c>
      <c r="AA5735" s="25" t="str">
        <f t="shared" ref="AA5735:AA5740" si="8375">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76">COUNTIFS(C$3:C5736,C5736)</f>
        <v>2</v>
      </c>
      <c r="B5736" s="10">
        <f t="shared" si="8292"/>
        <v>2</v>
      </c>
      <c r="C5736" s="12" t="s">
        <v>11178</v>
      </c>
      <c r="D5736" s="21" t="str">
        <f t="shared" ref="D5736:D5740" si="8377">VLOOKUP($C5736,$C$1:$P$7320,2,0)</f>
        <v>adj</v>
      </c>
      <c r="E5736" s="21" t="str">
        <f t="shared" ref="E5736:E5740" si="8378">VLOOKUP($C5736,$C$1:$P$7320,3,0)</f>
        <v>masc nom sg of susaṃvuta</v>
      </c>
      <c r="F5736" s="21" t="str">
        <f t="shared" ref="F5736:F5740" si="8379">VLOOKUP($C5736,$C$1:$P$7320,4,0)</f>
        <v/>
      </c>
      <c r="G5736" s="21"/>
      <c r="H5736" s="21" t="str">
        <f t="shared" ref="H5736:H5740" si="8380">VLOOKUP($C5736,$C$1:$P$7320,6,0)</f>
        <v>well restrained, well controlled</v>
      </c>
      <c r="I5736" s="21" t="str">
        <f t="shared" ref="I5736:I5740" si="8381">VLOOKUP($C5736,$C$1:$P$7320,7,0)</f>
        <v/>
      </c>
      <c r="J5736" s="21" t="str">
        <f t="shared" ref="J5736:J5740" si="8382">VLOOKUP($C5736,$C$1:$P$7320,8,0)</f>
        <v>√var (cover, dress, restrain)</v>
      </c>
      <c r="K5736" s="21">
        <f t="shared" ref="K5736:K5740" si="8383">VLOOKUP($C5736,$C$1:$P$7320,9,0)</f>
        <v>1</v>
      </c>
      <c r="L5736" s="21" t="str">
        <f t="shared" ref="L5736:L5740" si="8384">VLOOKUP($C5736,$C$1:$P$7320,10,0)</f>
        <v>a</v>
      </c>
      <c r="M5736" s="21" t="str">
        <f t="shared" ref="M5736:M5740" si="8385">VLOOKUP($C5736,$C$1:$P$7320,11,0)</f>
        <v/>
      </c>
      <c r="N5736" s="21" t="str">
        <f t="shared" ref="N5736:N5740" si="8386">VLOOKUP($C5736,$C$1:$P$7320,12,0)</f>
        <v>su + saṃ + √var + ta</v>
      </c>
      <c r="O5736" s="21" t="str">
        <f t="shared" ref="O5736:O5740" si="8387">VLOOKUP($C5736,$C$1:$P$7320,13,0)</f>
        <v/>
      </c>
      <c r="P5736" s="21" t="str">
        <f t="shared" ref="P5736:P5740" si="8388">VLOOKUP($C5736,$C$1:$P$7320,14,0)</f>
        <v/>
      </c>
      <c r="Q5736" s="21"/>
      <c r="R5736" s="27" t="s">
        <v>11186</v>
      </c>
      <c r="S5736" s="21" t="s">
        <v>11183</v>
      </c>
      <c r="T5736" s="21" t="s">
        <v>11187</v>
      </c>
      <c r="U5736" s="77"/>
      <c r="V5736" s="23"/>
      <c r="W5736" s="15">
        <f t="shared" si="2"/>
        <v>45635</v>
      </c>
      <c r="X5736" s="24">
        <v>5735.0</v>
      </c>
      <c r="Y5736" s="17" t="str">
        <f t="shared" si="8373"/>
        <v>=COUNTIFS(C$3:C5736,C5736)</v>
      </c>
      <c r="Z5736" s="25" t="str">
        <f t="shared" si="8374"/>
        <v>#NAME?</v>
      </c>
      <c r="AA5736" s="25" t="str">
        <f t="shared" si="8375"/>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76"/>
        <v>5</v>
      </c>
      <c r="B5737" s="10">
        <f t="shared" si="8292"/>
        <v>26</v>
      </c>
      <c r="C5737" s="12" t="s">
        <v>7008</v>
      </c>
      <c r="D5737" s="21" t="str">
        <f t="shared" si="8377"/>
        <v>noun</v>
      </c>
      <c r="E5737" s="21" t="str">
        <f t="shared" si="8378"/>
        <v>nt loc sg of antaraghara, comp</v>
      </c>
      <c r="F5737" s="21" t="str">
        <f t="shared" si="8379"/>
        <v/>
      </c>
      <c r="G5737" s="21"/>
      <c r="H5737" s="21" t="str">
        <f t="shared" si="8380"/>
        <v>inside the village, around the village</v>
      </c>
      <c r="I5737" s="21" t="str">
        <f t="shared" si="8381"/>
        <v>in-between house</v>
      </c>
      <c r="J5737" s="21" t="str">
        <f t="shared" si="8382"/>
        <v/>
      </c>
      <c r="K5737" s="21" t="str">
        <f t="shared" si="8383"/>
        <v/>
      </c>
      <c r="L5737" s="21" t="str">
        <f t="shared" si="8384"/>
        <v/>
      </c>
      <c r="M5737" s="21" t="str">
        <f t="shared" si="8385"/>
        <v/>
      </c>
      <c r="N5737" s="21" t="str">
        <f t="shared" si="8386"/>
        <v>antara + ghara</v>
      </c>
      <c r="O5737" s="21" t="str">
        <f t="shared" si="8387"/>
        <v>kammadhāraya</v>
      </c>
      <c r="P5737" s="21" t="str">
        <f t="shared" si="8388"/>
        <v>antara + ghara</v>
      </c>
      <c r="Q5737" s="21"/>
      <c r="R5737" s="136" t="s">
        <v>11186</v>
      </c>
      <c r="S5737" s="21" t="s">
        <v>11183</v>
      </c>
      <c r="T5737" s="21" t="s">
        <v>11187</v>
      </c>
      <c r="U5737" s="23"/>
      <c r="V5737" s="23"/>
      <c r="W5737" s="15">
        <f t="shared" si="2"/>
        <v>45635</v>
      </c>
      <c r="X5737" s="24">
        <v>5736.0</v>
      </c>
      <c r="Y5737" s="17" t="str">
        <f t="shared" si="8373"/>
        <v>=COUNTIFS(C$3:C5737,C5737)</v>
      </c>
      <c r="Z5737" s="25" t="str">
        <f t="shared" si="8374"/>
        <v>#NAME?</v>
      </c>
      <c r="AA5737" s="25" t="str">
        <f t="shared" si="8375"/>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76"/>
        <v>2</v>
      </c>
      <c r="B5738" s="10">
        <f t="shared" si="8292"/>
        <v>12</v>
      </c>
      <c r="C5738" s="12" t="s">
        <v>11168</v>
      </c>
      <c r="D5738" s="21" t="str">
        <f t="shared" si="8377"/>
        <v>comp</v>
      </c>
      <c r="E5738" s="21" t="str">
        <f t="shared" si="8378"/>
        <v>sandhi, fut + ind</v>
      </c>
      <c r="F5738" s="21" t="str">
        <f t="shared" si="8379"/>
        <v/>
      </c>
      <c r="G5738" s="21"/>
      <c r="H5738" s="21" t="str">
        <f t="shared" si="8380"/>
        <v/>
      </c>
      <c r="I5738" s="21" t="str">
        <f t="shared" si="8381"/>
        <v/>
      </c>
      <c r="J5738" s="21" t="str">
        <f t="shared" si="8382"/>
        <v/>
      </c>
      <c r="K5738" s="21" t="str">
        <f t="shared" si="8383"/>
        <v/>
      </c>
      <c r="L5738" s="21" t="str">
        <f t="shared" si="8384"/>
        <v/>
      </c>
      <c r="M5738" s="21" t="str">
        <f t="shared" si="8385"/>
        <v/>
      </c>
      <c r="N5738" s="21" t="str">
        <f t="shared" si="8386"/>
        <v>nisīdissāmi + iti</v>
      </c>
      <c r="O5738" s="21" t="str">
        <f t="shared" si="8387"/>
        <v/>
      </c>
      <c r="P5738" s="21" t="str">
        <f t="shared" si="8388"/>
        <v/>
      </c>
      <c r="Q5738" s="21"/>
      <c r="R5738" s="136" t="s">
        <v>11186</v>
      </c>
      <c r="S5738" s="21" t="s">
        <v>11183</v>
      </c>
      <c r="T5738" s="21" t="s">
        <v>11187</v>
      </c>
      <c r="U5738" s="23"/>
      <c r="V5738" s="23"/>
      <c r="W5738" s="15">
        <f t="shared" si="2"/>
        <v>45635</v>
      </c>
      <c r="X5738" s="24">
        <v>5737.0</v>
      </c>
      <c r="Y5738" s="17" t="str">
        <f t="shared" si="8373"/>
        <v>=COUNTIFS(C$3:C5738,C5738)</v>
      </c>
      <c r="Z5738" s="25" t="str">
        <f t="shared" si="8374"/>
        <v>#NAME?</v>
      </c>
      <c r="AA5738" s="25" t="str">
        <f t="shared" si="8375"/>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76"/>
        <v>6</v>
      </c>
      <c r="B5739" s="10">
        <f t="shared" si="8292"/>
        <v>75</v>
      </c>
      <c r="C5739" s="12" t="s">
        <v>11137</v>
      </c>
      <c r="D5739" s="21" t="str">
        <f t="shared" si="8377"/>
        <v>noun</v>
      </c>
      <c r="E5739" s="21" t="str">
        <f t="shared" si="8378"/>
        <v>fem nom sg</v>
      </c>
      <c r="F5739" s="21" t="str">
        <f t="shared" si="8379"/>
        <v/>
      </c>
      <c r="G5739" s="21"/>
      <c r="H5739" s="21" t="str">
        <f t="shared" si="8380"/>
        <v>training, precept, training precept</v>
      </c>
      <c r="I5739" s="21" t="str">
        <f t="shared" si="8381"/>
        <v/>
      </c>
      <c r="J5739" s="21" t="str">
        <f t="shared" si="8382"/>
        <v>√sikkh (train)</v>
      </c>
      <c r="K5739" s="21">
        <f t="shared" si="8383"/>
        <v>1</v>
      </c>
      <c r="L5739" s="21" t="str">
        <f t="shared" si="8384"/>
        <v>a</v>
      </c>
      <c r="M5739" s="21" t="str">
        <f t="shared" si="8385"/>
        <v/>
      </c>
      <c r="N5739" s="21" t="str">
        <f t="shared" si="8386"/>
        <v>√sikkh + ā</v>
      </c>
      <c r="O5739" s="21" t="str">
        <f t="shared" si="8387"/>
        <v/>
      </c>
      <c r="P5739" s="21" t="str">
        <f t="shared" si="8388"/>
        <v/>
      </c>
      <c r="Q5739" s="21"/>
      <c r="R5739" s="136" t="s">
        <v>11186</v>
      </c>
      <c r="S5739" s="21" t="s">
        <v>11183</v>
      </c>
      <c r="T5739" s="21" t="s">
        <v>11187</v>
      </c>
      <c r="U5739" s="23"/>
      <c r="V5739" s="23"/>
      <c r="W5739" s="15">
        <f t="shared" si="2"/>
        <v>45635</v>
      </c>
      <c r="X5739" s="24">
        <v>5738.0</v>
      </c>
      <c r="Y5739" s="17" t="str">
        <f t="shared" si="8373"/>
        <v>=COUNTIFS(C$3:C5739,C5739)</v>
      </c>
      <c r="Z5739" s="25" t="str">
        <f t="shared" si="8374"/>
        <v>#NAME?</v>
      </c>
      <c r="AA5739" s="25" t="str">
        <f t="shared" si="8375"/>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76"/>
        <v>7</v>
      </c>
      <c r="B5740" s="10">
        <f t="shared" si="8292"/>
        <v>76</v>
      </c>
      <c r="C5740" s="12" t="s">
        <v>10666</v>
      </c>
      <c r="D5740" s="21" t="str">
        <f t="shared" si="8377"/>
        <v>noun</v>
      </c>
      <c r="E5740" s="21" t="str">
        <f t="shared" si="8378"/>
        <v>nt abl sg of karaṇīya, ptp of karoti</v>
      </c>
      <c r="F5740" s="21" t="str">
        <f t="shared" si="8379"/>
        <v/>
      </c>
      <c r="G5740" s="21"/>
      <c r="H5740" s="21" t="str">
        <f t="shared" si="8380"/>
        <v>duty; obligation; business; something to be done</v>
      </c>
      <c r="I5740" s="21" t="str">
        <f t="shared" si="8381"/>
        <v>to be done</v>
      </c>
      <c r="J5740" s="21" t="str">
        <f t="shared" si="8382"/>
        <v>√kar (do, make)</v>
      </c>
      <c r="K5740" s="21">
        <f t="shared" si="8383"/>
        <v>7</v>
      </c>
      <c r="L5740" s="21" t="str">
        <f t="shared" si="8384"/>
        <v>o</v>
      </c>
      <c r="M5740" s="21" t="str">
        <f t="shared" si="8385"/>
        <v/>
      </c>
      <c r="N5740" s="21" t="str">
        <f t="shared" si="8386"/>
        <v>√kar + aṇīya</v>
      </c>
      <c r="O5740" s="21" t="str">
        <f t="shared" si="8387"/>
        <v/>
      </c>
      <c r="P5740" s="21" t="str">
        <f t="shared" si="8388"/>
        <v/>
      </c>
      <c r="Q5740" s="21"/>
      <c r="R5740" s="136" t="s">
        <v>11186</v>
      </c>
      <c r="S5740" s="21" t="s">
        <v>11183</v>
      </c>
      <c r="T5740" s="21" t="s">
        <v>11187</v>
      </c>
      <c r="U5740" s="23"/>
      <c r="V5740" s="23"/>
      <c r="W5740" s="15">
        <f t="shared" si="2"/>
        <v>45635</v>
      </c>
      <c r="X5740" s="24">
        <v>5739.0</v>
      </c>
      <c r="Y5740" s="17" t="str">
        <f t="shared" si="8373"/>
        <v>=COUNTIFS(C$3:C5740,C5740)</v>
      </c>
      <c r="Z5740" s="25" t="str">
        <f t="shared" si="8374"/>
        <v>#NAME?</v>
      </c>
      <c r="AA5740" s="25" t="str">
        <f t="shared" si="8375"/>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92"/>
        <v>0</v>
      </c>
      <c r="C5741" s="130"/>
      <c r="D5741" s="130"/>
      <c r="E5741" s="130"/>
      <c r="F5741" s="130"/>
      <c r="G5741" s="130"/>
      <c r="H5741" s="130"/>
      <c r="I5741" s="130"/>
      <c r="J5741" s="130"/>
      <c r="K5741" s="130"/>
      <c r="L5741" s="130"/>
      <c r="M5741" s="130"/>
      <c r="N5741" s="130"/>
      <c r="O5741" s="130"/>
      <c r="P5741" s="130"/>
      <c r="Q5741" s="130"/>
      <c r="R5741" s="130"/>
      <c r="S5741" s="130"/>
      <c r="T5741" s="130"/>
      <c r="U5741" s="36"/>
      <c r="V5741" s="36"/>
      <c r="W5741" s="15">
        <f t="shared" si="2"/>
        <v>45635</v>
      </c>
      <c r="X5741" s="24">
        <v>5740.0</v>
      </c>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92"/>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2"/>
        <v>45635</v>
      </c>
      <c r="X5742" s="24">
        <v>5741.0</v>
      </c>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92"/>
        <v>1</v>
      </c>
      <c r="C5743" s="12" t="s">
        <v>11188</v>
      </c>
      <c r="D5743" s="21"/>
      <c r="E5743" s="21"/>
      <c r="F5743" s="21"/>
      <c r="G5743" s="21"/>
      <c r="H5743" s="21"/>
      <c r="I5743" s="21"/>
      <c r="J5743" s="21"/>
      <c r="K5743" s="21"/>
      <c r="L5743" s="21"/>
      <c r="M5743" s="21"/>
      <c r="N5743" s="21"/>
      <c r="O5743" s="21"/>
      <c r="P5743" s="21"/>
      <c r="Q5743" s="21"/>
      <c r="R5743" s="21"/>
      <c r="S5743" s="21"/>
      <c r="T5743" s="21"/>
      <c r="U5743" s="23"/>
      <c r="V5743" s="23"/>
      <c r="W5743" s="15">
        <f t="shared" si="2"/>
        <v>45635</v>
      </c>
      <c r="X5743" s="24">
        <v>5742.0</v>
      </c>
      <c r="Y5743" s="17" t="str">
        <f t="shared" ref="Y5743:Y5750" si="8389">formulatext(A5743)</f>
        <v>#N/A</v>
      </c>
      <c r="Z5743" s="25" t="str">
        <f t="shared" ref="Z5743:Z5750" si="8390">org.libreoffice.regex(Y5743,"(\= COUNTIFS\(C\$\d{1,3}:)(C\d{1,3})(,)(C\d{1,3})(\))","$2")</f>
        <v>#NAME?</v>
      </c>
      <c r="AA5743" s="25" t="str">
        <f t="shared" ref="AA5743:AA5750" si="8391">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92">COUNTIFS(C$3:C5744,C5744)</f>
        <v>1</v>
      </c>
      <c r="B5744" s="10">
        <f t="shared" si="8292"/>
        <v>2</v>
      </c>
      <c r="C5744" s="12" t="s">
        <v>11189</v>
      </c>
      <c r="D5744" s="21" t="s">
        <v>250</v>
      </c>
      <c r="E5744" s="21" t="s">
        <v>913</v>
      </c>
      <c r="F5744" s="21"/>
      <c r="G5744" s="21"/>
      <c r="H5744" s="21" t="s">
        <v>11190</v>
      </c>
      <c r="I5744" s="21" t="s">
        <v>11191</v>
      </c>
      <c r="J5744" s="21"/>
      <c r="K5744" s="21"/>
      <c r="L5744" s="21"/>
      <c r="M5744" s="21"/>
      <c r="N5744" s="21" t="s">
        <v>11192</v>
      </c>
      <c r="O5744" s="21" t="s">
        <v>65</v>
      </c>
      <c r="P5744" s="21" t="s">
        <v>11192</v>
      </c>
      <c r="Q5744" s="21"/>
      <c r="R5744" s="21" t="s">
        <v>11188</v>
      </c>
      <c r="S5744" s="21" t="s">
        <v>11193</v>
      </c>
      <c r="T5744" s="22" t="s">
        <v>11194</v>
      </c>
      <c r="U5744" s="23"/>
      <c r="V5744" s="23"/>
      <c r="W5744" s="15">
        <f t="shared" si="2"/>
        <v>45635</v>
      </c>
      <c r="X5744" s="24">
        <v>5743.0</v>
      </c>
      <c r="Y5744" s="17" t="str">
        <f t="shared" si="8389"/>
        <v>=COUNTIFS(C$3:C5744,C5744)</v>
      </c>
      <c r="Z5744" s="25" t="str">
        <f t="shared" si="8390"/>
        <v>#NAME?</v>
      </c>
      <c r="AA5744" s="25" t="str">
        <f t="shared" si="8391"/>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92"/>
        <v>1</v>
      </c>
      <c r="B5745" s="10">
        <f t="shared" si="8292"/>
        <v>1</v>
      </c>
      <c r="C5745" s="12" t="s">
        <v>11195</v>
      </c>
      <c r="D5745" s="21" t="s">
        <v>183</v>
      </c>
      <c r="E5745" s="21"/>
      <c r="F5745" s="21"/>
      <c r="G5745" s="21"/>
      <c r="H5745" s="21" t="s">
        <v>11196</v>
      </c>
      <c r="I5745" s="21" t="s">
        <v>11197</v>
      </c>
      <c r="J5745" s="21" t="s">
        <v>4831</v>
      </c>
      <c r="K5745" s="21">
        <v>1.0</v>
      </c>
      <c r="L5745" s="21" t="s">
        <v>35</v>
      </c>
      <c r="M5745" s="21"/>
      <c r="N5745" s="21" t="s">
        <v>11198</v>
      </c>
      <c r="O5745" s="21"/>
      <c r="P5745" s="21"/>
      <c r="Q5745" s="21"/>
      <c r="R5745" s="21" t="s">
        <v>11188</v>
      </c>
      <c r="S5745" s="21" t="s">
        <v>11193</v>
      </c>
      <c r="T5745" s="22" t="s">
        <v>11199</v>
      </c>
      <c r="U5745" s="23"/>
      <c r="V5745" s="23"/>
      <c r="W5745" s="15">
        <f t="shared" si="2"/>
        <v>45635</v>
      </c>
      <c r="X5745" s="24">
        <v>5744.0</v>
      </c>
      <c r="Y5745" s="17" t="str">
        <f t="shared" si="8389"/>
        <v>=COUNTIFS(C$3:C5745,C5745)</v>
      </c>
      <c r="Z5745" s="25" t="str">
        <f t="shared" si="8390"/>
        <v>#NAME?</v>
      </c>
      <c r="AA5745" s="25" t="str">
        <f t="shared" si="8391"/>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2"/>
        <v>1</v>
      </c>
      <c r="B5746" s="10">
        <f t="shared" si="8292"/>
        <v>1</v>
      </c>
      <c r="C5746" s="12" t="s">
        <v>11200</v>
      </c>
      <c r="D5746" s="21" t="s">
        <v>250</v>
      </c>
      <c r="E5746" s="21" t="s">
        <v>3394</v>
      </c>
      <c r="F5746" s="21"/>
      <c r="G5746" s="21"/>
      <c r="H5746" s="21" t="s">
        <v>11201</v>
      </c>
      <c r="I5746" s="21" t="s">
        <v>11202</v>
      </c>
      <c r="J5746" s="21" t="s">
        <v>11203</v>
      </c>
      <c r="K5746" s="21">
        <v>1.0</v>
      </c>
      <c r="L5746" s="21" t="s">
        <v>35</v>
      </c>
      <c r="M5746" s="21"/>
      <c r="N5746" s="21" t="s">
        <v>11204</v>
      </c>
      <c r="O5746" s="21"/>
      <c r="P5746" s="21"/>
      <c r="Q5746" s="21"/>
      <c r="R5746" s="21" t="s">
        <v>11188</v>
      </c>
      <c r="S5746" s="21" t="s">
        <v>11193</v>
      </c>
      <c r="T5746" s="21" t="s">
        <v>11205</v>
      </c>
      <c r="U5746" s="23"/>
      <c r="V5746" s="23"/>
      <c r="W5746" s="15">
        <f t="shared" si="2"/>
        <v>45635</v>
      </c>
      <c r="X5746" s="24">
        <v>5745.0</v>
      </c>
      <c r="Y5746" s="17" t="str">
        <f t="shared" si="8389"/>
        <v>=COUNTIFS(C$3:C5746,C5746)</v>
      </c>
      <c r="Z5746" s="25" t="str">
        <f t="shared" si="8390"/>
        <v>#NAME?</v>
      </c>
      <c r="AA5746" s="25" t="str">
        <f t="shared" si="8391"/>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2"/>
        <v>6</v>
      </c>
      <c r="B5747" s="10">
        <f t="shared" si="8292"/>
        <v>26</v>
      </c>
      <c r="C5747" s="12" t="s">
        <v>7008</v>
      </c>
      <c r="D5747" s="21" t="str">
        <f t="shared" ref="D5747:D5750" si="8393">VLOOKUP($C5747,$C$1:$P$7320,2,0)</f>
        <v>noun</v>
      </c>
      <c r="E5747" s="21" t="str">
        <f t="shared" ref="E5747:E5750" si="8394">VLOOKUP($C5747,$C$1:$P$7320,3,0)</f>
        <v>nt loc sg of antaraghara, comp</v>
      </c>
      <c r="F5747" s="21" t="str">
        <f t="shared" ref="F5747:F5750" si="8395">VLOOKUP($C5747,$C$1:$P$7320,4,0)</f>
        <v/>
      </c>
      <c r="G5747" s="21"/>
      <c r="H5747" s="21" t="str">
        <f t="shared" ref="H5747:H5750" si="8396">VLOOKUP($C5747,$C$1:$P$7320,6,0)</f>
        <v>inside the village, around the village</v>
      </c>
      <c r="I5747" s="21" t="str">
        <f t="shared" ref="I5747:I5750" si="8397">VLOOKUP($C5747,$C$1:$P$7320,7,0)</f>
        <v>in-between house</v>
      </c>
      <c r="J5747" s="21" t="str">
        <f t="shared" ref="J5747:J5750" si="8398">VLOOKUP($C5747,$C$1:$P$7320,8,0)</f>
        <v/>
      </c>
      <c r="K5747" s="21" t="str">
        <f t="shared" ref="K5747:K5750" si="8399">VLOOKUP($C5747,$C$1:$P$7320,9,0)</f>
        <v/>
      </c>
      <c r="L5747" s="21" t="str">
        <f t="shared" ref="L5747:L5750" si="8400">VLOOKUP($C5747,$C$1:$P$7320,10,0)</f>
        <v/>
      </c>
      <c r="M5747" s="21" t="str">
        <f t="shared" ref="M5747:M5750" si="8401">VLOOKUP($C5747,$C$1:$P$7320,11,0)</f>
        <v/>
      </c>
      <c r="N5747" s="21" t="str">
        <f t="shared" ref="N5747:N5750" si="8402">VLOOKUP($C5747,$C$1:$P$7320,12,0)</f>
        <v>antara + ghara</v>
      </c>
      <c r="O5747" s="21" t="str">
        <f t="shared" ref="O5747:O5750" si="8403">VLOOKUP($C5747,$C$1:$P$7320,13,0)</f>
        <v>kammadhāraya</v>
      </c>
      <c r="P5747" s="21" t="str">
        <f t="shared" ref="P5747:P5750" si="8404">VLOOKUP($C5747,$C$1:$P$7320,14,0)</f>
        <v>antara + ghara</v>
      </c>
      <c r="Q5747" s="21"/>
      <c r="R5747" s="21" t="s">
        <v>11188</v>
      </c>
      <c r="S5747" s="21" t="s">
        <v>11193</v>
      </c>
      <c r="T5747" s="21" t="s">
        <v>11206</v>
      </c>
      <c r="U5747" s="23"/>
      <c r="V5747" s="23"/>
      <c r="W5747" s="15">
        <f t="shared" si="2"/>
        <v>45635</v>
      </c>
      <c r="X5747" s="24">
        <v>5746.0</v>
      </c>
      <c r="Y5747" s="17" t="str">
        <f t="shared" si="8389"/>
        <v>=COUNTIFS(C$3:C5747,C5747)</v>
      </c>
      <c r="Z5747" s="25" t="str">
        <f t="shared" si="8390"/>
        <v>#NAME?</v>
      </c>
      <c r="AA5747" s="25" t="str">
        <f t="shared" si="8391"/>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2"/>
        <v>3</v>
      </c>
      <c r="B5748" s="10">
        <f t="shared" si="8292"/>
        <v>12</v>
      </c>
      <c r="C5748" s="12" t="s">
        <v>11159</v>
      </c>
      <c r="D5748" s="21" t="str">
        <f t="shared" si="8393"/>
        <v>comp</v>
      </c>
      <c r="E5748" s="21" t="str">
        <f t="shared" si="8394"/>
        <v>sandhi, fut + ind</v>
      </c>
      <c r="F5748" s="21" t="str">
        <f t="shared" si="8395"/>
        <v/>
      </c>
      <c r="G5748" s="21"/>
      <c r="H5748" s="21" t="str">
        <f t="shared" si="8396"/>
        <v/>
      </c>
      <c r="I5748" s="21" t="str">
        <f t="shared" si="8397"/>
        <v/>
      </c>
      <c r="J5748" s="21" t="str">
        <f t="shared" si="8398"/>
        <v/>
      </c>
      <c r="K5748" s="21" t="str">
        <f t="shared" si="8399"/>
        <v/>
      </c>
      <c r="L5748" s="21" t="str">
        <f t="shared" si="8400"/>
        <v/>
      </c>
      <c r="M5748" s="21" t="str">
        <f t="shared" si="8401"/>
        <v/>
      </c>
      <c r="N5748" s="21" t="str">
        <f t="shared" si="8402"/>
        <v>gamissāmi + iti</v>
      </c>
      <c r="O5748" s="21" t="str">
        <f t="shared" si="8403"/>
        <v/>
      </c>
      <c r="P5748" s="21" t="str">
        <f t="shared" si="8404"/>
        <v/>
      </c>
      <c r="Q5748" s="21"/>
      <c r="R5748" s="21" t="s">
        <v>11188</v>
      </c>
      <c r="S5748" s="21" t="s">
        <v>11193</v>
      </c>
      <c r="T5748" s="21" t="s">
        <v>11206</v>
      </c>
      <c r="U5748" s="23"/>
      <c r="V5748" s="23"/>
      <c r="W5748" s="15">
        <f t="shared" si="2"/>
        <v>45635</v>
      </c>
      <c r="X5748" s="24">
        <v>5747.0</v>
      </c>
      <c r="Y5748" s="17" t="str">
        <f t="shared" si="8389"/>
        <v>=COUNTIFS(C$3:C5748,C5748)</v>
      </c>
      <c r="Z5748" s="25" t="str">
        <f t="shared" si="8390"/>
        <v>#NAME?</v>
      </c>
      <c r="AA5748" s="25" t="str">
        <f t="shared" si="8391"/>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2"/>
        <v>7</v>
      </c>
      <c r="B5749" s="10">
        <f t="shared" si="8292"/>
        <v>75</v>
      </c>
      <c r="C5749" s="12" t="s">
        <v>11137</v>
      </c>
      <c r="D5749" s="21" t="str">
        <f t="shared" si="8393"/>
        <v>noun</v>
      </c>
      <c r="E5749" s="21" t="str">
        <f t="shared" si="8394"/>
        <v>fem nom sg</v>
      </c>
      <c r="F5749" s="21" t="str">
        <f t="shared" si="8395"/>
        <v/>
      </c>
      <c r="G5749" s="21"/>
      <c r="H5749" s="21" t="str">
        <f t="shared" si="8396"/>
        <v>training, precept, training precept</v>
      </c>
      <c r="I5749" s="21" t="str">
        <f t="shared" si="8397"/>
        <v/>
      </c>
      <c r="J5749" s="21" t="str">
        <f t="shared" si="8398"/>
        <v>√sikkh (train)</v>
      </c>
      <c r="K5749" s="21">
        <f t="shared" si="8399"/>
        <v>1</v>
      </c>
      <c r="L5749" s="21" t="str">
        <f t="shared" si="8400"/>
        <v>a</v>
      </c>
      <c r="M5749" s="21" t="str">
        <f t="shared" si="8401"/>
        <v/>
      </c>
      <c r="N5749" s="21" t="str">
        <f t="shared" si="8402"/>
        <v>√sikkh + ā</v>
      </c>
      <c r="O5749" s="21" t="str">
        <f t="shared" si="8403"/>
        <v/>
      </c>
      <c r="P5749" s="21" t="str">
        <f t="shared" si="8404"/>
        <v/>
      </c>
      <c r="Q5749" s="21"/>
      <c r="R5749" s="21" t="s">
        <v>11188</v>
      </c>
      <c r="S5749" s="21" t="s">
        <v>11193</v>
      </c>
      <c r="T5749" s="21" t="s">
        <v>11206</v>
      </c>
      <c r="U5749" s="23"/>
      <c r="V5749" s="23"/>
      <c r="W5749" s="15">
        <f t="shared" si="2"/>
        <v>45635</v>
      </c>
      <c r="X5749" s="24">
        <v>5748.0</v>
      </c>
      <c r="Y5749" s="17" t="str">
        <f t="shared" si="8389"/>
        <v>=COUNTIFS(C$3:C5749,C5749)</v>
      </c>
      <c r="Z5749" s="25" t="str">
        <f t="shared" si="8390"/>
        <v>#NAME?</v>
      </c>
      <c r="AA5749" s="25" t="str">
        <f t="shared" si="8391"/>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2"/>
        <v>8</v>
      </c>
      <c r="B5750" s="10">
        <f t="shared" si="8292"/>
        <v>76</v>
      </c>
      <c r="C5750" s="12" t="s">
        <v>10666</v>
      </c>
      <c r="D5750" s="21" t="str">
        <f t="shared" si="8393"/>
        <v>noun</v>
      </c>
      <c r="E5750" s="21" t="str">
        <f t="shared" si="8394"/>
        <v>nt abl sg of karaṇīya, ptp of karoti</v>
      </c>
      <c r="F5750" s="21" t="str">
        <f t="shared" si="8395"/>
        <v/>
      </c>
      <c r="G5750" s="21"/>
      <c r="H5750" s="21" t="str">
        <f t="shared" si="8396"/>
        <v>duty; obligation; business; something to be done</v>
      </c>
      <c r="I5750" s="21" t="str">
        <f t="shared" si="8397"/>
        <v>to be done</v>
      </c>
      <c r="J5750" s="21" t="str">
        <f t="shared" si="8398"/>
        <v>√kar (do, make)</v>
      </c>
      <c r="K5750" s="21">
        <f t="shared" si="8399"/>
        <v>7</v>
      </c>
      <c r="L5750" s="21" t="str">
        <f t="shared" si="8400"/>
        <v>o</v>
      </c>
      <c r="M5750" s="21" t="str">
        <f t="shared" si="8401"/>
        <v/>
      </c>
      <c r="N5750" s="21" t="str">
        <f t="shared" si="8402"/>
        <v>√kar + aṇīya</v>
      </c>
      <c r="O5750" s="21" t="str">
        <f t="shared" si="8403"/>
        <v/>
      </c>
      <c r="P5750" s="21" t="str">
        <f t="shared" si="8404"/>
        <v/>
      </c>
      <c r="Q5750" s="21"/>
      <c r="R5750" s="21" t="s">
        <v>11188</v>
      </c>
      <c r="S5750" s="21" t="s">
        <v>11193</v>
      </c>
      <c r="T5750" s="21" t="s">
        <v>11206</v>
      </c>
      <c r="U5750" s="23"/>
      <c r="V5750" s="23"/>
      <c r="W5750" s="15">
        <f t="shared" si="2"/>
        <v>45635</v>
      </c>
      <c r="X5750" s="24">
        <v>5749.0</v>
      </c>
      <c r="Y5750" s="17" t="str">
        <f t="shared" si="8389"/>
        <v>=COUNTIFS(C$3:C5750,C5750)</v>
      </c>
      <c r="Z5750" s="25" t="str">
        <f t="shared" si="8390"/>
        <v>#NAME?</v>
      </c>
      <c r="AA5750" s="25" t="str">
        <f t="shared" si="8391"/>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92"/>
        <v>0</v>
      </c>
      <c r="C5751" s="130"/>
      <c r="D5751" s="130"/>
      <c r="E5751" s="130"/>
      <c r="F5751" s="130"/>
      <c r="G5751" s="130"/>
      <c r="H5751" s="130"/>
      <c r="I5751" s="130"/>
      <c r="J5751" s="130"/>
      <c r="K5751" s="130"/>
      <c r="L5751" s="130"/>
      <c r="M5751" s="130"/>
      <c r="N5751" s="130"/>
      <c r="O5751" s="130"/>
      <c r="P5751" s="130"/>
      <c r="Q5751" s="130"/>
      <c r="R5751" s="130"/>
      <c r="S5751" s="130"/>
      <c r="T5751" s="130"/>
      <c r="U5751" s="36"/>
      <c r="V5751" s="36"/>
      <c r="W5751" s="15">
        <f t="shared" si="2"/>
        <v>45635</v>
      </c>
      <c r="X5751" s="24">
        <v>5750.0</v>
      </c>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92"/>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2"/>
        <v>45635</v>
      </c>
      <c r="X5752" s="24">
        <v>5751.0</v>
      </c>
      <c r="Y5752" s="17" t="str">
        <f t="shared" ref="Y5752:Y5758" si="8405">formulatext(A5752)</f>
        <v>#N/A</v>
      </c>
      <c r="Z5752" s="25" t="str">
        <f t="shared" ref="Z5752:Z5758" si="8406">org.libreoffice.regex(Y5752,"(\= COUNTIFS\(C\$\d{1,3}:)(C\d{1,3})(,)(C\d{1,3})(\))","$2")</f>
        <v>#NAME?</v>
      </c>
      <c r="AA5752" s="25" t="str">
        <f t="shared" ref="AA5752:AA5758" si="8407">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92"/>
        <v>1</v>
      </c>
      <c r="C5753" s="12" t="s">
        <v>11207</v>
      </c>
      <c r="D5753" s="21"/>
      <c r="E5753" s="21"/>
      <c r="F5753" s="21"/>
      <c r="G5753" s="21"/>
      <c r="H5753" s="21"/>
      <c r="I5753" s="21"/>
      <c r="J5753" s="21"/>
      <c r="K5753" s="21"/>
      <c r="L5753" s="21"/>
      <c r="M5753" s="21"/>
      <c r="N5753" s="21"/>
      <c r="O5753" s="21"/>
      <c r="P5753" s="21"/>
      <c r="Q5753" s="21"/>
      <c r="R5753" s="21"/>
      <c r="S5753" s="21"/>
      <c r="T5753" s="21"/>
      <c r="U5753" s="23"/>
      <c r="V5753" s="23"/>
      <c r="W5753" s="15">
        <f t="shared" si="2"/>
        <v>45635</v>
      </c>
      <c r="X5753" s="24">
        <v>5752.0</v>
      </c>
      <c r="Y5753" s="17" t="str">
        <f t="shared" si="8405"/>
        <v>#N/A</v>
      </c>
      <c r="Z5753" s="25" t="str">
        <f t="shared" si="8406"/>
        <v>#NAME?</v>
      </c>
      <c r="AA5753" s="25" t="str">
        <f t="shared" si="8407"/>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408">COUNTIFS(C$3:C5754,C5754)</f>
        <v>2</v>
      </c>
      <c r="B5754" s="10">
        <f t="shared" si="8292"/>
        <v>2</v>
      </c>
      <c r="C5754" s="12" t="s">
        <v>11189</v>
      </c>
      <c r="D5754" s="21" t="str">
        <f t="shared" ref="D5754:D5758" si="8409">VLOOKUP($C5754,$C$1:$P$7320,2,0)</f>
        <v>adj</v>
      </c>
      <c r="E5754" s="21" t="str">
        <f t="shared" ref="E5754:E5758" si="8410">VLOOKUP($C5754,$C$1:$P$7320,3,0)</f>
        <v>masc nom sg, comp</v>
      </c>
      <c r="F5754" s="21" t="str">
        <f t="shared" ref="F5754:F5758" si="8411">VLOOKUP($C5754,$C$1:$P$7320,4,0)</f>
        <v/>
      </c>
      <c r="G5754" s="21"/>
      <c r="H5754" s="21" t="str">
        <f t="shared" ref="H5754:H5758" si="8412">VLOOKUP($C5754,$C$1:$P$7320,6,0)</f>
        <v>with downcast eyes</v>
      </c>
      <c r="I5754" s="21" t="str">
        <f t="shared" ref="I5754:I5758" si="8413">VLOOKUP($C5754,$C$1:$P$7320,7,0)</f>
        <v>thrown down eyes</v>
      </c>
      <c r="J5754" s="21" t="str">
        <f t="shared" ref="J5754:J5758" si="8414">VLOOKUP($C5754,$C$1:$P$7320,8,0)</f>
        <v/>
      </c>
      <c r="K5754" s="21" t="str">
        <f t="shared" ref="K5754:K5758" si="8415">VLOOKUP($C5754,$C$1:$P$7320,9,0)</f>
        <v/>
      </c>
      <c r="L5754" s="21" t="str">
        <f t="shared" ref="L5754:L5758" si="8416">VLOOKUP($C5754,$C$1:$P$7320,10,0)</f>
        <v/>
      </c>
      <c r="M5754" s="21" t="str">
        <f t="shared" ref="M5754:M5758" si="8417">VLOOKUP($C5754,$C$1:$P$7320,11,0)</f>
        <v/>
      </c>
      <c r="N5754" s="21" t="str">
        <f t="shared" ref="N5754:N5758" si="8418">VLOOKUP($C5754,$C$1:$P$7320,12,0)</f>
        <v>okkhitta + cakkhu</v>
      </c>
      <c r="O5754" s="21" t="str">
        <f t="shared" ref="O5754:O5758" si="8419">VLOOKUP($C5754,$C$1:$P$7320,13,0)</f>
        <v>kammadhāraya</v>
      </c>
      <c r="P5754" s="21" t="str">
        <f t="shared" ref="P5754:P5758" si="8420">VLOOKUP($C5754,$C$1:$P$7320,14,0)</f>
        <v>okkhitta + cakkhu</v>
      </c>
      <c r="Q5754" s="21"/>
      <c r="R5754" s="21" t="s">
        <v>11207</v>
      </c>
      <c r="S5754" s="21" t="s">
        <v>11193</v>
      </c>
      <c r="T5754" s="21" t="s">
        <v>11208</v>
      </c>
      <c r="U5754" s="77"/>
      <c r="V5754" s="23"/>
      <c r="W5754" s="15">
        <f t="shared" si="2"/>
        <v>45635</v>
      </c>
      <c r="X5754" s="24">
        <v>5753.0</v>
      </c>
      <c r="Y5754" s="17" t="str">
        <f t="shared" si="8405"/>
        <v>=COUNTIFS(C$3:C5754,C5754)</v>
      </c>
      <c r="Z5754" s="25" t="str">
        <f t="shared" si="8406"/>
        <v>#NAME?</v>
      </c>
      <c r="AA5754" s="25" t="str">
        <f t="shared" si="8407"/>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408"/>
        <v>7</v>
      </c>
      <c r="B5755" s="10">
        <f t="shared" si="8292"/>
        <v>26</v>
      </c>
      <c r="C5755" s="12" t="s">
        <v>7008</v>
      </c>
      <c r="D5755" s="21" t="str">
        <f t="shared" si="8409"/>
        <v>noun</v>
      </c>
      <c r="E5755" s="21" t="str">
        <f t="shared" si="8410"/>
        <v>nt loc sg of antaraghara, comp</v>
      </c>
      <c r="F5755" s="21" t="str">
        <f t="shared" si="8411"/>
        <v/>
      </c>
      <c r="G5755" s="21"/>
      <c r="H5755" s="21" t="str">
        <f t="shared" si="8412"/>
        <v>inside the village, around the village</v>
      </c>
      <c r="I5755" s="21" t="str">
        <f t="shared" si="8413"/>
        <v>in-between house</v>
      </c>
      <c r="J5755" s="21" t="str">
        <f t="shared" si="8414"/>
        <v/>
      </c>
      <c r="K5755" s="21" t="str">
        <f t="shared" si="8415"/>
        <v/>
      </c>
      <c r="L5755" s="21" t="str">
        <f t="shared" si="8416"/>
        <v/>
      </c>
      <c r="M5755" s="21" t="str">
        <f t="shared" si="8417"/>
        <v/>
      </c>
      <c r="N5755" s="21" t="str">
        <f t="shared" si="8418"/>
        <v>antara + ghara</v>
      </c>
      <c r="O5755" s="21" t="str">
        <f t="shared" si="8419"/>
        <v>kammadhāraya</v>
      </c>
      <c r="P5755" s="21" t="str">
        <f t="shared" si="8420"/>
        <v>antara + ghara</v>
      </c>
      <c r="Q5755" s="21"/>
      <c r="R5755" s="21" t="s">
        <v>11207</v>
      </c>
      <c r="S5755" s="21" t="s">
        <v>11193</v>
      </c>
      <c r="T5755" s="21" t="s">
        <v>11208</v>
      </c>
      <c r="U5755" s="23"/>
      <c r="V5755" s="23"/>
      <c r="W5755" s="15">
        <f t="shared" si="2"/>
        <v>45635</v>
      </c>
      <c r="X5755" s="24">
        <v>5754.0</v>
      </c>
      <c r="Y5755" s="17" t="str">
        <f t="shared" si="8405"/>
        <v>=COUNTIFS(C$3:C5755,C5755)</v>
      </c>
      <c r="Z5755" s="25" t="str">
        <f t="shared" si="8406"/>
        <v>#NAME?</v>
      </c>
      <c r="AA5755" s="25" t="str">
        <f t="shared" si="8407"/>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08"/>
        <v>3</v>
      </c>
      <c r="B5756" s="10">
        <f t="shared" si="8292"/>
        <v>12</v>
      </c>
      <c r="C5756" s="12" t="s">
        <v>11168</v>
      </c>
      <c r="D5756" s="21" t="str">
        <f t="shared" si="8409"/>
        <v>comp</v>
      </c>
      <c r="E5756" s="21" t="str">
        <f t="shared" si="8410"/>
        <v>sandhi, fut + ind</v>
      </c>
      <c r="F5756" s="21" t="str">
        <f t="shared" si="8411"/>
        <v/>
      </c>
      <c r="G5756" s="21"/>
      <c r="H5756" s="21" t="str">
        <f t="shared" si="8412"/>
        <v/>
      </c>
      <c r="I5756" s="21" t="str">
        <f t="shared" si="8413"/>
        <v/>
      </c>
      <c r="J5756" s="21" t="str">
        <f t="shared" si="8414"/>
        <v/>
      </c>
      <c r="K5756" s="21" t="str">
        <f t="shared" si="8415"/>
        <v/>
      </c>
      <c r="L5756" s="21" t="str">
        <f t="shared" si="8416"/>
        <v/>
      </c>
      <c r="M5756" s="21" t="str">
        <f t="shared" si="8417"/>
        <v/>
      </c>
      <c r="N5756" s="21" t="str">
        <f t="shared" si="8418"/>
        <v>nisīdissāmi + iti</v>
      </c>
      <c r="O5756" s="21" t="str">
        <f t="shared" si="8419"/>
        <v/>
      </c>
      <c r="P5756" s="21" t="str">
        <f t="shared" si="8420"/>
        <v/>
      </c>
      <c r="Q5756" s="21"/>
      <c r="R5756" s="21" t="s">
        <v>11207</v>
      </c>
      <c r="S5756" s="21" t="s">
        <v>11193</v>
      </c>
      <c r="T5756" s="21" t="s">
        <v>11208</v>
      </c>
      <c r="U5756" s="23"/>
      <c r="V5756" s="23"/>
      <c r="W5756" s="15">
        <f t="shared" si="2"/>
        <v>45635</v>
      </c>
      <c r="X5756" s="24">
        <v>5755.0</v>
      </c>
      <c r="Y5756" s="17" t="str">
        <f t="shared" si="8405"/>
        <v>=COUNTIFS(C$3:C5756,C5756)</v>
      </c>
      <c r="Z5756" s="25" t="str">
        <f t="shared" si="8406"/>
        <v>#NAME?</v>
      </c>
      <c r="AA5756" s="25" t="str">
        <f t="shared" si="8407"/>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08"/>
        <v>8</v>
      </c>
      <c r="B5757" s="10">
        <f t="shared" si="8292"/>
        <v>75</v>
      </c>
      <c r="C5757" s="12" t="s">
        <v>11137</v>
      </c>
      <c r="D5757" s="21" t="str">
        <f t="shared" si="8409"/>
        <v>noun</v>
      </c>
      <c r="E5757" s="21" t="str">
        <f t="shared" si="8410"/>
        <v>fem nom sg</v>
      </c>
      <c r="F5757" s="21" t="str">
        <f t="shared" si="8411"/>
        <v/>
      </c>
      <c r="G5757" s="21"/>
      <c r="H5757" s="21" t="str">
        <f t="shared" si="8412"/>
        <v>training, precept, training precept</v>
      </c>
      <c r="I5757" s="21" t="str">
        <f t="shared" si="8413"/>
        <v/>
      </c>
      <c r="J5757" s="21" t="str">
        <f t="shared" si="8414"/>
        <v>√sikkh (train)</v>
      </c>
      <c r="K5757" s="21">
        <f t="shared" si="8415"/>
        <v>1</v>
      </c>
      <c r="L5757" s="21" t="str">
        <f t="shared" si="8416"/>
        <v>a</v>
      </c>
      <c r="M5757" s="21" t="str">
        <f t="shared" si="8417"/>
        <v/>
      </c>
      <c r="N5757" s="21" t="str">
        <f t="shared" si="8418"/>
        <v>√sikkh + ā</v>
      </c>
      <c r="O5757" s="21" t="str">
        <f t="shared" si="8419"/>
        <v/>
      </c>
      <c r="P5757" s="21" t="str">
        <f t="shared" si="8420"/>
        <v/>
      </c>
      <c r="Q5757" s="21"/>
      <c r="R5757" s="21" t="s">
        <v>11207</v>
      </c>
      <c r="S5757" s="21" t="s">
        <v>11193</v>
      </c>
      <c r="T5757" s="21" t="s">
        <v>11208</v>
      </c>
      <c r="U5757" s="23"/>
      <c r="V5757" s="23"/>
      <c r="W5757" s="15">
        <f t="shared" si="2"/>
        <v>45635</v>
      </c>
      <c r="X5757" s="24">
        <v>5756.0</v>
      </c>
      <c r="Y5757" s="17" t="str">
        <f t="shared" si="8405"/>
        <v>=COUNTIFS(C$3:C5757,C5757)</v>
      </c>
      <c r="Z5757" s="25" t="str">
        <f t="shared" si="8406"/>
        <v>#NAME?</v>
      </c>
      <c r="AA5757" s="25" t="str">
        <f t="shared" si="8407"/>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08"/>
        <v>9</v>
      </c>
      <c r="B5758" s="10">
        <f t="shared" si="8292"/>
        <v>76</v>
      </c>
      <c r="C5758" s="12" t="s">
        <v>10666</v>
      </c>
      <c r="D5758" s="21" t="str">
        <f t="shared" si="8409"/>
        <v>noun</v>
      </c>
      <c r="E5758" s="21" t="str">
        <f t="shared" si="8410"/>
        <v>nt abl sg of karaṇīya, ptp of karoti</v>
      </c>
      <c r="F5758" s="21" t="str">
        <f t="shared" si="8411"/>
        <v/>
      </c>
      <c r="G5758" s="21"/>
      <c r="H5758" s="21" t="str">
        <f t="shared" si="8412"/>
        <v>duty; obligation; business; something to be done</v>
      </c>
      <c r="I5758" s="21" t="str">
        <f t="shared" si="8413"/>
        <v>to be done</v>
      </c>
      <c r="J5758" s="21" t="str">
        <f t="shared" si="8414"/>
        <v>√kar (do, make)</v>
      </c>
      <c r="K5758" s="21">
        <f t="shared" si="8415"/>
        <v>7</v>
      </c>
      <c r="L5758" s="21" t="str">
        <f t="shared" si="8416"/>
        <v>o</v>
      </c>
      <c r="M5758" s="21" t="str">
        <f t="shared" si="8417"/>
        <v/>
      </c>
      <c r="N5758" s="21" t="str">
        <f t="shared" si="8418"/>
        <v>√kar + aṇīya</v>
      </c>
      <c r="O5758" s="21" t="str">
        <f t="shared" si="8419"/>
        <v/>
      </c>
      <c r="P5758" s="21" t="str">
        <f t="shared" si="8420"/>
        <v/>
      </c>
      <c r="Q5758" s="21"/>
      <c r="R5758" s="21" t="s">
        <v>11207</v>
      </c>
      <c r="S5758" s="21" t="s">
        <v>11193</v>
      </c>
      <c r="T5758" s="21" t="s">
        <v>11208</v>
      </c>
      <c r="U5758" s="23"/>
      <c r="V5758" s="23"/>
      <c r="W5758" s="15">
        <f t="shared" si="2"/>
        <v>45635</v>
      </c>
      <c r="X5758" s="24">
        <v>5757.0</v>
      </c>
      <c r="Y5758" s="17" t="str">
        <f t="shared" si="8405"/>
        <v>=COUNTIFS(C$3:C5758,C5758)</v>
      </c>
      <c r="Z5758" s="25" t="str">
        <f t="shared" si="8406"/>
        <v>#NAME?</v>
      </c>
      <c r="AA5758" s="25" t="str">
        <f t="shared" si="8407"/>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92"/>
        <v>0</v>
      </c>
      <c r="C5759" s="130"/>
      <c r="D5759" s="130"/>
      <c r="E5759" s="130"/>
      <c r="F5759" s="130"/>
      <c r="G5759" s="130"/>
      <c r="H5759" s="130"/>
      <c r="I5759" s="130"/>
      <c r="J5759" s="130"/>
      <c r="K5759" s="130"/>
      <c r="L5759" s="130"/>
      <c r="M5759" s="130"/>
      <c r="N5759" s="130"/>
      <c r="O5759" s="130"/>
      <c r="P5759" s="130"/>
      <c r="Q5759" s="130"/>
      <c r="R5759" s="130"/>
      <c r="S5759" s="130"/>
      <c r="T5759" s="130"/>
      <c r="U5759" s="36"/>
      <c r="V5759" s="36"/>
      <c r="W5759" s="15">
        <f t="shared" si="2"/>
        <v>45635</v>
      </c>
      <c r="X5759" s="24">
        <v>5758.0</v>
      </c>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92"/>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2"/>
        <v>45635</v>
      </c>
      <c r="X5760" s="24">
        <v>5759.0</v>
      </c>
      <c r="Y5760" s="17" t="str">
        <f t="shared" ref="Y5760:Y5767" si="8421">formulatext(A5760)</f>
        <v>#N/A</v>
      </c>
      <c r="Z5760" s="25" t="str">
        <f t="shared" ref="Z5760:Z5767" si="8422">org.libreoffice.regex(Y5760,"(\= COUNTIFS\(C\$\d{1,3}:)(C\d{1,3})(,)(C\d{1,3})(\))","$2")</f>
        <v>#NAME?</v>
      </c>
      <c r="AA5760" s="25" t="str">
        <f t="shared" ref="AA5760:AA5767" si="8423">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92"/>
        <v>1</v>
      </c>
      <c r="C5761" s="12" t="s">
        <v>11209</v>
      </c>
      <c r="D5761" s="21"/>
      <c r="E5761" s="21"/>
      <c r="F5761" s="21"/>
      <c r="G5761" s="21"/>
      <c r="H5761" s="21"/>
      <c r="I5761" s="21"/>
      <c r="J5761" s="21"/>
      <c r="K5761" s="21"/>
      <c r="L5761" s="21"/>
      <c r="M5761" s="21"/>
      <c r="N5761" s="21"/>
      <c r="O5761" s="21"/>
      <c r="P5761" s="21"/>
      <c r="Q5761" s="21"/>
      <c r="R5761" s="21"/>
      <c r="S5761" s="21"/>
      <c r="T5761" s="21"/>
      <c r="U5761" s="23"/>
      <c r="V5761" s="23"/>
      <c r="W5761" s="15">
        <f t="shared" si="2"/>
        <v>45635</v>
      </c>
      <c r="X5761" s="24">
        <v>5760.0</v>
      </c>
      <c r="Y5761" s="17" t="str">
        <f t="shared" si="8421"/>
        <v>#N/A</v>
      </c>
      <c r="Z5761" s="25" t="str">
        <f t="shared" si="8422"/>
        <v>#NAME?</v>
      </c>
      <c r="AA5761" s="25" t="str">
        <f t="shared" si="8423"/>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424">COUNTIFS(C$3:C5762,C5762)</f>
        <v>26</v>
      </c>
      <c r="B5762" s="10">
        <f t="shared" si="8292"/>
        <v>80</v>
      </c>
      <c r="C5762" s="12" t="s">
        <v>1856</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11209</v>
      </c>
      <c r="S5762" s="21" t="s">
        <v>11210</v>
      </c>
      <c r="T5762" s="21" t="s">
        <v>11211</v>
      </c>
      <c r="U5762" s="77"/>
      <c r="V5762" s="23"/>
      <c r="W5762" s="15">
        <f t="shared" si="2"/>
        <v>45635</v>
      </c>
      <c r="X5762" s="24">
        <v>5761.0</v>
      </c>
      <c r="Y5762" s="17" t="str">
        <f t="shared" si="8421"/>
        <v>=COUNTIFS(C$3:C5762,C5762)</v>
      </c>
      <c r="Z5762" s="25" t="str">
        <f t="shared" si="8422"/>
        <v>#NAME?</v>
      </c>
      <c r="AA5762" s="25" t="str">
        <f t="shared" si="8423"/>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424"/>
        <v>1</v>
      </c>
      <c r="B5763" s="10">
        <f t="shared" si="8292"/>
        <v>2</v>
      </c>
      <c r="C5763" s="12" t="s">
        <v>11212</v>
      </c>
      <c r="D5763" s="21" t="s">
        <v>250</v>
      </c>
      <c r="E5763" s="21" t="s">
        <v>11213</v>
      </c>
      <c r="F5763" s="21"/>
      <c r="G5763" s="21"/>
      <c r="H5763" s="21" t="s">
        <v>11214</v>
      </c>
      <c r="I5763" s="21" t="s">
        <v>11215</v>
      </c>
      <c r="J5763" s="21" t="s">
        <v>4831</v>
      </c>
      <c r="K5763" s="21">
        <v>1.0</v>
      </c>
      <c r="L5763" s="21" t="s">
        <v>35</v>
      </c>
      <c r="M5763" s="21"/>
      <c r="N5763" s="21" t="s">
        <v>11216</v>
      </c>
      <c r="O5763" s="21"/>
      <c r="P5763" s="21"/>
      <c r="Q5763" s="21"/>
      <c r="R5763" s="21" t="s">
        <v>11209</v>
      </c>
      <c r="S5763" s="21" t="s">
        <v>11210</v>
      </c>
      <c r="T5763" s="21" t="s">
        <v>11217</v>
      </c>
      <c r="U5763" s="23"/>
      <c r="V5763" s="23"/>
      <c r="W5763" s="15">
        <f t="shared" si="2"/>
        <v>45635</v>
      </c>
      <c r="X5763" s="24">
        <v>5762.0</v>
      </c>
      <c r="Y5763" s="17" t="str">
        <f t="shared" si="8421"/>
        <v>=COUNTIFS(C$3:C5763,C5763)</v>
      </c>
      <c r="Z5763" s="25" t="str">
        <f t="shared" si="8422"/>
        <v>#NAME?</v>
      </c>
      <c r="AA5763" s="25" t="str">
        <f t="shared" si="8423"/>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24"/>
        <v>8</v>
      </c>
      <c r="B5764" s="10">
        <f t="shared" si="8292"/>
        <v>26</v>
      </c>
      <c r="C5764" s="12" t="s">
        <v>7008</v>
      </c>
      <c r="D5764" s="21" t="str">
        <f t="shared" ref="D5764:D5767" si="8425">VLOOKUP($C5764,$C$1:$P$7320,2,0)</f>
        <v>noun</v>
      </c>
      <c r="E5764" s="21" t="str">
        <f t="shared" ref="E5764:E5767" si="8426">VLOOKUP($C5764,$C$1:$P$7320,3,0)</f>
        <v>nt loc sg of antaraghara, comp</v>
      </c>
      <c r="F5764" s="21" t="str">
        <f t="shared" ref="F5764:F5767" si="8427">VLOOKUP($C5764,$C$1:$P$7320,4,0)</f>
        <v/>
      </c>
      <c r="G5764" s="21"/>
      <c r="H5764" s="21" t="str">
        <f t="shared" ref="H5764:H5767" si="8428">VLOOKUP($C5764,$C$1:$P$7320,6,0)</f>
        <v>inside the village, around the village</v>
      </c>
      <c r="I5764" s="21" t="str">
        <f t="shared" ref="I5764:I5767" si="8429">VLOOKUP($C5764,$C$1:$P$7320,7,0)</f>
        <v>in-between house</v>
      </c>
      <c r="J5764" s="21" t="str">
        <f t="shared" ref="J5764:J5767" si="8430">VLOOKUP($C5764,$C$1:$P$7320,8,0)</f>
        <v/>
      </c>
      <c r="K5764" s="21" t="str">
        <f t="shared" ref="K5764:K5767" si="8431">VLOOKUP($C5764,$C$1:$P$7320,9,0)</f>
        <v/>
      </c>
      <c r="L5764" s="21" t="str">
        <f t="shared" ref="L5764:L5767" si="8432">VLOOKUP($C5764,$C$1:$P$7320,10,0)</f>
        <v/>
      </c>
      <c r="M5764" s="21" t="str">
        <f t="shared" ref="M5764:M5767" si="8433">VLOOKUP($C5764,$C$1:$P$7320,11,0)</f>
        <v/>
      </c>
      <c r="N5764" s="21" t="str">
        <f t="shared" ref="N5764:N5767" si="8434">VLOOKUP($C5764,$C$1:$P$7320,12,0)</f>
        <v>antara + ghara</v>
      </c>
      <c r="O5764" s="21" t="str">
        <f t="shared" ref="O5764:O5767" si="8435">VLOOKUP($C5764,$C$1:$P$7320,13,0)</f>
        <v>kammadhāraya</v>
      </c>
      <c r="P5764" s="21" t="str">
        <f t="shared" ref="P5764:P5767" si="8436">VLOOKUP($C5764,$C$1:$P$7320,14,0)</f>
        <v>antara + ghara</v>
      </c>
      <c r="Q5764" s="21"/>
      <c r="R5764" s="21" t="s">
        <v>11209</v>
      </c>
      <c r="S5764" s="21" t="s">
        <v>11210</v>
      </c>
      <c r="T5764" s="21" t="s">
        <v>11211</v>
      </c>
      <c r="U5764" s="23"/>
      <c r="V5764" s="23"/>
      <c r="W5764" s="15">
        <f t="shared" si="2"/>
        <v>45635</v>
      </c>
      <c r="X5764" s="24">
        <v>5763.0</v>
      </c>
      <c r="Y5764" s="17" t="str">
        <f t="shared" si="8421"/>
        <v>=COUNTIFS(C$3:C5764,C5764)</v>
      </c>
      <c r="Z5764" s="25" t="str">
        <f t="shared" si="8422"/>
        <v>#NAME?</v>
      </c>
      <c r="AA5764" s="25" t="str">
        <f t="shared" si="8423"/>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24"/>
        <v>4</v>
      </c>
      <c r="B5765" s="10">
        <f t="shared" si="8292"/>
        <v>12</v>
      </c>
      <c r="C5765" s="12" t="s">
        <v>11159</v>
      </c>
      <c r="D5765" s="21" t="str">
        <f t="shared" si="8425"/>
        <v>comp</v>
      </c>
      <c r="E5765" s="21" t="str">
        <f t="shared" si="8426"/>
        <v>sandhi, fut + ind</v>
      </c>
      <c r="F5765" s="21" t="str">
        <f t="shared" si="8427"/>
        <v/>
      </c>
      <c r="G5765" s="21"/>
      <c r="H5765" s="21" t="str">
        <f t="shared" si="8428"/>
        <v/>
      </c>
      <c r="I5765" s="21" t="str">
        <f t="shared" si="8429"/>
        <v/>
      </c>
      <c r="J5765" s="21" t="str">
        <f t="shared" si="8430"/>
        <v/>
      </c>
      <c r="K5765" s="21" t="str">
        <f t="shared" si="8431"/>
        <v/>
      </c>
      <c r="L5765" s="21" t="str">
        <f t="shared" si="8432"/>
        <v/>
      </c>
      <c r="M5765" s="21" t="str">
        <f t="shared" si="8433"/>
        <v/>
      </c>
      <c r="N5765" s="21" t="str">
        <f t="shared" si="8434"/>
        <v>gamissāmi + iti</v>
      </c>
      <c r="O5765" s="21" t="str">
        <f t="shared" si="8435"/>
        <v/>
      </c>
      <c r="P5765" s="21" t="str">
        <f t="shared" si="8436"/>
        <v/>
      </c>
      <c r="Q5765" s="21"/>
      <c r="R5765" s="21" t="s">
        <v>11209</v>
      </c>
      <c r="S5765" s="21" t="s">
        <v>11210</v>
      </c>
      <c r="T5765" s="21" t="s">
        <v>11211</v>
      </c>
      <c r="U5765" s="23"/>
      <c r="V5765" s="23"/>
      <c r="W5765" s="15">
        <f t="shared" si="2"/>
        <v>45635</v>
      </c>
      <c r="X5765" s="24">
        <v>5764.0</v>
      </c>
      <c r="Y5765" s="17" t="str">
        <f t="shared" si="8421"/>
        <v>=COUNTIFS(C$3:C5765,C5765)</v>
      </c>
      <c r="Z5765" s="25" t="str">
        <f t="shared" si="8422"/>
        <v>#NAME?</v>
      </c>
      <c r="AA5765" s="25" t="str">
        <f t="shared" si="8423"/>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24"/>
        <v>9</v>
      </c>
      <c r="B5766" s="10">
        <f t="shared" si="8292"/>
        <v>75</v>
      </c>
      <c r="C5766" s="12" t="s">
        <v>11137</v>
      </c>
      <c r="D5766" s="21" t="str">
        <f t="shared" si="8425"/>
        <v>noun</v>
      </c>
      <c r="E5766" s="21" t="str">
        <f t="shared" si="8426"/>
        <v>fem nom sg</v>
      </c>
      <c r="F5766" s="21" t="str">
        <f t="shared" si="8427"/>
        <v/>
      </c>
      <c r="G5766" s="21"/>
      <c r="H5766" s="21" t="str">
        <f t="shared" si="8428"/>
        <v>training, precept, training precept</v>
      </c>
      <c r="I5766" s="21" t="str">
        <f t="shared" si="8429"/>
        <v/>
      </c>
      <c r="J5766" s="21" t="str">
        <f t="shared" si="8430"/>
        <v>√sikkh (train)</v>
      </c>
      <c r="K5766" s="21">
        <f t="shared" si="8431"/>
        <v>1</v>
      </c>
      <c r="L5766" s="21" t="str">
        <f t="shared" si="8432"/>
        <v>a</v>
      </c>
      <c r="M5766" s="21" t="str">
        <f t="shared" si="8433"/>
        <v/>
      </c>
      <c r="N5766" s="21" t="str">
        <f t="shared" si="8434"/>
        <v>√sikkh + ā</v>
      </c>
      <c r="O5766" s="21" t="str">
        <f t="shared" si="8435"/>
        <v/>
      </c>
      <c r="P5766" s="21" t="str">
        <f t="shared" si="8436"/>
        <v/>
      </c>
      <c r="Q5766" s="21"/>
      <c r="R5766" s="21" t="s">
        <v>11209</v>
      </c>
      <c r="S5766" s="21" t="s">
        <v>11210</v>
      </c>
      <c r="T5766" s="21" t="s">
        <v>11211</v>
      </c>
      <c r="U5766" s="23"/>
      <c r="V5766" s="23"/>
      <c r="W5766" s="15">
        <f t="shared" si="2"/>
        <v>45635</v>
      </c>
      <c r="X5766" s="24">
        <v>5765.0</v>
      </c>
      <c r="Y5766" s="17" t="str">
        <f t="shared" si="8421"/>
        <v>=COUNTIFS(C$3:C5766,C5766)</v>
      </c>
      <c r="Z5766" s="25" t="str">
        <f t="shared" si="8422"/>
        <v>#NAME?</v>
      </c>
      <c r="AA5766" s="25" t="str">
        <f t="shared" si="8423"/>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24"/>
        <v>10</v>
      </c>
      <c r="B5767" s="10">
        <f t="shared" si="8292"/>
        <v>76</v>
      </c>
      <c r="C5767" s="12" t="s">
        <v>10666</v>
      </c>
      <c r="D5767" s="21" t="str">
        <f t="shared" si="8425"/>
        <v>noun</v>
      </c>
      <c r="E5767" s="21" t="str">
        <f t="shared" si="8426"/>
        <v>nt abl sg of karaṇīya, ptp of karoti</v>
      </c>
      <c r="F5767" s="21" t="str">
        <f t="shared" si="8427"/>
        <v/>
      </c>
      <c r="G5767" s="21"/>
      <c r="H5767" s="21" t="str">
        <f t="shared" si="8428"/>
        <v>duty; obligation; business; something to be done</v>
      </c>
      <c r="I5767" s="21" t="str">
        <f t="shared" si="8429"/>
        <v>to be done</v>
      </c>
      <c r="J5767" s="21" t="str">
        <f t="shared" si="8430"/>
        <v>√kar (do, make)</v>
      </c>
      <c r="K5767" s="21">
        <f t="shared" si="8431"/>
        <v>7</v>
      </c>
      <c r="L5767" s="21" t="str">
        <f t="shared" si="8432"/>
        <v>o</v>
      </c>
      <c r="M5767" s="21" t="str">
        <f t="shared" si="8433"/>
        <v/>
      </c>
      <c r="N5767" s="21" t="str">
        <f t="shared" si="8434"/>
        <v>√kar + aṇīya</v>
      </c>
      <c r="O5767" s="21" t="str">
        <f t="shared" si="8435"/>
        <v/>
      </c>
      <c r="P5767" s="21" t="str">
        <f t="shared" si="8436"/>
        <v/>
      </c>
      <c r="Q5767" s="21"/>
      <c r="R5767" s="21" t="s">
        <v>11209</v>
      </c>
      <c r="S5767" s="21" t="s">
        <v>11210</v>
      </c>
      <c r="T5767" s="21" t="s">
        <v>11211</v>
      </c>
      <c r="U5767" s="23"/>
      <c r="V5767" s="23"/>
      <c r="W5767" s="15">
        <f t="shared" si="2"/>
        <v>45635</v>
      </c>
      <c r="X5767" s="24">
        <v>5766.0</v>
      </c>
      <c r="Y5767" s="17" t="str">
        <f t="shared" si="8421"/>
        <v>=COUNTIFS(C$3:C5767,C5767)</v>
      </c>
      <c r="Z5767" s="25" t="str">
        <f t="shared" si="8422"/>
        <v>#NAME?</v>
      </c>
      <c r="AA5767" s="25" t="str">
        <f t="shared" si="8423"/>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92"/>
        <v>0</v>
      </c>
      <c r="C5768" s="130"/>
      <c r="D5768" s="130"/>
      <c r="E5768" s="130"/>
      <c r="F5768" s="130"/>
      <c r="G5768" s="130"/>
      <c r="H5768" s="130"/>
      <c r="I5768" s="130"/>
      <c r="J5768" s="130"/>
      <c r="K5768" s="130"/>
      <c r="L5768" s="130"/>
      <c r="M5768" s="130"/>
      <c r="N5768" s="130"/>
      <c r="O5768" s="130"/>
      <c r="P5768" s="130"/>
      <c r="Q5768" s="130"/>
      <c r="R5768" s="130"/>
      <c r="S5768" s="130"/>
      <c r="T5768" s="130"/>
      <c r="U5768" s="36"/>
      <c r="V5768" s="36"/>
      <c r="W5768" s="15">
        <f t="shared" si="2"/>
        <v>45635</v>
      </c>
      <c r="X5768" s="24">
        <v>5767.0</v>
      </c>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92"/>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2"/>
        <v>45635</v>
      </c>
      <c r="X5769" s="24">
        <v>5768.0</v>
      </c>
      <c r="Y5769" s="17" t="str">
        <f t="shared" ref="Y5769:Y5776" si="8437">formulatext(A5769)</f>
        <v>#N/A</v>
      </c>
      <c r="Z5769" s="25" t="str">
        <f t="shared" ref="Z5769:Z5776" si="8438">org.libreoffice.regex(Y5769,"(\= COUNTIFS\(C\$\d{1,3}:)(C\d{1,3})(,)(C\d{1,3})(\))","$2")</f>
        <v>#NAME?</v>
      </c>
      <c r="AA5769" s="25" t="str">
        <f t="shared" ref="AA5769:AA5776" si="8439">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92"/>
        <v>1</v>
      </c>
      <c r="C5770" s="12" t="s">
        <v>11218</v>
      </c>
      <c r="D5770" s="21"/>
      <c r="E5770" s="21"/>
      <c r="F5770" s="21"/>
      <c r="G5770" s="21"/>
      <c r="H5770" s="21"/>
      <c r="I5770" s="21"/>
      <c r="J5770" s="21"/>
      <c r="K5770" s="21"/>
      <c r="L5770" s="21"/>
      <c r="M5770" s="21"/>
      <c r="N5770" s="21"/>
      <c r="O5770" s="21"/>
      <c r="P5770" s="21"/>
      <c r="Q5770" s="21"/>
      <c r="R5770" s="21"/>
      <c r="S5770" s="21"/>
      <c r="T5770" s="21"/>
      <c r="U5770" s="23"/>
      <c r="V5770" s="23"/>
      <c r="W5770" s="15">
        <f t="shared" si="2"/>
        <v>45635</v>
      </c>
      <c r="X5770" s="24">
        <v>5769.0</v>
      </c>
      <c r="Y5770" s="17" t="str">
        <f t="shared" si="8437"/>
        <v>#N/A</v>
      </c>
      <c r="Z5770" s="25" t="str">
        <f t="shared" si="8438"/>
        <v>#NAME?</v>
      </c>
      <c r="AA5770" s="25" t="str">
        <f t="shared" si="8439"/>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440">COUNTIFS(C$3:C5771,C5771)</f>
        <v>27</v>
      </c>
      <c r="B5771" s="10">
        <f t="shared" si="8292"/>
        <v>80</v>
      </c>
      <c r="C5771" s="12" t="s">
        <v>1856</v>
      </c>
      <c r="D5771" s="21" t="str">
        <f t="shared" ref="D5771:D5776" si="8441">VLOOKUP($C5771,$C$1:$P$7320,2,0)</f>
        <v>ind</v>
      </c>
      <c r="E5771" s="21" t="str">
        <f t="shared" ref="E5771:E5776" si="8442">VLOOKUP($C5771,$C$1:$P$7320,3,0)</f>
        <v>neg</v>
      </c>
      <c r="F5771" s="21" t="str">
        <f t="shared" ref="F5771:F5776" si="8443">VLOOKUP($C5771,$C$1:$P$7320,4,0)</f>
        <v/>
      </c>
      <c r="G5771" s="21"/>
      <c r="H5771" s="21" t="str">
        <f t="shared" ref="H5771:H5776" si="8444">VLOOKUP($C5771,$C$1:$P$7320,6,0)</f>
        <v>not</v>
      </c>
      <c r="I5771" s="21" t="str">
        <f t="shared" ref="I5771:I5776" si="8445">VLOOKUP($C5771,$C$1:$P$7320,7,0)</f>
        <v/>
      </c>
      <c r="J5771" s="21" t="str">
        <f t="shared" ref="J5771:J5776" si="8446">VLOOKUP($C5771,$C$1:$P$7320,8,0)</f>
        <v/>
      </c>
      <c r="K5771" s="21" t="str">
        <f t="shared" ref="K5771:K5776" si="8447">VLOOKUP($C5771,$C$1:$P$7320,9,0)</f>
        <v/>
      </c>
      <c r="L5771" s="21" t="str">
        <f t="shared" ref="L5771:L5776" si="8448">VLOOKUP($C5771,$C$1:$P$7320,10,0)</f>
        <v/>
      </c>
      <c r="M5771" s="21" t="str">
        <f t="shared" ref="M5771:M5776" si="8449">VLOOKUP($C5771,$C$1:$P$7320,11,0)</f>
        <v/>
      </c>
      <c r="N5771" s="21" t="str">
        <f t="shared" ref="N5771:N5776" si="8450">VLOOKUP($C5771,$C$1:$P$7320,12,0)</f>
        <v/>
      </c>
      <c r="O5771" s="21" t="str">
        <f t="shared" ref="O5771:O5776" si="8451">VLOOKUP($C5771,$C$1:$P$7320,13,0)</f>
        <v/>
      </c>
      <c r="P5771" s="21" t="str">
        <f t="shared" ref="P5771:P5776" si="8452">VLOOKUP($C5771,$C$1:$P$7320,14,0)</f>
        <v/>
      </c>
      <c r="Q5771" s="21"/>
      <c r="R5771" s="21" t="s">
        <v>11218</v>
      </c>
      <c r="S5771" s="21" t="s">
        <v>11210</v>
      </c>
      <c r="T5771" s="21" t="s">
        <v>11219</v>
      </c>
      <c r="U5771" s="77"/>
      <c r="V5771" s="23"/>
      <c r="W5771" s="15">
        <f t="shared" si="2"/>
        <v>45635</v>
      </c>
      <c r="X5771" s="24">
        <v>5770.0</v>
      </c>
      <c r="Y5771" s="17" t="str">
        <f t="shared" si="8437"/>
        <v>=COUNTIFS(C$3:C5771,C5771)</v>
      </c>
      <c r="Z5771" s="25" t="str">
        <f t="shared" si="8438"/>
        <v>#NAME?</v>
      </c>
      <c r="AA5771" s="25" t="str">
        <f t="shared" si="8439"/>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40"/>
        <v>2</v>
      </c>
      <c r="B5772" s="10">
        <f t="shared" si="8292"/>
        <v>2</v>
      </c>
      <c r="C5772" s="12" t="s">
        <v>11212</v>
      </c>
      <c r="D5772" s="21" t="str">
        <f t="shared" si="8441"/>
        <v>adj</v>
      </c>
      <c r="E5772" s="21" t="str">
        <f t="shared" si="8442"/>
        <v>fem instr sg of ukkhittaka</v>
      </c>
      <c r="F5772" s="21" t="str">
        <f t="shared" si="8443"/>
        <v/>
      </c>
      <c r="G5772" s="21"/>
      <c r="H5772" s="21" t="str">
        <f t="shared" si="8444"/>
        <v>with (robe) lifted up</v>
      </c>
      <c r="I5772" s="21" t="str">
        <f t="shared" si="8445"/>
        <v>thrown up</v>
      </c>
      <c r="J5772" s="21" t="str">
        <f t="shared" si="8446"/>
        <v>√khip (throw)</v>
      </c>
      <c r="K5772" s="21">
        <f t="shared" si="8447"/>
        <v>1</v>
      </c>
      <c r="L5772" s="21" t="str">
        <f t="shared" si="8448"/>
        <v>a</v>
      </c>
      <c r="M5772" s="21" t="str">
        <f t="shared" si="8449"/>
        <v/>
      </c>
      <c r="N5772" s="21" t="str">
        <f t="shared" si="8450"/>
        <v>ud + √khip + ta + ka</v>
      </c>
      <c r="O5772" s="21" t="str">
        <f t="shared" si="8451"/>
        <v/>
      </c>
      <c r="P5772" s="21" t="str">
        <f t="shared" si="8452"/>
        <v/>
      </c>
      <c r="Q5772" s="21"/>
      <c r="R5772" s="21" t="s">
        <v>11218</v>
      </c>
      <c r="S5772" s="21" t="s">
        <v>11210</v>
      </c>
      <c r="T5772" s="21" t="s">
        <v>11219</v>
      </c>
      <c r="U5772" s="23"/>
      <c r="V5772" s="23"/>
      <c r="W5772" s="15">
        <f t="shared" si="2"/>
        <v>45635</v>
      </c>
      <c r="X5772" s="24">
        <v>5771.0</v>
      </c>
      <c r="Y5772" s="17" t="str">
        <f t="shared" si="8437"/>
        <v>=COUNTIFS(C$3:C5772,C5772)</v>
      </c>
      <c r="Z5772" s="25" t="str">
        <f t="shared" si="8438"/>
        <v>#NAME?</v>
      </c>
      <c r="AA5772" s="25" t="str">
        <f t="shared" si="8439"/>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0"/>
        <v>9</v>
      </c>
      <c r="B5773" s="10">
        <f t="shared" si="8292"/>
        <v>26</v>
      </c>
      <c r="C5773" s="12" t="s">
        <v>7008</v>
      </c>
      <c r="D5773" s="21" t="str">
        <f t="shared" si="8441"/>
        <v>noun</v>
      </c>
      <c r="E5773" s="21" t="str">
        <f t="shared" si="8442"/>
        <v>nt loc sg of antaraghara, comp</v>
      </c>
      <c r="F5773" s="21" t="str">
        <f t="shared" si="8443"/>
        <v/>
      </c>
      <c r="G5773" s="21"/>
      <c r="H5773" s="21" t="str">
        <f t="shared" si="8444"/>
        <v>inside the village, around the village</v>
      </c>
      <c r="I5773" s="21" t="str">
        <f t="shared" si="8445"/>
        <v>in-between house</v>
      </c>
      <c r="J5773" s="21" t="str">
        <f t="shared" si="8446"/>
        <v/>
      </c>
      <c r="K5773" s="21" t="str">
        <f t="shared" si="8447"/>
        <v/>
      </c>
      <c r="L5773" s="21" t="str">
        <f t="shared" si="8448"/>
        <v/>
      </c>
      <c r="M5773" s="21" t="str">
        <f t="shared" si="8449"/>
        <v/>
      </c>
      <c r="N5773" s="21" t="str">
        <f t="shared" si="8450"/>
        <v>antara + ghara</v>
      </c>
      <c r="O5773" s="21" t="str">
        <f t="shared" si="8451"/>
        <v>kammadhāraya</v>
      </c>
      <c r="P5773" s="21" t="str">
        <f t="shared" si="8452"/>
        <v>antara + ghara</v>
      </c>
      <c r="Q5773" s="21"/>
      <c r="R5773" s="21" t="s">
        <v>11218</v>
      </c>
      <c r="S5773" s="21" t="s">
        <v>11210</v>
      </c>
      <c r="T5773" s="21" t="s">
        <v>11219</v>
      </c>
      <c r="U5773" s="23"/>
      <c r="V5773" s="23"/>
      <c r="W5773" s="15">
        <f t="shared" si="2"/>
        <v>45635</v>
      </c>
      <c r="X5773" s="24">
        <v>5772.0</v>
      </c>
      <c r="Y5773" s="17" t="str">
        <f t="shared" si="8437"/>
        <v>=COUNTIFS(C$3:C5773,C5773)</v>
      </c>
      <c r="Z5773" s="25" t="str">
        <f t="shared" si="8438"/>
        <v>#NAME?</v>
      </c>
      <c r="AA5773" s="25" t="str">
        <f t="shared" si="8439"/>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0"/>
        <v>4</v>
      </c>
      <c r="B5774" s="10">
        <f t="shared" si="8292"/>
        <v>12</v>
      </c>
      <c r="C5774" s="12" t="s">
        <v>11168</v>
      </c>
      <c r="D5774" s="21" t="str">
        <f t="shared" si="8441"/>
        <v>comp</v>
      </c>
      <c r="E5774" s="21" t="str">
        <f t="shared" si="8442"/>
        <v>sandhi, fut + ind</v>
      </c>
      <c r="F5774" s="21" t="str">
        <f t="shared" si="8443"/>
        <v/>
      </c>
      <c r="G5774" s="21"/>
      <c r="H5774" s="21" t="str">
        <f t="shared" si="8444"/>
        <v/>
      </c>
      <c r="I5774" s="21" t="str">
        <f t="shared" si="8445"/>
        <v/>
      </c>
      <c r="J5774" s="21" t="str">
        <f t="shared" si="8446"/>
        <v/>
      </c>
      <c r="K5774" s="21" t="str">
        <f t="shared" si="8447"/>
        <v/>
      </c>
      <c r="L5774" s="21" t="str">
        <f t="shared" si="8448"/>
        <v/>
      </c>
      <c r="M5774" s="21" t="str">
        <f t="shared" si="8449"/>
        <v/>
      </c>
      <c r="N5774" s="21" t="str">
        <f t="shared" si="8450"/>
        <v>nisīdissāmi + iti</v>
      </c>
      <c r="O5774" s="21" t="str">
        <f t="shared" si="8451"/>
        <v/>
      </c>
      <c r="P5774" s="21" t="str">
        <f t="shared" si="8452"/>
        <v/>
      </c>
      <c r="Q5774" s="21"/>
      <c r="R5774" s="21" t="s">
        <v>11218</v>
      </c>
      <c r="S5774" s="21" t="s">
        <v>11210</v>
      </c>
      <c r="T5774" s="21" t="s">
        <v>11219</v>
      </c>
      <c r="U5774" s="23"/>
      <c r="V5774" s="23"/>
      <c r="W5774" s="15">
        <f t="shared" si="2"/>
        <v>45635</v>
      </c>
      <c r="X5774" s="24">
        <v>5773.0</v>
      </c>
      <c r="Y5774" s="17" t="str">
        <f t="shared" si="8437"/>
        <v>=COUNTIFS(C$3:C5774,C5774)</v>
      </c>
      <c r="Z5774" s="25" t="str">
        <f t="shared" si="8438"/>
        <v>#NAME?</v>
      </c>
      <c r="AA5774" s="25" t="str">
        <f t="shared" si="8439"/>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0"/>
        <v>10</v>
      </c>
      <c r="B5775" s="10">
        <f t="shared" si="8292"/>
        <v>75</v>
      </c>
      <c r="C5775" s="12" t="s">
        <v>11137</v>
      </c>
      <c r="D5775" s="21" t="str">
        <f t="shared" si="8441"/>
        <v>noun</v>
      </c>
      <c r="E5775" s="21" t="str">
        <f t="shared" si="8442"/>
        <v>fem nom sg</v>
      </c>
      <c r="F5775" s="21" t="str">
        <f t="shared" si="8443"/>
        <v/>
      </c>
      <c r="G5775" s="21"/>
      <c r="H5775" s="21" t="str">
        <f t="shared" si="8444"/>
        <v>training, precept, training precept</v>
      </c>
      <c r="I5775" s="21" t="str">
        <f t="shared" si="8445"/>
        <v/>
      </c>
      <c r="J5775" s="21" t="str">
        <f t="shared" si="8446"/>
        <v>√sikkh (train)</v>
      </c>
      <c r="K5775" s="21">
        <f t="shared" si="8447"/>
        <v>1</v>
      </c>
      <c r="L5775" s="21" t="str">
        <f t="shared" si="8448"/>
        <v>a</v>
      </c>
      <c r="M5775" s="21" t="str">
        <f t="shared" si="8449"/>
        <v/>
      </c>
      <c r="N5775" s="21" t="str">
        <f t="shared" si="8450"/>
        <v>√sikkh + ā</v>
      </c>
      <c r="O5775" s="21" t="str">
        <f t="shared" si="8451"/>
        <v/>
      </c>
      <c r="P5775" s="21" t="str">
        <f t="shared" si="8452"/>
        <v/>
      </c>
      <c r="Q5775" s="21"/>
      <c r="R5775" s="21" t="s">
        <v>11218</v>
      </c>
      <c r="S5775" s="21" t="s">
        <v>11210</v>
      </c>
      <c r="T5775" s="21" t="s">
        <v>11219</v>
      </c>
      <c r="U5775" s="23"/>
      <c r="V5775" s="23"/>
      <c r="W5775" s="15">
        <f t="shared" si="2"/>
        <v>45635</v>
      </c>
      <c r="X5775" s="24">
        <v>5774.0</v>
      </c>
      <c r="Y5775" s="17" t="str">
        <f t="shared" si="8437"/>
        <v>=COUNTIFS(C$3:C5775,C5775)</v>
      </c>
      <c r="Z5775" s="25" t="str">
        <f t="shared" si="8438"/>
        <v>#NAME?</v>
      </c>
      <c r="AA5775" s="25" t="str">
        <f t="shared" si="8439"/>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0"/>
        <v>11</v>
      </c>
      <c r="B5776" s="10">
        <f t="shared" si="8292"/>
        <v>76</v>
      </c>
      <c r="C5776" s="12" t="s">
        <v>10666</v>
      </c>
      <c r="D5776" s="21" t="str">
        <f t="shared" si="8441"/>
        <v>noun</v>
      </c>
      <c r="E5776" s="21" t="str">
        <f t="shared" si="8442"/>
        <v>nt abl sg of karaṇīya, ptp of karoti</v>
      </c>
      <c r="F5776" s="21" t="str">
        <f t="shared" si="8443"/>
        <v/>
      </c>
      <c r="G5776" s="21"/>
      <c r="H5776" s="21" t="str">
        <f t="shared" si="8444"/>
        <v>duty; obligation; business; something to be done</v>
      </c>
      <c r="I5776" s="21" t="str">
        <f t="shared" si="8445"/>
        <v>to be done</v>
      </c>
      <c r="J5776" s="21" t="str">
        <f t="shared" si="8446"/>
        <v>√kar (do, make)</v>
      </c>
      <c r="K5776" s="21">
        <f t="shared" si="8447"/>
        <v>7</v>
      </c>
      <c r="L5776" s="21" t="str">
        <f t="shared" si="8448"/>
        <v>o</v>
      </c>
      <c r="M5776" s="21" t="str">
        <f t="shared" si="8449"/>
        <v/>
      </c>
      <c r="N5776" s="21" t="str">
        <f t="shared" si="8450"/>
        <v>√kar + aṇīya</v>
      </c>
      <c r="O5776" s="21" t="str">
        <f t="shared" si="8451"/>
        <v/>
      </c>
      <c r="P5776" s="21" t="str">
        <f t="shared" si="8452"/>
        <v/>
      </c>
      <c r="Q5776" s="21"/>
      <c r="R5776" s="21" t="s">
        <v>11218</v>
      </c>
      <c r="S5776" s="21" t="s">
        <v>11210</v>
      </c>
      <c r="T5776" s="21" t="s">
        <v>11219</v>
      </c>
      <c r="U5776" s="23"/>
      <c r="V5776" s="23"/>
      <c r="W5776" s="15">
        <f t="shared" si="2"/>
        <v>45635</v>
      </c>
      <c r="X5776" s="24">
        <v>5775.0</v>
      </c>
      <c r="Y5776" s="17" t="str">
        <f t="shared" si="8437"/>
        <v>=COUNTIFS(C$3:C5776,C5776)</v>
      </c>
      <c r="Z5776" s="25" t="str">
        <f t="shared" si="8438"/>
        <v>#NAME?</v>
      </c>
      <c r="AA5776" s="25" t="str">
        <f t="shared" si="8439"/>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2"/>
      <c r="B5777" s="10">
        <f t="shared" si="8292"/>
        <v>0</v>
      </c>
      <c r="C5777" s="113"/>
      <c r="D5777" s="114"/>
      <c r="E5777" s="114"/>
      <c r="F5777" s="114"/>
      <c r="G5777" s="114"/>
      <c r="H5777" s="114"/>
      <c r="I5777" s="114"/>
      <c r="J5777" s="114"/>
      <c r="K5777" s="114"/>
      <c r="L5777" s="114"/>
      <c r="M5777" s="114"/>
      <c r="N5777" s="114"/>
      <c r="O5777" s="114"/>
      <c r="P5777" s="114"/>
      <c r="Q5777" s="114"/>
      <c r="R5777" s="114"/>
      <c r="S5777" s="114"/>
      <c r="T5777" s="114"/>
      <c r="U5777" s="112"/>
      <c r="V5777" s="112"/>
      <c r="W5777" s="15">
        <f t="shared" si="2"/>
        <v>45635</v>
      </c>
      <c r="X5777" s="24">
        <v>5776.0</v>
      </c>
      <c r="Y5777" s="112"/>
      <c r="Z5777" s="112"/>
      <c r="AA5777" s="112"/>
      <c r="AB5777" s="112"/>
      <c r="AC5777" s="112"/>
      <c r="AD5777" s="112"/>
      <c r="AE5777" s="112"/>
      <c r="AF5777" s="112"/>
      <c r="AG5777" s="112"/>
      <c r="AH5777" s="112"/>
      <c r="AI5777" s="112"/>
      <c r="AJ5777" s="112"/>
      <c r="AK5777" s="112"/>
      <c r="AL5777" s="115"/>
      <c r="AM5777" s="115"/>
      <c r="AN5777" s="115"/>
      <c r="AO5777" s="115"/>
      <c r="AP5777" s="115"/>
      <c r="AQ5777" s="115"/>
      <c r="AR5777" s="115"/>
      <c r="AS5777" s="115"/>
      <c r="AT5777" s="115"/>
      <c r="AU5777" s="115"/>
    </row>
    <row r="5778" ht="15.75" customHeight="1">
      <c r="A5778" s="116"/>
      <c r="B5778" s="10">
        <f t="shared" si="8292"/>
        <v>1</v>
      </c>
      <c r="C5778" s="117" t="s">
        <v>11220</v>
      </c>
      <c r="D5778" s="118"/>
      <c r="E5778" s="118"/>
      <c r="F5778" s="118"/>
      <c r="G5778" s="118"/>
      <c r="H5778" s="118"/>
      <c r="I5778" s="118"/>
      <c r="J5778" s="118"/>
      <c r="K5778" s="118"/>
      <c r="L5778" s="118"/>
      <c r="M5778" s="118"/>
      <c r="N5778" s="118"/>
      <c r="O5778" s="118"/>
      <c r="P5778" s="118"/>
      <c r="Q5778" s="124"/>
      <c r="R5778" s="120"/>
      <c r="S5778" s="118"/>
      <c r="T5778" s="120"/>
      <c r="U5778" s="121"/>
      <c r="V5778" s="121"/>
      <c r="W5778" s="15">
        <f t="shared" si="2"/>
        <v>45635</v>
      </c>
      <c r="X5778" s="24">
        <v>5777.0</v>
      </c>
      <c r="Y5778" s="121"/>
      <c r="Z5778" s="121"/>
      <c r="AA5778" s="121"/>
      <c r="AB5778" s="121"/>
      <c r="AC5778" s="121"/>
      <c r="AD5778" s="121"/>
      <c r="AE5778" s="121"/>
      <c r="AF5778" s="121"/>
      <c r="AG5778" s="121"/>
      <c r="AH5778" s="121"/>
      <c r="AI5778" s="121"/>
      <c r="AJ5778" s="121"/>
      <c r="AK5778" s="121"/>
      <c r="AL5778" s="122"/>
      <c r="AM5778" s="122"/>
      <c r="AN5778" s="122"/>
      <c r="AO5778" s="122"/>
      <c r="AP5778" s="122"/>
      <c r="AQ5778" s="122"/>
      <c r="AR5778" s="122"/>
      <c r="AS5778" s="122"/>
      <c r="AT5778" s="122"/>
      <c r="AU5778" s="122"/>
    </row>
    <row r="5779" ht="15.75" customHeight="1">
      <c r="A5779" s="123">
        <f t="shared" ref="A5779:A5782" si="8453">COUNTIFS(C$3:C5779,C5779)</f>
        <v>1</v>
      </c>
      <c r="B5779" s="10">
        <f t="shared" si="8292"/>
        <v>1</v>
      </c>
      <c r="C5779" s="117" t="s">
        <v>11221</v>
      </c>
      <c r="D5779" s="124" t="s">
        <v>47</v>
      </c>
      <c r="E5779" s="119" t="s">
        <v>11222</v>
      </c>
      <c r="F5779" s="124"/>
      <c r="G5779" s="124"/>
      <c r="H5779" s="119" t="s">
        <v>11223</v>
      </c>
      <c r="I5779" s="124"/>
      <c r="J5779" s="124"/>
      <c r="K5779" s="124"/>
      <c r="L5779" s="124"/>
      <c r="M5779" s="124"/>
      <c r="N5779" s="119" t="s">
        <v>11224</v>
      </c>
      <c r="O5779" s="124" t="s">
        <v>65</v>
      </c>
      <c r="P5779" s="119" t="s">
        <v>11224</v>
      </c>
      <c r="Q5779" s="124"/>
      <c r="R5779" s="137" t="s">
        <v>11218</v>
      </c>
      <c r="S5779" s="124" t="s">
        <v>11210</v>
      </c>
      <c r="T5779" s="119" t="s">
        <v>11225</v>
      </c>
      <c r="U5779" s="126"/>
      <c r="V5779" s="126"/>
      <c r="W5779" s="15">
        <f t="shared" si="2"/>
        <v>45635</v>
      </c>
      <c r="X5779" s="24">
        <v>5778.0</v>
      </c>
      <c r="Y5779" s="121" t="str">
        <f>formulatext(A5779)</f>
        <v>=COUNTIFS(C$3:C5779,C5779)</v>
      </c>
      <c r="Z5779" s="127" t="str">
        <f>org.libreoffice.regex(Y5779,"(\= COUNTIFS\(C\$\d{1,3}:)(C\d{1,3})(,)(C\d{1,3})(\))","$2")</f>
        <v>#NAME?</v>
      </c>
      <c r="AA5779" s="127" t="str">
        <f>org.libreoffice.regex(Y5779,"(\= COUNTIFS\(C\$\d{1,3}:)(C\d{1,3})(,)(C\d{1,3})(\))","$4")</f>
        <v>#NAME?</v>
      </c>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si="8453"/>
        <v>1</v>
      </c>
      <c r="B5780" s="10">
        <f t="shared" si="8292"/>
        <v>1</v>
      </c>
      <c r="C5780" s="117" t="s">
        <v>11226</v>
      </c>
      <c r="D5780" s="149" t="s">
        <v>250</v>
      </c>
      <c r="E5780" s="146" t="s">
        <v>612</v>
      </c>
      <c r="F5780" s="143"/>
      <c r="G5780" s="143"/>
      <c r="H5780" s="149" t="s">
        <v>11227</v>
      </c>
      <c r="I5780" s="149" t="s">
        <v>11228</v>
      </c>
      <c r="J5780" s="143"/>
      <c r="K5780" s="143"/>
      <c r="L5780" s="143"/>
      <c r="M5780" s="143"/>
      <c r="N5780" s="149" t="s">
        <v>11125</v>
      </c>
      <c r="O5780" s="143"/>
      <c r="P5780" s="124"/>
      <c r="Q5780" s="124"/>
      <c r="R5780" s="124" t="s">
        <v>11218</v>
      </c>
      <c r="S5780" s="124" t="s">
        <v>11210</v>
      </c>
      <c r="T5780" s="119" t="s">
        <v>11229</v>
      </c>
      <c r="U5780" s="150"/>
      <c r="V5780" s="126"/>
      <c r="W5780" s="15">
        <f t="shared" si="2"/>
        <v>45635</v>
      </c>
      <c r="X5780" s="24">
        <v>5779.0</v>
      </c>
      <c r="Y5780" s="121"/>
      <c r="Z5780" s="127"/>
      <c r="AA5780" s="127"/>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53"/>
        <v>13</v>
      </c>
      <c r="B5781" s="10">
        <f t="shared" si="8292"/>
        <v>19</v>
      </c>
      <c r="C5781" s="128" t="s">
        <v>5844</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4"/>
      <c r="P5781" s="124"/>
      <c r="Q5781" s="124"/>
      <c r="R5781" s="137" t="s">
        <v>11218</v>
      </c>
      <c r="S5781" s="124" t="s">
        <v>11210</v>
      </c>
      <c r="T5781" s="129" t="s">
        <v>11220</v>
      </c>
      <c r="U5781" s="126"/>
      <c r="V5781" s="126"/>
      <c r="W5781" s="15">
        <f t="shared" si="2"/>
        <v>45635</v>
      </c>
      <c r="X5781" s="24">
        <v>5780.0</v>
      </c>
      <c r="Y5781" s="121" t="str">
        <f t="shared" ref="Y5781:Y5782" si="8454">formulatext(A5781)</f>
        <v>=COUNTIFS(C$3:C5781,C5781)</v>
      </c>
      <c r="Z5781" s="127" t="str">
        <f t="shared" ref="Z5781:Z5782" si="8455">org.libreoffice.regex(Y5781,"(\= COUNTIFS\(C\$\d{1,3}:)(C\d{1,3})(,)(C\d{1,3})(\))","$2")</f>
        <v>#NAME?</v>
      </c>
      <c r="AA5781" s="127" t="str">
        <f t="shared" ref="AA5781:AA5782" si="8456">org.libreoffice.regex(Y5781,"(\= COUNTIFS\(C\$\d{1,3}:)(C\d{1,3})(,)(C\d{1,3})(\))","$4")</f>
        <v>#NAME?</v>
      </c>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53"/>
        <v>5</v>
      </c>
      <c r="B5782" s="10">
        <f t="shared" si="8292"/>
        <v>5</v>
      </c>
      <c r="C5782" s="128" t="s">
        <v>929</v>
      </c>
      <c r="D5782" s="124" t="str">
        <f>VLOOKUP($C5782,$C$1:$P$6253,2,0)</f>
        <v>ordinal</v>
      </c>
      <c r="E5782" s="124" t="str">
        <f>VLOOKUP($C5782,$C$1:$P$6253,3,0)</f>
        <v>masc nom sg of paṭhama</v>
      </c>
      <c r="F5782" s="124" t="str">
        <f>VLOOKUP($C5782,$C$1:$P$6253,4,0)</f>
        <v/>
      </c>
      <c r="G5782" s="124"/>
      <c r="H5782" s="124" t="str">
        <f>VLOOKUP($C5782,$C$1:$P$6253,6,0)</f>
        <v>first</v>
      </c>
      <c r="I5782" s="124" t="str">
        <f>VLOOKUP($C5782,$C$1:$P$6253,7,0)</f>
        <v>most forward</v>
      </c>
      <c r="J5782" s="124" t="str">
        <f>VLOOKUP($C5782,$C$1:$P$6253,8,0)</f>
        <v/>
      </c>
      <c r="K5782" s="124" t="str">
        <f>VLOOKUP($C5782,$C$1:$P$6253,9,0)</f>
        <v/>
      </c>
      <c r="L5782" s="124" t="str">
        <f>VLOOKUP($C5782,$C$1:$P$6253,10,0)</f>
        <v/>
      </c>
      <c r="M5782" s="124" t="str">
        <f>VLOOKUP($C5782,$C$1:$P$6253,11,0)</f>
        <v/>
      </c>
      <c r="N5782" s="124" t="str">
        <f>VLOOKUP($C5782,$C$1:$P$6253,12,0)</f>
        <v>pa + tama</v>
      </c>
      <c r="O5782" s="124" t="str">
        <f>VLOOKUP($C5782,$C$1:$P$6253,13,0)</f>
        <v/>
      </c>
      <c r="P5782" s="124" t="str">
        <f>VLOOKUP($C5782,$C$1:$P$6253,14,0)</f>
        <v/>
      </c>
      <c r="Q5782" s="124"/>
      <c r="R5782" s="137" t="s">
        <v>11218</v>
      </c>
      <c r="S5782" s="124" t="s">
        <v>11210</v>
      </c>
      <c r="T5782" s="129" t="s">
        <v>11220</v>
      </c>
      <c r="U5782" s="126"/>
      <c r="V5782" s="126"/>
      <c r="W5782" s="15">
        <f t="shared" si="2"/>
        <v>45635</v>
      </c>
      <c r="X5782" s="24">
        <v>5781.0</v>
      </c>
      <c r="Y5782" s="121" t="str">
        <f t="shared" si="8454"/>
        <v>=COUNTIFS(C$3:C5782,C5782)</v>
      </c>
      <c r="Z5782" s="127" t="str">
        <f t="shared" si="8455"/>
        <v>#NAME?</v>
      </c>
      <c r="AA5782" s="127" t="str">
        <f t="shared" si="8456"/>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36"/>
      <c r="B5783" s="10">
        <f t="shared" si="8292"/>
        <v>0</v>
      </c>
      <c r="C5783" s="130"/>
      <c r="D5783" s="130"/>
      <c r="E5783" s="130"/>
      <c r="F5783" s="130"/>
      <c r="G5783" s="130"/>
      <c r="H5783" s="130"/>
      <c r="I5783" s="130"/>
      <c r="J5783" s="130"/>
      <c r="K5783" s="130"/>
      <c r="L5783" s="130"/>
      <c r="M5783" s="130"/>
      <c r="N5783" s="130"/>
      <c r="O5783" s="130"/>
      <c r="P5783" s="130"/>
      <c r="Q5783" s="130"/>
      <c r="R5783" s="130"/>
      <c r="S5783" s="130"/>
      <c r="T5783" s="130"/>
      <c r="U5783" s="36"/>
      <c r="V5783" s="36"/>
      <c r="W5783" s="15">
        <f t="shared" si="2"/>
        <v>45635</v>
      </c>
      <c r="X5783" s="24">
        <v>5782.0</v>
      </c>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92"/>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2"/>
        <v>45635</v>
      </c>
      <c r="X5784" s="24">
        <v>5783.0</v>
      </c>
      <c r="Y5784" s="17" t="str">
        <f t="shared" ref="Y5784:Y5791" si="8457">formulatext(A5784)</f>
        <v>#N/A</v>
      </c>
      <c r="Z5784" s="25" t="str">
        <f t="shared" ref="Z5784:Z5791" si="8458">org.libreoffice.regex(Y5784,"(\= COUNTIFS\(C\$\d{1,3}:)(C\d{1,3})(,)(C\d{1,3})(\))","$2")</f>
        <v>#NAME?</v>
      </c>
      <c r="AA5784" s="25" t="str">
        <f t="shared" ref="AA5784:AA5791" si="8459">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92"/>
        <v>1</v>
      </c>
      <c r="C5785" s="12" t="s">
        <v>11230</v>
      </c>
      <c r="D5785" s="21"/>
      <c r="E5785" s="21"/>
      <c r="F5785" s="21"/>
      <c r="G5785" s="21"/>
      <c r="H5785" s="21"/>
      <c r="I5785" s="21"/>
      <c r="J5785" s="21"/>
      <c r="K5785" s="21"/>
      <c r="L5785" s="21"/>
      <c r="M5785" s="21"/>
      <c r="N5785" s="21"/>
      <c r="O5785" s="21"/>
      <c r="P5785" s="21"/>
      <c r="Q5785" s="21"/>
      <c r="R5785" s="21"/>
      <c r="S5785" s="21"/>
      <c r="T5785" s="21"/>
      <c r="U5785" s="23"/>
      <c r="V5785" s="23"/>
      <c r="W5785" s="15">
        <f t="shared" si="2"/>
        <v>45635</v>
      </c>
      <c r="X5785" s="24">
        <v>5784.0</v>
      </c>
      <c r="Y5785" s="17" t="str">
        <f t="shared" si="8457"/>
        <v>#N/A</v>
      </c>
      <c r="Z5785" s="25" t="str">
        <f t="shared" si="8458"/>
        <v>#NAME?</v>
      </c>
      <c r="AA5785" s="25" t="str">
        <f t="shared" si="8459"/>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60">COUNTIFS(C$3:C5786,C5786)</f>
        <v>28</v>
      </c>
      <c r="B5786" s="10">
        <f t="shared" si="8292"/>
        <v>80</v>
      </c>
      <c r="C5786" s="12" t="s">
        <v>1856</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11230</v>
      </c>
      <c r="S5786" s="21" t="s">
        <v>11231</v>
      </c>
      <c r="T5786" s="21" t="s">
        <v>11232</v>
      </c>
      <c r="U5786" s="77"/>
      <c r="V5786" s="23"/>
      <c r="W5786" s="15">
        <f t="shared" si="2"/>
        <v>45635</v>
      </c>
      <c r="X5786" s="24">
        <v>5785.0</v>
      </c>
      <c r="Y5786" s="17" t="str">
        <f t="shared" si="8457"/>
        <v>=COUNTIFS(C$3:C5786,C5786)</v>
      </c>
      <c r="Z5786" s="25" t="str">
        <f t="shared" si="8458"/>
        <v>#NAME?</v>
      </c>
      <c r="AA5786" s="25" t="str">
        <f t="shared" si="8459"/>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60"/>
        <v>1</v>
      </c>
      <c r="B5787" s="10">
        <f t="shared" si="8292"/>
        <v>2</v>
      </c>
      <c r="C5787" s="12" t="s">
        <v>11233</v>
      </c>
      <c r="D5787" s="21" t="s">
        <v>2064</v>
      </c>
      <c r="E5787" s="21" t="s">
        <v>11234</v>
      </c>
      <c r="F5787" s="21"/>
      <c r="G5787" s="21"/>
      <c r="H5787" s="21" t="s">
        <v>11235</v>
      </c>
      <c r="I5787" s="21"/>
      <c r="J5787" s="21" t="s">
        <v>11236</v>
      </c>
      <c r="K5787" s="21">
        <v>1.0</v>
      </c>
      <c r="L5787" s="21" t="s">
        <v>35</v>
      </c>
      <c r="M5787" s="21"/>
      <c r="N5787" s="21" t="s">
        <v>11237</v>
      </c>
      <c r="O5787" s="21"/>
      <c r="P5787" s="21"/>
      <c r="Q5787" s="21"/>
      <c r="R5787" s="21" t="s">
        <v>11230</v>
      </c>
      <c r="S5787" s="21" t="s">
        <v>11231</v>
      </c>
      <c r="T5787" s="21" t="s">
        <v>11238</v>
      </c>
      <c r="U5787" s="23"/>
      <c r="V5787" s="23"/>
      <c r="W5787" s="15">
        <f t="shared" si="2"/>
        <v>45635</v>
      </c>
      <c r="X5787" s="24">
        <v>5786.0</v>
      </c>
      <c r="Y5787" s="17" t="str">
        <f t="shared" si="8457"/>
        <v>=COUNTIFS(C$3:C5787,C5787)</v>
      </c>
      <c r="Z5787" s="25" t="str">
        <f t="shared" si="8458"/>
        <v>#NAME?</v>
      </c>
      <c r="AA5787" s="25" t="str">
        <f t="shared" si="8459"/>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0"/>
        <v>10</v>
      </c>
      <c r="B5788" s="10">
        <f t="shared" si="8292"/>
        <v>26</v>
      </c>
      <c r="C5788" s="12" t="s">
        <v>7008</v>
      </c>
      <c r="D5788" s="21" t="str">
        <f t="shared" ref="D5788:D5791" si="8461">VLOOKUP($C5788,$C$1:$P$7320,2,0)</f>
        <v>noun</v>
      </c>
      <c r="E5788" s="21" t="str">
        <f t="shared" ref="E5788:E5791" si="8462">VLOOKUP($C5788,$C$1:$P$7320,3,0)</f>
        <v>nt loc sg of antaraghara, comp</v>
      </c>
      <c r="F5788" s="21" t="str">
        <f t="shared" ref="F5788:F5791" si="8463">VLOOKUP($C5788,$C$1:$P$7320,4,0)</f>
        <v/>
      </c>
      <c r="G5788" s="21"/>
      <c r="H5788" s="21" t="str">
        <f t="shared" ref="H5788:H5791" si="8464">VLOOKUP($C5788,$C$1:$P$7320,6,0)</f>
        <v>inside the village, around the village</v>
      </c>
      <c r="I5788" s="21" t="str">
        <f t="shared" ref="I5788:I5791" si="8465">VLOOKUP($C5788,$C$1:$P$7320,7,0)</f>
        <v>in-between house</v>
      </c>
      <c r="J5788" s="21" t="str">
        <f t="shared" ref="J5788:J5791" si="8466">VLOOKUP($C5788,$C$1:$P$7320,8,0)</f>
        <v/>
      </c>
      <c r="K5788" s="21" t="str">
        <f t="shared" ref="K5788:K5791" si="8467">VLOOKUP($C5788,$C$1:$P$7320,9,0)</f>
        <v/>
      </c>
      <c r="L5788" s="21" t="str">
        <f t="shared" ref="L5788:L5791" si="8468">VLOOKUP($C5788,$C$1:$P$7320,10,0)</f>
        <v/>
      </c>
      <c r="M5788" s="21" t="str">
        <f t="shared" ref="M5788:M5791" si="8469">VLOOKUP($C5788,$C$1:$P$7320,11,0)</f>
        <v/>
      </c>
      <c r="N5788" s="21" t="str">
        <f t="shared" ref="N5788:N5791" si="8470">VLOOKUP($C5788,$C$1:$P$7320,12,0)</f>
        <v>antara + ghara</v>
      </c>
      <c r="O5788" s="21" t="str">
        <f t="shared" ref="O5788:O5791" si="8471">VLOOKUP($C5788,$C$1:$P$7320,13,0)</f>
        <v>kammadhāraya</v>
      </c>
      <c r="P5788" s="21" t="str">
        <f t="shared" ref="P5788:P5791" si="8472">VLOOKUP($C5788,$C$1:$P$7320,14,0)</f>
        <v>antara + ghara</v>
      </c>
      <c r="Q5788" s="21"/>
      <c r="R5788" s="21" t="s">
        <v>11230</v>
      </c>
      <c r="S5788" s="21" t="s">
        <v>11231</v>
      </c>
      <c r="T5788" s="21" t="s">
        <v>11232</v>
      </c>
      <c r="U5788" s="23"/>
      <c r="V5788" s="23"/>
      <c r="W5788" s="15">
        <f t="shared" si="2"/>
        <v>45635</v>
      </c>
      <c r="X5788" s="24">
        <v>5787.0</v>
      </c>
      <c r="Y5788" s="17" t="str">
        <f t="shared" si="8457"/>
        <v>=COUNTIFS(C$3:C5788,C5788)</v>
      </c>
      <c r="Z5788" s="25" t="str">
        <f t="shared" si="8458"/>
        <v>#NAME?</v>
      </c>
      <c r="AA5788" s="25" t="str">
        <f t="shared" si="8459"/>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0"/>
        <v>5</v>
      </c>
      <c r="B5789" s="10">
        <f t="shared" si="8292"/>
        <v>12</v>
      </c>
      <c r="C5789" s="12" t="s">
        <v>11159</v>
      </c>
      <c r="D5789" s="21" t="str">
        <f t="shared" si="8461"/>
        <v>comp</v>
      </c>
      <c r="E5789" s="21" t="str">
        <f t="shared" si="8462"/>
        <v>sandhi, fut + ind</v>
      </c>
      <c r="F5789" s="21" t="str">
        <f t="shared" si="8463"/>
        <v/>
      </c>
      <c r="G5789" s="21"/>
      <c r="H5789" s="21" t="str">
        <f t="shared" si="8464"/>
        <v/>
      </c>
      <c r="I5789" s="21" t="str">
        <f t="shared" si="8465"/>
        <v/>
      </c>
      <c r="J5789" s="21" t="str">
        <f t="shared" si="8466"/>
        <v/>
      </c>
      <c r="K5789" s="21" t="str">
        <f t="shared" si="8467"/>
        <v/>
      </c>
      <c r="L5789" s="21" t="str">
        <f t="shared" si="8468"/>
        <v/>
      </c>
      <c r="M5789" s="21" t="str">
        <f t="shared" si="8469"/>
        <v/>
      </c>
      <c r="N5789" s="21" t="str">
        <f t="shared" si="8470"/>
        <v>gamissāmi + iti</v>
      </c>
      <c r="O5789" s="21" t="str">
        <f t="shared" si="8471"/>
        <v/>
      </c>
      <c r="P5789" s="21" t="str">
        <f t="shared" si="8472"/>
        <v/>
      </c>
      <c r="Q5789" s="21"/>
      <c r="R5789" s="21" t="s">
        <v>11230</v>
      </c>
      <c r="S5789" s="21" t="s">
        <v>11231</v>
      </c>
      <c r="T5789" s="21" t="s">
        <v>11232</v>
      </c>
      <c r="U5789" s="23"/>
      <c r="V5789" s="23"/>
      <c r="W5789" s="15">
        <f t="shared" si="2"/>
        <v>45635</v>
      </c>
      <c r="X5789" s="24">
        <v>5788.0</v>
      </c>
      <c r="Y5789" s="17" t="str">
        <f t="shared" si="8457"/>
        <v>=COUNTIFS(C$3:C5789,C5789)</v>
      </c>
      <c r="Z5789" s="25" t="str">
        <f t="shared" si="8458"/>
        <v>#NAME?</v>
      </c>
      <c r="AA5789" s="25" t="str">
        <f t="shared" si="8459"/>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0"/>
        <v>11</v>
      </c>
      <c r="B5790" s="10">
        <f t="shared" si="8292"/>
        <v>75</v>
      </c>
      <c r="C5790" s="12" t="s">
        <v>11137</v>
      </c>
      <c r="D5790" s="21" t="str">
        <f t="shared" si="8461"/>
        <v>noun</v>
      </c>
      <c r="E5790" s="21" t="str">
        <f t="shared" si="8462"/>
        <v>fem nom sg</v>
      </c>
      <c r="F5790" s="21" t="str">
        <f t="shared" si="8463"/>
        <v/>
      </c>
      <c r="G5790" s="21"/>
      <c r="H5790" s="21" t="str">
        <f t="shared" si="8464"/>
        <v>training, precept, training precept</v>
      </c>
      <c r="I5790" s="21" t="str">
        <f t="shared" si="8465"/>
        <v/>
      </c>
      <c r="J5790" s="21" t="str">
        <f t="shared" si="8466"/>
        <v>√sikkh (train)</v>
      </c>
      <c r="K5790" s="21">
        <f t="shared" si="8467"/>
        <v>1</v>
      </c>
      <c r="L5790" s="21" t="str">
        <f t="shared" si="8468"/>
        <v>a</v>
      </c>
      <c r="M5790" s="21" t="str">
        <f t="shared" si="8469"/>
        <v/>
      </c>
      <c r="N5790" s="21" t="str">
        <f t="shared" si="8470"/>
        <v>√sikkh + ā</v>
      </c>
      <c r="O5790" s="21" t="str">
        <f t="shared" si="8471"/>
        <v/>
      </c>
      <c r="P5790" s="21" t="str">
        <f t="shared" si="8472"/>
        <v/>
      </c>
      <c r="Q5790" s="21"/>
      <c r="R5790" s="21" t="s">
        <v>11230</v>
      </c>
      <c r="S5790" s="21" t="s">
        <v>11231</v>
      </c>
      <c r="T5790" s="21" t="s">
        <v>11232</v>
      </c>
      <c r="U5790" s="23"/>
      <c r="V5790" s="23"/>
      <c r="W5790" s="15">
        <f t="shared" si="2"/>
        <v>45635</v>
      </c>
      <c r="X5790" s="24">
        <v>5789.0</v>
      </c>
      <c r="Y5790" s="17" t="str">
        <f t="shared" si="8457"/>
        <v>=COUNTIFS(C$3:C5790,C5790)</v>
      </c>
      <c r="Z5790" s="25" t="str">
        <f t="shared" si="8458"/>
        <v>#NAME?</v>
      </c>
      <c r="AA5790" s="25" t="str">
        <f t="shared" si="8459"/>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0"/>
        <v>12</v>
      </c>
      <c r="B5791" s="10">
        <f t="shared" si="8292"/>
        <v>76</v>
      </c>
      <c r="C5791" s="12" t="s">
        <v>10666</v>
      </c>
      <c r="D5791" s="21" t="str">
        <f t="shared" si="8461"/>
        <v>noun</v>
      </c>
      <c r="E5791" s="21" t="str">
        <f t="shared" si="8462"/>
        <v>nt abl sg of karaṇīya, ptp of karoti</v>
      </c>
      <c r="F5791" s="21" t="str">
        <f t="shared" si="8463"/>
        <v/>
      </c>
      <c r="G5791" s="21"/>
      <c r="H5791" s="21" t="str">
        <f t="shared" si="8464"/>
        <v>duty; obligation; business; something to be done</v>
      </c>
      <c r="I5791" s="21" t="str">
        <f t="shared" si="8465"/>
        <v>to be done</v>
      </c>
      <c r="J5791" s="21" t="str">
        <f t="shared" si="8466"/>
        <v>√kar (do, make)</v>
      </c>
      <c r="K5791" s="21">
        <f t="shared" si="8467"/>
        <v>7</v>
      </c>
      <c r="L5791" s="21" t="str">
        <f t="shared" si="8468"/>
        <v>o</v>
      </c>
      <c r="M5791" s="21" t="str">
        <f t="shared" si="8469"/>
        <v/>
      </c>
      <c r="N5791" s="21" t="str">
        <f t="shared" si="8470"/>
        <v>√kar + aṇīya</v>
      </c>
      <c r="O5791" s="21" t="str">
        <f t="shared" si="8471"/>
        <v/>
      </c>
      <c r="P5791" s="21" t="str">
        <f t="shared" si="8472"/>
        <v/>
      </c>
      <c r="Q5791" s="21"/>
      <c r="R5791" s="21" t="s">
        <v>11230</v>
      </c>
      <c r="S5791" s="21" t="s">
        <v>11231</v>
      </c>
      <c r="T5791" s="21" t="s">
        <v>11232</v>
      </c>
      <c r="U5791" s="23"/>
      <c r="V5791" s="23"/>
      <c r="W5791" s="15">
        <f t="shared" si="2"/>
        <v>45635</v>
      </c>
      <c r="X5791" s="24">
        <v>5790.0</v>
      </c>
      <c r="Y5791" s="17" t="str">
        <f t="shared" si="8457"/>
        <v>=COUNTIFS(C$3:C5791,C5791)</v>
      </c>
      <c r="Z5791" s="25" t="str">
        <f t="shared" si="8458"/>
        <v>#NAME?</v>
      </c>
      <c r="AA5791" s="25" t="str">
        <f t="shared" si="8459"/>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92"/>
        <v>0</v>
      </c>
      <c r="C5792" s="130"/>
      <c r="D5792" s="130"/>
      <c r="E5792" s="130"/>
      <c r="F5792" s="130"/>
      <c r="G5792" s="130"/>
      <c r="H5792" s="130"/>
      <c r="I5792" s="130"/>
      <c r="J5792" s="130"/>
      <c r="K5792" s="130"/>
      <c r="L5792" s="130"/>
      <c r="M5792" s="130"/>
      <c r="N5792" s="130"/>
      <c r="O5792" s="130"/>
      <c r="P5792" s="130"/>
      <c r="Q5792" s="130"/>
      <c r="R5792" s="130"/>
      <c r="S5792" s="130"/>
      <c r="T5792" s="130"/>
      <c r="U5792" s="36"/>
      <c r="V5792" s="36"/>
      <c r="W5792" s="15">
        <f t="shared" si="2"/>
        <v>45635</v>
      </c>
      <c r="X5792" s="24">
        <v>5791.0</v>
      </c>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92"/>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2"/>
        <v>45635</v>
      </c>
      <c r="X5793" s="24">
        <v>5792.0</v>
      </c>
      <c r="Y5793" s="17" t="str">
        <f t="shared" ref="Y5793:Y5800" si="8473">formulatext(A5793)</f>
        <v>#N/A</v>
      </c>
      <c r="Z5793" s="25" t="str">
        <f t="shared" ref="Z5793:Z5800" si="8474">org.libreoffice.regex(Y5793,"(\= COUNTIFS\(C\$\d{1,3}:)(C\d{1,3})(,)(C\d{1,3})(\))","$2")</f>
        <v>#NAME?</v>
      </c>
      <c r="AA5793" s="25" t="str">
        <f t="shared" ref="AA5793:AA5800" si="8475">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92"/>
        <v>1</v>
      </c>
      <c r="C5794" s="12" t="s">
        <v>11239</v>
      </c>
      <c r="D5794" s="21"/>
      <c r="E5794" s="21"/>
      <c r="F5794" s="21"/>
      <c r="G5794" s="21"/>
      <c r="H5794" s="21"/>
      <c r="I5794" s="21"/>
      <c r="J5794" s="21"/>
      <c r="K5794" s="21"/>
      <c r="L5794" s="21"/>
      <c r="M5794" s="21"/>
      <c r="N5794" s="21"/>
      <c r="O5794" s="21"/>
      <c r="P5794" s="21"/>
      <c r="Q5794" s="21"/>
      <c r="R5794" s="21"/>
      <c r="S5794" s="21"/>
      <c r="T5794" s="21"/>
      <c r="U5794" s="23"/>
      <c r="V5794" s="23"/>
      <c r="W5794" s="15">
        <f t="shared" si="2"/>
        <v>45635</v>
      </c>
      <c r="X5794" s="24">
        <v>5793.0</v>
      </c>
      <c r="Y5794" s="17" t="str">
        <f t="shared" si="8473"/>
        <v>#N/A</v>
      </c>
      <c r="Z5794" s="25" t="str">
        <f t="shared" si="8474"/>
        <v>#NAME?</v>
      </c>
      <c r="AA5794" s="25" t="str">
        <f t="shared" si="8475"/>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76">COUNTIFS(C$3:C5795,C5795)</f>
        <v>29</v>
      </c>
      <c r="B5795" s="10">
        <f t="shared" si="8292"/>
        <v>80</v>
      </c>
      <c r="C5795" s="12" t="s">
        <v>1856</v>
      </c>
      <c r="D5795" s="21" t="str">
        <f t="shared" ref="D5795:D5800" si="8477">VLOOKUP($C5795,$C$1:$P$7320,2,0)</f>
        <v>ind</v>
      </c>
      <c r="E5795" s="21" t="str">
        <f t="shared" ref="E5795:E5800" si="8478">VLOOKUP($C5795,$C$1:$P$7320,3,0)</f>
        <v>neg</v>
      </c>
      <c r="F5795" s="21" t="str">
        <f t="shared" ref="F5795:F5800" si="8479">VLOOKUP($C5795,$C$1:$P$7320,4,0)</f>
        <v/>
      </c>
      <c r="G5795" s="21"/>
      <c r="H5795" s="21" t="str">
        <f t="shared" ref="H5795:H5800" si="8480">VLOOKUP($C5795,$C$1:$P$7320,6,0)</f>
        <v>not</v>
      </c>
      <c r="I5795" s="21" t="str">
        <f t="shared" ref="I5795:I5800" si="8481">VLOOKUP($C5795,$C$1:$P$7320,7,0)</f>
        <v/>
      </c>
      <c r="J5795" s="21" t="str">
        <f t="shared" ref="J5795:J5800" si="8482">VLOOKUP($C5795,$C$1:$P$7320,8,0)</f>
        <v/>
      </c>
      <c r="K5795" s="21" t="str">
        <f t="shared" ref="K5795:K5800" si="8483">VLOOKUP($C5795,$C$1:$P$7320,9,0)</f>
        <v/>
      </c>
      <c r="L5795" s="21" t="str">
        <f t="shared" ref="L5795:L5800" si="8484">VLOOKUP($C5795,$C$1:$P$7320,10,0)</f>
        <v/>
      </c>
      <c r="M5795" s="21" t="str">
        <f t="shared" ref="M5795:M5800" si="8485">VLOOKUP($C5795,$C$1:$P$7320,11,0)</f>
        <v/>
      </c>
      <c r="N5795" s="21" t="str">
        <f t="shared" ref="N5795:N5800" si="8486">VLOOKUP($C5795,$C$1:$P$7320,12,0)</f>
        <v/>
      </c>
      <c r="O5795" s="21" t="str">
        <f t="shared" ref="O5795:O5800" si="8487">VLOOKUP($C5795,$C$1:$P$7320,13,0)</f>
        <v/>
      </c>
      <c r="P5795" s="21" t="str">
        <f t="shared" ref="P5795:P5800" si="8488">VLOOKUP($C5795,$C$1:$P$7320,14,0)</f>
        <v/>
      </c>
      <c r="Q5795" s="21"/>
      <c r="R5795" s="21" t="s">
        <v>11239</v>
      </c>
      <c r="S5795" s="21" t="s">
        <v>11231</v>
      </c>
      <c r="T5795" s="21" t="s">
        <v>11240</v>
      </c>
      <c r="U5795" s="77"/>
      <c r="V5795" s="23"/>
      <c r="W5795" s="15">
        <f t="shared" si="2"/>
        <v>45635</v>
      </c>
      <c r="X5795" s="24">
        <v>5794.0</v>
      </c>
      <c r="Y5795" s="17" t="str">
        <f t="shared" si="8473"/>
        <v>=COUNTIFS(C$3:C5795,C5795)</v>
      </c>
      <c r="Z5795" s="25" t="str">
        <f t="shared" si="8474"/>
        <v>#NAME?</v>
      </c>
      <c r="AA5795" s="25" t="str">
        <f t="shared" si="8475"/>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76"/>
        <v>2</v>
      </c>
      <c r="B5796" s="10">
        <f t="shared" si="8292"/>
        <v>2</v>
      </c>
      <c r="C5796" s="12" t="s">
        <v>11233</v>
      </c>
      <c r="D5796" s="21" t="str">
        <f t="shared" si="8477"/>
        <v>fem</v>
      </c>
      <c r="E5796" s="21" t="str">
        <f t="shared" si="8478"/>
        <v>fem instr sg of ujjagghikā</v>
      </c>
      <c r="F5796" s="21" t="str">
        <f t="shared" si="8479"/>
        <v/>
      </c>
      <c r="G5796" s="21"/>
      <c r="H5796" s="21" t="str">
        <f t="shared" si="8480"/>
        <v>with laughter</v>
      </c>
      <c r="I5796" s="21" t="str">
        <f t="shared" si="8481"/>
        <v/>
      </c>
      <c r="J5796" s="21" t="str">
        <f t="shared" si="8482"/>
        <v>√jaggh (laugh)</v>
      </c>
      <c r="K5796" s="21">
        <f t="shared" si="8483"/>
        <v>1</v>
      </c>
      <c r="L5796" s="21" t="str">
        <f t="shared" si="8484"/>
        <v>a</v>
      </c>
      <c r="M5796" s="21" t="str">
        <f t="shared" si="8485"/>
        <v/>
      </c>
      <c r="N5796" s="21" t="str">
        <f t="shared" si="8486"/>
        <v>ud + √jaggh + ikā</v>
      </c>
      <c r="O5796" s="21" t="str">
        <f t="shared" si="8487"/>
        <v/>
      </c>
      <c r="P5796" s="21" t="str">
        <f t="shared" si="8488"/>
        <v/>
      </c>
      <c r="Q5796" s="21"/>
      <c r="R5796" s="21" t="s">
        <v>11239</v>
      </c>
      <c r="S5796" s="21" t="s">
        <v>11231</v>
      </c>
      <c r="T5796" s="21" t="s">
        <v>11240</v>
      </c>
      <c r="U5796" s="23"/>
      <c r="V5796" s="23"/>
      <c r="W5796" s="15">
        <f t="shared" si="2"/>
        <v>45635</v>
      </c>
      <c r="X5796" s="24">
        <v>5795.0</v>
      </c>
      <c r="Y5796" s="17" t="str">
        <f t="shared" si="8473"/>
        <v>=COUNTIFS(C$3:C5796,C5796)</v>
      </c>
      <c r="Z5796" s="25" t="str">
        <f t="shared" si="8474"/>
        <v>#NAME?</v>
      </c>
      <c r="AA5796" s="25" t="str">
        <f t="shared" si="8475"/>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76"/>
        <v>11</v>
      </c>
      <c r="B5797" s="10">
        <f t="shared" si="8292"/>
        <v>26</v>
      </c>
      <c r="C5797" s="12" t="s">
        <v>7008</v>
      </c>
      <c r="D5797" s="21" t="str">
        <f t="shared" si="8477"/>
        <v>noun</v>
      </c>
      <c r="E5797" s="21" t="str">
        <f t="shared" si="8478"/>
        <v>nt loc sg of antaraghara, comp</v>
      </c>
      <c r="F5797" s="21" t="str">
        <f t="shared" si="8479"/>
        <v/>
      </c>
      <c r="G5797" s="21"/>
      <c r="H5797" s="21" t="str">
        <f t="shared" si="8480"/>
        <v>inside the village, around the village</v>
      </c>
      <c r="I5797" s="21" t="str">
        <f t="shared" si="8481"/>
        <v>in-between house</v>
      </c>
      <c r="J5797" s="21" t="str">
        <f t="shared" si="8482"/>
        <v/>
      </c>
      <c r="K5797" s="21" t="str">
        <f t="shared" si="8483"/>
        <v/>
      </c>
      <c r="L5797" s="21" t="str">
        <f t="shared" si="8484"/>
        <v/>
      </c>
      <c r="M5797" s="21" t="str">
        <f t="shared" si="8485"/>
        <v/>
      </c>
      <c r="N5797" s="21" t="str">
        <f t="shared" si="8486"/>
        <v>antara + ghara</v>
      </c>
      <c r="O5797" s="21" t="str">
        <f t="shared" si="8487"/>
        <v>kammadhāraya</v>
      </c>
      <c r="P5797" s="21" t="str">
        <f t="shared" si="8488"/>
        <v>antara + ghara</v>
      </c>
      <c r="Q5797" s="21"/>
      <c r="R5797" s="21" t="s">
        <v>11239</v>
      </c>
      <c r="S5797" s="21" t="s">
        <v>11231</v>
      </c>
      <c r="T5797" s="21" t="s">
        <v>11240</v>
      </c>
      <c r="U5797" s="23"/>
      <c r="V5797" s="23"/>
      <c r="W5797" s="15">
        <f t="shared" si="2"/>
        <v>45635</v>
      </c>
      <c r="X5797" s="24">
        <v>5796.0</v>
      </c>
      <c r="Y5797" s="17" t="str">
        <f t="shared" si="8473"/>
        <v>=COUNTIFS(C$3:C5797,C5797)</v>
      </c>
      <c r="Z5797" s="25" t="str">
        <f t="shared" si="8474"/>
        <v>#NAME?</v>
      </c>
      <c r="AA5797" s="25" t="str">
        <f t="shared" si="8475"/>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76"/>
        <v>5</v>
      </c>
      <c r="B5798" s="10">
        <f t="shared" si="8292"/>
        <v>12</v>
      </c>
      <c r="C5798" s="12" t="s">
        <v>11168</v>
      </c>
      <c r="D5798" s="21" t="str">
        <f t="shared" si="8477"/>
        <v>comp</v>
      </c>
      <c r="E5798" s="21" t="str">
        <f t="shared" si="8478"/>
        <v>sandhi, fut + ind</v>
      </c>
      <c r="F5798" s="21" t="str">
        <f t="shared" si="8479"/>
        <v/>
      </c>
      <c r="G5798" s="21"/>
      <c r="H5798" s="21" t="str">
        <f t="shared" si="8480"/>
        <v/>
      </c>
      <c r="I5798" s="21" t="str">
        <f t="shared" si="8481"/>
        <v/>
      </c>
      <c r="J5798" s="21" t="str">
        <f t="shared" si="8482"/>
        <v/>
      </c>
      <c r="K5798" s="21" t="str">
        <f t="shared" si="8483"/>
        <v/>
      </c>
      <c r="L5798" s="21" t="str">
        <f t="shared" si="8484"/>
        <v/>
      </c>
      <c r="M5798" s="21" t="str">
        <f t="shared" si="8485"/>
        <v/>
      </c>
      <c r="N5798" s="21" t="str">
        <f t="shared" si="8486"/>
        <v>nisīdissāmi + iti</v>
      </c>
      <c r="O5798" s="21" t="str">
        <f t="shared" si="8487"/>
        <v/>
      </c>
      <c r="P5798" s="21" t="str">
        <f t="shared" si="8488"/>
        <v/>
      </c>
      <c r="Q5798" s="21"/>
      <c r="R5798" s="21" t="s">
        <v>11239</v>
      </c>
      <c r="S5798" s="21" t="s">
        <v>11231</v>
      </c>
      <c r="T5798" s="21" t="s">
        <v>11240</v>
      </c>
      <c r="U5798" s="23"/>
      <c r="V5798" s="23"/>
      <c r="W5798" s="15">
        <f t="shared" si="2"/>
        <v>45635</v>
      </c>
      <c r="X5798" s="24">
        <v>5797.0</v>
      </c>
      <c r="Y5798" s="17" t="str">
        <f t="shared" si="8473"/>
        <v>=COUNTIFS(C$3:C5798,C5798)</v>
      </c>
      <c r="Z5798" s="25" t="str">
        <f t="shared" si="8474"/>
        <v>#NAME?</v>
      </c>
      <c r="AA5798" s="25" t="str">
        <f t="shared" si="8475"/>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76"/>
        <v>12</v>
      </c>
      <c r="B5799" s="10">
        <f t="shared" si="8292"/>
        <v>75</v>
      </c>
      <c r="C5799" s="12" t="s">
        <v>11137</v>
      </c>
      <c r="D5799" s="21" t="str">
        <f t="shared" si="8477"/>
        <v>noun</v>
      </c>
      <c r="E5799" s="21" t="str">
        <f t="shared" si="8478"/>
        <v>fem nom sg</v>
      </c>
      <c r="F5799" s="21" t="str">
        <f t="shared" si="8479"/>
        <v/>
      </c>
      <c r="G5799" s="21"/>
      <c r="H5799" s="21" t="str">
        <f t="shared" si="8480"/>
        <v>training, precept, training precept</v>
      </c>
      <c r="I5799" s="21" t="str">
        <f t="shared" si="8481"/>
        <v/>
      </c>
      <c r="J5799" s="21" t="str">
        <f t="shared" si="8482"/>
        <v>√sikkh (train)</v>
      </c>
      <c r="K5799" s="21">
        <f t="shared" si="8483"/>
        <v>1</v>
      </c>
      <c r="L5799" s="21" t="str">
        <f t="shared" si="8484"/>
        <v>a</v>
      </c>
      <c r="M5799" s="21" t="str">
        <f t="shared" si="8485"/>
        <v/>
      </c>
      <c r="N5799" s="21" t="str">
        <f t="shared" si="8486"/>
        <v>√sikkh + ā</v>
      </c>
      <c r="O5799" s="21" t="str">
        <f t="shared" si="8487"/>
        <v/>
      </c>
      <c r="P5799" s="21" t="str">
        <f t="shared" si="8488"/>
        <v/>
      </c>
      <c r="Q5799" s="21"/>
      <c r="R5799" s="21" t="s">
        <v>11239</v>
      </c>
      <c r="S5799" s="21" t="s">
        <v>11231</v>
      </c>
      <c r="T5799" s="21" t="s">
        <v>11240</v>
      </c>
      <c r="U5799" s="23"/>
      <c r="V5799" s="23"/>
      <c r="W5799" s="15">
        <f t="shared" si="2"/>
        <v>45635</v>
      </c>
      <c r="X5799" s="24">
        <v>5798.0</v>
      </c>
      <c r="Y5799" s="17" t="str">
        <f t="shared" si="8473"/>
        <v>=COUNTIFS(C$3:C5799,C5799)</v>
      </c>
      <c r="Z5799" s="25" t="str">
        <f t="shared" si="8474"/>
        <v>#NAME?</v>
      </c>
      <c r="AA5799" s="25" t="str">
        <f t="shared" si="8475"/>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76"/>
        <v>13</v>
      </c>
      <c r="B5800" s="10">
        <f t="shared" si="8292"/>
        <v>76</v>
      </c>
      <c r="C5800" s="12" t="s">
        <v>10666</v>
      </c>
      <c r="D5800" s="21" t="str">
        <f t="shared" si="8477"/>
        <v>noun</v>
      </c>
      <c r="E5800" s="21" t="str">
        <f t="shared" si="8478"/>
        <v>nt abl sg of karaṇīya, ptp of karoti</v>
      </c>
      <c r="F5800" s="21" t="str">
        <f t="shared" si="8479"/>
        <v/>
      </c>
      <c r="G5800" s="21"/>
      <c r="H5800" s="21" t="str">
        <f t="shared" si="8480"/>
        <v>duty; obligation; business; something to be done</v>
      </c>
      <c r="I5800" s="21" t="str">
        <f t="shared" si="8481"/>
        <v>to be done</v>
      </c>
      <c r="J5800" s="21" t="str">
        <f t="shared" si="8482"/>
        <v>√kar (do, make)</v>
      </c>
      <c r="K5800" s="21">
        <f t="shared" si="8483"/>
        <v>7</v>
      </c>
      <c r="L5800" s="21" t="str">
        <f t="shared" si="8484"/>
        <v>o</v>
      </c>
      <c r="M5800" s="21" t="str">
        <f t="shared" si="8485"/>
        <v/>
      </c>
      <c r="N5800" s="21" t="str">
        <f t="shared" si="8486"/>
        <v>√kar + aṇīya</v>
      </c>
      <c r="O5800" s="21" t="str">
        <f t="shared" si="8487"/>
        <v/>
      </c>
      <c r="P5800" s="21" t="str">
        <f t="shared" si="8488"/>
        <v/>
      </c>
      <c r="Q5800" s="21"/>
      <c r="R5800" s="21" t="s">
        <v>11239</v>
      </c>
      <c r="S5800" s="21" t="s">
        <v>11231</v>
      </c>
      <c r="T5800" s="21" t="s">
        <v>11240</v>
      </c>
      <c r="U5800" s="23"/>
      <c r="V5800" s="23"/>
      <c r="W5800" s="15">
        <f t="shared" si="2"/>
        <v>45635</v>
      </c>
      <c r="X5800" s="24">
        <v>5799.0</v>
      </c>
      <c r="Y5800" s="17" t="str">
        <f t="shared" si="8473"/>
        <v>=COUNTIFS(C$3:C5800,C5800)</v>
      </c>
      <c r="Z5800" s="25" t="str">
        <f t="shared" si="8474"/>
        <v>#NAME?</v>
      </c>
      <c r="AA5800" s="25" t="str">
        <f t="shared" si="8475"/>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92"/>
        <v>0</v>
      </c>
      <c r="C5801" s="130"/>
      <c r="D5801" s="130"/>
      <c r="E5801" s="130"/>
      <c r="F5801" s="130"/>
      <c r="G5801" s="130"/>
      <c r="H5801" s="130"/>
      <c r="I5801" s="130"/>
      <c r="J5801" s="130"/>
      <c r="K5801" s="130"/>
      <c r="L5801" s="130"/>
      <c r="M5801" s="130"/>
      <c r="N5801" s="130"/>
      <c r="O5801" s="130"/>
      <c r="P5801" s="130"/>
      <c r="Q5801" s="130"/>
      <c r="R5801" s="130"/>
      <c r="S5801" s="130"/>
      <c r="T5801" s="130"/>
      <c r="U5801" s="36"/>
      <c r="V5801" s="36"/>
      <c r="W5801" s="15">
        <f t="shared" si="2"/>
        <v>45635</v>
      </c>
      <c r="X5801" s="24">
        <v>5800.0</v>
      </c>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92"/>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2"/>
        <v>45635</v>
      </c>
      <c r="X5802" s="24">
        <v>5801.0</v>
      </c>
      <c r="Y5802" s="17" t="str">
        <f t="shared" ref="Y5802:Y5810" si="8489">formulatext(A5802)</f>
        <v>#N/A</v>
      </c>
      <c r="Z5802" s="25" t="str">
        <f t="shared" ref="Z5802:Z5810" si="8490">org.libreoffice.regex(Y5802,"(\= COUNTIFS\(C\$\d{1,3}:)(C\d{1,3})(,)(C\d{1,3})(\))","$2")</f>
        <v>#NAME?</v>
      </c>
      <c r="AA5802" s="25" t="str">
        <f t="shared" ref="AA5802:AA5810" si="8491">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92"/>
        <v>1</v>
      </c>
      <c r="C5803" s="12" t="s">
        <v>11241</v>
      </c>
      <c r="D5803" s="21"/>
      <c r="E5803" s="21"/>
      <c r="F5803" s="21"/>
      <c r="G5803" s="21"/>
      <c r="H5803" s="21"/>
      <c r="I5803" s="21"/>
      <c r="J5803" s="21"/>
      <c r="K5803" s="21"/>
      <c r="L5803" s="21"/>
      <c r="M5803" s="21"/>
      <c r="N5803" s="21"/>
      <c r="O5803" s="21"/>
      <c r="P5803" s="21"/>
      <c r="Q5803" s="21"/>
      <c r="R5803" s="21"/>
      <c r="S5803" s="21"/>
      <c r="T5803" s="21"/>
      <c r="U5803" s="23"/>
      <c r="V5803" s="23"/>
      <c r="W5803" s="15">
        <f t="shared" si="2"/>
        <v>45635</v>
      </c>
      <c r="X5803" s="24">
        <v>5802.0</v>
      </c>
      <c r="Y5803" s="17" t="str">
        <f t="shared" si="8489"/>
        <v>#N/A</v>
      </c>
      <c r="Z5803" s="25" t="str">
        <f t="shared" si="8490"/>
        <v>#NAME?</v>
      </c>
      <c r="AA5803" s="25" t="str">
        <f t="shared" si="8491"/>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92">COUNTIFS(C$3:C5804,C5804)</f>
        <v>1</v>
      </c>
      <c r="B5804" s="10">
        <f t="shared" si="8292"/>
        <v>2</v>
      </c>
      <c r="C5804" s="12" t="s">
        <v>11242</v>
      </c>
      <c r="D5804" s="21" t="s">
        <v>250</v>
      </c>
      <c r="E5804" s="21" t="s">
        <v>11243</v>
      </c>
      <c r="F5804" s="21"/>
      <c r="G5804" s="21"/>
      <c r="H5804" s="21" t="s">
        <v>11244</v>
      </c>
      <c r="I5804" s="21" t="s">
        <v>11245</v>
      </c>
      <c r="J5804" s="21"/>
      <c r="K5804" s="21"/>
      <c r="L5804" s="21"/>
      <c r="M5804" s="21"/>
      <c r="N5804" s="21" t="s">
        <v>11246</v>
      </c>
      <c r="O5804" s="21" t="s">
        <v>65</v>
      </c>
      <c r="P5804" s="21" t="s">
        <v>11246</v>
      </c>
      <c r="Q5804" s="21"/>
      <c r="R5804" s="21" t="s">
        <v>11241</v>
      </c>
      <c r="S5804" s="21" t="s">
        <v>11247</v>
      </c>
      <c r="T5804" s="22" t="s">
        <v>11248</v>
      </c>
      <c r="U5804" s="23"/>
      <c r="V5804" s="23"/>
      <c r="W5804" s="15">
        <f t="shared" si="2"/>
        <v>45635</v>
      </c>
      <c r="X5804" s="24">
        <v>5803.0</v>
      </c>
      <c r="Y5804" s="17" t="str">
        <f t="shared" si="8489"/>
        <v>=COUNTIFS(C$3:C5804,C5804)</v>
      </c>
      <c r="Z5804" s="25" t="str">
        <f t="shared" si="8490"/>
        <v>#NAME?</v>
      </c>
      <c r="AA5804" s="25" t="str">
        <f t="shared" si="8491"/>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92"/>
        <v>2</v>
      </c>
      <c r="B5805" s="10">
        <f t="shared" si="8292"/>
        <v>2</v>
      </c>
      <c r="C5805" s="12" t="s">
        <v>7718</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11241</v>
      </c>
      <c r="S5805" s="21" t="s">
        <v>11247</v>
      </c>
      <c r="T5805" s="21" t="s">
        <v>11249</v>
      </c>
      <c r="U5805" s="23"/>
      <c r="V5805" s="23"/>
      <c r="W5805" s="15">
        <f t="shared" si="2"/>
        <v>45635</v>
      </c>
      <c r="X5805" s="24">
        <v>5804.0</v>
      </c>
      <c r="Y5805" s="17" t="str">
        <f t="shared" si="8489"/>
        <v>=COUNTIFS(C$3:C5805,C5805)</v>
      </c>
      <c r="Z5805" s="25" t="str">
        <f t="shared" si="8490"/>
        <v>#NAME?</v>
      </c>
      <c r="AA5805" s="25" t="str">
        <f t="shared" si="8491"/>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2"/>
        <v>1</v>
      </c>
      <c r="B5806" s="10">
        <f t="shared" si="8292"/>
        <v>1</v>
      </c>
      <c r="C5806" s="12" t="s">
        <v>11250</v>
      </c>
      <c r="D5806" s="27" t="s">
        <v>47</v>
      </c>
      <c r="E5806" s="21" t="s">
        <v>11251</v>
      </c>
      <c r="F5806" s="21"/>
      <c r="G5806" s="21"/>
      <c r="H5806" s="27" t="s">
        <v>11252</v>
      </c>
      <c r="I5806" s="21"/>
      <c r="J5806" s="21" t="s">
        <v>11253</v>
      </c>
      <c r="K5806" s="21">
        <v>8.0</v>
      </c>
      <c r="L5806" s="21" t="s">
        <v>196</v>
      </c>
      <c r="M5806" s="21"/>
      <c r="N5806" s="21" t="s">
        <v>11254</v>
      </c>
      <c r="O5806" s="21"/>
      <c r="P5806" s="21"/>
      <c r="Q5806" s="21"/>
      <c r="R5806" s="21" t="s">
        <v>11241</v>
      </c>
      <c r="S5806" s="21" t="s">
        <v>11247</v>
      </c>
      <c r="T5806" s="21" t="s">
        <v>11255</v>
      </c>
      <c r="U5806" s="23"/>
      <c r="V5806" s="23"/>
      <c r="W5806" s="15">
        <f t="shared" si="2"/>
        <v>45635</v>
      </c>
      <c r="X5806" s="24">
        <v>5805.0</v>
      </c>
      <c r="Y5806" s="17" t="str">
        <f t="shared" si="8489"/>
        <v>=COUNTIFS(C$3:C5806,C5806)</v>
      </c>
      <c r="Z5806" s="25" t="str">
        <f t="shared" si="8490"/>
        <v>#NAME?</v>
      </c>
      <c r="AA5806" s="25" t="str">
        <f t="shared" si="8491"/>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2"/>
        <v>12</v>
      </c>
      <c r="B5807" s="10">
        <f t="shared" si="8292"/>
        <v>26</v>
      </c>
      <c r="C5807" s="12" t="s">
        <v>7008</v>
      </c>
      <c r="D5807" s="21" t="str">
        <f t="shared" ref="D5807:D5810" si="8493">VLOOKUP($C5807,$C$1:$P$7320,2,0)</f>
        <v>noun</v>
      </c>
      <c r="E5807" s="21" t="str">
        <f t="shared" ref="E5807:E5810" si="8494">VLOOKUP($C5807,$C$1:$P$7320,3,0)</f>
        <v>nt loc sg of antaraghara, comp</v>
      </c>
      <c r="F5807" s="21" t="str">
        <f t="shared" ref="F5807:F5810" si="8495">VLOOKUP($C5807,$C$1:$P$7320,4,0)</f>
        <v/>
      </c>
      <c r="G5807" s="21"/>
      <c r="H5807" s="21" t="str">
        <f t="shared" ref="H5807:H5810" si="8496">VLOOKUP($C5807,$C$1:$P$7320,6,0)</f>
        <v>inside the village, around the village</v>
      </c>
      <c r="I5807" s="21" t="str">
        <f t="shared" ref="I5807:I5810" si="8497">VLOOKUP($C5807,$C$1:$P$7320,7,0)</f>
        <v>in-between house</v>
      </c>
      <c r="J5807" s="21" t="str">
        <f t="shared" ref="J5807:J5810" si="8498">VLOOKUP($C5807,$C$1:$P$7320,8,0)</f>
        <v/>
      </c>
      <c r="K5807" s="21" t="str">
        <f t="shared" ref="K5807:K5810" si="8499">VLOOKUP($C5807,$C$1:$P$7320,9,0)</f>
        <v/>
      </c>
      <c r="L5807" s="21" t="str">
        <f t="shared" ref="L5807:L5810" si="8500">VLOOKUP($C5807,$C$1:$P$7320,10,0)</f>
        <v/>
      </c>
      <c r="M5807" s="21" t="str">
        <f t="shared" ref="M5807:M5810" si="8501">VLOOKUP($C5807,$C$1:$P$7320,11,0)</f>
        <v/>
      </c>
      <c r="N5807" s="21" t="str">
        <f t="shared" ref="N5807:N5810" si="8502">VLOOKUP($C5807,$C$1:$P$7320,12,0)</f>
        <v>antara + ghara</v>
      </c>
      <c r="O5807" s="21" t="str">
        <f t="shared" ref="O5807:O5810" si="8503">VLOOKUP($C5807,$C$1:$P$7320,13,0)</f>
        <v>kammadhāraya</v>
      </c>
      <c r="P5807" s="21" t="str">
        <f t="shared" ref="P5807:P5810" si="8504">VLOOKUP($C5807,$C$1:$P$7320,14,0)</f>
        <v>antara + ghara</v>
      </c>
      <c r="Q5807" s="21"/>
      <c r="R5807" s="21" t="s">
        <v>11241</v>
      </c>
      <c r="S5807" s="21" t="s">
        <v>11247</v>
      </c>
      <c r="T5807" s="21" t="s">
        <v>11249</v>
      </c>
      <c r="U5807" s="23"/>
      <c r="V5807" s="23"/>
      <c r="W5807" s="15">
        <f t="shared" si="2"/>
        <v>45635</v>
      </c>
      <c r="X5807" s="24">
        <v>5806.0</v>
      </c>
      <c r="Y5807" s="17" t="str">
        <f t="shared" si="8489"/>
        <v>=COUNTIFS(C$3:C5807,C5807)</v>
      </c>
      <c r="Z5807" s="25" t="str">
        <f t="shared" si="8490"/>
        <v>#NAME?</v>
      </c>
      <c r="AA5807" s="25" t="str">
        <f t="shared" si="8491"/>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2"/>
        <v>6</v>
      </c>
      <c r="B5808" s="10">
        <f t="shared" si="8292"/>
        <v>12</v>
      </c>
      <c r="C5808" s="12" t="s">
        <v>11159</v>
      </c>
      <c r="D5808" s="21" t="str">
        <f t="shared" si="8493"/>
        <v>comp</v>
      </c>
      <c r="E5808" s="21" t="str">
        <f t="shared" si="8494"/>
        <v>sandhi, fut + ind</v>
      </c>
      <c r="F5808" s="21" t="str">
        <f t="shared" si="8495"/>
        <v/>
      </c>
      <c r="G5808" s="21"/>
      <c r="H5808" s="21" t="str">
        <f t="shared" si="8496"/>
        <v/>
      </c>
      <c r="I5808" s="21" t="str">
        <f t="shared" si="8497"/>
        <v/>
      </c>
      <c r="J5808" s="21" t="str">
        <f t="shared" si="8498"/>
        <v/>
      </c>
      <c r="K5808" s="21" t="str">
        <f t="shared" si="8499"/>
        <v/>
      </c>
      <c r="L5808" s="21" t="str">
        <f t="shared" si="8500"/>
        <v/>
      </c>
      <c r="M5808" s="21" t="str">
        <f t="shared" si="8501"/>
        <v/>
      </c>
      <c r="N5808" s="21" t="str">
        <f t="shared" si="8502"/>
        <v>gamissāmi + iti</v>
      </c>
      <c r="O5808" s="21" t="str">
        <f t="shared" si="8503"/>
        <v/>
      </c>
      <c r="P5808" s="21" t="str">
        <f t="shared" si="8504"/>
        <v/>
      </c>
      <c r="Q5808" s="21"/>
      <c r="R5808" s="21" t="s">
        <v>11241</v>
      </c>
      <c r="S5808" s="21" t="s">
        <v>11247</v>
      </c>
      <c r="T5808" s="21" t="s">
        <v>11249</v>
      </c>
      <c r="U5808" s="23"/>
      <c r="V5808" s="23"/>
      <c r="W5808" s="15">
        <f t="shared" si="2"/>
        <v>45635</v>
      </c>
      <c r="X5808" s="24">
        <v>5807.0</v>
      </c>
      <c r="Y5808" s="17" t="str">
        <f t="shared" si="8489"/>
        <v>=COUNTIFS(C$3:C5808,C5808)</v>
      </c>
      <c r="Z5808" s="25" t="str">
        <f t="shared" si="8490"/>
        <v>#NAME?</v>
      </c>
      <c r="AA5808" s="25" t="str">
        <f t="shared" si="8491"/>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2"/>
        <v>13</v>
      </c>
      <c r="B5809" s="10">
        <f t="shared" si="8292"/>
        <v>75</v>
      </c>
      <c r="C5809" s="12" t="s">
        <v>11137</v>
      </c>
      <c r="D5809" s="21" t="str">
        <f t="shared" si="8493"/>
        <v>noun</v>
      </c>
      <c r="E5809" s="21" t="str">
        <f t="shared" si="8494"/>
        <v>fem nom sg</v>
      </c>
      <c r="F5809" s="21" t="str">
        <f t="shared" si="8495"/>
        <v/>
      </c>
      <c r="G5809" s="21"/>
      <c r="H5809" s="21" t="str">
        <f t="shared" si="8496"/>
        <v>training, precept, training precept</v>
      </c>
      <c r="I5809" s="21" t="str">
        <f t="shared" si="8497"/>
        <v/>
      </c>
      <c r="J5809" s="21" t="str">
        <f t="shared" si="8498"/>
        <v>√sikkh (train)</v>
      </c>
      <c r="K5809" s="21">
        <f t="shared" si="8499"/>
        <v>1</v>
      </c>
      <c r="L5809" s="21" t="str">
        <f t="shared" si="8500"/>
        <v>a</v>
      </c>
      <c r="M5809" s="21" t="str">
        <f t="shared" si="8501"/>
        <v/>
      </c>
      <c r="N5809" s="21" t="str">
        <f t="shared" si="8502"/>
        <v>√sikkh + ā</v>
      </c>
      <c r="O5809" s="21" t="str">
        <f t="shared" si="8503"/>
        <v/>
      </c>
      <c r="P5809" s="21" t="str">
        <f t="shared" si="8504"/>
        <v/>
      </c>
      <c r="Q5809" s="21"/>
      <c r="R5809" s="21" t="s">
        <v>11241</v>
      </c>
      <c r="S5809" s="21" t="s">
        <v>11247</v>
      </c>
      <c r="T5809" s="21" t="s">
        <v>11249</v>
      </c>
      <c r="U5809" s="23"/>
      <c r="V5809" s="23"/>
      <c r="W5809" s="15">
        <f t="shared" si="2"/>
        <v>45635</v>
      </c>
      <c r="X5809" s="24">
        <v>5808.0</v>
      </c>
      <c r="Y5809" s="17" t="str">
        <f t="shared" si="8489"/>
        <v>=COUNTIFS(C$3:C5809,C5809)</v>
      </c>
      <c r="Z5809" s="25" t="str">
        <f t="shared" si="8490"/>
        <v>#NAME?</v>
      </c>
      <c r="AA5809" s="25" t="str">
        <f t="shared" si="8491"/>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2"/>
        <v>14</v>
      </c>
      <c r="B5810" s="10">
        <f t="shared" si="8292"/>
        <v>76</v>
      </c>
      <c r="C5810" s="12" t="s">
        <v>10666</v>
      </c>
      <c r="D5810" s="21" t="str">
        <f t="shared" si="8493"/>
        <v>noun</v>
      </c>
      <c r="E5810" s="21" t="str">
        <f t="shared" si="8494"/>
        <v>nt abl sg of karaṇīya, ptp of karoti</v>
      </c>
      <c r="F5810" s="21" t="str">
        <f t="shared" si="8495"/>
        <v/>
      </c>
      <c r="G5810" s="21"/>
      <c r="H5810" s="21" t="str">
        <f t="shared" si="8496"/>
        <v>duty; obligation; business; something to be done</v>
      </c>
      <c r="I5810" s="21" t="str">
        <f t="shared" si="8497"/>
        <v>to be done</v>
      </c>
      <c r="J5810" s="21" t="str">
        <f t="shared" si="8498"/>
        <v>√kar (do, make)</v>
      </c>
      <c r="K5810" s="21">
        <f t="shared" si="8499"/>
        <v>7</v>
      </c>
      <c r="L5810" s="21" t="str">
        <f t="shared" si="8500"/>
        <v>o</v>
      </c>
      <c r="M5810" s="21" t="str">
        <f t="shared" si="8501"/>
        <v/>
      </c>
      <c r="N5810" s="21" t="str">
        <f t="shared" si="8502"/>
        <v>√kar + aṇīya</v>
      </c>
      <c r="O5810" s="21" t="str">
        <f t="shared" si="8503"/>
        <v/>
      </c>
      <c r="P5810" s="21" t="str">
        <f t="shared" si="8504"/>
        <v/>
      </c>
      <c r="Q5810" s="21"/>
      <c r="R5810" s="21" t="s">
        <v>11241</v>
      </c>
      <c r="S5810" s="21" t="s">
        <v>11247</v>
      </c>
      <c r="T5810" s="21" t="s">
        <v>11249</v>
      </c>
      <c r="U5810" s="23"/>
      <c r="V5810" s="23"/>
      <c r="W5810" s="15">
        <f t="shared" si="2"/>
        <v>45635</v>
      </c>
      <c r="X5810" s="24">
        <v>5809.0</v>
      </c>
      <c r="Y5810" s="17" t="str">
        <f t="shared" si="8489"/>
        <v>=COUNTIFS(C$3:C5810,C5810)</v>
      </c>
      <c r="Z5810" s="25" t="str">
        <f t="shared" si="8490"/>
        <v>#NAME?</v>
      </c>
      <c r="AA5810" s="25" t="str">
        <f t="shared" si="8491"/>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92"/>
        <v>0</v>
      </c>
      <c r="C5811" s="130"/>
      <c r="D5811" s="130"/>
      <c r="E5811" s="130"/>
      <c r="F5811" s="130"/>
      <c r="G5811" s="130"/>
      <c r="H5811" s="130"/>
      <c r="I5811" s="130"/>
      <c r="J5811" s="130"/>
      <c r="K5811" s="130"/>
      <c r="L5811" s="130"/>
      <c r="M5811" s="130"/>
      <c r="N5811" s="130"/>
      <c r="O5811" s="130"/>
      <c r="P5811" s="130"/>
      <c r="Q5811" s="130"/>
      <c r="R5811" s="130"/>
      <c r="S5811" s="130"/>
      <c r="T5811" s="130"/>
      <c r="U5811" s="36"/>
      <c r="V5811" s="36"/>
      <c r="W5811" s="15">
        <f t="shared" si="2"/>
        <v>45635</v>
      </c>
      <c r="X5811" s="24">
        <v>5810.0</v>
      </c>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92"/>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2"/>
        <v>45635</v>
      </c>
      <c r="X5812" s="24">
        <v>5811.0</v>
      </c>
      <c r="Y5812" s="17" t="str">
        <f t="shared" ref="Y5812:Y5818" si="8505">formulatext(A5812)</f>
        <v>#N/A</v>
      </c>
      <c r="Z5812" s="25" t="str">
        <f t="shared" ref="Z5812:Z5818" si="8506">org.libreoffice.regex(Y5812,"(\= COUNTIFS\(C\$\d{1,3}:)(C\d{1,3})(,)(C\d{1,3})(\))","$2")</f>
        <v>#NAME?</v>
      </c>
      <c r="AA5812" s="25" t="str">
        <f t="shared" ref="AA5812:AA5818" si="8507">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92"/>
        <v>1</v>
      </c>
      <c r="C5813" s="12" t="s">
        <v>11256</v>
      </c>
      <c r="D5813" s="21"/>
      <c r="E5813" s="21"/>
      <c r="F5813" s="21"/>
      <c r="G5813" s="21"/>
      <c r="H5813" s="21"/>
      <c r="I5813" s="21"/>
      <c r="J5813" s="21"/>
      <c r="K5813" s="21"/>
      <c r="L5813" s="21"/>
      <c r="M5813" s="21"/>
      <c r="N5813" s="21"/>
      <c r="O5813" s="21"/>
      <c r="P5813" s="21"/>
      <c r="Q5813" s="21"/>
      <c r="R5813" s="21"/>
      <c r="S5813" s="21"/>
      <c r="T5813" s="21"/>
      <c r="U5813" s="23"/>
      <c r="V5813" s="23"/>
      <c r="W5813" s="15">
        <f t="shared" si="2"/>
        <v>45635</v>
      </c>
      <c r="X5813" s="24">
        <v>5812.0</v>
      </c>
      <c r="Y5813" s="17" t="str">
        <f t="shared" si="8505"/>
        <v>#N/A</v>
      </c>
      <c r="Z5813" s="25" t="str">
        <f t="shared" si="8506"/>
        <v>#NAME?</v>
      </c>
      <c r="AA5813" s="25" t="str">
        <f t="shared" si="8507"/>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508">COUNTIFS(C$3:C5814,C5814)</f>
        <v>2</v>
      </c>
      <c r="B5814" s="10">
        <f t="shared" si="8292"/>
        <v>2</v>
      </c>
      <c r="C5814" s="12" t="s">
        <v>11242</v>
      </c>
      <c r="D5814" s="21" t="str">
        <f t="shared" ref="D5814:D5818" si="8509">VLOOKUP($C5814,$C$1:$P$7320,2,0)</f>
        <v>adj</v>
      </c>
      <c r="E5814" s="21" t="str">
        <f t="shared" ref="E5814:E5818" si="8510">VLOOKUP($C5814,$C$1:$P$7320,3,0)</f>
        <v>mac nom sg of appasadda, comp</v>
      </c>
      <c r="F5814" s="21" t="str">
        <f t="shared" ref="F5814:F5818" si="8511">VLOOKUP($C5814,$C$1:$P$7320,4,0)</f>
        <v/>
      </c>
      <c r="G5814" s="21"/>
      <c r="H5814" s="21" t="str">
        <f t="shared" ref="H5814:H5818" si="8512">VLOOKUP($C5814,$C$1:$P$7320,6,0)</f>
        <v>quiet</v>
      </c>
      <c r="I5814" s="21" t="str">
        <f t="shared" ref="I5814:I5818" si="8513">VLOOKUP($C5814,$C$1:$P$7320,7,0)</f>
        <v>little sound</v>
      </c>
      <c r="J5814" s="21" t="str">
        <f t="shared" ref="J5814:J5818" si="8514">VLOOKUP($C5814,$C$1:$P$7320,8,0)</f>
        <v/>
      </c>
      <c r="K5814" s="21" t="str">
        <f t="shared" ref="K5814:K5818" si="8515">VLOOKUP($C5814,$C$1:$P$7320,9,0)</f>
        <v/>
      </c>
      <c r="L5814" s="21" t="str">
        <f t="shared" ref="L5814:L5818" si="8516">VLOOKUP($C5814,$C$1:$P$7320,10,0)</f>
        <v/>
      </c>
      <c r="M5814" s="21" t="str">
        <f t="shared" ref="M5814:M5818" si="8517">VLOOKUP($C5814,$C$1:$P$7320,11,0)</f>
        <v/>
      </c>
      <c r="N5814" s="21" t="str">
        <f t="shared" ref="N5814:N5818" si="8518">VLOOKUP($C5814,$C$1:$P$7320,12,0)</f>
        <v>appa + sadda</v>
      </c>
      <c r="O5814" s="21" t="str">
        <f t="shared" ref="O5814:O5818" si="8519">VLOOKUP($C5814,$C$1:$P$7320,13,0)</f>
        <v>kammadhāraya</v>
      </c>
      <c r="P5814" s="21" t="str">
        <f t="shared" ref="P5814:P5818" si="8520">VLOOKUP($C5814,$C$1:$P$7320,14,0)</f>
        <v>appa + sadda</v>
      </c>
      <c r="Q5814" s="21"/>
      <c r="R5814" s="21" t="s">
        <v>11256</v>
      </c>
      <c r="S5814" s="21" t="s">
        <v>11247</v>
      </c>
      <c r="T5814" s="21" t="s">
        <v>11257</v>
      </c>
      <c r="U5814" s="77"/>
      <c r="V5814" s="23"/>
      <c r="W5814" s="15">
        <f t="shared" si="2"/>
        <v>45635</v>
      </c>
      <c r="X5814" s="24">
        <v>5813.0</v>
      </c>
      <c r="Y5814" s="17" t="str">
        <f t="shared" si="8505"/>
        <v>=COUNTIFS(C$3:C5814,C5814)</v>
      </c>
      <c r="Z5814" s="25" t="str">
        <f t="shared" si="8506"/>
        <v>#NAME?</v>
      </c>
      <c r="AA5814" s="25" t="str">
        <f t="shared" si="8507"/>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508"/>
        <v>13</v>
      </c>
      <c r="B5815" s="10">
        <f t="shared" si="8292"/>
        <v>26</v>
      </c>
      <c r="C5815" s="12" t="s">
        <v>7008</v>
      </c>
      <c r="D5815" s="21" t="str">
        <f t="shared" si="8509"/>
        <v>noun</v>
      </c>
      <c r="E5815" s="21" t="str">
        <f t="shared" si="8510"/>
        <v>nt loc sg of antaraghara, comp</v>
      </c>
      <c r="F5815" s="21" t="str">
        <f t="shared" si="8511"/>
        <v/>
      </c>
      <c r="G5815" s="21"/>
      <c r="H5815" s="21" t="str">
        <f t="shared" si="8512"/>
        <v>inside the village, around the village</v>
      </c>
      <c r="I5815" s="21" t="str">
        <f t="shared" si="8513"/>
        <v>in-between house</v>
      </c>
      <c r="J5815" s="21" t="str">
        <f t="shared" si="8514"/>
        <v/>
      </c>
      <c r="K5815" s="21" t="str">
        <f t="shared" si="8515"/>
        <v/>
      </c>
      <c r="L5815" s="21" t="str">
        <f t="shared" si="8516"/>
        <v/>
      </c>
      <c r="M5815" s="21" t="str">
        <f t="shared" si="8517"/>
        <v/>
      </c>
      <c r="N5815" s="21" t="str">
        <f t="shared" si="8518"/>
        <v>antara + ghara</v>
      </c>
      <c r="O5815" s="21" t="str">
        <f t="shared" si="8519"/>
        <v>kammadhāraya</v>
      </c>
      <c r="P5815" s="21" t="str">
        <f t="shared" si="8520"/>
        <v>antara + ghara</v>
      </c>
      <c r="Q5815" s="21"/>
      <c r="R5815" s="21" t="s">
        <v>11256</v>
      </c>
      <c r="S5815" s="21" t="s">
        <v>11247</v>
      </c>
      <c r="T5815" s="21" t="s">
        <v>11257</v>
      </c>
      <c r="U5815" s="23"/>
      <c r="V5815" s="23"/>
      <c r="W5815" s="15">
        <f t="shared" si="2"/>
        <v>45635</v>
      </c>
      <c r="X5815" s="24">
        <v>5814.0</v>
      </c>
      <c r="Y5815" s="17" t="str">
        <f t="shared" si="8505"/>
        <v>=COUNTIFS(C$3:C5815,C5815)</v>
      </c>
      <c r="Z5815" s="25" t="str">
        <f t="shared" si="8506"/>
        <v>#NAME?</v>
      </c>
      <c r="AA5815" s="25" t="str">
        <f t="shared" si="8507"/>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08"/>
        <v>6</v>
      </c>
      <c r="B5816" s="10">
        <f t="shared" si="8292"/>
        <v>12</v>
      </c>
      <c r="C5816" s="12" t="s">
        <v>11168</v>
      </c>
      <c r="D5816" s="21" t="str">
        <f t="shared" si="8509"/>
        <v>comp</v>
      </c>
      <c r="E5816" s="21" t="str">
        <f t="shared" si="8510"/>
        <v>sandhi, fut + ind</v>
      </c>
      <c r="F5816" s="21" t="str">
        <f t="shared" si="8511"/>
        <v/>
      </c>
      <c r="G5816" s="21"/>
      <c r="H5816" s="21" t="str">
        <f t="shared" si="8512"/>
        <v/>
      </c>
      <c r="I5816" s="21" t="str">
        <f t="shared" si="8513"/>
        <v/>
      </c>
      <c r="J5816" s="21" t="str">
        <f t="shared" si="8514"/>
        <v/>
      </c>
      <c r="K5816" s="21" t="str">
        <f t="shared" si="8515"/>
        <v/>
      </c>
      <c r="L5816" s="21" t="str">
        <f t="shared" si="8516"/>
        <v/>
      </c>
      <c r="M5816" s="21" t="str">
        <f t="shared" si="8517"/>
        <v/>
      </c>
      <c r="N5816" s="21" t="str">
        <f t="shared" si="8518"/>
        <v>nisīdissāmi + iti</v>
      </c>
      <c r="O5816" s="21" t="str">
        <f t="shared" si="8519"/>
        <v/>
      </c>
      <c r="P5816" s="21" t="str">
        <f t="shared" si="8520"/>
        <v/>
      </c>
      <c r="Q5816" s="21"/>
      <c r="R5816" s="21" t="s">
        <v>11256</v>
      </c>
      <c r="S5816" s="21" t="s">
        <v>11247</v>
      </c>
      <c r="T5816" s="21" t="s">
        <v>11257</v>
      </c>
      <c r="U5816" s="23"/>
      <c r="V5816" s="23"/>
      <c r="W5816" s="15">
        <f t="shared" si="2"/>
        <v>45635</v>
      </c>
      <c r="X5816" s="24">
        <v>5815.0</v>
      </c>
      <c r="Y5816" s="17" t="str">
        <f t="shared" si="8505"/>
        <v>=COUNTIFS(C$3:C5816,C5816)</v>
      </c>
      <c r="Z5816" s="25" t="str">
        <f t="shared" si="8506"/>
        <v>#NAME?</v>
      </c>
      <c r="AA5816" s="25" t="str">
        <f t="shared" si="8507"/>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08"/>
        <v>14</v>
      </c>
      <c r="B5817" s="10">
        <f t="shared" si="8292"/>
        <v>75</v>
      </c>
      <c r="C5817" s="12" t="s">
        <v>11137</v>
      </c>
      <c r="D5817" s="21" t="str">
        <f t="shared" si="8509"/>
        <v>noun</v>
      </c>
      <c r="E5817" s="21" t="str">
        <f t="shared" si="8510"/>
        <v>fem nom sg</v>
      </c>
      <c r="F5817" s="21" t="str">
        <f t="shared" si="8511"/>
        <v/>
      </c>
      <c r="G5817" s="21"/>
      <c r="H5817" s="21" t="str">
        <f t="shared" si="8512"/>
        <v>training, precept, training precept</v>
      </c>
      <c r="I5817" s="21" t="str">
        <f t="shared" si="8513"/>
        <v/>
      </c>
      <c r="J5817" s="21" t="str">
        <f t="shared" si="8514"/>
        <v>√sikkh (train)</v>
      </c>
      <c r="K5817" s="21">
        <f t="shared" si="8515"/>
        <v>1</v>
      </c>
      <c r="L5817" s="21" t="str">
        <f t="shared" si="8516"/>
        <v>a</v>
      </c>
      <c r="M5817" s="21" t="str">
        <f t="shared" si="8517"/>
        <v/>
      </c>
      <c r="N5817" s="21" t="str">
        <f t="shared" si="8518"/>
        <v>√sikkh + ā</v>
      </c>
      <c r="O5817" s="21" t="str">
        <f t="shared" si="8519"/>
        <v/>
      </c>
      <c r="P5817" s="21" t="str">
        <f t="shared" si="8520"/>
        <v/>
      </c>
      <c r="Q5817" s="21"/>
      <c r="R5817" s="21" t="s">
        <v>11256</v>
      </c>
      <c r="S5817" s="21" t="s">
        <v>11247</v>
      </c>
      <c r="T5817" s="21" t="s">
        <v>11257</v>
      </c>
      <c r="U5817" s="23"/>
      <c r="V5817" s="23"/>
      <c r="W5817" s="15">
        <f t="shared" si="2"/>
        <v>45635</v>
      </c>
      <c r="X5817" s="24">
        <v>5816.0</v>
      </c>
      <c r="Y5817" s="17" t="str">
        <f t="shared" si="8505"/>
        <v>=COUNTIFS(C$3:C5817,C5817)</v>
      </c>
      <c r="Z5817" s="25" t="str">
        <f t="shared" si="8506"/>
        <v>#NAME?</v>
      </c>
      <c r="AA5817" s="25" t="str">
        <f t="shared" si="8507"/>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08"/>
        <v>15</v>
      </c>
      <c r="B5818" s="10">
        <f t="shared" si="8292"/>
        <v>76</v>
      </c>
      <c r="C5818" s="12" t="s">
        <v>10666</v>
      </c>
      <c r="D5818" s="21" t="str">
        <f t="shared" si="8509"/>
        <v>noun</v>
      </c>
      <c r="E5818" s="21" t="str">
        <f t="shared" si="8510"/>
        <v>nt abl sg of karaṇīya, ptp of karoti</v>
      </c>
      <c r="F5818" s="21" t="str">
        <f t="shared" si="8511"/>
        <v/>
      </c>
      <c r="G5818" s="21"/>
      <c r="H5818" s="21" t="str">
        <f t="shared" si="8512"/>
        <v>duty; obligation; business; something to be done</v>
      </c>
      <c r="I5818" s="21" t="str">
        <f t="shared" si="8513"/>
        <v>to be done</v>
      </c>
      <c r="J5818" s="21" t="str">
        <f t="shared" si="8514"/>
        <v>√kar (do, make)</v>
      </c>
      <c r="K5818" s="21">
        <f t="shared" si="8515"/>
        <v>7</v>
      </c>
      <c r="L5818" s="21" t="str">
        <f t="shared" si="8516"/>
        <v>o</v>
      </c>
      <c r="M5818" s="21" t="str">
        <f t="shared" si="8517"/>
        <v/>
      </c>
      <c r="N5818" s="21" t="str">
        <f t="shared" si="8518"/>
        <v>√kar + aṇīya</v>
      </c>
      <c r="O5818" s="21" t="str">
        <f t="shared" si="8519"/>
        <v/>
      </c>
      <c r="P5818" s="21" t="str">
        <f t="shared" si="8520"/>
        <v/>
      </c>
      <c r="Q5818" s="21"/>
      <c r="R5818" s="21" t="s">
        <v>11256</v>
      </c>
      <c r="S5818" s="21" t="s">
        <v>11247</v>
      </c>
      <c r="T5818" s="21" t="s">
        <v>11257</v>
      </c>
      <c r="U5818" s="23"/>
      <c r="V5818" s="23"/>
      <c r="W5818" s="15">
        <f t="shared" si="2"/>
        <v>45635</v>
      </c>
      <c r="X5818" s="24">
        <v>5817.0</v>
      </c>
      <c r="Y5818" s="17" t="str">
        <f t="shared" si="8505"/>
        <v>=COUNTIFS(C$3:C5818,C5818)</v>
      </c>
      <c r="Z5818" s="25" t="str">
        <f t="shared" si="8506"/>
        <v>#NAME?</v>
      </c>
      <c r="AA5818" s="25" t="str">
        <f t="shared" si="8507"/>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92"/>
        <v>0</v>
      </c>
      <c r="C5819" s="130"/>
      <c r="D5819" s="130"/>
      <c r="E5819" s="130"/>
      <c r="F5819" s="130"/>
      <c r="G5819" s="130"/>
      <c r="H5819" s="130"/>
      <c r="I5819" s="130"/>
      <c r="J5819" s="130"/>
      <c r="K5819" s="130"/>
      <c r="L5819" s="130"/>
      <c r="M5819" s="130"/>
      <c r="N5819" s="130"/>
      <c r="O5819" s="130"/>
      <c r="P5819" s="130"/>
      <c r="Q5819" s="130"/>
      <c r="R5819" s="130"/>
      <c r="S5819" s="130"/>
      <c r="T5819" s="130"/>
      <c r="U5819" s="36"/>
      <c r="V5819" s="36"/>
      <c r="W5819" s="15">
        <f t="shared" si="2"/>
        <v>45635</v>
      </c>
      <c r="X5819" s="24">
        <v>5818.0</v>
      </c>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92"/>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2"/>
        <v>45635</v>
      </c>
      <c r="X5820" s="24">
        <v>5819.0</v>
      </c>
      <c r="Y5820" s="17" t="str">
        <f t="shared" ref="Y5820:Y5829" si="8521">formulatext(A5820)</f>
        <v>#N/A</v>
      </c>
      <c r="Z5820" s="25" t="str">
        <f t="shared" ref="Z5820:Z5829" si="8522">org.libreoffice.regex(Y5820,"(\= COUNTIFS\(C\$\d{1,3}:)(C\d{1,3})(,)(C\d{1,3})(\))","$2")</f>
        <v>#NAME?</v>
      </c>
      <c r="AA5820" s="25" t="str">
        <f t="shared" ref="AA5820:AA5829" si="8523">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92"/>
        <v>1</v>
      </c>
      <c r="C5821" s="12" t="s">
        <v>11258</v>
      </c>
      <c r="D5821" s="21"/>
      <c r="E5821" s="21"/>
      <c r="F5821" s="21"/>
      <c r="G5821" s="21"/>
      <c r="H5821" s="21"/>
      <c r="I5821" s="21"/>
      <c r="J5821" s="21"/>
      <c r="K5821" s="21"/>
      <c r="L5821" s="21"/>
      <c r="M5821" s="21"/>
      <c r="N5821" s="21"/>
      <c r="O5821" s="21"/>
      <c r="P5821" s="21"/>
      <c r="Q5821" s="21"/>
      <c r="R5821" s="21"/>
      <c r="S5821" s="21"/>
      <c r="T5821" s="21"/>
      <c r="U5821" s="23"/>
      <c r="V5821" s="23"/>
      <c r="W5821" s="15">
        <f t="shared" si="2"/>
        <v>45635</v>
      </c>
      <c r="X5821" s="24">
        <v>5820.0</v>
      </c>
      <c r="Y5821" s="17" t="str">
        <f t="shared" si="8521"/>
        <v>#N/A</v>
      </c>
      <c r="Z5821" s="25" t="str">
        <f t="shared" si="8522"/>
        <v>#NAME?</v>
      </c>
      <c r="AA5821" s="25" t="str">
        <f t="shared" si="8523"/>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524">COUNTIFS(C$3:C5822,C5822)</f>
        <v>30</v>
      </c>
      <c r="B5822" s="10">
        <f t="shared" si="8292"/>
        <v>80</v>
      </c>
      <c r="C5822" s="12" t="s">
        <v>1856</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11258</v>
      </c>
      <c r="S5822" s="21" t="s">
        <v>11259</v>
      </c>
      <c r="T5822" s="21" t="s">
        <v>11260</v>
      </c>
      <c r="U5822" s="77"/>
      <c r="V5822" s="23"/>
      <c r="W5822" s="15">
        <f t="shared" si="2"/>
        <v>45635</v>
      </c>
      <c r="X5822" s="24">
        <v>5821.0</v>
      </c>
      <c r="Y5822" s="17" t="str">
        <f t="shared" si="8521"/>
        <v>=COUNTIFS(C$3:C5822,C5822)</v>
      </c>
      <c r="Z5822" s="25" t="str">
        <f t="shared" si="8522"/>
        <v>#NAME?</v>
      </c>
      <c r="AA5822" s="25" t="str">
        <f t="shared" si="8523"/>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524"/>
        <v>1</v>
      </c>
      <c r="B5823" s="10">
        <f t="shared" si="8292"/>
        <v>2</v>
      </c>
      <c r="C5823" s="12" t="s">
        <v>11261</v>
      </c>
      <c r="D5823" s="21" t="s">
        <v>29</v>
      </c>
      <c r="E5823" s="21" t="s">
        <v>11262</v>
      </c>
      <c r="F5823" s="21"/>
      <c r="G5823" s="21"/>
      <c r="H5823" s="21" t="s">
        <v>11263</v>
      </c>
      <c r="I5823" s="21" t="s">
        <v>11264</v>
      </c>
      <c r="J5823" s="21"/>
      <c r="K5823" s="21"/>
      <c r="L5823" s="21"/>
      <c r="M5823" s="21"/>
      <c r="N5823" s="21" t="s">
        <v>11265</v>
      </c>
      <c r="O5823" s="21" t="s">
        <v>178</v>
      </c>
      <c r="P5823" s="21" t="s">
        <v>11266</v>
      </c>
      <c r="Q5823" s="21"/>
      <c r="R5823" s="21" t="s">
        <v>11258</v>
      </c>
      <c r="S5823" s="21" t="s">
        <v>11259</v>
      </c>
      <c r="T5823" s="21" t="s">
        <v>11267</v>
      </c>
      <c r="U5823" s="23"/>
      <c r="V5823" s="23"/>
      <c r="W5823" s="15">
        <f t="shared" si="2"/>
        <v>45635</v>
      </c>
      <c r="X5823" s="24">
        <v>5822.0</v>
      </c>
      <c r="Y5823" s="17" t="str">
        <f t="shared" si="8521"/>
        <v>=COUNTIFS(C$3:C5823,C5823)</v>
      </c>
      <c r="Z5823" s="25" t="str">
        <f t="shared" si="8522"/>
        <v>#NAME?</v>
      </c>
      <c r="AA5823" s="25" t="str">
        <f t="shared" si="8523"/>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24"/>
        <v>3</v>
      </c>
      <c r="B5824" s="10">
        <f t="shared" si="8292"/>
        <v>3</v>
      </c>
      <c r="C5824" s="12" t="s">
        <v>2078</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11258</v>
      </c>
      <c r="S5824" s="21" t="s">
        <v>11259</v>
      </c>
      <c r="T5824" s="21" t="s">
        <v>11260</v>
      </c>
      <c r="U5824" s="23"/>
      <c r="V5824" s="23"/>
      <c r="W5824" s="15">
        <f t="shared" si="2"/>
        <v>45635</v>
      </c>
      <c r="X5824" s="24">
        <v>5823.0</v>
      </c>
      <c r="Y5824" s="17" t="str">
        <f t="shared" si="8521"/>
        <v>=COUNTIFS(C$3:C5824,C5824)</v>
      </c>
      <c r="Z5824" s="25" t="str">
        <f t="shared" si="8522"/>
        <v>#NAME?</v>
      </c>
      <c r="AA5824" s="25" t="str">
        <f t="shared" si="8523"/>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24"/>
        <v>1</v>
      </c>
      <c r="B5825" s="10">
        <f t="shared" si="8292"/>
        <v>3</v>
      </c>
      <c r="C5825" s="12" t="s">
        <v>11268</v>
      </c>
      <c r="D5825" s="21" t="s">
        <v>250</v>
      </c>
      <c r="E5825" s="21" t="s">
        <v>11269</v>
      </c>
      <c r="F5825" s="21"/>
      <c r="G5825" s="21"/>
      <c r="H5825" s="21" t="s">
        <v>11270</v>
      </c>
      <c r="I5825" s="21"/>
      <c r="J5825" s="21" t="s">
        <v>11271</v>
      </c>
      <c r="K5825" s="21">
        <v>1.0</v>
      </c>
      <c r="L5825" s="21" t="s">
        <v>196</v>
      </c>
      <c r="M5825" s="21" t="s">
        <v>11272</v>
      </c>
      <c r="N5825" s="21" t="s">
        <v>11273</v>
      </c>
      <c r="O5825" s="21"/>
      <c r="P5825" s="21"/>
      <c r="Q5825" s="21"/>
      <c r="R5825" s="21" t="s">
        <v>11258</v>
      </c>
      <c r="S5825" s="21" t="s">
        <v>11259</v>
      </c>
      <c r="T5825" s="21" t="s">
        <v>11274</v>
      </c>
      <c r="U5825" s="23"/>
      <c r="V5825" s="23"/>
      <c r="W5825" s="15">
        <f t="shared" si="2"/>
        <v>45635</v>
      </c>
      <c r="X5825" s="24">
        <v>5824.0</v>
      </c>
      <c r="Y5825" s="17" t="str">
        <f t="shared" si="8521"/>
        <v>=COUNTIFS(C$3:C5825,C5825)</v>
      </c>
      <c r="Z5825" s="25" t="str">
        <f t="shared" si="8522"/>
        <v>#NAME?</v>
      </c>
      <c r="AA5825" s="25" t="str">
        <f t="shared" si="8523"/>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24"/>
        <v>14</v>
      </c>
      <c r="B5826" s="10">
        <f t="shared" si="8292"/>
        <v>26</v>
      </c>
      <c r="C5826" s="12" t="s">
        <v>7008</v>
      </c>
      <c r="D5826" s="21" t="str">
        <f t="shared" ref="D5826:D5829" si="8525">VLOOKUP($C5826,$C$1:$P$7320,2,0)</f>
        <v>noun</v>
      </c>
      <c r="E5826" s="21" t="str">
        <f t="shared" ref="E5826:E5829" si="8526">VLOOKUP($C5826,$C$1:$P$7320,3,0)</f>
        <v>nt loc sg of antaraghara, comp</v>
      </c>
      <c r="F5826" s="21" t="str">
        <f t="shared" ref="F5826:F5829" si="8527">VLOOKUP($C5826,$C$1:$P$7320,4,0)</f>
        <v/>
      </c>
      <c r="G5826" s="21"/>
      <c r="H5826" s="21" t="str">
        <f t="shared" ref="H5826:H5829" si="8528">VLOOKUP($C5826,$C$1:$P$7320,6,0)</f>
        <v>inside the village, around the village</v>
      </c>
      <c r="I5826" s="21" t="str">
        <f t="shared" ref="I5826:I5829" si="8529">VLOOKUP($C5826,$C$1:$P$7320,7,0)</f>
        <v>in-between house</v>
      </c>
      <c r="J5826" s="21" t="str">
        <f t="shared" ref="J5826:J5829" si="8530">VLOOKUP($C5826,$C$1:$P$7320,8,0)</f>
        <v/>
      </c>
      <c r="K5826" s="21" t="str">
        <f t="shared" ref="K5826:K5829" si="8531">VLOOKUP($C5826,$C$1:$P$7320,9,0)</f>
        <v/>
      </c>
      <c r="L5826" s="21" t="str">
        <f t="shared" ref="L5826:L5829" si="8532">VLOOKUP($C5826,$C$1:$P$7320,10,0)</f>
        <v/>
      </c>
      <c r="M5826" s="21" t="str">
        <f t="shared" ref="M5826:M5829" si="8533">VLOOKUP($C5826,$C$1:$P$7320,11,0)</f>
        <v/>
      </c>
      <c r="N5826" s="21" t="str">
        <f t="shared" ref="N5826:N5829" si="8534">VLOOKUP($C5826,$C$1:$P$7320,12,0)</f>
        <v>antara + ghara</v>
      </c>
      <c r="O5826" s="21" t="str">
        <f t="shared" ref="O5826:O5829" si="8535">VLOOKUP($C5826,$C$1:$P$7320,13,0)</f>
        <v>kammadhāraya</v>
      </c>
      <c r="P5826" s="21" t="str">
        <f t="shared" ref="P5826:P5829" si="8536">VLOOKUP($C5826,$C$1:$P$7320,14,0)</f>
        <v>antara + ghara</v>
      </c>
      <c r="Q5826" s="21"/>
      <c r="R5826" s="21" t="s">
        <v>11258</v>
      </c>
      <c r="S5826" s="21" t="s">
        <v>11259</v>
      </c>
      <c r="T5826" s="21" t="s">
        <v>11260</v>
      </c>
      <c r="U5826" s="23"/>
      <c r="V5826" s="23"/>
      <c r="W5826" s="15">
        <f t="shared" si="2"/>
        <v>45635</v>
      </c>
      <c r="X5826" s="24">
        <v>5825.0</v>
      </c>
      <c r="Y5826" s="17" t="str">
        <f t="shared" si="8521"/>
        <v>=COUNTIFS(C$3:C5826,C5826)</v>
      </c>
      <c r="Z5826" s="25" t="str">
        <f t="shared" si="8522"/>
        <v>#NAME?</v>
      </c>
      <c r="AA5826" s="25" t="str">
        <f t="shared" si="8523"/>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24"/>
        <v>7</v>
      </c>
      <c r="B5827" s="10">
        <f t="shared" si="8292"/>
        <v>12</v>
      </c>
      <c r="C5827" s="12" t="s">
        <v>11159</v>
      </c>
      <c r="D5827" s="21" t="str">
        <f t="shared" si="8525"/>
        <v>comp</v>
      </c>
      <c r="E5827" s="21" t="str">
        <f t="shared" si="8526"/>
        <v>sandhi, fut + ind</v>
      </c>
      <c r="F5827" s="21" t="str">
        <f t="shared" si="8527"/>
        <v/>
      </c>
      <c r="G5827" s="21"/>
      <c r="H5827" s="21" t="str">
        <f t="shared" si="8528"/>
        <v/>
      </c>
      <c r="I5827" s="21" t="str">
        <f t="shared" si="8529"/>
        <v/>
      </c>
      <c r="J5827" s="21" t="str">
        <f t="shared" si="8530"/>
        <v/>
      </c>
      <c r="K5827" s="21" t="str">
        <f t="shared" si="8531"/>
        <v/>
      </c>
      <c r="L5827" s="21" t="str">
        <f t="shared" si="8532"/>
        <v/>
      </c>
      <c r="M5827" s="21" t="str">
        <f t="shared" si="8533"/>
        <v/>
      </c>
      <c r="N5827" s="21" t="str">
        <f t="shared" si="8534"/>
        <v>gamissāmi + iti</v>
      </c>
      <c r="O5827" s="21" t="str">
        <f t="shared" si="8535"/>
        <v/>
      </c>
      <c r="P5827" s="21" t="str">
        <f t="shared" si="8536"/>
        <v/>
      </c>
      <c r="Q5827" s="21"/>
      <c r="R5827" s="21" t="s">
        <v>11258</v>
      </c>
      <c r="S5827" s="21" t="s">
        <v>11259</v>
      </c>
      <c r="T5827" s="21" t="s">
        <v>11260</v>
      </c>
      <c r="U5827" s="23"/>
      <c r="V5827" s="23"/>
      <c r="W5827" s="15">
        <f t="shared" si="2"/>
        <v>45635</v>
      </c>
      <c r="X5827" s="24">
        <v>5826.0</v>
      </c>
      <c r="Y5827" s="17" t="str">
        <f t="shared" si="8521"/>
        <v>=COUNTIFS(C$3:C5827,C5827)</v>
      </c>
      <c r="Z5827" s="25" t="str">
        <f t="shared" si="8522"/>
        <v>#NAME?</v>
      </c>
      <c r="AA5827" s="25" t="str">
        <f t="shared" si="8523"/>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24"/>
        <v>15</v>
      </c>
      <c r="B5828" s="10">
        <f t="shared" si="8292"/>
        <v>75</v>
      </c>
      <c r="C5828" s="12" t="s">
        <v>11137</v>
      </c>
      <c r="D5828" s="21" t="str">
        <f t="shared" si="8525"/>
        <v>noun</v>
      </c>
      <c r="E5828" s="21" t="str">
        <f t="shared" si="8526"/>
        <v>fem nom sg</v>
      </c>
      <c r="F5828" s="21" t="str">
        <f t="shared" si="8527"/>
        <v/>
      </c>
      <c r="G5828" s="21"/>
      <c r="H5828" s="21" t="str">
        <f t="shared" si="8528"/>
        <v>training, precept, training precept</v>
      </c>
      <c r="I5828" s="21" t="str">
        <f t="shared" si="8529"/>
        <v/>
      </c>
      <c r="J5828" s="21" t="str">
        <f t="shared" si="8530"/>
        <v>√sikkh (train)</v>
      </c>
      <c r="K5828" s="21">
        <f t="shared" si="8531"/>
        <v>1</v>
      </c>
      <c r="L5828" s="21" t="str">
        <f t="shared" si="8532"/>
        <v>a</v>
      </c>
      <c r="M5828" s="21" t="str">
        <f t="shared" si="8533"/>
        <v/>
      </c>
      <c r="N5828" s="21" t="str">
        <f t="shared" si="8534"/>
        <v>√sikkh + ā</v>
      </c>
      <c r="O5828" s="21" t="str">
        <f t="shared" si="8535"/>
        <v/>
      </c>
      <c r="P5828" s="21" t="str">
        <f t="shared" si="8536"/>
        <v/>
      </c>
      <c r="Q5828" s="21"/>
      <c r="R5828" s="21" t="s">
        <v>11258</v>
      </c>
      <c r="S5828" s="21" t="s">
        <v>11259</v>
      </c>
      <c r="T5828" s="21" t="s">
        <v>11260</v>
      </c>
      <c r="U5828" s="23"/>
      <c r="V5828" s="23"/>
      <c r="W5828" s="15">
        <f t="shared" si="2"/>
        <v>45635</v>
      </c>
      <c r="X5828" s="24">
        <v>5827.0</v>
      </c>
      <c r="Y5828" s="17" t="str">
        <f t="shared" si="8521"/>
        <v>=COUNTIFS(C$3:C5828,C5828)</v>
      </c>
      <c r="Z5828" s="25" t="str">
        <f t="shared" si="8522"/>
        <v>#NAME?</v>
      </c>
      <c r="AA5828" s="25" t="str">
        <f t="shared" si="8523"/>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24"/>
        <v>16</v>
      </c>
      <c r="B5829" s="10">
        <f t="shared" si="8292"/>
        <v>76</v>
      </c>
      <c r="C5829" s="12" t="s">
        <v>10666</v>
      </c>
      <c r="D5829" s="21" t="str">
        <f t="shared" si="8525"/>
        <v>noun</v>
      </c>
      <c r="E5829" s="21" t="str">
        <f t="shared" si="8526"/>
        <v>nt abl sg of karaṇīya, ptp of karoti</v>
      </c>
      <c r="F5829" s="21" t="str">
        <f t="shared" si="8527"/>
        <v/>
      </c>
      <c r="G5829" s="21"/>
      <c r="H5829" s="21" t="str">
        <f t="shared" si="8528"/>
        <v>duty; obligation; business; something to be done</v>
      </c>
      <c r="I5829" s="21" t="str">
        <f t="shared" si="8529"/>
        <v>to be done</v>
      </c>
      <c r="J5829" s="21" t="str">
        <f t="shared" si="8530"/>
        <v>√kar (do, make)</v>
      </c>
      <c r="K5829" s="21">
        <f t="shared" si="8531"/>
        <v>7</v>
      </c>
      <c r="L5829" s="21" t="str">
        <f t="shared" si="8532"/>
        <v>o</v>
      </c>
      <c r="M5829" s="21" t="str">
        <f t="shared" si="8533"/>
        <v/>
      </c>
      <c r="N5829" s="21" t="str">
        <f t="shared" si="8534"/>
        <v>√kar + aṇīya</v>
      </c>
      <c r="O5829" s="21" t="str">
        <f t="shared" si="8535"/>
        <v/>
      </c>
      <c r="P5829" s="21" t="str">
        <f t="shared" si="8536"/>
        <v/>
      </c>
      <c r="Q5829" s="21"/>
      <c r="R5829" s="21" t="s">
        <v>11258</v>
      </c>
      <c r="S5829" s="21" t="s">
        <v>11259</v>
      </c>
      <c r="T5829" s="21" t="s">
        <v>11260</v>
      </c>
      <c r="U5829" s="23"/>
      <c r="V5829" s="23"/>
      <c r="W5829" s="15">
        <f t="shared" si="2"/>
        <v>45635</v>
      </c>
      <c r="X5829" s="24">
        <v>5828.0</v>
      </c>
      <c r="Y5829" s="17" t="str">
        <f t="shared" si="8521"/>
        <v>=COUNTIFS(C$3:C5829,C5829)</v>
      </c>
      <c r="Z5829" s="25" t="str">
        <f t="shared" si="8522"/>
        <v>#NAME?</v>
      </c>
      <c r="AA5829" s="25" t="str">
        <f t="shared" si="8523"/>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92"/>
        <v>0</v>
      </c>
      <c r="C5830" s="130"/>
      <c r="D5830" s="130"/>
      <c r="E5830" s="130"/>
      <c r="F5830" s="130"/>
      <c r="G5830" s="130"/>
      <c r="H5830" s="130"/>
      <c r="I5830" s="130"/>
      <c r="J5830" s="130"/>
      <c r="K5830" s="130"/>
      <c r="L5830" s="130"/>
      <c r="M5830" s="130"/>
      <c r="N5830" s="130"/>
      <c r="O5830" s="130"/>
      <c r="P5830" s="130"/>
      <c r="Q5830" s="130"/>
      <c r="R5830" s="130"/>
      <c r="S5830" s="130"/>
      <c r="T5830" s="130"/>
      <c r="U5830" s="36"/>
      <c r="V5830" s="36"/>
      <c r="W5830" s="15">
        <f t="shared" si="2"/>
        <v>45635</v>
      </c>
      <c r="X5830" s="24">
        <v>5829.0</v>
      </c>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92"/>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2"/>
        <v>45635</v>
      </c>
      <c r="X5831" s="24">
        <v>5830.0</v>
      </c>
      <c r="Y5831" s="17" t="str">
        <f t="shared" ref="Y5831:Y5838" si="8537">formulatext(A5831)</f>
        <v>#N/A</v>
      </c>
      <c r="Z5831" s="25" t="str">
        <f t="shared" ref="Z5831:Z5838" si="8538">org.libreoffice.regex(Y5831,"(\= COUNTIFS\(C\$\d{1,3}:)(C\d{1,3})(,)(C\d{1,3})(\))","$2")</f>
        <v>#NAME?</v>
      </c>
      <c r="AA5831" s="25" t="str">
        <f t="shared" ref="AA5831:AA5838" si="8539">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92"/>
        <v>1</v>
      </c>
      <c r="C5832" s="12" t="s">
        <v>11275</v>
      </c>
      <c r="D5832" s="21"/>
      <c r="E5832" s="21"/>
      <c r="F5832" s="21"/>
      <c r="G5832" s="21"/>
      <c r="H5832" s="21"/>
      <c r="I5832" s="21"/>
      <c r="J5832" s="21"/>
      <c r="K5832" s="21"/>
      <c r="L5832" s="21"/>
      <c r="M5832" s="21"/>
      <c r="N5832" s="21"/>
      <c r="O5832" s="21"/>
      <c r="P5832" s="21"/>
      <c r="Q5832" s="21"/>
      <c r="R5832" s="21"/>
      <c r="S5832" s="21"/>
      <c r="T5832" s="21"/>
      <c r="U5832" s="23"/>
      <c r="V5832" s="23"/>
      <c r="W5832" s="15">
        <f t="shared" si="2"/>
        <v>45635</v>
      </c>
      <c r="X5832" s="24">
        <v>5831.0</v>
      </c>
      <c r="Y5832" s="17" t="str">
        <f t="shared" si="8537"/>
        <v>#N/A</v>
      </c>
      <c r="Z5832" s="25" t="str">
        <f t="shared" si="8538"/>
        <v>#NAME?</v>
      </c>
      <c r="AA5832" s="25" t="str">
        <f t="shared" si="8539"/>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540">COUNTIFS(C$3:C5833,C5833)</f>
        <v>31</v>
      </c>
      <c r="B5833" s="10">
        <f t="shared" si="8292"/>
        <v>80</v>
      </c>
      <c r="C5833" s="12" t="s">
        <v>1856</v>
      </c>
      <c r="D5833" s="21" t="str">
        <f t="shared" ref="D5833:D5838" si="8541">VLOOKUP($C5833,$C$1:$P$7320,2,0)</f>
        <v>ind</v>
      </c>
      <c r="E5833" s="21" t="str">
        <f t="shared" ref="E5833:E5838" si="8542">VLOOKUP($C5833,$C$1:$P$7320,3,0)</f>
        <v>neg</v>
      </c>
      <c r="F5833" s="21" t="str">
        <f t="shared" ref="F5833:F5838" si="8543">VLOOKUP($C5833,$C$1:$P$7320,4,0)</f>
        <v/>
      </c>
      <c r="G5833" s="21"/>
      <c r="H5833" s="21" t="str">
        <f t="shared" ref="H5833:H5838" si="8544">VLOOKUP($C5833,$C$1:$P$7320,6,0)</f>
        <v>not</v>
      </c>
      <c r="I5833" s="21" t="str">
        <f t="shared" ref="I5833:I5838" si="8545">VLOOKUP($C5833,$C$1:$P$7320,7,0)</f>
        <v/>
      </c>
      <c r="J5833" s="21" t="str">
        <f t="shared" ref="J5833:J5838" si="8546">VLOOKUP($C5833,$C$1:$P$7320,8,0)</f>
        <v/>
      </c>
      <c r="K5833" s="21" t="str">
        <f t="shared" ref="K5833:K5838" si="8547">VLOOKUP($C5833,$C$1:$P$7320,9,0)</f>
        <v/>
      </c>
      <c r="L5833" s="21" t="str">
        <f t="shared" ref="L5833:L5838" si="8548">VLOOKUP($C5833,$C$1:$P$7320,10,0)</f>
        <v/>
      </c>
      <c r="M5833" s="21" t="str">
        <f t="shared" ref="M5833:M5838" si="8549">VLOOKUP($C5833,$C$1:$P$7320,11,0)</f>
        <v/>
      </c>
      <c r="N5833" s="21" t="str">
        <f t="shared" ref="N5833:N5838" si="8550">VLOOKUP($C5833,$C$1:$P$7320,12,0)</f>
        <v/>
      </c>
      <c r="O5833" s="21" t="str">
        <f t="shared" ref="O5833:O5838" si="8551">VLOOKUP($C5833,$C$1:$P$7320,13,0)</f>
        <v/>
      </c>
      <c r="P5833" s="21" t="str">
        <f t="shared" ref="P5833:P5838" si="8552">VLOOKUP($C5833,$C$1:$P$7320,14,0)</f>
        <v/>
      </c>
      <c r="Q5833" s="21"/>
      <c r="R5833" s="21" t="s">
        <v>11275</v>
      </c>
      <c r="S5833" s="21" t="s">
        <v>11259</v>
      </c>
      <c r="T5833" s="21" t="s">
        <v>11276</v>
      </c>
      <c r="U5833" s="77"/>
      <c r="V5833" s="23"/>
      <c r="W5833" s="15">
        <f t="shared" si="2"/>
        <v>45635</v>
      </c>
      <c r="X5833" s="24">
        <v>5832.0</v>
      </c>
      <c r="Y5833" s="17" t="str">
        <f t="shared" si="8537"/>
        <v>=COUNTIFS(C$3:C5833,C5833)</v>
      </c>
      <c r="Z5833" s="25" t="str">
        <f t="shared" si="8538"/>
        <v>#NAME?</v>
      </c>
      <c r="AA5833" s="25" t="str">
        <f t="shared" si="8539"/>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40"/>
        <v>2</v>
      </c>
      <c r="B5834" s="10">
        <f t="shared" si="8292"/>
        <v>2</v>
      </c>
      <c r="C5834" s="12" t="s">
        <v>11261</v>
      </c>
      <c r="D5834" s="21" t="str">
        <f t="shared" si="8541"/>
        <v>ind</v>
      </c>
      <c r="E5834" s="21" t="str">
        <f t="shared" si="8542"/>
        <v>adv, acc sg of kāyappacālaka, comp</v>
      </c>
      <c r="F5834" s="21" t="str">
        <f t="shared" si="8543"/>
        <v/>
      </c>
      <c r="G5834" s="21"/>
      <c r="H5834" s="21" t="str">
        <f t="shared" si="8544"/>
        <v>shaking the body, swaying the body</v>
      </c>
      <c r="I5834" s="21" t="str">
        <f t="shared" si="8545"/>
        <v>causing to shake the body</v>
      </c>
      <c r="J5834" s="21" t="str">
        <f t="shared" si="8546"/>
        <v/>
      </c>
      <c r="K5834" s="21" t="str">
        <f t="shared" si="8547"/>
        <v/>
      </c>
      <c r="L5834" s="21" t="str">
        <f t="shared" si="8548"/>
        <v/>
      </c>
      <c r="M5834" s="21" t="str">
        <f t="shared" si="8549"/>
        <v/>
      </c>
      <c r="N5834" s="21" t="str">
        <f t="shared" si="8550"/>
        <v>kāya + pacālaka + aṃ</v>
      </c>
      <c r="O5834" s="21" t="str">
        <f t="shared" si="8551"/>
        <v>accusative tappurisa</v>
      </c>
      <c r="P5834" s="21" t="str">
        <f t="shared" si="8552"/>
        <v>kāyaṃ + pacālaka</v>
      </c>
      <c r="Q5834" s="21"/>
      <c r="R5834" s="21" t="s">
        <v>11275</v>
      </c>
      <c r="S5834" s="21" t="s">
        <v>11259</v>
      </c>
      <c r="T5834" s="21" t="s">
        <v>11276</v>
      </c>
      <c r="U5834" s="23"/>
      <c r="V5834" s="23"/>
      <c r="W5834" s="15">
        <f t="shared" si="2"/>
        <v>45635</v>
      </c>
      <c r="X5834" s="24">
        <v>5833.0</v>
      </c>
      <c r="Y5834" s="17" t="str">
        <f t="shared" si="8537"/>
        <v>=COUNTIFS(C$3:C5834,C5834)</v>
      </c>
      <c r="Z5834" s="25" t="str">
        <f t="shared" si="8538"/>
        <v>#NAME?</v>
      </c>
      <c r="AA5834" s="25" t="str">
        <f t="shared" si="8539"/>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0"/>
        <v>15</v>
      </c>
      <c r="B5835" s="10">
        <f t="shared" si="8292"/>
        <v>26</v>
      </c>
      <c r="C5835" s="12" t="s">
        <v>7008</v>
      </c>
      <c r="D5835" s="21" t="str">
        <f t="shared" si="8541"/>
        <v>noun</v>
      </c>
      <c r="E5835" s="21" t="str">
        <f t="shared" si="8542"/>
        <v>nt loc sg of antaraghara, comp</v>
      </c>
      <c r="F5835" s="21" t="str">
        <f t="shared" si="8543"/>
        <v/>
      </c>
      <c r="G5835" s="21"/>
      <c r="H5835" s="21" t="str">
        <f t="shared" si="8544"/>
        <v>inside the village, around the village</v>
      </c>
      <c r="I5835" s="21" t="str">
        <f t="shared" si="8545"/>
        <v>in-between house</v>
      </c>
      <c r="J5835" s="21" t="str">
        <f t="shared" si="8546"/>
        <v/>
      </c>
      <c r="K5835" s="21" t="str">
        <f t="shared" si="8547"/>
        <v/>
      </c>
      <c r="L5835" s="21" t="str">
        <f t="shared" si="8548"/>
        <v/>
      </c>
      <c r="M5835" s="21" t="str">
        <f t="shared" si="8549"/>
        <v/>
      </c>
      <c r="N5835" s="21" t="str">
        <f t="shared" si="8550"/>
        <v>antara + ghara</v>
      </c>
      <c r="O5835" s="21" t="str">
        <f t="shared" si="8551"/>
        <v>kammadhāraya</v>
      </c>
      <c r="P5835" s="21" t="str">
        <f t="shared" si="8552"/>
        <v>antara + ghara</v>
      </c>
      <c r="Q5835" s="21"/>
      <c r="R5835" s="21" t="s">
        <v>11275</v>
      </c>
      <c r="S5835" s="21" t="s">
        <v>11259</v>
      </c>
      <c r="T5835" s="21" t="s">
        <v>11276</v>
      </c>
      <c r="U5835" s="23"/>
      <c r="V5835" s="23"/>
      <c r="W5835" s="15">
        <f t="shared" si="2"/>
        <v>45635</v>
      </c>
      <c r="X5835" s="24">
        <v>5834.0</v>
      </c>
      <c r="Y5835" s="17" t="str">
        <f t="shared" si="8537"/>
        <v>=COUNTIFS(C$3:C5835,C5835)</v>
      </c>
      <c r="Z5835" s="25" t="str">
        <f t="shared" si="8538"/>
        <v>#NAME?</v>
      </c>
      <c r="AA5835" s="25" t="str">
        <f t="shared" si="8539"/>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0"/>
        <v>7</v>
      </c>
      <c r="B5836" s="10">
        <f t="shared" si="8292"/>
        <v>12</v>
      </c>
      <c r="C5836" s="12" t="s">
        <v>11168</v>
      </c>
      <c r="D5836" s="21" t="str">
        <f t="shared" si="8541"/>
        <v>comp</v>
      </c>
      <c r="E5836" s="21" t="str">
        <f t="shared" si="8542"/>
        <v>sandhi, fut + ind</v>
      </c>
      <c r="F5836" s="21" t="str">
        <f t="shared" si="8543"/>
        <v/>
      </c>
      <c r="G5836" s="21"/>
      <c r="H5836" s="21" t="str">
        <f t="shared" si="8544"/>
        <v/>
      </c>
      <c r="I5836" s="21" t="str">
        <f t="shared" si="8545"/>
        <v/>
      </c>
      <c r="J5836" s="21" t="str">
        <f t="shared" si="8546"/>
        <v/>
      </c>
      <c r="K5836" s="21" t="str">
        <f t="shared" si="8547"/>
        <v/>
      </c>
      <c r="L5836" s="21" t="str">
        <f t="shared" si="8548"/>
        <v/>
      </c>
      <c r="M5836" s="21" t="str">
        <f t="shared" si="8549"/>
        <v/>
      </c>
      <c r="N5836" s="21" t="str">
        <f t="shared" si="8550"/>
        <v>nisīdissāmi + iti</v>
      </c>
      <c r="O5836" s="21" t="str">
        <f t="shared" si="8551"/>
        <v/>
      </c>
      <c r="P5836" s="21" t="str">
        <f t="shared" si="8552"/>
        <v/>
      </c>
      <c r="Q5836" s="21"/>
      <c r="R5836" s="21" t="s">
        <v>11275</v>
      </c>
      <c r="S5836" s="21" t="s">
        <v>11259</v>
      </c>
      <c r="T5836" s="21" t="s">
        <v>11276</v>
      </c>
      <c r="U5836" s="23"/>
      <c r="V5836" s="23"/>
      <c r="W5836" s="15">
        <f t="shared" si="2"/>
        <v>45635</v>
      </c>
      <c r="X5836" s="24">
        <v>5835.0</v>
      </c>
      <c r="Y5836" s="17" t="str">
        <f t="shared" si="8537"/>
        <v>=COUNTIFS(C$3:C5836,C5836)</v>
      </c>
      <c r="Z5836" s="25" t="str">
        <f t="shared" si="8538"/>
        <v>#NAME?</v>
      </c>
      <c r="AA5836" s="25" t="str">
        <f t="shared" si="8539"/>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0"/>
        <v>16</v>
      </c>
      <c r="B5837" s="10">
        <f t="shared" si="8292"/>
        <v>75</v>
      </c>
      <c r="C5837" s="12" t="s">
        <v>11137</v>
      </c>
      <c r="D5837" s="21" t="str">
        <f t="shared" si="8541"/>
        <v>noun</v>
      </c>
      <c r="E5837" s="21" t="str">
        <f t="shared" si="8542"/>
        <v>fem nom sg</v>
      </c>
      <c r="F5837" s="21" t="str">
        <f t="shared" si="8543"/>
        <v/>
      </c>
      <c r="G5837" s="21"/>
      <c r="H5837" s="21" t="str">
        <f t="shared" si="8544"/>
        <v>training, precept, training precept</v>
      </c>
      <c r="I5837" s="21" t="str">
        <f t="shared" si="8545"/>
        <v/>
      </c>
      <c r="J5837" s="21" t="str">
        <f t="shared" si="8546"/>
        <v>√sikkh (train)</v>
      </c>
      <c r="K5837" s="21">
        <f t="shared" si="8547"/>
        <v>1</v>
      </c>
      <c r="L5837" s="21" t="str">
        <f t="shared" si="8548"/>
        <v>a</v>
      </c>
      <c r="M5837" s="21" t="str">
        <f t="shared" si="8549"/>
        <v/>
      </c>
      <c r="N5837" s="21" t="str">
        <f t="shared" si="8550"/>
        <v>√sikkh + ā</v>
      </c>
      <c r="O5837" s="21" t="str">
        <f t="shared" si="8551"/>
        <v/>
      </c>
      <c r="P5837" s="21" t="str">
        <f t="shared" si="8552"/>
        <v/>
      </c>
      <c r="Q5837" s="21"/>
      <c r="R5837" s="21" t="s">
        <v>11275</v>
      </c>
      <c r="S5837" s="21" t="s">
        <v>11259</v>
      </c>
      <c r="T5837" s="21" t="s">
        <v>11276</v>
      </c>
      <c r="U5837" s="23"/>
      <c r="V5837" s="23"/>
      <c r="W5837" s="15">
        <f t="shared" si="2"/>
        <v>45635</v>
      </c>
      <c r="X5837" s="24">
        <v>5836.0</v>
      </c>
      <c r="Y5837" s="17" t="str">
        <f t="shared" si="8537"/>
        <v>=COUNTIFS(C$3:C5837,C5837)</v>
      </c>
      <c r="Z5837" s="25" t="str">
        <f t="shared" si="8538"/>
        <v>#NAME?</v>
      </c>
      <c r="AA5837" s="25" t="str">
        <f t="shared" si="8539"/>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0"/>
        <v>17</v>
      </c>
      <c r="B5838" s="10">
        <f t="shared" si="8292"/>
        <v>76</v>
      </c>
      <c r="C5838" s="12" t="s">
        <v>10666</v>
      </c>
      <c r="D5838" s="21" t="str">
        <f t="shared" si="8541"/>
        <v>noun</v>
      </c>
      <c r="E5838" s="21" t="str">
        <f t="shared" si="8542"/>
        <v>nt abl sg of karaṇīya, ptp of karoti</v>
      </c>
      <c r="F5838" s="21" t="str">
        <f t="shared" si="8543"/>
        <v/>
      </c>
      <c r="G5838" s="21"/>
      <c r="H5838" s="21" t="str">
        <f t="shared" si="8544"/>
        <v>duty; obligation; business; something to be done</v>
      </c>
      <c r="I5838" s="21" t="str">
        <f t="shared" si="8545"/>
        <v>to be done</v>
      </c>
      <c r="J5838" s="21" t="str">
        <f t="shared" si="8546"/>
        <v>√kar (do, make)</v>
      </c>
      <c r="K5838" s="21">
        <f t="shared" si="8547"/>
        <v>7</v>
      </c>
      <c r="L5838" s="21" t="str">
        <f t="shared" si="8548"/>
        <v>o</v>
      </c>
      <c r="M5838" s="21" t="str">
        <f t="shared" si="8549"/>
        <v/>
      </c>
      <c r="N5838" s="21" t="str">
        <f t="shared" si="8550"/>
        <v>√kar + aṇīya</v>
      </c>
      <c r="O5838" s="21" t="str">
        <f t="shared" si="8551"/>
        <v/>
      </c>
      <c r="P5838" s="21" t="str">
        <f t="shared" si="8552"/>
        <v/>
      </c>
      <c r="Q5838" s="21"/>
      <c r="R5838" s="21" t="s">
        <v>11275</v>
      </c>
      <c r="S5838" s="21" t="s">
        <v>11259</v>
      </c>
      <c r="T5838" s="21" t="s">
        <v>11276</v>
      </c>
      <c r="U5838" s="23"/>
      <c r="V5838" s="23"/>
      <c r="W5838" s="15">
        <f t="shared" si="2"/>
        <v>45635</v>
      </c>
      <c r="X5838" s="24">
        <v>5837.0</v>
      </c>
      <c r="Y5838" s="17" t="str">
        <f t="shared" si="8537"/>
        <v>=COUNTIFS(C$3:C5838,C5838)</v>
      </c>
      <c r="Z5838" s="25" t="str">
        <f t="shared" si="8538"/>
        <v>#NAME?</v>
      </c>
      <c r="AA5838" s="25" t="str">
        <f t="shared" si="8539"/>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92"/>
        <v>0</v>
      </c>
      <c r="C5839" s="130"/>
      <c r="D5839" s="130"/>
      <c r="E5839" s="130"/>
      <c r="F5839" s="130"/>
      <c r="G5839" s="130"/>
      <c r="H5839" s="130"/>
      <c r="I5839" s="130"/>
      <c r="J5839" s="130"/>
      <c r="K5839" s="130"/>
      <c r="L5839" s="130"/>
      <c r="M5839" s="130"/>
      <c r="N5839" s="130"/>
      <c r="O5839" s="130"/>
      <c r="P5839" s="130"/>
      <c r="Q5839" s="130"/>
      <c r="R5839" s="130"/>
      <c r="S5839" s="130"/>
      <c r="T5839" s="130"/>
      <c r="U5839" s="36"/>
      <c r="V5839" s="36"/>
      <c r="W5839" s="15">
        <f t="shared" si="2"/>
        <v>45635</v>
      </c>
      <c r="X5839" s="24">
        <v>5838.0</v>
      </c>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92"/>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2"/>
        <v>45635</v>
      </c>
      <c r="X5840" s="24">
        <v>5839.0</v>
      </c>
      <c r="Y5840" s="17" t="str">
        <f t="shared" ref="Y5840:Y5849" si="8553">formulatext(A5840)</f>
        <v>#N/A</v>
      </c>
      <c r="Z5840" s="25" t="str">
        <f t="shared" ref="Z5840:Z5849" si="8554">org.libreoffice.regex(Y5840,"(\= COUNTIFS\(C\$\d{1,3}:)(C\d{1,3})(,)(C\d{1,3})(\))","$2")</f>
        <v>#NAME?</v>
      </c>
      <c r="AA5840" s="25" t="str">
        <f t="shared" ref="AA5840:AA5849" si="8555">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92"/>
        <v>1</v>
      </c>
      <c r="C5841" s="12" t="s">
        <v>11277</v>
      </c>
      <c r="D5841" s="21"/>
      <c r="E5841" s="21"/>
      <c r="F5841" s="21"/>
      <c r="G5841" s="21"/>
      <c r="H5841" s="21"/>
      <c r="I5841" s="21"/>
      <c r="J5841" s="21"/>
      <c r="K5841" s="21"/>
      <c r="L5841" s="21"/>
      <c r="M5841" s="21"/>
      <c r="N5841" s="21"/>
      <c r="O5841" s="21"/>
      <c r="P5841" s="21"/>
      <c r="Q5841" s="21"/>
      <c r="R5841" s="21"/>
      <c r="S5841" s="21"/>
      <c r="T5841" s="21"/>
      <c r="U5841" s="23"/>
      <c r="V5841" s="23"/>
      <c r="W5841" s="15">
        <f t="shared" si="2"/>
        <v>45635</v>
      </c>
      <c r="X5841" s="24">
        <v>5840.0</v>
      </c>
      <c r="Y5841" s="17" t="str">
        <f t="shared" si="8553"/>
        <v>#N/A</v>
      </c>
      <c r="Z5841" s="25" t="str">
        <f t="shared" si="8554"/>
        <v>#NAME?</v>
      </c>
      <c r="AA5841" s="25" t="str">
        <f t="shared" si="8555"/>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56">COUNTIFS(C$3:C5842,C5842)</f>
        <v>32</v>
      </c>
      <c r="B5842" s="10">
        <f t="shared" si="8292"/>
        <v>80</v>
      </c>
      <c r="C5842" s="12" t="s">
        <v>1856</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11277</v>
      </c>
      <c r="S5842" s="21" t="s">
        <v>11278</v>
      </c>
      <c r="T5842" s="21" t="s">
        <v>11279</v>
      </c>
      <c r="U5842" s="77"/>
      <c r="V5842" s="23"/>
      <c r="W5842" s="15">
        <f t="shared" si="2"/>
        <v>45635</v>
      </c>
      <c r="X5842" s="24">
        <v>5841.0</v>
      </c>
      <c r="Y5842" s="17" t="str">
        <f t="shared" si="8553"/>
        <v>=COUNTIFS(C$3:C5842,C5842)</v>
      </c>
      <c r="Z5842" s="25" t="str">
        <f t="shared" si="8554"/>
        <v>#NAME?</v>
      </c>
      <c r="AA5842" s="25" t="str">
        <f t="shared" si="8555"/>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56"/>
        <v>1</v>
      </c>
      <c r="B5843" s="10">
        <f t="shared" si="8292"/>
        <v>2</v>
      </c>
      <c r="C5843" s="12" t="s">
        <v>11280</v>
      </c>
      <c r="D5843" s="21" t="s">
        <v>29</v>
      </c>
      <c r="E5843" s="21" t="s">
        <v>11281</v>
      </c>
      <c r="F5843" s="21"/>
      <c r="G5843" s="21"/>
      <c r="H5843" s="21" t="s">
        <v>11282</v>
      </c>
      <c r="I5843" s="21"/>
      <c r="J5843" s="21"/>
      <c r="K5843" s="21"/>
      <c r="L5843" s="21"/>
      <c r="M5843" s="21"/>
      <c r="N5843" s="21" t="s">
        <v>11283</v>
      </c>
      <c r="O5843" s="21" t="s">
        <v>178</v>
      </c>
      <c r="P5843" s="21" t="s">
        <v>11284</v>
      </c>
      <c r="Q5843" s="21"/>
      <c r="R5843" s="21" t="s">
        <v>11277</v>
      </c>
      <c r="S5843" s="21" t="s">
        <v>11278</v>
      </c>
      <c r="T5843" s="21" t="s">
        <v>11285</v>
      </c>
      <c r="U5843" s="23"/>
      <c r="V5843" s="23"/>
      <c r="W5843" s="15">
        <f t="shared" si="2"/>
        <v>45635</v>
      </c>
      <c r="X5843" s="24">
        <v>5842.0</v>
      </c>
      <c r="Y5843" s="17" t="str">
        <f t="shared" si="8553"/>
        <v>=COUNTIFS(C$3:C5843,C5843)</v>
      </c>
      <c r="Z5843" s="25" t="str">
        <f t="shared" si="8554"/>
        <v>#NAME?</v>
      </c>
      <c r="AA5843" s="25" t="str">
        <f t="shared" si="8555"/>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56"/>
        <v>1</v>
      </c>
      <c r="B5844" s="10">
        <f t="shared" si="8292"/>
        <v>1</v>
      </c>
      <c r="C5844" s="12" t="s">
        <v>11286</v>
      </c>
      <c r="D5844" s="21" t="s">
        <v>47</v>
      </c>
      <c r="E5844" s="21" t="s">
        <v>612</v>
      </c>
      <c r="F5844" s="21"/>
      <c r="G5844" s="21"/>
      <c r="H5844" s="21" t="s">
        <v>11287</v>
      </c>
      <c r="I5844" s="21"/>
      <c r="J5844" s="21" t="s">
        <v>11288</v>
      </c>
      <c r="K5844" s="21">
        <v>1.0</v>
      </c>
      <c r="L5844" s="21" t="s">
        <v>35</v>
      </c>
      <c r="M5844" s="21"/>
      <c r="N5844" s="21" t="s">
        <v>11289</v>
      </c>
      <c r="O5844" s="21"/>
      <c r="P5844" s="21"/>
      <c r="Q5844" s="21"/>
      <c r="R5844" s="21" t="s">
        <v>11277</v>
      </c>
      <c r="S5844" s="21" t="s">
        <v>11278</v>
      </c>
      <c r="T5844" s="21" t="s">
        <v>11290</v>
      </c>
      <c r="U5844" s="23"/>
      <c r="V5844" s="23"/>
      <c r="W5844" s="15">
        <f t="shared" si="2"/>
        <v>45635</v>
      </c>
      <c r="X5844" s="24">
        <v>5843.0</v>
      </c>
      <c r="Y5844" s="17" t="str">
        <f t="shared" si="8553"/>
        <v>=COUNTIFS(C$3:C5844,C5844)</v>
      </c>
      <c r="Z5844" s="25" t="str">
        <f t="shared" si="8554"/>
        <v>#NAME?</v>
      </c>
      <c r="AA5844" s="25" t="str">
        <f t="shared" si="8555"/>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56"/>
        <v>2</v>
      </c>
      <c r="B5845" s="10">
        <f t="shared" si="8292"/>
        <v>3</v>
      </c>
      <c r="C5845" s="12" t="s">
        <v>11268</v>
      </c>
      <c r="D5845" s="21" t="str">
        <f t="shared" ref="D5845:D5849" si="8557">VLOOKUP($C5845,$C$1:$P$7320,2,0)</f>
        <v>adj</v>
      </c>
      <c r="E5845" s="21" t="str">
        <f t="shared" ref="E5845:E5849" si="8558">VLOOKUP($C5845,$C$1:$P$7320,3,0)</f>
        <v>nt acc sg of pacālakaṃ</v>
      </c>
      <c r="F5845" s="21" t="str">
        <f t="shared" ref="F5845:F5849" si="8559">VLOOKUP($C5845,$C$1:$P$7320,4,0)</f>
        <v/>
      </c>
      <c r="G5845" s="21"/>
      <c r="H5845" s="21" t="str">
        <f t="shared" ref="H5845:H5849" si="8560">VLOOKUP($C5845,$C$1:$P$7320,6,0)</f>
        <v>swinging, swaying, shaking</v>
      </c>
      <c r="I5845" s="21" t="str">
        <f t="shared" ref="I5845:I5849" si="8561">VLOOKUP($C5845,$C$1:$P$7320,7,0)</f>
        <v/>
      </c>
      <c r="J5845" s="21" t="str">
        <f t="shared" ref="J5845:J5849" si="8562">VLOOKUP($C5845,$C$1:$P$7320,8,0)</f>
        <v>√cal (shake, tremble)</v>
      </c>
      <c r="K5845" s="21">
        <f t="shared" ref="K5845:K5849" si="8563">VLOOKUP($C5845,$C$1:$P$7320,9,0)</f>
        <v>1</v>
      </c>
      <c r="L5845" s="21" t="str">
        <f t="shared" ref="L5845:L5849" si="8564">VLOOKUP($C5845,$C$1:$P$7320,10,0)</f>
        <v>*e</v>
      </c>
      <c r="M5845" s="21" t="str">
        <f t="shared" ref="M5845:M5849" si="8565">VLOOKUP($C5845,$C$1:$P$7320,11,0)</f>
        <v>√cal + *e &gt; cāle</v>
      </c>
      <c r="N5845" s="21" t="str">
        <f t="shared" ref="N5845:N5849" si="8566">VLOOKUP($C5845,$C$1:$P$7320,12,0)</f>
        <v>pa + cāle + aka</v>
      </c>
      <c r="O5845" s="21" t="str">
        <f t="shared" ref="O5845:O5849" si="8567">VLOOKUP($C5845,$C$1:$P$7320,13,0)</f>
        <v/>
      </c>
      <c r="P5845" s="21" t="str">
        <f t="shared" ref="P5845:P5849" si="8568">VLOOKUP($C5845,$C$1:$P$7320,14,0)</f>
        <v/>
      </c>
      <c r="Q5845" s="21"/>
      <c r="R5845" s="21" t="s">
        <v>11277</v>
      </c>
      <c r="S5845" s="21" t="s">
        <v>11278</v>
      </c>
      <c r="T5845" s="21" t="s">
        <v>11279</v>
      </c>
      <c r="U5845" s="23"/>
      <c r="V5845" s="23"/>
      <c r="W5845" s="15">
        <f t="shared" si="2"/>
        <v>45635</v>
      </c>
      <c r="X5845" s="24">
        <v>5844.0</v>
      </c>
      <c r="Y5845" s="17" t="str">
        <f t="shared" si="8553"/>
        <v>=COUNTIFS(C$3:C5845,C5845)</v>
      </c>
      <c r="Z5845" s="25" t="str">
        <f t="shared" si="8554"/>
        <v>#NAME?</v>
      </c>
      <c r="AA5845" s="25" t="str">
        <f t="shared" si="8555"/>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56"/>
        <v>16</v>
      </c>
      <c r="B5846" s="10">
        <f t="shared" si="8292"/>
        <v>26</v>
      </c>
      <c r="C5846" s="12" t="s">
        <v>7008</v>
      </c>
      <c r="D5846" s="21" t="str">
        <f t="shared" si="8557"/>
        <v>noun</v>
      </c>
      <c r="E5846" s="21" t="str">
        <f t="shared" si="8558"/>
        <v>nt loc sg of antaraghara, comp</v>
      </c>
      <c r="F5846" s="21" t="str">
        <f t="shared" si="8559"/>
        <v/>
      </c>
      <c r="G5846" s="21"/>
      <c r="H5846" s="21" t="str">
        <f t="shared" si="8560"/>
        <v>inside the village, around the village</v>
      </c>
      <c r="I5846" s="21" t="str">
        <f t="shared" si="8561"/>
        <v>in-between house</v>
      </c>
      <c r="J5846" s="21" t="str">
        <f t="shared" si="8562"/>
        <v/>
      </c>
      <c r="K5846" s="21" t="str">
        <f t="shared" si="8563"/>
        <v/>
      </c>
      <c r="L5846" s="21" t="str">
        <f t="shared" si="8564"/>
        <v/>
      </c>
      <c r="M5846" s="21" t="str">
        <f t="shared" si="8565"/>
        <v/>
      </c>
      <c r="N5846" s="21" t="str">
        <f t="shared" si="8566"/>
        <v>antara + ghara</v>
      </c>
      <c r="O5846" s="21" t="str">
        <f t="shared" si="8567"/>
        <v>kammadhāraya</v>
      </c>
      <c r="P5846" s="21" t="str">
        <f t="shared" si="8568"/>
        <v>antara + ghara</v>
      </c>
      <c r="Q5846" s="21"/>
      <c r="R5846" s="21" t="s">
        <v>11277</v>
      </c>
      <c r="S5846" s="21" t="s">
        <v>11278</v>
      </c>
      <c r="T5846" s="21" t="s">
        <v>11279</v>
      </c>
      <c r="U5846" s="23"/>
      <c r="V5846" s="23"/>
      <c r="W5846" s="15">
        <f t="shared" si="2"/>
        <v>45635</v>
      </c>
      <c r="X5846" s="24">
        <v>5845.0</v>
      </c>
      <c r="Y5846" s="17" t="str">
        <f t="shared" si="8553"/>
        <v>=COUNTIFS(C$3:C5846,C5846)</v>
      </c>
      <c r="Z5846" s="25" t="str">
        <f t="shared" si="8554"/>
        <v>#NAME?</v>
      </c>
      <c r="AA5846" s="25" t="str">
        <f t="shared" si="8555"/>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56"/>
        <v>8</v>
      </c>
      <c r="B5847" s="10">
        <f t="shared" si="8292"/>
        <v>12</v>
      </c>
      <c r="C5847" s="12" t="s">
        <v>11159</v>
      </c>
      <c r="D5847" s="21" t="str">
        <f t="shared" si="8557"/>
        <v>comp</v>
      </c>
      <c r="E5847" s="21" t="str">
        <f t="shared" si="8558"/>
        <v>sandhi, fut + ind</v>
      </c>
      <c r="F5847" s="21" t="str">
        <f t="shared" si="8559"/>
        <v/>
      </c>
      <c r="G5847" s="21"/>
      <c r="H5847" s="21" t="str">
        <f t="shared" si="8560"/>
        <v/>
      </c>
      <c r="I5847" s="21" t="str">
        <f t="shared" si="8561"/>
        <v/>
      </c>
      <c r="J5847" s="21" t="str">
        <f t="shared" si="8562"/>
        <v/>
      </c>
      <c r="K5847" s="21" t="str">
        <f t="shared" si="8563"/>
        <v/>
      </c>
      <c r="L5847" s="21" t="str">
        <f t="shared" si="8564"/>
        <v/>
      </c>
      <c r="M5847" s="21" t="str">
        <f t="shared" si="8565"/>
        <v/>
      </c>
      <c r="N5847" s="21" t="str">
        <f t="shared" si="8566"/>
        <v>gamissāmi + iti</v>
      </c>
      <c r="O5847" s="21" t="str">
        <f t="shared" si="8567"/>
        <v/>
      </c>
      <c r="P5847" s="21" t="str">
        <f t="shared" si="8568"/>
        <v/>
      </c>
      <c r="Q5847" s="21"/>
      <c r="R5847" s="21" t="s">
        <v>11277</v>
      </c>
      <c r="S5847" s="21" t="s">
        <v>11278</v>
      </c>
      <c r="T5847" s="21" t="s">
        <v>11279</v>
      </c>
      <c r="U5847" s="23"/>
      <c r="V5847" s="23"/>
      <c r="W5847" s="15">
        <f t="shared" si="2"/>
        <v>45635</v>
      </c>
      <c r="X5847" s="24">
        <v>5846.0</v>
      </c>
      <c r="Y5847" s="17" t="str">
        <f t="shared" si="8553"/>
        <v>=COUNTIFS(C$3:C5847,C5847)</v>
      </c>
      <c r="Z5847" s="25" t="str">
        <f t="shared" si="8554"/>
        <v>#NAME?</v>
      </c>
      <c r="AA5847" s="25" t="str">
        <f t="shared" si="8555"/>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56"/>
        <v>17</v>
      </c>
      <c r="B5848" s="10">
        <f t="shared" si="8292"/>
        <v>75</v>
      </c>
      <c r="C5848" s="12" t="s">
        <v>11137</v>
      </c>
      <c r="D5848" s="21" t="str">
        <f t="shared" si="8557"/>
        <v>noun</v>
      </c>
      <c r="E5848" s="21" t="str">
        <f t="shared" si="8558"/>
        <v>fem nom sg</v>
      </c>
      <c r="F5848" s="21" t="str">
        <f t="shared" si="8559"/>
        <v/>
      </c>
      <c r="G5848" s="21"/>
      <c r="H5848" s="21" t="str">
        <f t="shared" si="8560"/>
        <v>training, precept, training precept</v>
      </c>
      <c r="I5848" s="21" t="str">
        <f t="shared" si="8561"/>
        <v/>
      </c>
      <c r="J5848" s="21" t="str">
        <f t="shared" si="8562"/>
        <v>√sikkh (train)</v>
      </c>
      <c r="K5848" s="21">
        <f t="shared" si="8563"/>
        <v>1</v>
      </c>
      <c r="L5848" s="21" t="str">
        <f t="shared" si="8564"/>
        <v>a</v>
      </c>
      <c r="M5848" s="21" t="str">
        <f t="shared" si="8565"/>
        <v/>
      </c>
      <c r="N5848" s="21" t="str">
        <f t="shared" si="8566"/>
        <v>√sikkh + ā</v>
      </c>
      <c r="O5848" s="21" t="str">
        <f t="shared" si="8567"/>
        <v/>
      </c>
      <c r="P5848" s="21" t="str">
        <f t="shared" si="8568"/>
        <v/>
      </c>
      <c r="Q5848" s="21"/>
      <c r="R5848" s="21" t="s">
        <v>11277</v>
      </c>
      <c r="S5848" s="21" t="s">
        <v>11278</v>
      </c>
      <c r="T5848" s="21" t="s">
        <v>11279</v>
      </c>
      <c r="U5848" s="23"/>
      <c r="V5848" s="23"/>
      <c r="W5848" s="15">
        <f t="shared" si="2"/>
        <v>45635</v>
      </c>
      <c r="X5848" s="24">
        <v>5847.0</v>
      </c>
      <c r="Y5848" s="17" t="str">
        <f t="shared" si="8553"/>
        <v>=COUNTIFS(C$3:C5848,C5848)</v>
      </c>
      <c r="Z5848" s="25" t="str">
        <f t="shared" si="8554"/>
        <v>#NAME?</v>
      </c>
      <c r="AA5848" s="25" t="str">
        <f t="shared" si="8555"/>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56"/>
        <v>18</v>
      </c>
      <c r="B5849" s="10">
        <f t="shared" si="8292"/>
        <v>76</v>
      </c>
      <c r="C5849" s="12" t="s">
        <v>10666</v>
      </c>
      <c r="D5849" s="21" t="str">
        <f t="shared" si="8557"/>
        <v>noun</v>
      </c>
      <c r="E5849" s="21" t="str">
        <f t="shared" si="8558"/>
        <v>nt abl sg of karaṇīya, ptp of karoti</v>
      </c>
      <c r="F5849" s="21" t="str">
        <f t="shared" si="8559"/>
        <v/>
      </c>
      <c r="G5849" s="21"/>
      <c r="H5849" s="21" t="str">
        <f t="shared" si="8560"/>
        <v>duty; obligation; business; something to be done</v>
      </c>
      <c r="I5849" s="21" t="str">
        <f t="shared" si="8561"/>
        <v>to be done</v>
      </c>
      <c r="J5849" s="21" t="str">
        <f t="shared" si="8562"/>
        <v>√kar (do, make)</v>
      </c>
      <c r="K5849" s="21">
        <f t="shared" si="8563"/>
        <v>7</v>
      </c>
      <c r="L5849" s="21" t="str">
        <f t="shared" si="8564"/>
        <v>o</v>
      </c>
      <c r="M5849" s="21" t="str">
        <f t="shared" si="8565"/>
        <v/>
      </c>
      <c r="N5849" s="21" t="str">
        <f t="shared" si="8566"/>
        <v>√kar + aṇīya</v>
      </c>
      <c r="O5849" s="21" t="str">
        <f t="shared" si="8567"/>
        <v/>
      </c>
      <c r="P5849" s="21" t="str">
        <f t="shared" si="8568"/>
        <v/>
      </c>
      <c r="Q5849" s="21"/>
      <c r="R5849" s="21" t="s">
        <v>11277</v>
      </c>
      <c r="S5849" s="21" t="s">
        <v>11278</v>
      </c>
      <c r="T5849" s="21" t="s">
        <v>11279</v>
      </c>
      <c r="U5849" s="23"/>
      <c r="V5849" s="23"/>
      <c r="W5849" s="15">
        <f t="shared" si="2"/>
        <v>45635</v>
      </c>
      <c r="X5849" s="24">
        <v>5848.0</v>
      </c>
      <c r="Y5849" s="17" t="str">
        <f t="shared" si="8553"/>
        <v>=COUNTIFS(C$3:C5849,C5849)</v>
      </c>
      <c r="Z5849" s="25" t="str">
        <f t="shared" si="8554"/>
        <v>#NAME?</v>
      </c>
      <c r="AA5849" s="25" t="str">
        <f t="shared" si="8555"/>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92"/>
        <v>0</v>
      </c>
      <c r="C5850" s="130"/>
      <c r="D5850" s="130"/>
      <c r="E5850" s="130"/>
      <c r="F5850" s="130"/>
      <c r="G5850" s="130"/>
      <c r="H5850" s="130"/>
      <c r="I5850" s="130"/>
      <c r="J5850" s="130"/>
      <c r="K5850" s="130"/>
      <c r="L5850" s="130"/>
      <c r="M5850" s="130"/>
      <c r="N5850" s="130"/>
      <c r="O5850" s="130"/>
      <c r="P5850" s="130"/>
      <c r="Q5850" s="130"/>
      <c r="R5850" s="130"/>
      <c r="S5850" s="130"/>
      <c r="T5850" s="130"/>
      <c r="U5850" s="36"/>
      <c r="V5850" s="36"/>
      <c r="W5850" s="15">
        <f t="shared" si="2"/>
        <v>45635</v>
      </c>
      <c r="X5850" s="24">
        <v>5849.0</v>
      </c>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92"/>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2"/>
        <v>45635</v>
      </c>
      <c r="X5851" s="24">
        <v>5850.0</v>
      </c>
      <c r="Y5851" s="17" t="str">
        <f t="shared" ref="Y5851:Y5858" si="8569">formulatext(A5851)</f>
        <v>#N/A</v>
      </c>
      <c r="Z5851" s="25" t="str">
        <f t="shared" ref="Z5851:Z5858" si="8570">org.libreoffice.regex(Y5851,"(\= COUNTIFS\(C\$\d{1,3}:)(C\d{1,3})(,)(C\d{1,3})(\))","$2")</f>
        <v>#NAME?</v>
      </c>
      <c r="AA5851" s="25" t="str">
        <f t="shared" ref="AA5851:AA5858" si="8571">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92"/>
        <v>1</v>
      </c>
      <c r="C5852" s="12" t="s">
        <v>11291</v>
      </c>
      <c r="D5852" s="21"/>
      <c r="E5852" s="21"/>
      <c r="F5852" s="21"/>
      <c r="G5852" s="21"/>
      <c r="H5852" s="21"/>
      <c r="I5852" s="21"/>
      <c r="J5852" s="21"/>
      <c r="K5852" s="21"/>
      <c r="L5852" s="21"/>
      <c r="M5852" s="21"/>
      <c r="N5852" s="21"/>
      <c r="O5852" s="21"/>
      <c r="P5852" s="21"/>
      <c r="Q5852" s="21"/>
      <c r="R5852" s="21"/>
      <c r="S5852" s="21"/>
      <c r="T5852" s="21"/>
      <c r="U5852" s="23"/>
      <c r="V5852" s="23"/>
      <c r="W5852" s="15">
        <f t="shared" si="2"/>
        <v>45635</v>
      </c>
      <c r="X5852" s="24">
        <v>5851.0</v>
      </c>
      <c r="Y5852" s="17" t="str">
        <f t="shared" si="8569"/>
        <v>#N/A</v>
      </c>
      <c r="Z5852" s="25" t="str">
        <f t="shared" si="8570"/>
        <v>#NAME?</v>
      </c>
      <c r="AA5852" s="25" t="str">
        <f t="shared" si="8571"/>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72">COUNTIFS(C$3:C5853,C5853)</f>
        <v>33</v>
      </c>
      <c r="B5853" s="10">
        <f t="shared" si="8292"/>
        <v>80</v>
      </c>
      <c r="C5853" s="12" t="s">
        <v>1856</v>
      </c>
      <c r="D5853" s="21" t="str">
        <f t="shared" ref="D5853:D5858" si="8573">VLOOKUP($C5853,$C$1:$P$7320,2,0)</f>
        <v>ind</v>
      </c>
      <c r="E5853" s="21" t="str">
        <f t="shared" ref="E5853:E5858" si="8574">VLOOKUP($C5853,$C$1:$P$7320,3,0)</f>
        <v>neg</v>
      </c>
      <c r="F5853" s="21" t="str">
        <f t="shared" ref="F5853:F5858" si="8575">VLOOKUP($C5853,$C$1:$P$7320,4,0)</f>
        <v/>
      </c>
      <c r="G5853" s="21"/>
      <c r="H5853" s="21" t="str">
        <f t="shared" ref="H5853:H5858" si="8576">VLOOKUP($C5853,$C$1:$P$7320,6,0)</f>
        <v>not</v>
      </c>
      <c r="I5853" s="21" t="str">
        <f t="shared" ref="I5853:I5858" si="8577">VLOOKUP($C5853,$C$1:$P$7320,7,0)</f>
        <v/>
      </c>
      <c r="J5853" s="21" t="str">
        <f t="shared" ref="J5853:J5858" si="8578">VLOOKUP($C5853,$C$1:$P$7320,8,0)</f>
        <v/>
      </c>
      <c r="K5853" s="21" t="str">
        <f t="shared" ref="K5853:K5858" si="8579">VLOOKUP($C5853,$C$1:$P$7320,9,0)</f>
        <v/>
      </c>
      <c r="L5853" s="21" t="str">
        <f t="shared" ref="L5853:L5858" si="8580">VLOOKUP($C5853,$C$1:$P$7320,10,0)</f>
        <v/>
      </c>
      <c r="M5853" s="21" t="str">
        <f t="shared" ref="M5853:M5858" si="8581">VLOOKUP($C5853,$C$1:$P$7320,11,0)</f>
        <v/>
      </c>
      <c r="N5853" s="21" t="str">
        <f t="shared" ref="N5853:N5858" si="8582">VLOOKUP($C5853,$C$1:$P$7320,12,0)</f>
        <v/>
      </c>
      <c r="O5853" s="21" t="str">
        <f t="shared" ref="O5853:O5858" si="8583">VLOOKUP($C5853,$C$1:$P$7320,13,0)</f>
        <v/>
      </c>
      <c r="P5853" s="21" t="str">
        <f t="shared" ref="P5853:P5858" si="8584">VLOOKUP($C5853,$C$1:$P$7320,14,0)</f>
        <v/>
      </c>
      <c r="Q5853" s="21"/>
      <c r="R5853" s="21" t="s">
        <v>11291</v>
      </c>
      <c r="S5853" s="21" t="s">
        <v>11278</v>
      </c>
      <c r="T5853" s="27" t="s">
        <v>11292</v>
      </c>
      <c r="U5853" s="77"/>
      <c r="V5853" s="23"/>
      <c r="W5853" s="15">
        <f t="shared" si="2"/>
        <v>45635</v>
      </c>
      <c r="X5853" s="24">
        <v>5852.0</v>
      </c>
      <c r="Y5853" s="17" t="str">
        <f t="shared" si="8569"/>
        <v>=COUNTIFS(C$3:C5853,C5853)</v>
      </c>
      <c r="Z5853" s="25" t="str">
        <f t="shared" si="8570"/>
        <v>#NAME?</v>
      </c>
      <c r="AA5853" s="25" t="str">
        <f t="shared" si="8571"/>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72"/>
        <v>2</v>
      </c>
      <c r="B5854" s="10">
        <f t="shared" si="8292"/>
        <v>2</v>
      </c>
      <c r="C5854" s="12" t="s">
        <v>11280</v>
      </c>
      <c r="D5854" s="21" t="str">
        <f t="shared" si="8573"/>
        <v>ind</v>
      </c>
      <c r="E5854" s="21" t="str">
        <f t="shared" si="8574"/>
        <v>adv, acc sg of bāhuppacālaka, comp</v>
      </c>
      <c r="F5854" s="21" t="str">
        <f t="shared" si="8575"/>
        <v/>
      </c>
      <c r="G5854" s="21"/>
      <c r="H5854" s="21" t="str">
        <f t="shared" si="8576"/>
        <v>swaying the arms</v>
      </c>
      <c r="I5854" s="21" t="str">
        <f t="shared" si="8577"/>
        <v/>
      </c>
      <c r="J5854" s="21" t="str">
        <f t="shared" si="8578"/>
        <v/>
      </c>
      <c r="K5854" s="21" t="str">
        <f t="shared" si="8579"/>
        <v/>
      </c>
      <c r="L5854" s="21" t="str">
        <f t="shared" si="8580"/>
        <v/>
      </c>
      <c r="M5854" s="21" t="str">
        <f t="shared" si="8581"/>
        <v/>
      </c>
      <c r="N5854" s="21" t="str">
        <f t="shared" si="8582"/>
        <v>bāhu + pacālaka</v>
      </c>
      <c r="O5854" s="21" t="str">
        <f t="shared" si="8583"/>
        <v>accusative tappurisa</v>
      </c>
      <c r="P5854" s="21" t="str">
        <f t="shared" si="8584"/>
        <v>bāhavo + pacālaka</v>
      </c>
      <c r="Q5854" s="21"/>
      <c r="R5854" s="21" t="s">
        <v>11277</v>
      </c>
      <c r="S5854" s="21" t="s">
        <v>11278</v>
      </c>
      <c r="T5854" s="27" t="s">
        <v>11292</v>
      </c>
      <c r="U5854" s="23"/>
      <c r="V5854" s="23"/>
      <c r="W5854" s="15">
        <f t="shared" si="2"/>
        <v>45635</v>
      </c>
      <c r="X5854" s="24">
        <v>5853.0</v>
      </c>
      <c r="Y5854" s="17" t="str">
        <f t="shared" si="8569"/>
        <v>=COUNTIFS(C$3:C5854,C5854)</v>
      </c>
      <c r="Z5854" s="25" t="str">
        <f t="shared" si="8570"/>
        <v>#NAME?</v>
      </c>
      <c r="AA5854" s="25" t="str">
        <f t="shared" si="8571"/>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2"/>
        <v>17</v>
      </c>
      <c r="B5855" s="10">
        <f t="shared" si="8292"/>
        <v>26</v>
      </c>
      <c r="C5855" s="12" t="s">
        <v>7008</v>
      </c>
      <c r="D5855" s="21" t="str">
        <f t="shared" si="8573"/>
        <v>noun</v>
      </c>
      <c r="E5855" s="21" t="str">
        <f t="shared" si="8574"/>
        <v>nt loc sg of antaraghara, comp</v>
      </c>
      <c r="F5855" s="21" t="str">
        <f t="shared" si="8575"/>
        <v/>
      </c>
      <c r="G5855" s="21"/>
      <c r="H5855" s="21" t="str">
        <f t="shared" si="8576"/>
        <v>inside the village, around the village</v>
      </c>
      <c r="I5855" s="21" t="str">
        <f t="shared" si="8577"/>
        <v>in-between house</v>
      </c>
      <c r="J5855" s="21" t="str">
        <f t="shared" si="8578"/>
        <v/>
      </c>
      <c r="K5855" s="21" t="str">
        <f t="shared" si="8579"/>
        <v/>
      </c>
      <c r="L5855" s="21" t="str">
        <f t="shared" si="8580"/>
        <v/>
      </c>
      <c r="M5855" s="21" t="str">
        <f t="shared" si="8581"/>
        <v/>
      </c>
      <c r="N5855" s="21" t="str">
        <f t="shared" si="8582"/>
        <v>antara + ghara</v>
      </c>
      <c r="O5855" s="21" t="str">
        <f t="shared" si="8583"/>
        <v>kammadhāraya</v>
      </c>
      <c r="P5855" s="21" t="str">
        <f t="shared" si="8584"/>
        <v>antara + ghara</v>
      </c>
      <c r="Q5855" s="21"/>
      <c r="R5855" s="21" t="s">
        <v>11277</v>
      </c>
      <c r="S5855" s="21" t="s">
        <v>11278</v>
      </c>
      <c r="T5855" s="27" t="s">
        <v>11292</v>
      </c>
      <c r="U5855" s="23"/>
      <c r="V5855" s="23"/>
      <c r="W5855" s="15">
        <f t="shared" si="2"/>
        <v>45635</v>
      </c>
      <c r="X5855" s="24">
        <v>5854.0</v>
      </c>
      <c r="Y5855" s="17" t="str">
        <f t="shared" si="8569"/>
        <v>=COUNTIFS(C$3:C5855,C5855)</v>
      </c>
      <c r="Z5855" s="25" t="str">
        <f t="shared" si="8570"/>
        <v>#NAME?</v>
      </c>
      <c r="AA5855" s="25" t="str">
        <f t="shared" si="8571"/>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2"/>
        <v>8</v>
      </c>
      <c r="B5856" s="10">
        <f t="shared" si="8292"/>
        <v>12</v>
      </c>
      <c r="C5856" s="12" t="s">
        <v>11168</v>
      </c>
      <c r="D5856" s="21" t="str">
        <f t="shared" si="8573"/>
        <v>comp</v>
      </c>
      <c r="E5856" s="21" t="str">
        <f t="shared" si="8574"/>
        <v>sandhi, fut + ind</v>
      </c>
      <c r="F5856" s="21" t="str">
        <f t="shared" si="8575"/>
        <v/>
      </c>
      <c r="G5856" s="21"/>
      <c r="H5856" s="21" t="str">
        <f t="shared" si="8576"/>
        <v/>
      </c>
      <c r="I5856" s="21" t="str">
        <f t="shared" si="8577"/>
        <v/>
      </c>
      <c r="J5856" s="21" t="str">
        <f t="shared" si="8578"/>
        <v/>
      </c>
      <c r="K5856" s="21" t="str">
        <f t="shared" si="8579"/>
        <v/>
      </c>
      <c r="L5856" s="21" t="str">
        <f t="shared" si="8580"/>
        <v/>
      </c>
      <c r="M5856" s="21" t="str">
        <f t="shared" si="8581"/>
        <v/>
      </c>
      <c r="N5856" s="21" t="str">
        <f t="shared" si="8582"/>
        <v>nisīdissāmi + iti</v>
      </c>
      <c r="O5856" s="21" t="str">
        <f t="shared" si="8583"/>
        <v/>
      </c>
      <c r="P5856" s="21" t="str">
        <f t="shared" si="8584"/>
        <v/>
      </c>
      <c r="Q5856" s="21"/>
      <c r="R5856" s="21" t="s">
        <v>11277</v>
      </c>
      <c r="S5856" s="21" t="s">
        <v>11278</v>
      </c>
      <c r="T5856" s="27" t="s">
        <v>11292</v>
      </c>
      <c r="U5856" s="23"/>
      <c r="V5856" s="23"/>
      <c r="W5856" s="15">
        <f t="shared" si="2"/>
        <v>45635</v>
      </c>
      <c r="X5856" s="24">
        <v>5855.0</v>
      </c>
      <c r="Y5856" s="17" t="str">
        <f t="shared" si="8569"/>
        <v>=COUNTIFS(C$3:C5856,C5856)</v>
      </c>
      <c r="Z5856" s="25" t="str">
        <f t="shared" si="8570"/>
        <v>#NAME?</v>
      </c>
      <c r="AA5856" s="25" t="str">
        <f t="shared" si="8571"/>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2"/>
        <v>18</v>
      </c>
      <c r="B5857" s="10">
        <f t="shared" si="8292"/>
        <v>75</v>
      </c>
      <c r="C5857" s="12" t="s">
        <v>11137</v>
      </c>
      <c r="D5857" s="21" t="str">
        <f t="shared" si="8573"/>
        <v>noun</v>
      </c>
      <c r="E5857" s="21" t="str">
        <f t="shared" si="8574"/>
        <v>fem nom sg</v>
      </c>
      <c r="F5857" s="21" t="str">
        <f t="shared" si="8575"/>
        <v/>
      </c>
      <c r="G5857" s="21"/>
      <c r="H5857" s="21" t="str">
        <f t="shared" si="8576"/>
        <v>training, precept, training precept</v>
      </c>
      <c r="I5857" s="21" t="str">
        <f t="shared" si="8577"/>
        <v/>
      </c>
      <c r="J5857" s="21" t="str">
        <f t="shared" si="8578"/>
        <v>√sikkh (train)</v>
      </c>
      <c r="K5857" s="21">
        <f t="shared" si="8579"/>
        <v>1</v>
      </c>
      <c r="L5857" s="21" t="str">
        <f t="shared" si="8580"/>
        <v>a</v>
      </c>
      <c r="M5857" s="21" t="str">
        <f t="shared" si="8581"/>
        <v/>
      </c>
      <c r="N5857" s="21" t="str">
        <f t="shared" si="8582"/>
        <v>√sikkh + ā</v>
      </c>
      <c r="O5857" s="21" t="str">
        <f t="shared" si="8583"/>
        <v/>
      </c>
      <c r="P5857" s="21" t="str">
        <f t="shared" si="8584"/>
        <v/>
      </c>
      <c r="Q5857" s="21"/>
      <c r="R5857" s="21" t="s">
        <v>11277</v>
      </c>
      <c r="S5857" s="21" t="s">
        <v>11278</v>
      </c>
      <c r="T5857" s="27" t="s">
        <v>11292</v>
      </c>
      <c r="U5857" s="23"/>
      <c r="V5857" s="23"/>
      <c r="W5857" s="15">
        <f t="shared" si="2"/>
        <v>45635</v>
      </c>
      <c r="X5857" s="24">
        <v>5856.0</v>
      </c>
      <c r="Y5857" s="17" t="str">
        <f t="shared" si="8569"/>
        <v>=COUNTIFS(C$3:C5857,C5857)</v>
      </c>
      <c r="Z5857" s="25" t="str">
        <f t="shared" si="8570"/>
        <v>#NAME?</v>
      </c>
      <c r="AA5857" s="25" t="str">
        <f t="shared" si="8571"/>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2"/>
        <v>19</v>
      </c>
      <c r="B5858" s="10">
        <f t="shared" si="8292"/>
        <v>76</v>
      </c>
      <c r="C5858" s="12" t="s">
        <v>10666</v>
      </c>
      <c r="D5858" s="21" t="str">
        <f t="shared" si="8573"/>
        <v>noun</v>
      </c>
      <c r="E5858" s="21" t="str">
        <f t="shared" si="8574"/>
        <v>nt abl sg of karaṇīya, ptp of karoti</v>
      </c>
      <c r="F5858" s="21" t="str">
        <f t="shared" si="8575"/>
        <v/>
      </c>
      <c r="G5858" s="21"/>
      <c r="H5858" s="21" t="str">
        <f t="shared" si="8576"/>
        <v>duty; obligation; business; something to be done</v>
      </c>
      <c r="I5858" s="21" t="str">
        <f t="shared" si="8577"/>
        <v>to be done</v>
      </c>
      <c r="J5858" s="21" t="str">
        <f t="shared" si="8578"/>
        <v>√kar (do, make)</v>
      </c>
      <c r="K5858" s="21">
        <f t="shared" si="8579"/>
        <v>7</v>
      </c>
      <c r="L5858" s="21" t="str">
        <f t="shared" si="8580"/>
        <v>o</v>
      </c>
      <c r="M5858" s="21" t="str">
        <f t="shared" si="8581"/>
        <v/>
      </c>
      <c r="N5858" s="21" t="str">
        <f t="shared" si="8582"/>
        <v>√kar + aṇīya</v>
      </c>
      <c r="O5858" s="21" t="str">
        <f t="shared" si="8583"/>
        <v/>
      </c>
      <c r="P5858" s="21" t="str">
        <f t="shared" si="8584"/>
        <v/>
      </c>
      <c r="Q5858" s="21"/>
      <c r="R5858" s="21" t="s">
        <v>11277</v>
      </c>
      <c r="S5858" s="21" t="s">
        <v>11278</v>
      </c>
      <c r="T5858" s="27" t="s">
        <v>11292</v>
      </c>
      <c r="U5858" s="23"/>
      <c r="V5858" s="23"/>
      <c r="W5858" s="15">
        <f t="shared" si="2"/>
        <v>45635</v>
      </c>
      <c r="X5858" s="24">
        <v>5857.0</v>
      </c>
      <c r="Y5858" s="17" t="str">
        <f t="shared" si="8569"/>
        <v>=COUNTIFS(C$3:C5858,C5858)</v>
      </c>
      <c r="Z5858" s="25" t="str">
        <f t="shared" si="8570"/>
        <v>#NAME?</v>
      </c>
      <c r="AA5858" s="25" t="str">
        <f t="shared" si="8571"/>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92"/>
        <v>0</v>
      </c>
      <c r="C5859" s="130"/>
      <c r="D5859" s="130"/>
      <c r="E5859" s="130"/>
      <c r="F5859" s="130"/>
      <c r="G5859" s="130"/>
      <c r="H5859" s="130"/>
      <c r="I5859" s="130"/>
      <c r="J5859" s="130"/>
      <c r="K5859" s="130"/>
      <c r="L5859" s="130"/>
      <c r="M5859" s="130"/>
      <c r="N5859" s="130"/>
      <c r="O5859" s="130"/>
      <c r="P5859" s="130"/>
      <c r="Q5859" s="130"/>
      <c r="R5859" s="130"/>
      <c r="S5859" s="130"/>
      <c r="T5859" s="130"/>
      <c r="U5859" s="36"/>
      <c r="V5859" s="36"/>
      <c r="W5859" s="15">
        <f t="shared" si="2"/>
        <v>45635</v>
      </c>
      <c r="X5859" s="24">
        <v>5858.0</v>
      </c>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92"/>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2"/>
        <v>45635</v>
      </c>
      <c r="X5860" s="24">
        <v>5859.0</v>
      </c>
      <c r="Y5860" s="17" t="str">
        <f t="shared" ref="Y5860:Y5869" si="8585">formulatext(A5860)</f>
        <v>#N/A</v>
      </c>
      <c r="Z5860" s="25" t="str">
        <f t="shared" ref="Z5860:Z5869" si="8586">org.libreoffice.regex(Y5860,"(\= COUNTIFS\(C\$\d{1,3}:)(C\d{1,3})(,)(C\d{1,3})(\))","$2")</f>
        <v>#NAME?</v>
      </c>
      <c r="AA5860" s="25" t="str">
        <f t="shared" ref="AA5860:AA5869" si="8587">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92"/>
        <v>1</v>
      </c>
      <c r="C5861" s="12" t="s">
        <v>11293</v>
      </c>
      <c r="D5861" s="21"/>
      <c r="E5861" s="21"/>
      <c r="F5861" s="21"/>
      <c r="G5861" s="21"/>
      <c r="H5861" s="21"/>
      <c r="I5861" s="21"/>
      <c r="J5861" s="21"/>
      <c r="K5861" s="21"/>
      <c r="L5861" s="21"/>
      <c r="M5861" s="21"/>
      <c r="N5861" s="21"/>
      <c r="O5861" s="21"/>
      <c r="P5861" s="21"/>
      <c r="Q5861" s="21"/>
      <c r="R5861" s="21"/>
      <c r="S5861" s="21"/>
      <c r="T5861" s="21"/>
      <c r="U5861" s="23"/>
      <c r="V5861" s="23"/>
      <c r="W5861" s="15">
        <f t="shared" si="2"/>
        <v>45635</v>
      </c>
      <c r="X5861" s="24">
        <v>5860.0</v>
      </c>
      <c r="Y5861" s="17" t="str">
        <f t="shared" si="8585"/>
        <v>#N/A</v>
      </c>
      <c r="Z5861" s="25" t="str">
        <f t="shared" si="8586"/>
        <v>#NAME?</v>
      </c>
      <c r="AA5861" s="25" t="str">
        <f t="shared" si="8587"/>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88">COUNTIFS(C$3:C5862,C5862)</f>
        <v>34</v>
      </c>
      <c r="B5862" s="10">
        <f t="shared" si="8292"/>
        <v>80</v>
      </c>
      <c r="C5862" s="12" t="s">
        <v>1856</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11293</v>
      </c>
      <c r="S5862" s="21" t="s">
        <v>11294</v>
      </c>
      <c r="T5862" s="21" t="s">
        <v>11295</v>
      </c>
      <c r="U5862" s="77"/>
      <c r="V5862" s="23"/>
      <c r="W5862" s="15">
        <f t="shared" si="2"/>
        <v>45635</v>
      </c>
      <c r="X5862" s="24">
        <v>5861.0</v>
      </c>
      <c r="Y5862" s="17" t="str">
        <f t="shared" si="8585"/>
        <v>=COUNTIFS(C$3:C5862,C5862)</v>
      </c>
      <c r="Z5862" s="25" t="str">
        <f t="shared" si="8586"/>
        <v>#NAME?</v>
      </c>
      <c r="AA5862" s="25" t="str">
        <f t="shared" si="8587"/>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88"/>
        <v>1</v>
      </c>
      <c r="B5863" s="10">
        <f t="shared" si="8292"/>
        <v>2</v>
      </c>
      <c r="C5863" s="12" t="s">
        <v>11296</v>
      </c>
      <c r="D5863" s="21" t="s">
        <v>29</v>
      </c>
      <c r="E5863" s="21" t="s">
        <v>11297</v>
      </c>
      <c r="F5863" s="21"/>
      <c r="G5863" s="21"/>
      <c r="H5863" s="21" t="s">
        <v>11298</v>
      </c>
      <c r="I5863" s="21"/>
      <c r="J5863" s="21"/>
      <c r="K5863" s="21"/>
      <c r="L5863" s="21"/>
      <c r="M5863" s="21"/>
      <c r="N5863" s="21" t="s">
        <v>11299</v>
      </c>
      <c r="O5863" s="21" t="s">
        <v>178</v>
      </c>
      <c r="P5863" s="21" t="s">
        <v>11300</v>
      </c>
      <c r="Q5863" s="21"/>
      <c r="R5863" s="21" t="s">
        <v>11293</v>
      </c>
      <c r="S5863" s="21" t="s">
        <v>11294</v>
      </c>
      <c r="T5863" s="21" t="s">
        <v>11301</v>
      </c>
      <c r="U5863" s="23"/>
      <c r="V5863" s="23"/>
      <c r="W5863" s="15">
        <f t="shared" si="2"/>
        <v>45635</v>
      </c>
      <c r="X5863" s="24">
        <v>5862.0</v>
      </c>
      <c r="Y5863" s="17" t="str">
        <f t="shared" si="8585"/>
        <v>=COUNTIFS(C$3:C5863,C5863)</v>
      </c>
      <c r="Z5863" s="25" t="str">
        <f t="shared" si="8586"/>
        <v>#NAME?</v>
      </c>
      <c r="AA5863" s="25" t="str">
        <f t="shared" si="8587"/>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88"/>
        <v>1</v>
      </c>
      <c r="B5864" s="10">
        <f t="shared" si="8292"/>
        <v>1</v>
      </c>
      <c r="C5864" s="12" t="s">
        <v>11302</v>
      </c>
      <c r="D5864" s="21" t="s">
        <v>47</v>
      </c>
      <c r="E5864" s="21" t="s">
        <v>921</v>
      </c>
      <c r="F5864" s="21"/>
      <c r="G5864" s="21"/>
      <c r="H5864" s="21" t="s">
        <v>10514</v>
      </c>
      <c r="I5864" s="21" t="s">
        <v>11303</v>
      </c>
      <c r="J5864" s="21"/>
      <c r="K5864" s="21"/>
      <c r="L5864" s="21"/>
      <c r="M5864" s="21"/>
      <c r="N5864" s="21"/>
      <c r="O5864" s="21"/>
      <c r="P5864" s="21"/>
      <c r="Q5864" s="21"/>
      <c r="R5864" s="21" t="s">
        <v>11293</v>
      </c>
      <c r="S5864" s="21" t="s">
        <v>11294</v>
      </c>
      <c r="T5864" s="21" t="s">
        <v>11304</v>
      </c>
      <c r="U5864" s="23"/>
      <c r="V5864" s="23"/>
      <c r="W5864" s="15">
        <f t="shared" si="2"/>
        <v>45635</v>
      </c>
      <c r="X5864" s="24">
        <v>5863.0</v>
      </c>
      <c r="Y5864" s="17" t="str">
        <f t="shared" si="8585"/>
        <v>=COUNTIFS(C$3:C5864,C5864)</v>
      </c>
      <c r="Z5864" s="25" t="str">
        <f t="shared" si="8586"/>
        <v>#NAME?</v>
      </c>
      <c r="AA5864" s="25" t="str">
        <f t="shared" si="8587"/>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88"/>
        <v>3</v>
      </c>
      <c r="B5865" s="10">
        <f t="shared" si="8292"/>
        <v>3</v>
      </c>
      <c r="C5865" s="12" t="s">
        <v>11268</v>
      </c>
      <c r="D5865" s="21" t="str">
        <f t="shared" ref="D5865:D5869" si="8589">VLOOKUP($C5865,$C$1:$P$7320,2,0)</f>
        <v>adj</v>
      </c>
      <c r="E5865" s="21" t="str">
        <f t="shared" ref="E5865:E5869" si="8590">VLOOKUP($C5865,$C$1:$P$7320,3,0)</f>
        <v>nt acc sg of pacālakaṃ</v>
      </c>
      <c r="F5865" s="21" t="str">
        <f t="shared" ref="F5865:F5869" si="8591">VLOOKUP($C5865,$C$1:$P$7320,4,0)</f>
        <v/>
      </c>
      <c r="G5865" s="21"/>
      <c r="H5865" s="21" t="str">
        <f t="shared" ref="H5865:H5869" si="8592">VLOOKUP($C5865,$C$1:$P$7320,6,0)</f>
        <v>swinging, swaying, shaking</v>
      </c>
      <c r="I5865" s="21" t="str">
        <f t="shared" ref="I5865:I5869" si="8593">VLOOKUP($C5865,$C$1:$P$7320,7,0)</f>
        <v/>
      </c>
      <c r="J5865" s="21" t="str">
        <f t="shared" ref="J5865:J5869" si="8594">VLOOKUP($C5865,$C$1:$P$7320,8,0)</f>
        <v>√cal (shake, tremble)</v>
      </c>
      <c r="K5865" s="21">
        <f t="shared" ref="K5865:K5869" si="8595">VLOOKUP($C5865,$C$1:$P$7320,9,0)</f>
        <v>1</v>
      </c>
      <c r="L5865" s="21" t="str">
        <f t="shared" ref="L5865:L5869" si="8596">VLOOKUP($C5865,$C$1:$P$7320,10,0)</f>
        <v>*e</v>
      </c>
      <c r="M5865" s="21" t="str">
        <f t="shared" ref="M5865:M5869" si="8597">VLOOKUP($C5865,$C$1:$P$7320,11,0)</f>
        <v>√cal + *e &gt; cāle</v>
      </c>
      <c r="N5865" s="21" t="str">
        <f t="shared" ref="N5865:N5869" si="8598">VLOOKUP($C5865,$C$1:$P$7320,12,0)</f>
        <v>pa + cāle + aka</v>
      </c>
      <c r="O5865" s="21" t="str">
        <f t="shared" ref="O5865:O5869" si="8599">VLOOKUP($C5865,$C$1:$P$7320,13,0)</f>
        <v/>
      </c>
      <c r="P5865" s="21" t="str">
        <f t="shared" ref="P5865:P5869" si="8600">VLOOKUP($C5865,$C$1:$P$7320,14,0)</f>
        <v/>
      </c>
      <c r="Q5865" s="21"/>
      <c r="R5865" s="21" t="s">
        <v>11293</v>
      </c>
      <c r="S5865" s="21" t="s">
        <v>11294</v>
      </c>
      <c r="T5865" s="21" t="s">
        <v>11295</v>
      </c>
      <c r="U5865" s="23"/>
      <c r="V5865" s="23"/>
      <c r="W5865" s="15">
        <f t="shared" si="2"/>
        <v>45635</v>
      </c>
      <c r="X5865" s="24">
        <v>5864.0</v>
      </c>
      <c r="Y5865" s="17" t="str">
        <f t="shared" si="8585"/>
        <v>=COUNTIFS(C$3:C5865,C5865)</v>
      </c>
      <c r="Z5865" s="25" t="str">
        <f t="shared" si="8586"/>
        <v>#NAME?</v>
      </c>
      <c r="AA5865" s="25" t="str">
        <f t="shared" si="8587"/>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88"/>
        <v>18</v>
      </c>
      <c r="B5866" s="10">
        <f t="shared" si="8292"/>
        <v>26</v>
      </c>
      <c r="C5866" s="12" t="s">
        <v>7008</v>
      </c>
      <c r="D5866" s="21" t="str">
        <f t="shared" si="8589"/>
        <v>noun</v>
      </c>
      <c r="E5866" s="21" t="str">
        <f t="shared" si="8590"/>
        <v>nt loc sg of antaraghara, comp</v>
      </c>
      <c r="F5866" s="21" t="str">
        <f t="shared" si="8591"/>
        <v/>
      </c>
      <c r="G5866" s="21"/>
      <c r="H5866" s="21" t="str">
        <f t="shared" si="8592"/>
        <v>inside the village, around the village</v>
      </c>
      <c r="I5866" s="21" t="str">
        <f t="shared" si="8593"/>
        <v>in-between house</v>
      </c>
      <c r="J5866" s="21" t="str">
        <f t="shared" si="8594"/>
        <v/>
      </c>
      <c r="K5866" s="21" t="str">
        <f t="shared" si="8595"/>
        <v/>
      </c>
      <c r="L5866" s="21" t="str">
        <f t="shared" si="8596"/>
        <v/>
      </c>
      <c r="M5866" s="21" t="str">
        <f t="shared" si="8597"/>
        <v/>
      </c>
      <c r="N5866" s="21" t="str">
        <f t="shared" si="8598"/>
        <v>antara + ghara</v>
      </c>
      <c r="O5866" s="21" t="str">
        <f t="shared" si="8599"/>
        <v>kammadhāraya</v>
      </c>
      <c r="P5866" s="21" t="str">
        <f t="shared" si="8600"/>
        <v>antara + ghara</v>
      </c>
      <c r="Q5866" s="21"/>
      <c r="R5866" s="21" t="s">
        <v>11293</v>
      </c>
      <c r="S5866" s="21" t="s">
        <v>11294</v>
      </c>
      <c r="T5866" s="21" t="s">
        <v>11295</v>
      </c>
      <c r="U5866" s="23"/>
      <c r="V5866" s="23"/>
      <c r="W5866" s="15">
        <f t="shared" si="2"/>
        <v>45635</v>
      </c>
      <c r="X5866" s="24">
        <v>5865.0</v>
      </c>
      <c r="Y5866" s="17" t="str">
        <f t="shared" si="8585"/>
        <v>=COUNTIFS(C$3:C5866,C5866)</v>
      </c>
      <c r="Z5866" s="25" t="str">
        <f t="shared" si="8586"/>
        <v>#NAME?</v>
      </c>
      <c r="AA5866" s="25" t="str">
        <f t="shared" si="8587"/>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88"/>
        <v>9</v>
      </c>
      <c r="B5867" s="10">
        <f t="shared" si="8292"/>
        <v>12</v>
      </c>
      <c r="C5867" s="12" t="s">
        <v>11159</v>
      </c>
      <c r="D5867" s="21" t="str">
        <f t="shared" si="8589"/>
        <v>comp</v>
      </c>
      <c r="E5867" s="21" t="str">
        <f t="shared" si="8590"/>
        <v>sandhi, fut + ind</v>
      </c>
      <c r="F5867" s="21" t="str">
        <f t="shared" si="8591"/>
        <v/>
      </c>
      <c r="G5867" s="21"/>
      <c r="H5867" s="21" t="str">
        <f t="shared" si="8592"/>
        <v/>
      </c>
      <c r="I5867" s="21" t="str">
        <f t="shared" si="8593"/>
        <v/>
      </c>
      <c r="J5867" s="21" t="str">
        <f t="shared" si="8594"/>
        <v/>
      </c>
      <c r="K5867" s="21" t="str">
        <f t="shared" si="8595"/>
        <v/>
      </c>
      <c r="L5867" s="21" t="str">
        <f t="shared" si="8596"/>
        <v/>
      </c>
      <c r="M5867" s="21" t="str">
        <f t="shared" si="8597"/>
        <v/>
      </c>
      <c r="N5867" s="21" t="str">
        <f t="shared" si="8598"/>
        <v>gamissāmi + iti</v>
      </c>
      <c r="O5867" s="21" t="str">
        <f t="shared" si="8599"/>
        <v/>
      </c>
      <c r="P5867" s="21" t="str">
        <f t="shared" si="8600"/>
        <v/>
      </c>
      <c r="Q5867" s="21"/>
      <c r="R5867" s="21" t="s">
        <v>11293</v>
      </c>
      <c r="S5867" s="21" t="s">
        <v>11294</v>
      </c>
      <c r="T5867" s="21" t="s">
        <v>11295</v>
      </c>
      <c r="U5867" s="23"/>
      <c r="V5867" s="23"/>
      <c r="W5867" s="15">
        <f t="shared" si="2"/>
        <v>45635</v>
      </c>
      <c r="X5867" s="24">
        <v>5866.0</v>
      </c>
      <c r="Y5867" s="17" t="str">
        <f t="shared" si="8585"/>
        <v>=COUNTIFS(C$3:C5867,C5867)</v>
      </c>
      <c r="Z5867" s="25" t="str">
        <f t="shared" si="8586"/>
        <v>#NAME?</v>
      </c>
      <c r="AA5867" s="25" t="str">
        <f t="shared" si="8587"/>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88"/>
        <v>19</v>
      </c>
      <c r="B5868" s="10">
        <f t="shared" si="8292"/>
        <v>75</v>
      </c>
      <c r="C5868" s="12" t="s">
        <v>11137</v>
      </c>
      <c r="D5868" s="21" t="str">
        <f t="shared" si="8589"/>
        <v>noun</v>
      </c>
      <c r="E5868" s="21" t="str">
        <f t="shared" si="8590"/>
        <v>fem nom sg</v>
      </c>
      <c r="F5868" s="21" t="str">
        <f t="shared" si="8591"/>
        <v/>
      </c>
      <c r="G5868" s="21"/>
      <c r="H5868" s="21" t="str">
        <f t="shared" si="8592"/>
        <v>training, precept, training precept</v>
      </c>
      <c r="I5868" s="21" t="str">
        <f t="shared" si="8593"/>
        <v/>
      </c>
      <c r="J5868" s="21" t="str">
        <f t="shared" si="8594"/>
        <v>√sikkh (train)</v>
      </c>
      <c r="K5868" s="21">
        <f t="shared" si="8595"/>
        <v>1</v>
      </c>
      <c r="L5868" s="21" t="str">
        <f t="shared" si="8596"/>
        <v>a</v>
      </c>
      <c r="M5868" s="21" t="str">
        <f t="shared" si="8597"/>
        <v/>
      </c>
      <c r="N5868" s="21" t="str">
        <f t="shared" si="8598"/>
        <v>√sikkh + ā</v>
      </c>
      <c r="O5868" s="21" t="str">
        <f t="shared" si="8599"/>
        <v/>
      </c>
      <c r="P5868" s="21" t="str">
        <f t="shared" si="8600"/>
        <v/>
      </c>
      <c r="Q5868" s="21"/>
      <c r="R5868" s="21" t="s">
        <v>11293</v>
      </c>
      <c r="S5868" s="21" t="s">
        <v>11294</v>
      </c>
      <c r="T5868" s="21" t="s">
        <v>11295</v>
      </c>
      <c r="U5868" s="23"/>
      <c r="V5868" s="23"/>
      <c r="W5868" s="15">
        <f t="shared" si="2"/>
        <v>45635</v>
      </c>
      <c r="X5868" s="24">
        <v>5867.0</v>
      </c>
      <c r="Y5868" s="17" t="str">
        <f t="shared" si="8585"/>
        <v>=COUNTIFS(C$3:C5868,C5868)</v>
      </c>
      <c r="Z5868" s="25" t="str">
        <f t="shared" si="8586"/>
        <v>#NAME?</v>
      </c>
      <c r="AA5868" s="25" t="str">
        <f t="shared" si="8587"/>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88"/>
        <v>20</v>
      </c>
      <c r="B5869" s="10">
        <f t="shared" si="8292"/>
        <v>76</v>
      </c>
      <c r="C5869" s="12" t="s">
        <v>10666</v>
      </c>
      <c r="D5869" s="21" t="str">
        <f t="shared" si="8589"/>
        <v>noun</v>
      </c>
      <c r="E5869" s="21" t="str">
        <f t="shared" si="8590"/>
        <v>nt abl sg of karaṇīya, ptp of karoti</v>
      </c>
      <c r="F5869" s="21" t="str">
        <f t="shared" si="8591"/>
        <v/>
      </c>
      <c r="G5869" s="21"/>
      <c r="H5869" s="21" t="str">
        <f t="shared" si="8592"/>
        <v>duty; obligation; business; something to be done</v>
      </c>
      <c r="I5869" s="21" t="str">
        <f t="shared" si="8593"/>
        <v>to be done</v>
      </c>
      <c r="J5869" s="21" t="str">
        <f t="shared" si="8594"/>
        <v>√kar (do, make)</v>
      </c>
      <c r="K5869" s="21">
        <f t="shared" si="8595"/>
        <v>7</v>
      </c>
      <c r="L5869" s="21" t="str">
        <f t="shared" si="8596"/>
        <v>o</v>
      </c>
      <c r="M5869" s="21" t="str">
        <f t="shared" si="8597"/>
        <v/>
      </c>
      <c r="N5869" s="21" t="str">
        <f t="shared" si="8598"/>
        <v>√kar + aṇīya</v>
      </c>
      <c r="O5869" s="21" t="str">
        <f t="shared" si="8599"/>
        <v/>
      </c>
      <c r="P5869" s="21" t="str">
        <f t="shared" si="8600"/>
        <v/>
      </c>
      <c r="Q5869" s="21"/>
      <c r="R5869" s="21" t="s">
        <v>11293</v>
      </c>
      <c r="S5869" s="21" t="s">
        <v>11294</v>
      </c>
      <c r="T5869" s="21" t="s">
        <v>11295</v>
      </c>
      <c r="U5869" s="23"/>
      <c r="V5869" s="23"/>
      <c r="W5869" s="15">
        <f t="shared" si="2"/>
        <v>45635</v>
      </c>
      <c r="X5869" s="24">
        <v>5868.0</v>
      </c>
      <c r="Y5869" s="17" t="str">
        <f t="shared" si="8585"/>
        <v>=COUNTIFS(C$3:C5869,C5869)</v>
      </c>
      <c r="Z5869" s="25" t="str">
        <f t="shared" si="8586"/>
        <v>#NAME?</v>
      </c>
      <c r="AA5869" s="25" t="str">
        <f t="shared" si="8587"/>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92"/>
        <v>0</v>
      </c>
      <c r="C5870" s="130"/>
      <c r="D5870" s="130"/>
      <c r="E5870" s="130"/>
      <c r="F5870" s="130"/>
      <c r="G5870" s="130"/>
      <c r="H5870" s="130"/>
      <c r="I5870" s="130"/>
      <c r="J5870" s="130"/>
      <c r="K5870" s="130"/>
      <c r="L5870" s="130"/>
      <c r="M5870" s="130"/>
      <c r="N5870" s="130"/>
      <c r="O5870" s="130"/>
      <c r="P5870" s="130"/>
      <c r="Q5870" s="130"/>
      <c r="R5870" s="130"/>
      <c r="S5870" s="130"/>
      <c r="T5870" s="130"/>
      <c r="U5870" s="36"/>
      <c r="V5870" s="36"/>
      <c r="W5870" s="15">
        <f t="shared" si="2"/>
        <v>45635</v>
      </c>
      <c r="X5870" s="24">
        <v>5869.0</v>
      </c>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92"/>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2"/>
        <v>45635</v>
      </c>
      <c r="X5871" s="24">
        <v>5870.0</v>
      </c>
      <c r="Y5871" s="17" t="str">
        <f t="shared" ref="Y5871:Y5878" si="8601">formulatext(A5871)</f>
        <v>#N/A</v>
      </c>
      <c r="Z5871" s="25" t="str">
        <f t="shared" ref="Z5871:Z5878" si="8602">org.libreoffice.regex(Y5871,"(\= COUNTIFS\(C\$\d{1,3}:)(C\d{1,3})(,)(C\d{1,3})(\))","$2")</f>
        <v>#NAME?</v>
      </c>
      <c r="AA5871" s="25" t="str">
        <f t="shared" ref="AA5871:AA5878" si="8603">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92"/>
        <v>1</v>
      </c>
      <c r="C5872" s="12" t="s">
        <v>11305</v>
      </c>
      <c r="D5872" s="21"/>
      <c r="E5872" s="21"/>
      <c r="F5872" s="21"/>
      <c r="G5872" s="21"/>
      <c r="H5872" s="21"/>
      <c r="I5872" s="21"/>
      <c r="J5872" s="21"/>
      <c r="K5872" s="21"/>
      <c r="L5872" s="21"/>
      <c r="M5872" s="21"/>
      <c r="N5872" s="21"/>
      <c r="O5872" s="21"/>
      <c r="P5872" s="21"/>
      <c r="Q5872" s="21"/>
      <c r="R5872" s="21"/>
      <c r="S5872" s="21"/>
      <c r="T5872" s="21"/>
      <c r="U5872" s="23"/>
      <c r="V5872" s="23"/>
      <c r="W5872" s="15">
        <f t="shared" si="2"/>
        <v>45635</v>
      </c>
      <c r="X5872" s="24">
        <v>5871.0</v>
      </c>
      <c r="Y5872" s="17" t="str">
        <f t="shared" si="8601"/>
        <v>#N/A</v>
      </c>
      <c r="Z5872" s="25" t="str">
        <f t="shared" si="8602"/>
        <v>#NAME?</v>
      </c>
      <c r="AA5872" s="25" t="str">
        <f t="shared" si="8603"/>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604">COUNTIFS(C$3:C5873,C5873)</f>
        <v>35</v>
      </c>
      <c r="B5873" s="10">
        <f t="shared" si="8292"/>
        <v>80</v>
      </c>
      <c r="C5873" s="12" t="s">
        <v>1856</v>
      </c>
      <c r="D5873" s="21" t="str">
        <f t="shared" ref="D5873:D5878" si="8605">VLOOKUP($C5873,$C$1:$P$7320,2,0)</f>
        <v>ind</v>
      </c>
      <c r="E5873" s="21" t="str">
        <f t="shared" ref="E5873:E5878" si="8606">VLOOKUP($C5873,$C$1:$P$7320,3,0)</f>
        <v>neg</v>
      </c>
      <c r="F5873" s="21" t="str">
        <f t="shared" ref="F5873:F5878" si="8607">VLOOKUP($C5873,$C$1:$P$7320,4,0)</f>
        <v/>
      </c>
      <c r="G5873" s="21"/>
      <c r="H5873" s="21" t="str">
        <f t="shared" ref="H5873:H5878" si="8608">VLOOKUP($C5873,$C$1:$P$7320,6,0)</f>
        <v>not</v>
      </c>
      <c r="I5873" s="21" t="str">
        <f t="shared" ref="I5873:I5878" si="8609">VLOOKUP($C5873,$C$1:$P$7320,7,0)</f>
        <v/>
      </c>
      <c r="J5873" s="21" t="str">
        <f t="shared" ref="J5873:J5878" si="8610">VLOOKUP($C5873,$C$1:$P$7320,8,0)</f>
        <v/>
      </c>
      <c r="K5873" s="21" t="str">
        <f t="shared" ref="K5873:K5878" si="8611">VLOOKUP($C5873,$C$1:$P$7320,9,0)</f>
        <v/>
      </c>
      <c r="L5873" s="21" t="str">
        <f t="shared" ref="L5873:L5878" si="8612">VLOOKUP($C5873,$C$1:$P$7320,10,0)</f>
        <v/>
      </c>
      <c r="M5873" s="21" t="str">
        <f t="shared" ref="M5873:M5878" si="8613">VLOOKUP($C5873,$C$1:$P$7320,11,0)</f>
        <v/>
      </c>
      <c r="N5873" s="21" t="str">
        <f t="shared" ref="N5873:N5878" si="8614">VLOOKUP($C5873,$C$1:$P$7320,12,0)</f>
        <v/>
      </c>
      <c r="O5873" s="21" t="str">
        <f t="shared" ref="O5873:O5878" si="8615">VLOOKUP($C5873,$C$1:$P$7320,13,0)</f>
        <v/>
      </c>
      <c r="P5873" s="21" t="str">
        <f t="shared" ref="P5873:P5878" si="8616">VLOOKUP($C5873,$C$1:$P$7320,14,0)</f>
        <v/>
      </c>
      <c r="Q5873" s="21"/>
      <c r="R5873" s="21" t="s">
        <v>11305</v>
      </c>
      <c r="S5873" s="21" t="s">
        <v>11294</v>
      </c>
      <c r="T5873" s="21" t="s">
        <v>11306</v>
      </c>
      <c r="U5873" s="77"/>
      <c r="V5873" s="23"/>
      <c r="W5873" s="15">
        <f t="shared" si="2"/>
        <v>45635</v>
      </c>
      <c r="X5873" s="24">
        <v>5872.0</v>
      </c>
      <c r="Y5873" s="17" t="str">
        <f t="shared" si="8601"/>
        <v>=COUNTIFS(C$3:C5873,C5873)</v>
      </c>
      <c r="Z5873" s="25" t="str">
        <f t="shared" si="8602"/>
        <v>#NAME?</v>
      </c>
      <c r="AA5873" s="25" t="str">
        <f t="shared" si="8603"/>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604"/>
        <v>2</v>
      </c>
      <c r="B5874" s="10">
        <f t="shared" si="8292"/>
        <v>2</v>
      </c>
      <c r="C5874" s="12" t="s">
        <v>11296</v>
      </c>
      <c r="D5874" s="21" t="str">
        <f t="shared" si="8605"/>
        <v>ind</v>
      </c>
      <c r="E5874" s="21" t="str">
        <f t="shared" si="8606"/>
        <v>adv, acc sg of sīsappacālaka, comp</v>
      </c>
      <c r="F5874" s="21" t="str">
        <f t="shared" si="8607"/>
        <v/>
      </c>
      <c r="G5874" s="21"/>
      <c r="H5874" s="21" t="str">
        <f t="shared" si="8608"/>
        <v>swaying the head, shaking the head</v>
      </c>
      <c r="I5874" s="21" t="str">
        <f t="shared" si="8609"/>
        <v/>
      </c>
      <c r="J5874" s="21" t="str">
        <f t="shared" si="8610"/>
        <v/>
      </c>
      <c r="K5874" s="21" t="str">
        <f t="shared" si="8611"/>
        <v/>
      </c>
      <c r="L5874" s="21" t="str">
        <f t="shared" si="8612"/>
        <v/>
      </c>
      <c r="M5874" s="21" t="str">
        <f t="shared" si="8613"/>
        <v/>
      </c>
      <c r="N5874" s="21" t="str">
        <f t="shared" si="8614"/>
        <v>sīsa + pacālaka</v>
      </c>
      <c r="O5874" s="21" t="str">
        <f t="shared" si="8615"/>
        <v>accusative tappurisa</v>
      </c>
      <c r="P5874" s="21" t="str">
        <f t="shared" si="8616"/>
        <v>sīsaṃ + pacālaka</v>
      </c>
      <c r="Q5874" s="21"/>
      <c r="R5874" s="21" t="s">
        <v>11305</v>
      </c>
      <c r="S5874" s="21" t="s">
        <v>11294</v>
      </c>
      <c r="T5874" s="21" t="s">
        <v>11306</v>
      </c>
      <c r="U5874" s="23"/>
      <c r="V5874" s="23"/>
      <c r="W5874" s="15">
        <f t="shared" si="2"/>
        <v>45635</v>
      </c>
      <c r="X5874" s="24">
        <v>5873.0</v>
      </c>
      <c r="Y5874" s="17" t="str">
        <f t="shared" si="8601"/>
        <v>=COUNTIFS(C$3:C5874,C5874)</v>
      </c>
      <c r="Z5874" s="25" t="str">
        <f t="shared" si="8602"/>
        <v>#NAME?</v>
      </c>
      <c r="AA5874" s="25" t="str">
        <f t="shared" si="8603"/>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04"/>
        <v>19</v>
      </c>
      <c r="B5875" s="10">
        <f t="shared" si="8292"/>
        <v>26</v>
      </c>
      <c r="C5875" s="12" t="s">
        <v>7008</v>
      </c>
      <c r="D5875" s="21" t="str">
        <f t="shared" si="8605"/>
        <v>noun</v>
      </c>
      <c r="E5875" s="21" t="str">
        <f t="shared" si="8606"/>
        <v>nt loc sg of antaraghara, comp</v>
      </c>
      <c r="F5875" s="21" t="str">
        <f t="shared" si="8607"/>
        <v/>
      </c>
      <c r="G5875" s="21"/>
      <c r="H5875" s="21" t="str">
        <f t="shared" si="8608"/>
        <v>inside the village, around the village</v>
      </c>
      <c r="I5875" s="21" t="str">
        <f t="shared" si="8609"/>
        <v>in-between house</v>
      </c>
      <c r="J5875" s="21" t="str">
        <f t="shared" si="8610"/>
        <v/>
      </c>
      <c r="K5875" s="21" t="str">
        <f t="shared" si="8611"/>
        <v/>
      </c>
      <c r="L5875" s="21" t="str">
        <f t="shared" si="8612"/>
        <v/>
      </c>
      <c r="M5875" s="21" t="str">
        <f t="shared" si="8613"/>
        <v/>
      </c>
      <c r="N5875" s="21" t="str">
        <f t="shared" si="8614"/>
        <v>antara + ghara</v>
      </c>
      <c r="O5875" s="21" t="str">
        <f t="shared" si="8615"/>
        <v>kammadhāraya</v>
      </c>
      <c r="P5875" s="21" t="str">
        <f t="shared" si="8616"/>
        <v>antara + ghara</v>
      </c>
      <c r="Q5875" s="21"/>
      <c r="R5875" s="21" t="s">
        <v>11305</v>
      </c>
      <c r="S5875" s="21" t="s">
        <v>11294</v>
      </c>
      <c r="T5875" s="21" t="s">
        <v>11306</v>
      </c>
      <c r="U5875" s="23"/>
      <c r="V5875" s="23"/>
      <c r="W5875" s="15">
        <f t="shared" si="2"/>
        <v>45635</v>
      </c>
      <c r="X5875" s="24">
        <v>5874.0</v>
      </c>
      <c r="Y5875" s="17" t="str">
        <f t="shared" si="8601"/>
        <v>=COUNTIFS(C$3:C5875,C5875)</v>
      </c>
      <c r="Z5875" s="25" t="str">
        <f t="shared" si="8602"/>
        <v>#NAME?</v>
      </c>
      <c r="AA5875" s="25" t="str">
        <f t="shared" si="8603"/>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04"/>
        <v>9</v>
      </c>
      <c r="B5876" s="10">
        <f t="shared" si="8292"/>
        <v>12</v>
      </c>
      <c r="C5876" s="12" t="s">
        <v>11168</v>
      </c>
      <c r="D5876" s="21" t="str">
        <f t="shared" si="8605"/>
        <v>comp</v>
      </c>
      <c r="E5876" s="21" t="str">
        <f t="shared" si="8606"/>
        <v>sandhi, fut + ind</v>
      </c>
      <c r="F5876" s="21" t="str">
        <f t="shared" si="8607"/>
        <v/>
      </c>
      <c r="G5876" s="21"/>
      <c r="H5876" s="21" t="str">
        <f t="shared" si="8608"/>
        <v/>
      </c>
      <c r="I5876" s="21" t="str">
        <f t="shared" si="8609"/>
        <v/>
      </c>
      <c r="J5876" s="21" t="str">
        <f t="shared" si="8610"/>
        <v/>
      </c>
      <c r="K5876" s="21" t="str">
        <f t="shared" si="8611"/>
        <v/>
      </c>
      <c r="L5876" s="21" t="str">
        <f t="shared" si="8612"/>
        <v/>
      </c>
      <c r="M5876" s="21" t="str">
        <f t="shared" si="8613"/>
        <v/>
      </c>
      <c r="N5876" s="21" t="str">
        <f t="shared" si="8614"/>
        <v>nisīdissāmi + iti</v>
      </c>
      <c r="O5876" s="21" t="str">
        <f t="shared" si="8615"/>
        <v/>
      </c>
      <c r="P5876" s="21" t="str">
        <f t="shared" si="8616"/>
        <v/>
      </c>
      <c r="Q5876" s="21"/>
      <c r="R5876" s="21" t="s">
        <v>11305</v>
      </c>
      <c r="S5876" s="21" t="s">
        <v>11294</v>
      </c>
      <c r="T5876" s="21" t="s">
        <v>11306</v>
      </c>
      <c r="U5876" s="23"/>
      <c r="V5876" s="23"/>
      <c r="W5876" s="15">
        <f t="shared" si="2"/>
        <v>45635</v>
      </c>
      <c r="X5876" s="24">
        <v>5875.0</v>
      </c>
      <c r="Y5876" s="17" t="str">
        <f t="shared" si="8601"/>
        <v>=COUNTIFS(C$3:C5876,C5876)</v>
      </c>
      <c r="Z5876" s="25" t="str">
        <f t="shared" si="8602"/>
        <v>#NAME?</v>
      </c>
      <c r="AA5876" s="25" t="str">
        <f t="shared" si="8603"/>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04"/>
        <v>20</v>
      </c>
      <c r="B5877" s="10">
        <f t="shared" si="8292"/>
        <v>75</v>
      </c>
      <c r="C5877" s="12" t="s">
        <v>11137</v>
      </c>
      <c r="D5877" s="21" t="str">
        <f t="shared" si="8605"/>
        <v>noun</v>
      </c>
      <c r="E5877" s="21" t="str">
        <f t="shared" si="8606"/>
        <v>fem nom sg</v>
      </c>
      <c r="F5877" s="21" t="str">
        <f t="shared" si="8607"/>
        <v/>
      </c>
      <c r="G5877" s="21"/>
      <c r="H5877" s="21" t="str">
        <f t="shared" si="8608"/>
        <v>training, precept, training precept</v>
      </c>
      <c r="I5877" s="21" t="str">
        <f t="shared" si="8609"/>
        <v/>
      </c>
      <c r="J5877" s="21" t="str">
        <f t="shared" si="8610"/>
        <v>√sikkh (train)</v>
      </c>
      <c r="K5877" s="21">
        <f t="shared" si="8611"/>
        <v>1</v>
      </c>
      <c r="L5877" s="21" t="str">
        <f t="shared" si="8612"/>
        <v>a</v>
      </c>
      <c r="M5877" s="21" t="str">
        <f t="shared" si="8613"/>
        <v/>
      </c>
      <c r="N5877" s="21" t="str">
        <f t="shared" si="8614"/>
        <v>√sikkh + ā</v>
      </c>
      <c r="O5877" s="21" t="str">
        <f t="shared" si="8615"/>
        <v/>
      </c>
      <c r="P5877" s="21" t="str">
        <f t="shared" si="8616"/>
        <v/>
      </c>
      <c r="Q5877" s="21"/>
      <c r="R5877" s="21" t="s">
        <v>11305</v>
      </c>
      <c r="S5877" s="21" t="s">
        <v>11294</v>
      </c>
      <c r="T5877" s="21" t="s">
        <v>11306</v>
      </c>
      <c r="U5877" s="23"/>
      <c r="V5877" s="23"/>
      <c r="W5877" s="15">
        <f t="shared" si="2"/>
        <v>45635</v>
      </c>
      <c r="X5877" s="24">
        <v>5876.0</v>
      </c>
      <c r="Y5877" s="17" t="str">
        <f t="shared" si="8601"/>
        <v>=COUNTIFS(C$3:C5877,C5877)</v>
      </c>
      <c r="Z5877" s="25" t="str">
        <f t="shared" si="8602"/>
        <v>#NAME?</v>
      </c>
      <c r="AA5877" s="25" t="str">
        <f t="shared" si="8603"/>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04"/>
        <v>21</v>
      </c>
      <c r="B5878" s="10">
        <f t="shared" si="8292"/>
        <v>76</v>
      </c>
      <c r="C5878" s="12" t="s">
        <v>10666</v>
      </c>
      <c r="D5878" s="21" t="str">
        <f t="shared" si="8605"/>
        <v>noun</v>
      </c>
      <c r="E5878" s="21" t="str">
        <f t="shared" si="8606"/>
        <v>nt abl sg of karaṇīya, ptp of karoti</v>
      </c>
      <c r="F5878" s="21" t="str">
        <f t="shared" si="8607"/>
        <v/>
      </c>
      <c r="G5878" s="21"/>
      <c r="H5878" s="21" t="str">
        <f t="shared" si="8608"/>
        <v>duty; obligation; business; something to be done</v>
      </c>
      <c r="I5878" s="21" t="str">
        <f t="shared" si="8609"/>
        <v>to be done</v>
      </c>
      <c r="J5878" s="21" t="str">
        <f t="shared" si="8610"/>
        <v>√kar (do, make)</v>
      </c>
      <c r="K5878" s="21">
        <f t="shared" si="8611"/>
        <v>7</v>
      </c>
      <c r="L5878" s="21" t="str">
        <f t="shared" si="8612"/>
        <v>o</v>
      </c>
      <c r="M5878" s="21" t="str">
        <f t="shared" si="8613"/>
        <v/>
      </c>
      <c r="N5878" s="21" t="str">
        <f t="shared" si="8614"/>
        <v>√kar + aṇīya</v>
      </c>
      <c r="O5878" s="21" t="str">
        <f t="shared" si="8615"/>
        <v/>
      </c>
      <c r="P5878" s="21" t="str">
        <f t="shared" si="8616"/>
        <v/>
      </c>
      <c r="Q5878" s="21"/>
      <c r="R5878" s="21" t="s">
        <v>11305</v>
      </c>
      <c r="S5878" s="21" t="s">
        <v>11294</v>
      </c>
      <c r="T5878" s="21" t="s">
        <v>11306</v>
      </c>
      <c r="U5878" s="23"/>
      <c r="V5878" s="23"/>
      <c r="W5878" s="15">
        <f t="shared" si="2"/>
        <v>45635</v>
      </c>
      <c r="X5878" s="24">
        <v>5877.0</v>
      </c>
      <c r="Y5878" s="17" t="str">
        <f t="shared" si="8601"/>
        <v>=COUNTIFS(C$3:C5878,C5878)</v>
      </c>
      <c r="Z5878" s="25" t="str">
        <f t="shared" si="8602"/>
        <v>#NAME?</v>
      </c>
      <c r="AA5878" s="25" t="str">
        <f t="shared" si="8603"/>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2"/>
      <c r="B5879" s="10">
        <f t="shared" si="8292"/>
        <v>0</v>
      </c>
      <c r="C5879" s="113"/>
      <c r="D5879" s="114"/>
      <c r="E5879" s="114"/>
      <c r="F5879" s="114"/>
      <c r="G5879" s="114"/>
      <c r="H5879" s="114"/>
      <c r="I5879" s="114"/>
      <c r="J5879" s="114"/>
      <c r="K5879" s="114"/>
      <c r="L5879" s="114"/>
      <c r="M5879" s="114"/>
      <c r="N5879" s="114"/>
      <c r="O5879" s="114"/>
      <c r="P5879" s="114"/>
      <c r="Q5879" s="114"/>
      <c r="R5879" s="114"/>
      <c r="S5879" s="114"/>
      <c r="T5879" s="114"/>
      <c r="U5879" s="112"/>
      <c r="V5879" s="112"/>
      <c r="W5879" s="15">
        <f t="shared" si="2"/>
        <v>45635</v>
      </c>
      <c r="X5879" s="24">
        <v>5878.0</v>
      </c>
      <c r="Y5879" s="112"/>
      <c r="Z5879" s="112"/>
      <c r="AA5879" s="112"/>
      <c r="AB5879" s="112"/>
      <c r="AC5879" s="112"/>
      <c r="AD5879" s="112"/>
      <c r="AE5879" s="112"/>
      <c r="AF5879" s="112"/>
      <c r="AG5879" s="112"/>
      <c r="AH5879" s="112"/>
      <c r="AI5879" s="112"/>
      <c r="AJ5879" s="112"/>
      <c r="AK5879" s="112"/>
      <c r="AL5879" s="115"/>
      <c r="AM5879" s="115"/>
      <c r="AN5879" s="115"/>
      <c r="AO5879" s="115"/>
      <c r="AP5879" s="115"/>
      <c r="AQ5879" s="115"/>
      <c r="AR5879" s="115"/>
      <c r="AS5879" s="115"/>
      <c r="AT5879" s="115"/>
      <c r="AU5879" s="115"/>
    </row>
    <row r="5880" ht="15.75" customHeight="1">
      <c r="A5880" s="116"/>
      <c r="B5880" s="10">
        <f t="shared" si="8292"/>
        <v>1</v>
      </c>
      <c r="C5880" s="117" t="s">
        <v>11307</v>
      </c>
      <c r="D5880" s="118"/>
      <c r="E5880" s="118"/>
      <c r="F5880" s="118"/>
      <c r="G5880" s="118"/>
      <c r="H5880" s="118"/>
      <c r="I5880" s="118"/>
      <c r="J5880" s="118"/>
      <c r="K5880" s="118"/>
      <c r="L5880" s="118"/>
      <c r="M5880" s="118"/>
      <c r="N5880" s="118"/>
      <c r="O5880" s="118"/>
      <c r="P5880" s="118"/>
      <c r="Q5880" s="124"/>
      <c r="R5880" s="118"/>
      <c r="S5880" s="118"/>
      <c r="T5880" s="120"/>
      <c r="U5880" s="121"/>
      <c r="V5880" s="121"/>
      <c r="W5880" s="15">
        <f t="shared" si="2"/>
        <v>45635</v>
      </c>
      <c r="X5880" s="24">
        <v>5879.0</v>
      </c>
      <c r="Y5880" s="121"/>
      <c r="Z5880" s="121"/>
      <c r="AA5880" s="121"/>
      <c r="AB5880" s="121"/>
      <c r="AC5880" s="121"/>
      <c r="AD5880" s="121"/>
      <c r="AE5880" s="121"/>
      <c r="AF5880" s="121"/>
      <c r="AG5880" s="121"/>
      <c r="AH5880" s="121"/>
      <c r="AI5880" s="121"/>
      <c r="AJ5880" s="121"/>
      <c r="AK5880" s="121"/>
      <c r="AL5880" s="122"/>
      <c r="AM5880" s="122"/>
      <c r="AN5880" s="122"/>
      <c r="AO5880" s="122"/>
      <c r="AP5880" s="122"/>
      <c r="AQ5880" s="122"/>
      <c r="AR5880" s="122"/>
      <c r="AS5880" s="122"/>
      <c r="AT5880" s="122"/>
      <c r="AU5880" s="122"/>
    </row>
    <row r="5881" ht="15.75" customHeight="1">
      <c r="A5881" s="123">
        <f t="shared" ref="A5881:A5884" si="8617">COUNTIFS(C$3:C5881,C5881)</f>
        <v>1</v>
      </c>
      <c r="B5881" s="10">
        <f t="shared" si="8292"/>
        <v>1</v>
      </c>
      <c r="C5881" s="117" t="s">
        <v>11308</v>
      </c>
      <c r="D5881" s="124" t="s">
        <v>47</v>
      </c>
      <c r="E5881" s="119" t="s">
        <v>11309</v>
      </c>
      <c r="F5881" s="124"/>
      <c r="G5881" s="124"/>
      <c r="H5881" s="119" t="s">
        <v>11310</v>
      </c>
      <c r="I5881" s="124"/>
      <c r="J5881" s="124"/>
      <c r="K5881" s="124"/>
      <c r="L5881" s="124"/>
      <c r="M5881" s="124"/>
      <c r="N5881" s="119" t="s">
        <v>11311</v>
      </c>
      <c r="O5881" s="124" t="s">
        <v>65</v>
      </c>
      <c r="P5881" s="119" t="s">
        <v>11311</v>
      </c>
      <c r="Q5881" s="124"/>
      <c r="R5881" s="124" t="s">
        <v>11305</v>
      </c>
      <c r="S5881" s="124" t="s">
        <v>11294</v>
      </c>
      <c r="T5881" s="119" t="s">
        <v>11312</v>
      </c>
      <c r="U5881" s="151"/>
      <c r="V5881" s="126"/>
      <c r="W5881" s="15">
        <f t="shared" si="2"/>
        <v>45635</v>
      </c>
      <c r="X5881" s="24">
        <v>5880.0</v>
      </c>
      <c r="Y5881" s="121" t="str">
        <f>formulatext(A5881)</f>
        <v>=COUNTIFS(C$3:C5881,C5881)</v>
      </c>
      <c r="Z5881" s="127" t="str">
        <f>org.libreoffice.regex(Y5881,"(\= COUNTIFS\(C\$\d{1,3}:)(C\d{1,3})(,)(C\d{1,3})(\))","$2")</f>
        <v>#NAME?</v>
      </c>
      <c r="AA5881" s="127" t="str">
        <f>org.libreoffice.regex(Y5881,"(\= COUNTIFS\(C\$\d{1,3}:)(C\d{1,3})(,)(C\d{1,3})(\))","$4")</f>
        <v>#NAME?</v>
      </c>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si="8617"/>
        <v>1</v>
      </c>
      <c r="B5882" s="10">
        <f t="shared" si="8292"/>
        <v>1</v>
      </c>
      <c r="C5882" s="117" t="s">
        <v>11313</v>
      </c>
      <c r="D5882" s="143" t="s">
        <v>47</v>
      </c>
      <c r="E5882" s="146" t="s">
        <v>2064</v>
      </c>
      <c r="F5882" s="143"/>
      <c r="G5882" s="143"/>
      <c r="H5882" s="146" t="s">
        <v>11314</v>
      </c>
      <c r="I5882" s="143"/>
      <c r="J5882" s="143" t="s">
        <v>11236</v>
      </c>
      <c r="K5882" s="143">
        <v>1.0</v>
      </c>
      <c r="L5882" s="143" t="s">
        <v>35</v>
      </c>
      <c r="M5882" s="143"/>
      <c r="N5882" s="143" t="s">
        <v>11237</v>
      </c>
      <c r="O5882" s="143"/>
      <c r="P5882" s="124"/>
      <c r="Q5882" s="124"/>
      <c r="R5882" s="124" t="s">
        <v>11305</v>
      </c>
      <c r="S5882" s="124" t="s">
        <v>11294</v>
      </c>
      <c r="T5882" s="119" t="s">
        <v>11315</v>
      </c>
      <c r="U5882" s="150"/>
      <c r="V5882" s="126"/>
      <c r="W5882" s="15">
        <f t="shared" si="2"/>
        <v>45635</v>
      </c>
      <c r="X5882" s="24">
        <v>5881.0</v>
      </c>
      <c r="Y5882" s="121"/>
      <c r="Z5882" s="127"/>
      <c r="AA5882" s="127"/>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617"/>
        <v>14</v>
      </c>
      <c r="B5883" s="10">
        <f t="shared" si="8292"/>
        <v>19</v>
      </c>
      <c r="C5883" s="128" t="s">
        <v>5844</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4"/>
      <c r="P5883" s="124"/>
      <c r="Q5883" s="124"/>
      <c r="R5883" s="124" t="s">
        <v>11305</v>
      </c>
      <c r="S5883" s="124" t="s">
        <v>11294</v>
      </c>
      <c r="T5883" s="129" t="s">
        <v>11307</v>
      </c>
      <c r="U5883" s="126"/>
      <c r="V5883" s="126"/>
      <c r="W5883" s="15">
        <f t="shared" si="2"/>
        <v>45635</v>
      </c>
      <c r="X5883" s="24">
        <v>5882.0</v>
      </c>
      <c r="Y5883" s="121" t="str">
        <f t="shared" ref="Y5883:Y5884" si="8618">formulatext(A5883)</f>
        <v>=COUNTIFS(C$3:C5883,C5883)</v>
      </c>
      <c r="Z5883" s="127" t="str">
        <f t="shared" ref="Z5883:Z5884" si="8619">org.libreoffice.regex(Y5883,"(\= COUNTIFS\(C\$\d{1,3}:)(C\d{1,3})(,)(C\d{1,3})(\))","$2")</f>
        <v>#NAME?</v>
      </c>
      <c r="AA5883" s="127" t="str">
        <f t="shared" ref="AA5883:AA5884" si="8620">org.libreoffice.regex(Y5883,"(\= COUNTIFS\(C\$\d{1,3}:)(C\d{1,3})(,)(C\d{1,3})(\))","$4")</f>
        <v>#NAME?</v>
      </c>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617"/>
        <v>4</v>
      </c>
      <c r="B5884" s="10">
        <f t="shared" si="8292"/>
        <v>4</v>
      </c>
      <c r="C5884" s="117" t="s">
        <v>1929</v>
      </c>
      <c r="D5884" s="124" t="str">
        <f>VLOOKUP($C5884,$C$1:$P$6247,2,0)</f>
        <v>ordinal</v>
      </c>
      <c r="E5884" s="124" t="str">
        <f>VLOOKUP($C5884,$C$1:$P$6247,3,0)</f>
        <v>masc nom sg of dutiya</v>
      </c>
      <c r="F5884" s="124" t="str">
        <f>VLOOKUP($C5884,$C$1:$P$6247,4,0)</f>
        <v/>
      </c>
      <c r="G5884" s="124"/>
      <c r="H5884" s="124" t="str">
        <f>VLOOKUP($C5884,$C$1:$P$6247,6,0)</f>
        <v>second</v>
      </c>
      <c r="I5884" s="124" t="str">
        <f>VLOOKUP($C5884,$C$1:$P$6247,7,0)</f>
        <v/>
      </c>
      <c r="J5884" s="124" t="str">
        <f>VLOOKUP($C5884,$C$1:$P$6247,8,0)</f>
        <v/>
      </c>
      <c r="K5884" s="124" t="str">
        <f>VLOOKUP($C5884,$C$1:$P$6247,9,0)</f>
        <v/>
      </c>
      <c r="L5884" s="124" t="str">
        <f>VLOOKUP($C5884,$C$1:$P$6247,10,0)</f>
        <v/>
      </c>
      <c r="M5884" s="124" t="str">
        <f>VLOOKUP($C5884,$C$1:$P$6247,11,0)</f>
        <v/>
      </c>
      <c r="N5884" s="124" t="str">
        <f>VLOOKUP($C5884,$C$1:$P$6247,12,0)</f>
        <v>dvi + tiya</v>
      </c>
      <c r="O5884" s="124" t="str">
        <f>VLOOKUP($C5884,$C$1:$P$6247,13,0)</f>
        <v/>
      </c>
      <c r="P5884" s="124" t="str">
        <f>VLOOKUP($C5884,$C$1:$P$6247,14,0)</f>
        <v/>
      </c>
      <c r="Q5884" s="124"/>
      <c r="R5884" s="124" t="s">
        <v>11305</v>
      </c>
      <c r="S5884" s="124" t="s">
        <v>11294</v>
      </c>
      <c r="T5884" s="129" t="s">
        <v>11307</v>
      </c>
      <c r="U5884" s="126"/>
      <c r="V5884" s="126"/>
      <c r="W5884" s="15">
        <f t="shared" si="2"/>
        <v>45635</v>
      </c>
      <c r="X5884" s="24">
        <v>5883.0</v>
      </c>
      <c r="Y5884" s="121" t="str">
        <f t="shared" si="8618"/>
        <v>=COUNTIFS(C$3:C5884,C5884)</v>
      </c>
      <c r="Z5884" s="127" t="str">
        <f t="shared" si="8619"/>
        <v>#NAME?</v>
      </c>
      <c r="AA5884" s="127" t="str">
        <f t="shared" si="8620"/>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36"/>
      <c r="B5885" s="10">
        <f t="shared" si="8292"/>
        <v>0</v>
      </c>
      <c r="C5885" s="130"/>
      <c r="D5885" s="130"/>
      <c r="E5885" s="130"/>
      <c r="F5885" s="130"/>
      <c r="G5885" s="130"/>
      <c r="H5885" s="130"/>
      <c r="I5885" s="130"/>
      <c r="J5885" s="130"/>
      <c r="K5885" s="130"/>
      <c r="L5885" s="130"/>
      <c r="M5885" s="130"/>
      <c r="N5885" s="130"/>
      <c r="O5885" s="130"/>
      <c r="P5885" s="130"/>
      <c r="Q5885" s="130"/>
      <c r="R5885" s="130"/>
      <c r="S5885" s="130"/>
      <c r="T5885" s="130"/>
      <c r="U5885" s="36"/>
      <c r="V5885" s="36"/>
      <c r="W5885" s="15">
        <f t="shared" si="2"/>
        <v>45635</v>
      </c>
      <c r="X5885" s="24">
        <v>5884.0</v>
      </c>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92"/>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2"/>
        <v>45635</v>
      </c>
      <c r="X5886" s="24">
        <v>5885.0</v>
      </c>
      <c r="Y5886" s="17" t="str">
        <f t="shared" ref="Y5886:Y5895" si="8621">formulatext(A5886)</f>
        <v>#N/A</v>
      </c>
      <c r="Z5886" s="25" t="str">
        <f t="shared" ref="Z5886:Z5895" si="8622">org.libreoffice.regex(Y5886,"(\= COUNTIFS\(C\$\d{1,3}:)(C\d{1,3})(,)(C\d{1,3})(\))","$2")</f>
        <v>#NAME?</v>
      </c>
      <c r="AA5886" s="25" t="str">
        <f t="shared" ref="AA5886:AA5895" si="8623">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92"/>
        <v>1</v>
      </c>
      <c r="C5887" s="12" t="s">
        <v>11316</v>
      </c>
      <c r="D5887" s="21"/>
      <c r="E5887" s="21"/>
      <c r="F5887" s="21"/>
      <c r="G5887" s="21"/>
      <c r="H5887" s="21"/>
      <c r="I5887" s="21"/>
      <c r="J5887" s="21"/>
      <c r="K5887" s="21"/>
      <c r="L5887" s="21"/>
      <c r="M5887" s="21"/>
      <c r="N5887" s="21"/>
      <c r="O5887" s="21"/>
      <c r="P5887" s="21"/>
      <c r="Q5887" s="21"/>
      <c r="R5887" s="21"/>
      <c r="S5887" s="21"/>
      <c r="T5887" s="21"/>
      <c r="U5887" s="23"/>
      <c r="V5887" s="23"/>
      <c r="W5887" s="15">
        <f t="shared" si="2"/>
        <v>45635</v>
      </c>
      <c r="X5887" s="24">
        <v>5886.0</v>
      </c>
      <c r="Y5887" s="17" t="str">
        <f t="shared" si="8621"/>
        <v>#N/A</v>
      </c>
      <c r="Z5887" s="25" t="str">
        <f t="shared" si="8622"/>
        <v>#NAME?</v>
      </c>
      <c r="AA5887" s="25" t="str">
        <f t="shared" si="8623"/>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624">COUNTIFS(C$3:C5888,C5888)</f>
        <v>36</v>
      </c>
      <c r="B5888" s="10">
        <f t="shared" si="8292"/>
        <v>80</v>
      </c>
      <c r="C5888" s="12" t="s">
        <v>1856</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11316</v>
      </c>
      <c r="S5888" s="27" t="s">
        <v>11317</v>
      </c>
      <c r="T5888" s="21" t="s">
        <v>11318</v>
      </c>
      <c r="U5888" s="77"/>
      <c r="V5888" s="23"/>
      <c r="W5888" s="15">
        <f t="shared" si="2"/>
        <v>45635</v>
      </c>
      <c r="X5888" s="24">
        <v>5887.0</v>
      </c>
      <c r="Y5888" s="17" t="str">
        <f t="shared" si="8621"/>
        <v>=COUNTIFS(C$3:C5888,C5888)</v>
      </c>
      <c r="Z5888" s="25" t="str">
        <f t="shared" si="8622"/>
        <v>#NAME?</v>
      </c>
      <c r="AA5888" s="25" t="str">
        <f t="shared" si="8623"/>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624"/>
        <v>1</v>
      </c>
      <c r="B5889" s="10">
        <f t="shared" si="8292"/>
        <v>2</v>
      </c>
      <c r="C5889" s="12" t="s">
        <v>11319</v>
      </c>
      <c r="D5889" s="21" t="s">
        <v>250</v>
      </c>
      <c r="E5889" s="21" t="s">
        <v>11320</v>
      </c>
      <c r="F5889" s="21"/>
      <c r="G5889" s="21"/>
      <c r="H5889" s="136" t="s">
        <v>11321</v>
      </c>
      <c r="I5889" s="21" t="s">
        <v>11322</v>
      </c>
      <c r="J5889" s="21"/>
      <c r="K5889" s="21"/>
      <c r="L5889" s="21"/>
      <c r="M5889" s="21"/>
      <c r="N5889" s="27" t="s">
        <v>11323</v>
      </c>
      <c r="O5889" s="21" t="s">
        <v>178</v>
      </c>
      <c r="P5889" s="21" t="s">
        <v>11324</v>
      </c>
      <c r="Q5889" s="21"/>
      <c r="R5889" s="21" t="s">
        <v>11316</v>
      </c>
      <c r="S5889" s="27" t="s">
        <v>11317</v>
      </c>
      <c r="T5889" s="21" t="s">
        <v>11325</v>
      </c>
      <c r="U5889" s="23"/>
      <c r="V5889" s="23"/>
      <c r="W5889" s="15">
        <f t="shared" si="2"/>
        <v>45635</v>
      </c>
      <c r="X5889" s="24">
        <v>5888.0</v>
      </c>
      <c r="Y5889" s="17" t="str">
        <f t="shared" si="8621"/>
        <v>=COUNTIFS(C$3:C5889,C5889)</v>
      </c>
      <c r="Z5889" s="25" t="str">
        <f t="shared" si="8622"/>
        <v>#NAME?</v>
      </c>
      <c r="AA5889" s="25" t="str">
        <f t="shared" si="8623"/>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24"/>
        <v>1</v>
      </c>
      <c r="B5890" s="10">
        <f t="shared" si="8292"/>
        <v>1</v>
      </c>
      <c r="C5890" s="12" t="s">
        <v>11326</v>
      </c>
      <c r="D5890" s="21" t="s">
        <v>47</v>
      </c>
      <c r="E5890" s="21" t="s">
        <v>612</v>
      </c>
      <c r="F5890" s="21"/>
      <c r="G5890" s="21"/>
      <c r="H5890" s="21" t="s">
        <v>11327</v>
      </c>
      <c r="I5890" s="21"/>
      <c r="J5890" s="21" t="s">
        <v>11328</v>
      </c>
      <c r="K5890" s="21">
        <v>1.0</v>
      </c>
      <c r="L5890" s="21" t="s">
        <v>35</v>
      </c>
      <c r="M5890" s="21"/>
      <c r="N5890" s="21" t="s">
        <v>11329</v>
      </c>
      <c r="O5890" s="21"/>
      <c r="P5890" s="21"/>
      <c r="Q5890" s="21"/>
      <c r="R5890" s="21" t="s">
        <v>11316</v>
      </c>
      <c r="S5890" s="27" t="s">
        <v>11317</v>
      </c>
      <c r="T5890" s="21" t="s">
        <v>11330</v>
      </c>
      <c r="U5890" s="23"/>
      <c r="V5890" s="23"/>
      <c r="W5890" s="15">
        <f t="shared" si="2"/>
        <v>45635</v>
      </c>
      <c r="X5890" s="24">
        <v>5889.0</v>
      </c>
      <c r="Y5890" s="17" t="str">
        <f t="shared" si="8621"/>
        <v>=COUNTIFS(C$3:C5890,C5890)</v>
      </c>
      <c r="Z5890" s="25" t="str">
        <f t="shared" si="8622"/>
        <v>#NAME?</v>
      </c>
      <c r="AA5890" s="25" t="str">
        <f t="shared" si="8623"/>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24"/>
        <v>1</v>
      </c>
      <c r="B5891" s="10">
        <f t="shared" si="8292"/>
        <v>1</v>
      </c>
      <c r="C5891" s="12" t="s">
        <v>11331</v>
      </c>
      <c r="D5891" s="21" t="s">
        <v>183</v>
      </c>
      <c r="E5891" s="21" t="s">
        <v>11332</v>
      </c>
      <c r="F5891" s="21"/>
      <c r="G5891" s="21"/>
      <c r="H5891" s="21" t="s">
        <v>11333</v>
      </c>
      <c r="I5891" s="21" t="s">
        <v>11334</v>
      </c>
      <c r="J5891" s="21" t="s">
        <v>214</v>
      </c>
      <c r="K5891" s="21">
        <v>7.0</v>
      </c>
      <c r="L5891" s="21" t="s">
        <v>215</v>
      </c>
      <c r="M5891" s="21"/>
      <c r="N5891" s="21" t="s">
        <v>761</v>
      </c>
      <c r="O5891" s="21"/>
      <c r="P5891" s="21"/>
      <c r="Q5891" s="21"/>
      <c r="R5891" s="21" t="s">
        <v>11316</v>
      </c>
      <c r="S5891" s="27" t="s">
        <v>11317</v>
      </c>
      <c r="T5891" s="21" t="s">
        <v>11335</v>
      </c>
      <c r="U5891" s="23"/>
      <c r="V5891" s="23"/>
      <c r="W5891" s="15">
        <f t="shared" si="2"/>
        <v>45635</v>
      </c>
      <c r="X5891" s="24">
        <v>5890.0</v>
      </c>
      <c r="Y5891" s="17" t="str">
        <f t="shared" si="8621"/>
        <v>=COUNTIFS(C$3:C5891,C5891)</v>
      </c>
      <c r="Z5891" s="25" t="str">
        <f t="shared" si="8622"/>
        <v>#NAME?</v>
      </c>
      <c r="AA5891" s="25" t="str">
        <f t="shared" si="8623"/>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24"/>
        <v>20</v>
      </c>
      <c r="B5892" s="10">
        <f t="shared" si="8292"/>
        <v>26</v>
      </c>
      <c r="C5892" s="12" t="s">
        <v>7008</v>
      </c>
      <c r="D5892" s="21" t="str">
        <f t="shared" ref="D5892:D5895" si="8625">VLOOKUP($C5892,$C$1:$P$7320,2,0)</f>
        <v>noun</v>
      </c>
      <c r="E5892" s="21" t="str">
        <f t="shared" ref="E5892:E5895" si="8626">VLOOKUP($C5892,$C$1:$P$7320,3,0)</f>
        <v>nt loc sg of antaraghara, comp</v>
      </c>
      <c r="F5892" s="21" t="str">
        <f t="shared" ref="F5892:F5895" si="8627">VLOOKUP($C5892,$C$1:$P$7320,4,0)</f>
        <v/>
      </c>
      <c r="G5892" s="21"/>
      <c r="H5892" s="21" t="str">
        <f t="shared" ref="H5892:H5895" si="8628">VLOOKUP($C5892,$C$1:$P$7320,6,0)</f>
        <v>inside the village, around the village</v>
      </c>
      <c r="I5892" s="21" t="str">
        <f t="shared" ref="I5892:I5895" si="8629">VLOOKUP($C5892,$C$1:$P$7320,7,0)</f>
        <v>in-between house</v>
      </c>
      <c r="J5892" s="21" t="str">
        <f t="shared" ref="J5892:J5895" si="8630">VLOOKUP($C5892,$C$1:$P$7320,8,0)</f>
        <v/>
      </c>
      <c r="K5892" s="21" t="str">
        <f t="shared" ref="K5892:K5895" si="8631">VLOOKUP($C5892,$C$1:$P$7320,9,0)</f>
        <v/>
      </c>
      <c r="L5892" s="21" t="str">
        <f t="shared" ref="L5892:L5895" si="8632">VLOOKUP($C5892,$C$1:$P$7320,10,0)</f>
        <v/>
      </c>
      <c r="M5892" s="21" t="str">
        <f t="shared" ref="M5892:M5895" si="8633">VLOOKUP($C5892,$C$1:$P$7320,11,0)</f>
        <v/>
      </c>
      <c r="N5892" s="21" t="str">
        <f t="shared" ref="N5892:N5895" si="8634">VLOOKUP($C5892,$C$1:$P$7320,12,0)</f>
        <v>antara + ghara</v>
      </c>
      <c r="O5892" s="21" t="str">
        <f t="shared" ref="O5892:O5895" si="8635">VLOOKUP($C5892,$C$1:$P$7320,13,0)</f>
        <v>kammadhāraya</v>
      </c>
      <c r="P5892" s="21" t="str">
        <f t="shared" ref="P5892:P5895" si="8636">VLOOKUP($C5892,$C$1:$P$7320,14,0)</f>
        <v>antara + ghara</v>
      </c>
      <c r="Q5892" s="21"/>
      <c r="R5892" s="21" t="s">
        <v>11316</v>
      </c>
      <c r="S5892" s="136" t="s">
        <v>11317</v>
      </c>
      <c r="T5892" s="21" t="s">
        <v>11318</v>
      </c>
      <c r="U5892" s="23"/>
      <c r="V5892" s="23"/>
      <c r="W5892" s="15">
        <f t="shared" si="2"/>
        <v>45635</v>
      </c>
      <c r="X5892" s="24">
        <v>5891.0</v>
      </c>
      <c r="Y5892" s="17" t="str">
        <f t="shared" si="8621"/>
        <v>=COUNTIFS(C$3:C5892,C5892)</v>
      </c>
      <c r="Z5892" s="25" t="str">
        <f t="shared" si="8622"/>
        <v>#NAME?</v>
      </c>
      <c r="AA5892" s="25" t="str">
        <f t="shared" si="8623"/>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24"/>
        <v>10</v>
      </c>
      <c r="B5893" s="10">
        <f t="shared" si="8292"/>
        <v>12</v>
      </c>
      <c r="C5893" s="12" t="s">
        <v>11159</v>
      </c>
      <c r="D5893" s="21" t="str">
        <f t="shared" si="8625"/>
        <v>comp</v>
      </c>
      <c r="E5893" s="21" t="str">
        <f t="shared" si="8626"/>
        <v>sandhi, fut + ind</v>
      </c>
      <c r="F5893" s="21" t="str">
        <f t="shared" si="8627"/>
        <v/>
      </c>
      <c r="G5893" s="21"/>
      <c r="H5893" s="21" t="str">
        <f t="shared" si="8628"/>
        <v/>
      </c>
      <c r="I5893" s="21" t="str">
        <f t="shared" si="8629"/>
        <v/>
      </c>
      <c r="J5893" s="21" t="str">
        <f t="shared" si="8630"/>
        <v/>
      </c>
      <c r="K5893" s="21" t="str">
        <f t="shared" si="8631"/>
        <v/>
      </c>
      <c r="L5893" s="21" t="str">
        <f t="shared" si="8632"/>
        <v/>
      </c>
      <c r="M5893" s="21" t="str">
        <f t="shared" si="8633"/>
        <v/>
      </c>
      <c r="N5893" s="21" t="str">
        <f t="shared" si="8634"/>
        <v>gamissāmi + iti</v>
      </c>
      <c r="O5893" s="21" t="str">
        <f t="shared" si="8635"/>
        <v/>
      </c>
      <c r="P5893" s="21" t="str">
        <f t="shared" si="8636"/>
        <v/>
      </c>
      <c r="Q5893" s="21"/>
      <c r="R5893" s="21" t="s">
        <v>11316</v>
      </c>
      <c r="S5893" s="136" t="s">
        <v>11317</v>
      </c>
      <c r="T5893" s="21" t="s">
        <v>11318</v>
      </c>
      <c r="U5893" s="23"/>
      <c r="V5893" s="23"/>
      <c r="W5893" s="15">
        <f t="shared" si="2"/>
        <v>45635</v>
      </c>
      <c r="X5893" s="24">
        <v>5892.0</v>
      </c>
      <c r="Y5893" s="17" t="str">
        <f t="shared" si="8621"/>
        <v>=COUNTIFS(C$3:C5893,C5893)</v>
      </c>
      <c r="Z5893" s="25" t="str">
        <f t="shared" si="8622"/>
        <v>#NAME?</v>
      </c>
      <c r="AA5893" s="25" t="str">
        <f t="shared" si="8623"/>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24"/>
        <v>21</v>
      </c>
      <c r="B5894" s="10">
        <f t="shared" si="8292"/>
        <v>75</v>
      </c>
      <c r="C5894" s="12" t="s">
        <v>11137</v>
      </c>
      <c r="D5894" s="21" t="str">
        <f t="shared" si="8625"/>
        <v>noun</v>
      </c>
      <c r="E5894" s="21" t="str">
        <f t="shared" si="8626"/>
        <v>fem nom sg</v>
      </c>
      <c r="F5894" s="21" t="str">
        <f t="shared" si="8627"/>
        <v/>
      </c>
      <c r="G5894" s="21"/>
      <c r="H5894" s="21" t="str">
        <f t="shared" si="8628"/>
        <v>training, precept, training precept</v>
      </c>
      <c r="I5894" s="21" t="str">
        <f t="shared" si="8629"/>
        <v/>
      </c>
      <c r="J5894" s="21" t="str">
        <f t="shared" si="8630"/>
        <v>√sikkh (train)</v>
      </c>
      <c r="K5894" s="21">
        <f t="shared" si="8631"/>
        <v>1</v>
      </c>
      <c r="L5894" s="21" t="str">
        <f t="shared" si="8632"/>
        <v>a</v>
      </c>
      <c r="M5894" s="21" t="str">
        <f t="shared" si="8633"/>
        <v/>
      </c>
      <c r="N5894" s="21" t="str">
        <f t="shared" si="8634"/>
        <v>√sikkh + ā</v>
      </c>
      <c r="O5894" s="21" t="str">
        <f t="shared" si="8635"/>
        <v/>
      </c>
      <c r="P5894" s="21" t="str">
        <f t="shared" si="8636"/>
        <v/>
      </c>
      <c r="Q5894" s="21"/>
      <c r="R5894" s="21" t="s">
        <v>11316</v>
      </c>
      <c r="S5894" s="136" t="s">
        <v>11317</v>
      </c>
      <c r="T5894" s="21" t="s">
        <v>11318</v>
      </c>
      <c r="U5894" s="23"/>
      <c r="V5894" s="23"/>
      <c r="W5894" s="15">
        <f t="shared" si="2"/>
        <v>45635</v>
      </c>
      <c r="X5894" s="24">
        <v>5893.0</v>
      </c>
      <c r="Y5894" s="17" t="str">
        <f t="shared" si="8621"/>
        <v>=COUNTIFS(C$3:C5894,C5894)</v>
      </c>
      <c r="Z5894" s="25" t="str">
        <f t="shared" si="8622"/>
        <v>#NAME?</v>
      </c>
      <c r="AA5894" s="25" t="str">
        <f t="shared" si="8623"/>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24"/>
        <v>22</v>
      </c>
      <c r="B5895" s="10">
        <f t="shared" si="8292"/>
        <v>76</v>
      </c>
      <c r="C5895" s="12" t="s">
        <v>10666</v>
      </c>
      <c r="D5895" s="21" t="str">
        <f t="shared" si="8625"/>
        <v>noun</v>
      </c>
      <c r="E5895" s="21" t="str">
        <f t="shared" si="8626"/>
        <v>nt abl sg of karaṇīya, ptp of karoti</v>
      </c>
      <c r="F5895" s="21" t="str">
        <f t="shared" si="8627"/>
        <v/>
      </c>
      <c r="G5895" s="21"/>
      <c r="H5895" s="21" t="str">
        <f t="shared" si="8628"/>
        <v>duty; obligation; business; something to be done</v>
      </c>
      <c r="I5895" s="21" t="str">
        <f t="shared" si="8629"/>
        <v>to be done</v>
      </c>
      <c r="J5895" s="21" t="str">
        <f t="shared" si="8630"/>
        <v>√kar (do, make)</v>
      </c>
      <c r="K5895" s="21">
        <f t="shared" si="8631"/>
        <v>7</v>
      </c>
      <c r="L5895" s="21" t="str">
        <f t="shared" si="8632"/>
        <v>o</v>
      </c>
      <c r="M5895" s="21" t="str">
        <f t="shared" si="8633"/>
        <v/>
      </c>
      <c r="N5895" s="21" t="str">
        <f t="shared" si="8634"/>
        <v>√kar + aṇīya</v>
      </c>
      <c r="O5895" s="21" t="str">
        <f t="shared" si="8635"/>
        <v/>
      </c>
      <c r="P5895" s="21" t="str">
        <f t="shared" si="8636"/>
        <v/>
      </c>
      <c r="Q5895" s="21"/>
      <c r="R5895" s="21" t="s">
        <v>11316</v>
      </c>
      <c r="S5895" s="136" t="s">
        <v>11317</v>
      </c>
      <c r="T5895" s="21" t="s">
        <v>11318</v>
      </c>
      <c r="U5895" s="23"/>
      <c r="V5895" s="23"/>
      <c r="W5895" s="15">
        <f t="shared" si="2"/>
        <v>45635</v>
      </c>
      <c r="X5895" s="24">
        <v>5894.0</v>
      </c>
      <c r="Y5895" s="17" t="str">
        <f t="shared" si="8621"/>
        <v>=COUNTIFS(C$3:C5895,C5895)</v>
      </c>
      <c r="Z5895" s="25" t="str">
        <f t="shared" si="8622"/>
        <v>#NAME?</v>
      </c>
      <c r="AA5895" s="25" t="str">
        <f t="shared" si="8623"/>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92"/>
        <v>0</v>
      </c>
      <c r="C5896" s="130"/>
      <c r="D5896" s="130"/>
      <c r="E5896" s="130"/>
      <c r="F5896" s="130"/>
      <c r="G5896" s="130"/>
      <c r="H5896" s="130"/>
      <c r="I5896" s="130"/>
      <c r="J5896" s="130"/>
      <c r="K5896" s="130"/>
      <c r="L5896" s="130"/>
      <c r="M5896" s="130"/>
      <c r="N5896" s="130"/>
      <c r="O5896" s="130"/>
      <c r="P5896" s="130"/>
      <c r="Q5896" s="130"/>
      <c r="R5896" s="130"/>
      <c r="S5896" s="130"/>
      <c r="T5896" s="130"/>
      <c r="U5896" s="36"/>
      <c r="V5896" s="36"/>
      <c r="W5896" s="15">
        <f t="shared" si="2"/>
        <v>45635</v>
      </c>
      <c r="X5896" s="24">
        <v>5895.0</v>
      </c>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92"/>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2"/>
        <v>45635</v>
      </c>
      <c r="X5897" s="24">
        <v>5896.0</v>
      </c>
      <c r="Y5897" s="17" t="str">
        <f t="shared" ref="Y5897:Y5904" si="8637">formulatext(A5897)</f>
        <v>#N/A</v>
      </c>
      <c r="Z5897" s="25" t="str">
        <f t="shared" ref="Z5897:Z5904" si="8638">org.libreoffice.regex(Y5897,"(\= COUNTIFS\(C\$\d{1,3}:)(C\d{1,3})(,)(C\d{1,3})(\))","$2")</f>
        <v>#NAME?</v>
      </c>
      <c r="AA5897" s="25" t="str">
        <f t="shared" ref="AA5897:AA5904" si="8639">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92"/>
        <v>1</v>
      </c>
      <c r="C5898" s="12" t="s">
        <v>11336</v>
      </c>
      <c r="D5898" s="21"/>
      <c r="E5898" s="21"/>
      <c r="F5898" s="21"/>
      <c r="G5898" s="21"/>
      <c r="H5898" s="21"/>
      <c r="I5898" s="21"/>
      <c r="J5898" s="21"/>
      <c r="K5898" s="21"/>
      <c r="L5898" s="21"/>
      <c r="M5898" s="21"/>
      <c r="N5898" s="21"/>
      <c r="O5898" s="21"/>
      <c r="P5898" s="21"/>
      <c r="Q5898" s="21"/>
      <c r="R5898" s="21"/>
      <c r="S5898" s="21"/>
      <c r="T5898" s="21"/>
      <c r="U5898" s="23"/>
      <c r="V5898" s="23"/>
      <c r="W5898" s="15">
        <f t="shared" si="2"/>
        <v>45635</v>
      </c>
      <c r="X5898" s="24">
        <v>5897.0</v>
      </c>
      <c r="Y5898" s="17" t="str">
        <f t="shared" si="8637"/>
        <v>#N/A</v>
      </c>
      <c r="Z5898" s="25" t="str">
        <f t="shared" si="8638"/>
        <v>#NAME?</v>
      </c>
      <c r="AA5898" s="25" t="str">
        <f t="shared" si="8639"/>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640">COUNTIFS(C$3:C5899,C5899)</f>
        <v>37</v>
      </c>
      <c r="B5899" s="10">
        <f t="shared" si="8292"/>
        <v>80</v>
      </c>
      <c r="C5899" s="12" t="s">
        <v>1856</v>
      </c>
      <c r="D5899" s="21" t="str">
        <f t="shared" ref="D5899:D5904" si="8641">VLOOKUP($C5899,$C$1:$P$7320,2,0)</f>
        <v>ind</v>
      </c>
      <c r="E5899" s="21" t="str">
        <f t="shared" ref="E5899:E5904" si="8642">VLOOKUP($C5899,$C$1:$P$7320,3,0)</f>
        <v>neg</v>
      </c>
      <c r="F5899" s="21" t="str">
        <f t="shared" ref="F5899:F5904" si="8643">VLOOKUP($C5899,$C$1:$P$7320,4,0)</f>
        <v/>
      </c>
      <c r="G5899" s="21"/>
      <c r="H5899" s="21" t="str">
        <f t="shared" ref="H5899:H5904" si="8644">VLOOKUP($C5899,$C$1:$P$7320,6,0)</f>
        <v>not</v>
      </c>
      <c r="I5899" s="21" t="str">
        <f t="shared" ref="I5899:I5904" si="8645">VLOOKUP($C5899,$C$1:$P$7320,7,0)</f>
        <v/>
      </c>
      <c r="J5899" s="21" t="str">
        <f t="shared" ref="J5899:J5904" si="8646">VLOOKUP($C5899,$C$1:$P$7320,8,0)</f>
        <v/>
      </c>
      <c r="K5899" s="21" t="str">
        <f t="shared" ref="K5899:K5904" si="8647">VLOOKUP($C5899,$C$1:$P$7320,9,0)</f>
        <v/>
      </c>
      <c r="L5899" s="21" t="str">
        <f t="shared" ref="L5899:L5904" si="8648">VLOOKUP($C5899,$C$1:$P$7320,10,0)</f>
        <v/>
      </c>
      <c r="M5899" s="21" t="str">
        <f t="shared" ref="M5899:M5904" si="8649">VLOOKUP($C5899,$C$1:$P$7320,11,0)</f>
        <v/>
      </c>
      <c r="N5899" s="21" t="str">
        <f t="shared" ref="N5899:N5904" si="8650">VLOOKUP($C5899,$C$1:$P$7320,12,0)</f>
        <v/>
      </c>
      <c r="O5899" s="21" t="str">
        <f t="shared" ref="O5899:O5904" si="8651">VLOOKUP($C5899,$C$1:$P$7320,13,0)</f>
        <v/>
      </c>
      <c r="P5899" s="21" t="str">
        <f t="shared" ref="P5899:P5904" si="8652">VLOOKUP($C5899,$C$1:$P$7320,14,0)</f>
        <v/>
      </c>
      <c r="Q5899" s="21"/>
      <c r="R5899" s="21" t="s">
        <v>11336</v>
      </c>
      <c r="S5899" s="27" t="s">
        <v>11317</v>
      </c>
      <c r="T5899" s="21" t="s">
        <v>11337</v>
      </c>
      <c r="U5899" s="77"/>
      <c r="V5899" s="23"/>
      <c r="W5899" s="15">
        <f t="shared" si="2"/>
        <v>45635</v>
      </c>
      <c r="X5899" s="24">
        <v>5898.0</v>
      </c>
      <c r="Y5899" s="17" t="str">
        <f t="shared" si="8637"/>
        <v>=COUNTIFS(C$3:C5899,C5899)</v>
      </c>
      <c r="Z5899" s="25" t="str">
        <f t="shared" si="8638"/>
        <v>#NAME?</v>
      </c>
      <c r="AA5899" s="25" t="str">
        <f t="shared" si="8639"/>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40"/>
        <v>2</v>
      </c>
      <c r="B5900" s="10">
        <f t="shared" si="8292"/>
        <v>2</v>
      </c>
      <c r="C5900" s="12" t="s">
        <v>11319</v>
      </c>
      <c r="D5900" s="21" t="str">
        <f t="shared" si="8641"/>
        <v>adj</v>
      </c>
      <c r="E5900" s="21" t="str">
        <f t="shared" si="8642"/>
        <v>masc nom sg of khambhakata, comp</v>
      </c>
      <c r="F5900" s="21" t="str">
        <f t="shared" si="8643"/>
        <v/>
      </c>
      <c r="G5900" s="21"/>
      <c r="H5900" s="21" t="str">
        <f t="shared" si="8644"/>
        <v>akimbo; placed on the sides</v>
      </c>
      <c r="I5900" s="21" t="str">
        <f t="shared" si="8645"/>
        <v>made support</v>
      </c>
      <c r="J5900" s="21" t="str">
        <f t="shared" si="8646"/>
        <v/>
      </c>
      <c r="K5900" s="21" t="str">
        <f t="shared" si="8647"/>
        <v/>
      </c>
      <c r="L5900" s="21" t="str">
        <f t="shared" si="8648"/>
        <v/>
      </c>
      <c r="M5900" s="21" t="str">
        <f t="shared" si="8649"/>
        <v/>
      </c>
      <c r="N5900" s="21" t="str">
        <f t="shared" si="8650"/>
        <v>khambha + kata</v>
      </c>
      <c r="O5900" s="21" t="str">
        <f t="shared" si="8651"/>
        <v>accusative tappurisa</v>
      </c>
      <c r="P5900" s="21" t="str">
        <f t="shared" si="8652"/>
        <v>khambhaṃ + kata</v>
      </c>
      <c r="Q5900" s="21"/>
      <c r="R5900" s="21" t="s">
        <v>11336</v>
      </c>
      <c r="S5900" s="136" t="s">
        <v>11317</v>
      </c>
      <c r="T5900" s="21" t="s">
        <v>11337</v>
      </c>
      <c r="U5900" s="23"/>
      <c r="V5900" s="23"/>
      <c r="W5900" s="15">
        <f t="shared" si="2"/>
        <v>45635</v>
      </c>
      <c r="X5900" s="24">
        <v>5899.0</v>
      </c>
      <c r="Y5900" s="17" t="str">
        <f t="shared" si="8637"/>
        <v>=COUNTIFS(C$3:C5900,C5900)</v>
      </c>
      <c r="Z5900" s="25" t="str">
        <f t="shared" si="8638"/>
        <v>#NAME?</v>
      </c>
      <c r="AA5900" s="25" t="str">
        <f t="shared" si="8639"/>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0"/>
        <v>21</v>
      </c>
      <c r="B5901" s="10">
        <f t="shared" si="8292"/>
        <v>26</v>
      </c>
      <c r="C5901" s="12" t="s">
        <v>7008</v>
      </c>
      <c r="D5901" s="21" t="str">
        <f t="shared" si="8641"/>
        <v>noun</v>
      </c>
      <c r="E5901" s="21" t="str">
        <f t="shared" si="8642"/>
        <v>nt loc sg of antaraghara, comp</v>
      </c>
      <c r="F5901" s="21" t="str">
        <f t="shared" si="8643"/>
        <v/>
      </c>
      <c r="G5901" s="21"/>
      <c r="H5901" s="21" t="str">
        <f t="shared" si="8644"/>
        <v>inside the village, around the village</v>
      </c>
      <c r="I5901" s="21" t="str">
        <f t="shared" si="8645"/>
        <v>in-between house</v>
      </c>
      <c r="J5901" s="21" t="str">
        <f t="shared" si="8646"/>
        <v/>
      </c>
      <c r="K5901" s="21" t="str">
        <f t="shared" si="8647"/>
        <v/>
      </c>
      <c r="L5901" s="21" t="str">
        <f t="shared" si="8648"/>
        <v/>
      </c>
      <c r="M5901" s="21" t="str">
        <f t="shared" si="8649"/>
        <v/>
      </c>
      <c r="N5901" s="21" t="str">
        <f t="shared" si="8650"/>
        <v>antara + ghara</v>
      </c>
      <c r="O5901" s="21" t="str">
        <f t="shared" si="8651"/>
        <v>kammadhāraya</v>
      </c>
      <c r="P5901" s="21" t="str">
        <f t="shared" si="8652"/>
        <v>antara + ghara</v>
      </c>
      <c r="Q5901" s="21"/>
      <c r="R5901" s="21" t="s">
        <v>11336</v>
      </c>
      <c r="S5901" s="136" t="s">
        <v>11317</v>
      </c>
      <c r="T5901" s="21" t="s">
        <v>11337</v>
      </c>
      <c r="U5901" s="23"/>
      <c r="V5901" s="23"/>
      <c r="W5901" s="15">
        <f t="shared" si="2"/>
        <v>45635</v>
      </c>
      <c r="X5901" s="24">
        <v>5900.0</v>
      </c>
      <c r="Y5901" s="17" t="str">
        <f t="shared" si="8637"/>
        <v>=COUNTIFS(C$3:C5901,C5901)</v>
      </c>
      <c r="Z5901" s="25" t="str">
        <f t="shared" si="8638"/>
        <v>#NAME?</v>
      </c>
      <c r="AA5901" s="25" t="str">
        <f t="shared" si="8639"/>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0"/>
        <v>10</v>
      </c>
      <c r="B5902" s="10">
        <f t="shared" si="8292"/>
        <v>12</v>
      </c>
      <c r="C5902" s="12" t="s">
        <v>11168</v>
      </c>
      <c r="D5902" s="21" t="str">
        <f t="shared" si="8641"/>
        <v>comp</v>
      </c>
      <c r="E5902" s="21" t="str">
        <f t="shared" si="8642"/>
        <v>sandhi, fut + ind</v>
      </c>
      <c r="F5902" s="21" t="str">
        <f t="shared" si="8643"/>
        <v/>
      </c>
      <c r="G5902" s="21"/>
      <c r="H5902" s="21" t="str">
        <f t="shared" si="8644"/>
        <v/>
      </c>
      <c r="I5902" s="21" t="str">
        <f t="shared" si="8645"/>
        <v/>
      </c>
      <c r="J5902" s="21" t="str">
        <f t="shared" si="8646"/>
        <v/>
      </c>
      <c r="K5902" s="21" t="str">
        <f t="shared" si="8647"/>
        <v/>
      </c>
      <c r="L5902" s="21" t="str">
        <f t="shared" si="8648"/>
        <v/>
      </c>
      <c r="M5902" s="21" t="str">
        <f t="shared" si="8649"/>
        <v/>
      </c>
      <c r="N5902" s="21" t="str">
        <f t="shared" si="8650"/>
        <v>nisīdissāmi + iti</v>
      </c>
      <c r="O5902" s="21" t="str">
        <f t="shared" si="8651"/>
        <v/>
      </c>
      <c r="P5902" s="21" t="str">
        <f t="shared" si="8652"/>
        <v/>
      </c>
      <c r="Q5902" s="21"/>
      <c r="R5902" s="21" t="s">
        <v>11336</v>
      </c>
      <c r="S5902" s="136" t="s">
        <v>11317</v>
      </c>
      <c r="T5902" s="21" t="s">
        <v>11337</v>
      </c>
      <c r="U5902" s="23"/>
      <c r="V5902" s="23"/>
      <c r="W5902" s="15">
        <f t="shared" si="2"/>
        <v>45635</v>
      </c>
      <c r="X5902" s="24">
        <v>5901.0</v>
      </c>
      <c r="Y5902" s="17" t="str">
        <f t="shared" si="8637"/>
        <v>=COUNTIFS(C$3:C5902,C5902)</v>
      </c>
      <c r="Z5902" s="25" t="str">
        <f t="shared" si="8638"/>
        <v>#NAME?</v>
      </c>
      <c r="AA5902" s="25" t="str">
        <f t="shared" si="8639"/>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0"/>
        <v>22</v>
      </c>
      <c r="B5903" s="10">
        <f t="shared" si="8292"/>
        <v>75</v>
      </c>
      <c r="C5903" s="12" t="s">
        <v>11137</v>
      </c>
      <c r="D5903" s="21" t="str">
        <f t="shared" si="8641"/>
        <v>noun</v>
      </c>
      <c r="E5903" s="21" t="str">
        <f t="shared" si="8642"/>
        <v>fem nom sg</v>
      </c>
      <c r="F5903" s="21" t="str">
        <f t="shared" si="8643"/>
        <v/>
      </c>
      <c r="G5903" s="21"/>
      <c r="H5903" s="21" t="str">
        <f t="shared" si="8644"/>
        <v>training, precept, training precept</v>
      </c>
      <c r="I5903" s="21" t="str">
        <f t="shared" si="8645"/>
        <v/>
      </c>
      <c r="J5903" s="21" t="str">
        <f t="shared" si="8646"/>
        <v>√sikkh (train)</v>
      </c>
      <c r="K5903" s="21">
        <f t="shared" si="8647"/>
        <v>1</v>
      </c>
      <c r="L5903" s="21" t="str">
        <f t="shared" si="8648"/>
        <v>a</v>
      </c>
      <c r="M5903" s="21" t="str">
        <f t="shared" si="8649"/>
        <v/>
      </c>
      <c r="N5903" s="21" t="str">
        <f t="shared" si="8650"/>
        <v>√sikkh + ā</v>
      </c>
      <c r="O5903" s="21" t="str">
        <f t="shared" si="8651"/>
        <v/>
      </c>
      <c r="P5903" s="21" t="str">
        <f t="shared" si="8652"/>
        <v/>
      </c>
      <c r="Q5903" s="21"/>
      <c r="R5903" s="21" t="s">
        <v>11336</v>
      </c>
      <c r="S5903" s="136" t="s">
        <v>11317</v>
      </c>
      <c r="T5903" s="21" t="s">
        <v>11337</v>
      </c>
      <c r="U5903" s="23"/>
      <c r="V5903" s="23"/>
      <c r="W5903" s="15">
        <f t="shared" si="2"/>
        <v>45635</v>
      </c>
      <c r="X5903" s="24">
        <v>5902.0</v>
      </c>
      <c r="Y5903" s="17" t="str">
        <f t="shared" si="8637"/>
        <v>=COUNTIFS(C$3:C5903,C5903)</v>
      </c>
      <c r="Z5903" s="25" t="str">
        <f t="shared" si="8638"/>
        <v>#NAME?</v>
      </c>
      <c r="AA5903" s="25" t="str">
        <f t="shared" si="8639"/>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0"/>
        <v>23</v>
      </c>
      <c r="B5904" s="10">
        <f t="shared" si="8292"/>
        <v>76</v>
      </c>
      <c r="C5904" s="12" t="s">
        <v>10666</v>
      </c>
      <c r="D5904" s="21" t="str">
        <f t="shared" si="8641"/>
        <v>noun</v>
      </c>
      <c r="E5904" s="21" t="str">
        <f t="shared" si="8642"/>
        <v>nt abl sg of karaṇīya, ptp of karoti</v>
      </c>
      <c r="F5904" s="21" t="str">
        <f t="shared" si="8643"/>
        <v/>
      </c>
      <c r="G5904" s="21"/>
      <c r="H5904" s="21" t="str">
        <f t="shared" si="8644"/>
        <v>duty; obligation; business; something to be done</v>
      </c>
      <c r="I5904" s="21" t="str">
        <f t="shared" si="8645"/>
        <v>to be done</v>
      </c>
      <c r="J5904" s="21" t="str">
        <f t="shared" si="8646"/>
        <v>√kar (do, make)</v>
      </c>
      <c r="K5904" s="21">
        <f t="shared" si="8647"/>
        <v>7</v>
      </c>
      <c r="L5904" s="21" t="str">
        <f t="shared" si="8648"/>
        <v>o</v>
      </c>
      <c r="M5904" s="21" t="str">
        <f t="shared" si="8649"/>
        <v/>
      </c>
      <c r="N5904" s="21" t="str">
        <f t="shared" si="8650"/>
        <v>√kar + aṇīya</v>
      </c>
      <c r="O5904" s="21" t="str">
        <f t="shared" si="8651"/>
        <v/>
      </c>
      <c r="P5904" s="21" t="str">
        <f t="shared" si="8652"/>
        <v/>
      </c>
      <c r="Q5904" s="21"/>
      <c r="R5904" s="21" t="s">
        <v>11336</v>
      </c>
      <c r="S5904" s="136" t="s">
        <v>11317</v>
      </c>
      <c r="T5904" s="21" t="s">
        <v>11337</v>
      </c>
      <c r="U5904" s="23"/>
      <c r="V5904" s="23"/>
      <c r="W5904" s="15">
        <f t="shared" si="2"/>
        <v>45635</v>
      </c>
      <c r="X5904" s="24">
        <v>5903.0</v>
      </c>
      <c r="Y5904" s="17" t="str">
        <f t="shared" si="8637"/>
        <v>=COUNTIFS(C$3:C5904,C5904)</v>
      </c>
      <c r="Z5904" s="25" t="str">
        <f t="shared" si="8638"/>
        <v>#NAME?</v>
      </c>
      <c r="AA5904" s="25" t="str">
        <f t="shared" si="8639"/>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92"/>
        <v>0</v>
      </c>
      <c r="C5905" s="130"/>
      <c r="D5905" s="130"/>
      <c r="E5905" s="130"/>
      <c r="F5905" s="130"/>
      <c r="G5905" s="130"/>
      <c r="H5905" s="130"/>
      <c r="I5905" s="130"/>
      <c r="J5905" s="130"/>
      <c r="K5905" s="130"/>
      <c r="L5905" s="130"/>
      <c r="M5905" s="130"/>
      <c r="N5905" s="130"/>
      <c r="O5905" s="130"/>
      <c r="P5905" s="130"/>
      <c r="Q5905" s="130"/>
      <c r="R5905" s="130"/>
      <c r="S5905" s="130"/>
      <c r="T5905" s="130"/>
      <c r="U5905" s="36"/>
      <c r="V5905" s="36"/>
      <c r="W5905" s="15">
        <f t="shared" si="2"/>
        <v>45635</v>
      </c>
      <c r="X5905" s="24">
        <v>5904.0</v>
      </c>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92"/>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2"/>
        <v>45635</v>
      </c>
      <c r="X5906" s="24">
        <v>5905.0</v>
      </c>
      <c r="Y5906" s="17" t="str">
        <f t="shared" ref="Y5906:Y5913" si="8653">formulatext(A5906)</f>
        <v>#N/A</v>
      </c>
      <c r="Z5906" s="25" t="str">
        <f t="shared" ref="Z5906:Z5913" si="8654">org.libreoffice.regex(Y5906,"(\= COUNTIFS\(C\$\d{1,3}:)(C\d{1,3})(,)(C\d{1,3})(\))","$2")</f>
        <v>#NAME?</v>
      </c>
      <c r="AA5906" s="25" t="str">
        <f t="shared" ref="AA5906:AA5913" si="8655">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92"/>
        <v>1</v>
      </c>
      <c r="C5907" s="12" t="s">
        <v>11338</v>
      </c>
      <c r="D5907" s="21"/>
      <c r="E5907" s="21"/>
      <c r="F5907" s="21"/>
      <c r="G5907" s="21"/>
      <c r="H5907" s="21"/>
      <c r="I5907" s="21"/>
      <c r="J5907" s="21"/>
      <c r="K5907" s="21"/>
      <c r="L5907" s="21"/>
      <c r="M5907" s="21"/>
      <c r="N5907" s="21"/>
      <c r="O5907" s="21"/>
      <c r="P5907" s="21"/>
      <c r="Q5907" s="21"/>
      <c r="R5907" s="21"/>
      <c r="S5907" s="21"/>
      <c r="T5907" s="21"/>
      <c r="U5907" s="23"/>
      <c r="V5907" s="23"/>
      <c r="W5907" s="15">
        <f t="shared" si="2"/>
        <v>45635</v>
      </c>
      <c r="X5907" s="24">
        <v>5906.0</v>
      </c>
      <c r="Y5907" s="17" t="str">
        <f t="shared" si="8653"/>
        <v>#N/A</v>
      </c>
      <c r="Z5907" s="25" t="str">
        <f t="shared" si="8654"/>
        <v>#NAME?</v>
      </c>
      <c r="AA5907" s="25" t="str">
        <f t="shared" si="8655"/>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56">COUNTIFS(C$3:C5908,C5908)</f>
        <v>38</v>
      </c>
      <c r="B5908" s="10">
        <f t="shared" si="8292"/>
        <v>80</v>
      </c>
      <c r="C5908" s="12" t="s">
        <v>1856</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11338</v>
      </c>
      <c r="S5908" s="21" t="s">
        <v>11339</v>
      </c>
      <c r="T5908" s="21" t="s">
        <v>11340</v>
      </c>
      <c r="U5908" s="77"/>
      <c r="V5908" s="23"/>
      <c r="W5908" s="15">
        <f t="shared" si="2"/>
        <v>45635</v>
      </c>
      <c r="X5908" s="24">
        <v>5907.0</v>
      </c>
      <c r="Y5908" s="17" t="str">
        <f t="shared" si="8653"/>
        <v>=COUNTIFS(C$3:C5908,C5908)</v>
      </c>
      <c r="Z5908" s="25" t="str">
        <f t="shared" si="8654"/>
        <v>#NAME?</v>
      </c>
      <c r="AA5908" s="25" t="str">
        <f t="shared" si="8655"/>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56"/>
        <v>1</v>
      </c>
      <c r="B5909" s="10">
        <f t="shared" si="8292"/>
        <v>2</v>
      </c>
      <c r="C5909" s="12" t="s">
        <v>11341</v>
      </c>
      <c r="D5909" s="21" t="s">
        <v>183</v>
      </c>
      <c r="E5909" s="21" t="s">
        <v>11342</v>
      </c>
      <c r="F5909" s="21"/>
      <c r="G5909" s="21"/>
      <c r="H5909" s="21" t="s">
        <v>11343</v>
      </c>
      <c r="I5909" s="21" t="s">
        <v>11344</v>
      </c>
      <c r="J5909" s="21" t="s">
        <v>11345</v>
      </c>
      <c r="K5909" s="21">
        <v>8.0</v>
      </c>
      <c r="L5909" s="21" t="s">
        <v>196</v>
      </c>
      <c r="M5909" s="21"/>
      <c r="N5909" s="21" t="s">
        <v>11346</v>
      </c>
      <c r="O5909" s="21"/>
      <c r="P5909" s="21"/>
      <c r="Q5909" s="21"/>
      <c r="R5909" s="21" t="s">
        <v>11338</v>
      </c>
      <c r="S5909" s="21" t="s">
        <v>11339</v>
      </c>
      <c r="T5909" s="21" t="s">
        <v>11347</v>
      </c>
      <c r="U5909" s="23"/>
      <c r="V5909" s="23"/>
      <c r="W5909" s="15">
        <f t="shared" si="2"/>
        <v>45635</v>
      </c>
      <c r="X5909" s="24">
        <v>5908.0</v>
      </c>
      <c r="Y5909" s="17" t="str">
        <f t="shared" si="8653"/>
        <v>=COUNTIFS(C$3:C5909,C5909)</v>
      </c>
      <c r="Z5909" s="25" t="str">
        <f t="shared" si="8654"/>
        <v>#NAME?</v>
      </c>
      <c r="AA5909" s="25" t="str">
        <f t="shared" si="8655"/>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56"/>
        <v>22</v>
      </c>
      <c r="B5910" s="10">
        <f t="shared" si="8292"/>
        <v>26</v>
      </c>
      <c r="C5910" s="12" t="s">
        <v>7008</v>
      </c>
      <c r="D5910" s="21" t="str">
        <f t="shared" ref="D5910:D5913" si="8657">VLOOKUP($C5910,$C$1:$P$7320,2,0)</f>
        <v>noun</v>
      </c>
      <c r="E5910" s="21" t="str">
        <f t="shared" ref="E5910:E5913" si="8658">VLOOKUP($C5910,$C$1:$P$7320,3,0)</f>
        <v>nt loc sg of antaraghara, comp</v>
      </c>
      <c r="F5910" s="21" t="str">
        <f t="shared" ref="F5910:F5913" si="8659">VLOOKUP($C5910,$C$1:$P$7320,4,0)</f>
        <v/>
      </c>
      <c r="G5910" s="21"/>
      <c r="H5910" s="21" t="str">
        <f t="shared" ref="H5910:H5913" si="8660">VLOOKUP($C5910,$C$1:$P$7320,6,0)</f>
        <v>inside the village, around the village</v>
      </c>
      <c r="I5910" s="21" t="str">
        <f t="shared" ref="I5910:I5913" si="8661">VLOOKUP($C5910,$C$1:$P$7320,7,0)</f>
        <v>in-between house</v>
      </c>
      <c r="J5910" s="21" t="str">
        <f t="shared" ref="J5910:J5913" si="8662">VLOOKUP($C5910,$C$1:$P$7320,8,0)</f>
        <v/>
      </c>
      <c r="K5910" s="21" t="str">
        <f t="shared" ref="K5910:K5913" si="8663">VLOOKUP($C5910,$C$1:$P$7320,9,0)</f>
        <v/>
      </c>
      <c r="L5910" s="21" t="str">
        <f t="shared" ref="L5910:L5913" si="8664">VLOOKUP($C5910,$C$1:$P$7320,10,0)</f>
        <v/>
      </c>
      <c r="M5910" s="21" t="str">
        <f t="shared" ref="M5910:M5913" si="8665">VLOOKUP($C5910,$C$1:$P$7320,11,0)</f>
        <v/>
      </c>
      <c r="N5910" s="21" t="str">
        <f t="shared" ref="N5910:N5913" si="8666">VLOOKUP($C5910,$C$1:$P$7320,12,0)</f>
        <v>antara + ghara</v>
      </c>
      <c r="O5910" s="21" t="str">
        <f t="shared" ref="O5910:O5913" si="8667">VLOOKUP($C5910,$C$1:$P$7320,13,0)</f>
        <v>kammadhāraya</v>
      </c>
      <c r="P5910" s="21" t="str">
        <f t="shared" ref="P5910:P5913" si="8668">VLOOKUP($C5910,$C$1:$P$7320,14,0)</f>
        <v>antara + ghara</v>
      </c>
      <c r="Q5910" s="21"/>
      <c r="R5910" s="21" t="s">
        <v>11338</v>
      </c>
      <c r="S5910" s="21" t="s">
        <v>11339</v>
      </c>
      <c r="T5910" s="21" t="s">
        <v>11340</v>
      </c>
      <c r="U5910" s="23"/>
      <c r="V5910" s="23"/>
      <c r="W5910" s="15">
        <f t="shared" si="2"/>
        <v>45635</v>
      </c>
      <c r="X5910" s="24">
        <v>5909.0</v>
      </c>
      <c r="Y5910" s="17" t="str">
        <f t="shared" si="8653"/>
        <v>=COUNTIFS(C$3:C5910,C5910)</v>
      </c>
      <c r="Z5910" s="25" t="str">
        <f t="shared" si="8654"/>
        <v>#NAME?</v>
      </c>
      <c r="AA5910" s="25" t="str">
        <f t="shared" si="8655"/>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56"/>
        <v>11</v>
      </c>
      <c r="B5911" s="10">
        <f t="shared" si="8292"/>
        <v>12</v>
      </c>
      <c r="C5911" s="12" t="s">
        <v>11159</v>
      </c>
      <c r="D5911" s="21" t="str">
        <f t="shared" si="8657"/>
        <v>comp</v>
      </c>
      <c r="E5911" s="21" t="str">
        <f t="shared" si="8658"/>
        <v>sandhi, fut + ind</v>
      </c>
      <c r="F5911" s="21" t="str">
        <f t="shared" si="8659"/>
        <v/>
      </c>
      <c r="G5911" s="21"/>
      <c r="H5911" s="21" t="str">
        <f t="shared" si="8660"/>
        <v/>
      </c>
      <c r="I5911" s="21" t="str">
        <f t="shared" si="8661"/>
        <v/>
      </c>
      <c r="J5911" s="21" t="str">
        <f t="shared" si="8662"/>
        <v/>
      </c>
      <c r="K5911" s="21" t="str">
        <f t="shared" si="8663"/>
        <v/>
      </c>
      <c r="L5911" s="21" t="str">
        <f t="shared" si="8664"/>
        <v/>
      </c>
      <c r="M5911" s="21" t="str">
        <f t="shared" si="8665"/>
        <v/>
      </c>
      <c r="N5911" s="21" t="str">
        <f t="shared" si="8666"/>
        <v>gamissāmi + iti</v>
      </c>
      <c r="O5911" s="21" t="str">
        <f t="shared" si="8667"/>
        <v/>
      </c>
      <c r="P5911" s="21" t="str">
        <f t="shared" si="8668"/>
        <v/>
      </c>
      <c r="Q5911" s="21"/>
      <c r="R5911" s="21" t="s">
        <v>11338</v>
      </c>
      <c r="S5911" s="21" t="s">
        <v>11339</v>
      </c>
      <c r="T5911" s="21" t="s">
        <v>11340</v>
      </c>
      <c r="U5911" s="23"/>
      <c r="V5911" s="23"/>
      <c r="W5911" s="15">
        <f t="shared" si="2"/>
        <v>45635</v>
      </c>
      <c r="X5911" s="24">
        <v>5910.0</v>
      </c>
      <c r="Y5911" s="17" t="str">
        <f t="shared" si="8653"/>
        <v>=COUNTIFS(C$3:C5911,C5911)</v>
      </c>
      <c r="Z5911" s="25" t="str">
        <f t="shared" si="8654"/>
        <v>#NAME?</v>
      </c>
      <c r="AA5911" s="25" t="str">
        <f t="shared" si="8655"/>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56"/>
        <v>23</v>
      </c>
      <c r="B5912" s="10">
        <f t="shared" si="8292"/>
        <v>75</v>
      </c>
      <c r="C5912" s="12" t="s">
        <v>11137</v>
      </c>
      <c r="D5912" s="21" t="str">
        <f t="shared" si="8657"/>
        <v>noun</v>
      </c>
      <c r="E5912" s="21" t="str">
        <f t="shared" si="8658"/>
        <v>fem nom sg</v>
      </c>
      <c r="F5912" s="21" t="str">
        <f t="shared" si="8659"/>
        <v/>
      </c>
      <c r="G5912" s="21"/>
      <c r="H5912" s="21" t="str">
        <f t="shared" si="8660"/>
        <v>training, precept, training precept</v>
      </c>
      <c r="I5912" s="21" t="str">
        <f t="shared" si="8661"/>
        <v/>
      </c>
      <c r="J5912" s="21" t="str">
        <f t="shared" si="8662"/>
        <v>√sikkh (train)</v>
      </c>
      <c r="K5912" s="21">
        <f t="shared" si="8663"/>
        <v>1</v>
      </c>
      <c r="L5912" s="21" t="str">
        <f t="shared" si="8664"/>
        <v>a</v>
      </c>
      <c r="M5912" s="21" t="str">
        <f t="shared" si="8665"/>
        <v/>
      </c>
      <c r="N5912" s="21" t="str">
        <f t="shared" si="8666"/>
        <v>√sikkh + ā</v>
      </c>
      <c r="O5912" s="21" t="str">
        <f t="shared" si="8667"/>
        <v/>
      </c>
      <c r="P5912" s="21" t="str">
        <f t="shared" si="8668"/>
        <v/>
      </c>
      <c r="Q5912" s="21"/>
      <c r="R5912" s="21" t="s">
        <v>11338</v>
      </c>
      <c r="S5912" s="21" t="s">
        <v>11339</v>
      </c>
      <c r="T5912" s="21" t="s">
        <v>11340</v>
      </c>
      <c r="U5912" s="23"/>
      <c r="V5912" s="23"/>
      <c r="W5912" s="15">
        <f t="shared" si="2"/>
        <v>45635</v>
      </c>
      <c r="X5912" s="24">
        <v>5911.0</v>
      </c>
      <c r="Y5912" s="17" t="str">
        <f t="shared" si="8653"/>
        <v>=COUNTIFS(C$3:C5912,C5912)</v>
      </c>
      <c r="Z5912" s="25" t="str">
        <f t="shared" si="8654"/>
        <v>#NAME?</v>
      </c>
      <c r="AA5912" s="25" t="str">
        <f t="shared" si="8655"/>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56"/>
        <v>24</v>
      </c>
      <c r="B5913" s="10">
        <f t="shared" si="8292"/>
        <v>76</v>
      </c>
      <c r="C5913" s="12" t="s">
        <v>10666</v>
      </c>
      <c r="D5913" s="21" t="str">
        <f t="shared" si="8657"/>
        <v>noun</v>
      </c>
      <c r="E5913" s="21" t="str">
        <f t="shared" si="8658"/>
        <v>nt abl sg of karaṇīya, ptp of karoti</v>
      </c>
      <c r="F5913" s="21" t="str">
        <f t="shared" si="8659"/>
        <v/>
      </c>
      <c r="G5913" s="21"/>
      <c r="H5913" s="21" t="str">
        <f t="shared" si="8660"/>
        <v>duty; obligation; business; something to be done</v>
      </c>
      <c r="I5913" s="21" t="str">
        <f t="shared" si="8661"/>
        <v>to be done</v>
      </c>
      <c r="J5913" s="21" t="str">
        <f t="shared" si="8662"/>
        <v>√kar (do, make)</v>
      </c>
      <c r="K5913" s="21">
        <f t="shared" si="8663"/>
        <v>7</v>
      </c>
      <c r="L5913" s="21" t="str">
        <f t="shared" si="8664"/>
        <v>o</v>
      </c>
      <c r="M5913" s="21" t="str">
        <f t="shared" si="8665"/>
        <v/>
      </c>
      <c r="N5913" s="21" t="str">
        <f t="shared" si="8666"/>
        <v>√kar + aṇīya</v>
      </c>
      <c r="O5913" s="21" t="str">
        <f t="shared" si="8667"/>
        <v/>
      </c>
      <c r="P5913" s="21" t="str">
        <f t="shared" si="8668"/>
        <v/>
      </c>
      <c r="Q5913" s="21"/>
      <c r="R5913" s="21" t="s">
        <v>11338</v>
      </c>
      <c r="S5913" s="21" t="s">
        <v>11339</v>
      </c>
      <c r="T5913" s="21" t="s">
        <v>11340</v>
      </c>
      <c r="U5913" s="23"/>
      <c r="V5913" s="23"/>
      <c r="W5913" s="15">
        <f t="shared" si="2"/>
        <v>45635</v>
      </c>
      <c r="X5913" s="24">
        <v>5912.0</v>
      </c>
      <c r="Y5913" s="17" t="str">
        <f t="shared" si="8653"/>
        <v>=COUNTIFS(C$3:C5913,C5913)</v>
      </c>
      <c r="Z5913" s="25" t="str">
        <f t="shared" si="8654"/>
        <v>#NAME?</v>
      </c>
      <c r="AA5913" s="25" t="str">
        <f t="shared" si="8655"/>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92"/>
        <v>0</v>
      </c>
      <c r="C5914" s="130"/>
      <c r="D5914" s="130"/>
      <c r="E5914" s="130"/>
      <c r="F5914" s="130"/>
      <c r="G5914" s="130"/>
      <c r="H5914" s="130"/>
      <c r="I5914" s="130"/>
      <c r="J5914" s="130"/>
      <c r="K5914" s="130"/>
      <c r="L5914" s="130"/>
      <c r="M5914" s="130"/>
      <c r="N5914" s="130"/>
      <c r="O5914" s="130"/>
      <c r="P5914" s="130"/>
      <c r="Q5914" s="130"/>
      <c r="R5914" s="130"/>
      <c r="S5914" s="130"/>
      <c r="T5914" s="130"/>
      <c r="U5914" s="36"/>
      <c r="V5914" s="36"/>
      <c r="W5914" s="15">
        <f t="shared" si="2"/>
        <v>45635</v>
      </c>
      <c r="X5914" s="24">
        <v>5913.0</v>
      </c>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92"/>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2"/>
        <v>45635</v>
      </c>
      <c r="X5915" s="24">
        <v>5914.0</v>
      </c>
      <c r="Y5915" s="17" t="str">
        <f t="shared" ref="Y5915:Y5922" si="8669">formulatext(A5915)</f>
        <v>#N/A</v>
      </c>
      <c r="Z5915" s="25" t="str">
        <f t="shared" ref="Z5915:Z5922" si="8670">org.libreoffice.regex(Y5915,"(\= COUNTIFS\(C\$\d{1,3}:)(C\d{1,3})(,)(C\d{1,3})(\))","$2")</f>
        <v>#NAME?</v>
      </c>
      <c r="AA5915" s="25" t="str">
        <f t="shared" ref="AA5915:AA5922" si="8671">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92"/>
        <v>1</v>
      </c>
      <c r="C5916" s="12" t="s">
        <v>11348</v>
      </c>
      <c r="D5916" s="21"/>
      <c r="E5916" s="21"/>
      <c r="F5916" s="21"/>
      <c r="G5916" s="21"/>
      <c r="H5916" s="21"/>
      <c r="I5916" s="21"/>
      <c r="J5916" s="21"/>
      <c r="K5916" s="21"/>
      <c r="L5916" s="21"/>
      <c r="M5916" s="21"/>
      <c r="N5916" s="21"/>
      <c r="O5916" s="21"/>
      <c r="P5916" s="21"/>
      <c r="Q5916" s="21"/>
      <c r="R5916" s="21"/>
      <c r="S5916" s="21"/>
      <c r="T5916" s="21"/>
      <c r="U5916" s="23"/>
      <c r="V5916" s="23"/>
      <c r="W5916" s="15">
        <f t="shared" si="2"/>
        <v>45635</v>
      </c>
      <c r="X5916" s="24">
        <v>5915.0</v>
      </c>
      <c r="Y5916" s="17" t="str">
        <f t="shared" si="8669"/>
        <v>#N/A</v>
      </c>
      <c r="Z5916" s="25" t="str">
        <f t="shared" si="8670"/>
        <v>#NAME?</v>
      </c>
      <c r="AA5916" s="25" t="str">
        <f t="shared" si="8671"/>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72">COUNTIFS(C$3:C5917,C5917)</f>
        <v>39</v>
      </c>
      <c r="B5917" s="10">
        <f t="shared" si="8292"/>
        <v>80</v>
      </c>
      <c r="C5917" s="12" t="s">
        <v>1856</v>
      </c>
      <c r="D5917" s="21" t="str">
        <f t="shared" ref="D5917:D5922" si="8673">VLOOKUP($C5917,$C$1:$P$7320,2,0)</f>
        <v>ind</v>
      </c>
      <c r="E5917" s="21" t="str">
        <f t="shared" ref="E5917:E5922" si="8674">VLOOKUP($C5917,$C$1:$P$7320,3,0)</f>
        <v>neg</v>
      </c>
      <c r="F5917" s="21" t="str">
        <f t="shared" ref="F5917:F5922" si="8675">VLOOKUP($C5917,$C$1:$P$7320,4,0)</f>
        <v/>
      </c>
      <c r="G5917" s="21"/>
      <c r="H5917" s="21" t="str">
        <f t="shared" ref="H5917:H5922" si="8676">VLOOKUP($C5917,$C$1:$P$7320,6,0)</f>
        <v>not</v>
      </c>
      <c r="I5917" s="21" t="str">
        <f t="shared" ref="I5917:I5922" si="8677">VLOOKUP($C5917,$C$1:$P$7320,7,0)</f>
        <v/>
      </c>
      <c r="J5917" s="21" t="str">
        <f t="shared" ref="J5917:J5922" si="8678">VLOOKUP($C5917,$C$1:$P$7320,8,0)</f>
        <v/>
      </c>
      <c r="K5917" s="21" t="str">
        <f t="shared" ref="K5917:K5922" si="8679">VLOOKUP($C5917,$C$1:$P$7320,9,0)</f>
        <v/>
      </c>
      <c r="L5917" s="21" t="str">
        <f t="shared" ref="L5917:L5922" si="8680">VLOOKUP($C5917,$C$1:$P$7320,10,0)</f>
        <v/>
      </c>
      <c r="M5917" s="21" t="str">
        <f t="shared" ref="M5917:M5922" si="8681">VLOOKUP($C5917,$C$1:$P$7320,11,0)</f>
        <v/>
      </c>
      <c r="N5917" s="21" t="str">
        <f t="shared" ref="N5917:N5922" si="8682">VLOOKUP($C5917,$C$1:$P$7320,12,0)</f>
        <v/>
      </c>
      <c r="O5917" s="21" t="str">
        <f t="shared" ref="O5917:O5922" si="8683">VLOOKUP($C5917,$C$1:$P$7320,13,0)</f>
        <v/>
      </c>
      <c r="P5917" s="21" t="str">
        <f t="shared" ref="P5917:P5922" si="8684">VLOOKUP($C5917,$C$1:$P$7320,14,0)</f>
        <v/>
      </c>
      <c r="Q5917" s="21"/>
      <c r="R5917" s="21" t="s">
        <v>11348</v>
      </c>
      <c r="S5917" s="21" t="s">
        <v>11339</v>
      </c>
      <c r="T5917" s="21" t="s">
        <v>11349</v>
      </c>
      <c r="U5917" s="77"/>
      <c r="V5917" s="23"/>
      <c r="W5917" s="15">
        <f t="shared" si="2"/>
        <v>45635</v>
      </c>
      <c r="X5917" s="24">
        <v>5916.0</v>
      </c>
      <c r="Y5917" s="17" t="str">
        <f t="shared" si="8669"/>
        <v>=COUNTIFS(C$3:C5917,C5917)</v>
      </c>
      <c r="Z5917" s="25" t="str">
        <f t="shared" si="8670"/>
        <v>#NAME?</v>
      </c>
      <c r="AA5917" s="25" t="str">
        <f t="shared" si="8671"/>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72"/>
        <v>2</v>
      </c>
      <c r="B5918" s="10">
        <f t="shared" si="8292"/>
        <v>2</v>
      </c>
      <c r="C5918" s="12" t="s">
        <v>11341</v>
      </c>
      <c r="D5918" s="21" t="str">
        <f t="shared" si="8673"/>
        <v>pp</v>
      </c>
      <c r="E5918" s="21" t="str">
        <f t="shared" si="8674"/>
        <v>mac nom sg of oguṇṭhita</v>
      </c>
      <c r="F5918" s="21" t="str">
        <f t="shared" si="8675"/>
        <v/>
      </c>
      <c r="G5918" s="21"/>
      <c r="H5918" s="21" t="str">
        <f t="shared" si="8676"/>
        <v>covered, wrapped</v>
      </c>
      <c r="I5918" s="21" t="str">
        <f t="shared" si="8677"/>
        <v>wrap down</v>
      </c>
      <c r="J5918" s="21" t="str">
        <f t="shared" si="8678"/>
        <v>√guṇṭh (enclose, envelope)</v>
      </c>
      <c r="K5918" s="21">
        <f t="shared" si="8679"/>
        <v>8</v>
      </c>
      <c r="L5918" s="21" t="str">
        <f t="shared" si="8680"/>
        <v>*e</v>
      </c>
      <c r="M5918" s="21" t="str">
        <f t="shared" si="8681"/>
        <v/>
      </c>
      <c r="N5918" s="21" t="str">
        <f t="shared" si="8682"/>
        <v>ava + √guṇṭh + ita</v>
      </c>
      <c r="O5918" s="21" t="str">
        <f t="shared" si="8683"/>
        <v/>
      </c>
      <c r="P5918" s="21" t="str">
        <f t="shared" si="8684"/>
        <v/>
      </c>
      <c r="Q5918" s="21"/>
      <c r="R5918" s="21" t="s">
        <v>11348</v>
      </c>
      <c r="S5918" s="21" t="s">
        <v>11339</v>
      </c>
      <c r="T5918" s="21" t="s">
        <v>11349</v>
      </c>
      <c r="U5918" s="23"/>
      <c r="V5918" s="23"/>
      <c r="W5918" s="15">
        <f t="shared" si="2"/>
        <v>45635</v>
      </c>
      <c r="X5918" s="24">
        <v>5917.0</v>
      </c>
      <c r="Y5918" s="17" t="str">
        <f t="shared" si="8669"/>
        <v>=COUNTIFS(C$3:C5918,C5918)</v>
      </c>
      <c r="Z5918" s="25" t="str">
        <f t="shared" si="8670"/>
        <v>#NAME?</v>
      </c>
      <c r="AA5918" s="25" t="str">
        <f t="shared" si="8671"/>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2"/>
        <v>23</v>
      </c>
      <c r="B5919" s="10">
        <f t="shared" si="8292"/>
        <v>26</v>
      </c>
      <c r="C5919" s="12" t="s">
        <v>7008</v>
      </c>
      <c r="D5919" s="21" t="str">
        <f t="shared" si="8673"/>
        <v>noun</v>
      </c>
      <c r="E5919" s="21" t="str">
        <f t="shared" si="8674"/>
        <v>nt loc sg of antaraghara, comp</v>
      </c>
      <c r="F5919" s="21" t="str">
        <f t="shared" si="8675"/>
        <v/>
      </c>
      <c r="G5919" s="21"/>
      <c r="H5919" s="21" t="str">
        <f t="shared" si="8676"/>
        <v>inside the village, around the village</v>
      </c>
      <c r="I5919" s="21" t="str">
        <f t="shared" si="8677"/>
        <v>in-between house</v>
      </c>
      <c r="J5919" s="21" t="str">
        <f t="shared" si="8678"/>
        <v/>
      </c>
      <c r="K5919" s="21" t="str">
        <f t="shared" si="8679"/>
        <v/>
      </c>
      <c r="L5919" s="21" t="str">
        <f t="shared" si="8680"/>
        <v/>
      </c>
      <c r="M5919" s="21" t="str">
        <f t="shared" si="8681"/>
        <v/>
      </c>
      <c r="N5919" s="21" t="str">
        <f t="shared" si="8682"/>
        <v>antara + ghara</v>
      </c>
      <c r="O5919" s="21" t="str">
        <f t="shared" si="8683"/>
        <v>kammadhāraya</v>
      </c>
      <c r="P5919" s="21" t="str">
        <f t="shared" si="8684"/>
        <v>antara + ghara</v>
      </c>
      <c r="Q5919" s="21"/>
      <c r="R5919" s="21" t="s">
        <v>11348</v>
      </c>
      <c r="S5919" s="21" t="s">
        <v>11339</v>
      </c>
      <c r="T5919" s="21" t="s">
        <v>11349</v>
      </c>
      <c r="U5919" s="23"/>
      <c r="V5919" s="23"/>
      <c r="W5919" s="15">
        <f t="shared" si="2"/>
        <v>45635</v>
      </c>
      <c r="X5919" s="24">
        <v>5918.0</v>
      </c>
      <c r="Y5919" s="17" t="str">
        <f t="shared" si="8669"/>
        <v>=COUNTIFS(C$3:C5919,C5919)</v>
      </c>
      <c r="Z5919" s="25" t="str">
        <f t="shared" si="8670"/>
        <v>#NAME?</v>
      </c>
      <c r="AA5919" s="25" t="str">
        <f t="shared" si="8671"/>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2"/>
        <v>11</v>
      </c>
      <c r="B5920" s="10">
        <f t="shared" si="8292"/>
        <v>12</v>
      </c>
      <c r="C5920" s="12" t="s">
        <v>11168</v>
      </c>
      <c r="D5920" s="21" t="str">
        <f t="shared" si="8673"/>
        <v>comp</v>
      </c>
      <c r="E5920" s="21" t="str">
        <f t="shared" si="8674"/>
        <v>sandhi, fut + ind</v>
      </c>
      <c r="F5920" s="21" t="str">
        <f t="shared" si="8675"/>
        <v/>
      </c>
      <c r="G5920" s="21"/>
      <c r="H5920" s="21" t="str">
        <f t="shared" si="8676"/>
        <v/>
      </c>
      <c r="I5920" s="21" t="str">
        <f t="shared" si="8677"/>
        <v/>
      </c>
      <c r="J5920" s="21" t="str">
        <f t="shared" si="8678"/>
        <v/>
      </c>
      <c r="K5920" s="21" t="str">
        <f t="shared" si="8679"/>
        <v/>
      </c>
      <c r="L5920" s="21" t="str">
        <f t="shared" si="8680"/>
        <v/>
      </c>
      <c r="M5920" s="21" t="str">
        <f t="shared" si="8681"/>
        <v/>
      </c>
      <c r="N5920" s="21" t="str">
        <f t="shared" si="8682"/>
        <v>nisīdissāmi + iti</v>
      </c>
      <c r="O5920" s="21" t="str">
        <f t="shared" si="8683"/>
        <v/>
      </c>
      <c r="P5920" s="21" t="str">
        <f t="shared" si="8684"/>
        <v/>
      </c>
      <c r="Q5920" s="21"/>
      <c r="R5920" s="21" t="s">
        <v>11348</v>
      </c>
      <c r="S5920" s="21" t="s">
        <v>11339</v>
      </c>
      <c r="T5920" s="21" t="s">
        <v>11349</v>
      </c>
      <c r="U5920" s="23"/>
      <c r="V5920" s="23"/>
      <c r="W5920" s="15">
        <f t="shared" si="2"/>
        <v>45635</v>
      </c>
      <c r="X5920" s="24">
        <v>5919.0</v>
      </c>
      <c r="Y5920" s="17" t="str">
        <f t="shared" si="8669"/>
        <v>=COUNTIFS(C$3:C5920,C5920)</v>
      </c>
      <c r="Z5920" s="25" t="str">
        <f t="shared" si="8670"/>
        <v>#NAME?</v>
      </c>
      <c r="AA5920" s="25" t="str">
        <f t="shared" si="8671"/>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2"/>
        <v>24</v>
      </c>
      <c r="B5921" s="10">
        <f t="shared" si="8292"/>
        <v>75</v>
      </c>
      <c r="C5921" s="12" t="s">
        <v>11137</v>
      </c>
      <c r="D5921" s="21" t="str">
        <f t="shared" si="8673"/>
        <v>noun</v>
      </c>
      <c r="E5921" s="21" t="str">
        <f t="shared" si="8674"/>
        <v>fem nom sg</v>
      </c>
      <c r="F5921" s="21" t="str">
        <f t="shared" si="8675"/>
        <v/>
      </c>
      <c r="G5921" s="21"/>
      <c r="H5921" s="21" t="str">
        <f t="shared" si="8676"/>
        <v>training, precept, training precept</v>
      </c>
      <c r="I5921" s="21" t="str">
        <f t="shared" si="8677"/>
        <v/>
      </c>
      <c r="J5921" s="21" t="str">
        <f t="shared" si="8678"/>
        <v>√sikkh (train)</v>
      </c>
      <c r="K5921" s="21">
        <f t="shared" si="8679"/>
        <v>1</v>
      </c>
      <c r="L5921" s="21" t="str">
        <f t="shared" si="8680"/>
        <v>a</v>
      </c>
      <c r="M5921" s="21" t="str">
        <f t="shared" si="8681"/>
        <v/>
      </c>
      <c r="N5921" s="21" t="str">
        <f t="shared" si="8682"/>
        <v>√sikkh + ā</v>
      </c>
      <c r="O5921" s="21" t="str">
        <f t="shared" si="8683"/>
        <v/>
      </c>
      <c r="P5921" s="21" t="str">
        <f t="shared" si="8684"/>
        <v/>
      </c>
      <c r="Q5921" s="21"/>
      <c r="R5921" s="21" t="s">
        <v>11348</v>
      </c>
      <c r="S5921" s="21" t="s">
        <v>11339</v>
      </c>
      <c r="T5921" s="21" t="s">
        <v>11349</v>
      </c>
      <c r="U5921" s="23"/>
      <c r="V5921" s="23"/>
      <c r="W5921" s="15">
        <f t="shared" si="2"/>
        <v>45635</v>
      </c>
      <c r="X5921" s="24">
        <v>5920.0</v>
      </c>
      <c r="Y5921" s="17" t="str">
        <f t="shared" si="8669"/>
        <v>=COUNTIFS(C$3:C5921,C5921)</v>
      </c>
      <c r="Z5921" s="25" t="str">
        <f t="shared" si="8670"/>
        <v>#NAME?</v>
      </c>
      <c r="AA5921" s="25" t="str">
        <f t="shared" si="8671"/>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2"/>
        <v>25</v>
      </c>
      <c r="B5922" s="10">
        <f t="shared" si="8292"/>
        <v>76</v>
      </c>
      <c r="C5922" s="12" t="s">
        <v>10666</v>
      </c>
      <c r="D5922" s="21" t="str">
        <f t="shared" si="8673"/>
        <v>noun</v>
      </c>
      <c r="E5922" s="21" t="str">
        <f t="shared" si="8674"/>
        <v>nt abl sg of karaṇīya, ptp of karoti</v>
      </c>
      <c r="F5922" s="21" t="str">
        <f t="shared" si="8675"/>
        <v/>
      </c>
      <c r="G5922" s="21"/>
      <c r="H5922" s="21" t="str">
        <f t="shared" si="8676"/>
        <v>duty; obligation; business; something to be done</v>
      </c>
      <c r="I5922" s="21" t="str">
        <f t="shared" si="8677"/>
        <v>to be done</v>
      </c>
      <c r="J5922" s="21" t="str">
        <f t="shared" si="8678"/>
        <v>√kar (do, make)</v>
      </c>
      <c r="K5922" s="21">
        <f t="shared" si="8679"/>
        <v>7</v>
      </c>
      <c r="L5922" s="21" t="str">
        <f t="shared" si="8680"/>
        <v>o</v>
      </c>
      <c r="M5922" s="21" t="str">
        <f t="shared" si="8681"/>
        <v/>
      </c>
      <c r="N5922" s="21" t="str">
        <f t="shared" si="8682"/>
        <v>√kar + aṇīya</v>
      </c>
      <c r="O5922" s="21" t="str">
        <f t="shared" si="8683"/>
        <v/>
      </c>
      <c r="P5922" s="21" t="str">
        <f t="shared" si="8684"/>
        <v/>
      </c>
      <c r="Q5922" s="21"/>
      <c r="R5922" s="21" t="s">
        <v>11348</v>
      </c>
      <c r="S5922" s="21" t="s">
        <v>11339</v>
      </c>
      <c r="T5922" s="21" t="s">
        <v>11349</v>
      </c>
      <c r="U5922" s="23"/>
      <c r="V5922" s="23"/>
      <c r="W5922" s="15">
        <f t="shared" si="2"/>
        <v>45635</v>
      </c>
      <c r="X5922" s="24">
        <v>5921.0</v>
      </c>
      <c r="Y5922" s="17" t="str">
        <f t="shared" si="8669"/>
        <v>=COUNTIFS(C$3:C5922,C5922)</v>
      </c>
      <c r="Z5922" s="25" t="str">
        <f t="shared" si="8670"/>
        <v>#NAME?</v>
      </c>
      <c r="AA5922" s="25" t="str">
        <f t="shared" si="8671"/>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92"/>
        <v>0</v>
      </c>
      <c r="C5923" s="130"/>
      <c r="D5923" s="130"/>
      <c r="E5923" s="130"/>
      <c r="F5923" s="130"/>
      <c r="G5923" s="130"/>
      <c r="H5923" s="130"/>
      <c r="I5923" s="130"/>
      <c r="J5923" s="130"/>
      <c r="K5923" s="130"/>
      <c r="L5923" s="130"/>
      <c r="M5923" s="130"/>
      <c r="N5923" s="130"/>
      <c r="O5923" s="130"/>
      <c r="P5923" s="130"/>
      <c r="Q5923" s="130"/>
      <c r="R5923" s="130"/>
      <c r="S5923" s="130"/>
      <c r="T5923" s="130"/>
      <c r="U5923" s="36"/>
      <c r="V5923" s="36"/>
      <c r="W5923" s="15">
        <f t="shared" si="2"/>
        <v>45635</v>
      </c>
      <c r="X5923" s="24">
        <v>5922.0</v>
      </c>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92"/>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2"/>
        <v>45635</v>
      </c>
      <c r="X5924" s="24">
        <v>5923.0</v>
      </c>
      <c r="Y5924" s="17" t="str">
        <f t="shared" ref="Y5924:Y5931" si="8685">formulatext(A5924)</f>
        <v>#N/A</v>
      </c>
      <c r="Z5924" s="25" t="str">
        <f t="shared" ref="Z5924:Z5931" si="8686">org.libreoffice.regex(Y5924,"(\= COUNTIFS\(C\$\d{1,3}:)(C\d{1,3})(,)(C\d{1,3})(\))","$2")</f>
        <v>#NAME?</v>
      </c>
      <c r="AA5924" s="25" t="str">
        <f t="shared" ref="AA5924:AA5931" si="8687">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92"/>
        <v>1</v>
      </c>
      <c r="C5925" s="12" t="s">
        <v>11350</v>
      </c>
      <c r="D5925" s="21"/>
      <c r="E5925" s="21"/>
      <c r="F5925" s="21"/>
      <c r="G5925" s="21"/>
      <c r="H5925" s="21"/>
      <c r="I5925" s="21"/>
      <c r="J5925" s="21"/>
      <c r="K5925" s="21"/>
      <c r="L5925" s="21"/>
      <c r="M5925" s="21"/>
      <c r="N5925" s="21"/>
      <c r="O5925" s="21"/>
      <c r="P5925" s="21"/>
      <c r="Q5925" s="21"/>
      <c r="R5925" s="21"/>
      <c r="S5925" s="21"/>
      <c r="T5925" s="21"/>
      <c r="U5925" s="23"/>
      <c r="V5925" s="23"/>
      <c r="W5925" s="15">
        <f t="shared" si="2"/>
        <v>45635</v>
      </c>
      <c r="X5925" s="24">
        <v>5924.0</v>
      </c>
      <c r="Y5925" s="17" t="str">
        <f t="shared" si="8685"/>
        <v>#N/A</v>
      </c>
      <c r="Z5925" s="25" t="str">
        <f t="shared" si="8686"/>
        <v>#NAME?</v>
      </c>
      <c r="AA5925" s="25" t="str">
        <f t="shared" si="8687"/>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88">COUNTIFS(C$3:C5926,C5926)</f>
        <v>40</v>
      </c>
      <c r="B5926" s="10">
        <f t="shared" si="8292"/>
        <v>80</v>
      </c>
      <c r="C5926" s="12" t="s">
        <v>1856</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11350</v>
      </c>
      <c r="S5926" s="21" t="s">
        <v>11351</v>
      </c>
      <c r="T5926" s="21" t="s">
        <v>11352</v>
      </c>
      <c r="U5926" s="77"/>
      <c r="V5926" s="23"/>
      <c r="W5926" s="15">
        <f t="shared" si="2"/>
        <v>45635</v>
      </c>
      <c r="X5926" s="24">
        <v>5925.0</v>
      </c>
      <c r="Y5926" s="17" t="str">
        <f t="shared" si="8685"/>
        <v>=COUNTIFS(C$3:C5926,C5926)</v>
      </c>
      <c r="Z5926" s="25" t="str">
        <f t="shared" si="8686"/>
        <v>#NAME?</v>
      </c>
      <c r="AA5926" s="25" t="str">
        <f t="shared" si="8687"/>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88"/>
        <v>1</v>
      </c>
      <c r="B5927" s="10">
        <f t="shared" si="8292"/>
        <v>1</v>
      </c>
      <c r="C5927" s="12" t="s">
        <v>11353</v>
      </c>
      <c r="D5927" s="21" t="s">
        <v>47</v>
      </c>
      <c r="E5927" s="21" t="s">
        <v>11354</v>
      </c>
      <c r="F5927" s="21"/>
      <c r="G5927" s="21"/>
      <c r="H5927" s="21" t="s">
        <v>11355</v>
      </c>
      <c r="I5927" s="21" t="s">
        <v>11356</v>
      </c>
      <c r="J5927" s="21" t="s">
        <v>11357</v>
      </c>
      <c r="K5927" s="21">
        <v>1.0</v>
      </c>
      <c r="L5927" s="21" t="s">
        <v>35</v>
      </c>
      <c r="M5927" s="21"/>
      <c r="N5927" s="21" t="s">
        <v>11358</v>
      </c>
      <c r="O5927" s="21"/>
      <c r="P5927" s="21"/>
      <c r="Q5927" s="21"/>
      <c r="R5927" s="21" t="s">
        <v>11350</v>
      </c>
      <c r="S5927" s="21" t="s">
        <v>11351</v>
      </c>
      <c r="T5927" s="21" t="s">
        <v>11359</v>
      </c>
      <c r="U5927" s="23"/>
      <c r="V5927" s="23"/>
      <c r="W5927" s="15">
        <f t="shared" si="2"/>
        <v>45635</v>
      </c>
      <c r="X5927" s="24">
        <v>5926.0</v>
      </c>
      <c r="Y5927" s="17" t="str">
        <f t="shared" si="8685"/>
        <v>=COUNTIFS(C$3:C5927,C5927)</v>
      </c>
      <c r="Z5927" s="25" t="str">
        <f t="shared" si="8686"/>
        <v>#NAME?</v>
      </c>
      <c r="AA5927" s="25" t="str">
        <f t="shared" si="8687"/>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88"/>
        <v>24</v>
      </c>
      <c r="B5928" s="10">
        <f t="shared" si="8292"/>
        <v>26</v>
      </c>
      <c r="C5928" s="12" t="s">
        <v>7008</v>
      </c>
      <c r="D5928" s="21" t="str">
        <f t="shared" ref="D5928:D5931" si="8689">VLOOKUP($C5928,$C$1:$P$7320,2,0)</f>
        <v>noun</v>
      </c>
      <c r="E5928" s="21" t="str">
        <f t="shared" ref="E5928:E5931" si="8690">VLOOKUP($C5928,$C$1:$P$7320,3,0)</f>
        <v>nt loc sg of antaraghara, comp</v>
      </c>
      <c r="F5928" s="21" t="str">
        <f t="shared" ref="F5928:F5931" si="8691">VLOOKUP($C5928,$C$1:$P$7320,4,0)</f>
        <v/>
      </c>
      <c r="G5928" s="21"/>
      <c r="H5928" s="21" t="str">
        <f t="shared" ref="H5928:H5931" si="8692">VLOOKUP($C5928,$C$1:$P$7320,6,0)</f>
        <v>inside the village, around the village</v>
      </c>
      <c r="I5928" s="21" t="str">
        <f t="shared" ref="I5928:I5931" si="8693">VLOOKUP($C5928,$C$1:$P$7320,7,0)</f>
        <v>in-between house</v>
      </c>
      <c r="J5928" s="21" t="str">
        <f t="shared" ref="J5928:J5931" si="8694">VLOOKUP($C5928,$C$1:$P$7320,8,0)</f>
        <v/>
      </c>
      <c r="K5928" s="21" t="str">
        <f t="shared" ref="K5928:K5931" si="8695">VLOOKUP($C5928,$C$1:$P$7320,9,0)</f>
        <v/>
      </c>
      <c r="L5928" s="21" t="str">
        <f t="shared" ref="L5928:L5931" si="8696">VLOOKUP($C5928,$C$1:$P$7320,10,0)</f>
        <v/>
      </c>
      <c r="M5928" s="21" t="str">
        <f t="shared" ref="M5928:M5931" si="8697">VLOOKUP($C5928,$C$1:$P$7320,11,0)</f>
        <v/>
      </c>
      <c r="N5928" s="21" t="str">
        <f t="shared" ref="N5928:N5931" si="8698">VLOOKUP($C5928,$C$1:$P$7320,12,0)</f>
        <v>antara + ghara</v>
      </c>
      <c r="O5928" s="21" t="str">
        <f t="shared" ref="O5928:O5931" si="8699">VLOOKUP($C5928,$C$1:$P$7320,13,0)</f>
        <v>kammadhāraya</v>
      </c>
      <c r="P5928" s="21" t="str">
        <f t="shared" ref="P5928:P5931" si="8700">VLOOKUP($C5928,$C$1:$P$7320,14,0)</f>
        <v>antara + ghara</v>
      </c>
      <c r="Q5928" s="21"/>
      <c r="R5928" s="21" t="s">
        <v>11350</v>
      </c>
      <c r="S5928" s="21" t="s">
        <v>11351</v>
      </c>
      <c r="T5928" s="21" t="s">
        <v>11352</v>
      </c>
      <c r="U5928" s="23"/>
      <c r="V5928" s="23"/>
      <c r="W5928" s="15">
        <f t="shared" si="2"/>
        <v>45635</v>
      </c>
      <c r="X5928" s="24">
        <v>5927.0</v>
      </c>
      <c r="Y5928" s="17" t="str">
        <f t="shared" si="8685"/>
        <v>=COUNTIFS(C$3:C5928,C5928)</v>
      </c>
      <c r="Z5928" s="25" t="str">
        <f t="shared" si="8686"/>
        <v>#NAME?</v>
      </c>
      <c r="AA5928" s="25" t="str">
        <f t="shared" si="8687"/>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88"/>
        <v>12</v>
      </c>
      <c r="B5929" s="10">
        <f t="shared" si="8292"/>
        <v>12</v>
      </c>
      <c r="C5929" s="12" t="s">
        <v>11159</v>
      </c>
      <c r="D5929" s="21" t="str">
        <f t="shared" si="8689"/>
        <v>comp</v>
      </c>
      <c r="E5929" s="21" t="str">
        <f t="shared" si="8690"/>
        <v>sandhi, fut + ind</v>
      </c>
      <c r="F5929" s="21" t="str">
        <f t="shared" si="8691"/>
        <v/>
      </c>
      <c r="G5929" s="21"/>
      <c r="H5929" s="21" t="str">
        <f t="shared" si="8692"/>
        <v/>
      </c>
      <c r="I5929" s="21" t="str">
        <f t="shared" si="8693"/>
        <v/>
      </c>
      <c r="J5929" s="21" t="str">
        <f t="shared" si="8694"/>
        <v/>
      </c>
      <c r="K5929" s="21" t="str">
        <f t="shared" si="8695"/>
        <v/>
      </c>
      <c r="L5929" s="21" t="str">
        <f t="shared" si="8696"/>
        <v/>
      </c>
      <c r="M5929" s="21" t="str">
        <f t="shared" si="8697"/>
        <v/>
      </c>
      <c r="N5929" s="21" t="str">
        <f t="shared" si="8698"/>
        <v>gamissāmi + iti</v>
      </c>
      <c r="O5929" s="21" t="str">
        <f t="shared" si="8699"/>
        <v/>
      </c>
      <c r="P5929" s="21" t="str">
        <f t="shared" si="8700"/>
        <v/>
      </c>
      <c r="Q5929" s="21"/>
      <c r="R5929" s="21" t="s">
        <v>11350</v>
      </c>
      <c r="S5929" s="21" t="s">
        <v>11351</v>
      </c>
      <c r="T5929" s="21" t="s">
        <v>11352</v>
      </c>
      <c r="U5929" s="23"/>
      <c r="V5929" s="23"/>
      <c r="W5929" s="15">
        <f t="shared" si="2"/>
        <v>45635</v>
      </c>
      <c r="X5929" s="24">
        <v>5928.0</v>
      </c>
      <c r="Y5929" s="17" t="str">
        <f t="shared" si="8685"/>
        <v>=COUNTIFS(C$3:C5929,C5929)</v>
      </c>
      <c r="Z5929" s="25" t="str">
        <f t="shared" si="8686"/>
        <v>#NAME?</v>
      </c>
      <c r="AA5929" s="25" t="str">
        <f t="shared" si="8687"/>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88"/>
        <v>25</v>
      </c>
      <c r="B5930" s="10">
        <f t="shared" si="8292"/>
        <v>75</v>
      </c>
      <c r="C5930" s="12" t="s">
        <v>11137</v>
      </c>
      <c r="D5930" s="21" t="str">
        <f t="shared" si="8689"/>
        <v>noun</v>
      </c>
      <c r="E5930" s="21" t="str">
        <f t="shared" si="8690"/>
        <v>fem nom sg</v>
      </c>
      <c r="F5930" s="21" t="str">
        <f t="shared" si="8691"/>
        <v/>
      </c>
      <c r="G5930" s="21"/>
      <c r="H5930" s="21" t="str">
        <f t="shared" si="8692"/>
        <v>training, precept, training precept</v>
      </c>
      <c r="I5930" s="21" t="str">
        <f t="shared" si="8693"/>
        <v/>
      </c>
      <c r="J5930" s="21" t="str">
        <f t="shared" si="8694"/>
        <v>√sikkh (train)</v>
      </c>
      <c r="K5930" s="21">
        <f t="shared" si="8695"/>
        <v>1</v>
      </c>
      <c r="L5930" s="21" t="str">
        <f t="shared" si="8696"/>
        <v>a</v>
      </c>
      <c r="M5930" s="21" t="str">
        <f t="shared" si="8697"/>
        <v/>
      </c>
      <c r="N5930" s="21" t="str">
        <f t="shared" si="8698"/>
        <v>√sikkh + ā</v>
      </c>
      <c r="O5930" s="21" t="str">
        <f t="shared" si="8699"/>
        <v/>
      </c>
      <c r="P5930" s="21" t="str">
        <f t="shared" si="8700"/>
        <v/>
      </c>
      <c r="Q5930" s="21"/>
      <c r="R5930" s="21" t="s">
        <v>11350</v>
      </c>
      <c r="S5930" s="21" t="s">
        <v>11351</v>
      </c>
      <c r="T5930" s="21" t="s">
        <v>11352</v>
      </c>
      <c r="U5930" s="23"/>
      <c r="V5930" s="23"/>
      <c r="W5930" s="15">
        <f t="shared" si="2"/>
        <v>45635</v>
      </c>
      <c r="X5930" s="24">
        <v>5929.0</v>
      </c>
      <c r="Y5930" s="17" t="str">
        <f t="shared" si="8685"/>
        <v>=COUNTIFS(C$3:C5930,C5930)</v>
      </c>
      <c r="Z5930" s="25" t="str">
        <f t="shared" si="8686"/>
        <v>#NAME?</v>
      </c>
      <c r="AA5930" s="25" t="str">
        <f t="shared" si="8687"/>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88"/>
        <v>26</v>
      </c>
      <c r="B5931" s="10">
        <f t="shared" si="8292"/>
        <v>76</v>
      </c>
      <c r="C5931" s="12" t="s">
        <v>10666</v>
      </c>
      <c r="D5931" s="21" t="str">
        <f t="shared" si="8689"/>
        <v>noun</v>
      </c>
      <c r="E5931" s="21" t="str">
        <f t="shared" si="8690"/>
        <v>nt abl sg of karaṇīya, ptp of karoti</v>
      </c>
      <c r="F5931" s="21" t="str">
        <f t="shared" si="8691"/>
        <v/>
      </c>
      <c r="G5931" s="21"/>
      <c r="H5931" s="21" t="str">
        <f t="shared" si="8692"/>
        <v>duty; obligation; business; something to be done</v>
      </c>
      <c r="I5931" s="21" t="str">
        <f t="shared" si="8693"/>
        <v>to be done</v>
      </c>
      <c r="J5931" s="21" t="str">
        <f t="shared" si="8694"/>
        <v>√kar (do, make)</v>
      </c>
      <c r="K5931" s="21">
        <f t="shared" si="8695"/>
        <v>7</v>
      </c>
      <c r="L5931" s="21" t="str">
        <f t="shared" si="8696"/>
        <v>o</v>
      </c>
      <c r="M5931" s="21" t="str">
        <f t="shared" si="8697"/>
        <v/>
      </c>
      <c r="N5931" s="21" t="str">
        <f t="shared" si="8698"/>
        <v>√kar + aṇīya</v>
      </c>
      <c r="O5931" s="21" t="str">
        <f t="shared" si="8699"/>
        <v/>
      </c>
      <c r="P5931" s="21" t="str">
        <f t="shared" si="8700"/>
        <v/>
      </c>
      <c r="Q5931" s="21"/>
      <c r="R5931" s="21" t="s">
        <v>11350</v>
      </c>
      <c r="S5931" s="21" t="s">
        <v>11351</v>
      </c>
      <c r="T5931" s="21" t="s">
        <v>11352</v>
      </c>
      <c r="U5931" s="23"/>
      <c r="V5931" s="23"/>
      <c r="W5931" s="15">
        <f t="shared" si="2"/>
        <v>45635</v>
      </c>
      <c r="X5931" s="24">
        <v>5930.0</v>
      </c>
      <c r="Y5931" s="17" t="str">
        <f t="shared" si="8685"/>
        <v>=COUNTIFS(C$3:C5931,C5931)</v>
      </c>
      <c r="Z5931" s="25" t="str">
        <f t="shared" si="8686"/>
        <v>#NAME?</v>
      </c>
      <c r="AA5931" s="25" t="str">
        <f t="shared" si="8687"/>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92"/>
        <v>0</v>
      </c>
      <c r="C5932" s="130"/>
      <c r="D5932" s="130"/>
      <c r="E5932" s="130"/>
      <c r="F5932" s="130"/>
      <c r="G5932" s="130"/>
      <c r="H5932" s="130"/>
      <c r="I5932" s="130"/>
      <c r="J5932" s="130"/>
      <c r="K5932" s="130"/>
      <c r="L5932" s="130"/>
      <c r="M5932" s="130"/>
      <c r="N5932" s="130"/>
      <c r="O5932" s="130"/>
      <c r="P5932" s="130"/>
      <c r="Q5932" s="130"/>
      <c r="R5932" s="130"/>
      <c r="S5932" s="130"/>
      <c r="T5932" s="130"/>
      <c r="U5932" s="36"/>
      <c r="V5932" s="36"/>
      <c r="W5932" s="15">
        <f t="shared" si="2"/>
        <v>45635</v>
      </c>
      <c r="X5932" s="24">
        <v>5931.0</v>
      </c>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92"/>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2"/>
        <v>45635</v>
      </c>
      <c r="X5933" s="24">
        <v>5932.0</v>
      </c>
      <c r="Y5933" s="17" t="str">
        <f t="shared" ref="Y5933:Y5940" si="8701">formulatext(A5933)</f>
        <v>#N/A</v>
      </c>
      <c r="Z5933" s="25" t="str">
        <f t="shared" ref="Z5933:Z5940" si="8702">org.libreoffice.regex(Y5933,"(\= COUNTIFS\(C\$\d{1,3}:)(C\d{1,3})(,)(C\d{1,3})(\))","$2")</f>
        <v>#NAME?</v>
      </c>
      <c r="AA5933" s="25" t="str">
        <f t="shared" ref="AA5933:AA5940" si="8703">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92"/>
        <v>1</v>
      </c>
      <c r="C5934" s="12" t="s">
        <v>11360</v>
      </c>
      <c r="D5934" s="21"/>
      <c r="E5934" s="21"/>
      <c r="F5934" s="21"/>
      <c r="G5934" s="21"/>
      <c r="H5934" s="21"/>
      <c r="I5934" s="21"/>
      <c r="J5934" s="21"/>
      <c r="K5934" s="21"/>
      <c r="L5934" s="21"/>
      <c r="M5934" s="21"/>
      <c r="N5934" s="21"/>
      <c r="O5934" s="21"/>
      <c r="P5934" s="21"/>
      <c r="Q5934" s="21"/>
      <c r="R5934" s="21"/>
      <c r="S5934" s="21"/>
      <c r="T5934" s="21"/>
      <c r="U5934" s="23"/>
      <c r="V5934" s="23"/>
      <c r="W5934" s="15">
        <f t="shared" si="2"/>
        <v>45635</v>
      </c>
      <c r="X5934" s="24">
        <v>5933.0</v>
      </c>
      <c r="Y5934" s="17" t="str">
        <f t="shared" si="8701"/>
        <v>#N/A</v>
      </c>
      <c r="Z5934" s="25" t="str">
        <f t="shared" si="8702"/>
        <v>#NAME?</v>
      </c>
      <c r="AA5934" s="25" t="str">
        <f t="shared" si="8703"/>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704">COUNTIFS(C$3:C5935,C5935)</f>
        <v>41</v>
      </c>
      <c r="B5935" s="10">
        <f t="shared" si="8292"/>
        <v>80</v>
      </c>
      <c r="C5935" s="12" t="s">
        <v>1856</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11360</v>
      </c>
      <c r="S5935" s="21" t="s">
        <v>11361</v>
      </c>
      <c r="T5935" s="21" t="s">
        <v>11362</v>
      </c>
      <c r="U5935" s="77"/>
      <c r="V5935" s="23"/>
      <c r="W5935" s="15">
        <f t="shared" si="2"/>
        <v>45635</v>
      </c>
      <c r="X5935" s="24">
        <v>5934.0</v>
      </c>
      <c r="Y5935" s="17" t="str">
        <f t="shared" si="8701"/>
        <v>=COUNTIFS(C$3:C5935,C5935)</v>
      </c>
      <c r="Z5935" s="25" t="str">
        <f t="shared" si="8702"/>
        <v>#NAME?</v>
      </c>
      <c r="AA5935" s="25" t="str">
        <f t="shared" si="8703"/>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704"/>
        <v>1</v>
      </c>
      <c r="B5936" s="10">
        <f t="shared" si="8292"/>
        <v>2</v>
      </c>
      <c r="C5936" s="12" t="s">
        <v>11363</v>
      </c>
      <c r="D5936" s="21" t="s">
        <v>47</v>
      </c>
      <c r="E5936" s="21" t="s">
        <v>11364</v>
      </c>
      <c r="F5936" s="21"/>
      <c r="G5936" s="21"/>
      <c r="H5936" s="21" t="s">
        <v>11365</v>
      </c>
      <c r="I5936" s="21" t="s">
        <v>11366</v>
      </c>
      <c r="J5936" s="21" t="s">
        <v>11367</v>
      </c>
      <c r="K5936" s="21">
        <v>3.0</v>
      </c>
      <c r="L5936" s="21" t="s">
        <v>76</v>
      </c>
      <c r="M5936" s="21"/>
      <c r="N5936" s="21" t="s">
        <v>11368</v>
      </c>
      <c r="O5936" s="21"/>
      <c r="P5936" s="21"/>
      <c r="Q5936" s="21"/>
      <c r="R5936" s="21" t="s">
        <v>11360</v>
      </c>
      <c r="S5936" s="21" t="s">
        <v>11361</v>
      </c>
      <c r="T5936" s="21" t="s">
        <v>11369</v>
      </c>
      <c r="U5936" s="23"/>
      <c r="V5936" s="23"/>
      <c r="W5936" s="15">
        <f t="shared" si="2"/>
        <v>45635</v>
      </c>
      <c r="X5936" s="24">
        <v>5935.0</v>
      </c>
      <c r="Y5936" s="17" t="str">
        <f t="shared" si="8701"/>
        <v>=COUNTIFS(C$3:C5936,C5936)</v>
      </c>
      <c r="Z5936" s="25" t="str">
        <f t="shared" si="8702"/>
        <v>#NAME?</v>
      </c>
      <c r="AA5936" s="25" t="str">
        <f t="shared" si="8703"/>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04"/>
        <v>25</v>
      </c>
      <c r="B5937" s="10">
        <f t="shared" si="8292"/>
        <v>26</v>
      </c>
      <c r="C5937" s="12" t="s">
        <v>7008</v>
      </c>
      <c r="D5937" s="21" t="str">
        <f t="shared" ref="D5937:D5940" si="8705">VLOOKUP($C5937,$C$1:$P$7320,2,0)</f>
        <v>noun</v>
      </c>
      <c r="E5937" s="21" t="str">
        <f t="shared" ref="E5937:E5939" si="8706">VLOOKUP($C5937,$C$1:$P$7320,3,0)</f>
        <v>nt loc sg of antaraghara, comp</v>
      </c>
      <c r="F5937" s="21" t="str">
        <f t="shared" ref="F5937:F5940" si="8707">VLOOKUP($C5937,$C$1:$P$7320,4,0)</f>
        <v/>
      </c>
      <c r="G5937" s="21"/>
      <c r="H5937" s="21" t="str">
        <f t="shared" ref="H5937:H5940" si="8708">VLOOKUP($C5937,$C$1:$P$7320,6,0)</f>
        <v>inside the village, around the village</v>
      </c>
      <c r="I5937" s="21" t="str">
        <f t="shared" ref="I5937:I5940" si="8709">VLOOKUP($C5937,$C$1:$P$7320,7,0)</f>
        <v>in-between house</v>
      </c>
      <c r="J5937" s="21" t="str">
        <f t="shared" ref="J5937:J5940" si="8710">VLOOKUP($C5937,$C$1:$P$7320,8,0)</f>
        <v/>
      </c>
      <c r="K5937" s="21" t="str">
        <f t="shared" ref="K5937:K5940" si="8711">VLOOKUP($C5937,$C$1:$P$7320,9,0)</f>
        <v/>
      </c>
      <c r="L5937" s="21" t="str">
        <f t="shared" ref="L5937:L5940" si="8712">VLOOKUP($C5937,$C$1:$P$7320,10,0)</f>
        <v/>
      </c>
      <c r="M5937" s="21" t="str">
        <f t="shared" ref="M5937:M5940" si="8713">VLOOKUP($C5937,$C$1:$P$7320,11,0)</f>
        <v/>
      </c>
      <c r="N5937" s="21" t="str">
        <f t="shared" ref="N5937:N5940" si="8714">VLOOKUP($C5937,$C$1:$P$7320,12,0)</f>
        <v>antara + ghara</v>
      </c>
      <c r="O5937" s="21" t="str">
        <f t="shared" ref="O5937:O5940" si="8715">VLOOKUP($C5937,$C$1:$P$7320,13,0)</f>
        <v>kammadhāraya</v>
      </c>
      <c r="P5937" s="21" t="str">
        <f t="shared" ref="P5937:P5940" si="8716">VLOOKUP($C5937,$C$1:$P$7320,14,0)</f>
        <v>antara + ghara</v>
      </c>
      <c r="Q5937" s="21"/>
      <c r="R5937" s="21" t="s">
        <v>11360</v>
      </c>
      <c r="S5937" s="21" t="s">
        <v>11361</v>
      </c>
      <c r="T5937" s="21" t="s">
        <v>11362</v>
      </c>
      <c r="U5937" s="23"/>
      <c r="V5937" s="23"/>
      <c r="W5937" s="15">
        <f t="shared" si="2"/>
        <v>45635</v>
      </c>
      <c r="X5937" s="24">
        <v>5936.0</v>
      </c>
      <c r="Y5937" s="17" t="str">
        <f t="shared" si="8701"/>
        <v>=COUNTIFS(C$3:C5937,C5937)</v>
      </c>
      <c r="Z5937" s="25" t="str">
        <f t="shared" si="8702"/>
        <v>#NAME?</v>
      </c>
      <c r="AA5937" s="25" t="str">
        <f t="shared" si="8703"/>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04"/>
        <v>12</v>
      </c>
      <c r="B5938" s="10">
        <f t="shared" si="8292"/>
        <v>12</v>
      </c>
      <c r="C5938" s="12" t="s">
        <v>11168</v>
      </c>
      <c r="D5938" s="21" t="str">
        <f t="shared" si="8705"/>
        <v>comp</v>
      </c>
      <c r="E5938" s="21" t="str">
        <f t="shared" si="8706"/>
        <v>sandhi, fut + ind</v>
      </c>
      <c r="F5938" s="21" t="str">
        <f t="shared" si="8707"/>
        <v/>
      </c>
      <c r="G5938" s="21"/>
      <c r="H5938" s="21" t="str">
        <f t="shared" si="8708"/>
        <v/>
      </c>
      <c r="I5938" s="21" t="str">
        <f t="shared" si="8709"/>
        <v/>
      </c>
      <c r="J5938" s="21" t="str">
        <f t="shared" si="8710"/>
        <v/>
      </c>
      <c r="K5938" s="21" t="str">
        <f t="shared" si="8711"/>
        <v/>
      </c>
      <c r="L5938" s="21" t="str">
        <f t="shared" si="8712"/>
        <v/>
      </c>
      <c r="M5938" s="21" t="str">
        <f t="shared" si="8713"/>
        <v/>
      </c>
      <c r="N5938" s="21" t="str">
        <f t="shared" si="8714"/>
        <v>nisīdissāmi + iti</v>
      </c>
      <c r="O5938" s="21" t="str">
        <f t="shared" si="8715"/>
        <v/>
      </c>
      <c r="P5938" s="21" t="str">
        <f t="shared" si="8716"/>
        <v/>
      </c>
      <c r="Q5938" s="21"/>
      <c r="R5938" s="21" t="s">
        <v>11360</v>
      </c>
      <c r="S5938" s="21" t="s">
        <v>11361</v>
      </c>
      <c r="T5938" s="21" t="s">
        <v>11362</v>
      </c>
      <c r="U5938" s="23"/>
      <c r="V5938" s="23"/>
      <c r="W5938" s="15">
        <f t="shared" si="2"/>
        <v>45635</v>
      </c>
      <c r="X5938" s="24">
        <v>5937.0</v>
      </c>
      <c r="Y5938" s="17" t="str">
        <f t="shared" si="8701"/>
        <v>=COUNTIFS(C$3:C5938,C5938)</v>
      </c>
      <c r="Z5938" s="25" t="str">
        <f t="shared" si="8702"/>
        <v>#NAME?</v>
      </c>
      <c r="AA5938" s="25" t="str">
        <f t="shared" si="8703"/>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04"/>
        <v>26</v>
      </c>
      <c r="B5939" s="10">
        <f t="shared" si="8292"/>
        <v>75</v>
      </c>
      <c r="C5939" s="12" t="s">
        <v>11137</v>
      </c>
      <c r="D5939" s="21" t="str">
        <f t="shared" si="8705"/>
        <v>noun</v>
      </c>
      <c r="E5939" s="21" t="str">
        <f t="shared" si="8706"/>
        <v>fem nom sg</v>
      </c>
      <c r="F5939" s="21" t="str">
        <f t="shared" si="8707"/>
        <v/>
      </c>
      <c r="G5939" s="21"/>
      <c r="H5939" s="21" t="str">
        <f t="shared" si="8708"/>
        <v>training, precept, training precept</v>
      </c>
      <c r="I5939" s="21" t="str">
        <f t="shared" si="8709"/>
        <v/>
      </c>
      <c r="J5939" s="21" t="str">
        <f t="shared" si="8710"/>
        <v>√sikkh (train)</v>
      </c>
      <c r="K5939" s="21">
        <f t="shared" si="8711"/>
        <v>1</v>
      </c>
      <c r="L5939" s="21" t="str">
        <f t="shared" si="8712"/>
        <v>a</v>
      </c>
      <c r="M5939" s="21" t="str">
        <f t="shared" si="8713"/>
        <v/>
      </c>
      <c r="N5939" s="21" t="str">
        <f t="shared" si="8714"/>
        <v>√sikkh + ā</v>
      </c>
      <c r="O5939" s="21" t="str">
        <f t="shared" si="8715"/>
        <v/>
      </c>
      <c r="P5939" s="21" t="str">
        <f t="shared" si="8716"/>
        <v/>
      </c>
      <c r="Q5939" s="21"/>
      <c r="R5939" s="21" t="s">
        <v>11360</v>
      </c>
      <c r="S5939" s="21" t="s">
        <v>11361</v>
      </c>
      <c r="T5939" s="21" t="s">
        <v>11362</v>
      </c>
      <c r="U5939" s="23"/>
      <c r="V5939" s="23"/>
      <c r="W5939" s="15">
        <f t="shared" si="2"/>
        <v>45635</v>
      </c>
      <c r="X5939" s="24">
        <v>5938.0</v>
      </c>
      <c r="Y5939" s="17" t="str">
        <f t="shared" si="8701"/>
        <v>=COUNTIFS(C$3:C5939,C5939)</v>
      </c>
      <c r="Z5939" s="25" t="str">
        <f t="shared" si="8702"/>
        <v>#NAME?</v>
      </c>
      <c r="AA5939" s="25" t="str">
        <f t="shared" si="8703"/>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04"/>
        <v>27</v>
      </c>
      <c r="B5940" s="10">
        <f t="shared" si="8292"/>
        <v>76</v>
      </c>
      <c r="C5940" s="12" t="s">
        <v>10666</v>
      </c>
      <c r="D5940" s="21" t="str">
        <f t="shared" si="8705"/>
        <v>noun</v>
      </c>
      <c r="E5940" s="21" t="s">
        <v>11370</v>
      </c>
      <c r="F5940" s="21" t="str">
        <f t="shared" si="8707"/>
        <v/>
      </c>
      <c r="G5940" s="21"/>
      <c r="H5940" s="21" t="str">
        <f t="shared" si="8708"/>
        <v>duty; obligation; business; something to be done</v>
      </c>
      <c r="I5940" s="21" t="str">
        <f t="shared" si="8709"/>
        <v>to be done</v>
      </c>
      <c r="J5940" s="21" t="str">
        <f t="shared" si="8710"/>
        <v>√kar (do, make)</v>
      </c>
      <c r="K5940" s="21">
        <f t="shared" si="8711"/>
        <v>7</v>
      </c>
      <c r="L5940" s="21" t="str">
        <f t="shared" si="8712"/>
        <v>o</v>
      </c>
      <c r="M5940" s="21" t="str">
        <f t="shared" si="8713"/>
        <v/>
      </c>
      <c r="N5940" s="21" t="str">
        <f t="shared" si="8714"/>
        <v>√kar + aṇīya</v>
      </c>
      <c r="O5940" s="21" t="str">
        <f t="shared" si="8715"/>
        <v/>
      </c>
      <c r="P5940" s="21" t="str">
        <f t="shared" si="8716"/>
        <v/>
      </c>
      <c r="Q5940" s="21"/>
      <c r="R5940" s="21" t="s">
        <v>11360</v>
      </c>
      <c r="S5940" s="21" t="s">
        <v>11361</v>
      </c>
      <c r="T5940" s="21" t="s">
        <v>11362</v>
      </c>
      <c r="U5940" s="23"/>
      <c r="V5940" s="23"/>
      <c r="W5940" s="15">
        <f t="shared" si="2"/>
        <v>45635</v>
      </c>
      <c r="X5940" s="24">
        <v>5939.0</v>
      </c>
      <c r="Y5940" s="17" t="str">
        <f t="shared" si="8701"/>
        <v>=COUNTIFS(C$3:C5940,C5940)</v>
      </c>
      <c r="Z5940" s="25" t="str">
        <f t="shared" si="8702"/>
        <v>#NAME?</v>
      </c>
      <c r="AA5940" s="25" t="str">
        <f t="shared" si="8703"/>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92"/>
        <v>0</v>
      </c>
      <c r="C5941" s="130"/>
      <c r="D5941" s="130"/>
      <c r="E5941" s="130"/>
      <c r="F5941" s="130"/>
      <c r="G5941" s="130"/>
      <c r="H5941" s="130"/>
      <c r="I5941" s="130"/>
      <c r="J5941" s="130"/>
      <c r="K5941" s="130"/>
      <c r="L5941" s="130"/>
      <c r="M5941" s="130"/>
      <c r="N5941" s="130"/>
      <c r="O5941" s="130"/>
      <c r="P5941" s="130"/>
      <c r="Q5941" s="130"/>
      <c r="R5941" s="130"/>
      <c r="S5941" s="130"/>
      <c r="T5941" s="130"/>
      <c r="U5941" s="36"/>
      <c r="V5941" s="36"/>
      <c r="W5941" s="15">
        <f t="shared" si="2"/>
        <v>45635</v>
      </c>
      <c r="X5941" s="24">
        <v>5940.0</v>
      </c>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92"/>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2"/>
        <v>45635</v>
      </c>
      <c r="X5942" s="24">
        <v>5941.0</v>
      </c>
      <c r="Y5942" s="17" t="str">
        <f t="shared" ref="Y5942:Y5950" si="8717">formulatext(A5942)</f>
        <v>#N/A</v>
      </c>
      <c r="Z5942" s="25" t="str">
        <f t="shared" ref="Z5942:Z5950" si="8718">org.libreoffice.regex(Y5942,"(\= COUNTIFS\(C\$\d{1,3}:)(C\d{1,3})(,)(C\d{1,3})(\))","$2")</f>
        <v>#NAME?</v>
      </c>
      <c r="AA5942" s="25" t="str">
        <f t="shared" ref="AA5942:AA5950" si="8719">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92"/>
        <v>1</v>
      </c>
      <c r="C5943" s="12" t="s">
        <v>11371</v>
      </c>
      <c r="D5943" s="21"/>
      <c r="E5943" s="21"/>
      <c r="F5943" s="21"/>
      <c r="G5943" s="21"/>
      <c r="H5943" s="21"/>
      <c r="I5943" s="21"/>
      <c r="J5943" s="21"/>
      <c r="K5943" s="21"/>
      <c r="L5943" s="21"/>
      <c r="M5943" s="21"/>
      <c r="N5943" s="21"/>
      <c r="O5943" s="21"/>
      <c r="P5943" s="21"/>
      <c r="Q5943" s="21"/>
      <c r="R5943" s="21"/>
      <c r="S5943" s="21"/>
      <c r="T5943" s="21"/>
      <c r="U5943" s="23"/>
      <c r="V5943" s="23"/>
      <c r="W5943" s="15">
        <f t="shared" si="2"/>
        <v>45635</v>
      </c>
      <c r="X5943" s="24">
        <v>5942.0</v>
      </c>
      <c r="Y5943" s="17" t="str">
        <f t="shared" si="8717"/>
        <v>#N/A</v>
      </c>
      <c r="Z5943" s="25" t="str">
        <f t="shared" si="8718"/>
        <v>#NAME?</v>
      </c>
      <c r="AA5943" s="25" t="str">
        <f t="shared" si="8719"/>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720">COUNTIFS(C$3:C5944,C5944)</f>
        <v>1</v>
      </c>
      <c r="B5944" s="10">
        <f t="shared" si="8292"/>
        <v>2</v>
      </c>
      <c r="C5944" s="12" t="s">
        <v>11372</v>
      </c>
      <c r="D5944" s="21" t="s">
        <v>29</v>
      </c>
      <c r="E5944" s="21" t="s">
        <v>11373</v>
      </c>
      <c r="F5944" s="21"/>
      <c r="G5944" s="21"/>
      <c r="H5944" s="21" t="s">
        <v>11374</v>
      </c>
      <c r="I5944" s="21"/>
      <c r="J5944" s="21" t="s">
        <v>214</v>
      </c>
      <c r="K5944" s="21">
        <v>7.0</v>
      </c>
      <c r="L5944" s="21" t="s">
        <v>215</v>
      </c>
      <c r="M5944" s="21"/>
      <c r="N5944" s="21" t="s">
        <v>11375</v>
      </c>
      <c r="O5944" s="21"/>
      <c r="P5944" s="21"/>
      <c r="Q5944" s="21"/>
      <c r="R5944" s="21" t="s">
        <v>11371</v>
      </c>
      <c r="S5944" s="21" t="s">
        <v>11376</v>
      </c>
      <c r="T5944" s="22" t="s">
        <v>11377</v>
      </c>
      <c r="U5944" s="23"/>
      <c r="V5944" s="23"/>
      <c r="W5944" s="15">
        <f t="shared" si="2"/>
        <v>45635</v>
      </c>
      <c r="X5944" s="24">
        <v>5943.0</v>
      </c>
      <c r="Y5944" s="17" t="str">
        <f t="shared" si="8717"/>
        <v>=COUNTIFS(C$3:C5944,C5944)</v>
      </c>
      <c r="Z5944" s="25" t="str">
        <f t="shared" si="8718"/>
        <v>#NAME?</v>
      </c>
      <c r="AA5944" s="25" t="str">
        <f t="shared" si="8719"/>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720"/>
        <v>2</v>
      </c>
      <c r="B5945" s="10">
        <f t="shared" si="8292"/>
        <v>10</v>
      </c>
      <c r="C5945" s="12" t="s">
        <v>8081</v>
      </c>
      <c r="D5945" s="21" t="str">
        <f>VLOOKUP($C5945,$C$1:$P$7320,2,0)</f>
        <v>noun</v>
      </c>
      <c r="E5945" s="21" t="str">
        <f>VLOOKUP($C5945,$C$1:$P$7320,3,0)</f>
        <v>masc acc sg of piṇḍapāta, comp</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11371</v>
      </c>
      <c r="S5945" s="21" t="s">
        <v>11376</v>
      </c>
      <c r="T5945" s="21" t="s">
        <v>11378</v>
      </c>
      <c r="U5945" s="23"/>
      <c r="V5945" s="23"/>
      <c r="W5945" s="15">
        <f t="shared" si="2"/>
        <v>45635</v>
      </c>
      <c r="X5945" s="24">
        <v>5944.0</v>
      </c>
      <c r="Y5945" s="17" t="str">
        <f t="shared" si="8717"/>
        <v>=COUNTIFS(C$3:C5945,C5945)</v>
      </c>
      <c r="Z5945" s="25" t="str">
        <f t="shared" si="8718"/>
        <v>#NAME?</v>
      </c>
      <c r="AA5945" s="25" t="str">
        <f t="shared" si="8719"/>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0"/>
        <v>1</v>
      </c>
      <c r="B5946" s="10">
        <f t="shared" si="8292"/>
        <v>5</v>
      </c>
      <c r="C5946" s="12" t="s">
        <v>11379</v>
      </c>
      <c r="D5946" s="21" t="s">
        <v>118</v>
      </c>
      <c r="E5946" s="27" t="s">
        <v>5216</v>
      </c>
      <c r="F5946" s="21"/>
      <c r="G5946" s="21"/>
      <c r="H5946" s="21"/>
      <c r="I5946" s="21"/>
      <c r="J5946" s="21"/>
      <c r="K5946" s="21"/>
      <c r="L5946" s="21"/>
      <c r="M5946" s="21"/>
      <c r="N5946" s="21" t="s">
        <v>11380</v>
      </c>
      <c r="O5946" s="21"/>
      <c r="P5946" s="21"/>
      <c r="Q5946" s="21"/>
      <c r="R5946" s="21" t="s">
        <v>11371</v>
      </c>
      <c r="S5946" s="21" t="s">
        <v>11376</v>
      </c>
      <c r="T5946" s="21" t="s">
        <v>11378</v>
      </c>
      <c r="U5946" s="23"/>
      <c r="V5946" s="23"/>
      <c r="W5946" s="15">
        <f t="shared" si="2"/>
        <v>45635</v>
      </c>
      <c r="X5946" s="24">
        <v>5945.0</v>
      </c>
      <c r="Y5946" s="17" t="str">
        <f t="shared" si="8717"/>
        <v>=COUNTIFS(C$3:C5946,C5946)</v>
      </c>
      <c r="Z5946" s="25" t="str">
        <f t="shared" si="8718"/>
        <v>#NAME?</v>
      </c>
      <c r="AA5946" s="25" t="str">
        <f t="shared" si="8719"/>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0"/>
        <v>1</v>
      </c>
      <c r="B5947" s="10">
        <f t="shared" si="8292"/>
        <v>1</v>
      </c>
      <c r="C5947" s="12" t="s">
        <v>11381</v>
      </c>
      <c r="D5947" s="21" t="s">
        <v>84</v>
      </c>
      <c r="E5947" s="21" t="s">
        <v>11382</v>
      </c>
      <c r="F5947" s="21"/>
      <c r="G5947" s="21"/>
      <c r="H5947" s="21" t="s">
        <v>11383</v>
      </c>
      <c r="I5947" s="21" t="s">
        <v>11384</v>
      </c>
      <c r="J5947" s="21" t="s">
        <v>1223</v>
      </c>
      <c r="K5947" s="21">
        <v>6.0</v>
      </c>
      <c r="L5947" s="21" t="s">
        <v>1224</v>
      </c>
      <c r="M5947" s="21" t="s">
        <v>4814</v>
      </c>
      <c r="N5947" s="21" t="s">
        <v>11385</v>
      </c>
      <c r="O5947" s="21"/>
      <c r="P5947" s="21"/>
      <c r="Q5947" s="21"/>
      <c r="R5947" s="21" t="s">
        <v>11371</v>
      </c>
      <c r="S5947" s="21" t="s">
        <v>11376</v>
      </c>
      <c r="T5947" s="21" t="s">
        <v>11386</v>
      </c>
      <c r="U5947" s="23"/>
      <c r="V5947" s="23"/>
      <c r="W5947" s="15">
        <f t="shared" si="2"/>
        <v>45635</v>
      </c>
      <c r="X5947" s="24">
        <v>5946.0</v>
      </c>
      <c r="Y5947" s="17" t="str">
        <f t="shared" si="8717"/>
        <v>=COUNTIFS(C$3:C5947,C5947)</v>
      </c>
      <c r="Z5947" s="25" t="str">
        <f t="shared" si="8718"/>
        <v>#NAME?</v>
      </c>
      <c r="AA5947" s="25" t="str">
        <f t="shared" si="8719"/>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0"/>
        <v>52</v>
      </c>
      <c r="B5948" s="10">
        <f t="shared" si="8292"/>
        <v>63</v>
      </c>
      <c r="C5948" s="12" t="s">
        <v>449</v>
      </c>
      <c r="D5948" s="21" t="str">
        <f t="shared" ref="D5948:D5950" si="8721">VLOOKUP($C5948,$C$1:$P$7320,2,0)</f>
        <v>ind</v>
      </c>
      <c r="E5948" s="21" t="str">
        <f>VLOOKUP($C5948,$C$1:$P$7320,3,0)</f>
        <v/>
      </c>
      <c r="F5948" s="21" t="str">
        <f t="shared" ref="F5948:F5950" si="8722">VLOOKUP($C5948,$C$1:$P$7320,4,0)</f>
        <v/>
      </c>
      <c r="G5948" s="21"/>
      <c r="H5948" s="21" t="str">
        <f t="shared" ref="H5948:H5950" si="8723">VLOOKUP($C5948,$C$1:$P$7320,6,0)</f>
        <v>“”</v>
      </c>
      <c r="I5948" s="21" t="str">
        <f t="shared" ref="I5948:I5950" si="8724">VLOOKUP($C5948,$C$1:$P$7320,7,0)</f>
        <v>thus</v>
      </c>
      <c r="J5948" s="21" t="str">
        <f t="shared" ref="J5948:J5950" si="8725">VLOOKUP($C5948,$C$1:$P$7320,8,0)</f>
        <v/>
      </c>
      <c r="K5948" s="21" t="str">
        <f t="shared" ref="K5948:K5950" si="8726">VLOOKUP($C5948,$C$1:$P$7320,9,0)</f>
        <v/>
      </c>
      <c r="L5948" s="21" t="str">
        <f t="shared" ref="L5948:L5950" si="8727">VLOOKUP($C5948,$C$1:$P$7320,10,0)</f>
        <v/>
      </c>
      <c r="M5948" s="21" t="str">
        <f t="shared" ref="M5948:M5950" si="8728">VLOOKUP($C5948,$C$1:$P$7320,11,0)</f>
        <v/>
      </c>
      <c r="N5948" s="21" t="str">
        <f t="shared" ref="N5948:N5950" si="8729">VLOOKUP($C5948,$C$1:$P$7320,12,0)</f>
        <v/>
      </c>
      <c r="O5948" s="21" t="str">
        <f t="shared" ref="O5948:O5950" si="8730">VLOOKUP($C5948,$C$1:$P$7320,13,0)</f>
        <v/>
      </c>
      <c r="P5948" s="21" t="str">
        <f t="shared" ref="P5948:P5950" si="8731">VLOOKUP($C5948,$C$1:$P$7320,14,0)</f>
        <v/>
      </c>
      <c r="Q5948" s="21"/>
      <c r="R5948" s="21" t="s">
        <v>11371</v>
      </c>
      <c r="S5948" s="21" t="s">
        <v>11376</v>
      </c>
      <c r="T5948" s="21" t="s">
        <v>11378</v>
      </c>
      <c r="U5948" s="23"/>
      <c r="V5948" s="23"/>
      <c r="W5948" s="15">
        <f t="shared" si="2"/>
        <v>45635</v>
      </c>
      <c r="X5948" s="24">
        <v>5947.0</v>
      </c>
      <c r="Y5948" s="17" t="str">
        <f t="shared" si="8717"/>
        <v>=COUNTIFS(C$3:C5948,C5948)</v>
      </c>
      <c r="Z5948" s="25" t="str">
        <f t="shared" si="8718"/>
        <v>#NAME?</v>
      </c>
      <c r="AA5948" s="25" t="str">
        <f t="shared" si="8719"/>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0"/>
        <v>27</v>
      </c>
      <c r="B5949" s="10">
        <f t="shared" si="8292"/>
        <v>75</v>
      </c>
      <c r="C5949" s="12" t="s">
        <v>11137</v>
      </c>
      <c r="D5949" s="21" t="str">
        <f t="shared" si="8721"/>
        <v>noun</v>
      </c>
      <c r="E5949" s="21" t="s">
        <v>1988</v>
      </c>
      <c r="F5949" s="21" t="str">
        <f t="shared" si="8722"/>
        <v/>
      </c>
      <c r="G5949" s="21"/>
      <c r="H5949" s="21" t="str">
        <f t="shared" si="8723"/>
        <v>training, precept, training precept</v>
      </c>
      <c r="I5949" s="21" t="str">
        <f t="shared" si="8724"/>
        <v/>
      </c>
      <c r="J5949" s="21" t="str">
        <f t="shared" si="8725"/>
        <v>√sikkh (train)</v>
      </c>
      <c r="K5949" s="21">
        <f t="shared" si="8726"/>
        <v>1</v>
      </c>
      <c r="L5949" s="21" t="str">
        <f t="shared" si="8727"/>
        <v>a</v>
      </c>
      <c r="M5949" s="21" t="str">
        <f t="shared" si="8728"/>
        <v/>
      </c>
      <c r="N5949" s="21" t="str">
        <f t="shared" si="8729"/>
        <v>√sikkh + ā</v>
      </c>
      <c r="O5949" s="21" t="str">
        <f t="shared" si="8730"/>
        <v/>
      </c>
      <c r="P5949" s="21" t="str">
        <f t="shared" si="8731"/>
        <v/>
      </c>
      <c r="Q5949" s="21"/>
      <c r="R5949" s="21" t="s">
        <v>11371</v>
      </c>
      <c r="S5949" s="21" t="s">
        <v>11376</v>
      </c>
      <c r="T5949" s="21" t="s">
        <v>11378</v>
      </c>
      <c r="U5949" s="23"/>
      <c r="V5949" s="23"/>
      <c r="W5949" s="15">
        <f t="shared" si="2"/>
        <v>45635</v>
      </c>
      <c r="X5949" s="24">
        <v>5948.0</v>
      </c>
      <c r="Y5949" s="17" t="str">
        <f t="shared" si="8717"/>
        <v>=COUNTIFS(C$3:C5949,C5949)</v>
      </c>
      <c r="Z5949" s="25" t="str">
        <f t="shared" si="8718"/>
        <v>#NAME?</v>
      </c>
      <c r="AA5949" s="25" t="str">
        <f t="shared" si="8719"/>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0"/>
        <v>28</v>
      </c>
      <c r="B5950" s="10">
        <f t="shared" si="8292"/>
        <v>76</v>
      </c>
      <c r="C5950" s="12" t="s">
        <v>10666</v>
      </c>
      <c r="D5950" s="21" t="str">
        <f t="shared" si="8721"/>
        <v>noun</v>
      </c>
      <c r="E5950" s="21" t="s">
        <v>11370</v>
      </c>
      <c r="F5950" s="21" t="str">
        <f t="shared" si="8722"/>
        <v/>
      </c>
      <c r="G5950" s="21"/>
      <c r="H5950" s="21" t="str">
        <f t="shared" si="8723"/>
        <v>duty; obligation; business; something to be done</v>
      </c>
      <c r="I5950" s="21" t="str">
        <f t="shared" si="8724"/>
        <v>to be done</v>
      </c>
      <c r="J5950" s="21" t="str">
        <f t="shared" si="8725"/>
        <v>√kar (do, make)</v>
      </c>
      <c r="K5950" s="21">
        <f t="shared" si="8726"/>
        <v>7</v>
      </c>
      <c r="L5950" s="21" t="str">
        <f t="shared" si="8727"/>
        <v>o</v>
      </c>
      <c r="M5950" s="21" t="str">
        <f t="shared" si="8728"/>
        <v/>
      </c>
      <c r="N5950" s="21" t="str">
        <f t="shared" si="8729"/>
        <v>√kar + aṇīya</v>
      </c>
      <c r="O5950" s="21" t="str">
        <f t="shared" si="8730"/>
        <v/>
      </c>
      <c r="P5950" s="21" t="str">
        <f t="shared" si="8731"/>
        <v/>
      </c>
      <c r="Q5950" s="21"/>
      <c r="R5950" s="21" t="s">
        <v>11371</v>
      </c>
      <c r="S5950" s="21" t="s">
        <v>11376</v>
      </c>
      <c r="T5950" s="21" t="s">
        <v>11378</v>
      </c>
      <c r="U5950" s="23"/>
      <c r="V5950" s="23"/>
      <c r="W5950" s="15">
        <f t="shared" si="2"/>
        <v>45635</v>
      </c>
      <c r="X5950" s="24">
        <v>5949.0</v>
      </c>
      <c r="Y5950" s="17" t="str">
        <f t="shared" si="8717"/>
        <v>=COUNTIFS(C$3:C5950,C5950)</v>
      </c>
      <c r="Z5950" s="25" t="str">
        <f t="shared" si="8718"/>
        <v>#NAME?</v>
      </c>
      <c r="AA5950" s="25" t="str">
        <f t="shared" si="8719"/>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92"/>
        <v>0</v>
      </c>
      <c r="C5951" s="130"/>
      <c r="D5951" s="130"/>
      <c r="E5951" s="130"/>
      <c r="F5951" s="130"/>
      <c r="G5951" s="130"/>
      <c r="H5951" s="130"/>
      <c r="I5951" s="130"/>
      <c r="J5951" s="130"/>
      <c r="K5951" s="130"/>
      <c r="L5951" s="130"/>
      <c r="M5951" s="130"/>
      <c r="N5951" s="130"/>
      <c r="O5951" s="130"/>
      <c r="P5951" s="130"/>
      <c r="Q5951" s="130"/>
      <c r="R5951" s="130"/>
      <c r="S5951" s="130"/>
      <c r="T5951" s="130"/>
      <c r="U5951" s="36"/>
      <c r="V5951" s="36"/>
      <c r="W5951" s="15">
        <f t="shared" si="2"/>
        <v>45635</v>
      </c>
      <c r="X5951" s="24">
        <v>5950.0</v>
      </c>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92"/>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2"/>
        <v>45635</v>
      </c>
      <c r="X5952" s="24">
        <v>5951.0</v>
      </c>
      <c r="Y5952" s="17" t="str">
        <f t="shared" ref="Y5952:Y5960" si="8732">formulatext(A5952)</f>
        <v>#N/A</v>
      </c>
      <c r="Z5952" s="25" t="str">
        <f t="shared" ref="Z5952:Z5960" si="8733">org.libreoffice.regex(Y5952,"(\= COUNTIFS\(C\$\d{1,3}:)(C\d{1,3})(,)(C\d{1,3})(\))","$2")</f>
        <v>#NAME?</v>
      </c>
      <c r="AA5952" s="25" t="str">
        <f t="shared" ref="AA5952:AA5960" si="8734">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92"/>
        <v>1</v>
      </c>
      <c r="C5953" s="12" t="s">
        <v>11387</v>
      </c>
      <c r="D5953" s="21"/>
      <c r="E5953" s="21"/>
      <c r="F5953" s="21"/>
      <c r="G5953" s="21"/>
      <c r="H5953" s="21"/>
      <c r="I5953" s="21"/>
      <c r="J5953" s="21"/>
      <c r="K5953" s="21"/>
      <c r="L5953" s="21"/>
      <c r="M5953" s="21"/>
      <c r="N5953" s="21"/>
      <c r="O5953" s="21"/>
      <c r="P5953" s="21"/>
      <c r="Q5953" s="21"/>
      <c r="R5953" s="21"/>
      <c r="S5953" s="21"/>
      <c r="T5953" s="21"/>
      <c r="U5953" s="23"/>
      <c r="V5953" s="23"/>
      <c r="W5953" s="15">
        <f t="shared" si="2"/>
        <v>45635</v>
      </c>
      <c r="X5953" s="24">
        <v>5952.0</v>
      </c>
      <c r="Y5953" s="17" t="str">
        <f t="shared" si="8732"/>
        <v>#N/A</v>
      </c>
      <c r="Z5953" s="25" t="str">
        <f t="shared" si="8733"/>
        <v>#NAME?</v>
      </c>
      <c r="AA5953" s="25" t="str">
        <f t="shared" si="8734"/>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735">COUNTIFS(C$3:C5954,C5954)</f>
        <v>1</v>
      </c>
      <c r="B5954" s="10">
        <f t="shared" si="8292"/>
        <v>2</v>
      </c>
      <c r="C5954" s="12" t="s">
        <v>11388</v>
      </c>
      <c r="D5954" s="21" t="s">
        <v>250</v>
      </c>
      <c r="E5954" s="21" t="s">
        <v>11389</v>
      </c>
      <c r="F5954" s="21"/>
      <c r="G5954" s="21"/>
      <c r="H5954" s="21" t="s">
        <v>11390</v>
      </c>
      <c r="I5954" s="21" t="s">
        <v>11391</v>
      </c>
      <c r="J5954" s="21"/>
      <c r="K5954" s="21"/>
      <c r="L5954" s="21"/>
      <c r="M5954" s="21"/>
      <c r="N5954" s="21" t="s">
        <v>11392</v>
      </c>
      <c r="O5954" s="21" t="s">
        <v>178</v>
      </c>
      <c r="P5954" s="21" t="s">
        <v>11393</v>
      </c>
      <c r="Q5954" s="21"/>
      <c r="R5954" s="21" t="s">
        <v>11387</v>
      </c>
      <c r="S5954" s="21" t="s">
        <v>11394</v>
      </c>
      <c r="T5954" s="22" t="s">
        <v>11395</v>
      </c>
      <c r="U5954" s="23"/>
      <c r="V5954" s="23"/>
      <c r="W5954" s="15">
        <f t="shared" si="2"/>
        <v>45635</v>
      </c>
      <c r="X5954" s="24">
        <v>5953.0</v>
      </c>
      <c r="Y5954" s="17" t="str">
        <f t="shared" si="8732"/>
        <v>=COUNTIFS(C$3:C5954,C5954)</v>
      </c>
      <c r="Z5954" s="25" t="str">
        <f t="shared" si="8733"/>
        <v>#NAME?</v>
      </c>
      <c r="AA5954" s="25" t="str">
        <f t="shared" si="8734"/>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35"/>
        <v>3</v>
      </c>
      <c r="B5955" s="10">
        <f t="shared" si="8292"/>
        <v>5</v>
      </c>
      <c r="C5955" s="44" t="s">
        <v>6394</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11387</v>
      </c>
      <c r="S5955" s="21" t="s">
        <v>11394</v>
      </c>
      <c r="T5955" s="21" t="s">
        <v>11396</v>
      </c>
      <c r="U5955" s="23"/>
      <c r="V5955" s="23"/>
      <c r="W5955" s="15">
        <f t="shared" si="2"/>
        <v>45635</v>
      </c>
      <c r="X5955" s="24">
        <v>5954.0</v>
      </c>
      <c r="Y5955" s="17" t="str">
        <f t="shared" si="8732"/>
        <v>=COUNTIFS(C$3:C5955,C5955)</v>
      </c>
      <c r="Z5955" s="25" t="str">
        <f t="shared" si="8733"/>
        <v>#NAME?</v>
      </c>
      <c r="AA5955" s="25" t="str">
        <f t="shared" si="8734"/>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35"/>
        <v>1</v>
      </c>
      <c r="B5956" s="10">
        <f t="shared" si="8292"/>
        <v>2</v>
      </c>
      <c r="C5956" s="12" t="s">
        <v>11397</v>
      </c>
      <c r="D5956" s="21" t="s">
        <v>250</v>
      </c>
      <c r="E5956" s="21" t="s">
        <v>11398</v>
      </c>
      <c r="F5956" s="21"/>
      <c r="G5956" s="21"/>
      <c r="H5956" s="21" t="s">
        <v>11399</v>
      </c>
      <c r="I5956" s="21"/>
      <c r="J5956" s="21" t="s">
        <v>621</v>
      </c>
      <c r="K5956" s="21">
        <v>1.0</v>
      </c>
      <c r="L5956" s="21" t="s">
        <v>35</v>
      </c>
      <c r="M5956" s="21"/>
      <c r="N5956" s="21" t="s">
        <v>11400</v>
      </c>
      <c r="O5956" s="21"/>
      <c r="P5956" s="21"/>
      <c r="Q5956" s="21"/>
      <c r="R5956" s="21" t="s">
        <v>11387</v>
      </c>
      <c r="S5956" s="21" t="s">
        <v>11394</v>
      </c>
      <c r="T5956" s="21" t="s">
        <v>11401</v>
      </c>
      <c r="U5956" s="23"/>
      <c r="V5956" s="23"/>
      <c r="W5956" s="15">
        <f t="shared" si="2"/>
        <v>45635</v>
      </c>
      <c r="X5956" s="24">
        <v>5955.0</v>
      </c>
      <c r="Y5956" s="17" t="str">
        <f t="shared" si="8732"/>
        <v>=COUNTIFS(C$3:C5956,C5956)</v>
      </c>
      <c r="Z5956" s="25" t="str">
        <f t="shared" si="8733"/>
        <v>#NAME?</v>
      </c>
      <c r="AA5956" s="25" t="str">
        <f t="shared" si="8734"/>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35"/>
        <v>3</v>
      </c>
      <c r="B5957" s="10">
        <f t="shared" si="8292"/>
        <v>10</v>
      </c>
      <c r="C5957" s="12" t="s">
        <v>8081</v>
      </c>
      <c r="D5957" s="21" t="str">
        <f t="shared" ref="D5957:D5960" si="8736">VLOOKUP($C5957,$C$1:$P$7320,2,0)</f>
        <v>noun</v>
      </c>
      <c r="E5957" s="21" t="str">
        <f t="shared" ref="E5957:E5958" si="8737">VLOOKUP($C5957,$C$1:$P$7320,3,0)</f>
        <v>masc acc sg of piṇḍapāta, comp</v>
      </c>
      <c r="F5957" s="21" t="str">
        <f t="shared" ref="F5957:F5960" si="8738">VLOOKUP($C5957,$C$1:$P$7320,4,0)</f>
        <v/>
      </c>
      <c r="G5957" s="21"/>
      <c r="H5957" s="21" t="str">
        <f t="shared" ref="H5957:H5960" si="8739">VLOOKUP($C5957,$C$1:$P$7320,6,0)</f>
        <v>alms food</v>
      </c>
      <c r="I5957" s="21" t="str">
        <f t="shared" ref="I5957:I5960" si="8740">VLOOKUP($C5957,$C$1:$P$7320,7,0)</f>
        <v>lump dropping</v>
      </c>
      <c r="J5957" s="21" t="str">
        <f t="shared" ref="J5957:J5960" si="8741">VLOOKUP($C5957,$C$1:$P$7320,8,0)</f>
        <v/>
      </c>
      <c r="K5957" s="21" t="str">
        <f t="shared" ref="K5957:K5960" si="8742">VLOOKUP($C5957,$C$1:$P$7320,9,0)</f>
        <v/>
      </c>
      <c r="L5957" s="21" t="str">
        <f t="shared" ref="L5957:L5960" si="8743">VLOOKUP($C5957,$C$1:$P$7320,10,0)</f>
        <v/>
      </c>
      <c r="M5957" s="21" t="str">
        <f t="shared" ref="M5957:M5960" si="8744">VLOOKUP($C5957,$C$1:$P$7320,11,0)</f>
        <v/>
      </c>
      <c r="N5957" s="21" t="str">
        <f t="shared" ref="N5957:N5960" si="8745">VLOOKUP($C5957,$C$1:$P$7320,12,0)</f>
        <v>piṇḍa + pāta</v>
      </c>
      <c r="O5957" s="21" t="str">
        <f t="shared" ref="O5957:O5960" si="8746">VLOOKUP($C5957,$C$1:$P$7320,13,0)</f>
        <v>accusative tappurisa</v>
      </c>
      <c r="P5957" s="21" t="str">
        <f t="shared" ref="P5957:P5960" si="8747">VLOOKUP($C5957,$C$1:$P$7320,14,0)</f>
        <v>piṇḍaṃ + pāta</v>
      </c>
      <c r="Q5957" s="21"/>
      <c r="R5957" s="21" t="s">
        <v>11387</v>
      </c>
      <c r="S5957" s="21" t="s">
        <v>11394</v>
      </c>
      <c r="T5957" s="21" t="s">
        <v>11396</v>
      </c>
      <c r="U5957" s="23"/>
      <c r="V5957" s="23"/>
      <c r="W5957" s="15">
        <f t="shared" si="2"/>
        <v>45635</v>
      </c>
      <c r="X5957" s="24">
        <v>5956.0</v>
      </c>
      <c r="Y5957" s="17" t="str">
        <f t="shared" si="8732"/>
        <v>=COUNTIFS(C$3:C5957,C5957)</v>
      </c>
      <c r="Z5957" s="25" t="str">
        <f t="shared" si="8733"/>
        <v>#NAME?</v>
      </c>
      <c r="AA5957" s="25" t="str">
        <f t="shared" si="8734"/>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35"/>
        <v>2</v>
      </c>
      <c r="B5958" s="10">
        <f t="shared" si="8292"/>
        <v>5</v>
      </c>
      <c r="C5958" s="12" t="s">
        <v>11379</v>
      </c>
      <c r="D5958" s="21" t="str">
        <f t="shared" si="8736"/>
        <v>comp</v>
      </c>
      <c r="E5958" s="21" t="str">
        <f t="shared" si="8737"/>
        <v>sandhi, fut + ind</v>
      </c>
      <c r="F5958" s="21" t="str">
        <f t="shared" si="8738"/>
        <v/>
      </c>
      <c r="G5958" s="21"/>
      <c r="H5958" s="21" t="str">
        <f t="shared" si="8739"/>
        <v/>
      </c>
      <c r="I5958" s="21" t="str">
        <f t="shared" si="8740"/>
        <v/>
      </c>
      <c r="J5958" s="21" t="str">
        <f t="shared" si="8741"/>
        <v/>
      </c>
      <c r="K5958" s="21" t="str">
        <f t="shared" si="8742"/>
        <v/>
      </c>
      <c r="L5958" s="21" t="str">
        <f t="shared" si="8743"/>
        <v/>
      </c>
      <c r="M5958" s="21" t="str">
        <f t="shared" si="8744"/>
        <v/>
      </c>
      <c r="N5958" s="21" t="str">
        <f t="shared" si="8745"/>
        <v>paṭiggahessāmi + iti</v>
      </c>
      <c r="O5958" s="21" t="str">
        <f t="shared" si="8746"/>
        <v/>
      </c>
      <c r="P5958" s="21" t="str">
        <f t="shared" si="8747"/>
        <v/>
      </c>
      <c r="Q5958" s="21"/>
      <c r="R5958" s="21" t="s">
        <v>11387</v>
      </c>
      <c r="S5958" s="21" t="s">
        <v>11394</v>
      </c>
      <c r="T5958" s="21" t="s">
        <v>11396</v>
      </c>
      <c r="U5958" s="23"/>
      <c r="V5958" s="23"/>
      <c r="W5958" s="15">
        <f t="shared" si="2"/>
        <v>45635</v>
      </c>
      <c r="X5958" s="24">
        <v>5957.0</v>
      </c>
      <c r="Y5958" s="17" t="str">
        <f t="shared" si="8732"/>
        <v>=COUNTIFS(C$3:C5958,C5958)</v>
      </c>
      <c r="Z5958" s="25" t="str">
        <f t="shared" si="8733"/>
        <v>#NAME?</v>
      </c>
      <c r="AA5958" s="25" t="str">
        <f t="shared" si="8734"/>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35"/>
        <v>28</v>
      </c>
      <c r="B5959" s="10">
        <f t="shared" si="8292"/>
        <v>75</v>
      </c>
      <c r="C5959" s="12" t="s">
        <v>11137</v>
      </c>
      <c r="D5959" s="21" t="str">
        <f t="shared" si="8736"/>
        <v>noun</v>
      </c>
      <c r="E5959" s="21" t="s">
        <v>1988</v>
      </c>
      <c r="F5959" s="21" t="str">
        <f t="shared" si="8738"/>
        <v/>
      </c>
      <c r="G5959" s="21"/>
      <c r="H5959" s="21" t="str">
        <f t="shared" si="8739"/>
        <v>training, precept, training precept</v>
      </c>
      <c r="I5959" s="21" t="str">
        <f t="shared" si="8740"/>
        <v/>
      </c>
      <c r="J5959" s="21" t="str">
        <f t="shared" si="8741"/>
        <v>√sikkh (train)</v>
      </c>
      <c r="K5959" s="21">
        <f t="shared" si="8742"/>
        <v>1</v>
      </c>
      <c r="L5959" s="21" t="str">
        <f t="shared" si="8743"/>
        <v>a</v>
      </c>
      <c r="M5959" s="21" t="str">
        <f t="shared" si="8744"/>
        <v/>
      </c>
      <c r="N5959" s="21" t="str">
        <f t="shared" si="8745"/>
        <v>√sikkh + ā</v>
      </c>
      <c r="O5959" s="21" t="str">
        <f t="shared" si="8746"/>
        <v/>
      </c>
      <c r="P5959" s="21" t="str">
        <f t="shared" si="8747"/>
        <v/>
      </c>
      <c r="Q5959" s="21"/>
      <c r="R5959" s="21" t="s">
        <v>11387</v>
      </c>
      <c r="S5959" s="21" t="s">
        <v>11394</v>
      </c>
      <c r="T5959" s="21" t="s">
        <v>11396</v>
      </c>
      <c r="U5959" s="23"/>
      <c r="V5959" s="23"/>
      <c r="W5959" s="15">
        <f t="shared" si="2"/>
        <v>45635</v>
      </c>
      <c r="X5959" s="24">
        <v>5958.0</v>
      </c>
      <c r="Y5959" s="17" t="str">
        <f t="shared" si="8732"/>
        <v>=COUNTIFS(C$3:C5959,C5959)</v>
      </c>
      <c r="Z5959" s="25" t="str">
        <f t="shared" si="8733"/>
        <v>#NAME?</v>
      </c>
      <c r="AA5959" s="25" t="str">
        <f t="shared" si="8734"/>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35"/>
        <v>29</v>
      </c>
      <c r="B5960" s="10">
        <f t="shared" si="8292"/>
        <v>76</v>
      </c>
      <c r="C5960" s="12" t="s">
        <v>10666</v>
      </c>
      <c r="D5960" s="21" t="str">
        <f t="shared" si="8736"/>
        <v>noun</v>
      </c>
      <c r="E5960" s="21" t="s">
        <v>11370</v>
      </c>
      <c r="F5960" s="21" t="str">
        <f t="shared" si="8738"/>
        <v/>
      </c>
      <c r="G5960" s="21"/>
      <c r="H5960" s="21" t="str">
        <f t="shared" si="8739"/>
        <v>duty; obligation; business; something to be done</v>
      </c>
      <c r="I5960" s="21" t="str">
        <f t="shared" si="8740"/>
        <v>to be done</v>
      </c>
      <c r="J5960" s="21" t="str">
        <f t="shared" si="8741"/>
        <v>√kar (do, make)</v>
      </c>
      <c r="K5960" s="21">
        <f t="shared" si="8742"/>
        <v>7</v>
      </c>
      <c r="L5960" s="21" t="str">
        <f t="shared" si="8743"/>
        <v>o</v>
      </c>
      <c r="M5960" s="21" t="str">
        <f t="shared" si="8744"/>
        <v/>
      </c>
      <c r="N5960" s="21" t="str">
        <f t="shared" si="8745"/>
        <v>√kar + aṇīya</v>
      </c>
      <c r="O5960" s="21" t="str">
        <f t="shared" si="8746"/>
        <v/>
      </c>
      <c r="P5960" s="21" t="str">
        <f t="shared" si="8747"/>
        <v/>
      </c>
      <c r="Q5960" s="21"/>
      <c r="R5960" s="21" t="s">
        <v>11387</v>
      </c>
      <c r="S5960" s="21" t="s">
        <v>11394</v>
      </c>
      <c r="T5960" s="21" t="s">
        <v>11396</v>
      </c>
      <c r="U5960" s="23"/>
      <c r="V5960" s="23"/>
      <c r="W5960" s="15">
        <f t="shared" si="2"/>
        <v>45635</v>
      </c>
      <c r="X5960" s="24">
        <v>5959.0</v>
      </c>
      <c r="Y5960" s="17" t="str">
        <f t="shared" si="8732"/>
        <v>=COUNTIFS(C$3:C5960,C5960)</v>
      </c>
      <c r="Z5960" s="25" t="str">
        <f t="shared" si="8733"/>
        <v>#NAME?</v>
      </c>
      <c r="AA5960" s="25" t="str">
        <f t="shared" si="8734"/>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92"/>
        <v>0</v>
      </c>
      <c r="C5961" s="130"/>
      <c r="D5961" s="130"/>
      <c r="E5961" s="130"/>
      <c r="F5961" s="130"/>
      <c r="G5961" s="130"/>
      <c r="H5961" s="130"/>
      <c r="I5961" s="130"/>
      <c r="J5961" s="130"/>
      <c r="K5961" s="130"/>
      <c r="L5961" s="130"/>
      <c r="M5961" s="130"/>
      <c r="N5961" s="130"/>
      <c r="O5961" s="130"/>
      <c r="P5961" s="130"/>
      <c r="Q5961" s="130"/>
      <c r="R5961" s="130"/>
      <c r="S5961" s="130"/>
      <c r="T5961" s="130"/>
      <c r="U5961" s="36"/>
      <c r="V5961" s="36"/>
      <c r="W5961" s="15">
        <f t="shared" si="2"/>
        <v>45635</v>
      </c>
      <c r="X5961" s="24">
        <v>5960.0</v>
      </c>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92"/>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2"/>
        <v>45635</v>
      </c>
      <c r="X5962" s="24">
        <v>5961.0</v>
      </c>
      <c r="Y5962" s="17" t="str">
        <f t="shared" ref="Y5962:Y5970" si="8748">formulatext(A5962)</f>
        <v>#N/A</v>
      </c>
      <c r="Z5962" s="25" t="str">
        <f t="shared" ref="Z5962:Z5970" si="8749">org.libreoffice.regex(Y5962,"(\= COUNTIFS\(C\$\d{1,3}:)(C\d{1,3})(,)(C\d{1,3})(\))","$2")</f>
        <v>#NAME?</v>
      </c>
      <c r="AA5962" s="25" t="str">
        <f t="shared" ref="AA5962:AA5970" si="8750">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92"/>
        <v>1</v>
      </c>
      <c r="C5963" s="12" t="s">
        <v>11402</v>
      </c>
      <c r="D5963" s="21"/>
      <c r="E5963" s="21"/>
      <c r="F5963" s="21"/>
      <c r="G5963" s="21"/>
      <c r="H5963" s="21"/>
      <c r="I5963" s="21"/>
      <c r="J5963" s="21"/>
      <c r="K5963" s="21"/>
      <c r="L5963" s="21"/>
      <c r="M5963" s="21"/>
      <c r="N5963" s="21"/>
      <c r="O5963" s="21"/>
      <c r="P5963" s="21"/>
      <c r="Q5963" s="21"/>
      <c r="R5963" s="21"/>
      <c r="S5963" s="21"/>
      <c r="T5963" s="21"/>
      <c r="U5963" s="23"/>
      <c r="V5963" s="23"/>
      <c r="W5963" s="15">
        <f t="shared" si="2"/>
        <v>45635</v>
      </c>
      <c r="X5963" s="24">
        <v>5962.0</v>
      </c>
      <c r="Y5963" s="17" t="str">
        <f t="shared" si="8748"/>
        <v>#N/A</v>
      </c>
      <c r="Z5963" s="25" t="str">
        <f t="shared" si="8749"/>
        <v>#NAME?</v>
      </c>
      <c r="AA5963" s="25" t="str">
        <f t="shared" si="8750"/>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51">COUNTIFS(C$3:C5964,C5964)</f>
        <v>1</v>
      </c>
      <c r="B5964" s="10">
        <f t="shared" si="8292"/>
        <v>2</v>
      </c>
      <c r="C5964" s="12" t="s">
        <v>11403</v>
      </c>
      <c r="D5964" s="21" t="s">
        <v>250</v>
      </c>
      <c r="E5964" s="21" t="s">
        <v>11404</v>
      </c>
      <c r="F5964" s="21"/>
      <c r="G5964" s="21"/>
      <c r="H5964" s="21" t="s">
        <v>11405</v>
      </c>
      <c r="I5964" s="21"/>
      <c r="J5964" s="21"/>
      <c r="K5964" s="21"/>
      <c r="L5964" s="21"/>
      <c r="M5964" s="21"/>
      <c r="N5964" s="21" t="s">
        <v>11406</v>
      </c>
      <c r="O5964" s="21" t="s">
        <v>65</v>
      </c>
      <c r="P5964" s="21" t="s">
        <v>11406</v>
      </c>
      <c r="Q5964" s="21"/>
      <c r="R5964" s="21" t="s">
        <v>11402</v>
      </c>
      <c r="S5964" s="21" t="s">
        <v>11407</v>
      </c>
      <c r="T5964" s="22" t="s">
        <v>11408</v>
      </c>
      <c r="U5964" s="23"/>
      <c r="V5964" s="23"/>
      <c r="W5964" s="15">
        <f t="shared" si="2"/>
        <v>45635</v>
      </c>
      <c r="X5964" s="24">
        <v>5963.0</v>
      </c>
      <c r="Y5964" s="17" t="str">
        <f t="shared" si="8748"/>
        <v>=COUNTIFS(C$3:C5964,C5964)</v>
      </c>
      <c r="Z5964" s="25" t="str">
        <f t="shared" si="8749"/>
        <v>#NAME?</v>
      </c>
      <c r="AA5964" s="25" t="str">
        <f t="shared" si="8750"/>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51"/>
        <v>1</v>
      </c>
      <c r="B5965" s="10">
        <f t="shared" si="8292"/>
        <v>2</v>
      </c>
      <c r="C5965" s="12" t="s">
        <v>11409</v>
      </c>
      <c r="D5965" s="21" t="s">
        <v>250</v>
      </c>
      <c r="E5965" s="21"/>
      <c r="F5965" s="21"/>
      <c r="G5965" s="21"/>
      <c r="H5965" s="27" t="s">
        <v>11410</v>
      </c>
      <c r="I5965" s="21" t="s">
        <v>11411</v>
      </c>
      <c r="J5965" s="21"/>
      <c r="K5965" s="21"/>
      <c r="L5965" s="21"/>
      <c r="M5965" s="21"/>
      <c r="N5965" s="21"/>
      <c r="O5965" s="21"/>
      <c r="P5965" s="21"/>
      <c r="Q5965" s="21"/>
      <c r="R5965" s="21" t="s">
        <v>11402</v>
      </c>
      <c r="S5965" s="21" t="s">
        <v>11407</v>
      </c>
      <c r="T5965" s="22" t="s">
        <v>11412</v>
      </c>
      <c r="U5965" s="23"/>
      <c r="V5965" s="23"/>
      <c r="W5965" s="15">
        <f t="shared" si="2"/>
        <v>45635</v>
      </c>
      <c r="X5965" s="24">
        <v>5964.0</v>
      </c>
      <c r="Y5965" s="17" t="str">
        <f t="shared" si="8748"/>
        <v>=COUNTIFS(C$3:C5965,C5965)</v>
      </c>
      <c r="Z5965" s="25" t="str">
        <f t="shared" si="8749"/>
        <v>#NAME?</v>
      </c>
      <c r="AA5965" s="25" t="str">
        <f t="shared" si="8750"/>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1"/>
        <v>1</v>
      </c>
      <c r="B5966" s="10">
        <f t="shared" si="8292"/>
        <v>1</v>
      </c>
      <c r="C5966" s="12" t="s">
        <v>11413</v>
      </c>
      <c r="D5966" s="21" t="s">
        <v>250</v>
      </c>
      <c r="E5966" s="21" t="s">
        <v>11414</v>
      </c>
      <c r="F5966" s="21"/>
      <c r="G5966" s="21"/>
      <c r="H5966" s="21" t="s">
        <v>11415</v>
      </c>
      <c r="I5966" s="21"/>
      <c r="J5966" s="21"/>
      <c r="K5966" s="21"/>
      <c r="L5966" s="21"/>
      <c r="M5966" s="21"/>
      <c r="N5966" s="21" t="s">
        <v>11416</v>
      </c>
      <c r="O5966" s="21"/>
      <c r="P5966" s="21"/>
      <c r="Q5966" s="21"/>
      <c r="R5966" s="21" t="s">
        <v>11402</v>
      </c>
      <c r="S5966" s="21" t="s">
        <v>11407</v>
      </c>
      <c r="T5966" s="21" t="s">
        <v>11417</v>
      </c>
      <c r="U5966" s="23"/>
      <c r="V5966" s="23"/>
      <c r="W5966" s="15">
        <f t="shared" si="2"/>
        <v>45635</v>
      </c>
      <c r="X5966" s="24">
        <v>5965.0</v>
      </c>
      <c r="Y5966" s="17" t="str">
        <f t="shared" si="8748"/>
        <v>=COUNTIFS(C$3:C5966,C5966)</v>
      </c>
      <c r="Z5966" s="25" t="str">
        <f t="shared" si="8749"/>
        <v>#NAME?</v>
      </c>
      <c r="AA5966" s="25" t="str">
        <f t="shared" si="8750"/>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1"/>
        <v>4</v>
      </c>
      <c r="B5967" s="10">
        <f t="shared" si="8292"/>
        <v>10</v>
      </c>
      <c r="C5967" s="12" t="s">
        <v>8081</v>
      </c>
      <c r="D5967" s="21" t="str">
        <f t="shared" ref="D5967:D5970" si="8752">VLOOKUP($C5967,$C$1:$P$7320,2,0)</f>
        <v>noun</v>
      </c>
      <c r="E5967" s="21" t="str">
        <f t="shared" ref="E5967:E5968" si="8753">VLOOKUP($C5967,$C$1:$P$7320,3,0)</f>
        <v>masc acc sg of piṇḍapāta, comp</v>
      </c>
      <c r="F5967" s="21" t="str">
        <f t="shared" ref="F5967:F5970" si="8754">VLOOKUP($C5967,$C$1:$P$7320,4,0)</f>
        <v/>
      </c>
      <c r="G5967" s="21"/>
      <c r="H5967" s="21" t="str">
        <f t="shared" ref="H5967:H5970" si="8755">VLOOKUP($C5967,$C$1:$P$7320,6,0)</f>
        <v>alms food</v>
      </c>
      <c r="I5967" s="21" t="str">
        <f t="shared" ref="I5967:I5970" si="8756">VLOOKUP($C5967,$C$1:$P$7320,7,0)</f>
        <v>lump dropping</v>
      </c>
      <c r="J5967" s="21" t="str">
        <f t="shared" ref="J5967:J5970" si="8757">VLOOKUP($C5967,$C$1:$P$7320,8,0)</f>
        <v/>
      </c>
      <c r="K5967" s="21" t="str">
        <f t="shared" ref="K5967:K5970" si="8758">VLOOKUP($C5967,$C$1:$P$7320,9,0)</f>
        <v/>
      </c>
      <c r="L5967" s="21" t="str">
        <f t="shared" ref="L5967:L5970" si="8759">VLOOKUP($C5967,$C$1:$P$7320,10,0)</f>
        <v/>
      </c>
      <c r="M5967" s="21" t="str">
        <f t="shared" ref="M5967:M5970" si="8760">VLOOKUP($C5967,$C$1:$P$7320,11,0)</f>
        <v/>
      </c>
      <c r="N5967" s="21" t="str">
        <f t="shared" ref="N5967:N5970" si="8761">VLOOKUP($C5967,$C$1:$P$7320,12,0)</f>
        <v>piṇḍa + pāta</v>
      </c>
      <c r="O5967" s="21" t="str">
        <f t="shared" ref="O5967:O5970" si="8762">VLOOKUP($C5967,$C$1:$P$7320,13,0)</f>
        <v>accusative tappurisa</v>
      </c>
      <c r="P5967" s="21" t="str">
        <f t="shared" ref="P5967:P5970" si="8763">VLOOKUP($C5967,$C$1:$P$7320,14,0)</f>
        <v>piṇḍaṃ + pāta</v>
      </c>
      <c r="Q5967" s="21"/>
      <c r="R5967" s="21" t="s">
        <v>11402</v>
      </c>
      <c r="S5967" s="21" t="s">
        <v>11407</v>
      </c>
      <c r="T5967" s="21" t="s">
        <v>11418</v>
      </c>
      <c r="U5967" s="23"/>
      <c r="V5967" s="23"/>
      <c r="W5967" s="15">
        <f t="shared" si="2"/>
        <v>45635</v>
      </c>
      <c r="X5967" s="24">
        <v>5966.0</v>
      </c>
      <c r="Y5967" s="17" t="str">
        <f t="shared" si="8748"/>
        <v>=COUNTIFS(C$3:C5967,C5967)</v>
      </c>
      <c r="Z5967" s="25" t="str">
        <f t="shared" si="8749"/>
        <v>#NAME?</v>
      </c>
      <c r="AA5967" s="25" t="str">
        <f t="shared" si="8750"/>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1"/>
        <v>3</v>
      </c>
      <c r="B5968" s="10">
        <f t="shared" si="8292"/>
        <v>5</v>
      </c>
      <c r="C5968" s="12" t="s">
        <v>11379</v>
      </c>
      <c r="D5968" s="21" t="str">
        <f t="shared" si="8752"/>
        <v>comp</v>
      </c>
      <c r="E5968" s="21" t="str">
        <f t="shared" si="8753"/>
        <v>sandhi, fut + ind</v>
      </c>
      <c r="F5968" s="21" t="str">
        <f t="shared" si="8754"/>
        <v/>
      </c>
      <c r="G5968" s="21"/>
      <c r="H5968" s="21" t="str">
        <f t="shared" si="8755"/>
        <v/>
      </c>
      <c r="I5968" s="21" t="str">
        <f t="shared" si="8756"/>
        <v/>
      </c>
      <c r="J5968" s="21" t="str">
        <f t="shared" si="8757"/>
        <v/>
      </c>
      <c r="K5968" s="21" t="str">
        <f t="shared" si="8758"/>
        <v/>
      </c>
      <c r="L5968" s="21" t="str">
        <f t="shared" si="8759"/>
        <v/>
      </c>
      <c r="M5968" s="21" t="str">
        <f t="shared" si="8760"/>
        <v/>
      </c>
      <c r="N5968" s="21" t="str">
        <f t="shared" si="8761"/>
        <v>paṭiggahessāmi + iti</v>
      </c>
      <c r="O5968" s="21" t="str">
        <f t="shared" si="8762"/>
        <v/>
      </c>
      <c r="P5968" s="21" t="str">
        <f t="shared" si="8763"/>
        <v/>
      </c>
      <c r="Q5968" s="21"/>
      <c r="R5968" s="21" t="s">
        <v>11402</v>
      </c>
      <c r="S5968" s="21" t="s">
        <v>11407</v>
      </c>
      <c r="T5968" s="21" t="s">
        <v>11418</v>
      </c>
      <c r="U5968" s="23"/>
      <c r="V5968" s="23"/>
      <c r="W5968" s="15">
        <f t="shared" si="2"/>
        <v>45635</v>
      </c>
      <c r="X5968" s="24">
        <v>5967.0</v>
      </c>
      <c r="Y5968" s="17" t="str">
        <f t="shared" si="8748"/>
        <v>=COUNTIFS(C$3:C5968,C5968)</v>
      </c>
      <c r="Z5968" s="25" t="str">
        <f t="shared" si="8749"/>
        <v>#NAME?</v>
      </c>
      <c r="AA5968" s="25" t="str">
        <f t="shared" si="8750"/>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1"/>
        <v>29</v>
      </c>
      <c r="B5969" s="10">
        <f t="shared" si="8292"/>
        <v>75</v>
      </c>
      <c r="C5969" s="12" t="s">
        <v>11137</v>
      </c>
      <c r="D5969" s="21" t="str">
        <f t="shared" si="8752"/>
        <v>noun</v>
      </c>
      <c r="E5969" s="21" t="s">
        <v>1988</v>
      </c>
      <c r="F5969" s="21" t="str">
        <f t="shared" si="8754"/>
        <v/>
      </c>
      <c r="G5969" s="21"/>
      <c r="H5969" s="21" t="str">
        <f t="shared" si="8755"/>
        <v>training, precept, training precept</v>
      </c>
      <c r="I5969" s="21" t="str">
        <f t="shared" si="8756"/>
        <v/>
      </c>
      <c r="J5969" s="21" t="str">
        <f t="shared" si="8757"/>
        <v>√sikkh (train)</v>
      </c>
      <c r="K5969" s="21">
        <f t="shared" si="8758"/>
        <v>1</v>
      </c>
      <c r="L5969" s="21" t="str">
        <f t="shared" si="8759"/>
        <v>a</v>
      </c>
      <c r="M5969" s="21" t="str">
        <f t="shared" si="8760"/>
        <v/>
      </c>
      <c r="N5969" s="21" t="str">
        <f t="shared" si="8761"/>
        <v>√sikkh + ā</v>
      </c>
      <c r="O5969" s="21" t="str">
        <f t="shared" si="8762"/>
        <v/>
      </c>
      <c r="P5969" s="21" t="str">
        <f t="shared" si="8763"/>
        <v/>
      </c>
      <c r="Q5969" s="21"/>
      <c r="R5969" s="21" t="s">
        <v>11402</v>
      </c>
      <c r="S5969" s="21" t="s">
        <v>11407</v>
      </c>
      <c r="T5969" s="21" t="s">
        <v>11418</v>
      </c>
      <c r="U5969" s="23"/>
      <c r="V5969" s="23"/>
      <c r="W5969" s="15">
        <f t="shared" si="2"/>
        <v>45635</v>
      </c>
      <c r="X5969" s="24">
        <v>5968.0</v>
      </c>
      <c r="Y5969" s="17" t="str">
        <f t="shared" si="8748"/>
        <v>=COUNTIFS(C$3:C5969,C5969)</v>
      </c>
      <c r="Z5969" s="25" t="str">
        <f t="shared" si="8749"/>
        <v>#NAME?</v>
      </c>
      <c r="AA5969" s="25" t="str">
        <f t="shared" si="8750"/>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1"/>
        <v>30</v>
      </c>
      <c r="B5970" s="10">
        <f t="shared" si="8292"/>
        <v>76</v>
      </c>
      <c r="C5970" s="12" t="s">
        <v>10666</v>
      </c>
      <c r="D5970" s="21" t="str">
        <f t="shared" si="8752"/>
        <v>noun</v>
      </c>
      <c r="E5970" s="21" t="s">
        <v>11370</v>
      </c>
      <c r="F5970" s="21" t="str">
        <f t="shared" si="8754"/>
        <v/>
      </c>
      <c r="G5970" s="21"/>
      <c r="H5970" s="21" t="str">
        <f t="shared" si="8755"/>
        <v>duty; obligation; business; something to be done</v>
      </c>
      <c r="I5970" s="21" t="str">
        <f t="shared" si="8756"/>
        <v>to be done</v>
      </c>
      <c r="J5970" s="21" t="str">
        <f t="shared" si="8757"/>
        <v>√kar (do, make)</v>
      </c>
      <c r="K5970" s="21">
        <f t="shared" si="8758"/>
        <v>7</v>
      </c>
      <c r="L5970" s="21" t="str">
        <f t="shared" si="8759"/>
        <v>o</v>
      </c>
      <c r="M5970" s="21" t="str">
        <f t="shared" si="8760"/>
        <v/>
      </c>
      <c r="N5970" s="21" t="str">
        <f t="shared" si="8761"/>
        <v>√kar + aṇīya</v>
      </c>
      <c r="O5970" s="21" t="str">
        <f t="shared" si="8762"/>
        <v/>
      </c>
      <c r="P5970" s="21" t="str">
        <f t="shared" si="8763"/>
        <v/>
      </c>
      <c r="Q5970" s="21"/>
      <c r="R5970" s="21" t="s">
        <v>11402</v>
      </c>
      <c r="S5970" s="21" t="s">
        <v>11407</v>
      </c>
      <c r="T5970" s="21" t="s">
        <v>11418</v>
      </c>
      <c r="U5970" s="23"/>
      <c r="V5970" s="23"/>
      <c r="W5970" s="15">
        <f t="shared" si="2"/>
        <v>45635</v>
      </c>
      <c r="X5970" s="24">
        <v>5969.0</v>
      </c>
      <c r="Y5970" s="17" t="str">
        <f t="shared" si="8748"/>
        <v>=COUNTIFS(C$3:C5970,C5970)</v>
      </c>
      <c r="Z5970" s="25" t="str">
        <f t="shared" si="8749"/>
        <v>#NAME?</v>
      </c>
      <c r="AA5970" s="25" t="str">
        <f t="shared" si="8750"/>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92"/>
        <v>0</v>
      </c>
      <c r="C5971" s="130"/>
      <c r="D5971" s="130"/>
      <c r="E5971" s="130"/>
      <c r="F5971" s="130"/>
      <c r="G5971" s="130"/>
      <c r="H5971" s="130"/>
      <c r="I5971" s="130"/>
      <c r="J5971" s="130"/>
      <c r="K5971" s="130"/>
      <c r="L5971" s="130"/>
      <c r="M5971" s="130"/>
      <c r="N5971" s="130"/>
      <c r="O5971" s="130"/>
      <c r="P5971" s="130"/>
      <c r="Q5971" s="130"/>
      <c r="R5971" s="130"/>
      <c r="S5971" s="130"/>
      <c r="T5971" s="130"/>
      <c r="U5971" s="36"/>
      <c r="V5971" s="36"/>
      <c r="W5971" s="15">
        <f t="shared" si="2"/>
        <v>45635</v>
      </c>
      <c r="X5971" s="24">
        <v>5970.0</v>
      </c>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92"/>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2"/>
        <v>45635</v>
      </c>
      <c r="X5972" s="24">
        <v>5971.0</v>
      </c>
      <c r="Y5972" s="17" t="str">
        <f t="shared" ref="Y5972:Y5980" si="8764">formulatext(A5972)</f>
        <v>#N/A</v>
      </c>
      <c r="Z5972" s="25" t="str">
        <f t="shared" ref="Z5972:Z5980" si="8765">org.libreoffice.regex(Y5972,"(\= COUNTIFS\(C\$\d{1,3}:)(C\d{1,3})(,)(C\d{1,3})(\))","$2")</f>
        <v>#NAME?</v>
      </c>
      <c r="AA5972" s="25" t="str">
        <f t="shared" ref="AA5972:AA5980" si="8766">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92"/>
        <v>1</v>
      </c>
      <c r="C5973" s="12" t="s">
        <v>11419</v>
      </c>
      <c r="D5973" s="21"/>
      <c r="E5973" s="21"/>
      <c r="F5973" s="21"/>
      <c r="G5973" s="21"/>
      <c r="H5973" s="21"/>
      <c r="I5973" s="21"/>
      <c r="J5973" s="21"/>
      <c r="K5973" s="21"/>
      <c r="L5973" s="21"/>
      <c r="M5973" s="21"/>
      <c r="N5973" s="21"/>
      <c r="O5973" s="21"/>
      <c r="P5973" s="21"/>
      <c r="Q5973" s="21"/>
      <c r="R5973" s="21"/>
      <c r="S5973" s="21"/>
      <c r="T5973" s="21"/>
      <c r="U5973" s="23"/>
      <c r="V5973" s="23"/>
      <c r="W5973" s="15">
        <f t="shared" si="2"/>
        <v>45635</v>
      </c>
      <c r="X5973" s="24">
        <v>5972.0</v>
      </c>
      <c r="Y5973" s="17" t="str">
        <f t="shared" si="8764"/>
        <v>#N/A</v>
      </c>
      <c r="Z5973" s="25" t="str">
        <f t="shared" si="8765"/>
        <v>#NAME?</v>
      </c>
      <c r="AA5973" s="25" t="str">
        <f t="shared" si="8766"/>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67">COUNTIFS(C$3:C5974,C5974)</f>
        <v>1</v>
      </c>
      <c r="B5974" s="10">
        <f t="shared" si="8292"/>
        <v>1</v>
      </c>
      <c r="C5974" s="12" t="s">
        <v>11420</v>
      </c>
      <c r="D5974" s="21" t="s">
        <v>250</v>
      </c>
      <c r="E5974" s="21" t="s">
        <v>11421</v>
      </c>
      <c r="F5974" s="21"/>
      <c r="G5974" s="21"/>
      <c r="H5974" s="21" t="s">
        <v>11422</v>
      </c>
      <c r="I5974" s="21"/>
      <c r="J5974" s="21"/>
      <c r="K5974" s="21"/>
      <c r="L5974" s="21"/>
      <c r="M5974" s="21"/>
      <c r="N5974" s="21" t="s">
        <v>11423</v>
      </c>
      <c r="O5974" s="21" t="s">
        <v>65</v>
      </c>
      <c r="P5974" s="21" t="s">
        <v>11423</v>
      </c>
      <c r="Q5974" s="21" t="s">
        <v>11424</v>
      </c>
      <c r="R5974" s="21" t="s">
        <v>11419</v>
      </c>
      <c r="S5974" s="21" t="s">
        <v>11425</v>
      </c>
      <c r="T5974" s="22" t="s">
        <v>11426</v>
      </c>
      <c r="U5974" s="23"/>
      <c r="V5974" s="23"/>
      <c r="W5974" s="15">
        <f t="shared" si="2"/>
        <v>45635</v>
      </c>
      <c r="X5974" s="24">
        <v>5973.0</v>
      </c>
      <c r="Y5974" s="17" t="str">
        <f t="shared" si="8764"/>
        <v>=COUNTIFS(C$3:C5974,C5974)</v>
      </c>
      <c r="Z5974" s="25" t="str">
        <f t="shared" si="8765"/>
        <v>#NAME?</v>
      </c>
      <c r="AA5974" s="25" t="str">
        <f t="shared" si="8766"/>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67"/>
        <v>2</v>
      </c>
      <c r="B5975" s="10">
        <f t="shared" si="8292"/>
        <v>2</v>
      </c>
      <c r="C5975" s="12" t="s">
        <v>11409</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11419</v>
      </c>
      <c r="S5975" s="21" t="s">
        <v>11425</v>
      </c>
      <c r="T5975" s="21" t="s">
        <v>11427</v>
      </c>
      <c r="U5975" s="77"/>
      <c r="V5975" s="23"/>
      <c r="W5975" s="15">
        <f t="shared" si="2"/>
        <v>45635</v>
      </c>
      <c r="X5975" s="24">
        <v>5974.0</v>
      </c>
      <c r="Y5975" s="17" t="str">
        <f t="shared" si="8764"/>
        <v>=COUNTIFS(C$3:C5975,C5975)</v>
      </c>
      <c r="Z5975" s="25" t="str">
        <f t="shared" si="8765"/>
        <v>#NAME?</v>
      </c>
      <c r="AA5975" s="25" t="str">
        <f t="shared" si="8766"/>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67"/>
        <v>1</v>
      </c>
      <c r="B5976" s="10">
        <f t="shared" si="8292"/>
        <v>1</v>
      </c>
      <c r="C5976" s="12" t="s">
        <v>11428</v>
      </c>
      <c r="D5976" s="21" t="s">
        <v>250</v>
      </c>
      <c r="E5976" s="21" t="s">
        <v>11429</v>
      </c>
      <c r="F5976" s="21"/>
      <c r="G5976" s="21"/>
      <c r="H5976" s="21" t="s">
        <v>11430</v>
      </c>
      <c r="I5976" s="21"/>
      <c r="J5976" s="21" t="s">
        <v>2588</v>
      </c>
      <c r="K5976" s="21">
        <v>1.0</v>
      </c>
      <c r="L5976" s="21" t="s">
        <v>35</v>
      </c>
      <c r="M5976" s="21"/>
      <c r="N5976" s="21" t="s">
        <v>11431</v>
      </c>
      <c r="O5976" s="21"/>
      <c r="P5976" s="21"/>
      <c r="Q5976" s="21"/>
      <c r="R5976" s="21" t="s">
        <v>11419</v>
      </c>
      <c r="S5976" s="21" t="s">
        <v>11425</v>
      </c>
      <c r="T5976" s="21" t="s">
        <v>11432</v>
      </c>
      <c r="U5976" s="23"/>
      <c r="V5976" s="23"/>
      <c r="W5976" s="15">
        <f t="shared" si="2"/>
        <v>45635</v>
      </c>
      <c r="X5976" s="24">
        <v>5975.0</v>
      </c>
      <c r="Y5976" s="17" t="str">
        <f t="shared" si="8764"/>
        <v>=COUNTIFS(C$3:C5976,C5976)</v>
      </c>
      <c r="Z5976" s="25" t="str">
        <f t="shared" si="8765"/>
        <v>#NAME?</v>
      </c>
      <c r="AA5976" s="25" t="str">
        <f t="shared" si="8766"/>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67"/>
        <v>5</v>
      </c>
      <c r="B5977" s="10">
        <f t="shared" si="8292"/>
        <v>10</v>
      </c>
      <c r="C5977" s="12" t="s">
        <v>8081</v>
      </c>
      <c r="D5977" s="21" t="str">
        <f t="shared" ref="D5977:D5980" si="8768">VLOOKUP($C5977,$C$1:$P$7320,2,0)</f>
        <v>noun</v>
      </c>
      <c r="E5977" s="21" t="str">
        <f t="shared" ref="E5977:E5978" si="8769">VLOOKUP($C5977,$C$1:$P$7320,3,0)</f>
        <v>masc acc sg of piṇḍapāta, comp</v>
      </c>
      <c r="F5977" s="21" t="str">
        <f t="shared" ref="F5977:F5980" si="8770">VLOOKUP($C5977,$C$1:$P$7320,4,0)</f>
        <v/>
      </c>
      <c r="G5977" s="21"/>
      <c r="H5977" s="21" t="str">
        <f t="shared" ref="H5977:H5980" si="8771">VLOOKUP($C5977,$C$1:$P$7320,6,0)</f>
        <v>alms food</v>
      </c>
      <c r="I5977" s="21" t="str">
        <f t="shared" ref="I5977:I5980" si="8772">VLOOKUP($C5977,$C$1:$P$7320,7,0)</f>
        <v>lump dropping</v>
      </c>
      <c r="J5977" s="21" t="str">
        <f t="shared" ref="J5977:J5980" si="8773">VLOOKUP($C5977,$C$1:$P$7320,8,0)</f>
        <v/>
      </c>
      <c r="K5977" s="21" t="str">
        <f t="shared" ref="K5977:K5980" si="8774">VLOOKUP($C5977,$C$1:$P$7320,9,0)</f>
        <v/>
      </c>
      <c r="L5977" s="21" t="str">
        <f t="shared" ref="L5977:L5980" si="8775">VLOOKUP($C5977,$C$1:$P$7320,10,0)</f>
        <v/>
      </c>
      <c r="M5977" s="21" t="str">
        <f t="shared" ref="M5977:M5980" si="8776">VLOOKUP($C5977,$C$1:$P$7320,11,0)</f>
        <v/>
      </c>
      <c r="N5977" s="21" t="str">
        <f t="shared" ref="N5977:N5980" si="8777">VLOOKUP($C5977,$C$1:$P$7320,12,0)</f>
        <v>piṇḍa + pāta</v>
      </c>
      <c r="O5977" s="21" t="str">
        <f t="shared" ref="O5977:O5980" si="8778">VLOOKUP($C5977,$C$1:$P$7320,13,0)</f>
        <v>accusative tappurisa</v>
      </c>
      <c r="P5977" s="21" t="str">
        <f t="shared" ref="P5977:P5980" si="8779">VLOOKUP($C5977,$C$1:$P$7320,14,0)</f>
        <v>piṇḍaṃ + pāta</v>
      </c>
      <c r="Q5977" s="21"/>
      <c r="R5977" s="21" t="s">
        <v>11419</v>
      </c>
      <c r="S5977" s="21" t="s">
        <v>11425</v>
      </c>
      <c r="T5977" s="21" t="s">
        <v>11427</v>
      </c>
      <c r="U5977" s="23"/>
      <c r="V5977" s="23"/>
      <c r="W5977" s="15">
        <f t="shared" si="2"/>
        <v>45635</v>
      </c>
      <c r="X5977" s="24">
        <v>5976.0</v>
      </c>
      <c r="Y5977" s="17" t="str">
        <f t="shared" si="8764"/>
        <v>=COUNTIFS(C$3:C5977,C5977)</v>
      </c>
      <c r="Z5977" s="25" t="str">
        <f t="shared" si="8765"/>
        <v>#NAME?</v>
      </c>
      <c r="AA5977" s="25" t="str">
        <f t="shared" si="8766"/>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67"/>
        <v>4</v>
      </c>
      <c r="B5978" s="10">
        <f t="shared" si="8292"/>
        <v>5</v>
      </c>
      <c r="C5978" s="12" t="s">
        <v>11379</v>
      </c>
      <c r="D5978" s="21" t="str">
        <f t="shared" si="8768"/>
        <v>comp</v>
      </c>
      <c r="E5978" s="21" t="str">
        <f t="shared" si="8769"/>
        <v>sandhi, fut + ind</v>
      </c>
      <c r="F5978" s="21" t="str">
        <f t="shared" si="8770"/>
        <v/>
      </c>
      <c r="G5978" s="21"/>
      <c r="H5978" s="21" t="str">
        <f t="shared" si="8771"/>
        <v/>
      </c>
      <c r="I5978" s="21" t="str">
        <f t="shared" si="8772"/>
        <v/>
      </c>
      <c r="J5978" s="21" t="str">
        <f t="shared" si="8773"/>
        <v/>
      </c>
      <c r="K5978" s="21" t="str">
        <f t="shared" si="8774"/>
        <v/>
      </c>
      <c r="L5978" s="21" t="str">
        <f t="shared" si="8775"/>
        <v/>
      </c>
      <c r="M5978" s="21" t="str">
        <f t="shared" si="8776"/>
        <v/>
      </c>
      <c r="N5978" s="21" t="str">
        <f t="shared" si="8777"/>
        <v>paṭiggahessāmi + iti</v>
      </c>
      <c r="O5978" s="21" t="str">
        <f t="shared" si="8778"/>
        <v/>
      </c>
      <c r="P5978" s="21" t="str">
        <f t="shared" si="8779"/>
        <v/>
      </c>
      <c r="Q5978" s="21"/>
      <c r="R5978" s="21" t="s">
        <v>11419</v>
      </c>
      <c r="S5978" s="21" t="s">
        <v>11425</v>
      </c>
      <c r="T5978" s="21" t="s">
        <v>11427</v>
      </c>
      <c r="U5978" s="23"/>
      <c r="V5978" s="23"/>
      <c r="W5978" s="15">
        <f t="shared" si="2"/>
        <v>45635</v>
      </c>
      <c r="X5978" s="24">
        <v>5977.0</v>
      </c>
      <c r="Y5978" s="17" t="str">
        <f t="shared" si="8764"/>
        <v>=COUNTIFS(C$3:C5978,C5978)</v>
      </c>
      <c r="Z5978" s="25" t="str">
        <f t="shared" si="8765"/>
        <v>#NAME?</v>
      </c>
      <c r="AA5978" s="25" t="str">
        <f t="shared" si="8766"/>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67"/>
        <v>30</v>
      </c>
      <c r="B5979" s="10">
        <f t="shared" si="8292"/>
        <v>75</v>
      </c>
      <c r="C5979" s="12" t="s">
        <v>11137</v>
      </c>
      <c r="D5979" s="21" t="str">
        <f t="shared" si="8768"/>
        <v>noun</v>
      </c>
      <c r="E5979" s="21" t="s">
        <v>1988</v>
      </c>
      <c r="F5979" s="21" t="str">
        <f t="shared" si="8770"/>
        <v/>
      </c>
      <c r="G5979" s="21"/>
      <c r="H5979" s="21" t="str">
        <f t="shared" si="8771"/>
        <v>training, precept, training precept</v>
      </c>
      <c r="I5979" s="21" t="str">
        <f t="shared" si="8772"/>
        <v/>
      </c>
      <c r="J5979" s="21" t="str">
        <f t="shared" si="8773"/>
        <v>√sikkh (train)</v>
      </c>
      <c r="K5979" s="21">
        <f t="shared" si="8774"/>
        <v>1</v>
      </c>
      <c r="L5979" s="21" t="str">
        <f t="shared" si="8775"/>
        <v>a</v>
      </c>
      <c r="M5979" s="21" t="str">
        <f t="shared" si="8776"/>
        <v/>
      </c>
      <c r="N5979" s="21" t="str">
        <f t="shared" si="8777"/>
        <v>√sikkh + ā</v>
      </c>
      <c r="O5979" s="21" t="str">
        <f t="shared" si="8778"/>
        <v/>
      </c>
      <c r="P5979" s="21" t="str">
        <f t="shared" si="8779"/>
        <v/>
      </c>
      <c r="Q5979" s="21"/>
      <c r="R5979" s="21" t="s">
        <v>11419</v>
      </c>
      <c r="S5979" s="21" t="s">
        <v>11425</v>
      </c>
      <c r="T5979" s="21" t="s">
        <v>11427</v>
      </c>
      <c r="U5979" s="23"/>
      <c r="V5979" s="23"/>
      <c r="W5979" s="15">
        <f t="shared" si="2"/>
        <v>45635</v>
      </c>
      <c r="X5979" s="24">
        <v>5978.0</v>
      </c>
      <c r="Y5979" s="17" t="str">
        <f t="shared" si="8764"/>
        <v>=COUNTIFS(C$3:C5979,C5979)</v>
      </c>
      <c r="Z5979" s="25" t="str">
        <f t="shared" si="8765"/>
        <v>#NAME?</v>
      </c>
      <c r="AA5979" s="25" t="str">
        <f t="shared" si="8766"/>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67"/>
        <v>31</v>
      </c>
      <c r="B5980" s="10">
        <f t="shared" si="8292"/>
        <v>76</v>
      </c>
      <c r="C5980" s="12" t="s">
        <v>10666</v>
      </c>
      <c r="D5980" s="21" t="str">
        <f t="shared" si="8768"/>
        <v>noun</v>
      </c>
      <c r="E5980" s="21" t="s">
        <v>11370</v>
      </c>
      <c r="F5980" s="21" t="str">
        <f t="shared" si="8770"/>
        <v/>
      </c>
      <c r="G5980" s="21"/>
      <c r="H5980" s="21" t="str">
        <f t="shared" si="8771"/>
        <v>duty; obligation; business; something to be done</v>
      </c>
      <c r="I5980" s="21" t="str">
        <f t="shared" si="8772"/>
        <v>to be done</v>
      </c>
      <c r="J5980" s="21" t="str">
        <f t="shared" si="8773"/>
        <v>√kar (do, make)</v>
      </c>
      <c r="K5980" s="21">
        <f t="shared" si="8774"/>
        <v>7</v>
      </c>
      <c r="L5980" s="21" t="str">
        <f t="shared" si="8775"/>
        <v>o</v>
      </c>
      <c r="M5980" s="21" t="str">
        <f t="shared" si="8776"/>
        <v/>
      </c>
      <c r="N5980" s="21" t="str">
        <f t="shared" si="8777"/>
        <v>√kar + aṇīya</v>
      </c>
      <c r="O5980" s="21" t="str">
        <f t="shared" si="8778"/>
        <v/>
      </c>
      <c r="P5980" s="21" t="str">
        <f t="shared" si="8779"/>
        <v/>
      </c>
      <c r="Q5980" s="21"/>
      <c r="R5980" s="21" t="s">
        <v>11419</v>
      </c>
      <c r="S5980" s="21" t="s">
        <v>11425</v>
      </c>
      <c r="T5980" s="21" t="s">
        <v>11427</v>
      </c>
      <c r="U5980" s="23"/>
      <c r="V5980" s="23"/>
      <c r="W5980" s="15">
        <f t="shared" si="2"/>
        <v>45635</v>
      </c>
      <c r="X5980" s="24">
        <v>5979.0</v>
      </c>
      <c r="Y5980" s="17" t="str">
        <f t="shared" si="8764"/>
        <v>=COUNTIFS(C$3:C5980,C5980)</v>
      </c>
      <c r="Z5980" s="25" t="str">
        <f t="shared" si="8765"/>
        <v>#NAME?</v>
      </c>
      <c r="AA5980" s="25" t="str">
        <f t="shared" si="8766"/>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2"/>
      <c r="B5981" s="10">
        <f t="shared" si="8292"/>
        <v>0</v>
      </c>
      <c r="C5981" s="113"/>
      <c r="D5981" s="114"/>
      <c r="E5981" s="114"/>
      <c r="F5981" s="114"/>
      <c r="G5981" s="114"/>
      <c r="H5981" s="114"/>
      <c r="I5981" s="114"/>
      <c r="J5981" s="114"/>
      <c r="K5981" s="114"/>
      <c r="L5981" s="114"/>
      <c r="M5981" s="114"/>
      <c r="N5981" s="114"/>
      <c r="O5981" s="114"/>
      <c r="P5981" s="114"/>
      <c r="Q5981" s="114"/>
      <c r="R5981" s="114"/>
      <c r="S5981" s="114"/>
      <c r="T5981" s="114"/>
      <c r="U5981" s="112"/>
      <c r="V5981" s="112"/>
      <c r="W5981" s="15">
        <f t="shared" si="2"/>
        <v>45635</v>
      </c>
      <c r="X5981" s="24">
        <v>5980.0</v>
      </c>
      <c r="Y5981" s="112"/>
      <c r="Z5981" s="112"/>
      <c r="AA5981" s="112"/>
      <c r="AB5981" s="112"/>
      <c r="AC5981" s="112"/>
      <c r="AD5981" s="112"/>
      <c r="AE5981" s="112"/>
      <c r="AF5981" s="112"/>
      <c r="AG5981" s="112"/>
      <c r="AH5981" s="112"/>
      <c r="AI5981" s="112"/>
      <c r="AJ5981" s="112"/>
      <c r="AK5981" s="112"/>
      <c r="AL5981" s="115"/>
      <c r="AM5981" s="115"/>
      <c r="AN5981" s="115"/>
      <c r="AO5981" s="115"/>
      <c r="AP5981" s="115"/>
      <c r="AQ5981" s="115"/>
      <c r="AR5981" s="115"/>
      <c r="AS5981" s="115"/>
      <c r="AT5981" s="115"/>
      <c r="AU5981" s="115"/>
    </row>
    <row r="5982" ht="15.75" customHeight="1">
      <c r="A5982" s="116"/>
      <c r="B5982" s="10">
        <f t="shared" si="8292"/>
        <v>1</v>
      </c>
      <c r="C5982" s="131" t="s">
        <v>11433</v>
      </c>
      <c r="D5982" s="118"/>
      <c r="E5982" s="118"/>
      <c r="F5982" s="118"/>
      <c r="G5982" s="118"/>
      <c r="H5982" s="118"/>
      <c r="I5982" s="118"/>
      <c r="J5982" s="118"/>
      <c r="K5982" s="118"/>
      <c r="L5982" s="118"/>
      <c r="M5982" s="118"/>
      <c r="N5982" s="118"/>
      <c r="O5982" s="118"/>
      <c r="P5982" s="118"/>
      <c r="Q5982" s="124"/>
      <c r="R5982" s="118"/>
      <c r="S5982" s="118"/>
      <c r="T5982" s="120"/>
      <c r="U5982" s="121"/>
      <c r="V5982" s="121"/>
      <c r="W5982" s="15">
        <f t="shared" si="2"/>
        <v>45635</v>
      </c>
      <c r="X5982" s="24">
        <v>5981.0</v>
      </c>
      <c r="Y5982" s="121"/>
      <c r="Z5982" s="121"/>
      <c r="AA5982" s="121"/>
      <c r="AB5982" s="121"/>
      <c r="AC5982" s="121"/>
      <c r="AD5982" s="121"/>
      <c r="AE5982" s="121"/>
      <c r="AF5982" s="121"/>
      <c r="AG5982" s="121"/>
      <c r="AH5982" s="121"/>
      <c r="AI5982" s="121"/>
      <c r="AJ5982" s="121"/>
      <c r="AK5982" s="121"/>
      <c r="AL5982" s="122"/>
      <c r="AM5982" s="122"/>
      <c r="AN5982" s="122"/>
      <c r="AO5982" s="122"/>
      <c r="AP5982" s="122"/>
      <c r="AQ5982" s="122"/>
      <c r="AR5982" s="122"/>
      <c r="AS5982" s="122"/>
      <c r="AT5982" s="122"/>
      <c r="AU5982" s="122"/>
    </row>
    <row r="5983" ht="15.75" customHeight="1">
      <c r="A5983" s="123">
        <f t="shared" ref="A5983:A5986" si="8780">COUNTIFS(C$3:C5983,C5983)</f>
        <v>1</v>
      </c>
      <c r="B5983" s="10">
        <f t="shared" si="8292"/>
        <v>1</v>
      </c>
      <c r="C5983" s="117" t="s">
        <v>11434</v>
      </c>
      <c r="D5983" s="124" t="s">
        <v>47</v>
      </c>
      <c r="E5983" s="119" t="s">
        <v>11435</v>
      </c>
      <c r="F5983" s="124"/>
      <c r="G5983" s="124"/>
      <c r="H5983" s="119" t="s">
        <v>11436</v>
      </c>
      <c r="I5983" s="124"/>
      <c r="J5983" s="124"/>
      <c r="K5983" s="124"/>
      <c r="L5983" s="124"/>
      <c r="M5983" s="124"/>
      <c r="N5983" s="119" t="s">
        <v>11437</v>
      </c>
      <c r="O5983" s="124" t="s">
        <v>65</v>
      </c>
      <c r="P5983" s="119" t="s">
        <v>11437</v>
      </c>
      <c r="Q5983" s="124"/>
      <c r="R5983" s="124" t="s">
        <v>11419</v>
      </c>
      <c r="S5983" s="124" t="s">
        <v>11425</v>
      </c>
      <c r="T5983" s="119" t="s">
        <v>11438</v>
      </c>
      <c r="U5983" s="126"/>
      <c r="V5983" s="126"/>
      <c r="W5983" s="15">
        <f t="shared" si="2"/>
        <v>45635</v>
      </c>
      <c r="X5983" s="24">
        <v>5982.0</v>
      </c>
      <c r="Y5983" s="121" t="str">
        <f>formulatext(A5983)</f>
        <v>=COUNTIFS(C$3:C5983,C5983)</v>
      </c>
      <c r="Z5983" s="127" t="str">
        <f>org.libreoffice.regex(Y5983,"(\= COUNTIFS\(C\$\d{1,3}:)(C\d{1,3})(,)(C\d{1,3})(\))","$2")</f>
        <v>#NAME?</v>
      </c>
      <c r="AA5983" s="127" t="str">
        <f>org.libreoffice.regex(Y5983,"(\= COUNTIFS\(C\$\d{1,3}:)(C\d{1,3})(,)(C\d{1,3})(\))","$4")</f>
        <v>#NAME?</v>
      </c>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si="8780"/>
        <v>1</v>
      </c>
      <c r="B5984" s="10">
        <f t="shared" si="8292"/>
        <v>1</v>
      </c>
      <c r="C5984" s="117" t="s">
        <v>11439</v>
      </c>
      <c r="D5984" s="143" t="s">
        <v>250</v>
      </c>
      <c r="E5984" s="143" t="s">
        <v>997</v>
      </c>
      <c r="F5984" s="143"/>
      <c r="G5984" s="143"/>
      <c r="H5984" s="146" t="s">
        <v>11321</v>
      </c>
      <c r="I5984" s="143" t="s">
        <v>11322</v>
      </c>
      <c r="J5984" s="143"/>
      <c r="K5984" s="143"/>
      <c r="L5984" s="143"/>
      <c r="M5984" s="143"/>
      <c r="N5984" s="143" t="s">
        <v>11440</v>
      </c>
      <c r="O5984" s="143" t="s">
        <v>178</v>
      </c>
      <c r="P5984" s="124" t="s">
        <v>11324</v>
      </c>
      <c r="Q5984" s="124"/>
      <c r="R5984" s="124" t="s">
        <v>11419</v>
      </c>
      <c r="S5984" s="124" t="s">
        <v>11425</v>
      </c>
      <c r="T5984" s="119" t="s">
        <v>11441</v>
      </c>
      <c r="U5984" s="150"/>
      <c r="V5984" s="126"/>
      <c r="W5984" s="15">
        <f t="shared" si="2"/>
        <v>45635</v>
      </c>
      <c r="X5984" s="24">
        <v>5983.0</v>
      </c>
      <c r="Y5984" s="121"/>
      <c r="Z5984" s="127"/>
      <c r="AA5984" s="127"/>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80"/>
        <v>15</v>
      </c>
      <c r="B5985" s="10">
        <f t="shared" si="8292"/>
        <v>19</v>
      </c>
      <c r="C5985" s="128" t="s">
        <v>5844</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4"/>
      <c r="P5985" s="124"/>
      <c r="Q5985" s="124"/>
      <c r="R5985" s="124" t="s">
        <v>11419</v>
      </c>
      <c r="S5985" s="124" t="s">
        <v>11425</v>
      </c>
      <c r="T5985" s="134" t="s">
        <v>11433</v>
      </c>
      <c r="U5985" s="126"/>
      <c r="V5985" s="126"/>
      <c r="W5985" s="15">
        <f t="shared" si="2"/>
        <v>45635</v>
      </c>
      <c r="X5985" s="24">
        <v>5984.0</v>
      </c>
      <c r="Y5985" s="121" t="str">
        <f t="shared" ref="Y5985:Y5986" si="8781">formulatext(A5985)</f>
        <v>=COUNTIFS(C$3:C5985,C5985)</v>
      </c>
      <c r="Z5985" s="127" t="str">
        <f t="shared" ref="Z5985:Z5986" si="8782">org.libreoffice.regex(Y5985,"(\= COUNTIFS\(C\$\d{1,3}:)(C\d{1,3})(,)(C\d{1,3})(\))","$2")</f>
        <v>#NAME?</v>
      </c>
      <c r="AA5985" s="127" t="str">
        <f t="shared" ref="AA5985:AA5986" si="8783">org.libreoffice.regex(Y5985,"(\= COUNTIFS\(C\$\d{1,3}:)(C\d{1,3})(,)(C\d{1,3})(\))","$4")</f>
        <v>#NAME?</v>
      </c>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80"/>
        <v>3</v>
      </c>
      <c r="B5986" s="10">
        <f t="shared" si="8292"/>
        <v>3</v>
      </c>
      <c r="C5986" s="117" t="s">
        <v>7089</v>
      </c>
      <c r="D5986" s="124" t="str">
        <f>VLOOKUP($C5986,$C$1:$P$6241,2,0)</f>
        <v>ordin</v>
      </c>
      <c r="E5986" s="124" t="str">
        <f>VLOOKUP($C5986,$C$1:$P$6241,3,0)</f>
        <v>masc nom sg of tatiya</v>
      </c>
      <c r="F5986" s="124" t="str">
        <f>VLOOKUP($C5986,$C$1:$P$6241,4,0)</f>
        <v/>
      </c>
      <c r="G5986" s="124"/>
      <c r="H5986" s="124" t="str">
        <f>VLOOKUP($C5986,$C$1:$P$6241,6,0)</f>
        <v>third</v>
      </c>
      <c r="I5986" s="124" t="str">
        <f>VLOOKUP($C5986,$C$1:$P$6241,7,0)</f>
        <v/>
      </c>
      <c r="J5986" s="124" t="str">
        <f>VLOOKUP($C5986,$C$1:$P$6241,8,0)</f>
        <v/>
      </c>
      <c r="K5986" s="124" t="str">
        <f>VLOOKUP($C5986,$C$1:$P$6241,9,0)</f>
        <v/>
      </c>
      <c r="L5986" s="124" t="str">
        <f>VLOOKUP($C5986,$C$1:$P$6241,10,0)</f>
        <v/>
      </c>
      <c r="M5986" s="124" t="str">
        <f>VLOOKUP($C5986,$C$1:$P$6241,11,0)</f>
        <v/>
      </c>
      <c r="N5986" s="124" t="str">
        <f>VLOOKUP($C5986,$C$1:$P$6241,12,0)</f>
        <v>ti &gt; ta + tiya</v>
      </c>
      <c r="O5986" s="124" t="str">
        <f>VLOOKUP($C5986,$C$1:$P$6241,13,0)</f>
        <v/>
      </c>
      <c r="P5986" s="124" t="str">
        <f>VLOOKUP($C5986,$C$1:$P$6241,14,0)</f>
        <v/>
      </c>
      <c r="Q5986" s="124"/>
      <c r="R5986" s="124" t="s">
        <v>11419</v>
      </c>
      <c r="S5986" s="124" t="s">
        <v>11425</v>
      </c>
      <c r="T5986" s="134" t="s">
        <v>11433</v>
      </c>
      <c r="U5986" s="126"/>
      <c r="V5986" s="126"/>
      <c r="W5986" s="15">
        <f t="shared" si="2"/>
        <v>45635</v>
      </c>
      <c r="X5986" s="24">
        <v>5985.0</v>
      </c>
      <c r="Y5986" s="121" t="str">
        <f t="shared" si="8781"/>
        <v>=COUNTIFS(C$3:C5986,C5986)</v>
      </c>
      <c r="Z5986" s="127" t="str">
        <f t="shared" si="8782"/>
        <v>#NAME?</v>
      </c>
      <c r="AA5986" s="127" t="str">
        <f t="shared" si="8783"/>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36"/>
      <c r="B5987" s="10">
        <f t="shared" si="8292"/>
        <v>0</v>
      </c>
      <c r="C5987" s="130"/>
      <c r="D5987" s="130"/>
      <c r="E5987" s="130"/>
      <c r="F5987" s="130"/>
      <c r="G5987" s="130"/>
      <c r="H5987" s="130"/>
      <c r="I5987" s="130"/>
      <c r="J5987" s="130"/>
      <c r="K5987" s="130"/>
      <c r="L5987" s="130"/>
      <c r="M5987" s="130"/>
      <c r="N5987" s="130"/>
      <c r="O5987" s="130"/>
      <c r="P5987" s="130"/>
      <c r="Q5987" s="130"/>
      <c r="R5987" s="130"/>
      <c r="S5987" s="130"/>
      <c r="T5987" s="130"/>
      <c r="U5987" s="36"/>
      <c r="V5987" s="36"/>
      <c r="W5987" s="15">
        <f t="shared" si="2"/>
        <v>45635</v>
      </c>
      <c r="X5987" s="24">
        <v>5986.0</v>
      </c>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92"/>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2"/>
        <v>45635</v>
      </c>
      <c r="X5988" s="24">
        <v>5987.0</v>
      </c>
      <c r="Y5988" s="17" t="str">
        <f t="shared" ref="Y5988:Y5996" si="8784">formulatext(A5988)</f>
        <v>#N/A</v>
      </c>
      <c r="Z5988" s="25" t="str">
        <f t="shared" ref="Z5988:Z5996" si="8785">org.libreoffice.regex(Y5988,"(\= COUNTIFS\(C\$\d{1,3}:)(C\d{1,3})(,)(C\d{1,3})(\))","$2")</f>
        <v>#NAME?</v>
      </c>
      <c r="AA5988" s="25" t="str">
        <f t="shared" ref="AA5988:AA5996" si="8786">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92"/>
        <v>1</v>
      </c>
      <c r="C5989" s="12" t="s">
        <v>11442</v>
      </c>
      <c r="D5989" s="21"/>
      <c r="E5989" s="21"/>
      <c r="F5989" s="21"/>
      <c r="G5989" s="21"/>
      <c r="H5989" s="21"/>
      <c r="I5989" s="21"/>
      <c r="J5989" s="21"/>
      <c r="K5989" s="21"/>
      <c r="L5989" s="21"/>
      <c r="M5989" s="21"/>
      <c r="N5989" s="21"/>
      <c r="O5989" s="21"/>
      <c r="P5989" s="21"/>
      <c r="Q5989" s="21"/>
      <c r="R5989" s="21"/>
      <c r="S5989" s="21"/>
      <c r="T5989" s="21"/>
      <c r="U5989" s="23"/>
      <c r="V5989" s="23"/>
      <c r="W5989" s="15">
        <f t="shared" si="2"/>
        <v>45635</v>
      </c>
      <c r="X5989" s="24">
        <v>5988.0</v>
      </c>
      <c r="Y5989" s="17" t="str">
        <f t="shared" si="8784"/>
        <v>#N/A</v>
      </c>
      <c r="Z5989" s="25" t="str">
        <f t="shared" si="8785"/>
        <v>#NAME?</v>
      </c>
      <c r="AA5989" s="25" t="str">
        <f t="shared" si="8786"/>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87">COUNTIFS(C$3:C5990,C5990)</f>
        <v>2</v>
      </c>
      <c r="B5990" s="10">
        <f t="shared" si="8292"/>
        <v>2</v>
      </c>
      <c r="C5990" s="12" t="s">
        <v>11372</v>
      </c>
      <c r="D5990" s="21" t="str">
        <f t="shared" ref="D5990:D5991" si="8788">VLOOKUP($C5990,$C$1:$P$7320,2,0)</f>
        <v>ind</v>
      </c>
      <c r="E5990" s="21" t="str">
        <f t="shared" ref="E5990:E5991" si="8789">VLOOKUP($C5990,$C$1:$P$7320,3,0)</f>
        <v>adv, nt acc sg of sakkacca</v>
      </c>
      <c r="F5990" s="21" t="str">
        <f t="shared" ref="F5990:F5991" si="8790">VLOOKUP($C5990,$C$1:$P$7320,4,0)</f>
        <v/>
      </c>
      <c r="G5990" s="21"/>
      <c r="H5990" s="21" t="str">
        <f t="shared" ref="H5990:H5991" si="8791">VLOOKUP($C5990,$C$1:$P$7320,6,0)</f>
        <v>respectfully; carefully; thoroughly; properly</v>
      </c>
      <c r="I5990" s="21" t="str">
        <f t="shared" ref="I5990:I5991" si="8792">VLOOKUP($C5990,$C$1:$P$7320,7,0)</f>
        <v/>
      </c>
      <c r="J5990" s="21" t="str">
        <f t="shared" ref="J5990:J5991" si="8793">VLOOKUP($C5990,$C$1:$P$7320,8,0)</f>
        <v>√kar (do, make)</v>
      </c>
      <c r="K5990" s="21">
        <f t="shared" ref="K5990:K5991" si="8794">VLOOKUP($C5990,$C$1:$P$7320,9,0)</f>
        <v>7</v>
      </c>
      <c r="L5990" s="21" t="str">
        <f t="shared" ref="L5990:L5991" si="8795">VLOOKUP($C5990,$C$1:$P$7320,10,0)</f>
        <v>o</v>
      </c>
      <c r="M5990" s="21" t="str">
        <f t="shared" ref="M5990:M5991" si="8796">VLOOKUP($C5990,$C$1:$P$7320,11,0)</f>
        <v/>
      </c>
      <c r="N5990" s="21" t="str">
        <f t="shared" ref="N5990:N5991" si="8797">VLOOKUP($C5990,$C$1:$P$7320,12,0)</f>
        <v>sat + √kar + tya + aṃ</v>
      </c>
      <c r="O5990" s="21" t="str">
        <f t="shared" ref="O5990:O5991" si="8798">VLOOKUP($C5990,$C$1:$P$7320,13,0)</f>
        <v/>
      </c>
      <c r="P5990" s="21" t="str">
        <f t="shared" ref="P5990:P5991" si="8799">VLOOKUP($C5990,$C$1:$P$7320,14,0)</f>
        <v/>
      </c>
      <c r="Q5990" s="21"/>
      <c r="R5990" s="21" t="s">
        <v>11442</v>
      </c>
      <c r="S5990" s="21" t="s">
        <v>11443</v>
      </c>
      <c r="T5990" s="21" t="s">
        <v>11444</v>
      </c>
      <c r="U5990" s="77"/>
      <c r="V5990" s="23"/>
      <c r="W5990" s="15">
        <f t="shared" si="2"/>
        <v>45635</v>
      </c>
      <c r="X5990" s="24">
        <v>5989.0</v>
      </c>
      <c r="Y5990" s="17" t="str">
        <f t="shared" si="8784"/>
        <v>=COUNTIFS(C$3:C5990,C5990)</v>
      </c>
      <c r="Z5990" s="25" t="str">
        <f t="shared" si="8785"/>
        <v>#NAME?</v>
      </c>
      <c r="AA5990" s="25" t="str">
        <f t="shared" si="8786"/>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87"/>
        <v>6</v>
      </c>
      <c r="B5991" s="10">
        <f t="shared" si="8292"/>
        <v>10</v>
      </c>
      <c r="C5991" s="12" t="s">
        <v>8081</v>
      </c>
      <c r="D5991" s="21" t="str">
        <f t="shared" si="8788"/>
        <v>noun</v>
      </c>
      <c r="E5991" s="21" t="str">
        <f t="shared" si="8789"/>
        <v>masc acc sg of piṇḍapāta, comp</v>
      </c>
      <c r="F5991" s="21" t="str">
        <f t="shared" si="8790"/>
        <v/>
      </c>
      <c r="G5991" s="21"/>
      <c r="H5991" s="21" t="str">
        <f t="shared" si="8791"/>
        <v>alms food</v>
      </c>
      <c r="I5991" s="21" t="str">
        <f t="shared" si="8792"/>
        <v>lump dropping</v>
      </c>
      <c r="J5991" s="21" t="str">
        <f t="shared" si="8793"/>
        <v/>
      </c>
      <c r="K5991" s="21" t="str">
        <f t="shared" si="8794"/>
        <v/>
      </c>
      <c r="L5991" s="21" t="str">
        <f t="shared" si="8795"/>
        <v/>
      </c>
      <c r="M5991" s="21" t="str">
        <f t="shared" si="8796"/>
        <v/>
      </c>
      <c r="N5991" s="21" t="str">
        <f t="shared" si="8797"/>
        <v>piṇḍa + pāta</v>
      </c>
      <c r="O5991" s="21" t="str">
        <f t="shared" si="8798"/>
        <v>accusative tappurisa</v>
      </c>
      <c r="P5991" s="21" t="str">
        <f t="shared" si="8799"/>
        <v>piṇḍaṃ + pāta</v>
      </c>
      <c r="Q5991" s="21"/>
      <c r="R5991" s="21" t="s">
        <v>11442</v>
      </c>
      <c r="S5991" s="21" t="s">
        <v>11443</v>
      </c>
      <c r="T5991" s="21" t="s">
        <v>11444</v>
      </c>
      <c r="U5991" s="23"/>
      <c r="V5991" s="23"/>
      <c r="W5991" s="15">
        <f t="shared" si="2"/>
        <v>45635</v>
      </c>
      <c r="X5991" s="24">
        <v>5990.0</v>
      </c>
      <c r="Y5991" s="17" t="str">
        <f t="shared" si="8784"/>
        <v>=COUNTIFS(C$3:C5991,C5991)</v>
      </c>
      <c r="Z5991" s="25" t="str">
        <f t="shared" si="8785"/>
        <v>#NAME?</v>
      </c>
      <c r="AA5991" s="25" t="str">
        <f t="shared" si="8786"/>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87"/>
        <v>1</v>
      </c>
      <c r="B5992" s="10">
        <f t="shared" si="8292"/>
        <v>17</v>
      </c>
      <c r="C5992" s="12" t="s">
        <v>11445</v>
      </c>
      <c r="D5992" s="21" t="s">
        <v>118</v>
      </c>
      <c r="E5992" s="27" t="s">
        <v>5216</v>
      </c>
      <c r="F5992" s="21"/>
      <c r="G5992" s="21"/>
      <c r="H5992" s="21"/>
      <c r="I5992" s="21"/>
      <c r="J5992" s="21"/>
      <c r="K5992" s="21"/>
      <c r="L5992" s="21"/>
      <c r="M5992" s="21"/>
      <c r="N5992" s="21" t="s">
        <v>11446</v>
      </c>
      <c r="O5992" s="21"/>
      <c r="P5992" s="21"/>
      <c r="Q5992" s="21"/>
      <c r="R5992" s="21" t="s">
        <v>11442</v>
      </c>
      <c r="S5992" s="21" t="s">
        <v>11443</v>
      </c>
      <c r="T5992" s="21" t="s">
        <v>11444</v>
      </c>
      <c r="U5992" s="23"/>
      <c r="V5992" s="23"/>
      <c r="W5992" s="15">
        <f t="shared" si="2"/>
        <v>45635</v>
      </c>
      <c r="X5992" s="24">
        <v>5991.0</v>
      </c>
      <c r="Y5992" s="17" t="str">
        <f t="shared" si="8784"/>
        <v>=COUNTIFS(C$3:C5992,C5992)</v>
      </c>
      <c r="Z5992" s="25" t="str">
        <f t="shared" si="8785"/>
        <v>#NAME?</v>
      </c>
      <c r="AA5992" s="25" t="str">
        <f t="shared" si="8786"/>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87"/>
        <v>1</v>
      </c>
      <c r="B5993" s="10">
        <f t="shared" si="8292"/>
        <v>1</v>
      </c>
      <c r="C5993" s="12" t="s">
        <v>11447</v>
      </c>
      <c r="D5993" s="21" t="s">
        <v>84</v>
      </c>
      <c r="E5993" s="21" t="s">
        <v>11448</v>
      </c>
      <c r="F5993" s="21"/>
      <c r="G5993" s="21"/>
      <c r="H5993" s="21" t="s">
        <v>11449</v>
      </c>
      <c r="I5993" s="21"/>
      <c r="J5993" s="21" t="s">
        <v>5414</v>
      </c>
      <c r="K5993" s="21">
        <v>2.0</v>
      </c>
      <c r="L5993" s="21" t="s">
        <v>3045</v>
      </c>
      <c r="M5993" s="21" t="s">
        <v>6525</v>
      </c>
      <c r="N5993" s="21" t="s">
        <v>11450</v>
      </c>
      <c r="O5993" s="21"/>
      <c r="P5993" s="21"/>
      <c r="Q5993" s="21"/>
      <c r="R5993" s="21" t="s">
        <v>11442</v>
      </c>
      <c r="S5993" s="21" t="s">
        <v>11443</v>
      </c>
      <c r="T5993" s="21" t="s">
        <v>11451</v>
      </c>
      <c r="U5993" s="23"/>
      <c r="V5993" s="23"/>
      <c r="W5993" s="15">
        <f t="shared" si="2"/>
        <v>45635</v>
      </c>
      <c r="X5993" s="24">
        <v>5992.0</v>
      </c>
      <c r="Y5993" s="17" t="str">
        <f t="shared" si="8784"/>
        <v>=COUNTIFS(C$3:C5993,C5993)</v>
      </c>
      <c r="Z5993" s="25" t="str">
        <f t="shared" si="8785"/>
        <v>#NAME?</v>
      </c>
      <c r="AA5993" s="25" t="str">
        <f t="shared" si="8786"/>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87"/>
        <v>53</v>
      </c>
      <c r="B5994" s="10">
        <f t="shared" si="8292"/>
        <v>63</v>
      </c>
      <c r="C5994" s="12" t="s">
        <v>449</v>
      </c>
      <c r="D5994" s="21" t="str">
        <f t="shared" ref="D5994:D5996" si="8800">VLOOKUP($C5994,$C$1:$P$7320,2,0)</f>
        <v>ind</v>
      </c>
      <c r="E5994" s="21" t="str">
        <f>VLOOKUP($C5994,$C$1:$P$7320,3,0)</f>
        <v/>
      </c>
      <c r="F5994" s="21" t="str">
        <f t="shared" ref="F5994:F5996" si="8801">VLOOKUP($C5994,$C$1:$P$7320,4,0)</f>
        <v/>
      </c>
      <c r="G5994" s="21"/>
      <c r="H5994" s="21" t="str">
        <f t="shared" ref="H5994:H5996" si="8802">VLOOKUP($C5994,$C$1:$P$7320,6,0)</f>
        <v>“”</v>
      </c>
      <c r="I5994" s="21" t="str">
        <f t="shared" ref="I5994:I5996" si="8803">VLOOKUP($C5994,$C$1:$P$7320,7,0)</f>
        <v>thus</v>
      </c>
      <c r="J5994" s="21" t="str">
        <f t="shared" ref="J5994:J5996" si="8804">VLOOKUP($C5994,$C$1:$P$7320,8,0)</f>
        <v/>
      </c>
      <c r="K5994" s="21" t="str">
        <f t="shared" ref="K5994:K5996" si="8805">VLOOKUP($C5994,$C$1:$P$7320,9,0)</f>
        <v/>
      </c>
      <c r="L5994" s="21" t="str">
        <f t="shared" ref="L5994:L5996" si="8806">VLOOKUP($C5994,$C$1:$P$7320,10,0)</f>
        <v/>
      </c>
      <c r="M5994" s="21" t="str">
        <f t="shared" ref="M5994:M5996" si="8807">VLOOKUP($C5994,$C$1:$P$7320,11,0)</f>
        <v/>
      </c>
      <c r="N5994" s="21" t="str">
        <f t="shared" ref="N5994:N5996" si="8808">VLOOKUP($C5994,$C$1:$P$7320,12,0)</f>
        <v/>
      </c>
      <c r="O5994" s="21" t="str">
        <f t="shared" ref="O5994:O5996" si="8809">VLOOKUP($C5994,$C$1:$P$7320,13,0)</f>
        <v/>
      </c>
      <c r="P5994" s="21" t="str">
        <f t="shared" ref="P5994:P5996" si="8810">VLOOKUP($C5994,$C$1:$P$7320,14,0)</f>
        <v/>
      </c>
      <c r="Q5994" s="21"/>
      <c r="R5994" s="21" t="s">
        <v>11442</v>
      </c>
      <c r="S5994" s="21" t="s">
        <v>11443</v>
      </c>
      <c r="T5994" s="21" t="s">
        <v>11444</v>
      </c>
      <c r="U5994" s="23"/>
      <c r="V5994" s="23"/>
      <c r="W5994" s="15">
        <f t="shared" si="2"/>
        <v>45635</v>
      </c>
      <c r="X5994" s="24">
        <v>5993.0</v>
      </c>
      <c r="Y5994" s="17" t="str">
        <f t="shared" si="8784"/>
        <v>=COUNTIFS(C$3:C5994,C5994)</v>
      </c>
      <c r="Z5994" s="25" t="str">
        <f t="shared" si="8785"/>
        <v>#NAME?</v>
      </c>
      <c r="AA5994" s="25" t="str">
        <f t="shared" si="8786"/>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87"/>
        <v>31</v>
      </c>
      <c r="B5995" s="10">
        <f t="shared" si="8292"/>
        <v>75</v>
      </c>
      <c r="C5995" s="12" t="s">
        <v>11137</v>
      </c>
      <c r="D5995" s="21" t="str">
        <f t="shared" si="8800"/>
        <v>noun</v>
      </c>
      <c r="E5995" s="21" t="s">
        <v>1988</v>
      </c>
      <c r="F5995" s="21" t="str">
        <f t="shared" si="8801"/>
        <v/>
      </c>
      <c r="G5995" s="21"/>
      <c r="H5995" s="21" t="str">
        <f t="shared" si="8802"/>
        <v>training, precept, training precept</v>
      </c>
      <c r="I5995" s="21" t="str">
        <f t="shared" si="8803"/>
        <v/>
      </c>
      <c r="J5995" s="21" t="str">
        <f t="shared" si="8804"/>
        <v>√sikkh (train)</v>
      </c>
      <c r="K5995" s="21">
        <f t="shared" si="8805"/>
        <v>1</v>
      </c>
      <c r="L5995" s="21" t="str">
        <f t="shared" si="8806"/>
        <v>a</v>
      </c>
      <c r="M5995" s="21" t="str">
        <f t="shared" si="8807"/>
        <v/>
      </c>
      <c r="N5995" s="21" t="str">
        <f t="shared" si="8808"/>
        <v>√sikkh + ā</v>
      </c>
      <c r="O5995" s="21" t="str">
        <f t="shared" si="8809"/>
        <v/>
      </c>
      <c r="P5995" s="21" t="str">
        <f t="shared" si="8810"/>
        <v/>
      </c>
      <c r="Q5995" s="21"/>
      <c r="R5995" s="21" t="s">
        <v>11442</v>
      </c>
      <c r="S5995" s="21" t="s">
        <v>11443</v>
      </c>
      <c r="T5995" s="21" t="s">
        <v>11444</v>
      </c>
      <c r="U5995" s="23"/>
      <c r="V5995" s="23"/>
      <c r="W5995" s="15">
        <f t="shared" si="2"/>
        <v>45635</v>
      </c>
      <c r="X5995" s="24">
        <v>5994.0</v>
      </c>
      <c r="Y5995" s="17" t="str">
        <f t="shared" si="8784"/>
        <v>=COUNTIFS(C$3:C5995,C5995)</v>
      </c>
      <c r="Z5995" s="25" t="str">
        <f t="shared" si="8785"/>
        <v>#NAME?</v>
      </c>
      <c r="AA5995" s="25" t="str">
        <f t="shared" si="8786"/>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87"/>
        <v>32</v>
      </c>
      <c r="B5996" s="10">
        <f t="shared" si="8292"/>
        <v>76</v>
      </c>
      <c r="C5996" s="12" t="s">
        <v>10666</v>
      </c>
      <c r="D5996" s="21" t="str">
        <f t="shared" si="8800"/>
        <v>noun</v>
      </c>
      <c r="E5996" s="21" t="s">
        <v>11370</v>
      </c>
      <c r="F5996" s="21" t="str">
        <f t="shared" si="8801"/>
        <v/>
      </c>
      <c r="G5996" s="21"/>
      <c r="H5996" s="21" t="str">
        <f t="shared" si="8802"/>
        <v>duty; obligation; business; something to be done</v>
      </c>
      <c r="I5996" s="21" t="str">
        <f t="shared" si="8803"/>
        <v>to be done</v>
      </c>
      <c r="J5996" s="21" t="str">
        <f t="shared" si="8804"/>
        <v>√kar (do, make)</v>
      </c>
      <c r="K5996" s="21">
        <f t="shared" si="8805"/>
        <v>7</v>
      </c>
      <c r="L5996" s="21" t="str">
        <f t="shared" si="8806"/>
        <v>o</v>
      </c>
      <c r="M5996" s="21" t="str">
        <f t="shared" si="8807"/>
        <v/>
      </c>
      <c r="N5996" s="21" t="str">
        <f t="shared" si="8808"/>
        <v>√kar + aṇīya</v>
      </c>
      <c r="O5996" s="21" t="str">
        <f t="shared" si="8809"/>
        <v/>
      </c>
      <c r="P5996" s="21" t="str">
        <f t="shared" si="8810"/>
        <v/>
      </c>
      <c r="Q5996" s="21"/>
      <c r="R5996" s="21" t="s">
        <v>11442</v>
      </c>
      <c r="S5996" s="21" t="s">
        <v>11443</v>
      </c>
      <c r="T5996" s="21" t="s">
        <v>11444</v>
      </c>
      <c r="U5996" s="23"/>
      <c r="V5996" s="23"/>
      <c r="W5996" s="15">
        <f t="shared" si="2"/>
        <v>45635</v>
      </c>
      <c r="X5996" s="24">
        <v>5995.0</v>
      </c>
      <c r="Y5996" s="17" t="str">
        <f t="shared" si="8784"/>
        <v>=COUNTIFS(C$3:C5996,C5996)</v>
      </c>
      <c r="Z5996" s="25" t="str">
        <f t="shared" si="8785"/>
        <v>#NAME?</v>
      </c>
      <c r="AA5996" s="25" t="str">
        <f t="shared" si="8786"/>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92"/>
        <v>0</v>
      </c>
      <c r="C5997" s="130"/>
      <c r="D5997" s="130"/>
      <c r="E5997" s="130"/>
      <c r="F5997" s="130"/>
      <c r="G5997" s="130"/>
      <c r="H5997" s="130"/>
      <c r="I5997" s="130"/>
      <c r="J5997" s="130"/>
      <c r="K5997" s="130"/>
      <c r="L5997" s="130"/>
      <c r="M5997" s="130"/>
      <c r="N5997" s="130"/>
      <c r="O5997" s="130"/>
      <c r="P5997" s="130"/>
      <c r="Q5997" s="130"/>
      <c r="R5997" s="130"/>
      <c r="S5997" s="130"/>
      <c r="T5997" s="130"/>
      <c r="U5997" s="36"/>
      <c r="V5997" s="36"/>
      <c r="W5997" s="15">
        <f t="shared" si="2"/>
        <v>45635</v>
      </c>
      <c r="X5997" s="24">
        <v>5996.0</v>
      </c>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92"/>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2"/>
        <v>45635</v>
      </c>
      <c r="X5998" s="24">
        <v>5997.0</v>
      </c>
      <c r="Y5998" s="17" t="str">
        <f t="shared" ref="Y5998:Y6004" si="8811">formulatext(A5998)</f>
        <v>#N/A</v>
      </c>
      <c r="Z5998" s="25" t="str">
        <f t="shared" ref="Z5998:Z6004" si="8812">org.libreoffice.regex(Y5998,"(\= COUNTIFS\(C\$\d{1,3}:)(C\d{1,3})(,)(C\d{1,3})(\))","$2")</f>
        <v>#NAME?</v>
      </c>
      <c r="AA5998" s="25" t="str">
        <f t="shared" ref="AA5998:AA6004" si="8813">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92"/>
        <v>1</v>
      </c>
      <c r="C5999" s="12" t="s">
        <v>11452</v>
      </c>
      <c r="D5999" s="21"/>
      <c r="E5999" s="21"/>
      <c r="F5999" s="21"/>
      <c r="G5999" s="21"/>
      <c r="H5999" s="21"/>
      <c r="I5999" s="21"/>
      <c r="J5999" s="21"/>
      <c r="K5999" s="21"/>
      <c r="L5999" s="21"/>
      <c r="M5999" s="21"/>
      <c r="N5999" s="21"/>
      <c r="O5999" s="21"/>
      <c r="P5999" s="21"/>
      <c r="Q5999" s="21"/>
      <c r="R5999" s="21"/>
      <c r="S5999" s="21"/>
      <c r="T5999" s="21"/>
      <c r="U5999" s="23"/>
      <c r="V5999" s="23"/>
      <c r="W5999" s="15">
        <f t="shared" si="2"/>
        <v>45635</v>
      </c>
      <c r="X5999" s="24">
        <v>5998.0</v>
      </c>
      <c r="Y5999" s="17" t="str">
        <f t="shared" si="8811"/>
        <v>#N/A</v>
      </c>
      <c r="Z5999" s="25" t="str">
        <f t="shared" si="8812"/>
        <v>#NAME?</v>
      </c>
      <c r="AA5999" s="25" t="str">
        <f t="shared" si="8813"/>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814">COUNTIFS(C$3:C6000,C6000)</f>
        <v>2</v>
      </c>
      <c r="B6000" s="10">
        <f t="shared" si="8292"/>
        <v>2</v>
      </c>
      <c r="C6000" s="12" t="s">
        <v>11388</v>
      </c>
      <c r="D6000" s="21" t="str">
        <f t="shared" ref="D6000:D6004" si="8815">VLOOKUP($C6000,$C$1:$P$7320,2,0)</f>
        <v>adj</v>
      </c>
      <c r="E6000" s="21" t="str">
        <f t="shared" ref="E6000:E6002" si="8816">VLOOKUP($C6000,$C$1:$P$7320,3,0)</f>
        <v>masc nom sg of pattasaññī, comp</v>
      </c>
      <c r="F6000" s="21" t="str">
        <f t="shared" ref="F6000:F6004" si="8817">VLOOKUP($C6000,$C$1:$P$7320,4,0)</f>
        <v/>
      </c>
      <c r="G6000" s="21"/>
      <c r="H6000" s="21" t="str">
        <f t="shared" ref="H6000:H6004" si="8818">VLOOKUP($C6000,$C$1:$P$7320,6,0)</f>
        <v>attentive to the bowl; aware of the bowl</v>
      </c>
      <c r="I6000" s="21" t="str">
        <f t="shared" ref="I6000:I6004" si="8819">VLOOKUP($C6000,$C$1:$P$7320,7,0)</f>
        <v>perceiving the bowl</v>
      </c>
      <c r="J6000" s="21" t="str">
        <f t="shared" ref="J6000:J6004" si="8820">VLOOKUP($C6000,$C$1:$P$7320,8,0)</f>
        <v/>
      </c>
      <c r="K6000" s="21" t="str">
        <f t="shared" ref="K6000:K6004" si="8821">VLOOKUP($C6000,$C$1:$P$7320,9,0)</f>
        <v/>
      </c>
      <c r="L6000" s="21" t="str">
        <f t="shared" ref="L6000:L6004" si="8822">VLOOKUP($C6000,$C$1:$P$7320,10,0)</f>
        <v/>
      </c>
      <c r="M6000" s="21" t="str">
        <f t="shared" ref="M6000:M6004" si="8823">VLOOKUP($C6000,$C$1:$P$7320,11,0)</f>
        <v/>
      </c>
      <c r="N6000" s="21" t="str">
        <f t="shared" ref="N6000:N6004" si="8824">VLOOKUP($C6000,$C$1:$P$7320,12,0)</f>
        <v>patta + saññī</v>
      </c>
      <c r="O6000" s="21" t="str">
        <f t="shared" ref="O6000:O6004" si="8825">VLOOKUP($C6000,$C$1:$P$7320,13,0)</f>
        <v>accusative tappurisa</v>
      </c>
      <c r="P6000" s="21" t="str">
        <f t="shared" ref="P6000:P6004" si="8826">VLOOKUP($C6000,$C$1:$P$7320,14,0)</f>
        <v>pattaṃ + saññī</v>
      </c>
      <c r="Q6000" s="21"/>
      <c r="R6000" s="21" t="s">
        <v>11452</v>
      </c>
      <c r="S6000" s="27" t="s">
        <v>11453</v>
      </c>
      <c r="T6000" s="21" t="s">
        <v>11454</v>
      </c>
      <c r="U6000" s="77"/>
      <c r="V6000" s="23"/>
      <c r="W6000" s="15">
        <f t="shared" si="2"/>
        <v>45635</v>
      </c>
      <c r="X6000" s="24">
        <v>5999.0</v>
      </c>
      <c r="Y6000" s="17" t="str">
        <f t="shared" si="8811"/>
        <v>=COUNTIFS(C$3:C6000,C6000)</v>
      </c>
      <c r="Z6000" s="25" t="str">
        <f t="shared" si="8812"/>
        <v>#NAME?</v>
      </c>
      <c r="AA6000" s="25" t="str">
        <f t="shared" si="8813"/>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814"/>
        <v>7</v>
      </c>
      <c r="B6001" s="10">
        <f t="shared" si="8292"/>
        <v>10</v>
      </c>
      <c r="C6001" s="12" t="s">
        <v>8081</v>
      </c>
      <c r="D6001" s="21" t="str">
        <f t="shared" si="8815"/>
        <v>noun</v>
      </c>
      <c r="E6001" s="21" t="str">
        <f t="shared" si="8816"/>
        <v>masc acc sg of piṇḍapāta, comp</v>
      </c>
      <c r="F6001" s="21" t="str">
        <f t="shared" si="8817"/>
        <v/>
      </c>
      <c r="G6001" s="21"/>
      <c r="H6001" s="21" t="str">
        <f t="shared" si="8818"/>
        <v>alms food</v>
      </c>
      <c r="I6001" s="21" t="str">
        <f t="shared" si="8819"/>
        <v>lump dropping</v>
      </c>
      <c r="J6001" s="21" t="str">
        <f t="shared" si="8820"/>
        <v/>
      </c>
      <c r="K6001" s="21" t="str">
        <f t="shared" si="8821"/>
        <v/>
      </c>
      <c r="L6001" s="21" t="str">
        <f t="shared" si="8822"/>
        <v/>
      </c>
      <c r="M6001" s="21" t="str">
        <f t="shared" si="8823"/>
        <v/>
      </c>
      <c r="N6001" s="21" t="str">
        <f t="shared" si="8824"/>
        <v>piṇḍa + pāta</v>
      </c>
      <c r="O6001" s="21" t="str">
        <f t="shared" si="8825"/>
        <v>accusative tappurisa</v>
      </c>
      <c r="P6001" s="21" t="str">
        <f t="shared" si="8826"/>
        <v>piṇḍaṃ + pāta</v>
      </c>
      <c r="Q6001" s="21"/>
      <c r="R6001" s="21" t="s">
        <v>11452</v>
      </c>
      <c r="S6001" s="136" t="s">
        <v>11453</v>
      </c>
      <c r="T6001" s="21" t="s">
        <v>11454</v>
      </c>
      <c r="U6001" s="23"/>
      <c r="V6001" s="23"/>
      <c r="W6001" s="15">
        <f t="shared" si="2"/>
        <v>45635</v>
      </c>
      <c r="X6001" s="24">
        <v>6000.0</v>
      </c>
      <c r="Y6001" s="17" t="str">
        <f t="shared" si="8811"/>
        <v>=COUNTIFS(C$3:C6001,C6001)</v>
      </c>
      <c r="Z6001" s="25" t="str">
        <f t="shared" si="8812"/>
        <v>#NAME?</v>
      </c>
      <c r="AA6001" s="25" t="str">
        <f t="shared" si="8813"/>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14"/>
        <v>2</v>
      </c>
      <c r="B6002" s="10">
        <f t="shared" si="8292"/>
        <v>17</v>
      </c>
      <c r="C6002" s="12" t="s">
        <v>11445</v>
      </c>
      <c r="D6002" s="21" t="str">
        <f t="shared" si="8815"/>
        <v>comp</v>
      </c>
      <c r="E6002" s="21" t="str">
        <f t="shared" si="8816"/>
        <v>sandhi, fut + ind</v>
      </c>
      <c r="F6002" s="21" t="str">
        <f t="shared" si="8817"/>
        <v/>
      </c>
      <c r="G6002" s="21"/>
      <c r="H6002" s="21" t="str">
        <f t="shared" si="8818"/>
        <v/>
      </c>
      <c r="I6002" s="21" t="str">
        <f t="shared" si="8819"/>
        <v/>
      </c>
      <c r="J6002" s="21" t="str">
        <f t="shared" si="8820"/>
        <v/>
      </c>
      <c r="K6002" s="21" t="str">
        <f t="shared" si="8821"/>
        <v/>
      </c>
      <c r="L6002" s="21" t="str">
        <f t="shared" si="8822"/>
        <v/>
      </c>
      <c r="M6002" s="21" t="str">
        <f t="shared" si="8823"/>
        <v/>
      </c>
      <c r="N6002" s="21" t="str">
        <f t="shared" si="8824"/>
        <v>bhuñjissāmi + iti</v>
      </c>
      <c r="O6002" s="21" t="str">
        <f t="shared" si="8825"/>
        <v/>
      </c>
      <c r="P6002" s="21" t="str">
        <f t="shared" si="8826"/>
        <v/>
      </c>
      <c r="Q6002" s="21"/>
      <c r="R6002" s="21" t="s">
        <v>11452</v>
      </c>
      <c r="S6002" s="136" t="s">
        <v>11453</v>
      </c>
      <c r="T6002" s="21" t="s">
        <v>11454</v>
      </c>
      <c r="U6002" s="23"/>
      <c r="V6002" s="23"/>
      <c r="W6002" s="15">
        <f t="shared" si="2"/>
        <v>45635</v>
      </c>
      <c r="X6002" s="24">
        <v>6001.0</v>
      </c>
      <c r="Y6002" s="17" t="str">
        <f t="shared" si="8811"/>
        <v>=COUNTIFS(C$3:C6002,C6002)</v>
      </c>
      <c r="Z6002" s="25" t="str">
        <f t="shared" si="8812"/>
        <v>#NAME?</v>
      </c>
      <c r="AA6002" s="25" t="str">
        <f t="shared" si="8813"/>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14"/>
        <v>32</v>
      </c>
      <c r="B6003" s="10">
        <f t="shared" si="8292"/>
        <v>75</v>
      </c>
      <c r="C6003" s="12" t="s">
        <v>11137</v>
      </c>
      <c r="D6003" s="21" t="str">
        <f t="shared" si="8815"/>
        <v>noun</v>
      </c>
      <c r="E6003" s="21" t="s">
        <v>1988</v>
      </c>
      <c r="F6003" s="21" t="str">
        <f t="shared" si="8817"/>
        <v/>
      </c>
      <c r="G6003" s="21"/>
      <c r="H6003" s="21" t="str">
        <f t="shared" si="8818"/>
        <v>training, precept, training precept</v>
      </c>
      <c r="I6003" s="21" t="str">
        <f t="shared" si="8819"/>
        <v/>
      </c>
      <c r="J6003" s="21" t="str">
        <f t="shared" si="8820"/>
        <v>√sikkh (train)</v>
      </c>
      <c r="K6003" s="21">
        <f t="shared" si="8821"/>
        <v>1</v>
      </c>
      <c r="L6003" s="21" t="str">
        <f t="shared" si="8822"/>
        <v>a</v>
      </c>
      <c r="M6003" s="21" t="str">
        <f t="shared" si="8823"/>
        <v/>
      </c>
      <c r="N6003" s="21" t="str">
        <f t="shared" si="8824"/>
        <v>√sikkh + ā</v>
      </c>
      <c r="O6003" s="21" t="str">
        <f t="shared" si="8825"/>
        <v/>
      </c>
      <c r="P6003" s="21" t="str">
        <f t="shared" si="8826"/>
        <v/>
      </c>
      <c r="Q6003" s="21"/>
      <c r="R6003" s="21" t="s">
        <v>11452</v>
      </c>
      <c r="S6003" s="136" t="s">
        <v>11453</v>
      </c>
      <c r="T6003" s="21" t="s">
        <v>11454</v>
      </c>
      <c r="U6003" s="23"/>
      <c r="V6003" s="23"/>
      <c r="W6003" s="15">
        <f t="shared" si="2"/>
        <v>45635</v>
      </c>
      <c r="X6003" s="24">
        <v>6002.0</v>
      </c>
      <c r="Y6003" s="17" t="str">
        <f t="shared" si="8811"/>
        <v>=COUNTIFS(C$3:C6003,C6003)</v>
      </c>
      <c r="Z6003" s="25" t="str">
        <f t="shared" si="8812"/>
        <v>#NAME?</v>
      </c>
      <c r="AA6003" s="25" t="str">
        <f t="shared" si="8813"/>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14"/>
        <v>33</v>
      </c>
      <c r="B6004" s="10">
        <f t="shared" si="8292"/>
        <v>76</v>
      </c>
      <c r="C6004" s="12" t="s">
        <v>10666</v>
      </c>
      <c r="D6004" s="21" t="str">
        <f t="shared" si="8815"/>
        <v>noun</v>
      </c>
      <c r="E6004" s="21" t="s">
        <v>11370</v>
      </c>
      <c r="F6004" s="21" t="str">
        <f t="shared" si="8817"/>
        <v/>
      </c>
      <c r="G6004" s="21"/>
      <c r="H6004" s="21" t="str">
        <f t="shared" si="8818"/>
        <v>duty; obligation; business; something to be done</v>
      </c>
      <c r="I6004" s="21" t="str">
        <f t="shared" si="8819"/>
        <v>to be done</v>
      </c>
      <c r="J6004" s="21" t="str">
        <f t="shared" si="8820"/>
        <v>√kar (do, make)</v>
      </c>
      <c r="K6004" s="21">
        <f t="shared" si="8821"/>
        <v>7</v>
      </c>
      <c r="L6004" s="21" t="str">
        <f t="shared" si="8822"/>
        <v>o</v>
      </c>
      <c r="M6004" s="21" t="str">
        <f t="shared" si="8823"/>
        <v/>
      </c>
      <c r="N6004" s="21" t="str">
        <f t="shared" si="8824"/>
        <v>√kar + aṇīya</v>
      </c>
      <c r="O6004" s="21" t="str">
        <f t="shared" si="8825"/>
        <v/>
      </c>
      <c r="P6004" s="21" t="str">
        <f t="shared" si="8826"/>
        <v/>
      </c>
      <c r="Q6004" s="21"/>
      <c r="R6004" s="21" t="s">
        <v>11452</v>
      </c>
      <c r="S6004" s="136" t="s">
        <v>11453</v>
      </c>
      <c r="T6004" s="21" t="s">
        <v>11454</v>
      </c>
      <c r="U6004" s="23"/>
      <c r="V6004" s="23"/>
      <c r="W6004" s="15">
        <f t="shared" si="2"/>
        <v>45635</v>
      </c>
      <c r="X6004" s="24">
        <v>6003.0</v>
      </c>
      <c r="Y6004" s="17" t="str">
        <f t="shared" si="8811"/>
        <v>=COUNTIFS(C$3:C6004,C6004)</v>
      </c>
      <c r="Z6004" s="25" t="str">
        <f t="shared" si="8812"/>
        <v>#NAME?</v>
      </c>
      <c r="AA6004" s="25" t="str">
        <f t="shared" si="8813"/>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92"/>
        <v>0</v>
      </c>
      <c r="C6005" s="130"/>
      <c r="D6005" s="130"/>
      <c r="E6005" s="130"/>
      <c r="F6005" s="130"/>
      <c r="G6005" s="130"/>
      <c r="H6005" s="130"/>
      <c r="I6005" s="130"/>
      <c r="J6005" s="130"/>
      <c r="K6005" s="130"/>
      <c r="L6005" s="130"/>
      <c r="M6005" s="130"/>
      <c r="N6005" s="130"/>
      <c r="O6005" s="130"/>
      <c r="P6005" s="130"/>
      <c r="Q6005" s="130"/>
      <c r="R6005" s="130"/>
      <c r="S6005" s="130"/>
      <c r="T6005" s="130"/>
      <c r="U6005" s="36"/>
      <c r="V6005" s="36"/>
      <c r="W6005" s="15">
        <f t="shared" si="2"/>
        <v>45635</v>
      </c>
      <c r="X6005" s="24">
        <v>6004.0</v>
      </c>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92"/>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2"/>
        <v>45635</v>
      </c>
      <c r="X6006" s="24">
        <v>6005.0</v>
      </c>
      <c r="Y6006" s="17" t="str">
        <f t="shared" ref="Y6006:Y6012" si="8827">formulatext(A6006)</f>
        <v>#N/A</v>
      </c>
      <c r="Z6006" s="25" t="str">
        <f t="shared" ref="Z6006:Z6012" si="8828">org.libreoffice.regex(Y6006,"(\= COUNTIFS\(C\$\d{1,3}:)(C\d{1,3})(,)(C\d{1,3})(\))","$2")</f>
        <v>#NAME?</v>
      </c>
      <c r="AA6006" s="25" t="str">
        <f t="shared" ref="AA6006:AA6012" si="8829">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92"/>
        <v>1</v>
      </c>
      <c r="C6007" s="12" t="s">
        <v>11455</v>
      </c>
      <c r="D6007" s="21"/>
      <c r="E6007" s="21"/>
      <c r="F6007" s="21"/>
      <c r="G6007" s="21"/>
      <c r="H6007" s="21"/>
      <c r="I6007" s="21"/>
      <c r="J6007" s="21"/>
      <c r="K6007" s="21"/>
      <c r="L6007" s="21"/>
      <c r="M6007" s="21"/>
      <c r="N6007" s="21"/>
      <c r="O6007" s="21"/>
      <c r="P6007" s="21"/>
      <c r="Q6007" s="21"/>
      <c r="R6007" s="21"/>
      <c r="S6007" s="21"/>
      <c r="T6007" s="21"/>
      <c r="U6007" s="23"/>
      <c r="V6007" s="23"/>
      <c r="W6007" s="15">
        <f t="shared" si="2"/>
        <v>45635</v>
      </c>
      <c r="X6007" s="24">
        <v>6006.0</v>
      </c>
      <c r="Y6007" s="17" t="str">
        <f t="shared" si="8827"/>
        <v>#N/A</v>
      </c>
      <c r="Z6007" s="25" t="str">
        <f t="shared" si="8828"/>
        <v>#NAME?</v>
      </c>
      <c r="AA6007" s="25" t="str">
        <f t="shared" si="8829"/>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830">COUNTIFS(C$3:C6008,C6008)</f>
        <v>1</v>
      </c>
      <c r="B6008" s="10">
        <f t="shared" si="8292"/>
        <v>1</v>
      </c>
      <c r="C6008" s="12" t="s">
        <v>11456</v>
      </c>
      <c r="D6008" s="21" t="s">
        <v>29</v>
      </c>
      <c r="E6008" s="21" t="s">
        <v>11457</v>
      </c>
      <c r="F6008" s="21"/>
      <c r="G6008" s="21"/>
      <c r="H6008" s="21" t="s">
        <v>11458</v>
      </c>
      <c r="I6008" s="21" t="s">
        <v>11459</v>
      </c>
      <c r="J6008" s="21" t="s">
        <v>11460</v>
      </c>
      <c r="K6008" s="21">
        <v>3.0</v>
      </c>
      <c r="L6008" s="21" t="s">
        <v>76</v>
      </c>
      <c r="M6008" s="21"/>
      <c r="N6008" s="21" t="s">
        <v>11461</v>
      </c>
      <c r="O6008" s="21"/>
      <c r="P6008" s="21"/>
      <c r="Q6008" s="21"/>
      <c r="R6008" s="21" t="s">
        <v>11455</v>
      </c>
      <c r="S6008" s="21" t="s">
        <v>11462</v>
      </c>
      <c r="T6008" s="22" t="s">
        <v>11463</v>
      </c>
      <c r="U6008" s="23"/>
      <c r="V6008" s="23"/>
      <c r="W6008" s="15">
        <f t="shared" si="2"/>
        <v>45635</v>
      </c>
      <c r="X6008" s="24">
        <v>6007.0</v>
      </c>
      <c r="Y6008" s="17" t="str">
        <f t="shared" si="8827"/>
        <v>=COUNTIFS(C$3:C6008,C6008)</v>
      </c>
      <c r="Z6008" s="25" t="str">
        <f t="shared" si="8828"/>
        <v>#NAME?</v>
      </c>
      <c r="AA6008" s="25" t="str">
        <f t="shared" si="8829"/>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830"/>
        <v>8</v>
      </c>
      <c r="B6009" s="10">
        <f t="shared" si="8292"/>
        <v>10</v>
      </c>
      <c r="C6009" s="12" t="s">
        <v>8081</v>
      </c>
      <c r="D6009" s="21" t="str">
        <f t="shared" ref="D6009:D6012" si="8831">VLOOKUP($C6009,$C$1:$P$7320,2,0)</f>
        <v>noun</v>
      </c>
      <c r="E6009" s="21" t="str">
        <f t="shared" ref="E6009:E6010" si="8832">VLOOKUP($C6009,$C$1:$P$7320,3,0)</f>
        <v>masc acc sg of piṇḍapāta, comp</v>
      </c>
      <c r="F6009" s="21" t="str">
        <f t="shared" ref="F6009:F6012" si="8833">VLOOKUP($C6009,$C$1:$P$7320,4,0)</f>
        <v/>
      </c>
      <c r="G6009" s="21"/>
      <c r="H6009" s="21" t="str">
        <f t="shared" ref="H6009:H6012" si="8834">VLOOKUP($C6009,$C$1:$P$7320,6,0)</f>
        <v>alms food</v>
      </c>
      <c r="I6009" s="21" t="str">
        <f t="shared" ref="I6009:I6012" si="8835">VLOOKUP($C6009,$C$1:$P$7320,7,0)</f>
        <v>lump dropping</v>
      </c>
      <c r="J6009" s="21" t="str">
        <f t="shared" ref="J6009:J6012" si="8836">VLOOKUP($C6009,$C$1:$P$7320,8,0)</f>
        <v/>
      </c>
      <c r="K6009" s="21" t="str">
        <f t="shared" ref="K6009:K6012" si="8837">VLOOKUP($C6009,$C$1:$P$7320,9,0)</f>
        <v/>
      </c>
      <c r="L6009" s="21" t="str">
        <f t="shared" ref="L6009:L6012" si="8838">VLOOKUP($C6009,$C$1:$P$7320,10,0)</f>
        <v/>
      </c>
      <c r="M6009" s="21" t="str">
        <f t="shared" ref="M6009:M6012" si="8839">VLOOKUP($C6009,$C$1:$P$7320,11,0)</f>
        <v/>
      </c>
      <c r="N6009" s="21" t="str">
        <f t="shared" ref="N6009:N6012" si="8840">VLOOKUP($C6009,$C$1:$P$7320,12,0)</f>
        <v>piṇḍa + pāta</v>
      </c>
      <c r="O6009" s="21" t="str">
        <f t="shared" ref="O6009:O6012" si="8841">VLOOKUP($C6009,$C$1:$P$7320,13,0)</f>
        <v>accusative tappurisa</v>
      </c>
      <c r="P6009" s="21" t="str">
        <f t="shared" ref="P6009:P6012" si="8842">VLOOKUP($C6009,$C$1:$P$7320,14,0)</f>
        <v>piṇḍaṃ + pāta</v>
      </c>
      <c r="Q6009" s="21"/>
      <c r="R6009" s="21" t="s">
        <v>11455</v>
      </c>
      <c r="S6009" s="21" t="s">
        <v>11462</v>
      </c>
      <c r="T6009" s="21" t="s">
        <v>11464</v>
      </c>
      <c r="U6009" s="23"/>
      <c r="V6009" s="23"/>
      <c r="W6009" s="15">
        <f t="shared" si="2"/>
        <v>45635</v>
      </c>
      <c r="X6009" s="24">
        <v>6008.0</v>
      </c>
      <c r="Y6009" s="17" t="str">
        <f t="shared" si="8827"/>
        <v>=COUNTIFS(C$3:C6009,C6009)</v>
      </c>
      <c r="Z6009" s="25" t="str">
        <f t="shared" si="8828"/>
        <v>#NAME?</v>
      </c>
      <c r="AA6009" s="25" t="str">
        <f t="shared" si="8829"/>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0"/>
        <v>3</v>
      </c>
      <c r="B6010" s="10">
        <f t="shared" si="8292"/>
        <v>17</v>
      </c>
      <c r="C6010" s="12" t="s">
        <v>11445</v>
      </c>
      <c r="D6010" s="21" t="str">
        <f t="shared" si="8831"/>
        <v>comp</v>
      </c>
      <c r="E6010" s="21" t="str">
        <f t="shared" si="8832"/>
        <v>sandhi, fut + ind</v>
      </c>
      <c r="F6010" s="21" t="str">
        <f t="shared" si="8833"/>
        <v/>
      </c>
      <c r="G6010" s="21"/>
      <c r="H6010" s="21" t="str">
        <f t="shared" si="8834"/>
        <v/>
      </c>
      <c r="I6010" s="21" t="str">
        <f t="shared" si="8835"/>
        <v/>
      </c>
      <c r="J6010" s="21" t="str">
        <f t="shared" si="8836"/>
        <v/>
      </c>
      <c r="K6010" s="21" t="str">
        <f t="shared" si="8837"/>
        <v/>
      </c>
      <c r="L6010" s="21" t="str">
        <f t="shared" si="8838"/>
        <v/>
      </c>
      <c r="M6010" s="21" t="str">
        <f t="shared" si="8839"/>
        <v/>
      </c>
      <c r="N6010" s="21" t="str">
        <f t="shared" si="8840"/>
        <v>bhuñjissāmi + iti</v>
      </c>
      <c r="O6010" s="21" t="str">
        <f t="shared" si="8841"/>
        <v/>
      </c>
      <c r="P6010" s="21" t="str">
        <f t="shared" si="8842"/>
        <v/>
      </c>
      <c r="Q6010" s="21"/>
      <c r="R6010" s="21" t="s">
        <v>11455</v>
      </c>
      <c r="S6010" s="21" t="s">
        <v>11462</v>
      </c>
      <c r="T6010" s="21" t="s">
        <v>11464</v>
      </c>
      <c r="U6010" s="23"/>
      <c r="V6010" s="23"/>
      <c r="W6010" s="15">
        <f t="shared" si="2"/>
        <v>45635</v>
      </c>
      <c r="X6010" s="24">
        <v>6009.0</v>
      </c>
      <c r="Y6010" s="17" t="str">
        <f t="shared" si="8827"/>
        <v>=COUNTIFS(C$3:C6010,C6010)</v>
      </c>
      <c r="Z6010" s="25" t="str">
        <f t="shared" si="8828"/>
        <v>#NAME?</v>
      </c>
      <c r="AA6010" s="25" t="str">
        <f t="shared" si="8829"/>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0"/>
        <v>33</v>
      </c>
      <c r="B6011" s="10">
        <f t="shared" si="8292"/>
        <v>75</v>
      </c>
      <c r="C6011" s="12" t="s">
        <v>11137</v>
      </c>
      <c r="D6011" s="21" t="str">
        <f t="shared" si="8831"/>
        <v>noun</v>
      </c>
      <c r="E6011" s="21" t="s">
        <v>1988</v>
      </c>
      <c r="F6011" s="21" t="str">
        <f t="shared" si="8833"/>
        <v/>
      </c>
      <c r="G6011" s="21"/>
      <c r="H6011" s="21" t="str">
        <f t="shared" si="8834"/>
        <v>training, precept, training precept</v>
      </c>
      <c r="I6011" s="21" t="str">
        <f t="shared" si="8835"/>
        <v/>
      </c>
      <c r="J6011" s="21" t="str">
        <f t="shared" si="8836"/>
        <v>√sikkh (train)</v>
      </c>
      <c r="K6011" s="21">
        <f t="shared" si="8837"/>
        <v>1</v>
      </c>
      <c r="L6011" s="21" t="str">
        <f t="shared" si="8838"/>
        <v>a</v>
      </c>
      <c r="M6011" s="21" t="str">
        <f t="shared" si="8839"/>
        <v/>
      </c>
      <c r="N6011" s="21" t="str">
        <f t="shared" si="8840"/>
        <v>√sikkh + ā</v>
      </c>
      <c r="O6011" s="21" t="str">
        <f t="shared" si="8841"/>
        <v/>
      </c>
      <c r="P6011" s="21" t="str">
        <f t="shared" si="8842"/>
        <v/>
      </c>
      <c r="Q6011" s="21"/>
      <c r="R6011" s="21" t="s">
        <v>11455</v>
      </c>
      <c r="S6011" s="21" t="s">
        <v>11462</v>
      </c>
      <c r="T6011" s="21" t="s">
        <v>11464</v>
      </c>
      <c r="U6011" s="23"/>
      <c r="V6011" s="23"/>
      <c r="W6011" s="15">
        <f t="shared" si="2"/>
        <v>45635</v>
      </c>
      <c r="X6011" s="24">
        <v>6010.0</v>
      </c>
      <c r="Y6011" s="17" t="str">
        <f t="shared" si="8827"/>
        <v>=COUNTIFS(C$3:C6011,C6011)</v>
      </c>
      <c r="Z6011" s="25" t="str">
        <f t="shared" si="8828"/>
        <v>#NAME?</v>
      </c>
      <c r="AA6011" s="25" t="str">
        <f t="shared" si="8829"/>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0"/>
        <v>34</v>
      </c>
      <c r="B6012" s="10">
        <f t="shared" si="8292"/>
        <v>76</v>
      </c>
      <c r="C6012" s="12" t="s">
        <v>10666</v>
      </c>
      <c r="D6012" s="21" t="str">
        <f t="shared" si="8831"/>
        <v>noun</v>
      </c>
      <c r="E6012" s="21" t="s">
        <v>11370</v>
      </c>
      <c r="F6012" s="21" t="str">
        <f t="shared" si="8833"/>
        <v/>
      </c>
      <c r="G6012" s="21"/>
      <c r="H6012" s="21" t="str">
        <f t="shared" si="8834"/>
        <v>duty; obligation; business; something to be done</v>
      </c>
      <c r="I6012" s="21" t="str">
        <f t="shared" si="8835"/>
        <v>to be done</v>
      </c>
      <c r="J6012" s="21" t="str">
        <f t="shared" si="8836"/>
        <v>√kar (do, make)</v>
      </c>
      <c r="K6012" s="21">
        <f t="shared" si="8837"/>
        <v>7</v>
      </c>
      <c r="L6012" s="21" t="str">
        <f t="shared" si="8838"/>
        <v>o</v>
      </c>
      <c r="M6012" s="21" t="str">
        <f t="shared" si="8839"/>
        <v/>
      </c>
      <c r="N6012" s="21" t="str">
        <f t="shared" si="8840"/>
        <v>√kar + aṇīya</v>
      </c>
      <c r="O6012" s="21" t="str">
        <f t="shared" si="8841"/>
        <v/>
      </c>
      <c r="P6012" s="21" t="str">
        <f t="shared" si="8842"/>
        <v/>
      </c>
      <c r="Q6012" s="21"/>
      <c r="R6012" s="21" t="s">
        <v>11455</v>
      </c>
      <c r="S6012" s="21" t="s">
        <v>11462</v>
      </c>
      <c r="T6012" s="21" t="s">
        <v>11464</v>
      </c>
      <c r="U6012" s="23"/>
      <c r="V6012" s="23"/>
      <c r="W6012" s="15">
        <f t="shared" si="2"/>
        <v>45635</v>
      </c>
      <c r="X6012" s="24">
        <v>6011.0</v>
      </c>
      <c r="Y6012" s="17" t="str">
        <f t="shared" si="8827"/>
        <v>=COUNTIFS(C$3:C6012,C6012)</v>
      </c>
      <c r="Z6012" s="25" t="str">
        <f t="shared" si="8828"/>
        <v>#NAME?</v>
      </c>
      <c r="AA6012" s="25" t="str">
        <f t="shared" si="8829"/>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92"/>
        <v>0</v>
      </c>
      <c r="C6013" s="130"/>
      <c r="D6013" s="130"/>
      <c r="E6013" s="130"/>
      <c r="F6013" s="130"/>
      <c r="G6013" s="130"/>
      <c r="H6013" s="130"/>
      <c r="I6013" s="130"/>
      <c r="J6013" s="130"/>
      <c r="K6013" s="130"/>
      <c r="L6013" s="130"/>
      <c r="M6013" s="130"/>
      <c r="N6013" s="130"/>
      <c r="O6013" s="130"/>
      <c r="P6013" s="130"/>
      <c r="Q6013" s="130"/>
      <c r="R6013" s="130"/>
      <c r="S6013" s="130"/>
      <c r="T6013" s="130"/>
      <c r="U6013" s="36"/>
      <c r="V6013" s="36"/>
      <c r="W6013" s="15">
        <f t="shared" si="2"/>
        <v>45635</v>
      </c>
      <c r="X6013" s="24">
        <v>6012.0</v>
      </c>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92"/>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2"/>
        <v>45635</v>
      </c>
      <c r="X6014" s="24">
        <v>6013.0</v>
      </c>
      <c r="Y6014" s="17" t="str">
        <f t="shared" ref="Y6014:Y6020" si="8843">formulatext(A6014)</f>
        <v>#N/A</v>
      </c>
      <c r="Z6014" s="25" t="str">
        <f t="shared" ref="Z6014:Z6020" si="8844">org.libreoffice.regex(Y6014,"(\= COUNTIFS\(C\$\d{1,3}:)(C\d{1,3})(,)(C\d{1,3})(\))","$2")</f>
        <v>#NAME?</v>
      </c>
      <c r="AA6014" s="25" t="str">
        <f t="shared" ref="AA6014:AA6020" si="8845">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92"/>
        <v>1</v>
      </c>
      <c r="C6015" s="12" t="s">
        <v>11465</v>
      </c>
      <c r="D6015" s="21"/>
      <c r="E6015" s="21"/>
      <c r="F6015" s="21"/>
      <c r="G6015" s="21"/>
      <c r="H6015" s="21"/>
      <c r="I6015" s="21"/>
      <c r="J6015" s="21"/>
      <c r="K6015" s="21"/>
      <c r="L6015" s="21"/>
      <c r="M6015" s="21"/>
      <c r="N6015" s="21"/>
      <c r="O6015" s="21"/>
      <c r="P6015" s="21"/>
      <c r="Q6015" s="21"/>
      <c r="R6015" s="21"/>
      <c r="S6015" s="21"/>
      <c r="T6015" s="21"/>
      <c r="U6015" s="23"/>
      <c r="V6015" s="23"/>
      <c r="W6015" s="15">
        <f t="shared" si="2"/>
        <v>45635</v>
      </c>
      <c r="X6015" s="24">
        <v>6014.0</v>
      </c>
      <c r="Y6015" s="17" t="str">
        <f t="shared" si="8843"/>
        <v>#N/A</v>
      </c>
      <c r="Z6015" s="25" t="str">
        <f t="shared" si="8844"/>
        <v>#NAME?</v>
      </c>
      <c r="AA6015" s="25" t="str">
        <f t="shared" si="8845"/>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46">COUNTIFS(C$3:C6016,C6016)</f>
        <v>2</v>
      </c>
      <c r="B6016" s="10">
        <f t="shared" si="8292"/>
        <v>2</v>
      </c>
      <c r="C6016" s="12" t="s">
        <v>11403</v>
      </c>
      <c r="D6016" s="21" t="str">
        <f t="shared" ref="D6016:D6020" si="8847">VLOOKUP($C6016,$C$1:$P$7320,2,0)</f>
        <v>adj</v>
      </c>
      <c r="E6016" s="21" t="str">
        <f t="shared" ref="E6016:E6018" si="8848">VLOOKUP($C6016,$C$1:$P$7320,3,0)</f>
        <v>masc acc sg of samasūpaka, comp</v>
      </c>
      <c r="F6016" s="21" t="str">
        <f t="shared" ref="F6016:F6020" si="8849">VLOOKUP($C6016,$C$1:$P$7320,4,0)</f>
        <v/>
      </c>
      <c r="G6016" s="21"/>
      <c r="H6016" s="21" t="str">
        <f t="shared" ref="H6016:H6020" si="8850">VLOOKUP($C6016,$C$1:$P$7320,6,0)</f>
        <v>with curry in the correct proportion, with right amount of dhal</v>
      </c>
      <c r="I6016" s="21" t="str">
        <f t="shared" ref="I6016:I6020" si="8851">VLOOKUP($C6016,$C$1:$P$7320,7,0)</f>
        <v/>
      </c>
      <c r="J6016" s="21" t="str">
        <f t="shared" ref="J6016:J6020" si="8852">VLOOKUP($C6016,$C$1:$P$7320,8,0)</f>
        <v/>
      </c>
      <c r="K6016" s="21" t="str">
        <f t="shared" ref="K6016:K6020" si="8853">VLOOKUP($C6016,$C$1:$P$7320,9,0)</f>
        <v/>
      </c>
      <c r="L6016" s="21" t="str">
        <f t="shared" ref="L6016:L6020" si="8854">VLOOKUP($C6016,$C$1:$P$7320,10,0)</f>
        <v/>
      </c>
      <c r="M6016" s="21" t="str">
        <f t="shared" ref="M6016:M6020" si="8855">VLOOKUP($C6016,$C$1:$P$7320,11,0)</f>
        <v/>
      </c>
      <c r="N6016" s="21" t="str">
        <f t="shared" ref="N6016:N6020" si="8856">VLOOKUP($C6016,$C$1:$P$7320,12,0)</f>
        <v>sama + sūpaka</v>
      </c>
      <c r="O6016" s="21" t="str">
        <f t="shared" ref="O6016:O6020" si="8857">VLOOKUP($C6016,$C$1:$P$7320,13,0)</f>
        <v>kammadhāraya</v>
      </c>
      <c r="P6016" s="21" t="str">
        <f t="shared" ref="P6016:P6020" si="8858">VLOOKUP($C6016,$C$1:$P$7320,14,0)</f>
        <v>sama + sūpaka</v>
      </c>
      <c r="Q6016" s="21"/>
      <c r="R6016" s="21" t="s">
        <v>11465</v>
      </c>
      <c r="S6016" s="27" t="s">
        <v>11466</v>
      </c>
      <c r="T6016" s="21" t="s">
        <v>11467</v>
      </c>
      <c r="U6016" s="77"/>
      <c r="V6016" s="23"/>
      <c r="W6016" s="15">
        <f t="shared" si="2"/>
        <v>45635</v>
      </c>
      <c r="X6016" s="24">
        <v>6015.0</v>
      </c>
      <c r="Y6016" s="17" t="str">
        <f t="shared" si="8843"/>
        <v>=COUNTIFS(C$3:C6016,C6016)</v>
      </c>
      <c r="Z6016" s="25" t="str">
        <f t="shared" si="8844"/>
        <v>#NAME?</v>
      </c>
      <c r="AA6016" s="25" t="str">
        <f t="shared" si="8845"/>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46"/>
        <v>9</v>
      </c>
      <c r="B6017" s="10">
        <f t="shared" si="8292"/>
        <v>10</v>
      </c>
      <c r="C6017" s="12" t="s">
        <v>8081</v>
      </c>
      <c r="D6017" s="21" t="str">
        <f t="shared" si="8847"/>
        <v>noun</v>
      </c>
      <c r="E6017" s="21" t="str">
        <f t="shared" si="8848"/>
        <v>masc acc sg of piṇḍapāta, comp</v>
      </c>
      <c r="F6017" s="21" t="str">
        <f t="shared" si="8849"/>
        <v/>
      </c>
      <c r="G6017" s="21"/>
      <c r="H6017" s="21" t="str">
        <f t="shared" si="8850"/>
        <v>alms food</v>
      </c>
      <c r="I6017" s="21" t="str">
        <f t="shared" si="8851"/>
        <v>lump dropping</v>
      </c>
      <c r="J6017" s="21" t="str">
        <f t="shared" si="8852"/>
        <v/>
      </c>
      <c r="K6017" s="21" t="str">
        <f t="shared" si="8853"/>
        <v/>
      </c>
      <c r="L6017" s="21" t="str">
        <f t="shared" si="8854"/>
        <v/>
      </c>
      <c r="M6017" s="21" t="str">
        <f t="shared" si="8855"/>
        <v/>
      </c>
      <c r="N6017" s="21" t="str">
        <f t="shared" si="8856"/>
        <v>piṇḍa + pāta</v>
      </c>
      <c r="O6017" s="21" t="str">
        <f t="shared" si="8857"/>
        <v>accusative tappurisa</v>
      </c>
      <c r="P6017" s="21" t="str">
        <f t="shared" si="8858"/>
        <v>piṇḍaṃ + pāta</v>
      </c>
      <c r="Q6017" s="21"/>
      <c r="R6017" s="21" t="s">
        <v>11465</v>
      </c>
      <c r="S6017" s="27" t="s">
        <v>11466</v>
      </c>
      <c r="T6017" s="21" t="s">
        <v>11467</v>
      </c>
      <c r="U6017" s="23"/>
      <c r="V6017" s="23"/>
      <c r="W6017" s="15">
        <f t="shared" si="2"/>
        <v>45635</v>
      </c>
      <c r="X6017" s="24">
        <v>6016.0</v>
      </c>
      <c r="Y6017" s="17" t="str">
        <f t="shared" si="8843"/>
        <v>=COUNTIFS(C$3:C6017,C6017)</v>
      </c>
      <c r="Z6017" s="25" t="str">
        <f t="shared" si="8844"/>
        <v>#NAME?</v>
      </c>
      <c r="AA6017" s="25" t="str">
        <f t="shared" si="8845"/>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46"/>
        <v>4</v>
      </c>
      <c r="B6018" s="10">
        <f t="shared" si="8292"/>
        <v>17</v>
      </c>
      <c r="C6018" s="12" t="s">
        <v>11445</v>
      </c>
      <c r="D6018" s="21" t="str">
        <f t="shared" si="8847"/>
        <v>comp</v>
      </c>
      <c r="E6018" s="21" t="str">
        <f t="shared" si="8848"/>
        <v>sandhi, fut + ind</v>
      </c>
      <c r="F6018" s="21" t="str">
        <f t="shared" si="8849"/>
        <v/>
      </c>
      <c r="G6018" s="21"/>
      <c r="H6018" s="21" t="str">
        <f t="shared" si="8850"/>
        <v/>
      </c>
      <c r="I6018" s="21" t="str">
        <f t="shared" si="8851"/>
        <v/>
      </c>
      <c r="J6018" s="21" t="str">
        <f t="shared" si="8852"/>
        <v/>
      </c>
      <c r="K6018" s="21" t="str">
        <f t="shared" si="8853"/>
        <v/>
      </c>
      <c r="L6018" s="21" t="str">
        <f t="shared" si="8854"/>
        <v/>
      </c>
      <c r="M6018" s="21" t="str">
        <f t="shared" si="8855"/>
        <v/>
      </c>
      <c r="N6018" s="21" t="str">
        <f t="shared" si="8856"/>
        <v>bhuñjissāmi + iti</v>
      </c>
      <c r="O6018" s="21" t="str">
        <f t="shared" si="8857"/>
        <v/>
      </c>
      <c r="P6018" s="21" t="str">
        <f t="shared" si="8858"/>
        <v/>
      </c>
      <c r="Q6018" s="21"/>
      <c r="R6018" s="21" t="s">
        <v>11465</v>
      </c>
      <c r="S6018" s="27" t="s">
        <v>11466</v>
      </c>
      <c r="T6018" s="21" t="s">
        <v>11467</v>
      </c>
      <c r="U6018" s="23"/>
      <c r="V6018" s="23"/>
      <c r="W6018" s="15">
        <f t="shared" si="2"/>
        <v>45635</v>
      </c>
      <c r="X6018" s="24">
        <v>6017.0</v>
      </c>
      <c r="Y6018" s="17" t="str">
        <f t="shared" si="8843"/>
        <v>=COUNTIFS(C$3:C6018,C6018)</v>
      </c>
      <c r="Z6018" s="25" t="str">
        <f t="shared" si="8844"/>
        <v>#NAME?</v>
      </c>
      <c r="AA6018" s="25" t="str">
        <f t="shared" si="8845"/>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46"/>
        <v>34</v>
      </c>
      <c r="B6019" s="10">
        <f t="shared" si="8292"/>
        <v>75</v>
      </c>
      <c r="C6019" s="12" t="s">
        <v>11137</v>
      </c>
      <c r="D6019" s="21" t="str">
        <f t="shared" si="8847"/>
        <v>noun</v>
      </c>
      <c r="E6019" s="21" t="s">
        <v>1988</v>
      </c>
      <c r="F6019" s="21" t="str">
        <f t="shared" si="8849"/>
        <v/>
      </c>
      <c r="G6019" s="21"/>
      <c r="H6019" s="21" t="str">
        <f t="shared" si="8850"/>
        <v>training, precept, training precept</v>
      </c>
      <c r="I6019" s="21" t="str">
        <f t="shared" si="8851"/>
        <v/>
      </c>
      <c r="J6019" s="21" t="str">
        <f t="shared" si="8852"/>
        <v>√sikkh (train)</v>
      </c>
      <c r="K6019" s="21">
        <f t="shared" si="8853"/>
        <v>1</v>
      </c>
      <c r="L6019" s="21" t="str">
        <f t="shared" si="8854"/>
        <v>a</v>
      </c>
      <c r="M6019" s="21" t="str">
        <f t="shared" si="8855"/>
        <v/>
      </c>
      <c r="N6019" s="21" t="str">
        <f t="shared" si="8856"/>
        <v>√sikkh + ā</v>
      </c>
      <c r="O6019" s="21" t="str">
        <f t="shared" si="8857"/>
        <v/>
      </c>
      <c r="P6019" s="21" t="str">
        <f t="shared" si="8858"/>
        <v/>
      </c>
      <c r="Q6019" s="21"/>
      <c r="R6019" s="21" t="s">
        <v>11465</v>
      </c>
      <c r="S6019" s="27" t="s">
        <v>11466</v>
      </c>
      <c r="T6019" s="21" t="s">
        <v>11467</v>
      </c>
      <c r="U6019" s="23"/>
      <c r="V6019" s="23"/>
      <c r="W6019" s="15">
        <f t="shared" si="2"/>
        <v>45635</v>
      </c>
      <c r="X6019" s="24">
        <v>6018.0</v>
      </c>
      <c r="Y6019" s="17" t="str">
        <f t="shared" si="8843"/>
        <v>=COUNTIFS(C$3:C6019,C6019)</v>
      </c>
      <c r="Z6019" s="25" t="str">
        <f t="shared" si="8844"/>
        <v>#NAME?</v>
      </c>
      <c r="AA6019" s="25" t="str">
        <f t="shared" si="8845"/>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46"/>
        <v>35</v>
      </c>
      <c r="B6020" s="10">
        <f t="shared" si="8292"/>
        <v>76</v>
      </c>
      <c r="C6020" s="12" t="s">
        <v>10666</v>
      </c>
      <c r="D6020" s="21" t="str">
        <f t="shared" si="8847"/>
        <v>noun</v>
      </c>
      <c r="E6020" s="21" t="s">
        <v>11370</v>
      </c>
      <c r="F6020" s="21" t="str">
        <f t="shared" si="8849"/>
        <v/>
      </c>
      <c r="G6020" s="21"/>
      <c r="H6020" s="21" t="str">
        <f t="shared" si="8850"/>
        <v>duty; obligation; business; something to be done</v>
      </c>
      <c r="I6020" s="21" t="str">
        <f t="shared" si="8851"/>
        <v>to be done</v>
      </c>
      <c r="J6020" s="21" t="str">
        <f t="shared" si="8852"/>
        <v>√kar (do, make)</v>
      </c>
      <c r="K6020" s="21">
        <f t="shared" si="8853"/>
        <v>7</v>
      </c>
      <c r="L6020" s="21" t="str">
        <f t="shared" si="8854"/>
        <v>o</v>
      </c>
      <c r="M6020" s="21" t="str">
        <f t="shared" si="8855"/>
        <v/>
      </c>
      <c r="N6020" s="21" t="str">
        <f t="shared" si="8856"/>
        <v>√kar + aṇīya</v>
      </c>
      <c r="O6020" s="21" t="str">
        <f t="shared" si="8857"/>
        <v/>
      </c>
      <c r="P6020" s="21" t="str">
        <f t="shared" si="8858"/>
        <v/>
      </c>
      <c r="Q6020" s="21"/>
      <c r="R6020" s="21" t="s">
        <v>11465</v>
      </c>
      <c r="S6020" s="27" t="s">
        <v>11466</v>
      </c>
      <c r="T6020" s="21" t="s">
        <v>11467</v>
      </c>
      <c r="U6020" s="23"/>
      <c r="V6020" s="23"/>
      <c r="W6020" s="15">
        <f t="shared" si="2"/>
        <v>45635</v>
      </c>
      <c r="X6020" s="24">
        <v>6019.0</v>
      </c>
      <c r="Y6020" s="17" t="str">
        <f t="shared" si="8843"/>
        <v>=COUNTIFS(C$3:C6020,C6020)</v>
      </c>
      <c r="Z6020" s="25" t="str">
        <f t="shared" si="8844"/>
        <v>#NAME?</v>
      </c>
      <c r="AA6020" s="25" t="str">
        <f t="shared" si="8845"/>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92"/>
        <v>0</v>
      </c>
      <c r="C6021" s="130"/>
      <c r="D6021" s="130"/>
      <c r="E6021" s="130"/>
      <c r="F6021" s="130"/>
      <c r="G6021" s="130"/>
      <c r="H6021" s="130"/>
      <c r="I6021" s="130"/>
      <c r="J6021" s="130"/>
      <c r="K6021" s="130"/>
      <c r="L6021" s="130"/>
      <c r="M6021" s="130"/>
      <c r="N6021" s="130"/>
      <c r="O6021" s="130"/>
      <c r="P6021" s="130"/>
      <c r="Q6021" s="130"/>
      <c r="R6021" s="130"/>
      <c r="S6021" s="130"/>
      <c r="T6021" s="130"/>
      <c r="U6021" s="36"/>
      <c r="V6021" s="36"/>
      <c r="W6021" s="15">
        <f t="shared" si="2"/>
        <v>45635</v>
      </c>
      <c r="X6021" s="24">
        <v>6020.0</v>
      </c>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92"/>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2"/>
        <v>45635</v>
      </c>
      <c r="X6022" s="24">
        <v>6021.0</v>
      </c>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92"/>
        <v>1</v>
      </c>
      <c r="C6023" s="12" t="s">
        <v>11468</v>
      </c>
      <c r="D6023" s="21"/>
      <c r="E6023" s="21"/>
      <c r="F6023" s="21"/>
      <c r="G6023" s="21"/>
      <c r="H6023" s="21"/>
      <c r="I6023" s="21"/>
      <c r="J6023" s="21"/>
      <c r="K6023" s="21"/>
      <c r="L6023" s="21"/>
      <c r="M6023" s="21"/>
      <c r="N6023" s="21"/>
      <c r="O6023" s="21"/>
      <c r="P6023" s="21"/>
      <c r="Q6023" s="21"/>
      <c r="R6023" s="21"/>
      <c r="S6023" s="21"/>
      <c r="T6023" s="21"/>
      <c r="U6023" s="23"/>
      <c r="V6023" s="23"/>
      <c r="W6023" s="15">
        <f t="shared" si="2"/>
        <v>45635</v>
      </c>
      <c r="X6023" s="24">
        <v>6022.0</v>
      </c>
      <c r="Y6023" s="17" t="str">
        <f t="shared" ref="Y6023:Y6030" si="8859">formulatext(A6023)</f>
        <v>#N/A</v>
      </c>
      <c r="Z6023" s="25" t="str">
        <f t="shared" ref="Z6023:Z6030" si="8860">org.libreoffice.regex(Y6023,"(\= COUNTIFS\(C\$\d{1,3}:)(C\d{1,3})(,)(C\d{1,3})(\))","$2")</f>
        <v>#NAME?</v>
      </c>
      <c r="AA6023" s="25" t="str">
        <f t="shared" ref="AA6023:AA6030" si="8861">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62">COUNTIFS(C$3:C6024,C6024)</f>
        <v>42</v>
      </c>
      <c r="B6024" s="10">
        <f t="shared" si="8292"/>
        <v>80</v>
      </c>
      <c r="C6024" s="12" t="s">
        <v>1856</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11468</v>
      </c>
      <c r="S6024" s="21" t="s">
        <v>11469</v>
      </c>
      <c r="T6024" s="21" t="s">
        <v>11470</v>
      </c>
      <c r="U6024" s="77"/>
      <c r="V6024" s="23"/>
      <c r="W6024" s="15">
        <f t="shared" si="2"/>
        <v>45635</v>
      </c>
      <c r="X6024" s="24">
        <v>6023.0</v>
      </c>
      <c r="Y6024" s="17" t="str">
        <f t="shared" si="8859"/>
        <v>=COUNTIFS(C$3:C6024,C6024)</v>
      </c>
      <c r="Z6024" s="25" t="str">
        <f t="shared" si="8860"/>
        <v>#NAME?</v>
      </c>
      <c r="AA6024" s="25" t="str">
        <f t="shared" si="8861"/>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62"/>
        <v>1</v>
      </c>
      <c r="B6025" s="10">
        <f t="shared" si="8292"/>
        <v>1</v>
      </c>
      <c r="C6025" s="12" t="s">
        <v>11471</v>
      </c>
      <c r="D6025" s="21" t="s">
        <v>47</v>
      </c>
      <c r="E6025" s="21" t="s">
        <v>11472</v>
      </c>
      <c r="F6025" s="21"/>
      <c r="G6025" s="21"/>
      <c r="H6025" s="21" t="s">
        <v>11473</v>
      </c>
      <c r="I6025" s="21" t="s">
        <v>11474</v>
      </c>
      <c r="J6025" s="21"/>
      <c r="K6025" s="21"/>
      <c r="L6025" s="21"/>
      <c r="M6025" s="21"/>
      <c r="N6025" s="21" t="s">
        <v>11475</v>
      </c>
      <c r="O6025" s="21"/>
      <c r="P6025" s="21"/>
      <c r="Q6025" s="21"/>
      <c r="R6025" s="21" t="s">
        <v>11468</v>
      </c>
      <c r="S6025" s="21" t="s">
        <v>11469</v>
      </c>
      <c r="T6025" s="21" t="s">
        <v>11476</v>
      </c>
      <c r="U6025" s="23"/>
      <c r="V6025" s="23"/>
      <c r="W6025" s="15">
        <f t="shared" si="2"/>
        <v>45635</v>
      </c>
      <c r="X6025" s="24">
        <v>6024.0</v>
      </c>
      <c r="Y6025" s="17" t="str">
        <f t="shared" si="8859"/>
        <v>=COUNTIFS(C$3:C6025,C6025)</v>
      </c>
      <c r="Z6025" s="25" t="str">
        <f t="shared" si="8860"/>
        <v>#NAME?</v>
      </c>
      <c r="AA6025" s="25" t="str">
        <f t="shared" si="8861"/>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2"/>
        <v>1</v>
      </c>
      <c r="B6026" s="10">
        <f t="shared" si="8292"/>
        <v>1</v>
      </c>
      <c r="C6026" s="12" t="s">
        <v>11477</v>
      </c>
      <c r="D6026" s="21" t="s">
        <v>84</v>
      </c>
      <c r="E6026" s="21" t="s">
        <v>11478</v>
      </c>
      <c r="F6026" s="21"/>
      <c r="G6026" s="21"/>
      <c r="H6026" s="21" t="s">
        <v>11479</v>
      </c>
      <c r="I6026" s="21" t="s">
        <v>11480</v>
      </c>
      <c r="J6026" s="21" t="s">
        <v>7780</v>
      </c>
      <c r="K6026" s="21">
        <v>1.0</v>
      </c>
      <c r="L6026" s="21" t="s">
        <v>35</v>
      </c>
      <c r="M6026" s="21"/>
      <c r="N6026" s="21" t="s">
        <v>11481</v>
      </c>
      <c r="O6026" s="21"/>
      <c r="P6026" s="21"/>
      <c r="Q6026" s="21"/>
      <c r="R6026" s="21" t="s">
        <v>11468</v>
      </c>
      <c r="S6026" s="21" t="s">
        <v>11469</v>
      </c>
      <c r="T6026" s="21" t="s">
        <v>11482</v>
      </c>
      <c r="U6026" s="23"/>
      <c r="V6026" s="23"/>
      <c r="W6026" s="15">
        <f t="shared" si="2"/>
        <v>45635</v>
      </c>
      <c r="X6026" s="24">
        <v>6025.0</v>
      </c>
      <c r="Y6026" s="17" t="str">
        <f t="shared" si="8859"/>
        <v>=COUNTIFS(C$3:C6026,C6026)</v>
      </c>
      <c r="Z6026" s="25" t="str">
        <f t="shared" si="8860"/>
        <v>#NAME?</v>
      </c>
      <c r="AA6026" s="25" t="str">
        <f t="shared" si="8861"/>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2"/>
        <v>10</v>
      </c>
      <c r="B6027" s="10">
        <f t="shared" si="8292"/>
        <v>10</v>
      </c>
      <c r="C6027" s="12" t="s">
        <v>8081</v>
      </c>
      <c r="D6027" s="21" t="str">
        <f t="shared" ref="D6027:D6030" si="8863">VLOOKUP($C6027,$C$1:$P$7320,2,0)</f>
        <v>noun</v>
      </c>
      <c r="E6027" s="21" t="str">
        <f t="shared" ref="E6027:E6028" si="8864">VLOOKUP($C6027,$C$1:$P$7320,3,0)</f>
        <v>masc acc sg of piṇḍapāta, comp</v>
      </c>
      <c r="F6027" s="21" t="str">
        <f t="shared" ref="F6027:F6030" si="8865">VLOOKUP($C6027,$C$1:$P$7320,4,0)</f>
        <v/>
      </c>
      <c r="G6027" s="21"/>
      <c r="H6027" s="21" t="str">
        <f t="shared" ref="H6027:H6030" si="8866">VLOOKUP($C6027,$C$1:$P$7320,6,0)</f>
        <v>alms food</v>
      </c>
      <c r="I6027" s="21" t="str">
        <f t="shared" ref="I6027:I6030" si="8867">VLOOKUP($C6027,$C$1:$P$7320,7,0)</f>
        <v>lump dropping</v>
      </c>
      <c r="J6027" s="21" t="str">
        <f t="shared" ref="J6027:J6030" si="8868">VLOOKUP($C6027,$C$1:$P$7320,8,0)</f>
        <v/>
      </c>
      <c r="K6027" s="21" t="str">
        <f t="shared" ref="K6027:K6030" si="8869">VLOOKUP($C6027,$C$1:$P$7320,9,0)</f>
        <v/>
      </c>
      <c r="L6027" s="21" t="str">
        <f t="shared" ref="L6027:L6030" si="8870">VLOOKUP($C6027,$C$1:$P$7320,10,0)</f>
        <v/>
      </c>
      <c r="M6027" s="21" t="str">
        <f t="shared" ref="M6027:M6030" si="8871">VLOOKUP($C6027,$C$1:$P$7320,11,0)</f>
        <v/>
      </c>
      <c r="N6027" s="21" t="str">
        <f t="shared" ref="N6027:N6030" si="8872">VLOOKUP($C6027,$C$1:$P$7320,12,0)</f>
        <v>piṇḍa + pāta</v>
      </c>
      <c r="O6027" s="21" t="str">
        <f t="shared" ref="O6027:O6030" si="8873">VLOOKUP($C6027,$C$1:$P$7320,13,0)</f>
        <v>accusative tappurisa</v>
      </c>
      <c r="P6027" s="21" t="str">
        <f t="shared" ref="P6027:P6030" si="8874">VLOOKUP($C6027,$C$1:$P$7320,14,0)</f>
        <v>piṇḍaṃ + pāta</v>
      </c>
      <c r="Q6027" s="21"/>
      <c r="R6027" s="21" t="s">
        <v>11468</v>
      </c>
      <c r="S6027" s="21" t="s">
        <v>11469</v>
      </c>
      <c r="T6027" s="21" t="s">
        <v>11470</v>
      </c>
      <c r="U6027" s="23"/>
      <c r="V6027" s="23"/>
      <c r="W6027" s="15">
        <f t="shared" si="2"/>
        <v>45635</v>
      </c>
      <c r="X6027" s="24">
        <v>6026.0</v>
      </c>
      <c r="Y6027" s="17" t="str">
        <f t="shared" si="8859"/>
        <v>=COUNTIFS(C$3:C6027,C6027)</v>
      </c>
      <c r="Z6027" s="25" t="str">
        <f t="shared" si="8860"/>
        <v>#NAME?</v>
      </c>
      <c r="AA6027" s="25" t="str">
        <f t="shared" si="8861"/>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2"/>
        <v>5</v>
      </c>
      <c r="B6028" s="10">
        <f t="shared" si="8292"/>
        <v>17</v>
      </c>
      <c r="C6028" s="12" t="s">
        <v>11445</v>
      </c>
      <c r="D6028" s="21" t="str">
        <f t="shared" si="8863"/>
        <v>comp</v>
      </c>
      <c r="E6028" s="21" t="str">
        <f t="shared" si="8864"/>
        <v>sandhi, fut + ind</v>
      </c>
      <c r="F6028" s="21" t="str">
        <f t="shared" si="8865"/>
        <v/>
      </c>
      <c r="G6028" s="21"/>
      <c r="H6028" s="21" t="str">
        <f t="shared" si="8866"/>
        <v/>
      </c>
      <c r="I6028" s="21" t="str">
        <f t="shared" si="8867"/>
        <v/>
      </c>
      <c r="J6028" s="21" t="str">
        <f t="shared" si="8868"/>
        <v/>
      </c>
      <c r="K6028" s="21" t="str">
        <f t="shared" si="8869"/>
        <v/>
      </c>
      <c r="L6028" s="21" t="str">
        <f t="shared" si="8870"/>
        <v/>
      </c>
      <c r="M6028" s="21" t="str">
        <f t="shared" si="8871"/>
        <v/>
      </c>
      <c r="N6028" s="21" t="str">
        <f t="shared" si="8872"/>
        <v>bhuñjissāmi + iti</v>
      </c>
      <c r="O6028" s="21" t="str">
        <f t="shared" si="8873"/>
        <v/>
      </c>
      <c r="P6028" s="21" t="str">
        <f t="shared" si="8874"/>
        <v/>
      </c>
      <c r="Q6028" s="21"/>
      <c r="R6028" s="21" t="s">
        <v>11468</v>
      </c>
      <c r="S6028" s="21" t="s">
        <v>11469</v>
      </c>
      <c r="T6028" s="21" t="s">
        <v>11470</v>
      </c>
      <c r="U6028" s="23"/>
      <c r="V6028" s="23"/>
      <c r="W6028" s="15">
        <f t="shared" si="2"/>
        <v>45635</v>
      </c>
      <c r="X6028" s="24">
        <v>6027.0</v>
      </c>
      <c r="Y6028" s="17" t="str">
        <f t="shared" si="8859"/>
        <v>=COUNTIFS(C$3:C6028,C6028)</v>
      </c>
      <c r="Z6028" s="25" t="str">
        <f t="shared" si="8860"/>
        <v>#NAME?</v>
      </c>
      <c r="AA6028" s="25" t="str">
        <f t="shared" si="8861"/>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2"/>
        <v>35</v>
      </c>
      <c r="B6029" s="10">
        <f t="shared" si="8292"/>
        <v>75</v>
      </c>
      <c r="C6029" s="12" t="s">
        <v>11137</v>
      </c>
      <c r="D6029" s="21" t="str">
        <f t="shared" si="8863"/>
        <v>noun</v>
      </c>
      <c r="E6029" s="21" t="s">
        <v>1988</v>
      </c>
      <c r="F6029" s="21" t="str">
        <f t="shared" si="8865"/>
        <v/>
      </c>
      <c r="G6029" s="21"/>
      <c r="H6029" s="21" t="str">
        <f t="shared" si="8866"/>
        <v>training, precept, training precept</v>
      </c>
      <c r="I6029" s="21" t="str">
        <f t="shared" si="8867"/>
        <v/>
      </c>
      <c r="J6029" s="21" t="str">
        <f t="shared" si="8868"/>
        <v>√sikkh (train)</v>
      </c>
      <c r="K6029" s="21">
        <f t="shared" si="8869"/>
        <v>1</v>
      </c>
      <c r="L6029" s="21" t="str">
        <f t="shared" si="8870"/>
        <v>a</v>
      </c>
      <c r="M6029" s="21" t="str">
        <f t="shared" si="8871"/>
        <v/>
      </c>
      <c r="N6029" s="21" t="str">
        <f t="shared" si="8872"/>
        <v>√sikkh + ā</v>
      </c>
      <c r="O6029" s="21" t="str">
        <f t="shared" si="8873"/>
        <v/>
      </c>
      <c r="P6029" s="21" t="str">
        <f t="shared" si="8874"/>
        <v/>
      </c>
      <c r="Q6029" s="21"/>
      <c r="R6029" s="21" t="s">
        <v>11468</v>
      </c>
      <c r="S6029" s="21" t="s">
        <v>11469</v>
      </c>
      <c r="T6029" s="21" t="s">
        <v>11470</v>
      </c>
      <c r="U6029" s="23"/>
      <c r="V6029" s="23"/>
      <c r="W6029" s="15">
        <f t="shared" si="2"/>
        <v>45635</v>
      </c>
      <c r="X6029" s="24">
        <v>6028.0</v>
      </c>
      <c r="Y6029" s="17" t="str">
        <f t="shared" si="8859"/>
        <v>=COUNTIFS(C$3:C6029,C6029)</v>
      </c>
      <c r="Z6029" s="25" t="str">
        <f t="shared" si="8860"/>
        <v>#NAME?</v>
      </c>
      <c r="AA6029" s="25" t="str">
        <f t="shared" si="8861"/>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2"/>
        <v>36</v>
      </c>
      <c r="B6030" s="10">
        <f t="shared" si="8292"/>
        <v>76</v>
      </c>
      <c r="C6030" s="12" t="s">
        <v>10666</v>
      </c>
      <c r="D6030" s="21" t="str">
        <f t="shared" si="8863"/>
        <v>noun</v>
      </c>
      <c r="E6030" s="21" t="s">
        <v>11370</v>
      </c>
      <c r="F6030" s="21" t="str">
        <f t="shared" si="8865"/>
        <v/>
      </c>
      <c r="G6030" s="21"/>
      <c r="H6030" s="21" t="str">
        <f t="shared" si="8866"/>
        <v>duty; obligation; business; something to be done</v>
      </c>
      <c r="I6030" s="21" t="str">
        <f t="shared" si="8867"/>
        <v>to be done</v>
      </c>
      <c r="J6030" s="21" t="str">
        <f t="shared" si="8868"/>
        <v>√kar (do, make)</v>
      </c>
      <c r="K6030" s="21">
        <f t="shared" si="8869"/>
        <v>7</v>
      </c>
      <c r="L6030" s="21" t="str">
        <f t="shared" si="8870"/>
        <v>o</v>
      </c>
      <c r="M6030" s="21" t="str">
        <f t="shared" si="8871"/>
        <v/>
      </c>
      <c r="N6030" s="21" t="str">
        <f t="shared" si="8872"/>
        <v>√kar + aṇīya</v>
      </c>
      <c r="O6030" s="21" t="str">
        <f t="shared" si="8873"/>
        <v/>
      </c>
      <c r="P6030" s="21" t="str">
        <f t="shared" si="8874"/>
        <v/>
      </c>
      <c r="Q6030" s="21"/>
      <c r="R6030" s="21" t="s">
        <v>11468</v>
      </c>
      <c r="S6030" s="21" t="s">
        <v>11469</v>
      </c>
      <c r="T6030" s="21" t="s">
        <v>11470</v>
      </c>
      <c r="U6030" s="23"/>
      <c r="V6030" s="23"/>
      <c r="W6030" s="15">
        <f t="shared" si="2"/>
        <v>45635</v>
      </c>
      <c r="X6030" s="24">
        <v>6029.0</v>
      </c>
      <c r="Y6030" s="17" t="str">
        <f t="shared" si="8859"/>
        <v>=COUNTIFS(C$3:C6030,C6030)</v>
      </c>
      <c r="Z6030" s="25" t="str">
        <f t="shared" si="8860"/>
        <v>#NAME?</v>
      </c>
      <c r="AA6030" s="25" t="str">
        <f t="shared" si="8861"/>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92"/>
        <v>0</v>
      </c>
      <c r="C6031" s="130"/>
      <c r="D6031" s="130"/>
      <c r="E6031" s="130"/>
      <c r="F6031" s="130"/>
      <c r="G6031" s="130"/>
      <c r="H6031" s="130"/>
      <c r="I6031" s="130"/>
      <c r="J6031" s="130"/>
      <c r="K6031" s="130"/>
      <c r="L6031" s="130"/>
      <c r="M6031" s="130"/>
      <c r="N6031" s="130"/>
      <c r="O6031" s="130"/>
      <c r="P6031" s="130"/>
      <c r="Q6031" s="130"/>
      <c r="R6031" s="130"/>
      <c r="S6031" s="130"/>
      <c r="T6031" s="130"/>
      <c r="U6031" s="36"/>
      <c r="V6031" s="36"/>
      <c r="W6031" s="15">
        <f t="shared" si="2"/>
        <v>45635</v>
      </c>
      <c r="X6031" s="24">
        <v>6030.0</v>
      </c>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92"/>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2"/>
        <v>45635</v>
      </c>
      <c r="X6032" s="24">
        <v>6031.0</v>
      </c>
      <c r="Y6032" s="17" t="str">
        <f t="shared" ref="Y6032:Y6048" si="8875">formulatext(A6032)</f>
        <v>#N/A</v>
      </c>
      <c r="Z6032" s="25" t="str">
        <f t="shared" ref="Z6032:Z6048" si="8876">org.libreoffice.regex(Y6032,"(\= COUNTIFS\(C\$\d{1,3}:)(C\d{1,3})(,)(C\d{1,3})(\))","$2")</f>
        <v>#NAME?</v>
      </c>
      <c r="AA6032" s="25" t="str">
        <f t="shared" ref="AA6032:AA6048" si="8877">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92"/>
        <v>1</v>
      </c>
      <c r="C6033" s="12" t="s">
        <v>11483</v>
      </c>
      <c r="D6033" s="21"/>
      <c r="E6033" s="21"/>
      <c r="F6033" s="21"/>
      <c r="G6033" s="21"/>
      <c r="H6033" s="21"/>
      <c r="I6033" s="21"/>
      <c r="J6033" s="21"/>
      <c r="K6033" s="21"/>
      <c r="L6033" s="21"/>
      <c r="M6033" s="21"/>
      <c r="N6033" s="21"/>
      <c r="O6033" s="21"/>
      <c r="P6033" s="21"/>
      <c r="Q6033" s="21"/>
      <c r="R6033" s="21"/>
      <c r="S6033" s="21"/>
      <c r="T6033" s="21"/>
      <c r="U6033" s="23"/>
      <c r="V6033" s="23"/>
      <c r="W6033" s="15">
        <f t="shared" si="2"/>
        <v>45635</v>
      </c>
      <c r="X6033" s="24">
        <v>6032.0</v>
      </c>
      <c r="Y6033" s="17" t="str">
        <f t="shared" si="8875"/>
        <v>#N/A</v>
      </c>
      <c r="Z6033" s="25" t="str">
        <f t="shared" si="8876"/>
        <v>#NAME?</v>
      </c>
      <c r="AA6033" s="25" t="str">
        <f t="shared" si="8877"/>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78">COUNTIFS(C$3:C6034,C6034)</f>
        <v>43</v>
      </c>
      <c r="B6034" s="10">
        <f t="shared" si="8292"/>
        <v>80</v>
      </c>
      <c r="C6034" s="12" t="s">
        <v>1856</v>
      </c>
      <c r="D6034" s="21" t="str">
        <f t="shared" ref="D6034:D6036" si="8879">VLOOKUP($C6034,$C$1:$P$7320,2,0)</f>
        <v>ind</v>
      </c>
      <c r="E6034" s="21" t="str">
        <f t="shared" ref="E6034:E6036" si="8880">VLOOKUP($C6034,$C$1:$P$7320,3,0)</f>
        <v>neg</v>
      </c>
      <c r="F6034" s="21" t="str">
        <f t="shared" ref="F6034:F6036" si="8881">VLOOKUP($C6034,$C$1:$P$7320,4,0)</f>
        <v/>
      </c>
      <c r="G6034" s="21"/>
      <c r="H6034" s="21" t="str">
        <f t="shared" ref="H6034:H6036" si="8882">VLOOKUP($C6034,$C$1:$P$7320,6,0)</f>
        <v>not</v>
      </c>
      <c r="I6034" s="21" t="str">
        <f t="shared" ref="I6034:I6036" si="8883">VLOOKUP($C6034,$C$1:$P$7320,7,0)</f>
        <v/>
      </c>
      <c r="J6034" s="21" t="str">
        <f t="shared" ref="J6034:J6036" si="8884">VLOOKUP($C6034,$C$1:$P$7320,8,0)</f>
        <v/>
      </c>
      <c r="K6034" s="21" t="str">
        <f t="shared" ref="K6034:K6036" si="8885">VLOOKUP($C6034,$C$1:$P$7320,9,0)</f>
        <v/>
      </c>
      <c r="L6034" s="21" t="str">
        <f t="shared" ref="L6034:L6036" si="8886">VLOOKUP($C6034,$C$1:$P$7320,10,0)</f>
        <v/>
      </c>
      <c r="M6034" s="21" t="str">
        <f t="shared" ref="M6034:M6036" si="8887">VLOOKUP($C6034,$C$1:$P$7320,11,0)</f>
        <v/>
      </c>
      <c r="N6034" s="21" t="str">
        <f t="shared" ref="N6034:N6036" si="8888">VLOOKUP($C6034,$C$1:$P$7320,12,0)</f>
        <v/>
      </c>
      <c r="O6034" s="21" t="str">
        <f t="shared" ref="O6034:O6036" si="8889">VLOOKUP($C6034,$C$1:$P$7320,13,0)</f>
        <v/>
      </c>
      <c r="P6034" s="21" t="str">
        <f t="shared" ref="P6034:P6036" si="8890">VLOOKUP($C6034,$C$1:$P$7320,14,0)</f>
        <v/>
      </c>
      <c r="Q6034" s="21"/>
      <c r="R6034" s="21" t="s">
        <v>11483</v>
      </c>
      <c r="S6034" s="21" t="s">
        <v>11484</v>
      </c>
      <c r="T6034" s="21" t="s">
        <v>11485</v>
      </c>
      <c r="U6034" s="77"/>
      <c r="V6034" s="23"/>
      <c r="W6034" s="15">
        <f t="shared" si="2"/>
        <v>45635</v>
      </c>
      <c r="X6034" s="24">
        <v>6033.0</v>
      </c>
      <c r="Y6034" s="17" t="str">
        <f t="shared" si="8875"/>
        <v>=COUNTIFS(C$3:C6034,C6034)</v>
      </c>
      <c r="Z6034" s="25" t="str">
        <f t="shared" si="8876"/>
        <v>#NAME?</v>
      </c>
      <c r="AA6034" s="25" t="str">
        <f t="shared" si="8877"/>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78"/>
        <v>2</v>
      </c>
      <c r="B6035" s="10">
        <f t="shared" si="8292"/>
        <v>3</v>
      </c>
      <c r="C6035" s="12" t="s">
        <v>10985</v>
      </c>
      <c r="D6035" s="21" t="str">
        <f t="shared" si="8879"/>
        <v>noun</v>
      </c>
      <c r="E6035" s="21" t="str">
        <f t="shared" si="8880"/>
        <v>masc acc sg of sūpa</v>
      </c>
      <c r="F6035" s="21" t="str">
        <f t="shared" si="8881"/>
        <v/>
      </c>
      <c r="G6035" s="21"/>
      <c r="H6035" s="21" t="str">
        <f t="shared" si="8882"/>
        <v>dahl; lentil curry</v>
      </c>
      <c r="I6035" s="21" t="str">
        <f t="shared" si="8883"/>
        <v/>
      </c>
      <c r="J6035" s="21" t="str">
        <f t="shared" si="8884"/>
        <v/>
      </c>
      <c r="K6035" s="21" t="str">
        <f t="shared" si="8885"/>
        <v/>
      </c>
      <c r="L6035" s="21" t="str">
        <f t="shared" si="8886"/>
        <v/>
      </c>
      <c r="M6035" s="21" t="str">
        <f t="shared" si="8887"/>
        <v/>
      </c>
      <c r="N6035" s="21" t="str">
        <f t="shared" si="8888"/>
        <v/>
      </c>
      <c r="O6035" s="21" t="str">
        <f t="shared" si="8889"/>
        <v/>
      </c>
      <c r="P6035" s="21" t="str">
        <f t="shared" si="8890"/>
        <v/>
      </c>
      <c r="Q6035" s="21"/>
      <c r="R6035" s="21" t="s">
        <v>11483</v>
      </c>
      <c r="S6035" s="21" t="s">
        <v>11484</v>
      </c>
      <c r="T6035" s="21" t="s">
        <v>11485</v>
      </c>
      <c r="U6035" s="23"/>
      <c r="V6035" s="23"/>
      <c r="W6035" s="15">
        <f t="shared" si="2"/>
        <v>45635</v>
      </c>
      <c r="X6035" s="24">
        <v>6034.0</v>
      </c>
      <c r="Y6035" s="17" t="str">
        <f t="shared" si="8875"/>
        <v>=COUNTIFS(C$3:C6035,C6035)</v>
      </c>
      <c r="Z6035" s="25" t="str">
        <f t="shared" si="8876"/>
        <v>#NAME?</v>
      </c>
      <c r="AA6035" s="25" t="str">
        <f t="shared" si="8877"/>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78"/>
        <v>209</v>
      </c>
      <c r="B6036" s="10">
        <f t="shared" si="8292"/>
        <v>220</v>
      </c>
      <c r="C6036" s="12" t="s">
        <v>1131</v>
      </c>
      <c r="D6036" s="21" t="str">
        <f t="shared" si="8879"/>
        <v>ind</v>
      </c>
      <c r="E6036" s="21" t="str">
        <f t="shared" si="8880"/>
        <v>conj</v>
      </c>
      <c r="F6036" s="21" t="str">
        <f t="shared" si="8881"/>
        <v/>
      </c>
      <c r="G6036" s="21"/>
      <c r="H6036" s="21" t="str">
        <f t="shared" si="8882"/>
        <v>or, either or</v>
      </c>
      <c r="I6036" s="21" t="str">
        <f t="shared" si="8883"/>
        <v/>
      </c>
      <c r="J6036" s="21" t="str">
        <f t="shared" si="8884"/>
        <v/>
      </c>
      <c r="K6036" s="21" t="str">
        <f t="shared" si="8885"/>
        <v/>
      </c>
      <c r="L6036" s="21" t="str">
        <f t="shared" si="8886"/>
        <v/>
      </c>
      <c r="M6036" s="21" t="str">
        <f t="shared" si="8887"/>
        <v/>
      </c>
      <c r="N6036" s="21" t="str">
        <f t="shared" si="8888"/>
        <v/>
      </c>
      <c r="O6036" s="21" t="str">
        <f t="shared" si="8889"/>
        <v/>
      </c>
      <c r="P6036" s="21" t="str">
        <f t="shared" si="8890"/>
        <v/>
      </c>
      <c r="Q6036" s="21"/>
      <c r="R6036" s="21" t="s">
        <v>11483</v>
      </c>
      <c r="S6036" s="21" t="s">
        <v>11484</v>
      </c>
      <c r="T6036" s="21" t="s">
        <v>11485</v>
      </c>
      <c r="U6036" s="23"/>
      <c r="V6036" s="23"/>
      <c r="W6036" s="15">
        <f t="shared" si="2"/>
        <v>45635</v>
      </c>
      <c r="X6036" s="24">
        <v>6035.0</v>
      </c>
      <c r="Y6036" s="17" t="str">
        <f t="shared" si="8875"/>
        <v>=COUNTIFS(C$3:C6036,C6036)</v>
      </c>
      <c r="Z6036" s="25" t="str">
        <f t="shared" si="8876"/>
        <v>#NAME?</v>
      </c>
      <c r="AA6036" s="25" t="str">
        <f t="shared" si="8877"/>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78"/>
        <v>1</v>
      </c>
      <c r="B6037" s="10">
        <f t="shared" si="8292"/>
        <v>1</v>
      </c>
      <c r="C6037" s="12" t="s">
        <v>11486</v>
      </c>
      <c r="D6037" s="21" t="s">
        <v>47</v>
      </c>
      <c r="E6037" s="21" t="s">
        <v>11487</v>
      </c>
      <c r="F6037" s="21"/>
      <c r="G6037" s="21"/>
      <c r="H6037" s="21" t="s">
        <v>11488</v>
      </c>
      <c r="I6037" s="21" t="s">
        <v>11489</v>
      </c>
      <c r="J6037" s="21" t="s">
        <v>9878</v>
      </c>
      <c r="K6037" s="21">
        <v>8.0</v>
      </c>
      <c r="L6037" s="21" t="s">
        <v>906</v>
      </c>
      <c r="M6037" s="21"/>
      <c r="N6037" s="21" t="s">
        <v>11490</v>
      </c>
      <c r="O6037" s="21"/>
      <c r="P6037" s="21"/>
      <c r="Q6037" s="21"/>
      <c r="R6037" s="21" t="s">
        <v>11483</v>
      </c>
      <c r="S6037" s="21" t="s">
        <v>11484</v>
      </c>
      <c r="T6037" s="21" t="s">
        <v>11491</v>
      </c>
      <c r="U6037" s="23"/>
      <c r="V6037" s="23"/>
      <c r="W6037" s="15">
        <f t="shared" si="2"/>
        <v>45635</v>
      </c>
      <c r="X6037" s="24">
        <v>6036.0</v>
      </c>
      <c r="Y6037" s="17" t="str">
        <f t="shared" si="8875"/>
        <v>=COUNTIFS(C$3:C6037,C6037)</v>
      </c>
      <c r="Z6037" s="25" t="str">
        <f t="shared" si="8876"/>
        <v>#NAME?</v>
      </c>
      <c r="AA6037" s="25" t="str">
        <f t="shared" si="8877"/>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78"/>
        <v>210</v>
      </c>
      <c r="B6038" s="10">
        <f t="shared" si="8292"/>
        <v>220</v>
      </c>
      <c r="C6038" s="12" t="s">
        <v>1131</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11483</v>
      </c>
      <c r="S6038" s="21" t="s">
        <v>11484</v>
      </c>
      <c r="T6038" s="21" t="s">
        <v>11485</v>
      </c>
      <c r="U6038" s="23"/>
      <c r="V6038" s="23"/>
      <c r="W6038" s="15">
        <f t="shared" si="2"/>
        <v>45635</v>
      </c>
      <c r="X6038" s="24">
        <v>6037.0</v>
      </c>
      <c r="Y6038" s="17" t="str">
        <f t="shared" si="8875"/>
        <v>=COUNTIFS(C$3:C6038,C6038)</v>
      </c>
      <c r="Z6038" s="25" t="str">
        <f t="shared" si="8876"/>
        <v>#NAME?</v>
      </c>
      <c r="AA6038" s="25" t="str">
        <f t="shared" si="8877"/>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78"/>
        <v>1</v>
      </c>
      <c r="B6039" s="10">
        <f t="shared" si="8292"/>
        <v>1</v>
      </c>
      <c r="C6039" s="12" t="s">
        <v>11492</v>
      </c>
      <c r="D6039" s="21" t="s">
        <v>47</v>
      </c>
      <c r="E6039" s="21" t="s">
        <v>11493</v>
      </c>
      <c r="F6039" s="21"/>
      <c r="G6039" s="21"/>
      <c r="H6039" s="21" t="s">
        <v>11494</v>
      </c>
      <c r="I6039" s="21" t="s">
        <v>11495</v>
      </c>
      <c r="J6039" s="21" t="s">
        <v>7770</v>
      </c>
      <c r="K6039" s="21">
        <v>2.0</v>
      </c>
      <c r="L6039" s="21" t="s">
        <v>3045</v>
      </c>
      <c r="M6039" s="21"/>
      <c r="N6039" s="27" t="s">
        <v>10999</v>
      </c>
      <c r="O6039" s="21"/>
      <c r="P6039" s="21"/>
      <c r="Q6039" s="21"/>
      <c r="R6039" s="21" t="s">
        <v>11483</v>
      </c>
      <c r="S6039" s="21" t="s">
        <v>11484</v>
      </c>
      <c r="T6039" s="21" t="s">
        <v>11496</v>
      </c>
      <c r="U6039" s="23"/>
      <c r="V6039" s="23"/>
      <c r="W6039" s="15">
        <f t="shared" si="2"/>
        <v>45635</v>
      </c>
      <c r="X6039" s="24">
        <v>6038.0</v>
      </c>
      <c r="Y6039" s="17" t="str">
        <f t="shared" si="8875"/>
        <v>=COUNTIFS(C$3:C6039,C6039)</v>
      </c>
      <c r="Z6039" s="25" t="str">
        <f t="shared" si="8876"/>
        <v>#NAME?</v>
      </c>
      <c r="AA6039" s="25" t="str">
        <f t="shared" si="8877"/>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78"/>
        <v>1</v>
      </c>
      <c r="B6040" s="10">
        <f t="shared" si="8292"/>
        <v>1</v>
      </c>
      <c r="C6040" s="12" t="s">
        <v>11497</v>
      </c>
      <c r="D6040" s="21" t="s">
        <v>84</v>
      </c>
      <c r="E6040" s="21" t="s">
        <v>11498</v>
      </c>
      <c r="F6040" s="21"/>
      <c r="G6040" s="21"/>
      <c r="H6040" s="21" t="s">
        <v>11499</v>
      </c>
      <c r="I6040" s="21"/>
      <c r="J6040" s="21" t="s">
        <v>4219</v>
      </c>
      <c r="K6040" s="21">
        <v>8.0</v>
      </c>
      <c r="L6040" s="21" t="s">
        <v>196</v>
      </c>
      <c r="M6040" s="21" t="s">
        <v>4220</v>
      </c>
      <c r="N6040" s="21" t="s">
        <v>11500</v>
      </c>
      <c r="O6040" s="21"/>
      <c r="P6040" s="21"/>
      <c r="Q6040" s="21"/>
      <c r="R6040" s="21" t="s">
        <v>11483</v>
      </c>
      <c r="S6040" s="21" t="s">
        <v>11484</v>
      </c>
      <c r="T6040" s="21" t="s">
        <v>11501</v>
      </c>
      <c r="U6040" s="23"/>
      <c r="V6040" s="23"/>
      <c r="W6040" s="15">
        <f t="shared" si="2"/>
        <v>45635</v>
      </c>
      <c r="X6040" s="24">
        <v>6039.0</v>
      </c>
      <c r="Y6040" s="17" t="str">
        <f t="shared" si="8875"/>
        <v>=COUNTIFS(C$3:C6040,C6040)</v>
      </c>
      <c r="Z6040" s="25" t="str">
        <f t="shared" si="8876"/>
        <v>#NAME?</v>
      </c>
      <c r="AA6040" s="25" t="str">
        <f t="shared" si="8877"/>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78"/>
        <v>1</v>
      </c>
      <c r="B6041" s="10">
        <f t="shared" si="8292"/>
        <v>1</v>
      </c>
      <c r="C6041" s="12" t="s">
        <v>11502</v>
      </c>
      <c r="D6041" s="21" t="s">
        <v>47</v>
      </c>
      <c r="E6041" s="21" t="s">
        <v>11503</v>
      </c>
      <c r="F6041" s="21"/>
      <c r="G6041" s="21"/>
      <c r="H6041" s="21" t="s">
        <v>11504</v>
      </c>
      <c r="I6041" s="21"/>
      <c r="J6041" s="21"/>
      <c r="K6041" s="21"/>
      <c r="L6041" s="21"/>
      <c r="M6041" s="21"/>
      <c r="N6041" s="21" t="s">
        <v>11505</v>
      </c>
      <c r="O6041" s="21"/>
      <c r="P6041" s="21"/>
      <c r="Q6041" s="21"/>
      <c r="R6041" s="21" t="s">
        <v>11483</v>
      </c>
      <c r="S6041" s="21" t="s">
        <v>11484</v>
      </c>
      <c r="T6041" s="21" t="s">
        <v>11506</v>
      </c>
      <c r="U6041" s="23"/>
      <c r="V6041" s="23"/>
      <c r="W6041" s="15">
        <f t="shared" si="2"/>
        <v>45635</v>
      </c>
      <c r="X6041" s="24">
        <v>6040.0</v>
      </c>
      <c r="Y6041" s="17" t="str">
        <f t="shared" si="8875"/>
        <v>=COUNTIFS(C$3:C6041,C6041)</v>
      </c>
      <c r="Z6041" s="25" t="str">
        <f t="shared" si="8876"/>
        <v>#NAME?</v>
      </c>
      <c r="AA6041" s="25" t="str">
        <f t="shared" si="8877"/>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78"/>
        <v>1</v>
      </c>
      <c r="B6042" s="10">
        <f t="shared" si="8292"/>
        <v>1</v>
      </c>
      <c r="C6042" s="12" t="s">
        <v>11507</v>
      </c>
      <c r="D6042" s="21" t="s">
        <v>29</v>
      </c>
      <c r="E6042" s="21" t="s">
        <v>1640</v>
      </c>
      <c r="F6042" s="21"/>
      <c r="G6042" s="21"/>
      <c r="H6042" s="21" t="s">
        <v>10114</v>
      </c>
      <c r="I6042" s="21"/>
      <c r="J6042" s="21"/>
      <c r="K6042" s="21"/>
      <c r="L6042" s="21"/>
      <c r="M6042" s="21"/>
      <c r="N6042" s="21"/>
      <c r="O6042" s="21"/>
      <c r="P6042" s="21"/>
      <c r="Q6042" s="21"/>
      <c r="R6042" s="21" t="s">
        <v>11483</v>
      </c>
      <c r="S6042" s="21" t="s">
        <v>11484</v>
      </c>
      <c r="T6042" s="21" t="s">
        <v>11508</v>
      </c>
      <c r="U6042" s="23"/>
      <c r="V6042" s="23"/>
      <c r="W6042" s="15">
        <f t="shared" si="2"/>
        <v>45635</v>
      </c>
      <c r="X6042" s="24">
        <v>6041.0</v>
      </c>
      <c r="Y6042" s="17" t="str">
        <f t="shared" si="8875"/>
        <v>=COUNTIFS(C$3:C6042,C6042)</v>
      </c>
      <c r="Z6042" s="25" t="str">
        <f t="shared" si="8876"/>
        <v>#NAME?</v>
      </c>
      <c r="AA6042" s="25" t="str">
        <f t="shared" si="8877"/>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78"/>
        <v>2</v>
      </c>
      <c r="B6043" s="10">
        <f t="shared" si="8292"/>
        <v>2</v>
      </c>
      <c r="C6043" s="12" t="s">
        <v>5295</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11483</v>
      </c>
      <c r="S6043" s="21" t="s">
        <v>11484</v>
      </c>
      <c r="T6043" s="21" t="s">
        <v>11485</v>
      </c>
      <c r="U6043" s="23"/>
      <c r="V6043" s="23"/>
      <c r="W6043" s="15">
        <f t="shared" si="2"/>
        <v>45635</v>
      </c>
      <c r="X6043" s="24">
        <v>6042.0</v>
      </c>
      <c r="Y6043" s="17" t="str">
        <f t="shared" si="8875"/>
        <v>=COUNTIFS(C$3:C6043,C6043)</v>
      </c>
      <c r="Z6043" s="25" t="str">
        <f t="shared" si="8876"/>
        <v>#NAME?</v>
      </c>
      <c r="AA6043" s="25" t="str">
        <f t="shared" si="8877"/>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78"/>
        <v>1</v>
      </c>
      <c r="B6044" s="10">
        <f t="shared" si="8292"/>
        <v>1</v>
      </c>
      <c r="C6044" s="12" t="s">
        <v>11509</v>
      </c>
      <c r="D6044" s="21" t="s">
        <v>118</v>
      </c>
      <c r="E6044" s="27" t="s">
        <v>11510</v>
      </c>
      <c r="F6044" s="21"/>
      <c r="G6044" s="21"/>
      <c r="H6044" s="21"/>
      <c r="I6044" s="21"/>
      <c r="J6044" s="21"/>
      <c r="K6044" s="21"/>
      <c r="L6044" s="21"/>
      <c r="M6044" s="21"/>
      <c r="N6044" s="21" t="s">
        <v>11511</v>
      </c>
      <c r="O6044" s="21"/>
      <c r="P6044" s="21"/>
      <c r="Q6044" s="21"/>
      <c r="R6044" s="21" t="s">
        <v>11483</v>
      </c>
      <c r="S6044" s="21" t="s">
        <v>11484</v>
      </c>
      <c r="T6044" s="21" t="s">
        <v>11485</v>
      </c>
      <c r="U6044" s="23"/>
      <c r="V6044" s="23"/>
      <c r="W6044" s="15">
        <f t="shared" si="2"/>
        <v>45635</v>
      </c>
      <c r="X6044" s="24">
        <v>6043.0</v>
      </c>
      <c r="Y6044" s="17" t="str">
        <f t="shared" si="8875"/>
        <v>=COUNTIFS(C$3:C6044,C6044)</v>
      </c>
      <c r="Z6044" s="25" t="str">
        <f t="shared" si="8876"/>
        <v>#NAME?</v>
      </c>
      <c r="AA6044" s="25" t="str">
        <f t="shared" si="8877"/>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78"/>
        <v>1</v>
      </c>
      <c r="B6045" s="10">
        <f t="shared" si="8292"/>
        <v>1</v>
      </c>
      <c r="C6045" s="12" t="s">
        <v>11512</v>
      </c>
      <c r="D6045" s="21" t="s">
        <v>29</v>
      </c>
      <c r="E6045" s="21" t="s">
        <v>11513</v>
      </c>
      <c r="F6045" s="21"/>
      <c r="G6045" s="21"/>
      <c r="H6045" s="21" t="s">
        <v>11514</v>
      </c>
      <c r="I6045" s="21" t="s">
        <v>11515</v>
      </c>
      <c r="J6045" s="21" t="s">
        <v>1171</v>
      </c>
      <c r="K6045" s="21">
        <v>3.0</v>
      </c>
      <c r="L6045" s="21" t="s">
        <v>76</v>
      </c>
      <c r="M6045" s="21"/>
      <c r="N6045" s="21" t="s">
        <v>2964</v>
      </c>
      <c r="O6045" s="21"/>
      <c r="P6045" s="21"/>
      <c r="Q6045" s="21"/>
      <c r="R6045" s="21" t="s">
        <v>11483</v>
      </c>
      <c r="S6045" s="21" t="s">
        <v>11484</v>
      </c>
      <c r="T6045" s="21" t="s">
        <v>11516</v>
      </c>
      <c r="U6045" s="23"/>
      <c r="V6045" s="23"/>
      <c r="W6045" s="15">
        <f t="shared" si="2"/>
        <v>45635</v>
      </c>
      <c r="X6045" s="24">
        <v>6044.0</v>
      </c>
      <c r="Y6045" s="17" t="str">
        <f t="shared" si="8875"/>
        <v>=COUNTIFS(C$3:C6045,C6045)</v>
      </c>
      <c r="Z6045" s="25" t="str">
        <f t="shared" si="8876"/>
        <v>#NAME?</v>
      </c>
      <c r="AA6045" s="25" t="str">
        <f t="shared" si="8877"/>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78"/>
        <v>54</v>
      </c>
      <c r="B6046" s="10">
        <f t="shared" si="8292"/>
        <v>63</v>
      </c>
      <c r="C6046" s="12" t="s">
        <v>449</v>
      </c>
      <c r="D6046" s="21" t="str">
        <f t="shared" ref="D6046:D6048" si="8891">VLOOKUP($C6046,$C$1:$P$7320,2,0)</f>
        <v>ind</v>
      </c>
      <c r="E6046" s="21" t="str">
        <f>VLOOKUP($C6046,$C$1:$P$7320,3,0)</f>
        <v/>
      </c>
      <c r="F6046" s="21" t="str">
        <f t="shared" ref="F6046:F6048" si="8892">VLOOKUP($C6046,$C$1:$P$7320,4,0)</f>
        <v/>
      </c>
      <c r="G6046" s="21"/>
      <c r="H6046" s="21" t="str">
        <f t="shared" ref="H6046:H6048" si="8893">VLOOKUP($C6046,$C$1:$P$7320,6,0)</f>
        <v>“”</v>
      </c>
      <c r="I6046" s="21" t="str">
        <f t="shared" ref="I6046:I6048" si="8894">VLOOKUP($C6046,$C$1:$P$7320,7,0)</f>
        <v>thus</v>
      </c>
      <c r="J6046" s="21" t="str">
        <f t="shared" ref="J6046:J6048" si="8895">VLOOKUP($C6046,$C$1:$P$7320,8,0)</f>
        <v/>
      </c>
      <c r="K6046" s="21" t="str">
        <f t="shared" ref="K6046:K6048" si="8896">VLOOKUP($C6046,$C$1:$P$7320,9,0)</f>
        <v/>
      </c>
      <c r="L6046" s="21" t="str">
        <f t="shared" ref="L6046:L6048" si="8897">VLOOKUP($C6046,$C$1:$P$7320,10,0)</f>
        <v/>
      </c>
      <c r="M6046" s="21" t="str">
        <f t="shared" ref="M6046:M6048" si="8898">VLOOKUP($C6046,$C$1:$P$7320,11,0)</f>
        <v/>
      </c>
      <c r="N6046" s="21" t="str">
        <f t="shared" ref="N6046:N6048" si="8899">VLOOKUP($C6046,$C$1:$P$7320,12,0)</f>
        <v/>
      </c>
      <c r="O6046" s="21" t="str">
        <f t="shared" ref="O6046:O6048" si="8900">VLOOKUP($C6046,$C$1:$P$7320,13,0)</f>
        <v/>
      </c>
      <c r="P6046" s="21" t="str">
        <f t="shared" ref="P6046:P6048" si="8901">VLOOKUP($C6046,$C$1:$P$7320,14,0)</f>
        <v/>
      </c>
      <c r="Q6046" s="21"/>
      <c r="R6046" s="21" t="s">
        <v>11483</v>
      </c>
      <c r="S6046" s="21" t="s">
        <v>11484</v>
      </c>
      <c r="T6046" s="21" t="s">
        <v>11485</v>
      </c>
      <c r="U6046" s="23"/>
      <c r="V6046" s="23"/>
      <c r="W6046" s="15">
        <f t="shared" si="2"/>
        <v>45635</v>
      </c>
      <c r="X6046" s="24">
        <v>6045.0</v>
      </c>
      <c r="Y6046" s="17" t="str">
        <f t="shared" si="8875"/>
        <v>=COUNTIFS(C$3:C6046,C6046)</v>
      </c>
      <c r="Z6046" s="25" t="str">
        <f t="shared" si="8876"/>
        <v>#NAME?</v>
      </c>
      <c r="AA6046" s="25" t="str">
        <f t="shared" si="8877"/>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78"/>
        <v>36</v>
      </c>
      <c r="B6047" s="10">
        <f t="shared" si="8292"/>
        <v>75</v>
      </c>
      <c r="C6047" s="12" t="s">
        <v>11137</v>
      </c>
      <c r="D6047" s="21" t="str">
        <f t="shared" si="8891"/>
        <v>noun</v>
      </c>
      <c r="E6047" s="21" t="s">
        <v>1988</v>
      </c>
      <c r="F6047" s="21" t="str">
        <f t="shared" si="8892"/>
        <v/>
      </c>
      <c r="G6047" s="21"/>
      <c r="H6047" s="21" t="str">
        <f t="shared" si="8893"/>
        <v>training, precept, training precept</v>
      </c>
      <c r="I6047" s="21" t="str">
        <f t="shared" si="8894"/>
        <v/>
      </c>
      <c r="J6047" s="21" t="str">
        <f t="shared" si="8895"/>
        <v>√sikkh (train)</v>
      </c>
      <c r="K6047" s="21">
        <f t="shared" si="8896"/>
        <v>1</v>
      </c>
      <c r="L6047" s="21" t="str">
        <f t="shared" si="8897"/>
        <v>a</v>
      </c>
      <c r="M6047" s="21" t="str">
        <f t="shared" si="8898"/>
        <v/>
      </c>
      <c r="N6047" s="21" t="str">
        <f t="shared" si="8899"/>
        <v>√sikkh + ā</v>
      </c>
      <c r="O6047" s="21" t="str">
        <f t="shared" si="8900"/>
        <v/>
      </c>
      <c r="P6047" s="21" t="str">
        <f t="shared" si="8901"/>
        <v/>
      </c>
      <c r="Q6047" s="21"/>
      <c r="R6047" s="21" t="s">
        <v>11483</v>
      </c>
      <c r="S6047" s="21" t="s">
        <v>11484</v>
      </c>
      <c r="T6047" s="21" t="s">
        <v>11485</v>
      </c>
      <c r="U6047" s="23"/>
      <c r="V6047" s="23"/>
      <c r="W6047" s="15">
        <f t="shared" si="2"/>
        <v>45635</v>
      </c>
      <c r="X6047" s="24">
        <v>6046.0</v>
      </c>
      <c r="Y6047" s="17" t="str">
        <f t="shared" si="8875"/>
        <v>=COUNTIFS(C$3:C6047,C6047)</v>
      </c>
      <c r="Z6047" s="25" t="str">
        <f t="shared" si="8876"/>
        <v>#NAME?</v>
      </c>
      <c r="AA6047" s="25" t="str">
        <f t="shared" si="8877"/>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78"/>
        <v>37</v>
      </c>
      <c r="B6048" s="10">
        <f t="shared" si="8292"/>
        <v>76</v>
      </c>
      <c r="C6048" s="12" t="s">
        <v>10666</v>
      </c>
      <c r="D6048" s="21" t="str">
        <f t="shared" si="8891"/>
        <v>noun</v>
      </c>
      <c r="E6048" s="21" t="s">
        <v>11370</v>
      </c>
      <c r="F6048" s="21" t="str">
        <f t="shared" si="8892"/>
        <v/>
      </c>
      <c r="G6048" s="21"/>
      <c r="H6048" s="21" t="str">
        <f t="shared" si="8893"/>
        <v>duty; obligation; business; something to be done</v>
      </c>
      <c r="I6048" s="21" t="str">
        <f t="shared" si="8894"/>
        <v>to be done</v>
      </c>
      <c r="J6048" s="21" t="str">
        <f t="shared" si="8895"/>
        <v>√kar (do, make)</v>
      </c>
      <c r="K6048" s="21">
        <f t="shared" si="8896"/>
        <v>7</v>
      </c>
      <c r="L6048" s="21" t="str">
        <f t="shared" si="8897"/>
        <v>o</v>
      </c>
      <c r="M6048" s="21" t="str">
        <f t="shared" si="8898"/>
        <v/>
      </c>
      <c r="N6048" s="21" t="str">
        <f t="shared" si="8899"/>
        <v>√kar + aṇīya</v>
      </c>
      <c r="O6048" s="21" t="str">
        <f t="shared" si="8900"/>
        <v/>
      </c>
      <c r="P6048" s="21" t="str">
        <f t="shared" si="8901"/>
        <v/>
      </c>
      <c r="Q6048" s="21"/>
      <c r="R6048" s="21" t="s">
        <v>11483</v>
      </c>
      <c r="S6048" s="21" t="s">
        <v>11484</v>
      </c>
      <c r="T6048" s="21" t="s">
        <v>11485</v>
      </c>
      <c r="U6048" s="23"/>
      <c r="V6048" s="23"/>
      <c r="W6048" s="15">
        <f t="shared" si="2"/>
        <v>45635</v>
      </c>
      <c r="X6048" s="24">
        <v>6047.0</v>
      </c>
      <c r="Y6048" s="17" t="str">
        <f t="shared" si="8875"/>
        <v>=COUNTIFS(C$3:C6048,C6048)</v>
      </c>
      <c r="Z6048" s="25" t="str">
        <f t="shared" si="8876"/>
        <v>#NAME?</v>
      </c>
      <c r="AA6048" s="25" t="str">
        <f t="shared" si="8877"/>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92"/>
        <v>0</v>
      </c>
      <c r="C6049" s="130"/>
      <c r="D6049" s="130"/>
      <c r="E6049" s="130"/>
      <c r="F6049" s="130"/>
      <c r="G6049" s="130"/>
      <c r="H6049" s="130"/>
      <c r="I6049" s="130"/>
      <c r="J6049" s="130"/>
      <c r="K6049" s="130"/>
      <c r="L6049" s="130"/>
      <c r="M6049" s="130"/>
      <c r="N6049" s="130"/>
      <c r="O6049" s="130"/>
      <c r="P6049" s="130"/>
      <c r="Q6049" s="130"/>
      <c r="R6049" s="130"/>
      <c r="S6049" s="130"/>
      <c r="T6049" s="130"/>
      <c r="U6049" s="36"/>
      <c r="V6049" s="36"/>
      <c r="W6049" s="15">
        <f t="shared" si="2"/>
        <v>45635</v>
      </c>
      <c r="X6049" s="24">
        <v>6048.0</v>
      </c>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92"/>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2"/>
        <v>45635</v>
      </c>
      <c r="X6050" s="24">
        <v>6049.0</v>
      </c>
      <c r="Y6050" s="17" t="str">
        <f t="shared" ref="Y6050:Y6063" si="8902">formulatext(A6050)</f>
        <v>#N/A</v>
      </c>
      <c r="Z6050" s="25" t="str">
        <f t="shared" ref="Z6050:Z6063" si="8903">org.libreoffice.regex(Y6050,"(\= COUNTIFS\(C\$\d{1,3}:)(C\d{1,3})(,)(C\d{1,3})(\))","$2")</f>
        <v>#NAME?</v>
      </c>
      <c r="AA6050" s="25" t="str">
        <f t="shared" ref="AA6050:AA6063" si="8904">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92"/>
        <v>1</v>
      </c>
      <c r="C6051" s="12" t="s">
        <v>11517</v>
      </c>
      <c r="D6051" s="21"/>
      <c r="E6051" s="21"/>
      <c r="F6051" s="21"/>
      <c r="G6051" s="21"/>
      <c r="H6051" s="21"/>
      <c r="I6051" s="21"/>
      <c r="J6051" s="21"/>
      <c r="K6051" s="21"/>
      <c r="L6051" s="21"/>
      <c r="M6051" s="21"/>
      <c r="N6051" s="21"/>
      <c r="O6051" s="21"/>
      <c r="P6051" s="21"/>
      <c r="Q6051" s="21"/>
      <c r="R6051" s="21"/>
      <c r="S6051" s="21"/>
      <c r="T6051" s="21"/>
      <c r="U6051" s="23"/>
      <c r="V6051" s="23"/>
      <c r="W6051" s="15">
        <f t="shared" si="2"/>
        <v>45635</v>
      </c>
      <c r="X6051" s="24">
        <v>6050.0</v>
      </c>
      <c r="Y6051" s="17" t="str">
        <f t="shared" si="8902"/>
        <v>#N/A</v>
      </c>
      <c r="Z6051" s="25" t="str">
        <f t="shared" si="8903"/>
        <v>#NAME?</v>
      </c>
      <c r="AA6051" s="25" t="str">
        <f t="shared" si="8904"/>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905">COUNTIFS(C$3:C6052,C6052)</f>
        <v>44</v>
      </c>
      <c r="B6052" s="10">
        <f t="shared" si="8292"/>
        <v>80</v>
      </c>
      <c r="C6052" s="12" t="s">
        <v>1856</v>
      </c>
      <c r="D6052" s="21" t="str">
        <f t="shared" ref="D6052:D6063" si="8906">VLOOKUP($C6052,$C$1:$P$7320,2,0)</f>
        <v>ind</v>
      </c>
      <c r="E6052" s="21" t="str">
        <f t="shared" ref="E6052:E6061" si="8907">VLOOKUP($C6052,$C$1:$P$7320,3,0)</f>
        <v>neg</v>
      </c>
      <c r="F6052" s="21" t="str">
        <f t="shared" ref="F6052:F6063" si="8908">VLOOKUP($C6052,$C$1:$P$7320,4,0)</f>
        <v/>
      </c>
      <c r="G6052" s="21"/>
      <c r="H6052" s="21" t="str">
        <f t="shared" ref="H6052:H6063" si="8909">VLOOKUP($C6052,$C$1:$P$7320,6,0)</f>
        <v>not</v>
      </c>
      <c r="I6052" s="21" t="str">
        <f t="shared" ref="I6052:I6063" si="8910">VLOOKUP($C6052,$C$1:$P$7320,7,0)</f>
        <v/>
      </c>
      <c r="J6052" s="21" t="str">
        <f t="shared" ref="J6052:J6063" si="8911">VLOOKUP($C6052,$C$1:$P$7320,8,0)</f>
        <v/>
      </c>
      <c r="K6052" s="21" t="str">
        <f t="shared" ref="K6052:K6063" si="8912">VLOOKUP($C6052,$C$1:$P$7320,9,0)</f>
        <v/>
      </c>
      <c r="L6052" s="21" t="str">
        <f t="shared" ref="L6052:L6063" si="8913">VLOOKUP($C6052,$C$1:$P$7320,10,0)</f>
        <v/>
      </c>
      <c r="M6052" s="21" t="str">
        <f t="shared" ref="M6052:M6063" si="8914">VLOOKUP($C6052,$C$1:$P$7320,11,0)</f>
        <v/>
      </c>
      <c r="N6052" s="21" t="str">
        <f t="shared" ref="N6052:N6063" si="8915">VLOOKUP($C6052,$C$1:$P$7320,12,0)</f>
        <v/>
      </c>
      <c r="O6052" s="21" t="str">
        <f t="shared" ref="O6052:O6063" si="8916">VLOOKUP($C6052,$C$1:$P$7320,13,0)</f>
        <v/>
      </c>
      <c r="P6052" s="21" t="str">
        <f t="shared" ref="P6052:P6063" si="8917">VLOOKUP($C6052,$C$1:$P$7320,14,0)</f>
        <v/>
      </c>
      <c r="Q6052" s="21"/>
      <c r="R6052" s="21" t="s">
        <v>11517</v>
      </c>
      <c r="S6052" s="27" t="s">
        <v>11518</v>
      </c>
      <c r="T6052" s="21" t="s">
        <v>11519</v>
      </c>
      <c r="U6052" s="77"/>
      <c r="V6052" s="23"/>
      <c r="W6052" s="15">
        <f t="shared" si="2"/>
        <v>45635</v>
      </c>
      <c r="X6052" s="24">
        <v>6051.0</v>
      </c>
      <c r="Y6052" s="17" t="str">
        <f t="shared" si="8902"/>
        <v>=COUNTIFS(C$3:C6052,C6052)</v>
      </c>
      <c r="Z6052" s="25" t="str">
        <f t="shared" si="8903"/>
        <v>#NAME?</v>
      </c>
      <c r="AA6052" s="25" t="str">
        <f t="shared" si="8904"/>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905"/>
        <v>3</v>
      </c>
      <c r="B6053" s="10">
        <f t="shared" si="8292"/>
        <v>3</v>
      </c>
      <c r="C6053" s="12" t="s">
        <v>10985</v>
      </c>
      <c r="D6053" s="21" t="str">
        <f t="shared" si="8906"/>
        <v>noun</v>
      </c>
      <c r="E6053" s="21" t="str">
        <f t="shared" si="8907"/>
        <v>masc acc sg of sūpa</v>
      </c>
      <c r="F6053" s="21" t="str">
        <f t="shared" si="8908"/>
        <v/>
      </c>
      <c r="G6053" s="21"/>
      <c r="H6053" s="21" t="str">
        <f t="shared" si="8909"/>
        <v>dahl; lentil curry</v>
      </c>
      <c r="I6053" s="21" t="str">
        <f t="shared" si="8910"/>
        <v/>
      </c>
      <c r="J6053" s="21" t="str">
        <f t="shared" si="8911"/>
        <v/>
      </c>
      <c r="K6053" s="21" t="str">
        <f t="shared" si="8912"/>
        <v/>
      </c>
      <c r="L6053" s="21" t="str">
        <f t="shared" si="8913"/>
        <v/>
      </c>
      <c r="M6053" s="21" t="str">
        <f t="shared" si="8914"/>
        <v/>
      </c>
      <c r="N6053" s="21" t="str">
        <f t="shared" si="8915"/>
        <v/>
      </c>
      <c r="O6053" s="21" t="str">
        <f t="shared" si="8916"/>
        <v/>
      </c>
      <c r="P6053" s="21" t="str">
        <f t="shared" si="8917"/>
        <v/>
      </c>
      <c r="Q6053" s="21"/>
      <c r="R6053" s="21" t="s">
        <v>11517</v>
      </c>
      <c r="S6053" s="136" t="s">
        <v>11518</v>
      </c>
      <c r="T6053" s="21" t="s">
        <v>11519</v>
      </c>
      <c r="U6053" s="23"/>
      <c r="V6053" s="23"/>
      <c r="W6053" s="15">
        <f t="shared" si="2"/>
        <v>45635</v>
      </c>
      <c r="X6053" s="24">
        <v>6052.0</v>
      </c>
      <c r="Y6053" s="17" t="str">
        <f t="shared" si="8902"/>
        <v>=COUNTIFS(C$3:C6053,C6053)</v>
      </c>
      <c r="Z6053" s="25" t="str">
        <f t="shared" si="8903"/>
        <v>#NAME?</v>
      </c>
      <c r="AA6053" s="25" t="str">
        <f t="shared" si="8904"/>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05"/>
        <v>211</v>
      </c>
      <c r="B6054" s="10">
        <f t="shared" si="8292"/>
        <v>220</v>
      </c>
      <c r="C6054" s="12" t="s">
        <v>1131</v>
      </c>
      <c r="D6054" s="21" t="str">
        <f t="shared" si="8906"/>
        <v>ind</v>
      </c>
      <c r="E6054" s="21" t="str">
        <f t="shared" si="8907"/>
        <v>conj</v>
      </c>
      <c r="F6054" s="21" t="str">
        <f t="shared" si="8908"/>
        <v/>
      </c>
      <c r="G6054" s="21"/>
      <c r="H6054" s="21" t="str">
        <f t="shared" si="8909"/>
        <v>or, either or</v>
      </c>
      <c r="I6054" s="21" t="str">
        <f t="shared" si="8910"/>
        <v/>
      </c>
      <c r="J6054" s="21" t="str">
        <f t="shared" si="8911"/>
        <v/>
      </c>
      <c r="K6054" s="21" t="str">
        <f t="shared" si="8912"/>
        <v/>
      </c>
      <c r="L6054" s="21" t="str">
        <f t="shared" si="8913"/>
        <v/>
      </c>
      <c r="M6054" s="21" t="str">
        <f t="shared" si="8914"/>
        <v/>
      </c>
      <c r="N6054" s="21" t="str">
        <f t="shared" si="8915"/>
        <v/>
      </c>
      <c r="O6054" s="21" t="str">
        <f t="shared" si="8916"/>
        <v/>
      </c>
      <c r="P6054" s="21" t="str">
        <f t="shared" si="8917"/>
        <v/>
      </c>
      <c r="Q6054" s="21"/>
      <c r="R6054" s="21" t="s">
        <v>11517</v>
      </c>
      <c r="S6054" s="136" t="s">
        <v>11518</v>
      </c>
      <c r="T6054" s="21" t="s">
        <v>11519</v>
      </c>
      <c r="U6054" s="23"/>
      <c r="V6054" s="23"/>
      <c r="W6054" s="15">
        <f t="shared" si="2"/>
        <v>45635</v>
      </c>
      <c r="X6054" s="24">
        <v>6053.0</v>
      </c>
      <c r="Y6054" s="17" t="str">
        <f t="shared" si="8902"/>
        <v>=COUNTIFS(C$3:C6054,C6054)</v>
      </c>
      <c r="Z6054" s="25" t="str">
        <f t="shared" si="8903"/>
        <v>#NAME?</v>
      </c>
      <c r="AA6054" s="25" t="str">
        <f t="shared" si="8904"/>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05"/>
        <v>2</v>
      </c>
      <c r="B6055" s="10">
        <f t="shared" si="8292"/>
        <v>2</v>
      </c>
      <c r="C6055" s="12" t="s">
        <v>10995</v>
      </c>
      <c r="D6055" s="21" t="str">
        <f t="shared" si="8906"/>
        <v>noun</v>
      </c>
      <c r="E6055" s="21" t="str">
        <f t="shared" si="8907"/>
        <v>nt acc sg of odana</v>
      </c>
      <c r="F6055" s="21" t="str">
        <f t="shared" si="8908"/>
        <v/>
      </c>
      <c r="G6055" s="21"/>
      <c r="H6055" s="21" t="str">
        <f t="shared" si="8909"/>
        <v>rice</v>
      </c>
      <c r="I6055" s="21" t="str">
        <f t="shared" si="8910"/>
        <v>wet, boiled</v>
      </c>
      <c r="J6055" s="21" t="str">
        <f t="shared" si="8911"/>
        <v>√ud (be wet)</v>
      </c>
      <c r="K6055" s="21">
        <f t="shared" si="8912"/>
        <v>2</v>
      </c>
      <c r="L6055" s="21" t="str">
        <f t="shared" si="8913"/>
        <v>ṃa</v>
      </c>
      <c r="M6055" s="21" t="str">
        <f t="shared" si="8914"/>
        <v/>
      </c>
      <c r="N6055" s="21" t="str">
        <f t="shared" si="8915"/>
        <v>√ud &gt; od + *ana</v>
      </c>
      <c r="O6055" s="21" t="str">
        <f t="shared" si="8916"/>
        <v/>
      </c>
      <c r="P6055" s="21" t="str">
        <f t="shared" si="8917"/>
        <v/>
      </c>
      <c r="Q6055" s="21"/>
      <c r="R6055" s="21" t="s">
        <v>11517</v>
      </c>
      <c r="S6055" s="136" t="s">
        <v>11518</v>
      </c>
      <c r="T6055" s="21" t="s">
        <v>11519</v>
      </c>
      <c r="U6055" s="23"/>
      <c r="V6055" s="23"/>
      <c r="W6055" s="15">
        <f t="shared" si="2"/>
        <v>45635</v>
      </c>
      <c r="X6055" s="24">
        <v>6054.0</v>
      </c>
      <c r="Y6055" s="17" t="str">
        <f t="shared" si="8902"/>
        <v>=COUNTIFS(C$3:C6055,C6055)</v>
      </c>
      <c r="Z6055" s="25" t="str">
        <f t="shared" si="8903"/>
        <v>#NAME?</v>
      </c>
      <c r="AA6055" s="25" t="str">
        <f t="shared" si="8904"/>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05"/>
        <v>212</v>
      </c>
      <c r="B6056" s="10">
        <f t="shared" si="8292"/>
        <v>220</v>
      </c>
      <c r="C6056" s="12" t="s">
        <v>1131</v>
      </c>
      <c r="D6056" s="21" t="str">
        <f t="shared" si="8906"/>
        <v>ind</v>
      </c>
      <c r="E6056" s="21" t="str">
        <f t="shared" si="8907"/>
        <v>conj</v>
      </c>
      <c r="F6056" s="21" t="str">
        <f t="shared" si="8908"/>
        <v/>
      </c>
      <c r="G6056" s="21"/>
      <c r="H6056" s="21" t="str">
        <f t="shared" si="8909"/>
        <v>or, either or</v>
      </c>
      <c r="I6056" s="21" t="str">
        <f t="shared" si="8910"/>
        <v/>
      </c>
      <c r="J6056" s="21" t="str">
        <f t="shared" si="8911"/>
        <v/>
      </c>
      <c r="K6056" s="21" t="str">
        <f t="shared" si="8912"/>
        <v/>
      </c>
      <c r="L6056" s="21" t="str">
        <f t="shared" si="8913"/>
        <v/>
      </c>
      <c r="M6056" s="21" t="str">
        <f t="shared" si="8914"/>
        <v/>
      </c>
      <c r="N6056" s="21" t="str">
        <f t="shared" si="8915"/>
        <v/>
      </c>
      <c r="O6056" s="21" t="str">
        <f t="shared" si="8916"/>
        <v/>
      </c>
      <c r="P6056" s="21" t="str">
        <f t="shared" si="8917"/>
        <v/>
      </c>
      <c r="Q6056" s="21"/>
      <c r="R6056" s="21" t="s">
        <v>11517</v>
      </c>
      <c r="S6056" s="136" t="s">
        <v>11518</v>
      </c>
      <c r="T6056" s="21" t="s">
        <v>11519</v>
      </c>
      <c r="U6056" s="23"/>
      <c r="V6056" s="23"/>
      <c r="W6056" s="15">
        <f t="shared" si="2"/>
        <v>45635</v>
      </c>
      <c r="X6056" s="24">
        <v>6055.0</v>
      </c>
      <c r="Y6056" s="17" t="str">
        <f t="shared" si="8902"/>
        <v>=COUNTIFS(C$3:C6056,C6056)</v>
      </c>
      <c r="Z6056" s="25" t="str">
        <f t="shared" si="8903"/>
        <v>#NAME?</v>
      </c>
      <c r="AA6056" s="25" t="str">
        <f t="shared" si="8904"/>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05"/>
        <v>5</v>
      </c>
      <c r="B6057" s="10">
        <f t="shared" si="8292"/>
        <v>8</v>
      </c>
      <c r="C6057" s="12" t="s">
        <v>8533</v>
      </c>
      <c r="D6057" s="21" t="str">
        <f t="shared" si="8906"/>
        <v>adj</v>
      </c>
      <c r="E6057" s="21" t="str">
        <f t="shared" si="8907"/>
        <v>masc nom sg of agilāna</v>
      </c>
      <c r="F6057" s="21" t="str">
        <f t="shared" si="8908"/>
        <v/>
      </c>
      <c r="G6057" s="21"/>
      <c r="H6057" s="21" t="str">
        <f t="shared" si="8909"/>
        <v>healthy</v>
      </c>
      <c r="I6057" s="21" t="str">
        <f t="shared" si="8910"/>
        <v>not sick</v>
      </c>
      <c r="J6057" s="21" t="str">
        <f t="shared" si="8911"/>
        <v>√gilā (be sick, tired)</v>
      </c>
      <c r="K6057" s="21">
        <f t="shared" si="8912"/>
        <v>3</v>
      </c>
      <c r="L6057" s="21" t="str">
        <f t="shared" si="8913"/>
        <v>ya</v>
      </c>
      <c r="M6057" s="21" t="str">
        <f t="shared" si="8914"/>
        <v/>
      </c>
      <c r="N6057" s="21" t="str">
        <f t="shared" si="8915"/>
        <v>na + √gilā + na</v>
      </c>
      <c r="O6057" s="21" t="str">
        <f t="shared" si="8916"/>
        <v/>
      </c>
      <c r="P6057" s="21" t="str">
        <f t="shared" si="8917"/>
        <v/>
      </c>
      <c r="Q6057" s="21"/>
      <c r="R6057" s="21" t="s">
        <v>11517</v>
      </c>
      <c r="S6057" s="136" t="s">
        <v>11518</v>
      </c>
      <c r="T6057" s="21" t="s">
        <v>11519</v>
      </c>
      <c r="U6057" s="23"/>
      <c r="V6057" s="23"/>
      <c r="W6057" s="15">
        <f t="shared" si="2"/>
        <v>45635</v>
      </c>
      <c r="X6057" s="24">
        <v>6056.0</v>
      </c>
      <c r="Y6057" s="17" t="str">
        <f t="shared" si="8902"/>
        <v>=COUNTIFS(C$3:C6057,C6057)</v>
      </c>
      <c r="Z6057" s="25" t="str">
        <f t="shared" si="8903"/>
        <v>#NAME?</v>
      </c>
      <c r="AA6057" s="25" t="str">
        <f t="shared" si="8904"/>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05"/>
        <v>3</v>
      </c>
      <c r="B6058" s="10">
        <f t="shared" si="8292"/>
        <v>3</v>
      </c>
      <c r="C6058" s="12" t="s">
        <v>7072</v>
      </c>
      <c r="D6058" s="21" t="str">
        <f t="shared" si="8906"/>
        <v>noun</v>
      </c>
      <c r="E6058" s="21" t="str">
        <f t="shared" si="8907"/>
        <v>masc dat sg of atta</v>
      </c>
      <c r="F6058" s="21" t="str">
        <f t="shared" si="8908"/>
        <v/>
      </c>
      <c r="G6058" s="21"/>
      <c r="H6058" s="21" t="str">
        <f t="shared" si="8909"/>
        <v>for oneself</v>
      </c>
      <c r="I6058" s="21" t="str">
        <f t="shared" si="8910"/>
        <v/>
      </c>
      <c r="J6058" s="21" t="str">
        <f t="shared" si="8911"/>
        <v/>
      </c>
      <c r="K6058" s="21" t="str">
        <f t="shared" si="8912"/>
        <v/>
      </c>
      <c r="L6058" s="21" t="str">
        <f t="shared" si="8913"/>
        <v/>
      </c>
      <c r="M6058" s="21" t="str">
        <f t="shared" si="8914"/>
        <v/>
      </c>
      <c r="N6058" s="21" t="str">
        <f t="shared" si="8915"/>
        <v/>
      </c>
      <c r="O6058" s="21" t="str">
        <f t="shared" si="8916"/>
        <v/>
      </c>
      <c r="P6058" s="21" t="str">
        <f t="shared" si="8917"/>
        <v/>
      </c>
      <c r="Q6058" s="21"/>
      <c r="R6058" s="21" t="s">
        <v>11517</v>
      </c>
      <c r="S6058" s="136" t="s">
        <v>11518</v>
      </c>
      <c r="T6058" s="21" t="s">
        <v>11519</v>
      </c>
      <c r="U6058" s="23"/>
      <c r="V6058" s="23"/>
      <c r="W6058" s="15">
        <f t="shared" si="2"/>
        <v>45635</v>
      </c>
      <c r="X6058" s="24">
        <v>6057.0</v>
      </c>
      <c r="Y6058" s="17" t="str">
        <f t="shared" si="8902"/>
        <v>=COUNTIFS(C$3:C6058,C6058)</v>
      </c>
      <c r="Z6058" s="25" t="str">
        <f t="shared" si="8903"/>
        <v>#NAME?</v>
      </c>
      <c r="AA6058" s="25" t="str">
        <f t="shared" si="8904"/>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05"/>
        <v>2</v>
      </c>
      <c r="B6059" s="10">
        <f t="shared" si="8292"/>
        <v>2</v>
      </c>
      <c r="C6059" s="12" t="s">
        <v>8538</v>
      </c>
      <c r="D6059" s="21" t="str">
        <f t="shared" si="8906"/>
        <v>noun</v>
      </c>
      <c r="E6059" s="21" t="str">
        <f t="shared" si="8907"/>
        <v>masc dat sg of attha</v>
      </c>
      <c r="F6059" s="21" t="str">
        <f t="shared" si="8908"/>
        <v>+gen</v>
      </c>
      <c r="G6059" s="21"/>
      <c r="H6059" s="21" t="str">
        <f t="shared" si="8909"/>
        <v>for the sake of; for the purpose of</v>
      </c>
      <c r="I6059" s="21" t="str">
        <f t="shared" si="8910"/>
        <v/>
      </c>
      <c r="J6059" s="21" t="str">
        <f t="shared" si="8911"/>
        <v>√ar (move, attain)</v>
      </c>
      <c r="K6059" s="21">
        <f t="shared" si="8912"/>
        <v>1</v>
      </c>
      <c r="L6059" s="21" t="str">
        <f t="shared" si="8913"/>
        <v>a</v>
      </c>
      <c r="M6059" s="21" t="str">
        <f t="shared" si="8914"/>
        <v/>
      </c>
      <c r="N6059" s="21" t="str">
        <f t="shared" si="8915"/>
        <v>√ar + tha</v>
      </c>
      <c r="O6059" s="21" t="str">
        <f t="shared" si="8916"/>
        <v/>
      </c>
      <c r="P6059" s="21" t="str">
        <f t="shared" si="8917"/>
        <v/>
      </c>
      <c r="Q6059" s="21"/>
      <c r="R6059" s="21" t="s">
        <v>11517</v>
      </c>
      <c r="S6059" s="136" t="s">
        <v>11518</v>
      </c>
      <c r="T6059" s="21" t="s">
        <v>11519</v>
      </c>
      <c r="U6059" s="23"/>
      <c r="V6059" s="23"/>
      <c r="W6059" s="15">
        <f t="shared" si="2"/>
        <v>45635</v>
      </c>
      <c r="X6059" s="24">
        <v>6058.0</v>
      </c>
      <c r="Y6059" s="17" t="str">
        <f t="shared" si="8902"/>
        <v>=COUNTIFS(C$3:C6059,C6059)</v>
      </c>
      <c r="Z6059" s="25" t="str">
        <f t="shared" si="8903"/>
        <v>#NAME?</v>
      </c>
      <c r="AA6059" s="25" t="str">
        <f t="shared" si="8904"/>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05"/>
        <v>3</v>
      </c>
      <c r="B6060" s="10">
        <f t="shared" si="8292"/>
        <v>3</v>
      </c>
      <c r="C6060" s="12" t="s">
        <v>6655</v>
      </c>
      <c r="D6060" s="21" t="str">
        <f t="shared" si="8906"/>
        <v>verb</v>
      </c>
      <c r="E6060" s="21" t="str">
        <f t="shared" si="8907"/>
        <v>abs of viññāpeti</v>
      </c>
      <c r="F6060" s="21" t="str">
        <f t="shared" si="8908"/>
        <v>+acc</v>
      </c>
      <c r="G6060" s="21"/>
      <c r="H6060" s="21" t="str">
        <f t="shared" si="8909"/>
        <v>having requested</v>
      </c>
      <c r="I6060" s="21" t="str">
        <f t="shared" si="8910"/>
        <v/>
      </c>
      <c r="J6060" s="21" t="str">
        <f t="shared" si="8911"/>
        <v>√ñā (know)</v>
      </c>
      <c r="K6060" s="21">
        <f t="shared" si="8912"/>
        <v>5</v>
      </c>
      <c r="L6060" s="21" t="str">
        <f t="shared" si="8913"/>
        <v>*āpe</v>
      </c>
      <c r="M6060" s="21" t="str">
        <f t="shared" si="8914"/>
        <v>√ñā + āpe &gt; ñāpe</v>
      </c>
      <c r="N6060" s="21" t="str">
        <f t="shared" si="8915"/>
        <v>vi + ñāpe + tvā</v>
      </c>
      <c r="O6060" s="21" t="str">
        <f t="shared" si="8916"/>
        <v/>
      </c>
      <c r="P6060" s="21" t="str">
        <f t="shared" si="8917"/>
        <v/>
      </c>
      <c r="Q6060" s="21"/>
      <c r="R6060" s="21" t="s">
        <v>11517</v>
      </c>
      <c r="S6060" s="136" t="s">
        <v>11518</v>
      </c>
      <c r="T6060" s="21" t="s">
        <v>11519</v>
      </c>
      <c r="U6060" s="23"/>
      <c r="V6060" s="23"/>
      <c r="W6060" s="15">
        <f t="shared" si="2"/>
        <v>45635</v>
      </c>
      <c r="X6060" s="24">
        <v>6059.0</v>
      </c>
      <c r="Y6060" s="17" t="str">
        <f t="shared" si="8902"/>
        <v>=COUNTIFS(C$3:C6060,C6060)</v>
      </c>
      <c r="Z6060" s="25" t="str">
        <f t="shared" si="8903"/>
        <v>#NAME?</v>
      </c>
      <c r="AA6060" s="25" t="str">
        <f t="shared" si="8904"/>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05"/>
        <v>6</v>
      </c>
      <c r="B6061" s="10">
        <f t="shared" si="8292"/>
        <v>17</v>
      </c>
      <c r="C6061" s="12" t="s">
        <v>11445</v>
      </c>
      <c r="D6061" s="21" t="str">
        <f t="shared" si="8906"/>
        <v>comp</v>
      </c>
      <c r="E6061" s="21" t="str">
        <f t="shared" si="8907"/>
        <v>sandhi, fut + ind</v>
      </c>
      <c r="F6061" s="21" t="str">
        <f t="shared" si="8908"/>
        <v/>
      </c>
      <c r="G6061" s="21"/>
      <c r="H6061" s="21" t="str">
        <f t="shared" si="8909"/>
        <v/>
      </c>
      <c r="I6061" s="21" t="str">
        <f t="shared" si="8910"/>
        <v/>
      </c>
      <c r="J6061" s="21" t="str">
        <f t="shared" si="8911"/>
        <v/>
      </c>
      <c r="K6061" s="21" t="str">
        <f t="shared" si="8912"/>
        <v/>
      </c>
      <c r="L6061" s="21" t="str">
        <f t="shared" si="8913"/>
        <v/>
      </c>
      <c r="M6061" s="21" t="str">
        <f t="shared" si="8914"/>
        <v/>
      </c>
      <c r="N6061" s="21" t="str">
        <f t="shared" si="8915"/>
        <v>bhuñjissāmi + iti</v>
      </c>
      <c r="O6061" s="21" t="str">
        <f t="shared" si="8916"/>
        <v/>
      </c>
      <c r="P6061" s="21" t="str">
        <f t="shared" si="8917"/>
        <v/>
      </c>
      <c r="Q6061" s="21"/>
      <c r="R6061" s="21" t="s">
        <v>11517</v>
      </c>
      <c r="S6061" s="136" t="s">
        <v>11518</v>
      </c>
      <c r="T6061" s="21" t="s">
        <v>11519</v>
      </c>
      <c r="U6061" s="23"/>
      <c r="V6061" s="23"/>
      <c r="W6061" s="15">
        <f t="shared" si="2"/>
        <v>45635</v>
      </c>
      <c r="X6061" s="24">
        <v>6060.0</v>
      </c>
      <c r="Y6061" s="17" t="str">
        <f t="shared" si="8902"/>
        <v>=COUNTIFS(C$3:C6061,C6061)</v>
      </c>
      <c r="Z6061" s="25" t="str">
        <f t="shared" si="8903"/>
        <v>#NAME?</v>
      </c>
      <c r="AA6061" s="25" t="str">
        <f t="shared" si="8904"/>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05"/>
        <v>37</v>
      </c>
      <c r="B6062" s="10">
        <f t="shared" si="8292"/>
        <v>75</v>
      </c>
      <c r="C6062" s="12" t="s">
        <v>11137</v>
      </c>
      <c r="D6062" s="21" t="str">
        <f t="shared" si="8906"/>
        <v>noun</v>
      </c>
      <c r="E6062" s="21" t="s">
        <v>1988</v>
      </c>
      <c r="F6062" s="21" t="str">
        <f t="shared" si="8908"/>
        <v/>
      </c>
      <c r="G6062" s="21"/>
      <c r="H6062" s="21" t="str">
        <f t="shared" si="8909"/>
        <v>training, precept, training precept</v>
      </c>
      <c r="I6062" s="21" t="str">
        <f t="shared" si="8910"/>
        <v/>
      </c>
      <c r="J6062" s="21" t="str">
        <f t="shared" si="8911"/>
        <v>√sikkh (train)</v>
      </c>
      <c r="K6062" s="21">
        <f t="shared" si="8912"/>
        <v>1</v>
      </c>
      <c r="L6062" s="21" t="str">
        <f t="shared" si="8913"/>
        <v>a</v>
      </c>
      <c r="M6062" s="21" t="str">
        <f t="shared" si="8914"/>
        <v/>
      </c>
      <c r="N6062" s="21" t="str">
        <f t="shared" si="8915"/>
        <v>√sikkh + ā</v>
      </c>
      <c r="O6062" s="21" t="str">
        <f t="shared" si="8916"/>
        <v/>
      </c>
      <c r="P6062" s="21" t="str">
        <f t="shared" si="8917"/>
        <v/>
      </c>
      <c r="Q6062" s="21"/>
      <c r="R6062" s="21" t="s">
        <v>11517</v>
      </c>
      <c r="S6062" s="136" t="s">
        <v>11518</v>
      </c>
      <c r="T6062" s="21" t="s">
        <v>11519</v>
      </c>
      <c r="U6062" s="23"/>
      <c r="V6062" s="23"/>
      <c r="W6062" s="15">
        <f t="shared" si="2"/>
        <v>45635</v>
      </c>
      <c r="X6062" s="24">
        <v>6061.0</v>
      </c>
      <c r="Y6062" s="17" t="str">
        <f t="shared" si="8902"/>
        <v>=COUNTIFS(C$3:C6062,C6062)</v>
      </c>
      <c r="Z6062" s="25" t="str">
        <f t="shared" si="8903"/>
        <v>#NAME?</v>
      </c>
      <c r="AA6062" s="25" t="str">
        <f t="shared" si="8904"/>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05"/>
        <v>38</v>
      </c>
      <c r="B6063" s="10">
        <f t="shared" si="8292"/>
        <v>76</v>
      </c>
      <c r="C6063" s="12" t="s">
        <v>10666</v>
      </c>
      <c r="D6063" s="21" t="str">
        <f t="shared" si="8906"/>
        <v>noun</v>
      </c>
      <c r="E6063" s="21" t="s">
        <v>11370</v>
      </c>
      <c r="F6063" s="21" t="str">
        <f t="shared" si="8908"/>
        <v/>
      </c>
      <c r="G6063" s="21"/>
      <c r="H6063" s="21" t="str">
        <f t="shared" si="8909"/>
        <v>duty; obligation; business; something to be done</v>
      </c>
      <c r="I6063" s="21" t="str">
        <f t="shared" si="8910"/>
        <v>to be done</v>
      </c>
      <c r="J6063" s="21" t="str">
        <f t="shared" si="8911"/>
        <v>√kar (do, make)</v>
      </c>
      <c r="K6063" s="21">
        <f t="shared" si="8912"/>
        <v>7</v>
      </c>
      <c r="L6063" s="21" t="str">
        <f t="shared" si="8913"/>
        <v>o</v>
      </c>
      <c r="M6063" s="21" t="str">
        <f t="shared" si="8914"/>
        <v/>
      </c>
      <c r="N6063" s="21" t="str">
        <f t="shared" si="8915"/>
        <v>√kar + aṇīya</v>
      </c>
      <c r="O6063" s="21" t="str">
        <f t="shared" si="8916"/>
        <v/>
      </c>
      <c r="P6063" s="21" t="str">
        <f t="shared" si="8917"/>
        <v/>
      </c>
      <c r="Q6063" s="21"/>
      <c r="R6063" s="21" t="s">
        <v>11517</v>
      </c>
      <c r="S6063" s="136" t="s">
        <v>11518</v>
      </c>
      <c r="T6063" s="21" t="s">
        <v>11519</v>
      </c>
      <c r="U6063" s="23"/>
      <c r="V6063" s="23"/>
      <c r="W6063" s="15">
        <f t="shared" si="2"/>
        <v>45635</v>
      </c>
      <c r="X6063" s="24">
        <v>6062.0</v>
      </c>
      <c r="Y6063" s="17" t="str">
        <f t="shared" si="8902"/>
        <v>=COUNTIFS(C$3:C6063,C6063)</v>
      </c>
      <c r="Z6063" s="25" t="str">
        <f t="shared" si="8903"/>
        <v>#NAME?</v>
      </c>
      <c r="AA6063" s="25" t="str">
        <f t="shared" si="8904"/>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92"/>
        <v>0</v>
      </c>
      <c r="C6064" s="130"/>
      <c r="D6064" s="130"/>
      <c r="E6064" s="130"/>
      <c r="F6064" s="130"/>
      <c r="G6064" s="130"/>
      <c r="H6064" s="130"/>
      <c r="I6064" s="130"/>
      <c r="J6064" s="130"/>
      <c r="K6064" s="130"/>
      <c r="L6064" s="130"/>
      <c r="M6064" s="130"/>
      <c r="N6064" s="130"/>
      <c r="O6064" s="130"/>
      <c r="P6064" s="130"/>
      <c r="Q6064" s="130"/>
      <c r="R6064" s="130"/>
      <c r="S6064" s="130"/>
      <c r="T6064" s="130"/>
      <c r="U6064" s="36"/>
      <c r="V6064" s="36"/>
      <c r="W6064" s="15">
        <f t="shared" si="2"/>
        <v>45635</v>
      </c>
      <c r="X6064" s="24">
        <v>6063.0</v>
      </c>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92"/>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2"/>
        <v>45635</v>
      </c>
      <c r="X6065" s="24">
        <v>6064.0</v>
      </c>
      <c r="Y6065" s="17" t="str">
        <f t="shared" ref="Y6065:Y6077" si="8918">formulatext(A6065)</f>
        <v>#N/A</v>
      </c>
      <c r="Z6065" s="25" t="str">
        <f t="shared" ref="Z6065:Z6077" si="8919">org.libreoffice.regex(Y6065,"(\= COUNTIFS\(C\$\d{1,3}:)(C\d{1,3})(,)(C\d{1,3})(\))","$2")</f>
        <v>#NAME?</v>
      </c>
      <c r="AA6065" s="25" t="str">
        <f t="shared" ref="AA6065:AA6077" si="8920">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92"/>
        <v>1</v>
      </c>
      <c r="C6066" s="12" t="s">
        <v>11520</v>
      </c>
      <c r="D6066" s="21"/>
      <c r="E6066" s="21"/>
      <c r="F6066" s="21"/>
      <c r="G6066" s="21"/>
      <c r="H6066" s="21"/>
      <c r="I6066" s="21"/>
      <c r="J6066" s="21"/>
      <c r="K6066" s="21"/>
      <c r="L6066" s="21"/>
      <c r="M6066" s="21"/>
      <c r="N6066" s="21"/>
      <c r="O6066" s="21"/>
      <c r="P6066" s="21"/>
      <c r="Q6066" s="21"/>
      <c r="R6066" s="21"/>
      <c r="S6066" s="21"/>
      <c r="T6066" s="21"/>
      <c r="U6066" s="23"/>
      <c r="V6066" s="23"/>
      <c r="W6066" s="15">
        <f t="shared" si="2"/>
        <v>45635</v>
      </c>
      <c r="X6066" s="24">
        <v>6065.0</v>
      </c>
      <c r="Y6066" s="17" t="str">
        <f t="shared" si="8918"/>
        <v>#N/A</v>
      </c>
      <c r="Z6066" s="25" t="str">
        <f t="shared" si="8919"/>
        <v>#NAME?</v>
      </c>
      <c r="AA6066" s="25" t="str">
        <f t="shared" si="8920"/>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921">COUNTIFS(C$3:C6067,C6067)</f>
        <v>45</v>
      </c>
      <c r="B6067" s="10">
        <f t="shared" si="8292"/>
        <v>80</v>
      </c>
      <c r="C6067" s="12" t="s">
        <v>1856</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11520</v>
      </c>
      <c r="S6067" s="21" t="s">
        <v>11521</v>
      </c>
      <c r="T6067" s="21" t="s">
        <v>11522</v>
      </c>
      <c r="U6067" s="77"/>
      <c r="V6067" s="23"/>
      <c r="W6067" s="15">
        <f t="shared" si="2"/>
        <v>45635</v>
      </c>
      <c r="X6067" s="24">
        <v>6066.0</v>
      </c>
      <c r="Y6067" s="17" t="str">
        <f t="shared" si="8918"/>
        <v>=COUNTIFS(C$3:C6067,C6067)</v>
      </c>
      <c r="Z6067" s="25" t="str">
        <f t="shared" si="8919"/>
        <v>#NAME?</v>
      </c>
      <c r="AA6067" s="25" t="str">
        <f t="shared" si="8920"/>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921"/>
        <v>1</v>
      </c>
      <c r="B6068" s="10">
        <f t="shared" si="8292"/>
        <v>1</v>
      </c>
      <c r="C6068" s="12" t="s">
        <v>11523</v>
      </c>
      <c r="D6068" s="21" t="s">
        <v>250</v>
      </c>
      <c r="E6068" s="21" t="s">
        <v>11524</v>
      </c>
      <c r="F6068" s="21"/>
      <c r="G6068" s="21"/>
      <c r="H6068" s="27" t="s">
        <v>11525</v>
      </c>
      <c r="I6068" s="21" t="s">
        <v>11526</v>
      </c>
      <c r="J6068" s="21"/>
      <c r="K6068" s="21"/>
      <c r="L6068" s="21"/>
      <c r="M6068" s="21"/>
      <c r="N6068" s="21" t="s">
        <v>11527</v>
      </c>
      <c r="O6068" s="21"/>
      <c r="P6068" s="21"/>
      <c r="Q6068" s="21"/>
      <c r="R6068" s="21" t="s">
        <v>11520</v>
      </c>
      <c r="S6068" s="21" t="s">
        <v>11521</v>
      </c>
      <c r="T6068" s="21" t="s">
        <v>11528</v>
      </c>
      <c r="U6068" s="23"/>
      <c r="V6068" s="23"/>
      <c r="W6068" s="15">
        <f t="shared" si="2"/>
        <v>45635</v>
      </c>
      <c r="X6068" s="24">
        <v>6067.0</v>
      </c>
      <c r="Y6068" s="17" t="str">
        <f t="shared" si="8918"/>
        <v>=COUNTIFS(C$3:C6068,C6068)</v>
      </c>
      <c r="Z6068" s="25" t="str">
        <f t="shared" si="8919"/>
        <v>#NAME?</v>
      </c>
      <c r="AA6068" s="25" t="str">
        <f t="shared" si="8920"/>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1"/>
        <v>1</v>
      </c>
      <c r="B6069" s="10">
        <f t="shared" si="8292"/>
        <v>1</v>
      </c>
      <c r="C6069" s="12" t="s">
        <v>11529</v>
      </c>
      <c r="D6069" s="21" t="s">
        <v>47</v>
      </c>
      <c r="E6069" s="21" t="s">
        <v>11530</v>
      </c>
      <c r="F6069" s="21"/>
      <c r="G6069" s="21"/>
      <c r="H6069" s="27" t="s">
        <v>11531</v>
      </c>
      <c r="I6069" s="21" t="s">
        <v>11532</v>
      </c>
      <c r="J6069" s="21" t="s">
        <v>7395</v>
      </c>
      <c r="K6069" s="21">
        <v>3.0</v>
      </c>
      <c r="L6069" s="21" t="s">
        <v>76</v>
      </c>
      <c r="M6069" s="21"/>
      <c r="N6069" s="21" t="s">
        <v>11533</v>
      </c>
      <c r="O6069" s="21"/>
      <c r="P6069" s="21"/>
      <c r="Q6069" s="21"/>
      <c r="R6069" s="21" t="s">
        <v>11520</v>
      </c>
      <c r="S6069" s="21" t="s">
        <v>11521</v>
      </c>
      <c r="T6069" s="21" t="s">
        <v>11534</v>
      </c>
      <c r="U6069" s="23"/>
      <c r="V6069" s="23"/>
      <c r="W6069" s="15">
        <f t="shared" si="2"/>
        <v>45635</v>
      </c>
      <c r="X6069" s="24">
        <v>6068.0</v>
      </c>
      <c r="Y6069" s="17" t="str">
        <f t="shared" si="8918"/>
        <v>=COUNTIFS(C$3:C6069,C6069)</v>
      </c>
      <c r="Z6069" s="25" t="str">
        <f t="shared" si="8919"/>
        <v>#NAME?</v>
      </c>
      <c r="AA6069" s="25" t="str">
        <f t="shared" si="8920"/>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1"/>
        <v>2</v>
      </c>
      <c r="B6070" s="10">
        <f t="shared" si="8292"/>
        <v>2</v>
      </c>
      <c r="C6070" s="12" t="s">
        <v>11397</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11520</v>
      </c>
      <c r="S6070" s="21" t="s">
        <v>11521</v>
      </c>
      <c r="T6070" s="21" t="s">
        <v>11522</v>
      </c>
      <c r="U6070" s="23"/>
      <c r="V6070" s="23"/>
      <c r="W6070" s="15">
        <f t="shared" si="2"/>
        <v>45635</v>
      </c>
      <c r="X6070" s="24">
        <v>6069.0</v>
      </c>
      <c r="Y6070" s="17" t="str">
        <f t="shared" si="8918"/>
        <v>=COUNTIFS(C$3:C6070,C6070)</v>
      </c>
      <c r="Z6070" s="25" t="str">
        <f t="shared" si="8919"/>
        <v>#NAME?</v>
      </c>
      <c r="AA6070" s="25" t="str">
        <f t="shared" si="8920"/>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1"/>
        <v>1</v>
      </c>
      <c r="B6071" s="10">
        <f t="shared" si="8292"/>
        <v>1</v>
      </c>
      <c r="C6071" s="12" t="s">
        <v>11535</v>
      </c>
      <c r="D6071" s="21" t="s">
        <v>42</v>
      </c>
      <c r="E6071" s="21" t="s">
        <v>11536</v>
      </c>
      <c r="F6071" s="21"/>
      <c r="G6071" s="21"/>
      <c r="H6071" s="27" t="s">
        <v>11537</v>
      </c>
      <c r="I6071" s="21"/>
      <c r="J6071" s="21"/>
      <c r="K6071" s="21"/>
      <c r="L6071" s="21"/>
      <c r="M6071" s="21"/>
      <c r="N6071" s="21"/>
      <c r="O6071" s="21"/>
      <c r="P6071" s="21"/>
      <c r="Q6071" s="21"/>
      <c r="R6071" s="21" t="s">
        <v>11520</v>
      </c>
      <c r="S6071" s="21" t="s">
        <v>11521</v>
      </c>
      <c r="T6071" s="21" t="s">
        <v>11538</v>
      </c>
      <c r="U6071" s="23"/>
      <c r="V6071" s="23"/>
      <c r="W6071" s="15">
        <f t="shared" si="2"/>
        <v>45635</v>
      </c>
      <c r="X6071" s="24">
        <v>6070.0</v>
      </c>
      <c r="Y6071" s="17" t="str">
        <f t="shared" si="8918"/>
        <v>=COUNTIFS(C$3:C6071,C6071)</v>
      </c>
      <c r="Z6071" s="25" t="str">
        <f t="shared" si="8919"/>
        <v>#NAME?</v>
      </c>
      <c r="AA6071" s="25" t="str">
        <f t="shared" si="8920"/>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1"/>
        <v>3</v>
      </c>
      <c r="B6072" s="10">
        <f t="shared" si="8292"/>
        <v>3</v>
      </c>
      <c r="C6072" s="12" t="s">
        <v>6355</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11520</v>
      </c>
      <c r="S6072" s="21" t="s">
        <v>11521</v>
      </c>
      <c r="T6072" s="21" t="s">
        <v>11522</v>
      </c>
      <c r="U6072" s="23"/>
      <c r="V6072" s="23"/>
      <c r="W6072" s="15">
        <f t="shared" si="2"/>
        <v>45635</v>
      </c>
      <c r="X6072" s="24">
        <v>6071.0</v>
      </c>
      <c r="Y6072" s="17" t="str">
        <f t="shared" si="8918"/>
        <v>=COUNTIFS(C$3:C6072,C6072)</v>
      </c>
      <c r="Z6072" s="25" t="str">
        <f t="shared" si="8919"/>
        <v>#NAME?</v>
      </c>
      <c r="AA6072" s="25" t="str">
        <f t="shared" si="8920"/>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1"/>
        <v>1</v>
      </c>
      <c r="B6073" s="10">
        <f t="shared" si="8292"/>
        <v>1</v>
      </c>
      <c r="C6073" s="12" t="s">
        <v>11539</v>
      </c>
      <c r="D6073" s="21" t="s">
        <v>118</v>
      </c>
      <c r="E6073" s="27" t="s">
        <v>5216</v>
      </c>
      <c r="F6073" s="21"/>
      <c r="G6073" s="21"/>
      <c r="H6073" s="21"/>
      <c r="I6073" s="21"/>
      <c r="J6073" s="21"/>
      <c r="K6073" s="21"/>
      <c r="L6073" s="21"/>
      <c r="M6073" s="21"/>
      <c r="N6073" s="21" t="s">
        <v>11540</v>
      </c>
      <c r="O6073" s="21"/>
      <c r="P6073" s="21"/>
      <c r="Q6073" s="21"/>
      <c r="R6073" s="21" t="s">
        <v>11520</v>
      </c>
      <c r="S6073" s="21" t="s">
        <v>11521</v>
      </c>
      <c r="T6073" s="21" t="s">
        <v>11522</v>
      </c>
      <c r="U6073" s="23"/>
      <c r="V6073" s="23"/>
      <c r="W6073" s="15">
        <f t="shared" si="2"/>
        <v>45635</v>
      </c>
      <c r="X6073" s="24">
        <v>6072.0</v>
      </c>
      <c r="Y6073" s="17" t="str">
        <f t="shared" si="8918"/>
        <v>=COUNTIFS(C$3:C6073,C6073)</v>
      </c>
      <c r="Z6073" s="25" t="str">
        <f t="shared" si="8919"/>
        <v>#NAME?</v>
      </c>
      <c r="AA6073" s="25" t="str">
        <f t="shared" si="8920"/>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1"/>
        <v>1</v>
      </c>
      <c r="B6074" s="10">
        <f t="shared" si="8292"/>
        <v>1</v>
      </c>
      <c r="C6074" s="12" t="s">
        <v>11541</v>
      </c>
      <c r="D6074" s="21" t="s">
        <v>84</v>
      </c>
      <c r="E6074" s="21" t="s">
        <v>11542</v>
      </c>
      <c r="F6074" s="21"/>
      <c r="G6074" s="21"/>
      <c r="H6074" s="21" t="s">
        <v>11543</v>
      </c>
      <c r="I6074" s="21"/>
      <c r="J6074" s="21" t="s">
        <v>7679</v>
      </c>
      <c r="K6074" s="21">
        <v>8.0</v>
      </c>
      <c r="L6074" s="21" t="s">
        <v>196</v>
      </c>
      <c r="M6074" s="21" t="s">
        <v>11544</v>
      </c>
      <c r="N6074" s="21" t="s">
        <v>11545</v>
      </c>
      <c r="O6074" s="21"/>
      <c r="P6074" s="21"/>
      <c r="Q6074" s="21"/>
      <c r="R6074" s="21" t="s">
        <v>11520</v>
      </c>
      <c r="S6074" s="21" t="s">
        <v>11521</v>
      </c>
      <c r="T6074" s="21" t="s">
        <v>11546</v>
      </c>
      <c r="U6074" s="23"/>
      <c r="V6074" s="23"/>
      <c r="W6074" s="15">
        <f t="shared" si="2"/>
        <v>45635</v>
      </c>
      <c r="X6074" s="24">
        <v>6073.0</v>
      </c>
      <c r="Y6074" s="17" t="str">
        <f t="shared" si="8918"/>
        <v>=COUNTIFS(C$3:C6074,C6074)</v>
      </c>
      <c r="Z6074" s="25" t="str">
        <f t="shared" si="8919"/>
        <v>#NAME?</v>
      </c>
      <c r="AA6074" s="25" t="str">
        <f t="shared" si="8920"/>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1"/>
        <v>55</v>
      </c>
      <c r="B6075" s="10">
        <f t="shared" si="8292"/>
        <v>63</v>
      </c>
      <c r="C6075" s="12" t="s">
        <v>449</v>
      </c>
      <c r="D6075" s="21" t="str">
        <f t="shared" ref="D6075:D6077" si="8922">VLOOKUP($C6075,$C$1:$P$7320,2,0)</f>
        <v>ind</v>
      </c>
      <c r="E6075" s="21" t="str">
        <f>VLOOKUP($C6075,$C$1:$P$7320,3,0)</f>
        <v/>
      </c>
      <c r="F6075" s="21" t="str">
        <f t="shared" ref="F6075:F6077" si="8923">VLOOKUP($C6075,$C$1:$P$7320,4,0)</f>
        <v/>
      </c>
      <c r="G6075" s="21"/>
      <c r="H6075" s="21" t="str">
        <f t="shared" ref="H6075:H6077" si="8924">VLOOKUP($C6075,$C$1:$P$7320,6,0)</f>
        <v>“”</v>
      </c>
      <c r="I6075" s="21" t="str">
        <f t="shared" ref="I6075:I6077" si="8925">VLOOKUP($C6075,$C$1:$P$7320,7,0)</f>
        <v>thus</v>
      </c>
      <c r="J6075" s="21" t="str">
        <f t="shared" ref="J6075:J6077" si="8926">VLOOKUP($C6075,$C$1:$P$7320,8,0)</f>
        <v/>
      </c>
      <c r="K6075" s="21" t="str">
        <f t="shared" ref="K6075:K6077" si="8927">VLOOKUP($C6075,$C$1:$P$7320,9,0)</f>
        <v/>
      </c>
      <c r="L6075" s="21" t="str">
        <f t="shared" ref="L6075:L6077" si="8928">VLOOKUP($C6075,$C$1:$P$7320,10,0)</f>
        <v/>
      </c>
      <c r="M6075" s="21" t="str">
        <f t="shared" ref="M6075:M6077" si="8929">VLOOKUP($C6075,$C$1:$P$7320,11,0)</f>
        <v/>
      </c>
      <c r="N6075" s="21" t="str">
        <f t="shared" ref="N6075:N6077" si="8930">VLOOKUP($C6075,$C$1:$P$7320,12,0)</f>
        <v/>
      </c>
      <c r="O6075" s="21" t="str">
        <f t="shared" ref="O6075:O6077" si="8931">VLOOKUP($C6075,$C$1:$P$7320,13,0)</f>
        <v/>
      </c>
      <c r="P6075" s="21" t="str">
        <f t="shared" ref="P6075:P6077" si="8932">VLOOKUP($C6075,$C$1:$P$7320,14,0)</f>
        <v/>
      </c>
      <c r="Q6075" s="21"/>
      <c r="R6075" s="21" t="s">
        <v>11520</v>
      </c>
      <c r="S6075" s="21" t="s">
        <v>11521</v>
      </c>
      <c r="T6075" s="21" t="s">
        <v>11522</v>
      </c>
      <c r="U6075" s="23"/>
      <c r="V6075" s="23"/>
      <c r="W6075" s="15">
        <f t="shared" si="2"/>
        <v>45635</v>
      </c>
      <c r="X6075" s="24">
        <v>6074.0</v>
      </c>
      <c r="Y6075" s="17" t="str">
        <f t="shared" si="8918"/>
        <v>=COUNTIFS(C$3:C6075,C6075)</v>
      </c>
      <c r="Z6075" s="25" t="str">
        <f t="shared" si="8919"/>
        <v>#NAME?</v>
      </c>
      <c r="AA6075" s="25" t="str">
        <f t="shared" si="8920"/>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1"/>
        <v>38</v>
      </c>
      <c r="B6076" s="10">
        <f t="shared" si="8292"/>
        <v>75</v>
      </c>
      <c r="C6076" s="12" t="s">
        <v>11137</v>
      </c>
      <c r="D6076" s="21" t="str">
        <f t="shared" si="8922"/>
        <v>noun</v>
      </c>
      <c r="E6076" s="21" t="s">
        <v>1988</v>
      </c>
      <c r="F6076" s="21" t="str">
        <f t="shared" si="8923"/>
        <v/>
      </c>
      <c r="G6076" s="21"/>
      <c r="H6076" s="21" t="str">
        <f t="shared" si="8924"/>
        <v>training, precept, training precept</v>
      </c>
      <c r="I6076" s="21" t="str">
        <f t="shared" si="8925"/>
        <v/>
      </c>
      <c r="J6076" s="21" t="str">
        <f t="shared" si="8926"/>
        <v>√sikkh (train)</v>
      </c>
      <c r="K6076" s="21">
        <f t="shared" si="8927"/>
        <v>1</v>
      </c>
      <c r="L6076" s="21" t="str">
        <f t="shared" si="8928"/>
        <v>a</v>
      </c>
      <c r="M6076" s="21" t="str">
        <f t="shared" si="8929"/>
        <v/>
      </c>
      <c r="N6076" s="21" t="str">
        <f t="shared" si="8930"/>
        <v>√sikkh + ā</v>
      </c>
      <c r="O6076" s="21" t="str">
        <f t="shared" si="8931"/>
        <v/>
      </c>
      <c r="P6076" s="21" t="str">
        <f t="shared" si="8932"/>
        <v/>
      </c>
      <c r="Q6076" s="21"/>
      <c r="R6076" s="21" t="s">
        <v>11520</v>
      </c>
      <c r="S6076" s="21" t="s">
        <v>11521</v>
      </c>
      <c r="T6076" s="21" t="s">
        <v>11522</v>
      </c>
      <c r="U6076" s="23"/>
      <c r="V6076" s="23"/>
      <c r="W6076" s="15">
        <f t="shared" si="2"/>
        <v>45635</v>
      </c>
      <c r="X6076" s="24">
        <v>6075.0</v>
      </c>
      <c r="Y6076" s="17" t="str">
        <f t="shared" si="8918"/>
        <v>=COUNTIFS(C$3:C6076,C6076)</v>
      </c>
      <c r="Z6076" s="25" t="str">
        <f t="shared" si="8919"/>
        <v>#NAME?</v>
      </c>
      <c r="AA6076" s="25" t="str">
        <f t="shared" si="8920"/>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1"/>
        <v>39</v>
      </c>
      <c r="B6077" s="10">
        <f t="shared" si="8292"/>
        <v>76</v>
      </c>
      <c r="C6077" s="12" t="s">
        <v>10666</v>
      </c>
      <c r="D6077" s="21" t="str">
        <f t="shared" si="8922"/>
        <v>noun</v>
      </c>
      <c r="E6077" s="21" t="s">
        <v>11370</v>
      </c>
      <c r="F6077" s="21" t="str">
        <f t="shared" si="8923"/>
        <v/>
      </c>
      <c r="G6077" s="21"/>
      <c r="H6077" s="21" t="str">
        <f t="shared" si="8924"/>
        <v>duty; obligation; business; something to be done</v>
      </c>
      <c r="I6077" s="21" t="str">
        <f t="shared" si="8925"/>
        <v>to be done</v>
      </c>
      <c r="J6077" s="21" t="str">
        <f t="shared" si="8926"/>
        <v>√kar (do, make)</v>
      </c>
      <c r="K6077" s="21">
        <f t="shared" si="8927"/>
        <v>7</v>
      </c>
      <c r="L6077" s="21" t="str">
        <f t="shared" si="8928"/>
        <v>o</v>
      </c>
      <c r="M6077" s="21" t="str">
        <f t="shared" si="8929"/>
        <v/>
      </c>
      <c r="N6077" s="21" t="str">
        <f t="shared" si="8930"/>
        <v>√kar + aṇīya</v>
      </c>
      <c r="O6077" s="21" t="str">
        <f t="shared" si="8931"/>
        <v/>
      </c>
      <c r="P6077" s="21" t="str">
        <f t="shared" si="8932"/>
        <v/>
      </c>
      <c r="Q6077" s="21"/>
      <c r="R6077" s="21" t="s">
        <v>11520</v>
      </c>
      <c r="S6077" s="21" t="s">
        <v>11521</v>
      </c>
      <c r="T6077" s="21" t="s">
        <v>11522</v>
      </c>
      <c r="U6077" s="23"/>
      <c r="V6077" s="23"/>
      <c r="W6077" s="15">
        <f t="shared" si="2"/>
        <v>45635</v>
      </c>
      <c r="X6077" s="24">
        <v>6076.0</v>
      </c>
      <c r="Y6077" s="17" t="str">
        <f t="shared" si="8918"/>
        <v>=COUNTIFS(C$3:C6077,C6077)</v>
      </c>
      <c r="Z6077" s="25" t="str">
        <f t="shared" si="8919"/>
        <v>#NAME?</v>
      </c>
      <c r="AA6077" s="25" t="str">
        <f t="shared" si="8920"/>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92"/>
        <v>0</v>
      </c>
      <c r="C6078" s="130"/>
      <c r="D6078" s="130"/>
      <c r="E6078" s="130"/>
      <c r="F6078" s="130"/>
      <c r="G6078" s="130"/>
      <c r="H6078" s="130"/>
      <c r="I6078" s="130"/>
      <c r="J6078" s="130"/>
      <c r="K6078" s="130"/>
      <c r="L6078" s="130"/>
      <c r="M6078" s="130"/>
      <c r="N6078" s="130"/>
      <c r="O6078" s="130"/>
      <c r="P6078" s="130"/>
      <c r="Q6078" s="130"/>
      <c r="R6078" s="130"/>
      <c r="S6078" s="130"/>
      <c r="T6078" s="130"/>
      <c r="U6078" s="36"/>
      <c r="V6078" s="36"/>
      <c r="W6078" s="15">
        <f t="shared" si="2"/>
        <v>45635</v>
      </c>
      <c r="X6078" s="24">
        <v>6077.0</v>
      </c>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92"/>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2"/>
        <v>45635</v>
      </c>
      <c r="X6079" s="24">
        <v>6078.0</v>
      </c>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92"/>
        <v>1</v>
      </c>
      <c r="C6080" s="12" t="s">
        <v>11547</v>
      </c>
      <c r="D6080" s="21"/>
      <c r="E6080" s="21"/>
      <c r="F6080" s="21"/>
      <c r="G6080" s="21"/>
      <c r="H6080" s="21"/>
      <c r="I6080" s="21"/>
      <c r="J6080" s="21"/>
      <c r="K6080" s="21"/>
      <c r="L6080" s="21"/>
      <c r="M6080" s="21"/>
      <c r="N6080" s="21"/>
      <c r="O6080" s="21"/>
      <c r="P6080" s="21"/>
      <c r="Q6080" s="21"/>
      <c r="R6080" s="21"/>
      <c r="S6080" s="21"/>
      <c r="T6080" s="21"/>
      <c r="U6080" s="23"/>
      <c r="V6080" s="23"/>
      <c r="W6080" s="15">
        <f t="shared" si="2"/>
        <v>45635</v>
      </c>
      <c r="X6080" s="24">
        <v>6079.0</v>
      </c>
      <c r="Y6080" s="17" t="str">
        <f t="shared" ref="Y6080:Y6087" si="8933">formulatext(A6080)</f>
        <v>#N/A</v>
      </c>
      <c r="Z6080" s="25" t="str">
        <f t="shared" ref="Z6080:Z6087" si="8934">org.libreoffice.regex(Y6080,"(\= COUNTIFS\(C\$\d{1,3}:)(C\d{1,3})(,)(C\d{1,3})(\))","$2")</f>
        <v>#NAME?</v>
      </c>
      <c r="AA6080" s="25" t="str">
        <f t="shared" ref="AA6080:AA6087" si="8935">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936">COUNTIFS(C$3:C6081,C6081)</f>
        <v>1</v>
      </c>
      <c r="B6081" s="10">
        <f t="shared" si="8292"/>
        <v>1</v>
      </c>
      <c r="C6081" s="12" t="s">
        <v>11548</v>
      </c>
      <c r="D6081" s="21" t="s">
        <v>250</v>
      </c>
      <c r="E6081" s="21" t="s">
        <v>11549</v>
      </c>
      <c r="F6081" s="21"/>
      <c r="G6081" s="21"/>
      <c r="H6081" s="21" t="s">
        <v>11550</v>
      </c>
      <c r="I6081" s="21"/>
      <c r="J6081" s="21"/>
      <c r="K6081" s="21"/>
      <c r="L6081" s="21"/>
      <c r="M6081" s="21"/>
      <c r="N6081" s="21" t="s">
        <v>11551</v>
      </c>
      <c r="O6081" s="21" t="s">
        <v>65</v>
      </c>
      <c r="P6081" s="21" t="s">
        <v>11552</v>
      </c>
      <c r="Q6081" s="21"/>
      <c r="R6081" s="21" t="s">
        <v>11547</v>
      </c>
      <c r="S6081" s="21" t="s">
        <v>11553</v>
      </c>
      <c r="T6081" s="22" t="s">
        <v>11554</v>
      </c>
      <c r="U6081" s="23"/>
      <c r="V6081" s="23"/>
      <c r="W6081" s="15">
        <f t="shared" si="2"/>
        <v>45635</v>
      </c>
      <c r="X6081" s="24">
        <v>6080.0</v>
      </c>
      <c r="Y6081" s="17" t="str">
        <f t="shared" si="8933"/>
        <v>=COUNTIFS(C$3:C6081,C6081)</v>
      </c>
      <c r="Z6081" s="25" t="str">
        <f t="shared" si="8934"/>
        <v>#NAME?</v>
      </c>
      <c r="AA6081" s="25" t="str">
        <f t="shared" si="8935"/>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36"/>
        <v>1</v>
      </c>
      <c r="B6082" s="10">
        <f t="shared" si="8292"/>
        <v>1</v>
      </c>
      <c r="C6082" s="12" t="s">
        <v>11555</v>
      </c>
      <c r="D6082" s="21" t="s">
        <v>47</v>
      </c>
      <c r="E6082" s="21" t="s">
        <v>11556</v>
      </c>
      <c r="F6082" s="21"/>
      <c r="G6082" s="21"/>
      <c r="H6082" s="21" t="s">
        <v>11557</v>
      </c>
      <c r="I6082" s="21"/>
      <c r="J6082" s="21"/>
      <c r="K6082" s="21"/>
      <c r="L6082" s="21"/>
      <c r="M6082" s="21"/>
      <c r="N6082" s="21"/>
      <c r="O6082" s="21"/>
      <c r="P6082" s="21"/>
      <c r="Q6082" s="21" t="s">
        <v>11558</v>
      </c>
      <c r="R6082" s="21" t="s">
        <v>11547</v>
      </c>
      <c r="S6082" s="21" t="s">
        <v>11553</v>
      </c>
      <c r="T6082" s="21" t="s">
        <v>11559</v>
      </c>
      <c r="U6082" s="23"/>
      <c r="V6082" s="23"/>
      <c r="W6082" s="15">
        <f t="shared" si="2"/>
        <v>45635</v>
      </c>
      <c r="X6082" s="24">
        <v>6081.0</v>
      </c>
      <c r="Y6082" s="17" t="str">
        <f t="shared" si="8933"/>
        <v>=COUNTIFS(C$3:C6082,C6082)</v>
      </c>
      <c r="Z6082" s="25" t="str">
        <f t="shared" si="8934"/>
        <v>#NAME?</v>
      </c>
      <c r="AA6082" s="25" t="str">
        <f t="shared" si="8935"/>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36"/>
        <v>1</v>
      </c>
      <c r="B6083" s="10">
        <f t="shared" si="8292"/>
        <v>5</v>
      </c>
      <c r="C6083" s="12" t="s">
        <v>11560</v>
      </c>
      <c r="D6083" s="21" t="s">
        <v>118</v>
      </c>
      <c r="E6083" s="27" t="s">
        <v>5216</v>
      </c>
      <c r="F6083" s="21"/>
      <c r="G6083" s="21"/>
      <c r="H6083" s="21"/>
      <c r="I6083" s="21"/>
      <c r="J6083" s="21"/>
      <c r="K6083" s="21"/>
      <c r="L6083" s="21"/>
      <c r="M6083" s="21"/>
      <c r="N6083" s="21" t="s">
        <v>11561</v>
      </c>
      <c r="O6083" s="21"/>
      <c r="P6083" s="21"/>
      <c r="Q6083" s="21"/>
      <c r="R6083" s="21" t="s">
        <v>11547</v>
      </c>
      <c r="S6083" s="21" t="s">
        <v>11553</v>
      </c>
      <c r="T6083" s="21" t="s">
        <v>11562</v>
      </c>
      <c r="U6083" s="23"/>
      <c r="V6083" s="23"/>
      <c r="W6083" s="15">
        <f t="shared" si="2"/>
        <v>45635</v>
      </c>
      <c r="X6083" s="24">
        <v>6082.0</v>
      </c>
      <c r="Y6083" s="17" t="str">
        <f t="shared" si="8933"/>
        <v>=COUNTIFS(C$3:C6083,C6083)</v>
      </c>
      <c r="Z6083" s="25" t="str">
        <f t="shared" si="8934"/>
        <v>#NAME?</v>
      </c>
      <c r="AA6083" s="25" t="str">
        <f t="shared" si="8935"/>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36"/>
        <v>1</v>
      </c>
      <c r="B6084" s="10">
        <f t="shared" si="8292"/>
        <v>1</v>
      </c>
      <c r="C6084" s="12" t="s">
        <v>11563</v>
      </c>
      <c r="D6084" s="21" t="s">
        <v>84</v>
      </c>
      <c r="E6084" s="21" t="s">
        <v>11564</v>
      </c>
      <c r="F6084" s="21"/>
      <c r="G6084" s="21"/>
      <c r="H6084" s="21" t="s">
        <v>11565</v>
      </c>
      <c r="I6084" s="21"/>
      <c r="J6084" s="21" t="s">
        <v>214</v>
      </c>
      <c r="K6084" s="21">
        <v>7.0</v>
      </c>
      <c r="L6084" s="21" t="s">
        <v>215</v>
      </c>
      <c r="M6084" s="21" t="s">
        <v>216</v>
      </c>
      <c r="N6084" s="21" t="s">
        <v>11566</v>
      </c>
      <c r="O6084" s="21"/>
      <c r="P6084" s="21"/>
      <c r="Q6084" s="21"/>
      <c r="R6084" s="21" t="s">
        <v>11547</v>
      </c>
      <c r="S6084" s="21" t="s">
        <v>11553</v>
      </c>
      <c r="T6084" s="21" t="s">
        <v>11567</v>
      </c>
      <c r="U6084" s="23"/>
      <c r="V6084" s="23"/>
      <c r="W6084" s="15">
        <f t="shared" si="2"/>
        <v>45635</v>
      </c>
      <c r="X6084" s="24">
        <v>6083.0</v>
      </c>
      <c r="Y6084" s="17" t="str">
        <f t="shared" si="8933"/>
        <v>=COUNTIFS(C$3:C6084,C6084)</v>
      </c>
      <c r="Z6084" s="25" t="str">
        <f t="shared" si="8934"/>
        <v>#NAME?</v>
      </c>
      <c r="AA6084" s="25" t="str">
        <f t="shared" si="8935"/>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36"/>
        <v>56</v>
      </c>
      <c r="B6085" s="10">
        <f t="shared" si="8292"/>
        <v>63</v>
      </c>
      <c r="C6085" s="12" t="s">
        <v>449</v>
      </c>
      <c r="D6085" s="21" t="str">
        <f t="shared" ref="D6085:D6087" si="8937">VLOOKUP($C6085,$C$1:$P$7320,2,0)</f>
        <v>ind</v>
      </c>
      <c r="E6085" s="21" t="str">
        <f>VLOOKUP($C6085,$C$1:$P$7320,3,0)</f>
        <v/>
      </c>
      <c r="F6085" s="21" t="str">
        <f t="shared" ref="F6085:F6087" si="8938">VLOOKUP($C6085,$C$1:$P$7320,4,0)</f>
        <v/>
      </c>
      <c r="G6085" s="21"/>
      <c r="H6085" s="21" t="str">
        <f t="shared" ref="H6085:H6087" si="8939">VLOOKUP($C6085,$C$1:$P$7320,6,0)</f>
        <v>“”</v>
      </c>
      <c r="I6085" s="21" t="str">
        <f t="shared" ref="I6085:I6087" si="8940">VLOOKUP($C6085,$C$1:$P$7320,7,0)</f>
        <v>thus</v>
      </c>
      <c r="J6085" s="21" t="str">
        <f t="shared" ref="J6085:J6087" si="8941">VLOOKUP($C6085,$C$1:$P$7320,8,0)</f>
        <v/>
      </c>
      <c r="K6085" s="21" t="str">
        <f t="shared" ref="K6085:K6087" si="8942">VLOOKUP($C6085,$C$1:$P$7320,9,0)</f>
        <v/>
      </c>
      <c r="L6085" s="21" t="str">
        <f t="shared" ref="L6085:L6087" si="8943">VLOOKUP($C6085,$C$1:$P$7320,10,0)</f>
        <v/>
      </c>
      <c r="M6085" s="21" t="str">
        <f t="shared" ref="M6085:M6087" si="8944">VLOOKUP($C6085,$C$1:$P$7320,11,0)</f>
        <v/>
      </c>
      <c r="N6085" s="21" t="str">
        <f t="shared" ref="N6085:N6087" si="8945">VLOOKUP($C6085,$C$1:$P$7320,12,0)</f>
        <v/>
      </c>
      <c r="O6085" s="21" t="str">
        <f t="shared" ref="O6085:O6087" si="8946">VLOOKUP($C6085,$C$1:$P$7320,13,0)</f>
        <v/>
      </c>
      <c r="P6085" s="21" t="str">
        <f t="shared" ref="P6085:P6087" si="8947">VLOOKUP($C6085,$C$1:$P$7320,14,0)</f>
        <v/>
      </c>
      <c r="Q6085" s="21"/>
      <c r="R6085" s="21" t="s">
        <v>11547</v>
      </c>
      <c r="S6085" s="21" t="s">
        <v>11553</v>
      </c>
      <c r="T6085" s="21" t="s">
        <v>11568</v>
      </c>
      <c r="U6085" s="23"/>
      <c r="V6085" s="23"/>
      <c r="W6085" s="15">
        <f t="shared" si="2"/>
        <v>45635</v>
      </c>
      <c r="X6085" s="24">
        <v>6084.0</v>
      </c>
      <c r="Y6085" s="17" t="str">
        <f t="shared" si="8933"/>
        <v>=COUNTIFS(C$3:C6085,C6085)</v>
      </c>
      <c r="Z6085" s="25" t="str">
        <f t="shared" si="8934"/>
        <v>#NAME?</v>
      </c>
      <c r="AA6085" s="25" t="str">
        <f t="shared" si="8935"/>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36"/>
        <v>39</v>
      </c>
      <c r="B6086" s="10">
        <f t="shared" si="8292"/>
        <v>75</v>
      </c>
      <c r="C6086" s="12" t="s">
        <v>11137</v>
      </c>
      <c r="D6086" s="21" t="str">
        <f t="shared" si="8937"/>
        <v>noun</v>
      </c>
      <c r="E6086" s="21" t="s">
        <v>1988</v>
      </c>
      <c r="F6086" s="21" t="str">
        <f t="shared" si="8938"/>
        <v/>
      </c>
      <c r="G6086" s="21"/>
      <c r="H6086" s="21" t="str">
        <f t="shared" si="8939"/>
        <v>training, precept, training precept</v>
      </c>
      <c r="I6086" s="21" t="str">
        <f t="shared" si="8940"/>
        <v/>
      </c>
      <c r="J6086" s="21" t="str">
        <f t="shared" si="8941"/>
        <v>√sikkh (train)</v>
      </c>
      <c r="K6086" s="21">
        <f t="shared" si="8942"/>
        <v>1</v>
      </c>
      <c r="L6086" s="21" t="str">
        <f t="shared" si="8943"/>
        <v>a</v>
      </c>
      <c r="M6086" s="21" t="str">
        <f t="shared" si="8944"/>
        <v/>
      </c>
      <c r="N6086" s="21" t="str">
        <f t="shared" si="8945"/>
        <v>√sikkh + ā</v>
      </c>
      <c r="O6086" s="21" t="str">
        <f t="shared" si="8946"/>
        <v/>
      </c>
      <c r="P6086" s="21" t="str">
        <f t="shared" si="8947"/>
        <v/>
      </c>
      <c r="Q6086" s="21"/>
      <c r="R6086" s="21" t="s">
        <v>11547</v>
      </c>
      <c r="S6086" s="21" t="s">
        <v>11553</v>
      </c>
      <c r="T6086" s="21" t="s">
        <v>11568</v>
      </c>
      <c r="U6086" s="23"/>
      <c r="V6086" s="23"/>
      <c r="W6086" s="15">
        <f t="shared" si="2"/>
        <v>45635</v>
      </c>
      <c r="X6086" s="24">
        <v>6085.0</v>
      </c>
      <c r="Y6086" s="17" t="str">
        <f t="shared" si="8933"/>
        <v>=COUNTIFS(C$3:C6086,C6086)</v>
      </c>
      <c r="Z6086" s="25" t="str">
        <f t="shared" si="8934"/>
        <v>#NAME?</v>
      </c>
      <c r="AA6086" s="25" t="str">
        <f t="shared" si="8935"/>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36"/>
        <v>40</v>
      </c>
      <c r="B6087" s="10">
        <f t="shared" si="8292"/>
        <v>76</v>
      </c>
      <c r="C6087" s="12" t="s">
        <v>10666</v>
      </c>
      <c r="D6087" s="21" t="str">
        <f t="shared" si="8937"/>
        <v>noun</v>
      </c>
      <c r="E6087" s="21" t="s">
        <v>11370</v>
      </c>
      <c r="F6087" s="21" t="str">
        <f t="shared" si="8938"/>
        <v/>
      </c>
      <c r="G6087" s="21"/>
      <c r="H6087" s="21" t="str">
        <f t="shared" si="8939"/>
        <v>duty; obligation; business; something to be done</v>
      </c>
      <c r="I6087" s="21" t="str">
        <f t="shared" si="8940"/>
        <v>to be done</v>
      </c>
      <c r="J6087" s="21" t="str">
        <f t="shared" si="8941"/>
        <v>√kar (do, make)</v>
      </c>
      <c r="K6087" s="21">
        <f t="shared" si="8942"/>
        <v>7</v>
      </c>
      <c r="L6087" s="21" t="str">
        <f t="shared" si="8943"/>
        <v>o</v>
      </c>
      <c r="M6087" s="21" t="str">
        <f t="shared" si="8944"/>
        <v/>
      </c>
      <c r="N6087" s="21" t="str">
        <f t="shared" si="8945"/>
        <v>√kar + aṇīya</v>
      </c>
      <c r="O6087" s="21" t="str">
        <f t="shared" si="8946"/>
        <v/>
      </c>
      <c r="P6087" s="21" t="str">
        <f t="shared" si="8947"/>
        <v/>
      </c>
      <c r="Q6087" s="21"/>
      <c r="R6087" s="21" t="s">
        <v>11547</v>
      </c>
      <c r="S6087" s="21" t="s">
        <v>11553</v>
      </c>
      <c r="T6087" s="21" t="s">
        <v>11568</v>
      </c>
      <c r="U6087" s="23"/>
      <c r="V6087" s="23"/>
      <c r="W6087" s="15">
        <f t="shared" si="2"/>
        <v>45635</v>
      </c>
      <c r="X6087" s="24">
        <v>6086.0</v>
      </c>
      <c r="Y6087" s="17" t="str">
        <f t="shared" si="8933"/>
        <v>=COUNTIFS(C$3:C6087,C6087)</v>
      </c>
      <c r="Z6087" s="25" t="str">
        <f t="shared" si="8934"/>
        <v>#NAME?</v>
      </c>
      <c r="AA6087" s="25" t="str">
        <f t="shared" si="8935"/>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92"/>
        <v>0</v>
      </c>
      <c r="C6088" s="130"/>
      <c r="D6088" s="130"/>
      <c r="E6088" s="130"/>
      <c r="F6088" s="130"/>
      <c r="G6088" s="130"/>
      <c r="H6088" s="130"/>
      <c r="I6088" s="130"/>
      <c r="J6088" s="130"/>
      <c r="K6088" s="130"/>
      <c r="L6088" s="130"/>
      <c r="M6088" s="130"/>
      <c r="N6088" s="130"/>
      <c r="O6088" s="130"/>
      <c r="P6088" s="130"/>
      <c r="Q6088" s="130"/>
      <c r="R6088" s="130"/>
      <c r="S6088" s="130"/>
      <c r="T6088" s="130"/>
      <c r="U6088" s="36"/>
      <c r="V6088" s="36"/>
      <c r="W6088" s="15">
        <f t="shared" si="2"/>
        <v>45635</v>
      </c>
      <c r="X6088" s="24">
        <v>6087.0</v>
      </c>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92"/>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2"/>
        <v>45635</v>
      </c>
      <c r="X6089" s="24">
        <v>6088.0</v>
      </c>
      <c r="Y6089" s="17" t="str">
        <f t="shared" ref="Y6089:Y6095" si="8948">formulatext(A6089)</f>
        <v>#N/A</v>
      </c>
      <c r="Z6089" s="25" t="str">
        <f t="shared" ref="Z6089:Z6095" si="8949">org.libreoffice.regex(Y6089,"(\= COUNTIFS\(C\$\d{1,3}:)(C\d{1,3})(,)(C\d{1,3})(\))","$2")</f>
        <v>#NAME?</v>
      </c>
      <c r="AA6089" s="25" t="str">
        <f t="shared" ref="AA6089:AA6095" si="8950">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92"/>
        <v>1</v>
      </c>
      <c r="C6090" s="12" t="s">
        <v>11569</v>
      </c>
      <c r="D6090" s="21"/>
      <c r="E6090" s="21"/>
      <c r="F6090" s="21"/>
      <c r="G6090" s="21"/>
      <c r="H6090" s="21"/>
      <c r="I6090" s="21"/>
      <c r="J6090" s="21"/>
      <c r="K6090" s="21"/>
      <c r="L6090" s="21"/>
      <c r="M6090" s="21"/>
      <c r="N6090" s="21"/>
      <c r="O6090" s="21"/>
      <c r="P6090" s="21"/>
      <c r="Q6090" s="21"/>
      <c r="R6090" s="21"/>
      <c r="S6090" s="21"/>
      <c r="T6090" s="21"/>
      <c r="U6090" s="23"/>
      <c r="V6090" s="23"/>
      <c r="W6090" s="15">
        <f t="shared" si="2"/>
        <v>45635</v>
      </c>
      <c r="X6090" s="24">
        <v>6089.0</v>
      </c>
      <c r="Y6090" s="17" t="str">
        <f t="shared" si="8948"/>
        <v>#N/A</v>
      </c>
      <c r="Z6090" s="25" t="str">
        <f t="shared" si="8949"/>
        <v>#NAME?</v>
      </c>
      <c r="AA6090" s="25" t="str">
        <f t="shared" si="8950"/>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51">COUNTIFS(C$3:C6091,C6091)</f>
        <v>1</v>
      </c>
      <c r="B6091" s="10">
        <f t="shared" si="8292"/>
        <v>1</v>
      </c>
      <c r="C6091" s="44" t="s">
        <v>11570</v>
      </c>
      <c r="D6091" s="27" t="s">
        <v>250</v>
      </c>
      <c r="E6091" s="27" t="s">
        <v>11571</v>
      </c>
      <c r="F6091" s="21"/>
      <c r="G6091" s="21"/>
      <c r="H6091" s="27" t="s">
        <v>11227</v>
      </c>
      <c r="I6091" s="27" t="s">
        <v>11228</v>
      </c>
      <c r="J6091" s="21"/>
      <c r="K6091" s="21"/>
      <c r="L6091" s="21"/>
      <c r="M6091" s="21"/>
      <c r="N6091" s="27" t="s">
        <v>11125</v>
      </c>
      <c r="O6091" s="21"/>
      <c r="P6091" s="21"/>
      <c r="Q6091" s="21"/>
      <c r="R6091" s="21" t="s">
        <v>11569</v>
      </c>
      <c r="S6091" s="21" t="s">
        <v>11572</v>
      </c>
      <c r="T6091" s="27" t="s">
        <v>11573</v>
      </c>
      <c r="U6091" s="23"/>
      <c r="V6091" s="23"/>
      <c r="W6091" s="15">
        <f t="shared" si="2"/>
        <v>45635</v>
      </c>
      <c r="X6091" s="24">
        <v>6090.0</v>
      </c>
      <c r="Y6091" s="17" t="str">
        <f t="shared" si="8948"/>
        <v>=COUNTIFS(C$3:C6091,C6091)</v>
      </c>
      <c r="Z6091" s="25" t="str">
        <f t="shared" si="8949"/>
        <v>#NAME?</v>
      </c>
      <c r="AA6091" s="25" t="str">
        <f t="shared" si="8950"/>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51"/>
        <v>1</v>
      </c>
      <c r="B6092" s="10">
        <f t="shared" si="8292"/>
        <v>1</v>
      </c>
      <c r="C6092" s="12" t="s">
        <v>11574</v>
      </c>
      <c r="D6092" s="21" t="s">
        <v>47</v>
      </c>
      <c r="E6092" s="21" t="s">
        <v>11575</v>
      </c>
      <c r="F6092" s="21"/>
      <c r="G6092" s="21"/>
      <c r="H6092" s="21" t="s">
        <v>11576</v>
      </c>
      <c r="I6092" s="21" t="s">
        <v>11577</v>
      </c>
      <c r="J6092" s="21" t="s">
        <v>11578</v>
      </c>
      <c r="K6092" s="21">
        <v>2.0</v>
      </c>
      <c r="L6092" s="21" t="s">
        <v>3045</v>
      </c>
      <c r="M6092" s="21"/>
      <c r="N6092" s="21" t="s">
        <v>11579</v>
      </c>
      <c r="O6092" s="21"/>
      <c r="P6092" s="21"/>
      <c r="Q6092" s="21"/>
      <c r="R6092" s="21" t="s">
        <v>11569</v>
      </c>
      <c r="S6092" s="21" t="s">
        <v>11572</v>
      </c>
      <c r="T6092" s="21" t="s">
        <v>11580</v>
      </c>
      <c r="U6092" s="23"/>
      <c r="V6092" s="23"/>
      <c r="W6092" s="15">
        <f t="shared" si="2"/>
        <v>45635</v>
      </c>
      <c r="X6092" s="24">
        <v>6091.0</v>
      </c>
      <c r="Y6092" s="17" t="str">
        <f t="shared" si="8948"/>
        <v>=COUNTIFS(C$3:C6092,C6092)</v>
      </c>
      <c r="Z6092" s="25" t="str">
        <f t="shared" si="8949"/>
        <v>#NAME?</v>
      </c>
      <c r="AA6092" s="25" t="str">
        <f t="shared" si="8950"/>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1"/>
        <v>2</v>
      </c>
      <c r="B6093" s="10">
        <f t="shared" si="8292"/>
        <v>5</v>
      </c>
      <c r="C6093" s="12" t="s">
        <v>11560</v>
      </c>
      <c r="D6093" s="21" t="str">
        <f t="shared" ref="D6093:D6095" si="8952">VLOOKUP($C6093,$C$1:$P$7320,2,0)</f>
        <v>comp</v>
      </c>
      <c r="E6093" s="21" t="str">
        <f>VLOOKUP($C6093,$C$1:$P$7320,3,0)</f>
        <v>sandhi, fut + ind</v>
      </c>
      <c r="F6093" s="21" t="str">
        <f t="shared" ref="F6093:F6095" si="8953">VLOOKUP($C6093,$C$1:$P$7320,4,0)</f>
        <v/>
      </c>
      <c r="G6093" s="21"/>
      <c r="H6093" s="21" t="str">
        <f t="shared" ref="H6093:H6095" si="8954">VLOOKUP($C6093,$C$1:$P$7320,6,0)</f>
        <v/>
      </c>
      <c r="I6093" s="21" t="str">
        <f t="shared" ref="I6093:I6095" si="8955">VLOOKUP($C6093,$C$1:$P$7320,7,0)</f>
        <v/>
      </c>
      <c r="J6093" s="21" t="str">
        <f t="shared" ref="J6093:J6095" si="8956">VLOOKUP($C6093,$C$1:$P$7320,8,0)</f>
        <v/>
      </c>
      <c r="K6093" s="21" t="str">
        <f t="shared" ref="K6093:K6095" si="8957">VLOOKUP($C6093,$C$1:$P$7320,9,0)</f>
        <v/>
      </c>
      <c r="L6093" s="21" t="str">
        <f t="shared" ref="L6093:L6095" si="8958">VLOOKUP($C6093,$C$1:$P$7320,10,0)</f>
        <v/>
      </c>
      <c r="M6093" s="21" t="str">
        <f t="shared" ref="M6093:M6095" si="8959">VLOOKUP($C6093,$C$1:$P$7320,11,0)</f>
        <v/>
      </c>
      <c r="N6093" s="21" t="str">
        <f t="shared" ref="N6093:N6095" si="8960">VLOOKUP($C6093,$C$1:$P$7320,12,0)</f>
        <v>karissāmi + iti</v>
      </c>
      <c r="O6093" s="21" t="str">
        <f t="shared" ref="O6093:O6095" si="8961">VLOOKUP($C6093,$C$1:$P$7320,13,0)</f>
        <v/>
      </c>
      <c r="P6093" s="21" t="str">
        <f t="shared" ref="P6093:P6095" si="8962">VLOOKUP($C6093,$C$1:$P$7320,14,0)</f>
        <v/>
      </c>
      <c r="Q6093" s="21"/>
      <c r="R6093" s="21" t="s">
        <v>11569</v>
      </c>
      <c r="S6093" s="21" t="s">
        <v>11572</v>
      </c>
      <c r="T6093" s="21" t="s">
        <v>11581</v>
      </c>
      <c r="U6093" s="23"/>
      <c r="V6093" s="23"/>
      <c r="W6093" s="15">
        <f t="shared" si="2"/>
        <v>45635</v>
      </c>
      <c r="X6093" s="24">
        <v>6092.0</v>
      </c>
      <c r="Y6093" s="17" t="str">
        <f t="shared" si="8948"/>
        <v>=COUNTIFS(C$3:C6093,C6093)</v>
      </c>
      <c r="Z6093" s="25" t="str">
        <f t="shared" si="8949"/>
        <v>#NAME?</v>
      </c>
      <c r="AA6093" s="25" t="str">
        <f t="shared" si="8950"/>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1"/>
        <v>40</v>
      </c>
      <c r="B6094" s="10">
        <f t="shared" si="8292"/>
        <v>75</v>
      </c>
      <c r="C6094" s="12" t="s">
        <v>11137</v>
      </c>
      <c r="D6094" s="21" t="str">
        <f t="shared" si="8952"/>
        <v>noun</v>
      </c>
      <c r="E6094" s="21" t="s">
        <v>1988</v>
      </c>
      <c r="F6094" s="21" t="str">
        <f t="shared" si="8953"/>
        <v/>
      </c>
      <c r="G6094" s="21"/>
      <c r="H6094" s="21" t="str">
        <f t="shared" si="8954"/>
        <v>training, precept, training precept</v>
      </c>
      <c r="I6094" s="21" t="str">
        <f t="shared" si="8955"/>
        <v/>
      </c>
      <c r="J6094" s="21" t="str">
        <f t="shared" si="8956"/>
        <v>√sikkh (train)</v>
      </c>
      <c r="K6094" s="21">
        <f t="shared" si="8957"/>
        <v>1</v>
      </c>
      <c r="L6094" s="21" t="str">
        <f t="shared" si="8958"/>
        <v>a</v>
      </c>
      <c r="M6094" s="21" t="str">
        <f t="shared" si="8959"/>
        <v/>
      </c>
      <c r="N6094" s="21" t="str">
        <f t="shared" si="8960"/>
        <v>√sikkh + ā</v>
      </c>
      <c r="O6094" s="21" t="str">
        <f t="shared" si="8961"/>
        <v/>
      </c>
      <c r="P6094" s="21" t="str">
        <f t="shared" si="8962"/>
        <v/>
      </c>
      <c r="Q6094" s="21"/>
      <c r="R6094" s="21" t="s">
        <v>11569</v>
      </c>
      <c r="S6094" s="21" t="s">
        <v>11572</v>
      </c>
      <c r="T6094" s="21" t="s">
        <v>11581</v>
      </c>
      <c r="U6094" s="23"/>
      <c r="V6094" s="23"/>
      <c r="W6094" s="15">
        <f t="shared" si="2"/>
        <v>45635</v>
      </c>
      <c r="X6094" s="24">
        <v>6093.0</v>
      </c>
      <c r="Y6094" s="17" t="str">
        <f t="shared" si="8948"/>
        <v>=COUNTIFS(C$3:C6094,C6094)</v>
      </c>
      <c r="Z6094" s="25" t="str">
        <f t="shared" si="8949"/>
        <v>#NAME?</v>
      </c>
      <c r="AA6094" s="25" t="str">
        <f t="shared" si="8950"/>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1"/>
        <v>41</v>
      </c>
      <c r="B6095" s="10">
        <f t="shared" si="8292"/>
        <v>76</v>
      </c>
      <c r="C6095" s="12" t="s">
        <v>10666</v>
      </c>
      <c r="D6095" s="21" t="str">
        <f t="shared" si="8952"/>
        <v>noun</v>
      </c>
      <c r="E6095" s="21" t="s">
        <v>11370</v>
      </c>
      <c r="F6095" s="21" t="str">
        <f t="shared" si="8953"/>
        <v/>
      </c>
      <c r="G6095" s="21"/>
      <c r="H6095" s="21" t="str">
        <f t="shared" si="8954"/>
        <v>duty; obligation; business; something to be done</v>
      </c>
      <c r="I6095" s="21" t="str">
        <f t="shared" si="8955"/>
        <v>to be done</v>
      </c>
      <c r="J6095" s="21" t="str">
        <f t="shared" si="8956"/>
        <v>√kar (do, make)</v>
      </c>
      <c r="K6095" s="21">
        <f t="shared" si="8957"/>
        <v>7</v>
      </c>
      <c r="L6095" s="21" t="str">
        <f t="shared" si="8958"/>
        <v>o</v>
      </c>
      <c r="M6095" s="21" t="str">
        <f t="shared" si="8959"/>
        <v/>
      </c>
      <c r="N6095" s="21" t="str">
        <f t="shared" si="8960"/>
        <v>√kar + aṇīya</v>
      </c>
      <c r="O6095" s="21" t="str">
        <f t="shared" si="8961"/>
        <v/>
      </c>
      <c r="P6095" s="21" t="str">
        <f t="shared" si="8962"/>
        <v/>
      </c>
      <c r="Q6095" s="21"/>
      <c r="R6095" s="21" t="s">
        <v>11569</v>
      </c>
      <c r="S6095" s="21" t="s">
        <v>11572</v>
      </c>
      <c r="T6095" s="21" t="s">
        <v>11581</v>
      </c>
      <c r="U6095" s="23"/>
      <c r="V6095" s="23"/>
      <c r="W6095" s="15">
        <f t="shared" si="2"/>
        <v>45635</v>
      </c>
      <c r="X6095" s="24">
        <v>6094.0</v>
      </c>
      <c r="Y6095" s="17" t="str">
        <f t="shared" si="8948"/>
        <v>=COUNTIFS(C$3:C6095,C6095)</v>
      </c>
      <c r="Z6095" s="25" t="str">
        <f t="shared" si="8949"/>
        <v>#NAME?</v>
      </c>
      <c r="AA6095" s="25" t="str">
        <f t="shared" si="8950"/>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2"/>
      <c r="B6096" s="10">
        <f t="shared" si="8292"/>
        <v>0</v>
      </c>
      <c r="C6096" s="113"/>
      <c r="D6096" s="114"/>
      <c r="E6096" s="114"/>
      <c r="F6096" s="114"/>
      <c r="G6096" s="114"/>
      <c r="H6096" s="114"/>
      <c r="I6096" s="114"/>
      <c r="J6096" s="114"/>
      <c r="K6096" s="114"/>
      <c r="L6096" s="114"/>
      <c r="M6096" s="114"/>
      <c r="N6096" s="114"/>
      <c r="O6096" s="114"/>
      <c r="P6096" s="114"/>
      <c r="Q6096" s="114"/>
      <c r="R6096" s="114"/>
      <c r="S6096" s="114"/>
      <c r="T6096" s="114"/>
      <c r="U6096" s="112"/>
      <c r="V6096" s="112"/>
      <c r="W6096" s="15">
        <f t="shared" si="2"/>
        <v>45635</v>
      </c>
      <c r="X6096" s="24">
        <v>6095.0</v>
      </c>
      <c r="Y6096" s="112"/>
      <c r="Z6096" s="112"/>
      <c r="AA6096" s="112"/>
      <c r="AB6096" s="112"/>
      <c r="AC6096" s="112"/>
      <c r="AD6096" s="112"/>
      <c r="AE6096" s="112"/>
      <c r="AF6096" s="112"/>
      <c r="AG6096" s="112"/>
      <c r="AH6096" s="112"/>
      <c r="AI6096" s="112"/>
      <c r="AJ6096" s="112"/>
      <c r="AK6096" s="112"/>
      <c r="AL6096" s="115"/>
      <c r="AM6096" s="115"/>
      <c r="AN6096" s="115"/>
      <c r="AO6096" s="115"/>
      <c r="AP6096" s="115"/>
      <c r="AQ6096" s="115"/>
      <c r="AR6096" s="115"/>
      <c r="AS6096" s="115"/>
      <c r="AT6096" s="115"/>
      <c r="AU6096" s="115"/>
    </row>
    <row r="6097" ht="15.75" customHeight="1">
      <c r="A6097" s="116"/>
      <c r="B6097" s="10">
        <f t="shared" si="8292"/>
        <v>1</v>
      </c>
      <c r="C6097" s="117" t="s">
        <v>11582</v>
      </c>
      <c r="D6097" s="118"/>
      <c r="E6097" s="118"/>
      <c r="F6097" s="118"/>
      <c r="G6097" s="118"/>
      <c r="H6097" s="118"/>
      <c r="I6097" s="118"/>
      <c r="J6097" s="118"/>
      <c r="K6097" s="118"/>
      <c r="L6097" s="118"/>
      <c r="M6097" s="118"/>
      <c r="N6097" s="118"/>
      <c r="O6097" s="118"/>
      <c r="P6097" s="118"/>
      <c r="Q6097" s="124"/>
      <c r="R6097" s="118"/>
      <c r="S6097" s="118"/>
      <c r="T6097" s="120"/>
      <c r="U6097" s="121"/>
      <c r="V6097" s="121"/>
      <c r="W6097" s="15">
        <f t="shared" si="2"/>
        <v>45635</v>
      </c>
      <c r="X6097" s="24">
        <v>6096.0</v>
      </c>
      <c r="Y6097" s="121"/>
      <c r="Z6097" s="121"/>
      <c r="AA6097" s="121"/>
      <c r="AB6097" s="121"/>
      <c r="AC6097" s="121"/>
      <c r="AD6097" s="121"/>
      <c r="AE6097" s="121"/>
      <c r="AF6097" s="121"/>
      <c r="AG6097" s="121"/>
      <c r="AH6097" s="121"/>
      <c r="AI6097" s="121"/>
      <c r="AJ6097" s="121"/>
      <c r="AK6097" s="121"/>
      <c r="AL6097" s="122"/>
      <c r="AM6097" s="122"/>
      <c r="AN6097" s="122"/>
      <c r="AO6097" s="122"/>
      <c r="AP6097" s="122"/>
      <c r="AQ6097" s="122"/>
      <c r="AR6097" s="122"/>
      <c r="AS6097" s="122"/>
      <c r="AT6097" s="122"/>
      <c r="AU6097" s="122"/>
    </row>
    <row r="6098" ht="15.75" customHeight="1">
      <c r="A6098" s="123">
        <f t="shared" ref="A6098:A6101" si="8963">COUNTIFS(C$3:C6098,C6098)</f>
        <v>1</v>
      </c>
      <c r="B6098" s="10">
        <f t="shared" si="8292"/>
        <v>1</v>
      </c>
      <c r="C6098" s="117" t="s">
        <v>11583</v>
      </c>
      <c r="D6098" s="124" t="s">
        <v>47</v>
      </c>
      <c r="E6098" s="119" t="s">
        <v>11584</v>
      </c>
      <c r="F6098" s="124"/>
      <c r="G6098" s="124"/>
      <c r="H6098" s="119" t="s">
        <v>11585</v>
      </c>
      <c r="I6098" s="124"/>
      <c r="J6098" s="124"/>
      <c r="K6098" s="124"/>
      <c r="L6098" s="124"/>
      <c r="M6098" s="124"/>
      <c r="N6098" s="119" t="s">
        <v>11586</v>
      </c>
      <c r="O6098" s="124" t="s">
        <v>65</v>
      </c>
      <c r="P6098" s="119" t="s">
        <v>11586</v>
      </c>
      <c r="Q6098" s="124"/>
      <c r="R6098" s="124" t="s">
        <v>11569</v>
      </c>
      <c r="S6098" s="124" t="s">
        <v>11572</v>
      </c>
      <c r="T6098" s="119" t="s">
        <v>11587</v>
      </c>
      <c r="U6098" s="126"/>
      <c r="V6098" s="126"/>
      <c r="W6098" s="15">
        <f t="shared" si="2"/>
        <v>45635</v>
      </c>
      <c r="X6098" s="24">
        <v>6097.0</v>
      </c>
      <c r="Y6098" s="121" t="str">
        <f>formulatext(A6098)</f>
        <v>=COUNTIFS(C$3:C6098,C6098)</v>
      </c>
      <c r="Z6098" s="127" t="str">
        <f>org.libreoffice.regex(Y6098,"(\= COUNTIFS\(C\$\d{1,3}:)(C\d{1,3})(,)(C\d{1,3})(\))","$2")</f>
        <v>#NAME?</v>
      </c>
      <c r="AA6098" s="127" t="str">
        <f>org.libreoffice.regex(Y6098,"(\= COUNTIFS\(C\$\d{1,3}:)(C\d{1,3})(,)(C\d{1,3})(\))","$4")</f>
        <v>#NAME?</v>
      </c>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si="8963"/>
        <v>1</v>
      </c>
      <c r="B6099" s="10">
        <f t="shared" si="8292"/>
        <v>1</v>
      </c>
      <c r="C6099" s="117" t="s">
        <v>11588</v>
      </c>
      <c r="D6099" s="143" t="s">
        <v>29</v>
      </c>
      <c r="E6099" s="146" t="s">
        <v>11589</v>
      </c>
      <c r="F6099" s="143"/>
      <c r="G6099" s="143"/>
      <c r="H6099" s="143" t="s">
        <v>11374</v>
      </c>
      <c r="I6099" s="143"/>
      <c r="J6099" s="143" t="s">
        <v>214</v>
      </c>
      <c r="K6099" s="143">
        <v>7.0</v>
      </c>
      <c r="L6099" s="143" t="s">
        <v>215</v>
      </c>
      <c r="M6099" s="143"/>
      <c r="N6099" s="143" t="s">
        <v>11375</v>
      </c>
      <c r="O6099" s="143"/>
      <c r="P6099" s="124"/>
      <c r="Q6099" s="124"/>
      <c r="R6099" s="124" t="s">
        <v>11569</v>
      </c>
      <c r="S6099" s="124" t="s">
        <v>11572</v>
      </c>
      <c r="T6099" s="119" t="s">
        <v>11590</v>
      </c>
      <c r="U6099" s="150"/>
      <c r="V6099" s="126"/>
      <c r="W6099" s="15">
        <f t="shared" si="2"/>
        <v>45635</v>
      </c>
      <c r="X6099" s="24">
        <v>6098.0</v>
      </c>
      <c r="Y6099" s="121"/>
      <c r="Z6099" s="127"/>
      <c r="AA6099" s="127"/>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63"/>
        <v>16</v>
      </c>
      <c r="B6100" s="10">
        <f t="shared" si="8292"/>
        <v>19</v>
      </c>
      <c r="C6100" s="128" t="s">
        <v>5844</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4"/>
      <c r="P6100" s="124"/>
      <c r="Q6100" s="124"/>
      <c r="R6100" s="124" t="s">
        <v>11569</v>
      </c>
      <c r="S6100" s="124" t="s">
        <v>11572</v>
      </c>
      <c r="T6100" s="129" t="s">
        <v>11582</v>
      </c>
      <c r="U6100" s="126"/>
      <c r="V6100" s="126"/>
      <c r="W6100" s="15">
        <f t="shared" si="2"/>
        <v>45635</v>
      </c>
      <c r="X6100" s="24">
        <v>6099.0</v>
      </c>
      <c r="Y6100" s="121" t="str">
        <f t="shared" ref="Y6100:Y6101" si="8964">formulatext(A6100)</f>
        <v>=COUNTIFS(C$3:C6100,C6100)</v>
      </c>
      <c r="Z6100" s="127" t="str">
        <f t="shared" ref="Z6100:Z6101" si="8965">org.libreoffice.regex(Y6100,"(\= COUNTIFS\(C\$\d{1,3}:)(C\d{1,3})(,)(C\d{1,3})(\))","$2")</f>
        <v>#NAME?</v>
      </c>
      <c r="AA6100" s="127" t="str">
        <f t="shared" ref="AA6100:AA6101" si="8966">org.libreoffice.regex(Y6100,"(\= COUNTIFS\(C\$\d{1,3}:)(C\d{1,3})(,)(C\d{1,3})(\))","$4")</f>
        <v>#NAME?</v>
      </c>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63"/>
        <v>2</v>
      </c>
      <c r="B6101" s="10">
        <f t="shared" si="8292"/>
        <v>2</v>
      </c>
      <c r="C6101" s="117" t="s">
        <v>8606</v>
      </c>
      <c r="D6101" s="124" t="str">
        <f>VLOOKUP($C6101,$C$1:$P$6235,2,0)</f>
        <v>ordin</v>
      </c>
      <c r="E6101" s="124" t="str">
        <f>VLOOKUP($C6101,$C$1:$P$6235,3,0)</f>
        <v>masc nom sg of catuttha</v>
      </c>
      <c r="F6101" s="124" t="str">
        <f>VLOOKUP($C6101,$C$1:$P$6235,4,0)</f>
        <v/>
      </c>
      <c r="G6101" s="124"/>
      <c r="H6101" s="124" t="str">
        <f>VLOOKUP($C6101,$C$1:$P$6235,6,0)</f>
        <v>fourth (4th) </v>
      </c>
      <c r="I6101" s="124" t="str">
        <f>VLOOKUP($C6101,$C$1:$P$6235,7,0)</f>
        <v/>
      </c>
      <c r="J6101" s="124" t="str">
        <f>VLOOKUP($C6101,$C$1:$P$6235,8,0)</f>
        <v/>
      </c>
      <c r="K6101" s="124" t="str">
        <f>VLOOKUP($C6101,$C$1:$P$6235,9,0)</f>
        <v/>
      </c>
      <c r="L6101" s="124" t="str">
        <f>VLOOKUP($C6101,$C$1:$P$6235,10,0)</f>
        <v/>
      </c>
      <c r="M6101" s="124" t="str">
        <f>VLOOKUP($C6101,$C$1:$P$6235,11,0)</f>
        <v/>
      </c>
      <c r="N6101" s="124" t="str">
        <f>VLOOKUP($C6101,$C$1:$P$6235,12,0)</f>
        <v>catu + ttha</v>
      </c>
      <c r="O6101" s="124" t="str">
        <f>VLOOKUP($C6101,$C$1:$P$6235,13,0)</f>
        <v/>
      </c>
      <c r="P6101" s="124" t="str">
        <f>VLOOKUP($C6101,$C$1:$P$6235,14,0)</f>
        <v/>
      </c>
      <c r="Q6101" s="124"/>
      <c r="R6101" s="124" t="s">
        <v>11569</v>
      </c>
      <c r="S6101" s="124" t="s">
        <v>11572</v>
      </c>
      <c r="T6101" s="129" t="s">
        <v>11582</v>
      </c>
      <c r="U6101" s="126"/>
      <c r="V6101" s="126"/>
      <c r="W6101" s="15">
        <f t="shared" si="2"/>
        <v>45635</v>
      </c>
      <c r="X6101" s="24">
        <v>6100.0</v>
      </c>
      <c r="Y6101" s="121" t="str">
        <f t="shared" si="8964"/>
        <v>=COUNTIFS(C$3:C6101,C6101)</v>
      </c>
      <c r="Z6101" s="127" t="str">
        <f t="shared" si="8965"/>
        <v>#NAME?</v>
      </c>
      <c r="AA6101" s="127" t="str">
        <f t="shared" si="8966"/>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36"/>
      <c r="B6102" s="10">
        <f t="shared" si="8292"/>
        <v>0</v>
      </c>
      <c r="C6102" s="130"/>
      <c r="D6102" s="130"/>
      <c r="E6102" s="130"/>
      <c r="F6102" s="130"/>
      <c r="G6102" s="130"/>
      <c r="H6102" s="130"/>
      <c r="I6102" s="130"/>
      <c r="J6102" s="130"/>
      <c r="K6102" s="130"/>
      <c r="L6102" s="130"/>
      <c r="M6102" s="130"/>
      <c r="N6102" s="130"/>
      <c r="O6102" s="130"/>
      <c r="P6102" s="130"/>
      <c r="Q6102" s="130"/>
      <c r="R6102" s="130"/>
      <c r="S6102" s="130"/>
      <c r="T6102" s="130"/>
      <c r="U6102" s="36"/>
      <c r="V6102" s="36"/>
      <c r="W6102" s="15">
        <f t="shared" si="2"/>
        <v>45635</v>
      </c>
      <c r="X6102" s="24">
        <v>6101.0</v>
      </c>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92"/>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2"/>
        <v>45635</v>
      </c>
      <c r="X6103" s="24">
        <v>6102.0</v>
      </c>
      <c r="Y6103" s="17" t="str">
        <f t="shared" ref="Y6103:Y6113" si="8967">formulatext(A6103)</f>
        <v>#N/A</v>
      </c>
      <c r="Z6103" s="25" t="str">
        <f t="shared" ref="Z6103:Z6113" si="8968">org.libreoffice.regex(Y6103,"(\= COUNTIFS\(C\$\d{1,3}:)(C\d{1,3})(,)(C\d{1,3})(\))","$2")</f>
        <v>#NAME?</v>
      </c>
      <c r="AA6103" s="25" t="str">
        <f t="shared" ref="AA6103:AA6113" si="8969">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92"/>
        <v>1</v>
      </c>
      <c r="C6104" s="12" t="s">
        <v>11591</v>
      </c>
      <c r="D6104" s="21"/>
      <c r="E6104" s="21"/>
      <c r="F6104" s="21"/>
      <c r="G6104" s="21"/>
      <c r="H6104" s="21"/>
      <c r="I6104" s="21"/>
      <c r="J6104" s="21"/>
      <c r="K6104" s="21"/>
      <c r="L6104" s="21"/>
      <c r="M6104" s="21"/>
      <c r="N6104" s="21"/>
      <c r="O6104" s="21"/>
      <c r="P6104" s="21"/>
      <c r="Q6104" s="21"/>
      <c r="R6104" s="21"/>
      <c r="S6104" s="21"/>
      <c r="T6104" s="21"/>
      <c r="U6104" s="23"/>
      <c r="V6104" s="23"/>
      <c r="W6104" s="15">
        <f t="shared" si="2"/>
        <v>45635</v>
      </c>
      <c r="X6104" s="24">
        <v>6103.0</v>
      </c>
      <c r="Y6104" s="17" t="str">
        <f t="shared" si="8967"/>
        <v>#N/A</v>
      </c>
      <c r="Z6104" s="25" t="str">
        <f t="shared" si="8968"/>
        <v>#NAME?</v>
      </c>
      <c r="AA6104" s="25" t="str">
        <f t="shared" si="8969"/>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70">COUNTIFS(C$3:C6105,C6105)</f>
        <v>46</v>
      </c>
      <c r="B6105" s="10">
        <f t="shared" si="8292"/>
        <v>80</v>
      </c>
      <c r="C6105" s="12" t="s">
        <v>1856</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11591</v>
      </c>
      <c r="S6105" s="21" t="s">
        <v>11592</v>
      </c>
      <c r="T6105" s="21" t="s">
        <v>11593</v>
      </c>
      <c r="U6105" s="77"/>
      <c r="V6105" s="23"/>
      <c r="W6105" s="15">
        <f t="shared" si="2"/>
        <v>45635</v>
      </c>
      <c r="X6105" s="24">
        <v>6104.0</v>
      </c>
      <c r="Y6105" s="17" t="str">
        <f t="shared" si="8967"/>
        <v>=COUNTIFS(C$3:C6105,C6105)</v>
      </c>
      <c r="Z6105" s="25" t="str">
        <f t="shared" si="8968"/>
        <v>#NAME?</v>
      </c>
      <c r="AA6105" s="25" t="str">
        <f t="shared" si="8969"/>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70"/>
        <v>1</v>
      </c>
      <c r="B6106" s="10">
        <f t="shared" si="8292"/>
        <v>1</v>
      </c>
      <c r="C6106" s="12" t="s">
        <v>11594</v>
      </c>
      <c r="D6106" s="21" t="s">
        <v>183</v>
      </c>
      <c r="E6106" s="21" t="s">
        <v>11595</v>
      </c>
      <c r="F6106" s="21"/>
      <c r="G6106" s="21"/>
      <c r="H6106" s="21" t="s">
        <v>11596</v>
      </c>
      <c r="I6106" s="21"/>
      <c r="J6106" s="21" t="s">
        <v>1400</v>
      </c>
      <c r="K6106" s="21">
        <v>1.0</v>
      </c>
      <c r="L6106" s="21" t="s">
        <v>35</v>
      </c>
      <c r="M6106" s="21"/>
      <c r="N6106" s="21" t="s">
        <v>11597</v>
      </c>
      <c r="O6106" s="21"/>
      <c r="P6106" s="21"/>
      <c r="Q6106" s="21"/>
      <c r="R6106" s="21" t="s">
        <v>11591</v>
      </c>
      <c r="S6106" s="21" t="s">
        <v>11592</v>
      </c>
      <c r="T6106" s="21" t="s">
        <v>11598</v>
      </c>
      <c r="U6106" s="23"/>
      <c r="V6106" s="23"/>
      <c r="W6106" s="15">
        <f t="shared" si="2"/>
        <v>45635</v>
      </c>
      <c r="X6106" s="24">
        <v>6105.0</v>
      </c>
      <c r="Y6106" s="17" t="str">
        <f t="shared" si="8967"/>
        <v>=COUNTIFS(C$3:C6106,C6106)</v>
      </c>
      <c r="Z6106" s="25" t="str">
        <f t="shared" si="8968"/>
        <v>#NAME?</v>
      </c>
      <c r="AA6106" s="25" t="str">
        <f t="shared" si="8969"/>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0"/>
        <v>1</v>
      </c>
      <c r="B6107" s="10">
        <f t="shared" si="8292"/>
        <v>1</v>
      </c>
      <c r="C6107" s="12" t="s">
        <v>11599</v>
      </c>
      <c r="D6107" s="21" t="s">
        <v>47</v>
      </c>
      <c r="E6107" s="21" t="s">
        <v>11600</v>
      </c>
      <c r="F6107" s="21"/>
      <c r="G6107" s="21"/>
      <c r="H6107" s="21" t="s">
        <v>11557</v>
      </c>
      <c r="I6107" s="21"/>
      <c r="J6107" s="21"/>
      <c r="K6107" s="21"/>
      <c r="L6107" s="21"/>
      <c r="M6107" s="21"/>
      <c r="N6107" s="21"/>
      <c r="O6107" s="21"/>
      <c r="P6107" s="21"/>
      <c r="Q6107" s="21" t="s">
        <v>11601</v>
      </c>
      <c r="R6107" s="21" t="s">
        <v>11591</v>
      </c>
      <c r="S6107" s="21" t="s">
        <v>11592</v>
      </c>
      <c r="T6107" s="21" t="s">
        <v>11602</v>
      </c>
      <c r="U6107" s="23"/>
      <c r="V6107" s="23"/>
      <c r="W6107" s="15">
        <f t="shared" si="2"/>
        <v>45635</v>
      </c>
      <c r="X6107" s="24">
        <v>6106.0</v>
      </c>
      <c r="Y6107" s="17" t="str">
        <f t="shared" si="8967"/>
        <v>=COUNTIFS(C$3:C6107,C6107)</v>
      </c>
      <c r="Z6107" s="25" t="str">
        <f t="shared" si="8968"/>
        <v>#NAME?</v>
      </c>
      <c r="AA6107" s="25" t="str">
        <f t="shared" si="8969"/>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0"/>
        <v>2</v>
      </c>
      <c r="B6108" s="10">
        <f t="shared" si="8292"/>
        <v>2</v>
      </c>
      <c r="C6108" s="12" t="s">
        <v>8545</v>
      </c>
      <c r="D6108" s="21" t="str">
        <f>VLOOKUP($C6108,$C$1:$P$7320,2,0)</f>
        <v>noun</v>
      </c>
      <c r="E6108" s="21" t="str">
        <f>VLOOKUP($C6108,$C$1:$P$7320,3,0)</f>
        <v>nt acc sg of mukhadvāra, comp</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11591</v>
      </c>
      <c r="S6108" s="21" t="s">
        <v>11592</v>
      </c>
      <c r="T6108" s="21" t="s">
        <v>11593</v>
      </c>
      <c r="U6108" s="23"/>
      <c r="V6108" s="23"/>
      <c r="W6108" s="15">
        <f t="shared" si="2"/>
        <v>45635</v>
      </c>
      <c r="X6108" s="24">
        <v>6107.0</v>
      </c>
      <c r="Y6108" s="17" t="str">
        <f t="shared" si="8967"/>
        <v>=COUNTIFS(C$3:C6108,C6108)</v>
      </c>
      <c r="Z6108" s="25" t="str">
        <f t="shared" si="8968"/>
        <v>#NAME?</v>
      </c>
      <c r="AA6108" s="25" t="str">
        <f t="shared" si="8969"/>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0"/>
        <v>1</v>
      </c>
      <c r="B6109" s="10">
        <f t="shared" si="8292"/>
        <v>1</v>
      </c>
      <c r="C6109" s="12" t="s">
        <v>11603</v>
      </c>
      <c r="D6109" s="21" t="s">
        <v>118</v>
      </c>
      <c r="E6109" s="21" t="s">
        <v>897</v>
      </c>
      <c r="F6109" s="21"/>
      <c r="G6109" s="21"/>
      <c r="H6109" s="21"/>
      <c r="I6109" s="21"/>
      <c r="J6109" s="21"/>
      <c r="K6109" s="21"/>
      <c r="L6109" s="21"/>
      <c r="M6109" s="21"/>
      <c r="N6109" s="21" t="s">
        <v>11604</v>
      </c>
      <c r="O6109" s="21"/>
      <c r="P6109" s="21"/>
      <c r="Q6109" s="21"/>
      <c r="R6109" s="21" t="s">
        <v>11591</v>
      </c>
      <c r="S6109" s="21" t="s">
        <v>11592</v>
      </c>
      <c r="T6109" s="21" t="s">
        <v>11593</v>
      </c>
      <c r="U6109" s="23"/>
      <c r="V6109" s="23"/>
      <c r="W6109" s="15">
        <f t="shared" si="2"/>
        <v>45635</v>
      </c>
      <c r="X6109" s="24">
        <v>6108.0</v>
      </c>
      <c r="Y6109" s="17" t="str">
        <f t="shared" si="8967"/>
        <v>=COUNTIFS(C$3:C6109,C6109)</v>
      </c>
      <c r="Z6109" s="25" t="str">
        <f t="shared" si="8968"/>
        <v>#NAME?</v>
      </c>
      <c r="AA6109" s="25" t="str">
        <f t="shared" si="8969"/>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0"/>
        <v>1</v>
      </c>
      <c r="B6110" s="10">
        <f t="shared" si="8292"/>
        <v>1</v>
      </c>
      <c r="C6110" s="12" t="s">
        <v>11605</v>
      </c>
      <c r="D6110" s="21" t="s">
        <v>84</v>
      </c>
      <c r="E6110" s="21" t="s">
        <v>11606</v>
      </c>
      <c r="F6110" s="21"/>
      <c r="G6110" s="21"/>
      <c r="H6110" s="21" t="s">
        <v>11607</v>
      </c>
      <c r="I6110" s="21" t="s">
        <v>11608</v>
      </c>
      <c r="J6110" s="21" t="s">
        <v>11181</v>
      </c>
      <c r="K6110" s="21">
        <v>1.0</v>
      </c>
      <c r="L6110" s="21" t="s">
        <v>35</v>
      </c>
      <c r="M6110" s="21" t="s">
        <v>11609</v>
      </c>
      <c r="N6110" s="21" t="s">
        <v>11610</v>
      </c>
      <c r="O6110" s="21"/>
      <c r="P6110" s="21"/>
      <c r="Q6110" s="21"/>
      <c r="R6110" s="21" t="s">
        <v>11591</v>
      </c>
      <c r="S6110" s="21" t="s">
        <v>11592</v>
      </c>
      <c r="T6110" s="21" t="s">
        <v>11611</v>
      </c>
      <c r="U6110" s="23"/>
      <c r="V6110" s="23"/>
      <c r="W6110" s="15">
        <f t="shared" si="2"/>
        <v>45635</v>
      </c>
      <c r="X6110" s="24">
        <v>6109.0</v>
      </c>
      <c r="Y6110" s="17" t="str">
        <f t="shared" si="8967"/>
        <v>=COUNTIFS(C$3:C6110,C6110)</v>
      </c>
      <c r="Z6110" s="25" t="str">
        <f t="shared" si="8968"/>
        <v>#NAME?</v>
      </c>
      <c r="AA6110" s="25" t="str">
        <f t="shared" si="8969"/>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0"/>
        <v>57</v>
      </c>
      <c r="B6111" s="10">
        <f t="shared" si="8292"/>
        <v>63</v>
      </c>
      <c r="C6111" s="12" t="s">
        <v>449</v>
      </c>
      <c r="D6111" s="21" t="str">
        <f t="shared" ref="D6111:D6113" si="8971">VLOOKUP($C6111,$C$1:$P$7320,2,0)</f>
        <v>ind</v>
      </c>
      <c r="E6111" s="21" t="str">
        <f>VLOOKUP($C6111,$C$1:$P$7320,3,0)</f>
        <v/>
      </c>
      <c r="F6111" s="21" t="str">
        <f t="shared" ref="F6111:F6113" si="8972">VLOOKUP($C6111,$C$1:$P$7320,4,0)</f>
        <v/>
      </c>
      <c r="G6111" s="21"/>
      <c r="H6111" s="21" t="str">
        <f t="shared" ref="H6111:H6113" si="8973">VLOOKUP($C6111,$C$1:$P$7320,6,0)</f>
        <v>“”</v>
      </c>
      <c r="I6111" s="21" t="str">
        <f t="shared" ref="I6111:I6113" si="8974">VLOOKUP($C6111,$C$1:$P$7320,7,0)</f>
        <v>thus</v>
      </c>
      <c r="J6111" s="21" t="str">
        <f t="shared" ref="J6111:J6113" si="8975">VLOOKUP($C6111,$C$1:$P$7320,8,0)</f>
        <v/>
      </c>
      <c r="K6111" s="21" t="str">
        <f t="shared" ref="K6111:K6113" si="8976">VLOOKUP($C6111,$C$1:$P$7320,9,0)</f>
        <v/>
      </c>
      <c r="L6111" s="21" t="str">
        <f t="shared" ref="L6111:L6113" si="8977">VLOOKUP($C6111,$C$1:$P$7320,10,0)</f>
        <v/>
      </c>
      <c r="M6111" s="21" t="str">
        <f t="shared" ref="M6111:M6113" si="8978">VLOOKUP($C6111,$C$1:$P$7320,11,0)</f>
        <v/>
      </c>
      <c r="N6111" s="21" t="str">
        <f t="shared" ref="N6111:N6113" si="8979">VLOOKUP($C6111,$C$1:$P$7320,12,0)</f>
        <v/>
      </c>
      <c r="O6111" s="21" t="str">
        <f t="shared" ref="O6111:O6113" si="8980">VLOOKUP($C6111,$C$1:$P$7320,13,0)</f>
        <v/>
      </c>
      <c r="P6111" s="21" t="str">
        <f t="shared" ref="P6111:P6113" si="8981">VLOOKUP($C6111,$C$1:$P$7320,14,0)</f>
        <v/>
      </c>
      <c r="Q6111" s="21"/>
      <c r="R6111" s="21" t="s">
        <v>11591</v>
      </c>
      <c r="S6111" s="21" t="s">
        <v>11592</v>
      </c>
      <c r="T6111" s="21" t="s">
        <v>11593</v>
      </c>
      <c r="U6111" s="23"/>
      <c r="V6111" s="23"/>
      <c r="W6111" s="15">
        <f t="shared" si="2"/>
        <v>45635</v>
      </c>
      <c r="X6111" s="24">
        <v>6110.0</v>
      </c>
      <c r="Y6111" s="17" t="str">
        <f t="shared" si="8967"/>
        <v>=COUNTIFS(C$3:C6111,C6111)</v>
      </c>
      <c r="Z6111" s="25" t="str">
        <f t="shared" si="8968"/>
        <v>#NAME?</v>
      </c>
      <c r="AA6111" s="25" t="str">
        <f t="shared" si="8969"/>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0"/>
        <v>41</v>
      </c>
      <c r="B6112" s="10">
        <f t="shared" si="8292"/>
        <v>75</v>
      </c>
      <c r="C6112" s="12" t="s">
        <v>11137</v>
      </c>
      <c r="D6112" s="21" t="str">
        <f t="shared" si="8971"/>
        <v>noun</v>
      </c>
      <c r="E6112" s="21" t="s">
        <v>1988</v>
      </c>
      <c r="F6112" s="21" t="str">
        <f t="shared" si="8972"/>
        <v/>
      </c>
      <c r="G6112" s="21"/>
      <c r="H6112" s="21" t="str">
        <f t="shared" si="8973"/>
        <v>training, precept, training precept</v>
      </c>
      <c r="I6112" s="21" t="str">
        <f t="shared" si="8974"/>
        <v/>
      </c>
      <c r="J6112" s="21" t="str">
        <f t="shared" si="8975"/>
        <v>√sikkh (train)</v>
      </c>
      <c r="K6112" s="21">
        <f t="shared" si="8976"/>
        <v>1</v>
      </c>
      <c r="L6112" s="21" t="str">
        <f t="shared" si="8977"/>
        <v>a</v>
      </c>
      <c r="M6112" s="21" t="str">
        <f t="shared" si="8978"/>
        <v/>
      </c>
      <c r="N6112" s="21" t="str">
        <f t="shared" si="8979"/>
        <v>√sikkh + ā</v>
      </c>
      <c r="O6112" s="21" t="str">
        <f t="shared" si="8980"/>
        <v/>
      </c>
      <c r="P6112" s="21" t="str">
        <f t="shared" si="8981"/>
        <v/>
      </c>
      <c r="Q6112" s="21"/>
      <c r="R6112" s="21" t="s">
        <v>11591</v>
      </c>
      <c r="S6112" s="21" t="s">
        <v>11592</v>
      </c>
      <c r="T6112" s="21" t="s">
        <v>11593</v>
      </c>
      <c r="U6112" s="23"/>
      <c r="V6112" s="23"/>
      <c r="W6112" s="15">
        <f t="shared" si="2"/>
        <v>45635</v>
      </c>
      <c r="X6112" s="24">
        <v>6111.0</v>
      </c>
      <c r="Y6112" s="17" t="str">
        <f t="shared" si="8967"/>
        <v>=COUNTIFS(C$3:C6112,C6112)</v>
      </c>
      <c r="Z6112" s="25" t="str">
        <f t="shared" si="8968"/>
        <v>#NAME?</v>
      </c>
      <c r="AA6112" s="25" t="str">
        <f t="shared" si="8969"/>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0"/>
        <v>42</v>
      </c>
      <c r="B6113" s="10">
        <f t="shared" si="8292"/>
        <v>76</v>
      </c>
      <c r="C6113" s="12" t="s">
        <v>10666</v>
      </c>
      <c r="D6113" s="21" t="str">
        <f t="shared" si="8971"/>
        <v>noun</v>
      </c>
      <c r="E6113" s="21" t="s">
        <v>11370</v>
      </c>
      <c r="F6113" s="21" t="str">
        <f t="shared" si="8972"/>
        <v/>
      </c>
      <c r="G6113" s="21"/>
      <c r="H6113" s="21" t="str">
        <f t="shared" si="8973"/>
        <v>duty; obligation; business; something to be done</v>
      </c>
      <c r="I6113" s="21" t="str">
        <f t="shared" si="8974"/>
        <v>to be done</v>
      </c>
      <c r="J6113" s="21" t="str">
        <f t="shared" si="8975"/>
        <v>√kar (do, make)</v>
      </c>
      <c r="K6113" s="21">
        <f t="shared" si="8976"/>
        <v>7</v>
      </c>
      <c r="L6113" s="21" t="str">
        <f t="shared" si="8977"/>
        <v>o</v>
      </c>
      <c r="M6113" s="21" t="str">
        <f t="shared" si="8978"/>
        <v/>
      </c>
      <c r="N6113" s="21" t="str">
        <f t="shared" si="8979"/>
        <v>√kar + aṇīya</v>
      </c>
      <c r="O6113" s="21" t="str">
        <f t="shared" si="8980"/>
        <v/>
      </c>
      <c r="P6113" s="21" t="str">
        <f t="shared" si="8981"/>
        <v/>
      </c>
      <c r="Q6113" s="21"/>
      <c r="R6113" s="21" t="s">
        <v>11591</v>
      </c>
      <c r="S6113" s="21" t="s">
        <v>11592</v>
      </c>
      <c r="T6113" s="21" t="s">
        <v>11593</v>
      </c>
      <c r="U6113" s="23"/>
      <c r="V6113" s="23"/>
      <c r="W6113" s="15">
        <f t="shared" si="2"/>
        <v>45635</v>
      </c>
      <c r="X6113" s="24">
        <v>6112.0</v>
      </c>
      <c r="Y6113" s="17" t="str">
        <f t="shared" si="8967"/>
        <v>=COUNTIFS(C$3:C6113,C6113)</v>
      </c>
      <c r="Z6113" s="25" t="str">
        <f t="shared" si="8968"/>
        <v>#NAME?</v>
      </c>
      <c r="AA6113" s="25" t="str">
        <f t="shared" si="8969"/>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92"/>
        <v>0</v>
      </c>
      <c r="C6114" s="130"/>
      <c r="D6114" s="130"/>
      <c r="E6114" s="130"/>
      <c r="F6114" s="130"/>
      <c r="G6114" s="130"/>
      <c r="H6114" s="130"/>
      <c r="I6114" s="130"/>
      <c r="J6114" s="130"/>
      <c r="K6114" s="130"/>
      <c r="L6114" s="130"/>
      <c r="M6114" s="130"/>
      <c r="N6114" s="130"/>
      <c r="O6114" s="130"/>
      <c r="P6114" s="130"/>
      <c r="Q6114" s="130"/>
      <c r="R6114" s="130"/>
      <c r="S6114" s="130"/>
      <c r="T6114" s="130"/>
      <c r="U6114" s="36"/>
      <c r="V6114" s="36"/>
      <c r="W6114" s="15">
        <f t="shared" si="2"/>
        <v>45635</v>
      </c>
      <c r="X6114" s="24">
        <v>6113.0</v>
      </c>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92"/>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2"/>
        <v>45635</v>
      </c>
      <c r="X6115" s="24">
        <v>6114.0</v>
      </c>
      <c r="Y6115" s="17" t="str">
        <f t="shared" ref="Y6115:Y6127" si="8982">formulatext(A6115)</f>
        <v>#N/A</v>
      </c>
      <c r="Z6115" s="25" t="str">
        <f t="shared" ref="Z6115:Z6127" si="8983">org.libreoffice.regex(Y6115,"(\= COUNTIFS\(C\$\d{1,3}:)(C\d{1,3})(,)(C\d{1,3})(\))","$2")</f>
        <v>#NAME?</v>
      </c>
      <c r="AA6115" s="25" t="str">
        <f t="shared" ref="AA6115:AA6127" si="8984">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92"/>
        <v>1</v>
      </c>
      <c r="C6116" s="12" t="s">
        <v>11612</v>
      </c>
      <c r="D6116" s="21"/>
      <c r="E6116" s="21"/>
      <c r="F6116" s="21"/>
      <c r="G6116" s="21"/>
      <c r="H6116" s="21"/>
      <c r="I6116" s="21"/>
      <c r="J6116" s="21"/>
      <c r="K6116" s="21"/>
      <c r="L6116" s="21"/>
      <c r="M6116" s="21"/>
      <c r="N6116" s="21"/>
      <c r="O6116" s="21"/>
      <c r="P6116" s="21"/>
      <c r="Q6116" s="21"/>
      <c r="R6116" s="21"/>
      <c r="S6116" s="21"/>
      <c r="T6116" s="21"/>
      <c r="U6116" s="23"/>
      <c r="V6116" s="23"/>
      <c r="W6116" s="15">
        <f t="shared" si="2"/>
        <v>45635</v>
      </c>
      <c r="X6116" s="24">
        <v>6115.0</v>
      </c>
      <c r="Y6116" s="17" t="str">
        <f t="shared" si="8982"/>
        <v>#N/A</v>
      </c>
      <c r="Z6116" s="25" t="str">
        <f t="shared" si="8983"/>
        <v>#NAME?</v>
      </c>
      <c r="AA6116" s="25" t="str">
        <f t="shared" si="8984"/>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85">COUNTIFS(C$3:C6117,C6117)</f>
        <v>47</v>
      </c>
      <c r="B6117" s="10">
        <f t="shared" si="8292"/>
        <v>80</v>
      </c>
      <c r="C6117" s="12" t="s">
        <v>1856</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11612</v>
      </c>
      <c r="S6117" s="21" t="s">
        <v>11613</v>
      </c>
      <c r="T6117" s="21" t="s">
        <v>11614</v>
      </c>
      <c r="U6117" s="77"/>
      <c r="V6117" s="23"/>
      <c r="W6117" s="15">
        <f t="shared" si="2"/>
        <v>45635</v>
      </c>
      <c r="X6117" s="24">
        <v>6116.0</v>
      </c>
      <c r="Y6117" s="17" t="str">
        <f t="shared" si="8982"/>
        <v>=COUNTIFS(C$3:C6117,C6117)</v>
      </c>
      <c r="Z6117" s="25" t="str">
        <f t="shared" si="8983"/>
        <v>#NAME?</v>
      </c>
      <c r="AA6117" s="25" t="str">
        <f t="shared" si="8984"/>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85"/>
        <v>1</v>
      </c>
      <c r="B6118" s="10">
        <f t="shared" si="8292"/>
        <v>1</v>
      </c>
      <c r="C6118" s="12" t="s">
        <v>11615</v>
      </c>
      <c r="D6118" s="21" t="s">
        <v>307</v>
      </c>
      <c r="E6118" s="21" t="s">
        <v>11616</v>
      </c>
      <c r="F6118" s="21"/>
      <c r="G6118" s="21"/>
      <c r="H6118" s="21" t="s">
        <v>11617</v>
      </c>
      <c r="I6118" s="21"/>
      <c r="J6118" s="21" t="s">
        <v>5414</v>
      </c>
      <c r="K6118" s="21">
        <v>2.0</v>
      </c>
      <c r="L6118" s="21" t="s">
        <v>3045</v>
      </c>
      <c r="M6118" s="21" t="s">
        <v>6525</v>
      </c>
      <c r="N6118" s="21" t="s">
        <v>11618</v>
      </c>
      <c r="O6118" s="21"/>
      <c r="P6118" s="21"/>
      <c r="Q6118" s="21"/>
      <c r="R6118" s="21" t="s">
        <v>11612</v>
      </c>
      <c r="S6118" s="21" t="s">
        <v>11613</v>
      </c>
      <c r="T6118" s="21" t="s">
        <v>11619</v>
      </c>
      <c r="U6118" s="23"/>
      <c r="V6118" s="23"/>
      <c r="W6118" s="15">
        <f t="shared" si="2"/>
        <v>45635</v>
      </c>
      <c r="X6118" s="24">
        <v>6117.0</v>
      </c>
      <c r="Y6118" s="17" t="str">
        <f t="shared" si="8982"/>
        <v>=COUNTIFS(C$3:C6118,C6118)</v>
      </c>
      <c r="Z6118" s="25" t="str">
        <f t="shared" si="8983"/>
        <v>#NAME?</v>
      </c>
      <c r="AA6118" s="25" t="str">
        <f t="shared" si="8984"/>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85"/>
        <v>1</v>
      </c>
      <c r="B6119" s="10">
        <f t="shared" si="8292"/>
        <v>1</v>
      </c>
      <c r="C6119" s="44" t="s">
        <v>11620</v>
      </c>
      <c r="D6119" s="27" t="s">
        <v>47</v>
      </c>
      <c r="E6119" s="27" t="s">
        <v>11621</v>
      </c>
      <c r="F6119" s="21"/>
      <c r="G6119" s="21"/>
      <c r="H6119" s="27" t="s">
        <v>11622</v>
      </c>
      <c r="I6119" s="21"/>
      <c r="J6119" s="21"/>
      <c r="K6119" s="21"/>
      <c r="L6119" s="21"/>
      <c r="M6119" s="21"/>
      <c r="N6119" s="21"/>
      <c r="O6119" s="21"/>
      <c r="P6119" s="21"/>
      <c r="Q6119" s="21"/>
      <c r="R6119" s="21" t="s">
        <v>11612</v>
      </c>
      <c r="S6119" s="21" t="s">
        <v>11613</v>
      </c>
      <c r="T6119" s="27" t="s">
        <v>11623</v>
      </c>
      <c r="U6119" s="77"/>
      <c r="V6119" s="23"/>
      <c r="W6119" s="15">
        <f t="shared" si="2"/>
        <v>45635</v>
      </c>
      <c r="X6119" s="152">
        <v>6118.0</v>
      </c>
      <c r="Y6119" s="17" t="str">
        <f t="shared" si="8982"/>
        <v>=COUNTIFS(C$3:C6119,C6119)</v>
      </c>
      <c r="Z6119" s="25" t="str">
        <f t="shared" si="8983"/>
        <v>#NAME?</v>
      </c>
      <c r="AA6119" s="25" t="str">
        <f t="shared" si="8984"/>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85"/>
        <v>1</v>
      </c>
      <c r="B6120" s="10">
        <f t="shared" si="8292"/>
        <v>1</v>
      </c>
      <c r="C6120" s="44" t="s">
        <v>11624</v>
      </c>
      <c r="D6120" s="21" t="s">
        <v>42</v>
      </c>
      <c r="E6120" s="21"/>
      <c r="F6120" s="21"/>
      <c r="G6120" s="21"/>
      <c r="H6120" s="21" t="s">
        <v>11625</v>
      </c>
      <c r="I6120" s="21" t="s">
        <v>11626</v>
      </c>
      <c r="J6120" s="21"/>
      <c r="K6120" s="21"/>
      <c r="L6120" s="21"/>
      <c r="M6120" s="21"/>
      <c r="N6120" s="21"/>
      <c r="O6120" s="21"/>
      <c r="P6120" s="21"/>
      <c r="Q6120" s="21"/>
      <c r="R6120" s="21" t="s">
        <v>11612</v>
      </c>
      <c r="S6120" s="21" t="s">
        <v>11613</v>
      </c>
      <c r="T6120" s="27" t="s">
        <v>11627</v>
      </c>
      <c r="U6120" s="23"/>
      <c r="V6120" s="23"/>
      <c r="W6120" s="15">
        <f t="shared" si="2"/>
        <v>45635</v>
      </c>
      <c r="X6120" s="24">
        <v>6119.0</v>
      </c>
      <c r="Y6120" s="17" t="str">
        <f t="shared" si="8982"/>
        <v>=COUNTIFS(C$3:C6120,C6120)</v>
      </c>
      <c r="Z6120" s="25" t="str">
        <f t="shared" si="8983"/>
        <v>#NAME?</v>
      </c>
      <c r="AA6120" s="25" t="str">
        <f t="shared" si="8984"/>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85"/>
        <v>1</v>
      </c>
      <c r="B6121" s="10">
        <f t="shared" si="8292"/>
        <v>1</v>
      </c>
      <c r="C6121" s="44" t="s">
        <v>11628</v>
      </c>
      <c r="D6121" s="21" t="s">
        <v>47</v>
      </c>
      <c r="E6121" s="21" t="s">
        <v>11629</v>
      </c>
      <c r="F6121" s="21"/>
      <c r="G6121" s="21"/>
      <c r="H6121" s="21" t="s">
        <v>2107</v>
      </c>
      <c r="I6121" s="21"/>
      <c r="J6121" s="21"/>
      <c r="K6121" s="21"/>
      <c r="L6121" s="21"/>
      <c r="M6121" s="21"/>
      <c r="N6121" s="21"/>
      <c r="O6121" s="21"/>
      <c r="P6121" s="21"/>
      <c r="Q6121" s="21"/>
      <c r="R6121" s="21" t="s">
        <v>11612</v>
      </c>
      <c r="S6121" s="21" t="s">
        <v>11613</v>
      </c>
      <c r="T6121" s="21" t="s">
        <v>11630</v>
      </c>
      <c r="U6121" s="23"/>
      <c r="V6121" s="23"/>
      <c r="W6121" s="15">
        <f t="shared" si="2"/>
        <v>45635</v>
      </c>
      <c r="X6121" s="24">
        <v>6120.0</v>
      </c>
      <c r="Y6121" s="17" t="str">
        <f t="shared" si="8982"/>
        <v>=COUNTIFS(C$3:C6121,C6121)</v>
      </c>
      <c r="Z6121" s="25" t="str">
        <f t="shared" si="8983"/>
        <v>#NAME?</v>
      </c>
      <c r="AA6121" s="25" t="str">
        <f t="shared" si="8984"/>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85"/>
        <v>1</v>
      </c>
      <c r="B6122" s="10">
        <f t="shared" si="8292"/>
        <v>1</v>
      </c>
      <c r="C6122" s="12" t="s">
        <v>11631</v>
      </c>
      <c r="D6122" s="21" t="s">
        <v>47</v>
      </c>
      <c r="E6122" s="21" t="s">
        <v>11632</v>
      </c>
      <c r="F6122" s="21"/>
      <c r="G6122" s="21"/>
      <c r="H6122" s="21" t="s">
        <v>11633</v>
      </c>
      <c r="I6122" s="21" t="s">
        <v>11634</v>
      </c>
      <c r="J6122" s="21"/>
      <c r="K6122" s="21"/>
      <c r="L6122" s="21"/>
      <c r="M6122" s="21"/>
      <c r="N6122" s="21"/>
      <c r="O6122" s="21"/>
      <c r="P6122" s="21"/>
      <c r="Q6122" s="21"/>
      <c r="R6122" s="21" t="s">
        <v>11612</v>
      </c>
      <c r="S6122" s="21" t="s">
        <v>11613</v>
      </c>
      <c r="T6122" s="21" t="s">
        <v>11635</v>
      </c>
      <c r="U6122" s="23"/>
      <c r="V6122" s="23"/>
      <c r="W6122" s="15">
        <f t="shared" si="2"/>
        <v>45635</v>
      </c>
      <c r="X6122" s="24">
        <v>6121.0</v>
      </c>
      <c r="Y6122" s="17" t="str">
        <f t="shared" si="8982"/>
        <v>=COUNTIFS(C$3:C6122,C6122)</v>
      </c>
      <c r="Z6122" s="25" t="str">
        <f t="shared" si="8983"/>
        <v>#NAME?</v>
      </c>
      <c r="AA6122" s="25" t="str">
        <f t="shared" si="8984"/>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85"/>
        <v>1</v>
      </c>
      <c r="B6123" s="10">
        <f t="shared" si="8292"/>
        <v>1</v>
      </c>
      <c r="C6123" s="12" t="s">
        <v>11636</v>
      </c>
      <c r="D6123" s="21" t="s">
        <v>118</v>
      </c>
      <c r="E6123" s="27" t="s">
        <v>5216</v>
      </c>
      <c r="F6123" s="21"/>
      <c r="G6123" s="21"/>
      <c r="H6123" s="21"/>
      <c r="I6123" s="21"/>
      <c r="J6123" s="21"/>
      <c r="K6123" s="21"/>
      <c r="L6123" s="21"/>
      <c r="M6123" s="21"/>
      <c r="N6123" s="21" t="s">
        <v>11637</v>
      </c>
      <c r="O6123" s="21"/>
      <c r="P6123" s="21"/>
      <c r="Q6123" s="21"/>
      <c r="R6123" s="21" t="s">
        <v>11612</v>
      </c>
      <c r="S6123" s="21" t="s">
        <v>11613</v>
      </c>
      <c r="T6123" s="21" t="s">
        <v>11638</v>
      </c>
      <c r="U6123" s="23"/>
      <c r="V6123" s="23"/>
      <c r="W6123" s="15">
        <f t="shared" si="2"/>
        <v>45635</v>
      </c>
      <c r="X6123" s="24">
        <v>6122.0</v>
      </c>
      <c r="Y6123" s="17" t="str">
        <f t="shared" si="8982"/>
        <v>=COUNTIFS(C$3:C6123,C6123)</v>
      </c>
      <c r="Z6123" s="25" t="str">
        <f t="shared" si="8983"/>
        <v>#NAME?</v>
      </c>
      <c r="AA6123" s="25" t="str">
        <f t="shared" si="8984"/>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85"/>
        <v>1</v>
      </c>
      <c r="B6124" s="10">
        <f t="shared" si="8292"/>
        <v>1</v>
      </c>
      <c r="C6124" s="12" t="s">
        <v>11639</v>
      </c>
      <c r="D6124" s="21" t="s">
        <v>84</v>
      </c>
      <c r="E6124" s="21" t="s">
        <v>11640</v>
      </c>
      <c r="F6124" s="21"/>
      <c r="G6124" s="21"/>
      <c r="H6124" s="21" t="s">
        <v>11641</v>
      </c>
      <c r="I6124" s="21"/>
      <c r="J6124" s="21" t="s">
        <v>4831</v>
      </c>
      <c r="K6124" s="21">
        <v>1.0</v>
      </c>
      <c r="L6124" s="21" t="s">
        <v>35</v>
      </c>
      <c r="M6124" s="21" t="s">
        <v>4897</v>
      </c>
      <c r="N6124" s="21" t="s">
        <v>11642</v>
      </c>
      <c r="O6124" s="21"/>
      <c r="P6124" s="21"/>
      <c r="Q6124" s="21"/>
      <c r="R6124" s="21" t="s">
        <v>11612</v>
      </c>
      <c r="S6124" s="21" t="s">
        <v>11613</v>
      </c>
      <c r="T6124" s="21" t="s">
        <v>11643</v>
      </c>
      <c r="U6124" s="23"/>
      <c r="V6124" s="23"/>
      <c r="W6124" s="15">
        <f t="shared" si="2"/>
        <v>45635</v>
      </c>
      <c r="X6124" s="24">
        <v>6123.0</v>
      </c>
      <c r="Y6124" s="17" t="str">
        <f t="shared" si="8982"/>
        <v>=COUNTIFS(C$3:C6124,C6124)</v>
      </c>
      <c r="Z6124" s="25" t="str">
        <f t="shared" si="8983"/>
        <v>#NAME?</v>
      </c>
      <c r="AA6124" s="25" t="str">
        <f t="shared" si="8984"/>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85"/>
        <v>58</v>
      </c>
      <c r="B6125" s="10">
        <f t="shared" si="8292"/>
        <v>63</v>
      </c>
      <c r="C6125" s="12" t="s">
        <v>449</v>
      </c>
      <c r="D6125" s="21" t="str">
        <f t="shared" ref="D6125:D6127" si="8986">VLOOKUP($C6125,$C$1:$P$7320,2,0)</f>
        <v>ind</v>
      </c>
      <c r="E6125" s="21" t="str">
        <f>VLOOKUP($C6125,$C$1:$P$7320,3,0)</f>
        <v/>
      </c>
      <c r="F6125" s="21" t="str">
        <f t="shared" ref="F6125:F6127" si="8987">VLOOKUP($C6125,$C$1:$P$7320,4,0)</f>
        <v/>
      </c>
      <c r="G6125" s="21"/>
      <c r="H6125" s="21" t="str">
        <f t="shared" ref="H6125:H6127" si="8988">VLOOKUP($C6125,$C$1:$P$7320,6,0)</f>
        <v>“”</v>
      </c>
      <c r="I6125" s="21" t="str">
        <f t="shared" ref="I6125:I6127" si="8989">VLOOKUP($C6125,$C$1:$P$7320,7,0)</f>
        <v>thus</v>
      </c>
      <c r="J6125" s="21" t="str">
        <f t="shared" ref="J6125:J6127" si="8990">VLOOKUP($C6125,$C$1:$P$7320,8,0)</f>
        <v/>
      </c>
      <c r="K6125" s="21" t="str">
        <f t="shared" ref="K6125:K6127" si="8991">VLOOKUP($C6125,$C$1:$P$7320,9,0)</f>
        <v/>
      </c>
      <c r="L6125" s="21" t="str">
        <f t="shared" ref="L6125:L6127" si="8992">VLOOKUP($C6125,$C$1:$P$7320,10,0)</f>
        <v/>
      </c>
      <c r="M6125" s="21" t="str">
        <f t="shared" ref="M6125:M6127" si="8993">VLOOKUP($C6125,$C$1:$P$7320,11,0)</f>
        <v/>
      </c>
      <c r="N6125" s="21" t="str">
        <f t="shared" ref="N6125:N6127" si="8994">VLOOKUP($C6125,$C$1:$P$7320,12,0)</f>
        <v/>
      </c>
      <c r="O6125" s="21" t="str">
        <f t="shared" ref="O6125:O6127" si="8995">VLOOKUP($C6125,$C$1:$P$7320,13,0)</f>
        <v/>
      </c>
      <c r="P6125" s="21" t="str">
        <f t="shared" ref="P6125:P6127" si="8996">VLOOKUP($C6125,$C$1:$P$7320,14,0)</f>
        <v/>
      </c>
      <c r="Q6125" s="21"/>
      <c r="R6125" s="21" t="s">
        <v>11612</v>
      </c>
      <c r="S6125" s="21" t="s">
        <v>11613</v>
      </c>
      <c r="T6125" s="21" t="s">
        <v>11614</v>
      </c>
      <c r="U6125" s="23"/>
      <c r="V6125" s="23"/>
      <c r="W6125" s="15">
        <f t="shared" si="2"/>
        <v>45635</v>
      </c>
      <c r="X6125" s="24">
        <v>6124.0</v>
      </c>
      <c r="Y6125" s="17" t="str">
        <f t="shared" si="8982"/>
        <v>=COUNTIFS(C$3:C6125,C6125)</v>
      </c>
      <c r="Z6125" s="25" t="str">
        <f t="shared" si="8983"/>
        <v>#NAME?</v>
      </c>
      <c r="AA6125" s="25" t="str">
        <f t="shared" si="8984"/>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85"/>
        <v>42</v>
      </c>
      <c r="B6126" s="10">
        <f t="shared" si="8292"/>
        <v>75</v>
      </c>
      <c r="C6126" s="12" t="s">
        <v>11137</v>
      </c>
      <c r="D6126" s="21" t="str">
        <f t="shared" si="8986"/>
        <v>noun</v>
      </c>
      <c r="E6126" s="21" t="s">
        <v>1988</v>
      </c>
      <c r="F6126" s="21" t="str">
        <f t="shared" si="8987"/>
        <v/>
      </c>
      <c r="G6126" s="21"/>
      <c r="H6126" s="21" t="str">
        <f t="shared" si="8988"/>
        <v>training, precept, training precept</v>
      </c>
      <c r="I6126" s="21" t="str">
        <f t="shared" si="8989"/>
        <v/>
      </c>
      <c r="J6126" s="21" t="str">
        <f t="shared" si="8990"/>
        <v>√sikkh (train)</v>
      </c>
      <c r="K6126" s="21">
        <f t="shared" si="8991"/>
        <v>1</v>
      </c>
      <c r="L6126" s="21" t="str">
        <f t="shared" si="8992"/>
        <v>a</v>
      </c>
      <c r="M6126" s="21" t="str">
        <f t="shared" si="8993"/>
        <v/>
      </c>
      <c r="N6126" s="21" t="str">
        <f t="shared" si="8994"/>
        <v>√sikkh + ā</v>
      </c>
      <c r="O6126" s="21" t="str">
        <f t="shared" si="8995"/>
        <v/>
      </c>
      <c r="P6126" s="21" t="str">
        <f t="shared" si="8996"/>
        <v/>
      </c>
      <c r="Q6126" s="21"/>
      <c r="R6126" s="21" t="s">
        <v>11612</v>
      </c>
      <c r="S6126" s="21" t="s">
        <v>11613</v>
      </c>
      <c r="T6126" s="21" t="s">
        <v>11614</v>
      </c>
      <c r="U6126" s="23"/>
      <c r="V6126" s="23"/>
      <c r="W6126" s="15">
        <f t="shared" si="2"/>
        <v>45635</v>
      </c>
      <c r="X6126" s="24">
        <v>6125.0</v>
      </c>
      <c r="Y6126" s="17" t="str">
        <f t="shared" si="8982"/>
        <v>=COUNTIFS(C$3:C6126,C6126)</v>
      </c>
      <c r="Z6126" s="25" t="str">
        <f t="shared" si="8983"/>
        <v>#NAME?</v>
      </c>
      <c r="AA6126" s="25" t="str">
        <f t="shared" si="8984"/>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85"/>
        <v>43</v>
      </c>
      <c r="B6127" s="10">
        <f t="shared" si="8292"/>
        <v>76</v>
      </c>
      <c r="C6127" s="12" t="s">
        <v>10666</v>
      </c>
      <c r="D6127" s="21" t="str">
        <f t="shared" si="8986"/>
        <v>noun</v>
      </c>
      <c r="E6127" s="21" t="s">
        <v>11370</v>
      </c>
      <c r="F6127" s="21" t="str">
        <f t="shared" si="8987"/>
        <v/>
      </c>
      <c r="G6127" s="21"/>
      <c r="H6127" s="21" t="str">
        <f t="shared" si="8988"/>
        <v>duty; obligation; business; something to be done</v>
      </c>
      <c r="I6127" s="21" t="str">
        <f t="shared" si="8989"/>
        <v>to be done</v>
      </c>
      <c r="J6127" s="21" t="str">
        <f t="shared" si="8990"/>
        <v>√kar (do, make)</v>
      </c>
      <c r="K6127" s="21">
        <f t="shared" si="8991"/>
        <v>7</v>
      </c>
      <c r="L6127" s="21" t="str">
        <f t="shared" si="8992"/>
        <v>o</v>
      </c>
      <c r="M6127" s="21" t="str">
        <f t="shared" si="8993"/>
        <v/>
      </c>
      <c r="N6127" s="21" t="str">
        <f t="shared" si="8994"/>
        <v>√kar + aṇīya</v>
      </c>
      <c r="O6127" s="21" t="str">
        <f t="shared" si="8995"/>
        <v/>
      </c>
      <c r="P6127" s="21" t="str">
        <f t="shared" si="8996"/>
        <v/>
      </c>
      <c r="Q6127" s="21"/>
      <c r="R6127" s="21" t="s">
        <v>11612</v>
      </c>
      <c r="S6127" s="21" t="s">
        <v>11613</v>
      </c>
      <c r="T6127" s="21" t="s">
        <v>11614</v>
      </c>
      <c r="U6127" s="23"/>
      <c r="V6127" s="23"/>
      <c r="W6127" s="15">
        <f t="shared" si="2"/>
        <v>45635</v>
      </c>
      <c r="X6127" s="24">
        <v>6126.0</v>
      </c>
      <c r="Y6127" s="17" t="str">
        <f t="shared" si="8982"/>
        <v>=COUNTIFS(C$3:C6127,C6127)</v>
      </c>
      <c r="Z6127" s="25" t="str">
        <f t="shared" si="8983"/>
        <v>#NAME?</v>
      </c>
      <c r="AA6127" s="25" t="str">
        <f t="shared" si="8984"/>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92"/>
        <v>0</v>
      </c>
      <c r="C6128" s="130"/>
      <c r="D6128" s="130"/>
      <c r="E6128" s="130"/>
      <c r="F6128" s="130"/>
      <c r="G6128" s="130"/>
      <c r="H6128" s="130"/>
      <c r="I6128" s="130"/>
      <c r="J6128" s="130"/>
      <c r="K6128" s="130"/>
      <c r="L6128" s="130"/>
      <c r="M6128" s="130"/>
      <c r="N6128" s="130"/>
      <c r="O6128" s="130"/>
      <c r="P6128" s="130"/>
      <c r="Q6128" s="130"/>
      <c r="R6128" s="130"/>
      <c r="S6128" s="130"/>
      <c r="T6128" s="130"/>
      <c r="U6128" s="36"/>
      <c r="V6128" s="36"/>
      <c r="W6128" s="15">
        <f t="shared" si="2"/>
        <v>45635</v>
      </c>
      <c r="X6128" s="24">
        <v>6127.0</v>
      </c>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92"/>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2"/>
        <v>45635</v>
      </c>
      <c r="X6129" s="24">
        <v>6128.0</v>
      </c>
      <c r="Y6129" s="17" t="str">
        <f t="shared" ref="Y6129:Y6138" si="8997">formulatext(A6129)</f>
        <v>#N/A</v>
      </c>
      <c r="Z6129" s="25" t="str">
        <f t="shared" ref="Z6129:Z6138" si="8998">org.libreoffice.regex(Y6129,"(\= COUNTIFS\(C\$\d{1,3}:)(C\d{1,3})(,)(C\d{1,3})(\))","$2")</f>
        <v>#NAME?</v>
      </c>
      <c r="AA6129" s="25" t="str">
        <f t="shared" ref="AA6129:AA6138" si="8999">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92"/>
        <v>1</v>
      </c>
      <c r="C6130" s="12" t="s">
        <v>11644</v>
      </c>
      <c r="D6130" s="21"/>
      <c r="E6130" s="21"/>
      <c r="F6130" s="21"/>
      <c r="G6130" s="21"/>
      <c r="H6130" s="21"/>
      <c r="I6130" s="21"/>
      <c r="J6130" s="21"/>
      <c r="K6130" s="21"/>
      <c r="L6130" s="21"/>
      <c r="M6130" s="21"/>
      <c r="N6130" s="21"/>
      <c r="O6130" s="21"/>
      <c r="P6130" s="21"/>
      <c r="Q6130" s="21"/>
      <c r="R6130" s="21"/>
      <c r="S6130" s="21"/>
      <c r="T6130" s="21"/>
      <c r="U6130" s="23"/>
      <c r="V6130" s="23"/>
      <c r="W6130" s="15">
        <f t="shared" si="2"/>
        <v>45635</v>
      </c>
      <c r="X6130" s="24">
        <v>6129.0</v>
      </c>
      <c r="Y6130" s="17" t="str">
        <f t="shared" si="8997"/>
        <v>#N/A</v>
      </c>
      <c r="Z6130" s="25" t="str">
        <f t="shared" si="8998"/>
        <v>#NAME?</v>
      </c>
      <c r="AA6130" s="25" t="str">
        <f t="shared" si="8999"/>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9000">COUNTIFS(C$3:C6131,C6131)</f>
        <v>48</v>
      </c>
      <c r="B6131" s="10">
        <f t="shared" si="8292"/>
        <v>80</v>
      </c>
      <c r="C6131" s="12" t="s">
        <v>1856</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11644</v>
      </c>
      <c r="S6131" s="21" t="s">
        <v>11645</v>
      </c>
      <c r="T6131" s="21" t="s">
        <v>11646</v>
      </c>
      <c r="U6131" s="77"/>
      <c r="V6131" s="23"/>
      <c r="W6131" s="15">
        <f t="shared" si="2"/>
        <v>45635</v>
      </c>
      <c r="X6131" s="24">
        <v>6130.0</v>
      </c>
      <c r="Y6131" s="17" t="str">
        <f t="shared" si="8997"/>
        <v>=COUNTIFS(C$3:C6131,C6131)</v>
      </c>
      <c r="Z6131" s="25" t="str">
        <f t="shared" si="8998"/>
        <v>#NAME?</v>
      </c>
      <c r="AA6131" s="25" t="str">
        <f t="shared" si="8999"/>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9000"/>
        <v>1</v>
      </c>
      <c r="B6132" s="10">
        <f t="shared" si="8292"/>
        <v>1</v>
      </c>
      <c r="C6132" s="12" t="s">
        <v>11647</v>
      </c>
      <c r="D6132" s="21" t="s">
        <v>250</v>
      </c>
      <c r="E6132" s="21" t="s">
        <v>11648</v>
      </c>
      <c r="F6132" s="21"/>
      <c r="G6132" s="21"/>
      <c r="H6132" s="21" t="s">
        <v>11649</v>
      </c>
      <c r="I6132" s="21" t="s">
        <v>11650</v>
      </c>
      <c r="J6132" s="21"/>
      <c r="K6132" s="21"/>
      <c r="L6132" s="21"/>
      <c r="M6132" s="21"/>
      <c r="N6132" s="21" t="s">
        <v>11651</v>
      </c>
      <c r="O6132" s="21"/>
      <c r="P6132" s="21"/>
      <c r="Q6132" s="21" t="s">
        <v>11652</v>
      </c>
      <c r="R6132" s="21" t="s">
        <v>11644</v>
      </c>
      <c r="S6132" s="21" t="s">
        <v>11645</v>
      </c>
      <c r="T6132" s="21" t="s">
        <v>11653</v>
      </c>
      <c r="U6132" s="23"/>
      <c r="V6132" s="23"/>
      <c r="W6132" s="15">
        <f t="shared" si="2"/>
        <v>45635</v>
      </c>
      <c r="X6132" s="24">
        <v>6131.0</v>
      </c>
      <c r="Y6132" s="17" t="str">
        <f t="shared" si="8997"/>
        <v>=COUNTIFS(C$3:C6132,C6132)</v>
      </c>
      <c r="Z6132" s="25" t="str">
        <f t="shared" si="8998"/>
        <v>#NAME?</v>
      </c>
      <c r="AA6132" s="25" t="str">
        <f t="shared" si="8999"/>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0"/>
        <v>1</v>
      </c>
      <c r="B6133" s="10">
        <f t="shared" si="8292"/>
        <v>1</v>
      </c>
      <c r="C6133" s="12" t="s">
        <v>11654</v>
      </c>
      <c r="D6133" s="21" t="s">
        <v>47</v>
      </c>
      <c r="E6133" s="21" t="s">
        <v>11655</v>
      </c>
      <c r="F6133" s="21"/>
      <c r="G6133" s="21"/>
      <c r="H6133" s="21" t="s">
        <v>11656</v>
      </c>
      <c r="I6133" s="21"/>
      <c r="J6133" s="21"/>
      <c r="K6133" s="21"/>
      <c r="L6133" s="21"/>
      <c r="M6133" s="21"/>
      <c r="N6133" s="21"/>
      <c r="O6133" s="21"/>
      <c r="P6133" s="21"/>
      <c r="Q6133" s="21"/>
      <c r="R6133" s="21" t="s">
        <v>11644</v>
      </c>
      <c r="S6133" s="21" t="s">
        <v>11645</v>
      </c>
      <c r="T6133" s="21" t="s">
        <v>11657</v>
      </c>
      <c r="U6133" s="23"/>
      <c r="V6133" s="23"/>
      <c r="W6133" s="15">
        <f t="shared" si="2"/>
        <v>45635</v>
      </c>
      <c r="X6133" s="24">
        <v>6132.0</v>
      </c>
      <c r="Y6133" s="17" t="str">
        <f t="shared" si="8997"/>
        <v>=COUNTIFS(C$3:C6133,C6133)</v>
      </c>
      <c r="Z6133" s="25" t="str">
        <f t="shared" si="8998"/>
        <v>#NAME?</v>
      </c>
      <c r="AA6133" s="25" t="str">
        <f t="shared" si="8999"/>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0"/>
        <v>1</v>
      </c>
      <c r="B6134" s="10">
        <f t="shared" si="8292"/>
        <v>1</v>
      </c>
      <c r="C6134" s="12" t="s">
        <v>11658</v>
      </c>
      <c r="D6134" s="21" t="s">
        <v>118</v>
      </c>
      <c r="E6134" s="27" t="s">
        <v>5216</v>
      </c>
      <c r="F6134" s="21"/>
      <c r="G6134" s="21"/>
      <c r="H6134" s="21"/>
      <c r="I6134" s="21"/>
      <c r="J6134" s="21"/>
      <c r="K6134" s="21"/>
      <c r="L6134" s="21"/>
      <c r="M6134" s="21"/>
      <c r="N6134" s="21" t="s">
        <v>11659</v>
      </c>
      <c r="O6134" s="21"/>
      <c r="P6134" s="21"/>
      <c r="Q6134" s="21"/>
      <c r="R6134" s="21" t="s">
        <v>11644</v>
      </c>
      <c r="S6134" s="21" t="s">
        <v>11645</v>
      </c>
      <c r="T6134" s="21" t="s">
        <v>11660</v>
      </c>
      <c r="U6134" s="23"/>
      <c r="V6134" s="23"/>
      <c r="W6134" s="15">
        <f t="shared" si="2"/>
        <v>45635</v>
      </c>
      <c r="X6134" s="24">
        <v>6133.0</v>
      </c>
      <c r="Y6134" s="17" t="str">
        <f t="shared" si="8997"/>
        <v>=COUNTIFS(C$3:C6134,C6134)</v>
      </c>
      <c r="Z6134" s="25" t="str">
        <f t="shared" si="8998"/>
        <v>#NAME?</v>
      </c>
      <c r="AA6134" s="25" t="str">
        <f t="shared" si="8999"/>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0"/>
        <v>1</v>
      </c>
      <c r="B6135" s="10">
        <f t="shared" si="8292"/>
        <v>1</v>
      </c>
      <c r="C6135" s="12" t="s">
        <v>11661</v>
      </c>
      <c r="D6135" s="21" t="s">
        <v>84</v>
      </c>
      <c r="E6135" s="21" t="s">
        <v>11662</v>
      </c>
      <c r="F6135" s="21"/>
      <c r="G6135" s="21"/>
      <c r="H6135" s="21" t="s">
        <v>11663</v>
      </c>
      <c r="I6135" s="21"/>
      <c r="J6135" s="21" t="s">
        <v>1400</v>
      </c>
      <c r="K6135" s="21">
        <v>1.0</v>
      </c>
      <c r="L6135" s="21" t="s">
        <v>35</v>
      </c>
      <c r="M6135" s="21" t="s">
        <v>3207</v>
      </c>
      <c r="N6135" s="21" t="s">
        <v>11664</v>
      </c>
      <c r="O6135" s="21"/>
      <c r="P6135" s="21"/>
      <c r="Q6135" s="21"/>
      <c r="R6135" s="21" t="s">
        <v>11644</v>
      </c>
      <c r="S6135" s="21" t="s">
        <v>11645</v>
      </c>
      <c r="T6135" s="21" t="s">
        <v>11665</v>
      </c>
      <c r="U6135" s="23"/>
      <c r="V6135" s="23"/>
      <c r="W6135" s="15">
        <f t="shared" si="2"/>
        <v>45635</v>
      </c>
      <c r="X6135" s="24">
        <v>6134.0</v>
      </c>
      <c r="Y6135" s="17" t="str">
        <f t="shared" si="8997"/>
        <v>=COUNTIFS(C$3:C6135,C6135)</v>
      </c>
      <c r="Z6135" s="25" t="str">
        <f t="shared" si="8998"/>
        <v>#NAME?</v>
      </c>
      <c r="AA6135" s="25" t="str">
        <f t="shared" si="8999"/>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0"/>
        <v>59</v>
      </c>
      <c r="B6136" s="10">
        <f t="shared" si="8292"/>
        <v>63</v>
      </c>
      <c r="C6136" s="12" t="s">
        <v>449</v>
      </c>
      <c r="D6136" s="21" t="str">
        <f t="shared" ref="D6136:D6138" si="9001">VLOOKUP($C6136,$C$1:$P$7320,2,0)</f>
        <v>ind</v>
      </c>
      <c r="E6136" s="21" t="str">
        <f>VLOOKUP($C6136,$C$1:$P$7320,3,0)</f>
        <v/>
      </c>
      <c r="F6136" s="21" t="str">
        <f t="shared" ref="F6136:F6138" si="9002">VLOOKUP($C6136,$C$1:$P$7320,4,0)</f>
        <v/>
      </c>
      <c r="G6136" s="21"/>
      <c r="H6136" s="21" t="str">
        <f t="shared" ref="H6136:H6138" si="9003">VLOOKUP($C6136,$C$1:$P$7320,6,0)</f>
        <v>“”</v>
      </c>
      <c r="I6136" s="21" t="str">
        <f t="shared" ref="I6136:I6138" si="9004">VLOOKUP($C6136,$C$1:$P$7320,7,0)</f>
        <v>thus</v>
      </c>
      <c r="J6136" s="21" t="str">
        <f t="shared" ref="J6136:J6138" si="9005">VLOOKUP($C6136,$C$1:$P$7320,8,0)</f>
        <v/>
      </c>
      <c r="K6136" s="21" t="str">
        <f t="shared" ref="K6136:K6138" si="9006">VLOOKUP($C6136,$C$1:$P$7320,9,0)</f>
        <v/>
      </c>
      <c r="L6136" s="21" t="str">
        <f t="shared" ref="L6136:L6138" si="9007">VLOOKUP($C6136,$C$1:$P$7320,10,0)</f>
        <v/>
      </c>
      <c r="M6136" s="21" t="str">
        <f t="shared" ref="M6136:M6138" si="9008">VLOOKUP($C6136,$C$1:$P$7320,11,0)</f>
        <v/>
      </c>
      <c r="N6136" s="21" t="str">
        <f t="shared" ref="N6136:N6138" si="9009">VLOOKUP($C6136,$C$1:$P$7320,12,0)</f>
        <v/>
      </c>
      <c r="O6136" s="21" t="str">
        <f t="shared" ref="O6136:O6138" si="9010">VLOOKUP($C6136,$C$1:$P$7320,13,0)</f>
        <v/>
      </c>
      <c r="P6136" s="21" t="str">
        <f t="shared" ref="P6136:P6138" si="9011">VLOOKUP($C6136,$C$1:$P$7320,14,0)</f>
        <v/>
      </c>
      <c r="Q6136" s="21"/>
      <c r="R6136" s="21" t="s">
        <v>11644</v>
      </c>
      <c r="S6136" s="21" t="s">
        <v>11645</v>
      </c>
      <c r="T6136" s="21" t="s">
        <v>11646</v>
      </c>
      <c r="U6136" s="23"/>
      <c r="V6136" s="23"/>
      <c r="W6136" s="15">
        <f t="shared" si="2"/>
        <v>45635</v>
      </c>
      <c r="X6136" s="24">
        <v>6135.0</v>
      </c>
      <c r="Y6136" s="17" t="str">
        <f t="shared" si="8997"/>
        <v>=COUNTIFS(C$3:C6136,C6136)</v>
      </c>
      <c r="Z6136" s="25" t="str">
        <f t="shared" si="8998"/>
        <v>#NAME?</v>
      </c>
      <c r="AA6136" s="25" t="str">
        <f t="shared" si="8999"/>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0"/>
        <v>43</v>
      </c>
      <c r="B6137" s="10">
        <f t="shared" si="8292"/>
        <v>75</v>
      </c>
      <c r="C6137" s="12" t="s">
        <v>11137</v>
      </c>
      <c r="D6137" s="21" t="str">
        <f t="shared" si="9001"/>
        <v>noun</v>
      </c>
      <c r="E6137" s="21" t="s">
        <v>1988</v>
      </c>
      <c r="F6137" s="21" t="str">
        <f t="shared" si="9002"/>
        <v/>
      </c>
      <c r="G6137" s="21"/>
      <c r="H6137" s="21" t="str">
        <f t="shared" si="9003"/>
        <v>training, precept, training precept</v>
      </c>
      <c r="I6137" s="21" t="str">
        <f t="shared" si="9004"/>
        <v/>
      </c>
      <c r="J6137" s="21" t="str">
        <f t="shared" si="9005"/>
        <v>√sikkh (train)</v>
      </c>
      <c r="K6137" s="21">
        <f t="shared" si="9006"/>
        <v>1</v>
      </c>
      <c r="L6137" s="21" t="str">
        <f t="shared" si="9007"/>
        <v>a</v>
      </c>
      <c r="M6137" s="21" t="str">
        <f t="shared" si="9008"/>
        <v/>
      </c>
      <c r="N6137" s="21" t="str">
        <f t="shared" si="9009"/>
        <v>√sikkh + ā</v>
      </c>
      <c r="O6137" s="21" t="str">
        <f t="shared" si="9010"/>
        <v/>
      </c>
      <c r="P6137" s="21" t="str">
        <f t="shared" si="9011"/>
        <v/>
      </c>
      <c r="Q6137" s="21"/>
      <c r="R6137" s="21" t="s">
        <v>11644</v>
      </c>
      <c r="S6137" s="21" t="s">
        <v>11645</v>
      </c>
      <c r="T6137" s="21" t="s">
        <v>11646</v>
      </c>
      <c r="U6137" s="23"/>
      <c r="V6137" s="23"/>
      <c r="W6137" s="15">
        <f t="shared" si="2"/>
        <v>45635</v>
      </c>
      <c r="X6137" s="24">
        <v>6136.0</v>
      </c>
      <c r="Y6137" s="17" t="str">
        <f t="shared" si="8997"/>
        <v>=COUNTIFS(C$3:C6137,C6137)</v>
      </c>
      <c r="Z6137" s="25" t="str">
        <f t="shared" si="8998"/>
        <v>#NAME?</v>
      </c>
      <c r="AA6137" s="25" t="str">
        <f t="shared" si="8999"/>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0"/>
        <v>44</v>
      </c>
      <c r="B6138" s="10">
        <f t="shared" si="8292"/>
        <v>76</v>
      </c>
      <c r="C6138" s="12" t="s">
        <v>10666</v>
      </c>
      <c r="D6138" s="21" t="str">
        <f t="shared" si="9001"/>
        <v>noun</v>
      </c>
      <c r="E6138" s="21" t="s">
        <v>11370</v>
      </c>
      <c r="F6138" s="21" t="str">
        <f t="shared" si="9002"/>
        <v/>
      </c>
      <c r="G6138" s="21"/>
      <c r="H6138" s="21" t="str">
        <f t="shared" si="9003"/>
        <v>duty; obligation; business; something to be done</v>
      </c>
      <c r="I6138" s="21" t="str">
        <f t="shared" si="9004"/>
        <v>to be done</v>
      </c>
      <c r="J6138" s="21" t="str">
        <f t="shared" si="9005"/>
        <v>√kar (do, make)</v>
      </c>
      <c r="K6138" s="21">
        <f t="shared" si="9006"/>
        <v>7</v>
      </c>
      <c r="L6138" s="21" t="str">
        <f t="shared" si="9007"/>
        <v>o</v>
      </c>
      <c r="M6138" s="21" t="str">
        <f t="shared" si="9008"/>
        <v/>
      </c>
      <c r="N6138" s="21" t="str">
        <f t="shared" si="9009"/>
        <v>√kar + aṇīya</v>
      </c>
      <c r="O6138" s="21" t="str">
        <f t="shared" si="9010"/>
        <v/>
      </c>
      <c r="P6138" s="21" t="str">
        <f t="shared" si="9011"/>
        <v/>
      </c>
      <c r="Q6138" s="21"/>
      <c r="R6138" s="21" t="s">
        <v>11644</v>
      </c>
      <c r="S6138" s="21" t="s">
        <v>11645</v>
      </c>
      <c r="T6138" s="21" t="s">
        <v>11646</v>
      </c>
      <c r="U6138" s="23"/>
      <c r="V6138" s="23"/>
      <c r="W6138" s="15">
        <f t="shared" si="2"/>
        <v>45635</v>
      </c>
      <c r="X6138" s="24">
        <v>6137.0</v>
      </c>
      <c r="Y6138" s="17" t="str">
        <f t="shared" si="8997"/>
        <v>=COUNTIFS(C$3:C6138,C6138)</v>
      </c>
      <c r="Z6138" s="25" t="str">
        <f t="shared" si="8998"/>
        <v>#NAME?</v>
      </c>
      <c r="AA6138" s="25" t="str">
        <f t="shared" si="8999"/>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92"/>
        <v>0</v>
      </c>
      <c r="C6139" s="130"/>
      <c r="D6139" s="130"/>
      <c r="E6139" s="130"/>
      <c r="F6139" s="130"/>
      <c r="G6139" s="130"/>
      <c r="H6139" s="130"/>
      <c r="I6139" s="130"/>
      <c r="J6139" s="130"/>
      <c r="K6139" s="130"/>
      <c r="L6139" s="130"/>
      <c r="M6139" s="130"/>
      <c r="N6139" s="130"/>
      <c r="O6139" s="130"/>
      <c r="P6139" s="130"/>
      <c r="Q6139" s="130"/>
      <c r="R6139" s="130"/>
      <c r="S6139" s="130"/>
      <c r="T6139" s="130"/>
      <c r="U6139" s="36"/>
      <c r="V6139" s="36"/>
      <c r="W6139" s="15">
        <f t="shared" si="2"/>
        <v>45635</v>
      </c>
      <c r="X6139" s="24">
        <v>6138.0</v>
      </c>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92"/>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2"/>
        <v>45635</v>
      </c>
      <c r="X6140" s="24">
        <v>6139.0</v>
      </c>
      <c r="Y6140" s="17" t="str">
        <f t="shared" ref="Y6140:Y6148" si="9012">formulatext(A6140)</f>
        <v>#N/A</v>
      </c>
      <c r="Z6140" s="25" t="str">
        <f t="shared" ref="Z6140:Z6148" si="9013">org.libreoffice.regex(Y6140,"(\= COUNTIFS\(C\$\d{1,3}:)(C\d{1,3})(,)(C\d{1,3})(\))","$2")</f>
        <v>#NAME?</v>
      </c>
      <c r="AA6140" s="25" t="str">
        <f t="shared" ref="AA6140:AA6148" si="9014">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92"/>
        <v>1</v>
      </c>
      <c r="C6141" s="12" t="s">
        <v>11666</v>
      </c>
      <c r="D6141" s="21"/>
      <c r="E6141" s="21"/>
      <c r="F6141" s="21"/>
      <c r="G6141" s="21"/>
      <c r="H6141" s="21"/>
      <c r="I6141" s="21"/>
      <c r="J6141" s="21"/>
      <c r="K6141" s="21"/>
      <c r="L6141" s="21"/>
      <c r="M6141" s="21"/>
      <c r="N6141" s="21"/>
      <c r="O6141" s="21"/>
      <c r="P6141" s="21"/>
      <c r="Q6141" s="21"/>
      <c r="R6141" s="21"/>
      <c r="S6141" s="21"/>
      <c r="T6141" s="21"/>
      <c r="U6141" s="23"/>
      <c r="V6141" s="23"/>
      <c r="W6141" s="15">
        <f t="shared" si="2"/>
        <v>45635</v>
      </c>
      <c r="X6141" s="24">
        <v>6140.0</v>
      </c>
      <c r="Y6141" s="17" t="str">
        <f t="shared" si="9012"/>
        <v>#N/A</v>
      </c>
      <c r="Z6141" s="25" t="str">
        <f t="shared" si="9013"/>
        <v>#NAME?</v>
      </c>
      <c r="AA6141" s="25" t="str">
        <f t="shared" si="9014"/>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9015">COUNTIFS(C$3:C6142,C6142)</f>
        <v>49</v>
      </c>
      <c r="B6142" s="10">
        <f t="shared" si="8292"/>
        <v>80</v>
      </c>
      <c r="C6142" s="12" t="s">
        <v>1856</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11666</v>
      </c>
      <c r="S6142" s="21" t="s">
        <v>11667</v>
      </c>
      <c r="T6142" s="21" t="s">
        <v>11668</v>
      </c>
      <c r="U6142" s="77"/>
      <c r="V6142" s="23"/>
      <c r="W6142" s="15">
        <f t="shared" si="2"/>
        <v>45635</v>
      </c>
      <c r="X6142" s="24">
        <v>6141.0</v>
      </c>
      <c r="Y6142" s="17" t="str">
        <f t="shared" si="9012"/>
        <v>=COUNTIFS(C$3:C6142,C6142)</v>
      </c>
      <c r="Z6142" s="25" t="str">
        <f t="shared" si="9013"/>
        <v>#NAME?</v>
      </c>
      <c r="AA6142" s="25" t="str">
        <f t="shared" si="9014"/>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9015"/>
        <v>1</v>
      </c>
      <c r="B6143" s="10">
        <f t="shared" si="8292"/>
        <v>1</v>
      </c>
      <c r="C6143" s="12" t="s">
        <v>11669</v>
      </c>
      <c r="D6143" s="21" t="s">
        <v>29</v>
      </c>
      <c r="E6143" s="21" t="s">
        <v>11670</v>
      </c>
      <c r="F6143" s="21"/>
      <c r="G6143" s="21"/>
      <c r="H6143" s="21" t="s">
        <v>11671</v>
      </c>
      <c r="I6143" s="21" t="s">
        <v>11672</v>
      </c>
      <c r="J6143" s="21"/>
      <c r="K6143" s="21"/>
      <c r="L6143" s="21"/>
      <c r="M6143" s="21"/>
      <c r="N6143" s="21" t="s">
        <v>11673</v>
      </c>
      <c r="O6143" s="21"/>
      <c r="P6143" s="21"/>
      <c r="Q6143" s="21"/>
      <c r="R6143" s="21" t="s">
        <v>11666</v>
      </c>
      <c r="S6143" s="21" t="s">
        <v>11667</v>
      </c>
      <c r="T6143" s="21" t="s">
        <v>11674</v>
      </c>
      <c r="U6143" s="23"/>
      <c r="V6143" s="23"/>
      <c r="W6143" s="15">
        <f t="shared" si="2"/>
        <v>45635</v>
      </c>
      <c r="X6143" s="24">
        <v>6142.0</v>
      </c>
      <c r="Y6143" s="17" t="str">
        <f t="shared" si="9012"/>
        <v>=COUNTIFS(C$3:C6143,C6143)</v>
      </c>
      <c r="Z6143" s="25" t="str">
        <f t="shared" si="9013"/>
        <v>#NAME?</v>
      </c>
      <c r="AA6143" s="25" t="str">
        <f t="shared" si="9014"/>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15"/>
        <v>1</v>
      </c>
      <c r="B6144" s="10">
        <f t="shared" si="8292"/>
        <v>1</v>
      </c>
      <c r="C6144" s="12" t="s">
        <v>11675</v>
      </c>
      <c r="D6144" s="21" t="s">
        <v>47</v>
      </c>
      <c r="E6144" s="21" t="s">
        <v>612</v>
      </c>
      <c r="F6144" s="21"/>
      <c r="G6144" s="21"/>
      <c r="H6144" s="21" t="s">
        <v>11557</v>
      </c>
      <c r="I6144" s="21"/>
      <c r="J6144" s="21"/>
      <c r="K6144" s="21"/>
      <c r="L6144" s="21"/>
      <c r="M6144" s="21"/>
      <c r="N6144" s="21"/>
      <c r="O6144" s="21"/>
      <c r="P6144" s="21"/>
      <c r="Q6144" s="21"/>
      <c r="R6144" s="21" t="s">
        <v>11666</v>
      </c>
      <c r="S6144" s="21" t="s">
        <v>11667</v>
      </c>
      <c r="T6144" s="21" t="s">
        <v>11676</v>
      </c>
      <c r="U6144" s="23"/>
      <c r="V6144" s="23"/>
      <c r="W6144" s="15">
        <f t="shared" si="2"/>
        <v>45635</v>
      </c>
      <c r="X6144" s="24">
        <v>6143.0</v>
      </c>
      <c r="Y6144" s="17" t="str">
        <f t="shared" si="9012"/>
        <v>=COUNTIFS(C$3:C6144,C6144)</v>
      </c>
      <c r="Z6144" s="25" t="str">
        <f t="shared" si="9013"/>
        <v>#NAME?</v>
      </c>
      <c r="AA6144" s="25" t="str">
        <f t="shared" si="9014"/>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15"/>
        <v>1</v>
      </c>
      <c r="B6145" s="10">
        <f t="shared" si="8292"/>
        <v>1</v>
      </c>
      <c r="C6145" s="12" t="s">
        <v>11677</v>
      </c>
      <c r="D6145" s="21" t="s">
        <v>29</v>
      </c>
      <c r="E6145" s="21" t="s">
        <v>11678</v>
      </c>
      <c r="F6145" s="21"/>
      <c r="G6145" s="21"/>
      <c r="H6145" s="21" t="s">
        <v>11679</v>
      </c>
      <c r="I6145" s="21"/>
      <c r="J6145" s="21" t="s">
        <v>4831</v>
      </c>
      <c r="K6145" s="21">
        <v>1.0</v>
      </c>
      <c r="L6145" s="21" t="s">
        <v>35</v>
      </c>
      <c r="M6145" s="21"/>
      <c r="N6145" s="21" t="s">
        <v>11680</v>
      </c>
      <c r="O6145" s="21"/>
      <c r="P6145" s="21"/>
      <c r="Q6145" s="21"/>
      <c r="R6145" s="21" t="s">
        <v>11666</v>
      </c>
      <c r="S6145" s="21" t="s">
        <v>11667</v>
      </c>
      <c r="T6145" s="21" t="s">
        <v>11681</v>
      </c>
      <c r="U6145" s="23"/>
      <c r="V6145" s="23"/>
      <c r="W6145" s="15">
        <f t="shared" si="2"/>
        <v>45635</v>
      </c>
      <c r="X6145" s="24">
        <v>6144.0</v>
      </c>
      <c r="Y6145" s="17" t="str">
        <f t="shared" si="9012"/>
        <v>=COUNTIFS(C$3:C6145,C6145)</v>
      </c>
      <c r="Z6145" s="25" t="str">
        <f t="shared" si="9013"/>
        <v>#NAME?</v>
      </c>
      <c r="AA6145" s="25" t="str">
        <f t="shared" si="9014"/>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15"/>
        <v>7</v>
      </c>
      <c r="B6146" s="10">
        <f t="shared" si="8292"/>
        <v>17</v>
      </c>
      <c r="C6146" s="12" t="s">
        <v>11445</v>
      </c>
      <c r="D6146" s="21" t="str">
        <f t="shared" ref="D6146:D6148" si="9016">VLOOKUP($C6146,$C$1:$P$7320,2,0)</f>
        <v>comp</v>
      </c>
      <c r="E6146" s="21" t="str">
        <f>VLOOKUP($C6146,$C$1:$P$7320,3,0)</f>
        <v>sandhi, fut + ind</v>
      </c>
      <c r="F6146" s="21" t="str">
        <f t="shared" ref="F6146:F6148" si="9017">VLOOKUP($C6146,$C$1:$P$7320,4,0)</f>
        <v/>
      </c>
      <c r="G6146" s="21"/>
      <c r="H6146" s="21" t="str">
        <f t="shared" ref="H6146:H6148" si="9018">VLOOKUP($C6146,$C$1:$P$7320,6,0)</f>
        <v/>
      </c>
      <c r="I6146" s="21" t="str">
        <f t="shared" ref="I6146:I6148" si="9019">VLOOKUP($C6146,$C$1:$P$7320,7,0)</f>
        <v/>
      </c>
      <c r="J6146" s="21" t="str">
        <f t="shared" ref="J6146:J6148" si="9020">VLOOKUP($C6146,$C$1:$P$7320,8,0)</f>
        <v/>
      </c>
      <c r="K6146" s="21" t="str">
        <f t="shared" ref="K6146:K6148" si="9021">VLOOKUP($C6146,$C$1:$P$7320,9,0)</f>
        <v/>
      </c>
      <c r="L6146" s="21" t="str">
        <f t="shared" ref="L6146:L6148" si="9022">VLOOKUP($C6146,$C$1:$P$7320,10,0)</f>
        <v/>
      </c>
      <c r="M6146" s="21" t="str">
        <f t="shared" ref="M6146:M6148" si="9023">VLOOKUP($C6146,$C$1:$P$7320,11,0)</f>
        <v/>
      </c>
      <c r="N6146" s="21" t="str">
        <f t="shared" ref="N6146:N6148" si="9024">VLOOKUP($C6146,$C$1:$P$7320,12,0)</f>
        <v>bhuñjissāmi + iti</v>
      </c>
      <c r="O6146" s="21" t="str">
        <f t="shared" ref="O6146:O6148" si="9025">VLOOKUP($C6146,$C$1:$P$7320,13,0)</f>
        <v/>
      </c>
      <c r="P6146" s="21" t="str">
        <f t="shared" ref="P6146:P6148" si="9026">VLOOKUP($C6146,$C$1:$P$7320,14,0)</f>
        <v/>
      </c>
      <c r="Q6146" s="21"/>
      <c r="R6146" s="21" t="s">
        <v>11666</v>
      </c>
      <c r="S6146" s="21" t="s">
        <v>11667</v>
      </c>
      <c r="T6146" s="21" t="s">
        <v>11668</v>
      </c>
      <c r="U6146" s="23"/>
      <c r="V6146" s="23"/>
      <c r="W6146" s="15">
        <f t="shared" si="2"/>
        <v>45635</v>
      </c>
      <c r="X6146" s="24">
        <v>6145.0</v>
      </c>
      <c r="Y6146" s="17" t="str">
        <f t="shared" si="9012"/>
        <v>=COUNTIFS(C$3:C6146,C6146)</v>
      </c>
      <c r="Z6146" s="25" t="str">
        <f t="shared" si="9013"/>
        <v>#NAME?</v>
      </c>
      <c r="AA6146" s="25" t="str">
        <f t="shared" si="9014"/>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15"/>
        <v>44</v>
      </c>
      <c r="B6147" s="10">
        <f t="shared" si="8292"/>
        <v>75</v>
      </c>
      <c r="C6147" s="12" t="s">
        <v>11137</v>
      </c>
      <c r="D6147" s="21" t="str">
        <f t="shared" si="9016"/>
        <v>noun</v>
      </c>
      <c r="E6147" s="21" t="s">
        <v>1988</v>
      </c>
      <c r="F6147" s="21" t="str">
        <f t="shared" si="9017"/>
        <v/>
      </c>
      <c r="G6147" s="21"/>
      <c r="H6147" s="21" t="str">
        <f t="shared" si="9018"/>
        <v>training, precept, training precept</v>
      </c>
      <c r="I6147" s="21" t="str">
        <f t="shared" si="9019"/>
        <v/>
      </c>
      <c r="J6147" s="21" t="str">
        <f t="shared" si="9020"/>
        <v>√sikkh (train)</v>
      </c>
      <c r="K6147" s="21">
        <f t="shared" si="9021"/>
        <v>1</v>
      </c>
      <c r="L6147" s="21" t="str">
        <f t="shared" si="9022"/>
        <v>a</v>
      </c>
      <c r="M6147" s="21" t="str">
        <f t="shared" si="9023"/>
        <v/>
      </c>
      <c r="N6147" s="21" t="str">
        <f t="shared" si="9024"/>
        <v>√sikkh + ā</v>
      </c>
      <c r="O6147" s="21" t="str">
        <f t="shared" si="9025"/>
        <v/>
      </c>
      <c r="P6147" s="21" t="str">
        <f t="shared" si="9026"/>
        <v/>
      </c>
      <c r="Q6147" s="21"/>
      <c r="R6147" s="21" t="s">
        <v>11666</v>
      </c>
      <c r="S6147" s="21" t="s">
        <v>11667</v>
      </c>
      <c r="T6147" s="21" t="s">
        <v>11668</v>
      </c>
      <c r="U6147" s="23"/>
      <c r="V6147" s="23"/>
      <c r="W6147" s="15">
        <f t="shared" si="2"/>
        <v>45635</v>
      </c>
      <c r="X6147" s="24">
        <v>6146.0</v>
      </c>
      <c r="Y6147" s="17" t="str">
        <f t="shared" si="9012"/>
        <v>=COUNTIFS(C$3:C6147,C6147)</v>
      </c>
      <c r="Z6147" s="25" t="str">
        <f t="shared" si="9013"/>
        <v>#NAME?</v>
      </c>
      <c r="AA6147" s="25" t="str">
        <f t="shared" si="9014"/>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15"/>
        <v>45</v>
      </c>
      <c r="B6148" s="10">
        <f t="shared" si="8292"/>
        <v>76</v>
      </c>
      <c r="C6148" s="12" t="s">
        <v>10666</v>
      </c>
      <c r="D6148" s="21" t="str">
        <f t="shared" si="9016"/>
        <v>noun</v>
      </c>
      <c r="E6148" s="21" t="s">
        <v>11370</v>
      </c>
      <c r="F6148" s="21" t="str">
        <f t="shared" si="9017"/>
        <v/>
      </c>
      <c r="G6148" s="21"/>
      <c r="H6148" s="21" t="str">
        <f t="shared" si="9018"/>
        <v>duty; obligation; business; something to be done</v>
      </c>
      <c r="I6148" s="21" t="str">
        <f t="shared" si="9019"/>
        <v>to be done</v>
      </c>
      <c r="J6148" s="21" t="str">
        <f t="shared" si="9020"/>
        <v>√kar (do, make)</v>
      </c>
      <c r="K6148" s="21">
        <f t="shared" si="9021"/>
        <v>7</v>
      </c>
      <c r="L6148" s="21" t="str">
        <f t="shared" si="9022"/>
        <v>o</v>
      </c>
      <c r="M6148" s="21" t="str">
        <f t="shared" si="9023"/>
        <v/>
      </c>
      <c r="N6148" s="21" t="str">
        <f t="shared" si="9024"/>
        <v>√kar + aṇīya</v>
      </c>
      <c r="O6148" s="21" t="str">
        <f t="shared" si="9025"/>
        <v/>
      </c>
      <c r="P6148" s="21" t="str">
        <f t="shared" si="9026"/>
        <v/>
      </c>
      <c r="Q6148" s="21"/>
      <c r="R6148" s="21" t="s">
        <v>11666</v>
      </c>
      <c r="S6148" s="21" t="s">
        <v>11667</v>
      </c>
      <c r="T6148" s="21" t="s">
        <v>11668</v>
      </c>
      <c r="U6148" s="23"/>
      <c r="V6148" s="23"/>
      <c r="W6148" s="15">
        <f t="shared" si="2"/>
        <v>45635</v>
      </c>
      <c r="X6148" s="24">
        <v>6147.0</v>
      </c>
      <c r="Y6148" s="17" t="str">
        <f t="shared" si="9012"/>
        <v>=COUNTIFS(C$3:C6148,C6148)</v>
      </c>
      <c r="Z6148" s="25" t="str">
        <f t="shared" si="9013"/>
        <v>#NAME?</v>
      </c>
      <c r="AA6148" s="25" t="str">
        <f t="shared" si="9014"/>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92"/>
        <v>0</v>
      </c>
      <c r="C6149" s="130"/>
      <c r="D6149" s="130"/>
      <c r="E6149" s="130"/>
      <c r="F6149" s="130"/>
      <c r="G6149" s="130"/>
      <c r="H6149" s="130"/>
      <c r="I6149" s="130"/>
      <c r="J6149" s="130"/>
      <c r="K6149" s="130"/>
      <c r="L6149" s="130"/>
      <c r="M6149" s="130"/>
      <c r="N6149" s="130"/>
      <c r="O6149" s="130"/>
      <c r="P6149" s="130"/>
      <c r="Q6149" s="130"/>
      <c r="R6149" s="130"/>
      <c r="S6149" s="130"/>
      <c r="T6149" s="130"/>
      <c r="U6149" s="36"/>
      <c r="V6149" s="36"/>
      <c r="W6149" s="15">
        <f t="shared" si="2"/>
        <v>45635</v>
      </c>
      <c r="X6149" s="24">
        <v>6148.0</v>
      </c>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92"/>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2"/>
        <v>45635</v>
      </c>
      <c r="X6150" s="24">
        <v>6149.0</v>
      </c>
      <c r="Y6150" s="17" t="str">
        <f t="shared" ref="Y6150:Y6158" si="9027">formulatext(A6150)</f>
        <v>#N/A</v>
      </c>
      <c r="Z6150" s="25" t="str">
        <f t="shared" ref="Z6150:Z6158" si="9028">org.libreoffice.regex(Y6150,"(\= COUNTIFS\(C\$\d{1,3}:)(C\d{1,3})(,)(C\d{1,3})(\))","$2")</f>
        <v>#NAME?</v>
      </c>
      <c r="AA6150" s="25" t="str">
        <f t="shared" ref="AA6150:AA6158" si="9029">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92"/>
        <v>1</v>
      </c>
      <c r="C6151" s="12" t="s">
        <v>11682</v>
      </c>
      <c r="D6151" s="21"/>
      <c r="E6151" s="21"/>
      <c r="F6151" s="21"/>
      <c r="G6151" s="21"/>
      <c r="H6151" s="21"/>
      <c r="I6151" s="21"/>
      <c r="J6151" s="21"/>
      <c r="K6151" s="21"/>
      <c r="L6151" s="21"/>
      <c r="M6151" s="21"/>
      <c r="N6151" s="21"/>
      <c r="O6151" s="21"/>
      <c r="P6151" s="21"/>
      <c r="Q6151" s="21"/>
      <c r="R6151" s="21"/>
      <c r="S6151" s="21"/>
      <c r="T6151" s="21"/>
      <c r="U6151" s="23"/>
      <c r="V6151" s="23"/>
      <c r="W6151" s="15">
        <f t="shared" si="2"/>
        <v>45635</v>
      </c>
      <c r="X6151" s="24">
        <v>6150.0</v>
      </c>
      <c r="Y6151" s="17" t="str">
        <f t="shared" si="9027"/>
        <v>#N/A</v>
      </c>
      <c r="Z6151" s="25" t="str">
        <f t="shared" si="9028"/>
        <v>#NAME?</v>
      </c>
      <c r="AA6151" s="25" t="str">
        <f t="shared" si="9029"/>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9030">COUNTIFS(C$3:C6152,C6152)</f>
        <v>50</v>
      </c>
      <c r="B6152" s="10">
        <f t="shared" si="8292"/>
        <v>80</v>
      </c>
      <c r="C6152" s="12" t="s">
        <v>1856</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11682</v>
      </c>
      <c r="S6152" s="21" t="s">
        <v>11683</v>
      </c>
      <c r="T6152" s="21" t="s">
        <v>11684</v>
      </c>
      <c r="U6152" s="77"/>
      <c r="V6152" s="23"/>
      <c r="W6152" s="15">
        <f t="shared" si="2"/>
        <v>45635</v>
      </c>
      <c r="X6152" s="24">
        <v>6151.0</v>
      </c>
      <c r="Y6152" s="17" t="str">
        <f t="shared" si="9027"/>
        <v>=COUNTIFS(C$3:C6152,C6152)</v>
      </c>
      <c r="Z6152" s="25" t="str">
        <f t="shared" si="9028"/>
        <v>#NAME?</v>
      </c>
      <c r="AA6152" s="25" t="str">
        <f t="shared" si="9029"/>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30"/>
        <v>1</v>
      </c>
      <c r="B6153" s="10">
        <f t="shared" si="8292"/>
        <v>1</v>
      </c>
      <c r="C6153" s="12" t="s">
        <v>11685</v>
      </c>
      <c r="D6153" s="21" t="s">
        <v>29</v>
      </c>
      <c r="E6153" s="21" t="s">
        <v>11686</v>
      </c>
      <c r="F6153" s="21"/>
      <c r="G6153" s="21"/>
      <c r="H6153" s="21" t="s">
        <v>11687</v>
      </c>
      <c r="I6153" s="21"/>
      <c r="J6153" s="21"/>
      <c r="K6153" s="21"/>
      <c r="L6153" s="21"/>
      <c r="M6153" s="21"/>
      <c r="N6153" s="21" t="s">
        <v>11688</v>
      </c>
      <c r="O6153" s="21"/>
      <c r="P6153" s="21"/>
      <c r="Q6153" s="21" t="s">
        <v>11689</v>
      </c>
      <c r="R6153" s="21" t="s">
        <v>11682</v>
      </c>
      <c r="S6153" s="21" t="s">
        <v>11683</v>
      </c>
      <c r="T6153" s="21" t="s">
        <v>11690</v>
      </c>
      <c r="U6153" s="23"/>
      <c r="V6153" s="23"/>
      <c r="W6153" s="15">
        <f t="shared" si="2"/>
        <v>45635</v>
      </c>
      <c r="X6153" s="24">
        <v>6152.0</v>
      </c>
      <c r="Y6153" s="17" t="str">
        <f t="shared" si="9027"/>
        <v>=COUNTIFS(C$3:C6153,C6153)</v>
      </c>
      <c r="Z6153" s="25" t="str">
        <f t="shared" si="9028"/>
        <v>#NAME?</v>
      </c>
      <c r="AA6153" s="25" t="str">
        <f t="shared" si="9029"/>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0"/>
        <v>1</v>
      </c>
      <c r="B6154" s="10">
        <f t="shared" si="8292"/>
        <v>2</v>
      </c>
      <c r="C6154" s="12" t="s">
        <v>11691</v>
      </c>
      <c r="D6154" s="21" t="s">
        <v>47</v>
      </c>
      <c r="E6154" s="21" t="s">
        <v>612</v>
      </c>
      <c r="F6154" s="21"/>
      <c r="G6154" s="21"/>
      <c r="H6154" s="21" t="s">
        <v>11557</v>
      </c>
      <c r="I6154" s="21"/>
      <c r="J6154" s="21"/>
      <c r="K6154" s="21"/>
      <c r="L6154" s="21"/>
      <c r="M6154" s="21"/>
      <c r="N6154" s="21"/>
      <c r="O6154" s="21"/>
      <c r="P6154" s="21"/>
      <c r="Q6154" s="21" t="s">
        <v>11692</v>
      </c>
      <c r="R6154" s="21" t="s">
        <v>11682</v>
      </c>
      <c r="S6154" s="21" t="s">
        <v>11683</v>
      </c>
      <c r="T6154" s="21" t="s">
        <v>11693</v>
      </c>
      <c r="U6154" s="23"/>
      <c r="V6154" s="23"/>
      <c r="W6154" s="15">
        <f t="shared" si="2"/>
        <v>45635</v>
      </c>
      <c r="X6154" s="24">
        <v>6153.0</v>
      </c>
      <c r="Y6154" s="17" t="str">
        <f t="shared" si="9027"/>
        <v>=COUNTIFS(C$3:C6154,C6154)</v>
      </c>
      <c r="Z6154" s="25" t="str">
        <f t="shared" si="9028"/>
        <v>#NAME?</v>
      </c>
      <c r="AA6154" s="25" t="str">
        <f t="shared" si="9029"/>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0"/>
        <v>1</v>
      </c>
      <c r="B6155" s="10">
        <f t="shared" si="8292"/>
        <v>1</v>
      </c>
      <c r="C6155" s="12" t="s">
        <v>11694</v>
      </c>
      <c r="D6155" s="21" t="s">
        <v>29</v>
      </c>
      <c r="E6155" s="21" t="s">
        <v>11695</v>
      </c>
      <c r="F6155" s="21"/>
      <c r="G6155" s="21"/>
      <c r="H6155" s="21" t="s">
        <v>11696</v>
      </c>
      <c r="I6155" s="21" t="s">
        <v>11697</v>
      </c>
      <c r="J6155" s="21" t="s">
        <v>5047</v>
      </c>
      <c r="K6155" s="21">
        <v>2.0</v>
      </c>
      <c r="L6155" s="21" t="s">
        <v>196</v>
      </c>
      <c r="M6155" s="21" t="s">
        <v>10738</v>
      </c>
      <c r="N6155" s="21" t="s">
        <v>11698</v>
      </c>
      <c r="O6155" s="21"/>
      <c r="P6155" s="21"/>
      <c r="Q6155" s="21"/>
      <c r="R6155" s="21" t="s">
        <v>11682</v>
      </c>
      <c r="S6155" s="21" t="s">
        <v>11683</v>
      </c>
      <c r="T6155" s="21" t="s">
        <v>11699</v>
      </c>
      <c r="U6155" s="23"/>
      <c r="V6155" s="23"/>
      <c r="W6155" s="15">
        <f t="shared" si="2"/>
        <v>45635</v>
      </c>
      <c r="X6155" s="24">
        <v>6154.0</v>
      </c>
      <c r="Y6155" s="17" t="str">
        <f t="shared" si="9027"/>
        <v>=COUNTIFS(C$3:C6155,C6155)</v>
      </c>
      <c r="Z6155" s="25" t="str">
        <f t="shared" si="9028"/>
        <v>#NAME?</v>
      </c>
      <c r="AA6155" s="25" t="str">
        <f t="shared" si="9029"/>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0"/>
        <v>8</v>
      </c>
      <c r="B6156" s="10">
        <f t="shared" si="8292"/>
        <v>17</v>
      </c>
      <c r="C6156" s="12" t="s">
        <v>11445</v>
      </c>
      <c r="D6156" s="21" t="str">
        <f t="shared" ref="D6156:D6158" si="9031">VLOOKUP($C6156,$C$1:$P$7320,2,0)</f>
        <v>comp</v>
      </c>
      <c r="E6156" s="21" t="str">
        <f>VLOOKUP($C6156,$C$1:$P$7320,3,0)</f>
        <v>sandhi, fut + ind</v>
      </c>
      <c r="F6156" s="21" t="str">
        <f t="shared" ref="F6156:F6158" si="9032">VLOOKUP($C6156,$C$1:$P$7320,4,0)</f>
        <v/>
      </c>
      <c r="G6156" s="21"/>
      <c r="H6156" s="21" t="str">
        <f t="shared" ref="H6156:H6158" si="9033">VLOOKUP($C6156,$C$1:$P$7320,6,0)</f>
        <v/>
      </c>
      <c r="I6156" s="21" t="str">
        <f t="shared" ref="I6156:I6158" si="9034">VLOOKUP($C6156,$C$1:$P$7320,7,0)</f>
        <v/>
      </c>
      <c r="J6156" s="21" t="str">
        <f t="shared" ref="J6156:J6158" si="9035">VLOOKUP($C6156,$C$1:$P$7320,8,0)</f>
        <v/>
      </c>
      <c r="K6156" s="21" t="str">
        <f t="shared" ref="K6156:K6158" si="9036">VLOOKUP($C6156,$C$1:$P$7320,9,0)</f>
        <v/>
      </c>
      <c r="L6156" s="21" t="str">
        <f t="shared" ref="L6156:L6158" si="9037">VLOOKUP($C6156,$C$1:$P$7320,10,0)</f>
        <v/>
      </c>
      <c r="M6156" s="21" t="str">
        <f t="shared" ref="M6156:M6158" si="9038">VLOOKUP($C6156,$C$1:$P$7320,11,0)</f>
        <v/>
      </c>
      <c r="N6156" s="21" t="str">
        <f t="shared" ref="N6156:N6158" si="9039">VLOOKUP($C6156,$C$1:$P$7320,12,0)</f>
        <v>bhuñjissāmi + iti</v>
      </c>
      <c r="O6156" s="21" t="str">
        <f t="shared" ref="O6156:O6158" si="9040">VLOOKUP($C6156,$C$1:$P$7320,13,0)</f>
        <v/>
      </c>
      <c r="P6156" s="21" t="str">
        <f t="shared" ref="P6156:P6158" si="9041">VLOOKUP($C6156,$C$1:$P$7320,14,0)</f>
        <v/>
      </c>
      <c r="Q6156" s="21"/>
      <c r="R6156" s="21" t="s">
        <v>11682</v>
      </c>
      <c r="S6156" s="21" t="s">
        <v>11683</v>
      </c>
      <c r="T6156" s="21" t="s">
        <v>11684</v>
      </c>
      <c r="U6156" s="23"/>
      <c r="V6156" s="23"/>
      <c r="W6156" s="15">
        <f t="shared" si="2"/>
        <v>45635</v>
      </c>
      <c r="X6156" s="24">
        <v>6155.0</v>
      </c>
      <c r="Y6156" s="17" t="str">
        <f t="shared" si="9027"/>
        <v>=COUNTIFS(C$3:C6156,C6156)</v>
      </c>
      <c r="Z6156" s="25" t="str">
        <f t="shared" si="9028"/>
        <v>#NAME?</v>
      </c>
      <c r="AA6156" s="25" t="str">
        <f t="shared" si="9029"/>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0"/>
        <v>45</v>
      </c>
      <c r="B6157" s="10">
        <f t="shared" si="8292"/>
        <v>75</v>
      </c>
      <c r="C6157" s="12" t="s">
        <v>11137</v>
      </c>
      <c r="D6157" s="21" t="str">
        <f t="shared" si="9031"/>
        <v>noun</v>
      </c>
      <c r="E6157" s="21" t="s">
        <v>1988</v>
      </c>
      <c r="F6157" s="21" t="str">
        <f t="shared" si="9032"/>
        <v/>
      </c>
      <c r="G6157" s="21"/>
      <c r="H6157" s="21" t="str">
        <f t="shared" si="9033"/>
        <v>training, precept, training precept</v>
      </c>
      <c r="I6157" s="21" t="str">
        <f t="shared" si="9034"/>
        <v/>
      </c>
      <c r="J6157" s="21" t="str">
        <f t="shared" si="9035"/>
        <v>√sikkh (train)</v>
      </c>
      <c r="K6157" s="21">
        <f t="shared" si="9036"/>
        <v>1</v>
      </c>
      <c r="L6157" s="21" t="str">
        <f t="shared" si="9037"/>
        <v>a</v>
      </c>
      <c r="M6157" s="21" t="str">
        <f t="shared" si="9038"/>
        <v/>
      </c>
      <c r="N6157" s="21" t="str">
        <f t="shared" si="9039"/>
        <v>√sikkh + ā</v>
      </c>
      <c r="O6157" s="21" t="str">
        <f t="shared" si="9040"/>
        <v/>
      </c>
      <c r="P6157" s="21" t="str">
        <f t="shared" si="9041"/>
        <v/>
      </c>
      <c r="Q6157" s="21"/>
      <c r="R6157" s="21" t="s">
        <v>11682</v>
      </c>
      <c r="S6157" s="21" t="s">
        <v>11683</v>
      </c>
      <c r="T6157" s="21" t="s">
        <v>11684</v>
      </c>
      <c r="U6157" s="23"/>
      <c r="V6157" s="23"/>
      <c r="W6157" s="15">
        <f t="shared" si="2"/>
        <v>45635</v>
      </c>
      <c r="X6157" s="24">
        <v>6156.0</v>
      </c>
      <c r="Y6157" s="17" t="str">
        <f t="shared" si="9027"/>
        <v>=COUNTIFS(C$3:C6157,C6157)</v>
      </c>
      <c r="Z6157" s="25" t="str">
        <f t="shared" si="9028"/>
        <v>#NAME?</v>
      </c>
      <c r="AA6157" s="25" t="str">
        <f t="shared" si="9029"/>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0"/>
        <v>46</v>
      </c>
      <c r="B6158" s="10">
        <f t="shared" si="8292"/>
        <v>76</v>
      </c>
      <c r="C6158" s="12" t="s">
        <v>10666</v>
      </c>
      <c r="D6158" s="21" t="str">
        <f t="shared" si="9031"/>
        <v>noun</v>
      </c>
      <c r="E6158" s="21" t="s">
        <v>11370</v>
      </c>
      <c r="F6158" s="21" t="str">
        <f t="shared" si="9032"/>
        <v/>
      </c>
      <c r="G6158" s="21"/>
      <c r="H6158" s="21" t="str">
        <f t="shared" si="9033"/>
        <v>duty; obligation; business; something to be done</v>
      </c>
      <c r="I6158" s="21" t="str">
        <f t="shared" si="9034"/>
        <v>to be done</v>
      </c>
      <c r="J6158" s="21" t="str">
        <f t="shared" si="9035"/>
        <v>√kar (do, make)</v>
      </c>
      <c r="K6158" s="21">
        <f t="shared" si="9036"/>
        <v>7</v>
      </c>
      <c r="L6158" s="21" t="str">
        <f t="shared" si="9037"/>
        <v>o</v>
      </c>
      <c r="M6158" s="21" t="str">
        <f t="shared" si="9038"/>
        <v/>
      </c>
      <c r="N6158" s="21" t="str">
        <f t="shared" si="9039"/>
        <v>√kar + aṇīya</v>
      </c>
      <c r="O6158" s="21" t="str">
        <f t="shared" si="9040"/>
        <v/>
      </c>
      <c r="P6158" s="21" t="str">
        <f t="shared" si="9041"/>
        <v/>
      </c>
      <c r="Q6158" s="21"/>
      <c r="R6158" s="21" t="s">
        <v>11682</v>
      </c>
      <c r="S6158" s="21" t="s">
        <v>11683</v>
      </c>
      <c r="T6158" s="21" t="s">
        <v>11684</v>
      </c>
      <c r="U6158" s="23"/>
      <c r="V6158" s="23"/>
      <c r="W6158" s="15">
        <f t="shared" si="2"/>
        <v>45635</v>
      </c>
      <c r="X6158" s="24">
        <v>6157.0</v>
      </c>
      <c r="Y6158" s="17" t="str">
        <f t="shared" si="9027"/>
        <v>=COUNTIFS(C$3:C6158,C6158)</v>
      </c>
      <c r="Z6158" s="25" t="str">
        <f t="shared" si="9028"/>
        <v>#NAME?</v>
      </c>
      <c r="AA6158" s="25" t="str">
        <f t="shared" si="9029"/>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92"/>
        <v>0</v>
      </c>
      <c r="C6159" s="130"/>
      <c r="D6159" s="130"/>
      <c r="E6159" s="130"/>
      <c r="F6159" s="130"/>
      <c r="G6159" s="130"/>
      <c r="H6159" s="130"/>
      <c r="I6159" s="130"/>
      <c r="J6159" s="130"/>
      <c r="K6159" s="130"/>
      <c r="L6159" s="130"/>
      <c r="M6159" s="130"/>
      <c r="N6159" s="130"/>
      <c r="O6159" s="130"/>
      <c r="P6159" s="130"/>
      <c r="Q6159" s="130"/>
      <c r="R6159" s="130"/>
      <c r="S6159" s="130"/>
      <c r="T6159" s="130"/>
      <c r="U6159" s="36"/>
      <c r="V6159" s="36"/>
      <c r="W6159" s="15">
        <f t="shared" si="2"/>
        <v>45635</v>
      </c>
      <c r="X6159" s="24">
        <v>6158.0</v>
      </c>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92"/>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2"/>
        <v>45635</v>
      </c>
      <c r="X6160" s="24">
        <v>6159.0</v>
      </c>
      <c r="Y6160" s="17" t="str">
        <f t="shared" ref="Y6160:Y6168" si="9042">formulatext(A6160)</f>
        <v>#N/A</v>
      </c>
      <c r="Z6160" s="25" t="str">
        <f t="shared" ref="Z6160:Z6168" si="9043">org.libreoffice.regex(Y6160,"(\= COUNTIFS\(C\$\d{1,3}:)(C\d{1,3})(,)(C\d{1,3})(\))","$2")</f>
        <v>#NAME?</v>
      </c>
      <c r="AA6160" s="25" t="str">
        <f t="shared" ref="AA6160:AA6168" si="9044">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92"/>
        <v>1</v>
      </c>
      <c r="C6161" s="12" t="s">
        <v>11700</v>
      </c>
      <c r="D6161" s="21"/>
      <c r="E6161" s="21"/>
      <c r="F6161" s="21"/>
      <c r="G6161" s="21"/>
      <c r="H6161" s="21"/>
      <c r="I6161" s="21"/>
      <c r="J6161" s="21"/>
      <c r="K6161" s="21"/>
      <c r="L6161" s="21"/>
      <c r="M6161" s="21"/>
      <c r="N6161" s="21"/>
      <c r="O6161" s="21"/>
      <c r="P6161" s="21"/>
      <c r="Q6161" s="21"/>
      <c r="R6161" s="21"/>
      <c r="S6161" s="21"/>
      <c r="T6161" s="21"/>
      <c r="U6161" s="23"/>
      <c r="V6161" s="23"/>
      <c r="W6161" s="15">
        <f t="shared" si="2"/>
        <v>45635</v>
      </c>
      <c r="X6161" s="24">
        <v>6160.0</v>
      </c>
      <c r="Y6161" s="17" t="str">
        <f t="shared" si="9042"/>
        <v>#N/A</v>
      </c>
      <c r="Z6161" s="25" t="str">
        <f t="shared" si="9043"/>
        <v>#NAME?</v>
      </c>
      <c r="AA6161" s="25" t="str">
        <f t="shared" si="9044"/>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45">COUNTIFS(C$3:C6162,C6162)</f>
        <v>51</v>
      </c>
      <c r="B6162" s="10">
        <f t="shared" si="8292"/>
        <v>80</v>
      </c>
      <c r="C6162" s="12" t="s">
        <v>1856</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11700</v>
      </c>
      <c r="S6162" s="21" t="s">
        <v>11701</v>
      </c>
      <c r="T6162" s="21" t="s">
        <v>11702</v>
      </c>
      <c r="U6162" s="77"/>
      <c r="V6162" s="23"/>
      <c r="W6162" s="15">
        <f t="shared" si="2"/>
        <v>45635</v>
      </c>
      <c r="X6162" s="24">
        <v>6161.0</v>
      </c>
      <c r="Y6162" s="17" t="str">
        <f t="shared" si="9042"/>
        <v>=COUNTIFS(C$3:C6162,C6162)</v>
      </c>
      <c r="Z6162" s="25" t="str">
        <f t="shared" si="9043"/>
        <v>#NAME?</v>
      </c>
      <c r="AA6162" s="25" t="str">
        <f t="shared" si="9044"/>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45"/>
        <v>1</v>
      </c>
      <c r="B6163" s="10">
        <f t="shared" si="8292"/>
        <v>1</v>
      </c>
      <c r="C6163" s="12" t="s">
        <v>11703</v>
      </c>
      <c r="D6163" s="21" t="s">
        <v>29</v>
      </c>
      <c r="E6163" s="21" t="s">
        <v>11704</v>
      </c>
      <c r="F6163" s="21"/>
      <c r="G6163" s="21"/>
      <c r="H6163" s="21" t="s">
        <v>11705</v>
      </c>
      <c r="I6163" s="27" t="s">
        <v>11706</v>
      </c>
      <c r="J6163" s="21"/>
      <c r="K6163" s="21"/>
      <c r="L6163" s="21"/>
      <c r="M6163" s="21"/>
      <c r="N6163" s="21" t="s">
        <v>11707</v>
      </c>
      <c r="O6163" s="21"/>
      <c r="P6163" s="21"/>
      <c r="Q6163" s="21"/>
      <c r="R6163" s="21" t="s">
        <v>11700</v>
      </c>
      <c r="S6163" s="21" t="s">
        <v>11701</v>
      </c>
      <c r="T6163" s="21" t="s">
        <v>11708</v>
      </c>
      <c r="U6163" s="23"/>
      <c r="V6163" s="23"/>
      <c r="W6163" s="15">
        <f t="shared" si="2"/>
        <v>45635</v>
      </c>
      <c r="X6163" s="24">
        <v>6162.0</v>
      </c>
      <c r="Y6163" s="17" t="str">
        <f t="shared" si="9042"/>
        <v>=COUNTIFS(C$3:C6163,C6163)</v>
      </c>
      <c r="Z6163" s="25" t="str">
        <f t="shared" si="9043"/>
        <v>#NAME?</v>
      </c>
      <c r="AA6163" s="25" t="str">
        <f t="shared" si="9044"/>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45"/>
        <v>1</v>
      </c>
      <c r="B6164" s="10">
        <f t="shared" si="8292"/>
        <v>1</v>
      </c>
      <c r="C6164" s="12" t="s">
        <v>11709</v>
      </c>
      <c r="D6164" s="21" t="s">
        <v>47</v>
      </c>
      <c r="E6164" s="21" t="s">
        <v>612</v>
      </c>
      <c r="F6164" s="21"/>
      <c r="G6164" s="21"/>
      <c r="H6164" s="21" t="s">
        <v>11710</v>
      </c>
      <c r="I6164" s="27" t="s">
        <v>11711</v>
      </c>
      <c r="J6164" s="21"/>
      <c r="K6164" s="21"/>
      <c r="L6164" s="21"/>
      <c r="M6164" s="21"/>
      <c r="N6164" s="21" t="s">
        <v>11712</v>
      </c>
      <c r="O6164" s="21"/>
      <c r="P6164" s="21"/>
      <c r="Q6164" s="21"/>
      <c r="R6164" s="21" t="s">
        <v>11700</v>
      </c>
      <c r="S6164" s="21" t="s">
        <v>11701</v>
      </c>
      <c r="T6164" s="21" t="s">
        <v>11713</v>
      </c>
      <c r="U6164" s="23"/>
      <c r="V6164" s="23"/>
      <c r="W6164" s="15">
        <f t="shared" si="2"/>
        <v>45635</v>
      </c>
      <c r="X6164" s="24">
        <v>6163.0</v>
      </c>
      <c r="Y6164" s="17" t="str">
        <f t="shared" si="9042"/>
        <v>=COUNTIFS(C$3:C6164,C6164)</v>
      </c>
      <c r="Z6164" s="25" t="str">
        <f t="shared" si="9043"/>
        <v>#NAME?</v>
      </c>
      <c r="AA6164" s="25" t="str">
        <f t="shared" si="9044"/>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45"/>
        <v>2</v>
      </c>
      <c r="B6165" s="10">
        <f t="shared" si="8292"/>
        <v>4</v>
      </c>
      <c r="C6165" s="12" t="s">
        <v>6516</v>
      </c>
      <c r="D6165" s="21" t="str">
        <f t="shared" ref="D6165:D6168" si="9046">VLOOKUP($C6165,$C$1:$P$7320,2,0)</f>
        <v>adj</v>
      </c>
      <c r="E6165" s="21" t="str">
        <f t="shared" ref="E6165:E6166" si="9047">VLOOKUP($C6165,$C$1:$P$7320,3,0)</f>
        <v>nt acc sg of kāraka</v>
      </c>
      <c r="F6165" s="21" t="str">
        <f t="shared" ref="F6165:F6168" si="9048">VLOOKUP($C6165,$C$1:$P$7320,4,0)</f>
        <v/>
      </c>
      <c r="G6165" s="21"/>
      <c r="H6165" s="21" t="str">
        <f t="shared" ref="H6165:H6168" si="9049">VLOOKUP($C6165,$C$1:$P$7320,6,0)</f>
        <v>making</v>
      </c>
      <c r="I6165" s="21" t="str">
        <f t="shared" ref="I6165:I6168" si="9050">VLOOKUP($C6165,$C$1:$P$7320,7,0)</f>
        <v/>
      </c>
      <c r="J6165" s="21" t="str">
        <f t="shared" ref="J6165:J6168" si="9051">VLOOKUP($C6165,$C$1:$P$7320,8,0)</f>
        <v>√kar (do, make)</v>
      </c>
      <c r="K6165" s="21">
        <f t="shared" ref="K6165:K6168" si="9052">VLOOKUP($C6165,$C$1:$P$7320,9,0)</f>
        <v>7</v>
      </c>
      <c r="L6165" s="21" t="str">
        <f t="shared" ref="L6165:L6168" si="9053">VLOOKUP($C6165,$C$1:$P$7320,10,0)</f>
        <v>o</v>
      </c>
      <c r="M6165" s="21" t="str">
        <f t="shared" ref="M6165:M6168" si="9054">VLOOKUP($C6165,$C$1:$P$7320,11,0)</f>
        <v/>
      </c>
      <c r="N6165" s="21" t="str">
        <f t="shared" ref="N6165:N6168" si="9055">VLOOKUP($C6165,$C$1:$P$7320,12,0)</f>
        <v>√kar + *aka + aṃ</v>
      </c>
      <c r="O6165" s="21" t="str">
        <f t="shared" ref="O6165:O6168" si="9056">VLOOKUP($C6165,$C$1:$P$7320,13,0)</f>
        <v/>
      </c>
      <c r="P6165" s="21" t="str">
        <f t="shared" ref="P6165:P6168" si="9057">VLOOKUP($C6165,$C$1:$P$7320,14,0)</f>
        <v/>
      </c>
      <c r="Q6165" s="21"/>
      <c r="R6165" s="21" t="s">
        <v>11700</v>
      </c>
      <c r="S6165" s="21" t="s">
        <v>11701</v>
      </c>
      <c r="T6165" s="21" t="s">
        <v>11702</v>
      </c>
      <c r="U6165" s="23"/>
      <c r="V6165" s="23"/>
      <c r="W6165" s="15">
        <f t="shared" si="2"/>
        <v>45635</v>
      </c>
      <c r="X6165" s="24">
        <v>6164.0</v>
      </c>
      <c r="Y6165" s="17" t="str">
        <f t="shared" si="9042"/>
        <v>=COUNTIFS(C$3:C6165,C6165)</v>
      </c>
      <c r="Z6165" s="25" t="str">
        <f t="shared" si="9043"/>
        <v>#NAME?</v>
      </c>
      <c r="AA6165" s="25" t="str">
        <f t="shared" si="9044"/>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45"/>
        <v>9</v>
      </c>
      <c r="B6166" s="10">
        <f t="shared" si="8292"/>
        <v>17</v>
      </c>
      <c r="C6166" s="12" t="s">
        <v>11445</v>
      </c>
      <c r="D6166" s="21" t="str">
        <f t="shared" si="9046"/>
        <v>comp</v>
      </c>
      <c r="E6166" s="21" t="str">
        <f t="shared" si="9047"/>
        <v>sandhi, fut + ind</v>
      </c>
      <c r="F6166" s="21" t="str">
        <f t="shared" si="9048"/>
        <v/>
      </c>
      <c r="G6166" s="21"/>
      <c r="H6166" s="21" t="str">
        <f t="shared" si="9049"/>
        <v/>
      </c>
      <c r="I6166" s="21" t="str">
        <f t="shared" si="9050"/>
        <v/>
      </c>
      <c r="J6166" s="21" t="str">
        <f t="shared" si="9051"/>
        <v/>
      </c>
      <c r="K6166" s="21" t="str">
        <f t="shared" si="9052"/>
        <v/>
      </c>
      <c r="L6166" s="21" t="str">
        <f t="shared" si="9053"/>
        <v/>
      </c>
      <c r="M6166" s="21" t="str">
        <f t="shared" si="9054"/>
        <v/>
      </c>
      <c r="N6166" s="21" t="str">
        <f t="shared" si="9055"/>
        <v>bhuñjissāmi + iti</v>
      </c>
      <c r="O6166" s="21" t="str">
        <f t="shared" si="9056"/>
        <v/>
      </c>
      <c r="P6166" s="21" t="str">
        <f t="shared" si="9057"/>
        <v/>
      </c>
      <c r="Q6166" s="21"/>
      <c r="R6166" s="21" t="s">
        <v>11700</v>
      </c>
      <c r="S6166" s="21" t="s">
        <v>11701</v>
      </c>
      <c r="T6166" s="21" t="s">
        <v>11702</v>
      </c>
      <c r="U6166" s="23"/>
      <c r="V6166" s="23"/>
      <c r="W6166" s="15">
        <f t="shared" si="2"/>
        <v>45635</v>
      </c>
      <c r="X6166" s="24">
        <v>6165.0</v>
      </c>
      <c r="Y6166" s="17" t="str">
        <f t="shared" si="9042"/>
        <v>=COUNTIFS(C$3:C6166,C6166)</v>
      </c>
      <c r="Z6166" s="25" t="str">
        <f t="shared" si="9043"/>
        <v>#NAME?</v>
      </c>
      <c r="AA6166" s="25" t="str">
        <f t="shared" si="9044"/>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45"/>
        <v>46</v>
      </c>
      <c r="B6167" s="10">
        <f t="shared" si="8292"/>
        <v>75</v>
      </c>
      <c r="C6167" s="12" t="s">
        <v>11137</v>
      </c>
      <c r="D6167" s="21" t="str">
        <f t="shared" si="9046"/>
        <v>noun</v>
      </c>
      <c r="E6167" s="21" t="s">
        <v>1988</v>
      </c>
      <c r="F6167" s="21" t="str">
        <f t="shared" si="9048"/>
        <v/>
      </c>
      <c r="G6167" s="21"/>
      <c r="H6167" s="21" t="str">
        <f t="shared" si="9049"/>
        <v>training, precept, training precept</v>
      </c>
      <c r="I6167" s="21" t="str">
        <f t="shared" si="9050"/>
        <v/>
      </c>
      <c r="J6167" s="21" t="str">
        <f t="shared" si="9051"/>
        <v>√sikkh (train)</v>
      </c>
      <c r="K6167" s="21">
        <f t="shared" si="9052"/>
        <v>1</v>
      </c>
      <c r="L6167" s="21" t="str">
        <f t="shared" si="9053"/>
        <v>a</v>
      </c>
      <c r="M6167" s="21" t="str">
        <f t="shared" si="9054"/>
        <v/>
      </c>
      <c r="N6167" s="21" t="str">
        <f t="shared" si="9055"/>
        <v>√sikkh + ā</v>
      </c>
      <c r="O6167" s="21" t="str">
        <f t="shared" si="9056"/>
        <v/>
      </c>
      <c r="P6167" s="21" t="str">
        <f t="shared" si="9057"/>
        <v/>
      </c>
      <c r="Q6167" s="21"/>
      <c r="R6167" s="21" t="s">
        <v>11700</v>
      </c>
      <c r="S6167" s="21" t="s">
        <v>11701</v>
      </c>
      <c r="T6167" s="21" t="s">
        <v>11702</v>
      </c>
      <c r="U6167" s="23"/>
      <c r="V6167" s="23"/>
      <c r="W6167" s="15">
        <f t="shared" si="2"/>
        <v>45635</v>
      </c>
      <c r="X6167" s="24">
        <v>6166.0</v>
      </c>
      <c r="Y6167" s="17" t="str">
        <f t="shared" si="9042"/>
        <v>=COUNTIFS(C$3:C6167,C6167)</v>
      </c>
      <c r="Z6167" s="25" t="str">
        <f t="shared" si="9043"/>
        <v>#NAME?</v>
      </c>
      <c r="AA6167" s="25" t="str">
        <f t="shared" si="9044"/>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45"/>
        <v>47</v>
      </c>
      <c r="B6168" s="10">
        <f t="shared" si="8292"/>
        <v>76</v>
      </c>
      <c r="C6168" s="12" t="s">
        <v>10666</v>
      </c>
      <c r="D6168" s="21" t="str">
        <f t="shared" si="9046"/>
        <v>noun</v>
      </c>
      <c r="E6168" s="21" t="s">
        <v>11370</v>
      </c>
      <c r="F6168" s="21" t="str">
        <f t="shared" si="9048"/>
        <v/>
      </c>
      <c r="G6168" s="21"/>
      <c r="H6168" s="21" t="str">
        <f t="shared" si="9049"/>
        <v>duty; obligation; business; something to be done</v>
      </c>
      <c r="I6168" s="21" t="str">
        <f t="shared" si="9050"/>
        <v>to be done</v>
      </c>
      <c r="J6168" s="21" t="str">
        <f t="shared" si="9051"/>
        <v>√kar (do, make)</v>
      </c>
      <c r="K6168" s="21">
        <f t="shared" si="9052"/>
        <v>7</v>
      </c>
      <c r="L6168" s="21" t="str">
        <f t="shared" si="9053"/>
        <v>o</v>
      </c>
      <c r="M6168" s="21" t="str">
        <f t="shared" si="9054"/>
        <v/>
      </c>
      <c r="N6168" s="21" t="str">
        <f t="shared" si="9055"/>
        <v>√kar + aṇīya</v>
      </c>
      <c r="O6168" s="21" t="str">
        <f t="shared" si="9056"/>
        <v/>
      </c>
      <c r="P6168" s="21" t="str">
        <f t="shared" si="9057"/>
        <v/>
      </c>
      <c r="Q6168" s="21"/>
      <c r="R6168" s="21" t="s">
        <v>11700</v>
      </c>
      <c r="S6168" s="21" t="s">
        <v>11701</v>
      </c>
      <c r="T6168" s="21" t="s">
        <v>11702</v>
      </c>
      <c r="U6168" s="23"/>
      <c r="V6168" s="23"/>
      <c r="W6168" s="15">
        <f t="shared" si="2"/>
        <v>45635</v>
      </c>
      <c r="X6168" s="24">
        <v>6167.0</v>
      </c>
      <c r="Y6168" s="17" t="str">
        <f t="shared" si="9042"/>
        <v>=COUNTIFS(C$3:C6168,C6168)</v>
      </c>
      <c r="Z6168" s="25" t="str">
        <f t="shared" si="9043"/>
        <v>#NAME?</v>
      </c>
      <c r="AA6168" s="25" t="str">
        <f t="shared" si="9044"/>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92"/>
        <v>0</v>
      </c>
      <c r="C6169" s="130"/>
      <c r="D6169" s="130"/>
      <c r="E6169" s="130"/>
      <c r="F6169" s="130"/>
      <c r="G6169" s="130"/>
      <c r="H6169" s="130"/>
      <c r="I6169" s="130"/>
      <c r="J6169" s="130"/>
      <c r="K6169" s="130"/>
      <c r="L6169" s="130"/>
      <c r="M6169" s="130"/>
      <c r="N6169" s="130"/>
      <c r="O6169" s="130"/>
      <c r="P6169" s="130"/>
      <c r="Q6169" s="130"/>
      <c r="R6169" s="130"/>
      <c r="S6169" s="130"/>
      <c r="T6169" s="130"/>
      <c r="U6169" s="36"/>
      <c r="V6169" s="36"/>
      <c r="W6169" s="15">
        <f t="shared" si="2"/>
        <v>45635</v>
      </c>
      <c r="X6169" s="24">
        <v>6168.0</v>
      </c>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92"/>
        <v>1</v>
      </c>
      <c r="C6170" s="12" t="s">
        <v>11714</v>
      </c>
      <c r="D6170" s="21"/>
      <c r="E6170" s="21"/>
      <c r="F6170" s="21"/>
      <c r="G6170" s="21"/>
      <c r="H6170" s="21"/>
      <c r="I6170" s="21"/>
      <c r="J6170" s="21"/>
      <c r="K6170" s="21"/>
      <c r="L6170" s="21"/>
      <c r="M6170" s="21"/>
      <c r="N6170" s="21"/>
      <c r="O6170" s="21"/>
      <c r="P6170" s="21"/>
      <c r="Q6170" s="21"/>
      <c r="R6170" s="21"/>
      <c r="S6170" s="21"/>
      <c r="T6170" s="21"/>
      <c r="U6170" s="23"/>
      <c r="V6170" s="23"/>
      <c r="W6170" s="15">
        <f t="shared" si="2"/>
        <v>45635</v>
      </c>
      <c r="X6170" s="24">
        <v>6169.0</v>
      </c>
      <c r="Y6170" s="17" t="str">
        <f t="shared" ref="Y6170:Y6177" si="9058">formulatext(A6170)</f>
        <v>#N/A</v>
      </c>
      <c r="Z6170" s="25" t="str">
        <f t="shared" ref="Z6170:Z6177" si="9059">org.libreoffice.regex(Y6170,"(\= COUNTIFS\(C\$\d{1,3}:)(C\d{1,3})(,)(C\d{1,3})(\))","$2")</f>
        <v>#NAME?</v>
      </c>
      <c r="AA6170" s="25" t="str">
        <f t="shared" ref="AA6170:AA6177" si="9060">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61">COUNTIFS(C$3:C6171,C6171)</f>
        <v>52</v>
      </c>
      <c r="B6171" s="10">
        <f t="shared" si="8292"/>
        <v>80</v>
      </c>
      <c r="C6171" s="12" t="s">
        <v>1856</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11714</v>
      </c>
      <c r="S6171" s="21" t="s">
        <v>11715</v>
      </c>
      <c r="T6171" s="21" t="s">
        <v>11716</v>
      </c>
      <c r="U6171" s="77"/>
      <c r="V6171" s="23"/>
      <c r="W6171" s="15">
        <f t="shared" si="2"/>
        <v>45635</v>
      </c>
      <c r="X6171" s="24">
        <v>6170.0</v>
      </c>
      <c r="Y6171" s="17" t="str">
        <f t="shared" si="9058"/>
        <v>=COUNTIFS(C$3:C6171,C6171)</v>
      </c>
      <c r="Z6171" s="25" t="str">
        <f t="shared" si="9059"/>
        <v>#NAME?</v>
      </c>
      <c r="AA6171" s="25" t="str">
        <f t="shared" si="9060"/>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61"/>
        <v>1</v>
      </c>
      <c r="B6172" s="10">
        <f t="shared" si="8292"/>
        <v>1</v>
      </c>
      <c r="C6172" s="12" t="s">
        <v>11717</v>
      </c>
      <c r="D6172" s="21" t="s">
        <v>29</v>
      </c>
      <c r="E6172" s="21" t="s">
        <v>11718</v>
      </c>
      <c r="F6172" s="21"/>
      <c r="G6172" s="21"/>
      <c r="H6172" s="21" t="s">
        <v>11719</v>
      </c>
      <c r="I6172" s="21" t="s">
        <v>11720</v>
      </c>
      <c r="J6172" s="21"/>
      <c r="K6172" s="21"/>
      <c r="L6172" s="21"/>
      <c r="M6172" s="21"/>
      <c r="N6172" s="21" t="s">
        <v>11721</v>
      </c>
      <c r="O6172" s="21"/>
      <c r="P6172" s="21"/>
      <c r="Q6172" s="21" t="s">
        <v>11722</v>
      </c>
      <c r="R6172" s="21" t="s">
        <v>11714</v>
      </c>
      <c r="S6172" s="21" t="s">
        <v>11715</v>
      </c>
      <c r="T6172" s="21" t="s">
        <v>11723</v>
      </c>
      <c r="U6172" s="23"/>
      <c r="V6172" s="23"/>
      <c r="W6172" s="15">
        <f t="shared" si="2"/>
        <v>45635</v>
      </c>
      <c r="X6172" s="24">
        <v>6171.0</v>
      </c>
      <c r="Y6172" s="17" t="str">
        <f t="shared" si="9058"/>
        <v>=COUNTIFS(C$3:C6172,C6172)</v>
      </c>
      <c r="Z6172" s="25" t="str">
        <f t="shared" si="9059"/>
        <v>#NAME?</v>
      </c>
      <c r="AA6172" s="25" t="str">
        <f t="shared" si="9060"/>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1"/>
        <v>2</v>
      </c>
      <c r="B6173" s="10">
        <f t="shared" si="8292"/>
        <v>3</v>
      </c>
      <c r="C6173" s="12" t="s">
        <v>2106</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11714</v>
      </c>
      <c r="S6173" s="21" t="s">
        <v>11715</v>
      </c>
      <c r="T6173" s="21" t="s">
        <v>11716</v>
      </c>
      <c r="U6173" s="23"/>
      <c r="V6173" s="23"/>
      <c r="W6173" s="15">
        <f t="shared" si="2"/>
        <v>45635</v>
      </c>
      <c r="X6173" s="24">
        <v>6172.0</v>
      </c>
      <c r="Y6173" s="17" t="str">
        <f t="shared" si="9058"/>
        <v>=COUNTIFS(C$3:C6173,C6173)</v>
      </c>
      <c r="Z6173" s="25" t="str">
        <f t="shared" si="9059"/>
        <v>#NAME?</v>
      </c>
      <c r="AA6173" s="25" t="str">
        <f t="shared" si="9060"/>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1"/>
        <v>1</v>
      </c>
      <c r="B6174" s="10">
        <f t="shared" si="8292"/>
        <v>1</v>
      </c>
      <c r="C6174" s="12" t="s">
        <v>11724</v>
      </c>
      <c r="D6174" s="21" t="s">
        <v>29</v>
      </c>
      <c r="E6174" s="21" t="s">
        <v>11725</v>
      </c>
      <c r="F6174" s="21"/>
      <c r="G6174" s="21"/>
      <c r="H6174" s="21" t="s">
        <v>11726</v>
      </c>
      <c r="I6174" s="21" t="s">
        <v>11727</v>
      </c>
      <c r="J6174" s="21" t="s">
        <v>11728</v>
      </c>
      <c r="K6174" s="21">
        <v>5.0</v>
      </c>
      <c r="L6174" s="21" t="s">
        <v>622</v>
      </c>
      <c r="M6174" s="21" t="s">
        <v>11729</v>
      </c>
      <c r="N6174" s="21" t="s">
        <v>11730</v>
      </c>
      <c r="O6174" s="21"/>
      <c r="P6174" s="21"/>
      <c r="Q6174" s="21" t="s">
        <v>11731</v>
      </c>
      <c r="R6174" s="21" t="s">
        <v>11714</v>
      </c>
      <c r="S6174" s="21" t="s">
        <v>11715</v>
      </c>
      <c r="T6174" s="21" t="s">
        <v>11732</v>
      </c>
      <c r="U6174" s="23"/>
      <c r="V6174" s="23"/>
      <c r="W6174" s="15">
        <f t="shared" si="2"/>
        <v>45635</v>
      </c>
      <c r="X6174" s="24">
        <v>6173.0</v>
      </c>
      <c r="Y6174" s="17" t="str">
        <f t="shared" si="9058"/>
        <v>=COUNTIFS(C$3:C6174,C6174)</v>
      </c>
      <c r="Z6174" s="25" t="str">
        <f t="shared" si="9059"/>
        <v>#NAME?</v>
      </c>
      <c r="AA6174" s="25" t="str">
        <f t="shared" si="9060"/>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1"/>
        <v>10</v>
      </c>
      <c r="B6175" s="10">
        <f t="shared" si="8292"/>
        <v>17</v>
      </c>
      <c r="C6175" s="12" t="s">
        <v>11445</v>
      </c>
      <c r="D6175" s="21" t="str">
        <f t="shared" ref="D6175:D6177" si="9062">VLOOKUP($C6175,$C$1:$P$7320,2,0)</f>
        <v>comp</v>
      </c>
      <c r="E6175" s="21" t="str">
        <f>VLOOKUP($C6175,$C$1:$P$7320,3,0)</f>
        <v>sandhi, fut + ind</v>
      </c>
      <c r="F6175" s="21" t="str">
        <f t="shared" ref="F6175:F6177" si="9063">VLOOKUP($C6175,$C$1:$P$7320,4,0)</f>
        <v/>
      </c>
      <c r="G6175" s="21"/>
      <c r="H6175" s="21" t="str">
        <f t="shared" ref="H6175:H6177" si="9064">VLOOKUP($C6175,$C$1:$P$7320,6,0)</f>
        <v/>
      </c>
      <c r="I6175" s="21" t="str">
        <f t="shared" ref="I6175:I6177" si="9065">VLOOKUP($C6175,$C$1:$P$7320,7,0)</f>
        <v/>
      </c>
      <c r="J6175" s="21" t="str">
        <f t="shared" ref="J6175:J6177" si="9066">VLOOKUP($C6175,$C$1:$P$7320,8,0)</f>
        <v/>
      </c>
      <c r="K6175" s="21" t="str">
        <f t="shared" ref="K6175:K6177" si="9067">VLOOKUP($C6175,$C$1:$P$7320,9,0)</f>
        <v/>
      </c>
      <c r="L6175" s="21" t="str">
        <f t="shared" ref="L6175:L6177" si="9068">VLOOKUP($C6175,$C$1:$P$7320,10,0)</f>
        <v/>
      </c>
      <c r="M6175" s="21" t="str">
        <f t="shared" ref="M6175:M6177" si="9069">VLOOKUP($C6175,$C$1:$P$7320,11,0)</f>
        <v/>
      </c>
      <c r="N6175" s="21" t="str">
        <f t="shared" ref="N6175:N6177" si="9070">VLOOKUP($C6175,$C$1:$P$7320,12,0)</f>
        <v>bhuñjissāmi + iti</v>
      </c>
      <c r="O6175" s="21" t="str">
        <f t="shared" ref="O6175:O6177" si="9071">VLOOKUP($C6175,$C$1:$P$7320,13,0)</f>
        <v/>
      </c>
      <c r="P6175" s="21" t="str">
        <f t="shared" ref="P6175:P6177" si="9072">VLOOKUP($C6175,$C$1:$P$7320,14,0)</f>
        <v/>
      </c>
      <c r="Q6175" s="21"/>
      <c r="R6175" s="21" t="s">
        <v>11714</v>
      </c>
      <c r="S6175" s="21" t="s">
        <v>11715</v>
      </c>
      <c r="T6175" s="21" t="s">
        <v>11716</v>
      </c>
      <c r="U6175" s="23"/>
      <c r="V6175" s="23"/>
      <c r="W6175" s="15">
        <f t="shared" si="2"/>
        <v>45635</v>
      </c>
      <c r="X6175" s="24">
        <v>6174.0</v>
      </c>
      <c r="Y6175" s="17" t="str">
        <f t="shared" si="9058"/>
        <v>=COUNTIFS(C$3:C6175,C6175)</v>
      </c>
      <c r="Z6175" s="25" t="str">
        <f t="shared" si="9059"/>
        <v>#NAME?</v>
      </c>
      <c r="AA6175" s="25" t="str">
        <f t="shared" si="9060"/>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1"/>
        <v>47</v>
      </c>
      <c r="B6176" s="10">
        <f t="shared" si="8292"/>
        <v>75</v>
      </c>
      <c r="C6176" s="12" t="s">
        <v>11137</v>
      </c>
      <c r="D6176" s="21" t="str">
        <f t="shared" si="9062"/>
        <v>noun</v>
      </c>
      <c r="E6176" s="21" t="s">
        <v>1988</v>
      </c>
      <c r="F6176" s="21" t="str">
        <f t="shared" si="9063"/>
        <v/>
      </c>
      <c r="G6176" s="21"/>
      <c r="H6176" s="21" t="str">
        <f t="shared" si="9064"/>
        <v>training, precept, training precept</v>
      </c>
      <c r="I6176" s="21" t="str">
        <f t="shared" si="9065"/>
        <v/>
      </c>
      <c r="J6176" s="21" t="str">
        <f t="shared" si="9066"/>
        <v>√sikkh (train)</v>
      </c>
      <c r="K6176" s="21">
        <f t="shared" si="9067"/>
        <v>1</v>
      </c>
      <c r="L6176" s="21" t="str">
        <f t="shared" si="9068"/>
        <v>a</v>
      </c>
      <c r="M6176" s="21" t="str">
        <f t="shared" si="9069"/>
        <v/>
      </c>
      <c r="N6176" s="21" t="str">
        <f t="shared" si="9070"/>
        <v>√sikkh + ā</v>
      </c>
      <c r="O6176" s="21" t="str">
        <f t="shared" si="9071"/>
        <v/>
      </c>
      <c r="P6176" s="21" t="str">
        <f t="shared" si="9072"/>
        <v/>
      </c>
      <c r="Q6176" s="21"/>
      <c r="R6176" s="21" t="s">
        <v>11714</v>
      </c>
      <c r="S6176" s="21" t="s">
        <v>11715</v>
      </c>
      <c r="T6176" s="21" t="s">
        <v>11716</v>
      </c>
      <c r="U6176" s="23"/>
      <c r="V6176" s="23"/>
      <c r="W6176" s="15">
        <f t="shared" si="2"/>
        <v>45635</v>
      </c>
      <c r="X6176" s="24">
        <v>6175.0</v>
      </c>
      <c r="Y6176" s="17" t="str">
        <f t="shared" si="9058"/>
        <v>=COUNTIFS(C$3:C6176,C6176)</v>
      </c>
      <c r="Z6176" s="25" t="str">
        <f t="shared" si="9059"/>
        <v>#NAME?</v>
      </c>
      <c r="AA6176" s="25" t="str">
        <f t="shared" si="9060"/>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1"/>
        <v>48</v>
      </c>
      <c r="B6177" s="10">
        <f t="shared" si="8292"/>
        <v>76</v>
      </c>
      <c r="C6177" s="12" t="s">
        <v>10666</v>
      </c>
      <c r="D6177" s="21" t="str">
        <f t="shared" si="9062"/>
        <v>noun</v>
      </c>
      <c r="E6177" s="21" t="s">
        <v>11370</v>
      </c>
      <c r="F6177" s="21" t="str">
        <f t="shared" si="9063"/>
        <v/>
      </c>
      <c r="G6177" s="21"/>
      <c r="H6177" s="21" t="str">
        <f t="shared" si="9064"/>
        <v>duty; obligation; business; something to be done</v>
      </c>
      <c r="I6177" s="21" t="str">
        <f t="shared" si="9065"/>
        <v>to be done</v>
      </c>
      <c r="J6177" s="21" t="str">
        <f t="shared" si="9066"/>
        <v>√kar (do, make)</v>
      </c>
      <c r="K6177" s="21">
        <f t="shared" si="9067"/>
        <v>7</v>
      </c>
      <c r="L6177" s="21" t="str">
        <f t="shared" si="9068"/>
        <v>o</v>
      </c>
      <c r="M6177" s="21" t="str">
        <f t="shared" si="9069"/>
        <v/>
      </c>
      <c r="N6177" s="21" t="str">
        <f t="shared" si="9070"/>
        <v>√kar + aṇīya</v>
      </c>
      <c r="O6177" s="21" t="str">
        <f t="shared" si="9071"/>
        <v/>
      </c>
      <c r="P6177" s="21" t="str">
        <f t="shared" si="9072"/>
        <v/>
      </c>
      <c r="Q6177" s="21"/>
      <c r="R6177" s="21" t="s">
        <v>11714</v>
      </c>
      <c r="S6177" s="21" t="s">
        <v>11715</v>
      </c>
      <c r="T6177" s="21" t="s">
        <v>11716</v>
      </c>
      <c r="U6177" s="23"/>
      <c r="V6177" s="23"/>
      <c r="W6177" s="15">
        <f t="shared" si="2"/>
        <v>45635</v>
      </c>
      <c r="X6177" s="24">
        <v>6176.0</v>
      </c>
      <c r="Y6177" s="17" t="str">
        <f t="shared" si="9058"/>
        <v>=COUNTIFS(C$3:C6177,C6177)</v>
      </c>
      <c r="Z6177" s="25" t="str">
        <f t="shared" si="9059"/>
        <v>#NAME?</v>
      </c>
      <c r="AA6177" s="25" t="str">
        <f t="shared" si="9060"/>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92"/>
        <v>0</v>
      </c>
      <c r="C6178" s="130"/>
      <c r="D6178" s="130"/>
      <c r="E6178" s="130"/>
      <c r="F6178" s="130"/>
      <c r="G6178" s="130"/>
      <c r="H6178" s="130"/>
      <c r="I6178" s="130"/>
      <c r="J6178" s="130"/>
      <c r="K6178" s="130"/>
      <c r="L6178" s="130"/>
      <c r="M6178" s="130"/>
      <c r="N6178" s="130"/>
      <c r="O6178" s="130"/>
      <c r="P6178" s="130"/>
      <c r="Q6178" s="130"/>
      <c r="R6178" s="130"/>
      <c r="S6178" s="130"/>
      <c r="T6178" s="130"/>
      <c r="U6178" s="36"/>
      <c r="V6178" s="36"/>
      <c r="W6178" s="15">
        <f t="shared" si="2"/>
        <v>45635</v>
      </c>
      <c r="X6178" s="24">
        <v>6177.0</v>
      </c>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92"/>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2"/>
        <v>45635</v>
      </c>
      <c r="X6179" s="24">
        <v>6178.0</v>
      </c>
      <c r="Y6179" s="17" t="str">
        <f t="shared" ref="Y6179:Y6187" si="9073">formulatext(A6179)</f>
        <v>#N/A</v>
      </c>
      <c r="Z6179" s="25" t="str">
        <f t="shared" ref="Z6179:Z6187" si="9074">org.libreoffice.regex(Y6179,"(\= COUNTIFS\(C\$\d{1,3}:)(C\d{1,3})(,)(C\d{1,3})(\))","$2")</f>
        <v>#NAME?</v>
      </c>
      <c r="AA6179" s="25" t="str">
        <f t="shared" ref="AA6179:AA6187" si="9075">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92"/>
        <v>1</v>
      </c>
      <c r="C6180" s="12" t="s">
        <v>11733</v>
      </c>
      <c r="D6180" s="21"/>
      <c r="E6180" s="21"/>
      <c r="F6180" s="21"/>
      <c r="G6180" s="21"/>
      <c r="H6180" s="21"/>
      <c r="I6180" s="21"/>
      <c r="J6180" s="21"/>
      <c r="K6180" s="21"/>
      <c r="L6180" s="21"/>
      <c r="M6180" s="21"/>
      <c r="N6180" s="21"/>
      <c r="O6180" s="21"/>
      <c r="P6180" s="21"/>
      <c r="Q6180" s="21"/>
      <c r="R6180" s="21"/>
      <c r="S6180" s="21"/>
      <c r="T6180" s="21"/>
      <c r="U6180" s="23"/>
      <c r="V6180" s="23"/>
      <c r="W6180" s="15">
        <f t="shared" si="2"/>
        <v>45635</v>
      </c>
      <c r="X6180" s="24">
        <v>6179.0</v>
      </c>
      <c r="Y6180" s="17" t="str">
        <f t="shared" si="9073"/>
        <v>#N/A</v>
      </c>
      <c r="Z6180" s="25" t="str">
        <f t="shared" si="9074"/>
        <v>#NAME?</v>
      </c>
      <c r="AA6180" s="25" t="str">
        <f t="shared" si="9075"/>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76">COUNTIFS(C$3:C6181,C6181)</f>
        <v>53</v>
      </c>
      <c r="B6181" s="10">
        <f t="shared" si="8292"/>
        <v>80</v>
      </c>
      <c r="C6181" s="12" t="s">
        <v>1856</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11733</v>
      </c>
      <c r="S6181" s="21" t="s">
        <v>11734</v>
      </c>
      <c r="T6181" s="21" t="s">
        <v>11735</v>
      </c>
      <c r="U6181" s="77"/>
      <c r="V6181" s="23"/>
      <c r="W6181" s="15">
        <f t="shared" si="2"/>
        <v>45635</v>
      </c>
      <c r="X6181" s="24">
        <v>6180.0</v>
      </c>
      <c r="Y6181" s="17" t="str">
        <f t="shared" si="9073"/>
        <v>=COUNTIFS(C$3:C6181,C6181)</v>
      </c>
      <c r="Z6181" s="25" t="str">
        <f t="shared" si="9074"/>
        <v>#NAME?</v>
      </c>
      <c r="AA6181" s="25" t="str">
        <f t="shared" si="9075"/>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76"/>
        <v>1</v>
      </c>
      <c r="B6182" s="10">
        <f t="shared" si="8292"/>
        <v>1</v>
      </c>
      <c r="C6182" s="12" t="s">
        <v>11736</v>
      </c>
      <c r="D6182" s="21" t="s">
        <v>29</v>
      </c>
      <c r="E6182" s="21" t="s">
        <v>11737</v>
      </c>
      <c r="F6182" s="21"/>
      <c r="G6182" s="21"/>
      <c r="H6182" s="21" t="s">
        <v>11738</v>
      </c>
      <c r="I6182" s="27" t="s">
        <v>11739</v>
      </c>
      <c r="J6182" s="21"/>
      <c r="K6182" s="21"/>
      <c r="L6182" s="21"/>
      <c r="M6182" s="21"/>
      <c r="N6182" s="21" t="s">
        <v>11740</v>
      </c>
      <c r="O6182" s="21"/>
      <c r="P6182" s="21"/>
      <c r="Q6182" s="21"/>
      <c r="R6182" s="21" t="s">
        <v>11733</v>
      </c>
      <c r="S6182" s="21" t="s">
        <v>11734</v>
      </c>
      <c r="T6182" s="21" t="s">
        <v>11741</v>
      </c>
      <c r="U6182" s="23"/>
      <c r="V6182" s="23"/>
      <c r="W6182" s="15">
        <f t="shared" si="2"/>
        <v>45635</v>
      </c>
      <c r="X6182" s="24">
        <v>6181.0</v>
      </c>
      <c r="Y6182" s="17" t="str">
        <f t="shared" si="9073"/>
        <v>=COUNTIFS(C$3:C6182,C6182)</v>
      </c>
      <c r="Z6182" s="25" t="str">
        <f t="shared" si="9074"/>
        <v>#NAME?</v>
      </c>
      <c r="AA6182" s="25" t="str">
        <f t="shared" si="9075"/>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76"/>
        <v>1</v>
      </c>
      <c r="B6183" s="10">
        <f t="shared" si="8292"/>
        <v>1</v>
      </c>
      <c r="C6183" s="12" t="s">
        <v>11742</v>
      </c>
      <c r="D6183" s="21" t="s">
        <v>47</v>
      </c>
      <c r="E6183" s="21" t="s">
        <v>921</v>
      </c>
      <c r="F6183" s="21"/>
      <c r="G6183" s="21"/>
      <c r="H6183" s="21" t="s">
        <v>11743</v>
      </c>
      <c r="I6183" s="21"/>
      <c r="J6183" s="21"/>
      <c r="K6183" s="21"/>
      <c r="L6183" s="21"/>
      <c r="M6183" s="21"/>
      <c r="N6183" s="21"/>
      <c r="O6183" s="21"/>
      <c r="P6183" s="21"/>
      <c r="Q6183" s="21"/>
      <c r="R6183" s="21" t="s">
        <v>11733</v>
      </c>
      <c r="S6183" s="21" t="s">
        <v>11734</v>
      </c>
      <c r="T6183" s="21" t="s">
        <v>11744</v>
      </c>
      <c r="U6183" s="23"/>
      <c r="V6183" s="23"/>
      <c r="W6183" s="15">
        <f t="shared" si="2"/>
        <v>45635</v>
      </c>
      <c r="X6183" s="24">
        <v>6182.0</v>
      </c>
      <c r="Y6183" s="17" t="str">
        <f t="shared" si="9073"/>
        <v>=COUNTIFS(C$3:C6183,C6183)</v>
      </c>
      <c r="Z6183" s="25" t="str">
        <f t="shared" si="9074"/>
        <v>#NAME?</v>
      </c>
      <c r="AA6183" s="25" t="str">
        <f t="shared" si="9075"/>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76"/>
        <v>1</v>
      </c>
      <c r="B6184" s="10">
        <f t="shared" si="8292"/>
        <v>1</v>
      </c>
      <c r="C6184" s="12" t="s">
        <v>11745</v>
      </c>
      <c r="D6184" s="21" t="s">
        <v>29</v>
      </c>
      <c r="E6184" s="21" t="s">
        <v>11746</v>
      </c>
      <c r="F6184" s="21"/>
      <c r="G6184" s="21"/>
      <c r="H6184" s="21" t="s">
        <v>11747</v>
      </c>
      <c r="I6184" s="27" t="s">
        <v>11748</v>
      </c>
      <c r="J6184" s="21" t="s">
        <v>11749</v>
      </c>
      <c r="K6184" s="21">
        <v>1.0</v>
      </c>
      <c r="L6184" s="21" t="s">
        <v>35</v>
      </c>
      <c r="M6184" s="21"/>
      <c r="N6184" s="21" t="s">
        <v>11750</v>
      </c>
      <c r="O6184" s="21"/>
      <c r="P6184" s="21"/>
      <c r="Q6184" s="21"/>
      <c r="R6184" s="21" t="s">
        <v>11733</v>
      </c>
      <c r="S6184" s="21" t="s">
        <v>11734</v>
      </c>
      <c r="T6184" s="21" t="s">
        <v>11751</v>
      </c>
      <c r="U6184" s="23"/>
      <c r="V6184" s="23"/>
      <c r="W6184" s="15">
        <f t="shared" si="2"/>
        <v>45635</v>
      </c>
      <c r="X6184" s="24">
        <v>6183.0</v>
      </c>
      <c r="Y6184" s="17" t="str">
        <f t="shared" si="9073"/>
        <v>=COUNTIFS(C$3:C6184,C6184)</v>
      </c>
      <c r="Z6184" s="25" t="str">
        <f t="shared" si="9074"/>
        <v>#NAME?</v>
      </c>
      <c r="AA6184" s="25" t="str">
        <f t="shared" si="9075"/>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76"/>
        <v>11</v>
      </c>
      <c r="B6185" s="10">
        <f t="shared" si="8292"/>
        <v>17</v>
      </c>
      <c r="C6185" s="12" t="s">
        <v>11445</v>
      </c>
      <c r="D6185" s="21" t="str">
        <f t="shared" ref="D6185:D6187" si="9077">VLOOKUP($C6185,$C$1:$P$7320,2,0)</f>
        <v>comp</v>
      </c>
      <c r="E6185" s="21" t="str">
        <f>VLOOKUP($C6185,$C$1:$P$7320,3,0)</f>
        <v>sandhi, fut + ind</v>
      </c>
      <c r="F6185" s="21" t="str">
        <f t="shared" ref="F6185:F6187" si="9078">VLOOKUP($C6185,$C$1:$P$7320,4,0)</f>
        <v/>
      </c>
      <c r="G6185" s="21"/>
      <c r="H6185" s="21" t="str">
        <f t="shared" ref="H6185:H6187" si="9079">VLOOKUP($C6185,$C$1:$P$7320,6,0)</f>
        <v/>
      </c>
      <c r="I6185" s="21" t="str">
        <f t="shared" ref="I6185:I6187" si="9080">VLOOKUP($C6185,$C$1:$P$7320,7,0)</f>
        <v/>
      </c>
      <c r="J6185" s="21" t="str">
        <f t="shared" ref="J6185:J6187" si="9081">VLOOKUP($C6185,$C$1:$P$7320,8,0)</f>
        <v/>
      </c>
      <c r="K6185" s="21" t="str">
        <f t="shared" ref="K6185:K6187" si="9082">VLOOKUP($C6185,$C$1:$P$7320,9,0)</f>
        <v/>
      </c>
      <c r="L6185" s="21" t="str">
        <f t="shared" ref="L6185:L6187" si="9083">VLOOKUP($C6185,$C$1:$P$7320,10,0)</f>
        <v/>
      </c>
      <c r="M6185" s="21" t="str">
        <f t="shared" ref="M6185:M6187" si="9084">VLOOKUP($C6185,$C$1:$P$7320,11,0)</f>
        <v/>
      </c>
      <c r="N6185" s="21" t="str">
        <f t="shared" ref="N6185:N6187" si="9085">VLOOKUP($C6185,$C$1:$P$7320,12,0)</f>
        <v>bhuñjissāmi + iti</v>
      </c>
      <c r="O6185" s="21" t="str">
        <f t="shared" ref="O6185:O6187" si="9086">VLOOKUP($C6185,$C$1:$P$7320,13,0)</f>
        <v/>
      </c>
      <c r="P6185" s="21" t="str">
        <f t="shared" ref="P6185:P6187" si="9087">VLOOKUP($C6185,$C$1:$P$7320,14,0)</f>
        <v/>
      </c>
      <c r="Q6185" s="21"/>
      <c r="R6185" s="21" t="s">
        <v>11733</v>
      </c>
      <c r="S6185" s="21" t="s">
        <v>11734</v>
      </c>
      <c r="T6185" s="21" t="s">
        <v>11735</v>
      </c>
      <c r="U6185" s="23"/>
      <c r="V6185" s="23"/>
      <c r="W6185" s="15">
        <f t="shared" si="2"/>
        <v>45635</v>
      </c>
      <c r="X6185" s="24">
        <v>6184.0</v>
      </c>
      <c r="Y6185" s="17" t="str">
        <f t="shared" si="9073"/>
        <v>=COUNTIFS(C$3:C6185,C6185)</v>
      </c>
      <c r="Z6185" s="25" t="str">
        <f t="shared" si="9074"/>
        <v>#NAME?</v>
      </c>
      <c r="AA6185" s="25" t="str">
        <f t="shared" si="9075"/>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76"/>
        <v>48</v>
      </c>
      <c r="B6186" s="10">
        <f t="shared" si="8292"/>
        <v>75</v>
      </c>
      <c r="C6186" s="12" t="s">
        <v>11137</v>
      </c>
      <c r="D6186" s="21" t="str">
        <f t="shared" si="9077"/>
        <v>noun</v>
      </c>
      <c r="E6186" s="21" t="s">
        <v>1988</v>
      </c>
      <c r="F6186" s="21" t="str">
        <f t="shared" si="9078"/>
        <v/>
      </c>
      <c r="G6186" s="21"/>
      <c r="H6186" s="21" t="str">
        <f t="shared" si="9079"/>
        <v>training, precept, training precept</v>
      </c>
      <c r="I6186" s="21" t="str">
        <f t="shared" si="9080"/>
        <v/>
      </c>
      <c r="J6186" s="21" t="str">
        <f t="shared" si="9081"/>
        <v>√sikkh (train)</v>
      </c>
      <c r="K6186" s="21">
        <f t="shared" si="9082"/>
        <v>1</v>
      </c>
      <c r="L6186" s="21" t="str">
        <f t="shared" si="9083"/>
        <v>a</v>
      </c>
      <c r="M6186" s="21" t="str">
        <f t="shared" si="9084"/>
        <v/>
      </c>
      <c r="N6186" s="21" t="str">
        <f t="shared" si="9085"/>
        <v>√sikkh + ā</v>
      </c>
      <c r="O6186" s="21" t="str">
        <f t="shared" si="9086"/>
        <v/>
      </c>
      <c r="P6186" s="21" t="str">
        <f t="shared" si="9087"/>
        <v/>
      </c>
      <c r="Q6186" s="21"/>
      <c r="R6186" s="21" t="s">
        <v>11733</v>
      </c>
      <c r="S6186" s="21" t="s">
        <v>11734</v>
      </c>
      <c r="T6186" s="21" t="s">
        <v>11735</v>
      </c>
      <c r="U6186" s="23"/>
      <c r="V6186" s="23"/>
      <c r="W6186" s="15">
        <f t="shared" si="2"/>
        <v>45635</v>
      </c>
      <c r="X6186" s="24">
        <v>6185.0</v>
      </c>
      <c r="Y6186" s="17" t="str">
        <f t="shared" si="9073"/>
        <v>=COUNTIFS(C$3:C6186,C6186)</v>
      </c>
      <c r="Z6186" s="25" t="str">
        <f t="shared" si="9074"/>
        <v>#NAME?</v>
      </c>
      <c r="AA6186" s="25" t="str">
        <f t="shared" si="9075"/>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76"/>
        <v>49</v>
      </c>
      <c r="B6187" s="10">
        <f t="shared" si="8292"/>
        <v>76</v>
      </c>
      <c r="C6187" s="12" t="s">
        <v>10666</v>
      </c>
      <c r="D6187" s="21" t="str">
        <f t="shared" si="9077"/>
        <v>noun</v>
      </c>
      <c r="E6187" s="21" t="s">
        <v>11370</v>
      </c>
      <c r="F6187" s="21" t="str">
        <f t="shared" si="9078"/>
        <v/>
      </c>
      <c r="G6187" s="21"/>
      <c r="H6187" s="21" t="str">
        <f t="shared" si="9079"/>
        <v>duty; obligation; business; something to be done</v>
      </c>
      <c r="I6187" s="21" t="str">
        <f t="shared" si="9080"/>
        <v>to be done</v>
      </c>
      <c r="J6187" s="21" t="str">
        <f t="shared" si="9081"/>
        <v>√kar (do, make)</v>
      </c>
      <c r="K6187" s="21">
        <f t="shared" si="9082"/>
        <v>7</v>
      </c>
      <c r="L6187" s="21" t="str">
        <f t="shared" si="9083"/>
        <v>o</v>
      </c>
      <c r="M6187" s="21" t="str">
        <f t="shared" si="9084"/>
        <v/>
      </c>
      <c r="N6187" s="21" t="str">
        <f t="shared" si="9085"/>
        <v>√kar + aṇīya</v>
      </c>
      <c r="O6187" s="21" t="str">
        <f t="shared" si="9086"/>
        <v/>
      </c>
      <c r="P6187" s="21" t="str">
        <f t="shared" si="9087"/>
        <v/>
      </c>
      <c r="Q6187" s="21"/>
      <c r="R6187" s="21" t="s">
        <v>11733</v>
      </c>
      <c r="S6187" s="21" t="s">
        <v>11734</v>
      </c>
      <c r="T6187" s="21" t="s">
        <v>11735</v>
      </c>
      <c r="U6187" s="23"/>
      <c r="V6187" s="23"/>
      <c r="W6187" s="15">
        <f t="shared" si="2"/>
        <v>45635</v>
      </c>
      <c r="X6187" s="24">
        <v>6186.0</v>
      </c>
      <c r="Y6187" s="17" t="str">
        <f t="shared" si="9073"/>
        <v>=COUNTIFS(C$3:C6187,C6187)</v>
      </c>
      <c r="Z6187" s="25" t="str">
        <f t="shared" si="9074"/>
        <v>#NAME?</v>
      </c>
      <c r="AA6187" s="25" t="str">
        <f t="shared" si="9075"/>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92"/>
        <v>0</v>
      </c>
      <c r="C6188" s="130"/>
      <c r="D6188" s="130"/>
      <c r="E6188" s="130"/>
      <c r="F6188" s="130"/>
      <c r="G6188" s="130"/>
      <c r="H6188" s="130"/>
      <c r="I6188" s="130"/>
      <c r="J6188" s="130"/>
      <c r="K6188" s="130"/>
      <c r="L6188" s="130"/>
      <c r="M6188" s="130"/>
      <c r="N6188" s="130"/>
      <c r="O6188" s="130"/>
      <c r="P6188" s="130"/>
      <c r="Q6188" s="130"/>
      <c r="R6188" s="130"/>
      <c r="S6188" s="130"/>
      <c r="T6188" s="130"/>
      <c r="U6188" s="36"/>
      <c r="V6188" s="36"/>
      <c r="W6188" s="15">
        <f t="shared" si="2"/>
        <v>45635</v>
      </c>
      <c r="X6188" s="24">
        <v>6187.0</v>
      </c>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92"/>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2"/>
        <v>45635</v>
      </c>
      <c r="X6189" s="24">
        <v>6188.0</v>
      </c>
      <c r="Y6189" s="17" t="str">
        <f t="shared" ref="Y6189:Y6197" si="9088">formulatext(A6189)</f>
        <v>#N/A</v>
      </c>
      <c r="Z6189" s="25" t="str">
        <f t="shared" ref="Z6189:Z6197" si="9089">org.libreoffice.regex(Y6189,"(\= COUNTIFS\(C\$\d{1,3}:)(C\d{1,3})(,)(C\d{1,3})(\))","$2")</f>
        <v>#NAME?</v>
      </c>
      <c r="AA6189" s="25" t="str">
        <f t="shared" ref="AA6189:AA6197" si="9090">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92"/>
        <v>1</v>
      </c>
      <c r="C6190" s="12" t="s">
        <v>11752</v>
      </c>
      <c r="D6190" s="21"/>
      <c r="E6190" s="21"/>
      <c r="F6190" s="21"/>
      <c r="G6190" s="21"/>
      <c r="H6190" s="21"/>
      <c r="I6190" s="21"/>
      <c r="J6190" s="21"/>
      <c r="K6190" s="21"/>
      <c r="L6190" s="21"/>
      <c r="M6190" s="21"/>
      <c r="N6190" s="21"/>
      <c r="O6190" s="21"/>
      <c r="P6190" s="21"/>
      <c r="Q6190" s="21"/>
      <c r="R6190" s="21" t="s">
        <v>11752</v>
      </c>
      <c r="S6190" s="21" t="s">
        <v>11753</v>
      </c>
      <c r="T6190" s="21" t="s">
        <v>11754</v>
      </c>
      <c r="U6190" s="77"/>
      <c r="V6190" s="23"/>
      <c r="W6190" s="15">
        <f t="shared" si="2"/>
        <v>45635</v>
      </c>
      <c r="X6190" s="24">
        <v>6189.0</v>
      </c>
      <c r="Y6190" s="17" t="str">
        <f t="shared" si="9088"/>
        <v>#N/A</v>
      </c>
      <c r="Z6190" s="25" t="str">
        <f t="shared" si="9089"/>
        <v>#NAME?</v>
      </c>
      <c r="AA6190" s="25" t="str">
        <f t="shared" si="9090"/>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91">COUNTIFS(C$3:C6191,C6191)</f>
        <v>54</v>
      </c>
      <c r="B6191" s="10">
        <f t="shared" si="8292"/>
        <v>80</v>
      </c>
      <c r="C6191" s="12" t="s">
        <v>1856</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11752</v>
      </c>
      <c r="S6191" s="21" t="s">
        <v>11753</v>
      </c>
      <c r="T6191" s="21" t="s">
        <v>11754</v>
      </c>
      <c r="U6191" s="77"/>
      <c r="V6191" s="23"/>
      <c r="W6191" s="15">
        <f t="shared" si="2"/>
        <v>45635</v>
      </c>
      <c r="X6191" s="24">
        <v>6190.0</v>
      </c>
      <c r="Y6191" s="17" t="str">
        <f t="shared" si="9088"/>
        <v>=COUNTIFS(C$3:C6191,C6191)</v>
      </c>
      <c r="Z6191" s="25" t="str">
        <f t="shared" si="9089"/>
        <v>#NAME?</v>
      </c>
      <c r="AA6191" s="25" t="str">
        <f t="shared" si="9090"/>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91"/>
        <v>1</v>
      </c>
      <c r="B6192" s="10">
        <f t="shared" si="8292"/>
        <v>1</v>
      </c>
      <c r="C6192" s="12" t="s">
        <v>11755</v>
      </c>
      <c r="D6192" s="21" t="s">
        <v>29</v>
      </c>
      <c r="E6192" s="21" t="s">
        <v>11756</v>
      </c>
      <c r="F6192" s="21"/>
      <c r="G6192" s="21"/>
      <c r="H6192" s="21" t="s">
        <v>11757</v>
      </c>
      <c r="I6192" s="21" t="s">
        <v>11758</v>
      </c>
      <c r="J6192" s="21"/>
      <c r="K6192" s="21"/>
      <c r="L6192" s="21"/>
      <c r="M6192" s="21"/>
      <c r="N6192" s="21" t="s">
        <v>11759</v>
      </c>
      <c r="O6192" s="21"/>
      <c r="P6192" s="21"/>
      <c r="Q6192" s="21"/>
      <c r="R6192" s="21" t="s">
        <v>11752</v>
      </c>
      <c r="S6192" s="21" t="s">
        <v>11753</v>
      </c>
      <c r="T6192" s="21" t="s">
        <v>11760</v>
      </c>
      <c r="U6192" s="23"/>
      <c r="V6192" s="23"/>
      <c r="W6192" s="15">
        <f t="shared" si="2"/>
        <v>45635</v>
      </c>
      <c r="X6192" s="24">
        <v>6191.0</v>
      </c>
      <c r="Y6192" s="17" t="str">
        <f t="shared" si="9088"/>
        <v>=COUNTIFS(C$3:C6192,C6192)</v>
      </c>
      <c r="Z6192" s="25" t="str">
        <f t="shared" si="9089"/>
        <v>#NAME?</v>
      </c>
      <c r="AA6192" s="25" t="str">
        <f t="shared" si="9090"/>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1"/>
        <v>1</v>
      </c>
      <c r="B6193" s="10">
        <f t="shared" si="8292"/>
        <v>1</v>
      </c>
      <c r="C6193" s="12" t="s">
        <v>11761</v>
      </c>
      <c r="D6193" s="21" t="s">
        <v>47</v>
      </c>
      <c r="E6193" s="21" t="s">
        <v>2064</v>
      </c>
      <c r="F6193" s="21"/>
      <c r="G6193" s="21"/>
      <c r="H6193" s="21" t="s">
        <v>11762</v>
      </c>
      <c r="I6193" s="21"/>
      <c r="J6193" s="21"/>
      <c r="K6193" s="21"/>
      <c r="L6193" s="21"/>
      <c r="M6193" s="21"/>
      <c r="N6193" s="21"/>
      <c r="O6193" s="21"/>
      <c r="P6193" s="21"/>
      <c r="Q6193" s="21"/>
      <c r="R6193" s="21" t="s">
        <v>11752</v>
      </c>
      <c r="S6193" s="21" t="s">
        <v>11753</v>
      </c>
      <c r="T6193" s="21" t="s">
        <v>11763</v>
      </c>
      <c r="U6193" s="23"/>
      <c r="V6193" s="23"/>
      <c r="W6193" s="15">
        <f t="shared" si="2"/>
        <v>45635</v>
      </c>
      <c r="X6193" s="24">
        <v>6192.0</v>
      </c>
      <c r="Y6193" s="17" t="str">
        <f t="shared" si="9088"/>
        <v>=COUNTIFS(C$3:C6193,C6193)</v>
      </c>
      <c r="Z6193" s="25" t="str">
        <f t="shared" si="9089"/>
        <v>#NAME?</v>
      </c>
      <c r="AA6193" s="25" t="str">
        <f t="shared" si="9090"/>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1"/>
        <v>1</v>
      </c>
      <c r="B6194" s="10">
        <f t="shared" si="8292"/>
        <v>1</v>
      </c>
      <c r="C6194" s="12" t="s">
        <v>11764</v>
      </c>
      <c r="D6194" s="21" t="s">
        <v>29</v>
      </c>
      <c r="E6194" s="21" t="s">
        <v>11765</v>
      </c>
      <c r="F6194" s="21"/>
      <c r="G6194" s="21"/>
      <c r="H6194" s="21" t="s">
        <v>11766</v>
      </c>
      <c r="I6194" s="21" t="s">
        <v>11767</v>
      </c>
      <c r="J6194" s="21" t="s">
        <v>1673</v>
      </c>
      <c r="K6194" s="21">
        <v>1.0</v>
      </c>
      <c r="L6194" s="21" t="s">
        <v>196</v>
      </c>
      <c r="M6194" s="21" t="s">
        <v>11768</v>
      </c>
      <c r="N6194" s="21" t="s">
        <v>11769</v>
      </c>
      <c r="O6194" s="21"/>
      <c r="P6194" s="21"/>
      <c r="Q6194" s="21"/>
      <c r="R6194" s="21" t="s">
        <v>11752</v>
      </c>
      <c r="S6194" s="21" t="s">
        <v>11753</v>
      </c>
      <c r="T6194" s="21" t="s">
        <v>11770</v>
      </c>
      <c r="U6194" s="23"/>
      <c r="V6194" s="23"/>
      <c r="W6194" s="15">
        <f t="shared" si="2"/>
        <v>45635</v>
      </c>
      <c r="X6194" s="24">
        <v>6193.0</v>
      </c>
      <c r="Y6194" s="17" t="str">
        <f t="shared" si="9088"/>
        <v>=COUNTIFS(C$3:C6194,C6194)</v>
      </c>
      <c r="Z6194" s="25" t="str">
        <f t="shared" si="9089"/>
        <v>#NAME?</v>
      </c>
      <c r="AA6194" s="25" t="str">
        <f t="shared" si="9090"/>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1"/>
        <v>12</v>
      </c>
      <c r="B6195" s="10">
        <f t="shared" si="8292"/>
        <v>17</v>
      </c>
      <c r="C6195" s="12" t="s">
        <v>11445</v>
      </c>
      <c r="D6195" s="21" t="str">
        <f t="shared" ref="D6195:D6197" si="9092">VLOOKUP($C6195,$C$1:$P$7320,2,0)</f>
        <v>comp</v>
      </c>
      <c r="E6195" s="21" t="str">
        <f>VLOOKUP($C6195,$C$1:$P$7320,3,0)</f>
        <v>sandhi, fut + ind</v>
      </c>
      <c r="F6195" s="21" t="str">
        <f t="shared" ref="F6195:F6197" si="9093">VLOOKUP($C6195,$C$1:$P$7320,4,0)</f>
        <v/>
      </c>
      <c r="G6195" s="21"/>
      <c r="H6195" s="21" t="str">
        <f t="shared" ref="H6195:H6197" si="9094">VLOOKUP($C6195,$C$1:$P$7320,6,0)</f>
        <v/>
      </c>
      <c r="I6195" s="21" t="str">
        <f t="shared" ref="I6195:I6197" si="9095">VLOOKUP($C6195,$C$1:$P$7320,7,0)</f>
        <v/>
      </c>
      <c r="J6195" s="21" t="str">
        <f t="shared" ref="J6195:J6197" si="9096">VLOOKUP($C6195,$C$1:$P$7320,8,0)</f>
        <v/>
      </c>
      <c r="K6195" s="21" t="str">
        <f t="shared" ref="K6195:K6197" si="9097">VLOOKUP($C6195,$C$1:$P$7320,9,0)</f>
        <v/>
      </c>
      <c r="L6195" s="21" t="str">
        <f t="shared" ref="L6195:L6197" si="9098">VLOOKUP($C6195,$C$1:$P$7320,10,0)</f>
        <v/>
      </c>
      <c r="M6195" s="21" t="str">
        <f t="shared" ref="M6195:M6197" si="9099">VLOOKUP($C6195,$C$1:$P$7320,11,0)</f>
        <v/>
      </c>
      <c r="N6195" s="21" t="str">
        <f t="shared" ref="N6195:N6197" si="9100">VLOOKUP($C6195,$C$1:$P$7320,12,0)</f>
        <v>bhuñjissāmi + iti</v>
      </c>
      <c r="O6195" s="21" t="str">
        <f t="shared" ref="O6195:O6197" si="9101">VLOOKUP($C6195,$C$1:$P$7320,13,0)</f>
        <v/>
      </c>
      <c r="P6195" s="21" t="str">
        <f t="shared" ref="P6195:P6197" si="9102">VLOOKUP($C6195,$C$1:$P$7320,14,0)</f>
        <v/>
      </c>
      <c r="Q6195" s="21"/>
      <c r="R6195" s="21" t="s">
        <v>11752</v>
      </c>
      <c r="S6195" s="21" t="s">
        <v>11753</v>
      </c>
      <c r="T6195" s="21" t="s">
        <v>11754</v>
      </c>
      <c r="U6195" s="23"/>
      <c r="V6195" s="23"/>
      <c r="W6195" s="15">
        <f t="shared" si="2"/>
        <v>45635</v>
      </c>
      <c r="X6195" s="24">
        <v>6194.0</v>
      </c>
      <c r="Y6195" s="17" t="str">
        <f t="shared" si="9088"/>
        <v>=COUNTIFS(C$3:C6195,C6195)</v>
      </c>
      <c r="Z6195" s="25" t="str">
        <f t="shared" si="9089"/>
        <v>#NAME?</v>
      </c>
      <c r="AA6195" s="25" t="str">
        <f t="shared" si="9090"/>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1"/>
        <v>49</v>
      </c>
      <c r="B6196" s="10">
        <f t="shared" si="8292"/>
        <v>75</v>
      </c>
      <c r="C6196" s="12" t="s">
        <v>11137</v>
      </c>
      <c r="D6196" s="21" t="str">
        <f t="shared" si="9092"/>
        <v>noun</v>
      </c>
      <c r="E6196" s="21" t="s">
        <v>1988</v>
      </c>
      <c r="F6196" s="21" t="str">
        <f t="shared" si="9093"/>
        <v/>
      </c>
      <c r="G6196" s="21"/>
      <c r="H6196" s="21" t="str">
        <f t="shared" si="9094"/>
        <v>training, precept, training precept</v>
      </c>
      <c r="I6196" s="21" t="str">
        <f t="shared" si="9095"/>
        <v/>
      </c>
      <c r="J6196" s="21" t="str">
        <f t="shared" si="9096"/>
        <v>√sikkh (train)</v>
      </c>
      <c r="K6196" s="21">
        <f t="shared" si="9097"/>
        <v>1</v>
      </c>
      <c r="L6196" s="21" t="str">
        <f t="shared" si="9098"/>
        <v>a</v>
      </c>
      <c r="M6196" s="21" t="str">
        <f t="shared" si="9099"/>
        <v/>
      </c>
      <c r="N6196" s="21" t="str">
        <f t="shared" si="9100"/>
        <v>√sikkh + ā</v>
      </c>
      <c r="O6196" s="21" t="str">
        <f t="shared" si="9101"/>
        <v/>
      </c>
      <c r="P6196" s="21" t="str">
        <f t="shared" si="9102"/>
        <v/>
      </c>
      <c r="Q6196" s="21"/>
      <c r="R6196" s="21" t="s">
        <v>11752</v>
      </c>
      <c r="S6196" s="21" t="s">
        <v>11753</v>
      </c>
      <c r="T6196" s="21" t="s">
        <v>11754</v>
      </c>
      <c r="U6196" s="23"/>
      <c r="V6196" s="23"/>
      <c r="W6196" s="15">
        <f t="shared" si="2"/>
        <v>45635</v>
      </c>
      <c r="X6196" s="24">
        <v>6195.0</v>
      </c>
      <c r="Y6196" s="17" t="str">
        <f t="shared" si="9088"/>
        <v>=COUNTIFS(C$3:C6196,C6196)</v>
      </c>
      <c r="Z6196" s="25" t="str">
        <f t="shared" si="9089"/>
        <v>#NAME?</v>
      </c>
      <c r="AA6196" s="25" t="str">
        <f t="shared" si="9090"/>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1"/>
        <v>50</v>
      </c>
      <c r="B6197" s="10">
        <f t="shared" si="8292"/>
        <v>76</v>
      </c>
      <c r="C6197" s="12" t="s">
        <v>10666</v>
      </c>
      <c r="D6197" s="21" t="str">
        <f t="shared" si="9092"/>
        <v>noun</v>
      </c>
      <c r="E6197" s="21" t="s">
        <v>11370</v>
      </c>
      <c r="F6197" s="21" t="str">
        <f t="shared" si="9093"/>
        <v/>
      </c>
      <c r="G6197" s="21"/>
      <c r="H6197" s="21" t="str">
        <f t="shared" si="9094"/>
        <v>duty; obligation; business; something to be done</v>
      </c>
      <c r="I6197" s="21" t="str">
        <f t="shared" si="9095"/>
        <v>to be done</v>
      </c>
      <c r="J6197" s="21" t="str">
        <f t="shared" si="9096"/>
        <v>√kar (do, make)</v>
      </c>
      <c r="K6197" s="21">
        <f t="shared" si="9097"/>
        <v>7</v>
      </c>
      <c r="L6197" s="21" t="str">
        <f t="shared" si="9098"/>
        <v>o</v>
      </c>
      <c r="M6197" s="21" t="str">
        <f t="shared" si="9099"/>
        <v/>
      </c>
      <c r="N6197" s="21" t="str">
        <f t="shared" si="9100"/>
        <v>√kar + aṇīya</v>
      </c>
      <c r="O6197" s="21" t="str">
        <f t="shared" si="9101"/>
        <v/>
      </c>
      <c r="P6197" s="21" t="str">
        <f t="shared" si="9102"/>
        <v/>
      </c>
      <c r="Q6197" s="21"/>
      <c r="R6197" s="21" t="s">
        <v>11752</v>
      </c>
      <c r="S6197" s="21" t="s">
        <v>11753</v>
      </c>
      <c r="T6197" s="21" t="s">
        <v>11754</v>
      </c>
      <c r="U6197" s="23"/>
      <c r="V6197" s="23"/>
      <c r="W6197" s="15">
        <f t="shared" si="2"/>
        <v>45635</v>
      </c>
      <c r="X6197" s="24">
        <v>6196.0</v>
      </c>
      <c r="Y6197" s="17" t="str">
        <f t="shared" si="9088"/>
        <v>=COUNTIFS(C$3:C6197,C6197)</v>
      </c>
      <c r="Z6197" s="25" t="str">
        <f t="shared" si="9089"/>
        <v>#NAME?</v>
      </c>
      <c r="AA6197" s="25" t="str">
        <f t="shared" si="9090"/>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92"/>
        <v>0</v>
      </c>
      <c r="C6198" s="130"/>
      <c r="D6198" s="130"/>
      <c r="E6198" s="130"/>
      <c r="F6198" s="130"/>
      <c r="G6198" s="130"/>
      <c r="H6198" s="130"/>
      <c r="I6198" s="130"/>
      <c r="J6198" s="130"/>
      <c r="K6198" s="130"/>
      <c r="L6198" s="130"/>
      <c r="M6198" s="130"/>
      <c r="N6198" s="130"/>
      <c r="O6198" s="130"/>
      <c r="P6198" s="130"/>
      <c r="Q6198" s="130"/>
      <c r="R6198" s="130"/>
      <c r="S6198" s="130"/>
      <c r="T6198" s="130"/>
      <c r="U6198" s="36"/>
      <c r="V6198" s="36"/>
      <c r="W6198" s="15">
        <f t="shared" si="2"/>
        <v>45635</v>
      </c>
      <c r="X6198" s="24">
        <v>6197.0</v>
      </c>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92"/>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2"/>
        <v>45635</v>
      </c>
      <c r="X6199" s="24">
        <v>6198.0</v>
      </c>
      <c r="Y6199" s="17" t="str">
        <f t="shared" ref="Y6199:Y6207" si="9103">formulatext(A6199)</f>
        <v>#N/A</v>
      </c>
      <c r="Z6199" s="25" t="str">
        <f t="shared" ref="Z6199:Z6207" si="9104">org.libreoffice.regex(Y6199,"(\= COUNTIFS\(C\$\d{1,3}:)(C\d{1,3})(,)(C\d{1,3})(\))","$2")</f>
        <v>#NAME?</v>
      </c>
      <c r="AA6199" s="25" t="str">
        <f t="shared" ref="AA6199:AA6207" si="9105">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92"/>
        <v>1</v>
      </c>
      <c r="C6200" s="12" t="s">
        <v>11771</v>
      </c>
      <c r="D6200" s="21"/>
      <c r="E6200" s="21"/>
      <c r="F6200" s="21"/>
      <c r="G6200" s="21"/>
      <c r="H6200" s="21"/>
      <c r="I6200" s="21"/>
      <c r="J6200" s="21"/>
      <c r="K6200" s="21"/>
      <c r="L6200" s="21"/>
      <c r="M6200" s="21"/>
      <c r="N6200" s="21"/>
      <c r="O6200" s="21"/>
      <c r="P6200" s="21"/>
      <c r="Q6200" s="21"/>
      <c r="R6200" s="21"/>
      <c r="S6200" s="21"/>
      <c r="T6200" s="21"/>
      <c r="U6200" s="23"/>
      <c r="V6200" s="23"/>
      <c r="W6200" s="15">
        <f t="shared" si="2"/>
        <v>45635</v>
      </c>
      <c r="X6200" s="24">
        <v>6199.0</v>
      </c>
      <c r="Y6200" s="17" t="str">
        <f t="shared" si="9103"/>
        <v>#N/A</v>
      </c>
      <c r="Z6200" s="25" t="str">
        <f t="shared" si="9104"/>
        <v>#NAME?</v>
      </c>
      <c r="AA6200" s="25" t="str">
        <f t="shared" si="9105"/>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106">COUNTIFS(C$3:C6201,C6201)</f>
        <v>55</v>
      </c>
      <c r="B6201" s="10">
        <f t="shared" si="8292"/>
        <v>80</v>
      </c>
      <c r="C6201" s="12" t="s">
        <v>1856</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11771</v>
      </c>
      <c r="S6201" s="21" t="s">
        <v>11772</v>
      </c>
      <c r="T6201" s="21" t="s">
        <v>11773</v>
      </c>
      <c r="U6201" s="77"/>
      <c r="V6201" s="23"/>
      <c r="W6201" s="15">
        <f t="shared" si="2"/>
        <v>45635</v>
      </c>
      <c r="X6201" s="24">
        <v>6200.0</v>
      </c>
      <c r="Y6201" s="17" t="str">
        <f t="shared" si="9103"/>
        <v>=COUNTIFS(C$3:C6201,C6201)</v>
      </c>
      <c r="Z6201" s="25" t="str">
        <f t="shared" si="9104"/>
        <v>#NAME?</v>
      </c>
      <c r="AA6201" s="25" t="str">
        <f t="shared" si="9105"/>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106"/>
        <v>1</v>
      </c>
      <c r="B6202" s="10">
        <f t="shared" si="8292"/>
        <v>1</v>
      </c>
      <c r="C6202" s="12" t="s">
        <v>11774</v>
      </c>
      <c r="D6202" s="21" t="s">
        <v>29</v>
      </c>
      <c r="E6202" s="21" t="s">
        <v>11775</v>
      </c>
      <c r="F6202" s="21"/>
      <c r="G6202" s="21"/>
      <c r="H6202" s="21" t="s">
        <v>11776</v>
      </c>
      <c r="I6202" s="21" t="s">
        <v>11777</v>
      </c>
      <c r="J6202" s="21"/>
      <c r="K6202" s="21"/>
      <c r="L6202" s="21"/>
      <c r="M6202" s="21"/>
      <c r="N6202" s="21" t="s">
        <v>11778</v>
      </c>
      <c r="O6202" s="21"/>
      <c r="P6202" s="21"/>
      <c r="Q6202" s="21"/>
      <c r="R6202" s="21" t="s">
        <v>11771</v>
      </c>
      <c r="S6202" s="21" t="s">
        <v>11772</v>
      </c>
      <c r="T6202" s="21" t="s">
        <v>11779</v>
      </c>
      <c r="U6202" s="23"/>
      <c r="V6202" s="23"/>
      <c r="W6202" s="15">
        <f t="shared" si="2"/>
        <v>45635</v>
      </c>
      <c r="X6202" s="24">
        <v>6201.0</v>
      </c>
      <c r="Y6202" s="17" t="str">
        <f t="shared" si="9103"/>
        <v>=COUNTIFS(C$3:C6202,C6202)</v>
      </c>
      <c r="Z6202" s="25" t="str">
        <f t="shared" si="9104"/>
        <v>#NAME?</v>
      </c>
      <c r="AA6202" s="25" t="str">
        <f t="shared" si="9105"/>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06"/>
        <v>1</v>
      </c>
      <c r="B6203" s="10">
        <f t="shared" si="8292"/>
        <v>1</v>
      </c>
      <c r="C6203" s="12" t="s">
        <v>11780</v>
      </c>
      <c r="D6203" s="27" t="s">
        <v>29</v>
      </c>
      <c r="E6203" s="27" t="s">
        <v>11781</v>
      </c>
      <c r="F6203" s="21"/>
      <c r="G6203" s="21"/>
      <c r="H6203" s="21" t="s">
        <v>11782</v>
      </c>
      <c r="I6203" s="21"/>
      <c r="J6203" s="21"/>
      <c r="K6203" s="21"/>
      <c r="L6203" s="21"/>
      <c r="M6203" s="21"/>
      <c r="N6203" s="21" t="s">
        <v>11783</v>
      </c>
      <c r="O6203" s="21"/>
      <c r="P6203" s="21"/>
      <c r="Q6203" s="21"/>
      <c r="R6203" s="21" t="s">
        <v>11771</v>
      </c>
      <c r="S6203" s="21" t="s">
        <v>11772</v>
      </c>
      <c r="T6203" s="21" t="s">
        <v>11784</v>
      </c>
      <c r="U6203" s="23"/>
      <c r="V6203" s="23"/>
      <c r="W6203" s="15">
        <f t="shared" si="2"/>
        <v>45635</v>
      </c>
      <c r="X6203" s="24">
        <v>6202.0</v>
      </c>
      <c r="Y6203" s="17" t="str">
        <f t="shared" si="9103"/>
        <v>=COUNTIFS(C$3:C6203,C6203)</v>
      </c>
      <c r="Z6203" s="25" t="str">
        <f t="shared" si="9104"/>
        <v>#NAME?</v>
      </c>
      <c r="AA6203" s="25" t="str">
        <f t="shared" si="9105"/>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06"/>
        <v>3</v>
      </c>
      <c r="B6204" s="10">
        <f t="shared" si="8292"/>
        <v>4</v>
      </c>
      <c r="C6204" s="12" t="s">
        <v>6516</v>
      </c>
      <c r="D6204" s="21" t="str">
        <f t="shared" ref="D6204:D6207" si="9107">VLOOKUP($C6204,$C$1:$P$7320,2,0)</f>
        <v>adj</v>
      </c>
      <c r="E6204" s="21" t="str">
        <f t="shared" ref="E6204:E6205" si="9108">VLOOKUP($C6204,$C$1:$P$7320,3,0)</f>
        <v>nt acc sg of kāraka</v>
      </c>
      <c r="F6204" s="21" t="str">
        <f t="shared" ref="F6204:F6207" si="9109">VLOOKUP($C6204,$C$1:$P$7320,4,0)</f>
        <v/>
      </c>
      <c r="G6204" s="21"/>
      <c r="H6204" s="21" t="str">
        <f t="shared" ref="H6204:H6207" si="9110">VLOOKUP($C6204,$C$1:$P$7320,6,0)</f>
        <v>making</v>
      </c>
      <c r="I6204" s="21" t="str">
        <f t="shared" ref="I6204:I6207" si="9111">VLOOKUP($C6204,$C$1:$P$7320,7,0)</f>
        <v/>
      </c>
      <c r="J6204" s="21" t="str">
        <f t="shared" ref="J6204:J6207" si="9112">VLOOKUP($C6204,$C$1:$P$7320,8,0)</f>
        <v>√kar (do, make)</v>
      </c>
      <c r="K6204" s="21">
        <f t="shared" ref="K6204:K6207" si="9113">VLOOKUP($C6204,$C$1:$P$7320,9,0)</f>
        <v>7</v>
      </c>
      <c r="L6204" s="21" t="str">
        <f t="shared" ref="L6204:L6207" si="9114">VLOOKUP($C6204,$C$1:$P$7320,10,0)</f>
        <v>o</v>
      </c>
      <c r="M6204" s="21" t="str">
        <f t="shared" ref="M6204:M6207" si="9115">VLOOKUP($C6204,$C$1:$P$7320,11,0)</f>
        <v/>
      </c>
      <c r="N6204" s="21" t="str">
        <f t="shared" ref="N6204:N6207" si="9116">VLOOKUP($C6204,$C$1:$P$7320,12,0)</f>
        <v>√kar + *aka + aṃ</v>
      </c>
      <c r="O6204" s="21" t="str">
        <f t="shared" ref="O6204:O6207" si="9117">VLOOKUP($C6204,$C$1:$P$7320,13,0)</f>
        <v/>
      </c>
      <c r="P6204" s="21" t="str">
        <f t="shared" ref="P6204:P6207" si="9118">VLOOKUP($C6204,$C$1:$P$7320,14,0)</f>
        <v/>
      </c>
      <c r="Q6204" s="21"/>
      <c r="R6204" s="21" t="s">
        <v>11771</v>
      </c>
      <c r="S6204" s="21" t="s">
        <v>11772</v>
      </c>
      <c r="T6204" s="21" t="s">
        <v>11773</v>
      </c>
      <c r="U6204" s="23"/>
      <c r="V6204" s="23"/>
      <c r="W6204" s="15">
        <f t="shared" si="2"/>
        <v>45635</v>
      </c>
      <c r="X6204" s="24">
        <v>6203.0</v>
      </c>
      <c r="Y6204" s="17" t="str">
        <f t="shared" si="9103"/>
        <v>=COUNTIFS(C$3:C6204,C6204)</v>
      </c>
      <c r="Z6204" s="25" t="str">
        <f t="shared" si="9104"/>
        <v>#NAME?</v>
      </c>
      <c r="AA6204" s="25" t="str">
        <f t="shared" si="9105"/>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06"/>
        <v>13</v>
      </c>
      <c r="B6205" s="10">
        <f t="shared" si="8292"/>
        <v>17</v>
      </c>
      <c r="C6205" s="12" t="s">
        <v>11445</v>
      </c>
      <c r="D6205" s="21" t="str">
        <f t="shared" si="9107"/>
        <v>comp</v>
      </c>
      <c r="E6205" s="21" t="str">
        <f t="shared" si="9108"/>
        <v>sandhi, fut + ind</v>
      </c>
      <c r="F6205" s="21" t="str">
        <f t="shared" si="9109"/>
        <v/>
      </c>
      <c r="G6205" s="21"/>
      <c r="H6205" s="21" t="str">
        <f t="shared" si="9110"/>
        <v/>
      </c>
      <c r="I6205" s="21" t="str">
        <f t="shared" si="9111"/>
        <v/>
      </c>
      <c r="J6205" s="21" t="str">
        <f t="shared" si="9112"/>
        <v/>
      </c>
      <c r="K6205" s="21" t="str">
        <f t="shared" si="9113"/>
        <v/>
      </c>
      <c r="L6205" s="21" t="str">
        <f t="shared" si="9114"/>
        <v/>
      </c>
      <c r="M6205" s="21" t="str">
        <f t="shared" si="9115"/>
        <v/>
      </c>
      <c r="N6205" s="21" t="str">
        <f t="shared" si="9116"/>
        <v>bhuñjissāmi + iti</v>
      </c>
      <c r="O6205" s="21" t="str">
        <f t="shared" si="9117"/>
        <v/>
      </c>
      <c r="P6205" s="21" t="str">
        <f t="shared" si="9118"/>
        <v/>
      </c>
      <c r="Q6205" s="21"/>
      <c r="R6205" s="21" t="s">
        <v>11771</v>
      </c>
      <c r="S6205" s="21" t="s">
        <v>11772</v>
      </c>
      <c r="T6205" s="21" t="s">
        <v>11773</v>
      </c>
      <c r="U6205" s="23"/>
      <c r="V6205" s="23"/>
      <c r="W6205" s="15">
        <f t="shared" si="2"/>
        <v>45635</v>
      </c>
      <c r="X6205" s="24">
        <v>6204.0</v>
      </c>
      <c r="Y6205" s="17" t="str">
        <f t="shared" si="9103"/>
        <v>=COUNTIFS(C$3:C6205,C6205)</v>
      </c>
      <c r="Z6205" s="25" t="str">
        <f t="shared" si="9104"/>
        <v>#NAME?</v>
      </c>
      <c r="AA6205" s="25" t="str">
        <f t="shared" si="9105"/>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06"/>
        <v>50</v>
      </c>
      <c r="B6206" s="10">
        <f t="shared" si="8292"/>
        <v>75</v>
      </c>
      <c r="C6206" s="12" t="s">
        <v>11137</v>
      </c>
      <c r="D6206" s="21" t="str">
        <f t="shared" si="9107"/>
        <v>noun</v>
      </c>
      <c r="E6206" s="21" t="s">
        <v>1988</v>
      </c>
      <c r="F6206" s="21" t="str">
        <f t="shared" si="9109"/>
        <v/>
      </c>
      <c r="G6206" s="21"/>
      <c r="H6206" s="21" t="str">
        <f t="shared" si="9110"/>
        <v>training, precept, training precept</v>
      </c>
      <c r="I6206" s="21" t="str">
        <f t="shared" si="9111"/>
        <v/>
      </c>
      <c r="J6206" s="21" t="str">
        <f t="shared" si="9112"/>
        <v>√sikkh (train)</v>
      </c>
      <c r="K6206" s="21">
        <f t="shared" si="9113"/>
        <v>1</v>
      </c>
      <c r="L6206" s="21" t="str">
        <f t="shared" si="9114"/>
        <v>a</v>
      </c>
      <c r="M6206" s="21" t="str">
        <f t="shared" si="9115"/>
        <v/>
      </c>
      <c r="N6206" s="21" t="str">
        <f t="shared" si="9116"/>
        <v>√sikkh + ā</v>
      </c>
      <c r="O6206" s="21" t="str">
        <f t="shared" si="9117"/>
        <v/>
      </c>
      <c r="P6206" s="21" t="str">
        <f t="shared" si="9118"/>
        <v/>
      </c>
      <c r="Q6206" s="21"/>
      <c r="R6206" s="21" t="s">
        <v>11771</v>
      </c>
      <c r="S6206" s="21" t="s">
        <v>11772</v>
      </c>
      <c r="T6206" s="21" t="s">
        <v>11773</v>
      </c>
      <c r="U6206" s="23"/>
      <c r="V6206" s="23"/>
      <c r="W6206" s="15">
        <f t="shared" si="2"/>
        <v>45635</v>
      </c>
      <c r="X6206" s="24">
        <v>6205.0</v>
      </c>
      <c r="Y6206" s="17" t="str">
        <f t="shared" si="9103"/>
        <v>=COUNTIFS(C$3:C6206,C6206)</v>
      </c>
      <c r="Z6206" s="25" t="str">
        <f t="shared" si="9104"/>
        <v>#NAME?</v>
      </c>
      <c r="AA6206" s="25" t="str">
        <f t="shared" si="9105"/>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06"/>
        <v>51</v>
      </c>
      <c r="B6207" s="10">
        <f t="shared" si="8292"/>
        <v>76</v>
      </c>
      <c r="C6207" s="12" t="s">
        <v>10666</v>
      </c>
      <c r="D6207" s="21" t="str">
        <f t="shared" si="9107"/>
        <v>noun</v>
      </c>
      <c r="E6207" s="21" t="s">
        <v>11370</v>
      </c>
      <c r="F6207" s="21" t="str">
        <f t="shared" si="9109"/>
        <v/>
      </c>
      <c r="G6207" s="21"/>
      <c r="H6207" s="21" t="str">
        <f t="shared" si="9110"/>
        <v>duty; obligation; business; something to be done</v>
      </c>
      <c r="I6207" s="21" t="str">
        <f t="shared" si="9111"/>
        <v>to be done</v>
      </c>
      <c r="J6207" s="21" t="str">
        <f t="shared" si="9112"/>
        <v>√kar (do, make)</v>
      </c>
      <c r="K6207" s="21">
        <f t="shared" si="9113"/>
        <v>7</v>
      </c>
      <c r="L6207" s="21" t="str">
        <f t="shared" si="9114"/>
        <v>o</v>
      </c>
      <c r="M6207" s="21" t="str">
        <f t="shared" si="9115"/>
        <v/>
      </c>
      <c r="N6207" s="21" t="str">
        <f t="shared" si="9116"/>
        <v>√kar + aṇīya</v>
      </c>
      <c r="O6207" s="21" t="str">
        <f t="shared" si="9117"/>
        <v/>
      </c>
      <c r="P6207" s="21" t="str">
        <f t="shared" si="9118"/>
        <v/>
      </c>
      <c r="Q6207" s="21"/>
      <c r="R6207" s="21" t="s">
        <v>11771</v>
      </c>
      <c r="S6207" s="21" t="s">
        <v>11772</v>
      </c>
      <c r="T6207" s="21" t="s">
        <v>11773</v>
      </c>
      <c r="U6207" s="23"/>
      <c r="V6207" s="23"/>
      <c r="W6207" s="15">
        <f t="shared" si="2"/>
        <v>45635</v>
      </c>
      <c r="X6207" s="24">
        <v>6206.0</v>
      </c>
      <c r="Y6207" s="17" t="str">
        <f t="shared" si="9103"/>
        <v>=COUNTIFS(C$3:C6207,C6207)</v>
      </c>
      <c r="Z6207" s="25" t="str">
        <f t="shared" si="9104"/>
        <v>#NAME?</v>
      </c>
      <c r="AA6207" s="25" t="str">
        <f t="shared" si="9105"/>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2"/>
      <c r="B6208" s="10">
        <f t="shared" si="8292"/>
        <v>0</v>
      </c>
      <c r="C6208" s="113"/>
      <c r="D6208" s="114"/>
      <c r="E6208" s="114"/>
      <c r="F6208" s="114"/>
      <c r="G6208" s="114"/>
      <c r="H6208" s="114"/>
      <c r="I6208" s="114"/>
      <c r="J6208" s="114"/>
      <c r="K6208" s="114"/>
      <c r="L6208" s="114"/>
      <c r="M6208" s="114"/>
      <c r="N6208" s="114"/>
      <c r="O6208" s="114"/>
      <c r="P6208" s="114"/>
      <c r="Q6208" s="114"/>
      <c r="R6208" s="114"/>
      <c r="S6208" s="114"/>
      <c r="T6208" s="114"/>
      <c r="U6208" s="112"/>
      <c r="V6208" s="112"/>
      <c r="W6208" s="15">
        <f t="shared" si="2"/>
        <v>45635</v>
      </c>
      <c r="X6208" s="24">
        <v>6207.0</v>
      </c>
      <c r="Y6208" s="112"/>
      <c r="Z6208" s="112"/>
      <c r="AA6208" s="112"/>
      <c r="AB6208" s="112"/>
      <c r="AC6208" s="112"/>
      <c r="AD6208" s="112"/>
      <c r="AE6208" s="112"/>
      <c r="AF6208" s="112"/>
      <c r="AG6208" s="112"/>
      <c r="AH6208" s="112"/>
      <c r="AI6208" s="112"/>
      <c r="AJ6208" s="112"/>
      <c r="AK6208" s="112"/>
      <c r="AL6208" s="115"/>
      <c r="AM6208" s="115"/>
      <c r="AN6208" s="115"/>
      <c r="AO6208" s="115"/>
      <c r="AP6208" s="115"/>
      <c r="AQ6208" s="115"/>
      <c r="AR6208" s="115"/>
      <c r="AS6208" s="115"/>
      <c r="AT6208" s="115"/>
      <c r="AU6208" s="115"/>
    </row>
    <row r="6209" ht="15.75" customHeight="1">
      <c r="A6209" s="116"/>
      <c r="B6209" s="10">
        <f t="shared" si="8292"/>
        <v>1</v>
      </c>
      <c r="C6209" s="117" t="s">
        <v>11785</v>
      </c>
      <c r="D6209" s="118"/>
      <c r="E6209" s="118"/>
      <c r="F6209" s="118"/>
      <c r="G6209" s="118"/>
      <c r="H6209" s="118"/>
      <c r="I6209" s="118"/>
      <c r="J6209" s="118"/>
      <c r="K6209" s="118"/>
      <c r="L6209" s="118"/>
      <c r="M6209" s="118"/>
      <c r="N6209" s="118"/>
      <c r="O6209" s="118"/>
      <c r="P6209" s="118"/>
      <c r="Q6209" s="124"/>
      <c r="R6209" s="118"/>
      <c r="S6209" s="118"/>
      <c r="T6209" s="120"/>
      <c r="U6209" s="121"/>
      <c r="V6209" s="121"/>
      <c r="W6209" s="15">
        <f t="shared" si="2"/>
        <v>45635</v>
      </c>
      <c r="X6209" s="24">
        <v>6208.0</v>
      </c>
      <c r="Y6209" s="121"/>
      <c r="Z6209" s="121"/>
      <c r="AA6209" s="121"/>
      <c r="AB6209" s="121"/>
      <c r="AC6209" s="121"/>
      <c r="AD6209" s="121"/>
      <c r="AE6209" s="121"/>
      <c r="AF6209" s="121"/>
      <c r="AG6209" s="121"/>
      <c r="AH6209" s="121"/>
      <c r="AI6209" s="121"/>
      <c r="AJ6209" s="121"/>
      <c r="AK6209" s="121"/>
      <c r="AL6209" s="122"/>
      <c r="AM6209" s="122"/>
      <c r="AN6209" s="122"/>
      <c r="AO6209" s="122"/>
      <c r="AP6209" s="122"/>
      <c r="AQ6209" s="122"/>
      <c r="AR6209" s="122"/>
      <c r="AS6209" s="122"/>
      <c r="AT6209" s="122"/>
      <c r="AU6209" s="122"/>
    </row>
    <row r="6210" ht="15.75" customHeight="1">
      <c r="A6210" s="123">
        <f t="shared" ref="A6210:A6213" si="9119">COUNTIFS(C$3:C6210,C6210)</f>
        <v>1</v>
      </c>
      <c r="B6210" s="10">
        <f t="shared" si="8292"/>
        <v>1</v>
      </c>
      <c r="C6210" s="117" t="s">
        <v>11786</v>
      </c>
      <c r="D6210" s="124" t="s">
        <v>47</v>
      </c>
      <c r="E6210" s="119" t="s">
        <v>11787</v>
      </c>
      <c r="F6210" s="124"/>
      <c r="G6210" s="124"/>
      <c r="H6210" s="119" t="s">
        <v>11788</v>
      </c>
      <c r="I6210" s="124"/>
      <c r="J6210" s="124"/>
      <c r="K6210" s="124"/>
      <c r="L6210" s="124"/>
      <c r="M6210" s="124"/>
      <c r="N6210" s="119" t="s">
        <v>11789</v>
      </c>
      <c r="O6210" s="124" t="s">
        <v>65</v>
      </c>
      <c r="P6210" s="119" t="s">
        <v>11789</v>
      </c>
      <c r="Q6210" s="124"/>
      <c r="R6210" s="124" t="s">
        <v>11771</v>
      </c>
      <c r="S6210" s="124" t="s">
        <v>11772</v>
      </c>
      <c r="T6210" s="119" t="s">
        <v>11790</v>
      </c>
      <c r="U6210" s="126"/>
      <c r="V6210" s="126"/>
      <c r="W6210" s="15">
        <f t="shared" si="2"/>
        <v>45635</v>
      </c>
      <c r="X6210" s="24">
        <v>6209.0</v>
      </c>
      <c r="Y6210" s="121" t="str">
        <f>formulatext(A6210)</f>
        <v>=COUNTIFS(C$3:C6210,C6210)</v>
      </c>
      <c r="Z6210" s="127" t="str">
        <f>org.libreoffice.regex(Y6210,"(\= COUNTIFS\(C\$\d{1,3}:)(C\d{1,3})(,)(C\d{1,3})(\))","$2")</f>
        <v>#NAME?</v>
      </c>
      <c r="AA6210" s="127" t="str">
        <f>org.libreoffice.regex(Y6210,"(\= COUNTIFS\(C\$\d{1,3}:)(C\d{1,3})(,)(C\d{1,3})(\))","$4")</f>
        <v>#NAME?</v>
      </c>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si="9119"/>
        <v>2</v>
      </c>
      <c r="B6211" s="10">
        <f t="shared" si="8292"/>
        <v>2</v>
      </c>
      <c r="C6211" s="117" t="s">
        <v>11691</v>
      </c>
      <c r="D6211" s="143" t="str">
        <f>VLOOKUP($C6211,$C$1:$P$6229,2,0)</f>
        <v>noun</v>
      </c>
      <c r="E6211" s="143" t="str">
        <f>VLOOKUP($C6211,$C$1:$P$6229,3,0)</f>
        <v>masc</v>
      </c>
      <c r="F6211" s="143" t="str">
        <f>VLOOKUP($C6211,$C$1:$P$6229,4,0)</f>
        <v/>
      </c>
      <c r="G6211" s="143"/>
      <c r="H6211" s="143" t="str">
        <f>VLOOKUP($C6211,$C$1:$P$6229,6,0)</f>
        <v>lump of food</v>
      </c>
      <c r="I6211" s="143" t="str">
        <f>VLOOKUP($C6211,$C$1:$P$6229,7,0)</f>
        <v/>
      </c>
      <c r="J6211" s="143" t="str">
        <f>VLOOKUP($C6211,$C$1:$P$6229,8,0)</f>
        <v/>
      </c>
      <c r="K6211" s="143" t="str">
        <f>VLOOKUP($C6211,$C$1:$P$6229,9,0)</f>
        <v/>
      </c>
      <c r="L6211" s="143" t="str">
        <f>VLOOKUP($C6211,$C$1:$P$6229,10,0)</f>
        <v/>
      </c>
      <c r="M6211" s="143" t="str">
        <f>VLOOKUP($C6211,$C$1:$P$6229,11,0)</f>
        <v/>
      </c>
      <c r="N6211" s="143" t="str">
        <f>VLOOKUP($C6211,$C$1:$P$6229,12,0)</f>
        <v/>
      </c>
      <c r="O6211" s="143" t="str">
        <f>VLOOKUP($C6211,$C$1:$P$6229,13,0)</f>
        <v/>
      </c>
      <c r="P6211" s="124" t="str">
        <f>VLOOKUP($C6211,$C$1:$P$6229,14,0)</f>
        <v/>
      </c>
      <c r="Q6211" s="124"/>
      <c r="R6211" s="124" t="s">
        <v>11771</v>
      </c>
      <c r="S6211" s="124" t="s">
        <v>11772</v>
      </c>
      <c r="T6211" s="139" t="s">
        <v>11785</v>
      </c>
      <c r="U6211" s="126"/>
      <c r="V6211" s="126"/>
      <c r="W6211" s="15">
        <f t="shared" si="2"/>
        <v>45635</v>
      </c>
      <c r="X6211" s="24">
        <v>6210.0</v>
      </c>
      <c r="Y6211" s="121"/>
      <c r="Z6211" s="127"/>
      <c r="AA6211" s="127"/>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119"/>
        <v>17</v>
      </c>
      <c r="B6212" s="10">
        <f t="shared" si="8292"/>
        <v>19</v>
      </c>
      <c r="C6212" s="128" t="s">
        <v>5844</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4"/>
      <c r="P6212" s="124"/>
      <c r="Q6212" s="124"/>
      <c r="R6212" s="124" t="s">
        <v>11771</v>
      </c>
      <c r="S6212" s="124" t="s">
        <v>11772</v>
      </c>
      <c r="T6212" s="129" t="s">
        <v>11785</v>
      </c>
      <c r="U6212" s="126"/>
      <c r="V6212" s="126"/>
      <c r="W6212" s="15">
        <f t="shared" si="2"/>
        <v>45635</v>
      </c>
      <c r="X6212" s="24">
        <v>6211.0</v>
      </c>
      <c r="Y6212" s="121" t="str">
        <f t="shared" ref="Y6212:Y6213" si="9120">formulatext(A6212)</f>
        <v>=COUNTIFS(C$3:C6212,C6212)</v>
      </c>
      <c r="Z6212" s="127" t="str">
        <f t="shared" ref="Z6212:Z6213" si="9121">org.libreoffice.regex(Y6212,"(\= COUNTIFS\(C\$\d{1,3}:)(C\d{1,3})(,)(C\d{1,3})(\))","$2")</f>
        <v>#NAME?</v>
      </c>
      <c r="AA6212" s="127" t="str">
        <f t="shared" ref="AA6212:AA6213" si="9122">org.libreoffice.regex(Y6212,"(\= COUNTIFS\(C\$\d{1,3}:)(C\d{1,3})(,)(C\d{1,3})(\))","$4")</f>
        <v>#NAME?</v>
      </c>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119"/>
        <v>2</v>
      </c>
      <c r="B6213" s="10">
        <f t="shared" si="8292"/>
        <v>3</v>
      </c>
      <c r="C6213" s="117" t="s">
        <v>8975</v>
      </c>
      <c r="D6213" s="124" t="str">
        <f>VLOOKUP($C6213,$C$1:$P$6229,2,0)</f>
        <v>ordin</v>
      </c>
      <c r="E6213" s="124" t="str">
        <f>VLOOKUP($C6213,$C$1:$P$6229,3,0)</f>
        <v>masc nom sg of pañcama</v>
      </c>
      <c r="F6213" s="124" t="str">
        <f>VLOOKUP($C6213,$C$1:$P$6229,4,0)</f>
        <v/>
      </c>
      <c r="G6213" s="124"/>
      <c r="H6213" s="124" t="str">
        <f>VLOOKUP($C6213,$C$1:$P$6229,6,0)</f>
        <v>fifth (5th)</v>
      </c>
      <c r="I6213" s="124" t="str">
        <f>VLOOKUP($C6213,$C$1:$P$6229,7,0)</f>
        <v/>
      </c>
      <c r="J6213" s="124" t="str">
        <f>VLOOKUP($C6213,$C$1:$P$6229,8,0)</f>
        <v/>
      </c>
      <c r="K6213" s="124" t="str">
        <f>VLOOKUP($C6213,$C$1:$P$6229,9,0)</f>
        <v/>
      </c>
      <c r="L6213" s="124" t="str">
        <f>VLOOKUP($C6213,$C$1:$P$6229,10,0)</f>
        <v/>
      </c>
      <c r="M6213" s="124" t="str">
        <f>VLOOKUP($C6213,$C$1:$P$6229,11,0)</f>
        <v/>
      </c>
      <c r="N6213" s="124" t="str">
        <f>VLOOKUP($C6213,$C$1:$P$6229,12,0)</f>
        <v>pañca + ma</v>
      </c>
      <c r="O6213" s="124" t="str">
        <f>VLOOKUP($C6213,$C$1:$P$6229,13,0)</f>
        <v/>
      </c>
      <c r="P6213" s="124" t="str">
        <f>VLOOKUP($C6213,$C$1:$P$6229,14,0)</f>
        <v/>
      </c>
      <c r="Q6213" s="124"/>
      <c r="R6213" s="124" t="s">
        <v>11771</v>
      </c>
      <c r="S6213" s="124" t="s">
        <v>11772</v>
      </c>
      <c r="T6213" s="129" t="s">
        <v>11785</v>
      </c>
      <c r="U6213" s="126"/>
      <c r="V6213" s="126"/>
      <c r="W6213" s="15">
        <f t="shared" si="2"/>
        <v>45635</v>
      </c>
      <c r="X6213" s="24">
        <v>6212.0</v>
      </c>
      <c r="Y6213" s="121" t="str">
        <f t="shared" si="9120"/>
        <v>=COUNTIFS(C$3:C6213,C6213)</v>
      </c>
      <c r="Z6213" s="127" t="str">
        <f t="shared" si="9121"/>
        <v>#NAME?</v>
      </c>
      <c r="AA6213" s="127" t="str">
        <f t="shared" si="9122"/>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36"/>
      <c r="B6214" s="10">
        <f t="shared" si="8292"/>
        <v>0</v>
      </c>
      <c r="C6214" s="130"/>
      <c r="D6214" s="130"/>
      <c r="E6214" s="130"/>
      <c r="F6214" s="130"/>
      <c r="G6214" s="130"/>
      <c r="H6214" s="130"/>
      <c r="I6214" s="130"/>
      <c r="J6214" s="130"/>
      <c r="K6214" s="130"/>
      <c r="L6214" s="130"/>
      <c r="M6214" s="130"/>
      <c r="N6214" s="130"/>
      <c r="O6214" s="130"/>
      <c r="P6214" s="130"/>
      <c r="Q6214" s="130"/>
      <c r="R6214" s="130"/>
      <c r="S6214" s="130"/>
      <c r="T6214" s="130"/>
      <c r="U6214" s="36"/>
      <c r="V6214" s="36"/>
      <c r="W6214" s="15">
        <f t="shared" si="2"/>
        <v>45635</v>
      </c>
      <c r="X6214" s="24">
        <v>6213.0</v>
      </c>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92"/>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2"/>
        <v>45635</v>
      </c>
      <c r="X6215" s="24">
        <v>6214.0</v>
      </c>
      <c r="Y6215" s="17" t="str">
        <f t="shared" ref="Y6215:Y6223" si="9123">formulatext(A6215)</f>
        <v>#N/A</v>
      </c>
      <c r="Z6215" s="25" t="str">
        <f t="shared" ref="Z6215:Z6223" si="9124">org.libreoffice.regex(Y6215,"(\= COUNTIFS\(C\$\d{1,3}:)(C\d{1,3})(,)(C\d{1,3})(\))","$2")</f>
        <v>#NAME?</v>
      </c>
      <c r="AA6215" s="25" t="str">
        <f t="shared" ref="AA6215:AA6223" si="9125">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92"/>
        <v>1</v>
      </c>
      <c r="C6216" s="12" t="s">
        <v>11791</v>
      </c>
      <c r="D6216" s="21"/>
      <c r="E6216" s="21"/>
      <c r="F6216" s="21"/>
      <c r="G6216" s="21"/>
      <c r="H6216" s="21"/>
      <c r="I6216" s="21"/>
      <c r="J6216" s="21"/>
      <c r="K6216" s="21"/>
      <c r="L6216" s="21"/>
      <c r="M6216" s="21"/>
      <c r="N6216" s="21"/>
      <c r="O6216" s="21"/>
      <c r="P6216" s="21"/>
      <c r="Q6216" s="21"/>
      <c r="R6216" s="21"/>
      <c r="S6216" s="21"/>
      <c r="T6216" s="21"/>
      <c r="U6216" s="23"/>
      <c r="V6216" s="23"/>
      <c r="W6216" s="15">
        <f t="shared" si="2"/>
        <v>45635</v>
      </c>
      <c r="X6216" s="24">
        <v>6215.0</v>
      </c>
      <c r="Y6216" s="17" t="str">
        <f t="shared" si="9123"/>
        <v>#N/A</v>
      </c>
      <c r="Z6216" s="25" t="str">
        <f t="shared" si="9124"/>
        <v>#NAME?</v>
      </c>
      <c r="AA6216" s="25" t="str">
        <f t="shared" si="9125"/>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126">COUNTIFS(C$3:C6217,C6217)</f>
        <v>56</v>
      </c>
      <c r="B6217" s="10">
        <f t="shared" si="8292"/>
        <v>80</v>
      </c>
      <c r="C6217" s="12" t="s">
        <v>1856</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11791</v>
      </c>
      <c r="S6217" s="21" t="s">
        <v>11792</v>
      </c>
      <c r="T6217" s="21" t="s">
        <v>11793</v>
      </c>
      <c r="U6217" s="77"/>
      <c r="V6217" s="23"/>
      <c r="W6217" s="15">
        <f t="shared" si="2"/>
        <v>45635</v>
      </c>
      <c r="X6217" s="24">
        <v>6216.0</v>
      </c>
      <c r="Y6217" s="17" t="str">
        <f t="shared" si="9123"/>
        <v>=COUNTIFS(C$3:C6217,C6217)</v>
      </c>
      <c r="Z6217" s="25" t="str">
        <f t="shared" si="9124"/>
        <v>#NAME?</v>
      </c>
      <c r="AA6217" s="25" t="str">
        <f t="shared" si="9125"/>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26"/>
        <v>1</v>
      </c>
      <c r="B6218" s="10">
        <f t="shared" si="8292"/>
        <v>1</v>
      </c>
      <c r="C6218" s="12" t="s">
        <v>11794</v>
      </c>
      <c r="D6218" s="21" t="s">
        <v>29</v>
      </c>
      <c r="E6218" s="21" t="s">
        <v>11795</v>
      </c>
      <c r="F6218" s="21"/>
      <c r="G6218" s="21"/>
      <c r="H6218" s="21" t="s">
        <v>11796</v>
      </c>
      <c r="I6218" s="21"/>
      <c r="J6218" s="21"/>
      <c r="K6218" s="21"/>
      <c r="L6218" s="21"/>
      <c r="M6218" s="21"/>
      <c r="N6218" s="21" t="s">
        <v>11797</v>
      </c>
      <c r="O6218" s="21"/>
      <c r="P6218" s="21"/>
      <c r="Q6218" s="21"/>
      <c r="R6218" s="21" t="s">
        <v>11791</v>
      </c>
      <c r="S6218" s="21" t="s">
        <v>11792</v>
      </c>
      <c r="T6218" s="21" t="s">
        <v>11798</v>
      </c>
      <c r="U6218" s="23"/>
      <c r="V6218" s="23"/>
      <c r="W6218" s="15">
        <f t="shared" si="2"/>
        <v>45635</v>
      </c>
      <c r="X6218" s="24">
        <v>6217.0</v>
      </c>
      <c r="Y6218" s="17" t="str">
        <f t="shared" si="9123"/>
        <v>=COUNTIFS(C$3:C6218,C6218)</v>
      </c>
      <c r="Z6218" s="25" t="str">
        <f t="shared" si="9124"/>
        <v>#NAME?</v>
      </c>
      <c r="AA6218" s="25" t="str">
        <f t="shared" si="9125"/>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26"/>
        <v>1</v>
      </c>
      <c r="B6219" s="10">
        <f t="shared" si="8292"/>
        <v>2</v>
      </c>
      <c r="C6219" s="12" t="s">
        <v>11799</v>
      </c>
      <c r="D6219" s="21" t="s">
        <v>47</v>
      </c>
      <c r="E6219" s="21" t="s">
        <v>11800</v>
      </c>
      <c r="F6219" s="21"/>
      <c r="G6219" s="21"/>
      <c r="H6219" s="21" t="s">
        <v>11801</v>
      </c>
      <c r="I6219" s="21"/>
      <c r="J6219" s="21"/>
      <c r="K6219" s="21"/>
      <c r="L6219" s="21"/>
      <c r="M6219" s="21"/>
      <c r="N6219" s="21" t="s">
        <v>11802</v>
      </c>
      <c r="O6219" s="21"/>
      <c r="P6219" s="21"/>
      <c r="Q6219" s="21"/>
      <c r="R6219" s="21" t="s">
        <v>11791</v>
      </c>
      <c r="S6219" s="21" t="s">
        <v>11792</v>
      </c>
      <c r="T6219" s="21" t="s">
        <v>11803</v>
      </c>
      <c r="U6219" s="23"/>
      <c r="V6219" s="23"/>
      <c r="W6219" s="15">
        <f t="shared" si="2"/>
        <v>45635</v>
      </c>
      <c r="X6219" s="24">
        <v>6218.0</v>
      </c>
      <c r="Y6219" s="17" t="str">
        <f t="shared" si="9123"/>
        <v>=COUNTIFS(C$3:C6219,C6219)</v>
      </c>
      <c r="Z6219" s="25" t="str">
        <f t="shared" si="9124"/>
        <v>#NAME?</v>
      </c>
      <c r="AA6219" s="25" t="str">
        <f t="shared" si="9125"/>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26"/>
        <v>4</v>
      </c>
      <c r="B6220" s="10">
        <f t="shared" si="8292"/>
        <v>4</v>
      </c>
      <c r="C6220" s="12" t="s">
        <v>6516</v>
      </c>
      <c r="D6220" s="21" t="str">
        <f t="shared" ref="D6220:D6223" si="9127">VLOOKUP($C6220,$C$1:$P$7320,2,0)</f>
        <v>adj</v>
      </c>
      <c r="E6220" s="21" t="str">
        <f t="shared" ref="E6220:E6221" si="9128">VLOOKUP($C6220,$C$1:$P$7320,3,0)</f>
        <v>nt acc sg of kāraka</v>
      </c>
      <c r="F6220" s="21" t="str">
        <f t="shared" ref="F6220:F6223" si="9129">VLOOKUP($C6220,$C$1:$P$7320,4,0)</f>
        <v/>
      </c>
      <c r="G6220" s="21"/>
      <c r="H6220" s="21" t="str">
        <f t="shared" ref="H6220:H6223" si="9130">VLOOKUP($C6220,$C$1:$P$7320,6,0)</f>
        <v>making</v>
      </c>
      <c r="I6220" s="21" t="str">
        <f t="shared" ref="I6220:I6223" si="9131">VLOOKUP($C6220,$C$1:$P$7320,7,0)</f>
        <v/>
      </c>
      <c r="J6220" s="21" t="str">
        <f t="shared" ref="J6220:J6223" si="9132">VLOOKUP($C6220,$C$1:$P$7320,8,0)</f>
        <v>√kar (do, make)</v>
      </c>
      <c r="K6220" s="21">
        <f t="shared" ref="K6220:K6223" si="9133">VLOOKUP($C6220,$C$1:$P$7320,9,0)</f>
        <v>7</v>
      </c>
      <c r="L6220" s="21" t="str">
        <f t="shared" ref="L6220:L6223" si="9134">VLOOKUP($C6220,$C$1:$P$7320,10,0)</f>
        <v>o</v>
      </c>
      <c r="M6220" s="21" t="str">
        <f t="shared" ref="M6220:M6223" si="9135">VLOOKUP($C6220,$C$1:$P$7320,11,0)</f>
        <v/>
      </c>
      <c r="N6220" s="21" t="str">
        <f t="shared" ref="N6220:N6223" si="9136">VLOOKUP($C6220,$C$1:$P$7320,12,0)</f>
        <v>√kar + *aka + aṃ</v>
      </c>
      <c r="O6220" s="21" t="str">
        <f t="shared" ref="O6220:O6223" si="9137">VLOOKUP($C6220,$C$1:$P$7320,13,0)</f>
        <v/>
      </c>
      <c r="P6220" s="21" t="str">
        <f t="shared" ref="P6220:P6223" si="9138">VLOOKUP($C6220,$C$1:$P$7320,14,0)</f>
        <v/>
      </c>
      <c r="Q6220" s="21"/>
      <c r="R6220" s="21" t="s">
        <v>11791</v>
      </c>
      <c r="S6220" s="21" t="s">
        <v>11792</v>
      </c>
      <c r="T6220" s="21" t="s">
        <v>11793</v>
      </c>
      <c r="U6220" s="23"/>
      <c r="V6220" s="23"/>
      <c r="W6220" s="15">
        <f t="shared" si="2"/>
        <v>45635</v>
      </c>
      <c r="X6220" s="24">
        <v>6219.0</v>
      </c>
      <c r="Y6220" s="17" t="str">
        <f t="shared" si="9123"/>
        <v>=COUNTIFS(C$3:C6220,C6220)</v>
      </c>
      <c r="Z6220" s="25" t="str">
        <f t="shared" si="9124"/>
        <v>#NAME?</v>
      </c>
      <c r="AA6220" s="25" t="str">
        <f t="shared" si="9125"/>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26"/>
        <v>14</v>
      </c>
      <c r="B6221" s="10">
        <f t="shared" si="8292"/>
        <v>17</v>
      </c>
      <c r="C6221" s="12" t="s">
        <v>11445</v>
      </c>
      <c r="D6221" s="21" t="str">
        <f t="shared" si="9127"/>
        <v>comp</v>
      </c>
      <c r="E6221" s="21" t="str">
        <f t="shared" si="9128"/>
        <v>sandhi, fut + ind</v>
      </c>
      <c r="F6221" s="21" t="str">
        <f t="shared" si="9129"/>
        <v/>
      </c>
      <c r="G6221" s="21"/>
      <c r="H6221" s="21" t="str">
        <f t="shared" si="9130"/>
        <v/>
      </c>
      <c r="I6221" s="21" t="str">
        <f t="shared" si="9131"/>
        <v/>
      </c>
      <c r="J6221" s="21" t="str">
        <f t="shared" si="9132"/>
        <v/>
      </c>
      <c r="K6221" s="21" t="str">
        <f t="shared" si="9133"/>
        <v/>
      </c>
      <c r="L6221" s="21" t="str">
        <f t="shared" si="9134"/>
        <v/>
      </c>
      <c r="M6221" s="21" t="str">
        <f t="shared" si="9135"/>
        <v/>
      </c>
      <c r="N6221" s="21" t="str">
        <f t="shared" si="9136"/>
        <v>bhuñjissāmi + iti</v>
      </c>
      <c r="O6221" s="21" t="str">
        <f t="shared" si="9137"/>
        <v/>
      </c>
      <c r="P6221" s="21" t="str">
        <f t="shared" si="9138"/>
        <v/>
      </c>
      <c r="Q6221" s="21"/>
      <c r="R6221" s="21" t="s">
        <v>11791</v>
      </c>
      <c r="S6221" s="21" t="s">
        <v>11792</v>
      </c>
      <c r="T6221" s="21" t="s">
        <v>11793</v>
      </c>
      <c r="U6221" s="23"/>
      <c r="V6221" s="23"/>
      <c r="W6221" s="15">
        <f t="shared" si="2"/>
        <v>45635</v>
      </c>
      <c r="X6221" s="24">
        <v>6220.0</v>
      </c>
      <c r="Y6221" s="17" t="str">
        <f t="shared" si="9123"/>
        <v>=COUNTIFS(C$3:C6221,C6221)</v>
      </c>
      <c r="Z6221" s="25" t="str">
        <f t="shared" si="9124"/>
        <v>#NAME?</v>
      </c>
      <c r="AA6221" s="25" t="str">
        <f t="shared" si="9125"/>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26"/>
        <v>51</v>
      </c>
      <c r="B6222" s="10">
        <f t="shared" si="8292"/>
        <v>75</v>
      </c>
      <c r="C6222" s="12" t="s">
        <v>11137</v>
      </c>
      <c r="D6222" s="21" t="str">
        <f t="shared" si="9127"/>
        <v>noun</v>
      </c>
      <c r="E6222" s="21" t="s">
        <v>1988</v>
      </c>
      <c r="F6222" s="21" t="str">
        <f t="shared" si="9129"/>
        <v/>
      </c>
      <c r="G6222" s="21"/>
      <c r="H6222" s="21" t="str">
        <f t="shared" si="9130"/>
        <v>training, precept, training precept</v>
      </c>
      <c r="I6222" s="21" t="str">
        <f t="shared" si="9131"/>
        <v/>
      </c>
      <c r="J6222" s="21" t="str">
        <f t="shared" si="9132"/>
        <v>√sikkh (train)</v>
      </c>
      <c r="K6222" s="21">
        <f t="shared" si="9133"/>
        <v>1</v>
      </c>
      <c r="L6222" s="21" t="str">
        <f t="shared" si="9134"/>
        <v>a</v>
      </c>
      <c r="M6222" s="21" t="str">
        <f t="shared" si="9135"/>
        <v/>
      </c>
      <c r="N6222" s="21" t="str">
        <f t="shared" si="9136"/>
        <v>√sikkh + ā</v>
      </c>
      <c r="O6222" s="21" t="str">
        <f t="shared" si="9137"/>
        <v/>
      </c>
      <c r="P6222" s="21" t="str">
        <f t="shared" si="9138"/>
        <v/>
      </c>
      <c r="Q6222" s="21"/>
      <c r="R6222" s="21" t="s">
        <v>11791</v>
      </c>
      <c r="S6222" s="21" t="s">
        <v>11792</v>
      </c>
      <c r="T6222" s="21" t="s">
        <v>11793</v>
      </c>
      <c r="U6222" s="23"/>
      <c r="V6222" s="23"/>
      <c r="W6222" s="15">
        <f t="shared" si="2"/>
        <v>45635</v>
      </c>
      <c r="X6222" s="24">
        <v>6221.0</v>
      </c>
      <c r="Y6222" s="17" t="str">
        <f t="shared" si="9123"/>
        <v>=COUNTIFS(C$3:C6222,C6222)</v>
      </c>
      <c r="Z6222" s="25" t="str">
        <f t="shared" si="9124"/>
        <v>#NAME?</v>
      </c>
      <c r="AA6222" s="25" t="str">
        <f t="shared" si="9125"/>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26"/>
        <v>52</v>
      </c>
      <c r="B6223" s="10">
        <f t="shared" si="8292"/>
        <v>76</v>
      </c>
      <c r="C6223" s="12" t="s">
        <v>10666</v>
      </c>
      <c r="D6223" s="21" t="str">
        <f t="shared" si="9127"/>
        <v>noun</v>
      </c>
      <c r="E6223" s="21" t="s">
        <v>11370</v>
      </c>
      <c r="F6223" s="21" t="str">
        <f t="shared" si="9129"/>
        <v/>
      </c>
      <c r="G6223" s="21"/>
      <c r="H6223" s="21" t="str">
        <f t="shared" si="9130"/>
        <v>duty; obligation; business; something to be done</v>
      </c>
      <c r="I6223" s="21" t="str">
        <f t="shared" si="9131"/>
        <v>to be done</v>
      </c>
      <c r="J6223" s="21" t="str">
        <f t="shared" si="9132"/>
        <v>√kar (do, make)</v>
      </c>
      <c r="K6223" s="21">
        <f t="shared" si="9133"/>
        <v>7</v>
      </c>
      <c r="L6223" s="21" t="str">
        <f t="shared" si="9134"/>
        <v>o</v>
      </c>
      <c r="M6223" s="21" t="str">
        <f t="shared" si="9135"/>
        <v/>
      </c>
      <c r="N6223" s="21" t="str">
        <f t="shared" si="9136"/>
        <v>√kar + aṇīya</v>
      </c>
      <c r="O6223" s="21" t="str">
        <f t="shared" si="9137"/>
        <v/>
      </c>
      <c r="P6223" s="21" t="str">
        <f t="shared" si="9138"/>
        <v/>
      </c>
      <c r="Q6223" s="21"/>
      <c r="R6223" s="21" t="s">
        <v>11791</v>
      </c>
      <c r="S6223" s="21" t="s">
        <v>11792</v>
      </c>
      <c r="T6223" s="21" t="s">
        <v>11793</v>
      </c>
      <c r="U6223" s="23"/>
      <c r="V6223" s="23"/>
      <c r="W6223" s="15">
        <f t="shared" si="2"/>
        <v>45635</v>
      </c>
      <c r="X6223" s="24">
        <v>6222.0</v>
      </c>
      <c r="Y6223" s="17" t="str">
        <f t="shared" si="9123"/>
        <v>=COUNTIFS(C$3:C6223,C6223)</v>
      </c>
      <c r="Z6223" s="25" t="str">
        <f t="shared" si="9124"/>
        <v>#NAME?</v>
      </c>
      <c r="AA6223" s="25" t="str">
        <f t="shared" si="9125"/>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92"/>
        <v>0</v>
      </c>
      <c r="C6224" s="130"/>
      <c r="D6224" s="130"/>
      <c r="E6224" s="130"/>
      <c r="F6224" s="130"/>
      <c r="G6224" s="130"/>
      <c r="H6224" s="130"/>
      <c r="I6224" s="130"/>
      <c r="J6224" s="130"/>
      <c r="K6224" s="130"/>
      <c r="L6224" s="130"/>
      <c r="M6224" s="130"/>
      <c r="N6224" s="130"/>
      <c r="O6224" s="130"/>
      <c r="P6224" s="130"/>
      <c r="Q6224" s="130"/>
      <c r="R6224" s="130"/>
      <c r="S6224" s="130"/>
      <c r="T6224" s="130"/>
      <c r="U6224" s="36"/>
      <c r="V6224" s="36"/>
      <c r="W6224" s="15">
        <f t="shared" si="2"/>
        <v>45635</v>
      </c>
      <c r="X6224" s="24">
        <v>6223.0</v>
      </c>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92"/>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2"/>
        <v>45635</v>
      </c>
      <c r="X6225" s="24">
        <v>6224.0</v>
      </c>
      <c r="Y6225" s="17" t="str">
        <f t="shared" ref="Y6225:Y6233" si="9139">formulatext(A6225)</f>
        <v>#N/A</v>
      </c>
      <c r="Z6225" s="25" t="str">
        <f t="shared" ref="Z6225:Z6233" si="9140">org.libreoffice.regex(Y6225,"(\= COUNTIFS\(C\$\d{1,3}:)(C\d{1,3})(,)(C\d{1,3})(\))","$2")</f>
        <v>#NAME?</v>
      </c>
      <c r="AA6225" s="25" t="str">
        <f t="shared" ref="AA6225:AA6233" si="9141">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92"/>
        <v>1</v>
      </c>
      <c r="C6226" s="12" t="s">
        <v>11804</v>
      </c>
      <c r="D6226" s="21"/>
      <c r="E6226" s="21"/>
      <c r="F6226" s="21"/>
      <c r="G6226" s="21"/>
      <c r="H6226" s="21"/>
      <c r="I6226" s="21"/>
      <c r="J6226" s="21"/>
      <c r="K6226" s="21"/>
      <c r="L6226" s="21"/>
      <c r="M6226" s="21"/>
      <c r="N6226" s="21"/>
      <c r="O6226" s="21"/>
      <c r="P6226" s="21"/>
      <c r="Q6226" s="21"/>
      <c r="R6226" s="21"/>
      <c r="S6226" s="21"/>
      <c r="T6226" s="21"/>
      <c r="U6226" s="23"/>
      <c r="V6226" s="23"/>
      <c r="W6226" s="15">
        <f t="shared" si="2"/>
        <v>45635</v>
      </c>
      <c r="X6226" s="24">
        <v>6225.0</v>
      </c>
      <c r="Y6226" s="17" t="str">
        <f t="shared" si="9139"/>
        <v>#N/A</v>
      </c>
      <c r="Z6226" s="25" t="str">
        <f t="shared" si="9140"/>
        <v>#NAME?</v>
      </c>
      <c r="AA6226" s="25" t="str">
        <f t="shared" si="9141"/>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42">COUNTIFS(C$3:C6227,C6227)</f>
        <v>57</v>
      </c>
      <c r="B6227" s="10">
        <f t="shared" si="8292"/>
        <v>80</v>
      </c>
      <c r="C6227" s="12" t="s">
        <v>1856</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11804</v>
      </c>
      <c r="S6227" s="21" t="s">
        <v>11805</v>
      </c>
      <c r="T6227" s="21" t="s">
        <v>11806</v>
      </c>
      <c r="U6227" s="77"/>
      <c r="V6227" s="23"/>
      <c r="W6227" s="15">
        <f t="shared" si="2"/>
        <v>45635</v>
      </c>
      <c r="X6227" s="24">
        <v>6226.0</v>
      </c>
      <c r="Y6227" s="17" t="str">
        <f t="shared" si="9139"/>
        <v>=COUNTIFS(C$3:C6227,C6227)</v>
      </c>
      <c r="Z6227" s="25" t="str">
        <f t="shared" si="9140"/>
        <v>#NAME?</v>
      </c>
      <c r="AA6227" s="25" t="str">
        <f t="shared" si="9141"/>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42"/>
        <v>1</v>
      </c>
      <c r="B6228" s="10">
        <f t="shared" si="8292"/>
        <v>1</v>
      </c>
      <c r="C6228" s="12" t="s">
        <v>11807</v>
      </c>
      <c r="D6228" s="21" t="s">
        <v>29</v>
      </c>
      <c r="E6228" s="21" t="s">
        <v>11808</v>
      </c>
      <c r="F6228" s="21"/>
      <c r="G6228" s="21"/>
      <c r="H6228" s="21" t="s">
        <v>11809</v>
      </c>
      <c r="I6228" s="21"/>
      <c r="J6228" s="21"/>
      <c r="K6228" s="21"/>
      <c r="L6228" s="21"/>
      <c r="M6228" s="21"/>
      <c r="N6228" s="21" t="s">
        <v>11810</v>
      </c>
      <c r="O6228" s="21"/>
      <c r="P6228" s="21"/>
      <c r="Q6228" s="21"/>
      <c r="R6228" s="21" t="s">
        <v>11804</v>
      </c>
      <c r="S6228" s="21" t="s">
        <v>11805</v>
      </c>
      <c r="T6228" s="21" t="s">
        <v>11811</v>
      </c>
      <c r="U6228" s="23"/>
      <c r="V6228" s="23"/>
      <c r="W6228" s="15">
        <f t="shared" si="2"/>
        <v>45635</v>
      </c>
      <c r="X6228" s="24">
        <v>6227.0</v>
      </c>
      <c r="Y6228" s="17" t="str">
        <f t="shared" si="9139"/>
        <v>=COUNTIFS(C$3:C6228,C6228)</v>
      </c>
      <c r="Z6228" s="25" t="str">
        <f t="shared" si="9140"/>
        <v>#NAME?</v>
      </c>
      <c r="AA6228" s="25" t="str">
        <f t="shared" si="9141"/>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2"/>
        <v>3</v>
      </c>
      <c r="B6229" s="10">
        <f t="shared" si="8292"/>
        <v>3</v>
      </c>
      <c r="C6229" s="12" t="s">
        <v>2106</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11804</v>
      </c>
      <c r="S6229" s="21" t="s">
        <v>11805</v>
      </c>
      <c r="T6229" s="21" t="s">
        <v>11806</v>
      </c>
      <c r="U6229" s="23"/>
      <c r="V6229" s="23"/>
      <c r="W6229" s="15">
        <f t="shared" si="2"/>
        <v>45635</v>
      </c>
      <c r="X6229" s="24">
        <v>6228.0</v>
      </c>
      <c r="Y6229" s="17" t="str">
        <f t="shared" si="9139"/>
        <v>=COUNTIFS(C$3:C6229,C6229)</v>
      </c>
      <c r="Z6229" s="25" t="str">
        <f t="shared" si="9140"/>
        <v>#NAME?</v>
      </c>
      <c r="AA6229" s="25" t="str">
        <f t="shared" si="9141"/>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2"/>
        <v>1</v>
      </c>
      <c r="B6230" s="10">
        <f t="shared" si="8292"/>
        <v>3</v>
      </c>
      <c r="C6230" s="12" t="s">
        <v>11812</v>
      </c>
      <c r="D6230" s="21" t="s">
        <v>29</v>
      </c>
      <c r="E6230" s="21" t="s">
        <v>11813</v>
      </c>
      <c r="F6230" s="21"/>
      <c r="G6230" s="21"/>
      <c r="H6230" s="21" t="s">
        <v>11814</v>
      </c>
      <c r="I6230" s="21"/>
      <c r="J6230" s="21" t="s">
        <v>11815</v>
      </c>
      <c r="K6230" s="21">
        <v>1.0</v>
      </c>
      <c r="L6230" s="21" t="s">
        <v>35</v>
      </c>
      <c r="M6230" s="21"/>
      <c r="N6230" s="21" t="s">
        <v>11816</v>
      </c>
      <c r="O6230" s="21"/>
      <c r="P6230" s="21"/>
      <c r="Q6230" s="21"/>
      <c r="R6230" s="21" t="s">
        <v>11804</v>
      </c>
      <c r="S6230" s="21" t="s">
        <v>11805</v>
      </c>
      <c r="T6230" s="21" t="s">
        <v>11817</v>
      </c>
      <c r="U6230" s="23"/>
      <c r="V6230" s="23"/>
      <c r="W6230" s="15">
        <f t="shared" si="2"/>
        <v>45635</v>
      </c>
      <c r="X6230" s="24">
        <v>6229.0</v>
      </c>
      <c r="Y6230" s="17" t="str">
        <f t="shared" si="9139"/>
        <v>=COUNTIFS(C$3:C6230,C6230)</v>
      </c>
      <c r="Z6230" s="25" t="str">
        <f t="shared" si="9140"/>
        <v>#NAME?</v>
      </c>
      <c r="AA6230" s="25" t="str">
        <f t="shared" si="9141"/>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2"/>
        <v>15</v>
      </c>
      <c r="B6231" s="10">
        <f t="shared" si="8292"/>
        <v>17</v>
      </c>
      <c r="C6231" s="12" t="s">
        <v>11445</v>
      </c>
      <c r="D6231" s="21" t="str">
        <f t="shared" ref="D6231:D6233" si="9143">VLOOKUP($C6231,$C$1:$P$7320,2,0)</f>
        <v>comp</v>
      </c>
      <c r="E6231" s="21" t="str">
        <f>VLOOKUP($C6231,$C$1:$P$7320,3,0)</f>
        <v>sandhi, fut + ind</v>
      </c>
      <c r="F6231" s="21" t="str">
        <f t="shared" ref="F6231:F6233" si="9144">VLOOKUP($C6231,$C$1:$P$7320,4,0)</f>
        <v/>
      </c>
      <c r="G6231" s="21"/>
      <c r="H6231" s="21" t="str">
        <f t="shared" ref="H6231:H6233" si="9145">VLOOKUP($C6231,$C$1:$P$7320,6,0)</f>
        <v/>
      </c>
      <c r="I6231" s="21" t="str">
        <f t="shared" ref="I6231:I6233" si="9146">VLOOKUP($C6231,$C$1:$P$7320,7,0)</f>
        <v/>
      </c>
      <c r="J6231" s="21" t="str">
        <f t="shared" ref="J6231:J6233" si="9147">VLOOKUP($C6231,$C$1:$P$7320,8,0)</f>
        <v/>
      </c>
      <c r="K6231" s="21" t="str">
        <f t="shared" ref="K6231:K6233" si="9148">VLOOKUP($C6231,$C$1:$P$7320,9,0)</f>
        <v/>
      </c>
      <c r="L6231" s="21" t="str">
        <f t="shared" ref="L6231:L6233" si="9149">VLOOKUP($C6231,$C$1:$P$7320,10,0)</f>
        <v/>
      </c>
      <c r="M6231" s="21" t="str">
        <f t="shared" ref="M6231:M6233" si="9150">VLOOKUP($C6231,$C$1:$P$7320,11,0)</f>
        <v/>
      </c>
      <c r="N6231" s="21" t="str">
        <f t="shared" ref="N6231:N6233" si="9151">VLOOKUP($C6231,$C$1:$P$7320,12,0)</f>
        <v>bhuñjissāmi + iti</v>
      </c>
      <c r="O6231" s="21" t="str">
        <f t="shared" ref="O6231:O6233" si="9152">VLOOKUP($C6231,$C$1:$P$7320,13,0)</f>
        <v/>
      </c>
      <c r="P6231" s="21" t="str">
        <f t="shared" ref="P6231:P6233" si="9153">VLOOKUP($C6231,$C$1:$P$7320,14,0)</f>
        <v/>
      </c>
      <c r="Q6231" s="21"/>
      <c r="R6231" s="21" t="s">
        <v>11804</v>
      </c>
      <c r="S6231" s="21" t="s">
        <v>11805</v>
      </c>
      <c r="T6231" s="21" t="s">
        <v>11806</v>
      </c>
      <c r="U6231" s="23"/>
      <c r="V6231" s="23"/>
      <c r="W6231" s="15">
        <f t="shared" si="2"/>
        <v>45635</v>
      </c>
      <c r="X6231" s="24">
        <v>6230.0</v>
      </c>
      <c r="Y6231" s="17" t="str">
        <f t="shared" si="9139"/>
        <v>=COUNTIFS(C$3:C6231,C6231)</v>
      </c>
      <c r="Z6231" s="25" t="str">
        <f t="shared" si="9140"/>
        <v>#NAME?</v>
      </c>
      <c r="AA6231" s="25" t="str">
        <f t="shared" si="9141"/>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2"/>
        <v>52</v>
      </c>
      <c r="B6232" s="10">
        <f t="shared" si="8292"/>
        <v>75</v>
      </c>
      <c r="C6232" s="12" t="s">
        <v>11137</v>
      </c>
      <c r="D6232" s="21" t="str">
        <f t="shared" si="9143"/>
        <v>noun</v>
      </c>
      <c r="E6232" s="21" t="s">
        <v>1988</v>
      </c>
      <c r="F6232" s="21" t="str">
        <f t="shared" si="9144"/>
        <v/>
      </c>
      <c r="G6232" s="21"/>
      <c r="H6232" s="21" t="str">
        <f t="shared" si="9145"/>
        <v>training, precept, training precept</v>
      </c>
      <c r="I6232" s="21" t="str">
        <f t="shared" si="9146"/>
        <v/>
      </c>
      <c r="J6232" s="21" t="str">
        <f t="shared" si="9147"/>
        <v>√sikkh (train)</v>
      </c>
      <c r="K6232" s="21">
        <f t="shared" si="9148"/>
        <v>1</v>
      </c>
      <c r="L6232" s="21" t="str">
        <f t="shared" si="9149"/>
        <v>a</v>
      </c>
      <c r="M6232" s="21" t="str">
        <f t="shared" si="9150"/>
        <v/>
      </c>
      <c r="N6232" s="21" t="str">
        <f t="shared" si="9151"/>
        <v>√sikkh + ā</v>
      </c>
      <c r="O6232" s="21" t="str">
        <f t="shared" si="9152"/>
        <v/>
      </c>
      <c r="P6232" s="21" t="str">
        <f t="shared" si="9153"/>
        <v/>
      </c>
      <c r="Q6232" s="21"/>
      <c r="R6232" s="21" t="s">
        <v>11804</v>
      </c>
      <c r="S6232" s="21" t="s">
        <v>11805</v>
      </c>
      <c r="T6232" s="21" t="s">
        <v>11806</v>
      </c>
      <c r="U6232" s="23"/>
      <c r="V6232" s="23"/>
      <c r="W6232" s="15">
        <f t="shared" si="2"/>
        <v>45635</v>
      </c>
      <c r="X6232" s="24">
        <v>6231.0</v>
      </c>
      <c r="Y6232" s="17" t="str">
        <f t="shared" si="9139"/>
        <v>=COUNTIFS(C$3:C6232,C6232)</v>
      </c>
      <c r="Z6232" s="25" t="str">
        <f t="shared" si="9140"/>
        <v>#NAME?</v>
      </c>
      <c r="AA6232" s="25" t="str">
        <f t="shared" si="9141"/>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2"/>
        <v>53</v>
      </c>
      <c r="B6233" s="10">
        <f t="shared" si="8292"/>
        <v>76</v>
      </c>
      <c r="C6233" s="12" t="s">
        <v>10666</v>
      </c>
      <c r="D6233" s="21" t="str">
        <f t="shared" si="9143"/>
        <v>noun</v>
      </c>
      <c r="E6233" s="21" t="s">
        <v>11370</v>
      </c>
      <c r="F6233" s="21" t="str">
        <f t="shared" si="9144"/>
        <v/>
      </c>
      <c r="G6233" s="21"/>
      <c r="H6233" s="21" t="str">
        <f t="shared" si="9145"/>
        <v>duty; obligation; business; something to be done</v>
      </c>
      <c r="I6233" s="21" t="str">
        <f t="shared" si="9146"/>
        <v>to be done</v>
      </c>
      <c r="J6233" s="21" t="str">
        <f t="shared" si="9147"/>
        <v>√kar (do, make)</v>
      </c>
      <c r="K6233" s="21">
        <f t="shared" si="9148"/>
        <v>7</v>
      </c>
      <c r="L6233" s="21" t="str">
        <f t="shared" si="9149"/>
        <v>o</v>
      </c>
      <c r="M6233" s="21" t="str">
        <f t="shared" si="9150"/>
        <v/>
      </c>
      <c r="N6233" s="21" t="str">
        <f t="shared" si="9151"/>
        <v>√kar + aṇīya</v>
      </c>
      <c r="O6233" s="21" t="str">
        <f t="shared" si="9152"/>
        <v/>
      </c>
      <c r="P6233" s="21" t="str">
        <f t="shared" si="9153"/>
        <v/>
      </c>
      <c r="Q6233" s="21"/>
      <c r="R6233" s="21" t="s">
        <v>11804</v>
      </c>
      <c r="S6233" s="21" t="s">
        <v>11805</v>
      </c>
      <c r="T6233" s="21" t="s">
        <v>11806</v>
      </c>
      <c r="U6233" s="23"/>
      <c r="V6233" s="23"/>
      <c r="W6233" s="15">
        <f t="shared" si="2"/>
        <v>45635</v>
      </c>
      <c r="X6233" s="24">
        <v>6232.0</v>
      </c>
      <c r="Y6233" s="17" t="str">
        <f t="shared" si="9139"/>
        <v>=COUNTIFS(C$3:C6233,C6233)</v>
      </c>
      <c r="Z6233" s="25" t="str">
        <f t="shared" si="9140"/>
        <v>#NAME?</v>
      </c>
      <c r="AA6233" s="25" t="str">
        <f t="shared" si="9141"/>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92"/>
        <v>0</v>
      </c>
      <c r="C6234" s="130"/>
      <c r="D6234" s="130"/>
      <c r="E6234" s="130"/>
      <c r="F6234" s="130"/>
      <c r="G6234" s="130"/>
      <c r="H6234" s="130"/>
      <c r="I6234" s="130"/>
      <c r="J6234" s="130"/>
      <c r="K6234" s="130"/>
      <c r="L6234" s="130"/>
      <c r="M6234" s="130"/>
      <c r="N6234" s="130"/>
      <c r="O6234" s="130"/>
      <c r="P6234" s="130"/>
      <c r="Q6234" s="130"/>
      <c r="R6234" s="130"/>
      <c r="S6234" s="130"/>
      <c r="T6234" s="130"/>
      <c r="U6234" s="36"/>
      <c r="V6234" s="36"/>
      <c r="W6234" s="15">
        <f t="shared" si="2"/>
        <v>45635</v>
      </c>
      <c r="X6234" s="24">
        <v>6233.0</v>
      </c>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92"/>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2"/>
        <v>45635</v>
      </c>
      <c r="X6235" s="24">
        <v>6234.0</v>
      </c>
      <c r="Y6235" s="17" t="str">
        <f t="shared" ref="Y6235:Y6243" si="9154">formulatext(A6235)</f>
        <v>#N/A</v>
      </c>
      <c r="Z6235" s="25" t="str">
        <f t="shared" ref="Z6235:Z6243" si="9155">org.libreoffice.regex(Y6235,"(\= COUNTIFS\(C\$\d{1,3}:)(C\d{1,3})(,)(C\d{1,3})(\))","$2")</f>
        <v>#NAME?</v>
      </c>
      <c r="AA6235" s="25" t="str">
        <f t="shared" ref="AA6235:AA6243" si="9156">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92"/>
        <v>1</v>
      </c>
      <c r="C6236" s="12" t="s">
        <v>11818</v>
      </c>
      <c r="D6236" s="21"/>
      <c r="E6236" s="21"/>
      <c r="F6236" s="21"/>
      <c r="G6236" s="21"/>
      <c r="H6236" s="21"/>
      <c r="I6236" s="21"/>
      <c r="J6236" s="21"/>
      <c r="K6236" s="21"/>
      <c r="L6236" s="21"/>
      <c r="M6236" s="21"/>
      <c r="N6236" s="21"/>
      <c r="O6236" s="21"/>
      <c r="P6236" s="21"/>
      <c r="Q6236" s="21"/>
      <c r="R6236" s="21"/>
      <c r="S6236" s="21"/>
      <c r="T6236" s="21"/>
      <c r="U6236" s="23"/>
      <c r="V6236" s="23"/>
      <c r="W6236" s="15">
        <f t="shared" si="2"/>
        <v>45635</v>
      </c>
      <c r="X6236" s="24">
        <v>6235.0</v>
      </c>
      <c r="Y6236" s="17" t="str">
        <f t="shared" si="9154"/>
        <v>#N/A</v>
      </c>
      <c r="Z6236" s="25" t="str">
        <f t="shared" si="9155"/>
        <v>#NAME?</v>
      </c>
      <c r="AA6236" s="25" t="str">
        <f t="shared" si="9156"/>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57">COUNTIFS(C$3:C6237,C6237)</f>
        <v>58</v>
      </c>
      <c r="B6237" s="10">
        <f t="shared" si="8292"/>
        <v>80</v>
      </c>
      <c r="C6237" s="12" t="s">
        <v>1856</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11818</v>
      </c>
      <c r="S6237" s="21" t="s">
        <v>11819</v>
      </c>
      <c r="T6237" s="21" t="s">
        <v>11820</v>
      </c>
      <c r="U6237" s="77"/>
      <c r="V6237" s="23"/>
      <c r="W6237" s="15">
        <f t="shared" si="2"/>
        <v>45635</v>
      </c>
      <c r="X6237" s="24">
        <v>6236.0</v>
      </c>
      <c r="Y6237" s="17" t="str">
        <f t="shared" si="9154"/>
        <v>=COUNTIFS(C$3:C6237,C6237)</v>
      </c>
      <c r="Z6237" s="25" t="str">
        <f t="shared" si="9155"/>
        <v>#NAME?</v>
      </c>
      <c r="AA6237" s="25" t="str">
        <f t="shared" si="9156"/>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57"/>
        <v>1</v>
      </c>
      <c r="B6238" s="10">
        <f t="shared" si="8292"/>
        <v>1</v>
      </c>
      <c r="C6238" s="12" t="s">
        <v>11821</v>
      </c>
      <c r="D6238" s="21" t="s">
        <v>29</v>
      </c>
      <c r="E6238" s="21" t="s">
        <v>11822</v>
      </c>
      <c r="F6238" s="21"/>
      <c r="G6238" s="21"/>
      <c r="H6238" s="21" t="s">
        <v>11823</v>
      </c>
      <c r="I6238" s="21"/>
      <c r="J6238" s="21"/>
      <c r="K6238" s="21"/>
      <c r="L6238" s="21"/>
      <c r="M6238" s="21"/>
      <c r="N6238" s="21" t="s">
        <v>11824</v>
      </c>
      <c r="O6238" s="21"/>
      <c r="P6238" s="21"/>
      <c r="Q6238" s="21"/>
      <c r="R6238" s="21" t="s">
        <v>11818</v>
      </c>
      <c r="S6238" s="21" t="s">
        <v>11819</v>
      </c>
      <c r="T6238" s="21" t="s">
        <v>11825</v>
      </c>
      <c r="U6238" s="23"/>
      <c r="V6238" s="23"/>
      <c r="W6238" s="15">
        <f t="shared" si="2"/>
        <v>45635</v>
      </c>
      <c r="X6238" s="24">
        <v>6237.0</v>
      </c>
      <c r="Y6238" s="17" t="str">
        <f t="shared" si="9154"/>
        <v>=COUNTIFS(C$3:C6238,C6238)</v>
      </c>
      <c r="Z6238" s="25" t="str">
        <f t="shared" si="9155"/>
        <v>#NAME?</v>
      </c>
      <c r="AA6238" s="25" t="str">
        <f t="shared" si="9156"/>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57"/>
        <v>4</v>
      </c>
      <c r="B6239" s="10">
        <f t="shared" si="8292"/>
        <v>5</v>
      </c>
      <c r="C6239" s="44" t="s">
        <v>6394</v>
      </c>
      <c r="D6239" s="21" t="str">
        <f t="shared" ref="D6239:D6243" si="9158">VLOOKUP($C6239,$C$1:$P$7320,2,0)</f>
        <v>noun</v>
      </c>
      <c r="E6239" s="21" t="str">
        <f t="shared" ref="E6239:E6241" si="9159">VLOOKUP($C6239,$C$1:$P$7320,3,0)</f>
        <v>masc</v>
      </c>
      <c r="F6239" s="21" t="str">
        <f t="shared" ref="F6239:F6243" si="9160">VLOOKUP($C6239,$C$1:$P$7320,4,0)</f>
        <v/>
      </c>
      <c r="G6239" s="21"/>
      <c r="H6239" s="21" t="str">
        <f t="shared" ref="H6239:H6243" si="9161">VLOOKUP($C6239,$C$1:$P$7320,6,0)</f>
        <v>bowl</v>
      </c>
      <c r="I6239" s="21" t="str">
        <f t="shared" ref="I6239:I6243" si="9162">VLOOKUP($C6239,$C$1:$P$7320,7,0)</f>
        <v/>
      </c>
      <c r="J6239" s="21" t="str">
        <f t="shared" ref="J6239:J6243" si="9163">VLOOKUP($C6239,$C$1:$P$7320,8,0)</f>
        <v>√pā (drink)</v>
      </c>
      <c r="K6239" s="21">
        <f t="shared" ref="K6239:K6243" si="9164">VLOOKUP($C6239,$C$1:$P$7320,9,0)</f>
        <v>1</v>
      </c>
      <c r="L6239" s="21" t="str">
        <f t="shared" ref="L6239:L6243" si="9165">VLOOKUP($C6239,$C$1:$P$7320,10,0)</f>
        <v>a</v>
      </c>
      <c r="M6239" s="21" t="str">
        <f t="shared" ref="M6239:M6243" si="9166">VLOOKUP($C6239,$C$1:$P$7320,11,0)</f>
        <v/>
      </c>
      <c r="N6239" s="21" t="str">
        <f t="shared" ref="N6239:N6243" si="9167">VLOOKUP($C6239,$C$1:$P$7320,12,0)</f>
        <v>√pā + ta</v>
      </c>
      <c r="O6239" s="21" t="str">
        <f t="shared" ref="O6239:O6243" si="9168">VLOOKUP($C6239,$C$1:$P$7320,13,0)</f>
        <v/>
      </c>
      <c r="P6239" s="21" t="str">
        <f t="shared" ref="P6239:P6243" si="9169">VLOOKUP($C6239,$C$1:$P$7320,14,0)</f>
        <v/>
      </c>
      <c r="Q6239" s="21"/>
      <c r="R6239" s="21" t="s">
        <v>11818</v>
      </c>
      <c r="S6239" s="21" t="s">
        <v>11819</v>
      </c>
      <c r="T6239" s="21" t="s">
        <v>11820</v>
      </c>
      <c r="U6239" s="23"/>
      <c r="V6239" s="23"/>
      <c r="W6239" s="15">
        <f t="shared" si="2"/>
        <v>45635</v>
      </c>
      <c r="X6239" s="24">
        <v>6238.0</v>
      </c>
      <c r="Y6239" s="17" t="str">
        <f t="shared" si="9154"/>
        <v>=COUNTIFS(C$3:C6239,C6239)</v>
      </c>
      <c r="Z6239" s="25" t="str">
        <f t="shared" si="9155"/>
        <v>#NAME?</v>
      </c>
      <c r="AA6239" s="25" t="str">
        <f t="shared" si="9156"/>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57"/>
        <v>2</v>
      </c>
      <c r="B6240" s="10">
        <f t="shared" si="8292"/>
        <v>3</v>
      </c>
      <c r="C6240" s="12" t="s">
        <v>11812</v>
      </c>
      <c r="D6240" s="21" t="str">
        <f t="shared" si="9158"/>
        <v>ind</v>
      </c>
      <c r="E6240" s="21" t="str">
        <f t="shared" si="9159"/>
        <v>adv, nt acc sg of nillehaka</v>
      </c>
      <c r="F6240" s="21" t="str">
        <f t="shared" si="9160"/>
        <v/>
      </c>
      <c r="G6240" s="21"/>
      <c r="H6240" s="21" t="str">
        <f t="shared" si="9161"/>
        <v>licking, lapping</v>
      </c>
      <c r="I6240" s="21" t="str">
        <f t="shared" si="9162"/>
        <v/>
      </c>
      <c r="J6240" s="21" t="str">
        <f t="shared" si="9163"/>
        <v>√lih (lick, lap)</v>
      </c>
      <c r="K6240" s="21">
        <f t="shared" si="9164"/>
        <v>1</v>
      </c>
      <c r="L6240" s="21" t="str">
        <f t="shared" si="9165"/>
        <v>a</v>
      </c>
      <c r="M6240" s="21" t="str">
        <f t="shared" si="9166"/>
        <v/>
      </c>
      <c r="N6240" s="21" t="str">
        <f t="shared" si="9167"/>
        <v>nī + √lih &gt; leha + aka + aṃ</v>
      </c>
      <c r="O6240" s="21" t="str">
        <f t="shared" si="9168"/>
        <v/>
      </c>
      <c r="P6240" s="21" t="str">
        <f t="shared" si="9169"/>
        <v/>
      </c>
      <c r="Q6240" s="21"/>
      <c r="R6240" s="21" t="s">
        <v>11818</v>
      </c>
      <c r="S6240" s="21" t="s">
        <v>11819</v>
      </c>
      <c r="T6240" s="21" t="s">
        <v>11820</v>
      </c>
      <c r="U6240" s="23"/>
      <c r="V6240" s="23"/>
      <c r="W6240" s="15">
        <f t="shared" si="2"/>
        <v>45635</v>
      </c>
      <c r="X6240" s="24">
        <v>6239.0</v>
      </c>
      <c r="Y6240" s="17" t="str">
        <f t="shared" si="9154"/>
        <v>=COUNTIFS(C$3:C6240,C6240)</v>
      </c>
      <c r="Z6240" s="25" t="str">
        <f t="shared" si="9155"/>
        <v>#NAME?</v>
      </c>
      <c r="AA6240" s="25" t="str">
        <f t="shared" si="9156"/>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57"/>
        <v>16</v>
      </c>
      <c r="B6241" s="10">
        <f t="shared" si="8292"/>
        <v>17</v>
      </c>
      <c r="C6241" s="12" t="s">
        <v>11445</v>
      </c>
      <c r="D6241" s="21" t="str">
        <f t="shared" si="9158"/>
        <v>comp</v>
      </c>
      <c r="E6241" s="21" t="str">
        <f t="shared" si="9159"/>
        <v>sandhi, fut + ind</v>
      </c>
      <c r="F6241" s="21" t="str">
        <f t="shared" si="9160"/>
        <v/>
      </c>
      <c r="G6241" s="21"/>
      <c r="H6241" s="21" t="str">
        <f t="shared" si="9161"/>
        <v/>
      </c>
      <c r="I6241" s="21" t="str">
        <f t="shared" si="9162"/>
        <v/>
      </c>
      <c r="J6241" s="21" t="str">
        <f t="shared" si="9163"/>
        <v/>
      </c>
      <c r="K6241" s="21" t="str">
        <f t="shared" si="9164"/>
        <v/>
      </c>
      <c r="L6241" s="21" t="str">
        <f t="shared" si="9165"/>
        <v/>
      </c>
      <c r="M6241" s="21" t="str">
        <f t="shared" si="9166"/>
        <v/>
      </c>
      <c r="N6241" s="21" t="str">
        <f t="shared" si="9167"/>
        <v>bhuñjissāmi + iti</v>
      </c>
      <c r="O6241" s="21" t="str">
        <f t="shared" si="9168"/>
        <v/>
      </c>
      <c r="P6241" s="21" t="str">
        <f t="shared" si="9169"/>
        <v/>
      </c>
      <c r="Q6241" s="21"/>
      <c r="R6241" s="21" t="s">
        <v>11818</v>
      </c>
      <c r="S6241" s="21" t="s">
        <v>11819</v>
      </c>
      <c r="T6241" s="21" t="s">
        <v>11820</v>
      </c>
      <c r="U6241" s="23"/>
      <c r="V6241" s="23"/>
      <c r="W6241" s="15">
        <f t="shared" si="2"/>
        <v>45635</v>
      </c>
      <c r="X6241" s="24">
        <v>6240.0</v>
      </c>
      <c r="Y6241" s="17" t="str">
        <f t="shared" si="9154"/>
        <v>=COUNTIFS(C$3:C6241,C6241)</v>
      </c>
      <c r="Z6241" s="25" t="str">
        <f t="shared" si="9155"/>
        <v>#NAME?</v>
      </c>
      <c r="AA6241" s="25" t="str">
        <f t="shared" si="9156"/>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57"/>
        <v>53</v>
      </c>
      <c r="B6242" s="10">
        <f t="shared" si="8292"/>
        <v>75</v>
      </c>
      <c r="C6242" s="12" t="s">
        <v>11137</v>
      </c>
      <c r="D6242" s="21" t="str">
        <f t="shared" si="9158"/>
        <v>noun</v>
      </c>
      <c r="E6242" s="21" t="s">
        <v>1988</v>
      </c>
      <c r="F6242" s="21" t="str">
        <f t="shared" si="9160"/>
        <v/>
      </c>
      <c r="G6242" s="21"/>
      <c r="H6242" s="21" t="str">
        <f t="shared" si="9161"/>
        <v>training, precept, training precept</v>
      </c>
      <c r="I6242" s="21" t="str">
        <f t="shared" si="9162"/>
        <v/>
      </c>
      <c r="J6242" s="21" t="str">
        <f t="shared" si="9163"/>
        <v>√sikkh (train)</v>
      </c>
      <c r="K6242" s="21">
        <f t="shared" si="9164"/>
        <v>1</v>
      </c>
      <c r="L6242" s="21" t="str">
        <f t="shared" si="9165"/>
        <v>a</v>
      </c>
      <c r="M6242" s="21" t="str">
        <f t="shared" si="9166"/>
        <v/>
      </c>
      <c r="N6242" s="21" t="str">
        <f t="shared" si="9167"/>
        <v>√sikkh + ā</v>
      </c>
      <c r="O6242" s="21" t="str">
        <f t="shared" si="9168"/>
        <v/>
      </c>
      <c r="P6242" s="21" t="str">
        <f t="shared" si="9169"/>
        <v/>
      </c>
      <c r="Q6242" s="21"/>
      <c r="R6242" s="21" t="s">
        <v>11818</v>
      </c>
      <c r="S6242" s="21" t="s">
        <v>11819</v>
      </c>
      <c r="T6242" s="21" t="s">
        <v>11820</v>
      </c>
      <c r="U6242" s="23"/>
      <c r="V6242" s="23"/>
      <c r="W6242" s="15">
        <f t="shared" si="2"/>
        <v>45635</v>
      </c>
      <c r="X6242" s="24">
        <v>6241.0</v>
      </c>
      <c r="Y6242" s="17" t="str">
        <f t="shared" si="9154"/>
        <v>=COUNTIFS(C$3:C6242,C6242)</v>
      </c>
      <c r="Z6242" s="25" t="str">
        <f t="shared" si="9155"/>
        <v>#NAME?</v>
      </c>
      <c r="AA6242" s="25" t="str">
        <f t="shared" si="9156"/>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57"/>
        <v>54</v>
      </c>
      <c r="B6243" s="10">
        <f t="shared" si="8292"/>
        <v>76</v>
      </c>
      <c r="C6243" s="12" t="s">
        <v>10666</v>
      </c>
      <c r="D6243" s="21" t="str">
        <f t="shared" si="9158"/>
        <v>noun</v>
      </c>
      <c r="E6243" s="21" t="s">
        <v>11370</v>
      </c>
      <c r="F6243" s="21" t="str">
        <f t="shared" si="9160"/>
        <v/>
      </c>
      <c r="G6243" s="21"/>
      <c r="H6243" s="21" t="str">
        <f t="shared" si="9161"/>
        <v>duty; obligation; business; something to be done</v>
      </c>
      <c r="I6243" s="21" t="str">
        <f t="shared" si="9162"/>
        <v>to be done</v>
      </c>
      <c r="J6243" s="21" t="str">
        <f t="shared" si="9163"/>
        <v>√kar (do, make)</v>
      </c>
      <c r="K6243" s="21">
        <f t="shared" si="9164"/>
        <v>7</v>
      </c>
      <c r="L6243" s="21" t="str">
        <f t="shared" si="9165"/>
        <v>o</v>
      </c>
      <c r="M6243" s="21" t="str">
        <f t="shared" si="9166"/>
        <v/>
      </c>
      <c r="N6243" s="21" t="str">
        <f t="shared" si="9167"/>
        <v>√kar + aṇīya</v>
      </c>
      <c r="O6243" s="21" t="str">
        <f t="shared" si="9168"/>
        <v/>
      </c>
      <c r="P6243" s="21" t="str">
        <f t="shared" si="9169"/>
        <v/>
      </c>
      <c r="Q6243" s="21"/>
      <c r="R6243" s="21" t="s">
        <v>11818</v>
      </c>
      <c r="S6243" s="21" t="s">
        <v>11819</v>
      </c>
      <c r="T6243" s="21" t="s">
        <v>11820</v>
      </c>
      <c r="U6243" s="23"/>
      <c r="V6243" s="23"/>
      <c r="W6243" s="15">
        <f t="shared" si="2"/>
        <v>45635</v>
      </c>
      <c r="X6243" s="24">
        <v>6242.0</v>
      </c>
      <c r="Y6243" s="17" t="str">
        <f t="shared" si="9154"/>
        <v>=COUNTIFS(C$3:C6243,C6243)</v>
      </c>
      <c r="Z6243" s="25" t="str">
        <f t="shared" si="9155"/>
        <v>#NAME?</v>
      </c>
      <c r="AA6243" s="25" t="str">
        <f t="shared" si="9156"/>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92"/>
        <v>0</v>
      </c>
      <c r="C6244" s="130"/>
      <c r="D6244" s="130"/>
      <c r="E6244" s="130"/>
      <c r="F6244" s="130"/>
      <c r="G6244" s="130"/>
      <c r="H6244" s="130"/>
      <c r="I6244" s="130"/>
      <c r="J6244" s="130"/>
      <c r="K6244" s="130"/>
      <c r="L6244" s="130"/>
      <c r="M6244" s="130"/>
      <c r="N6244" s="130"/>
      <c r="O6244" s="130"/>
      <c r="P6244" s="130"/>
      <c r="Q6244" s="130"/>
      <c r="R6244" s="130"/>
      <c r="S6244" s="130"/>
      <c r="T6244" s="130"/>
      <c r="U6244" s="36"/>
      <c r="V6244" s="36"/>
      <c r="W6244" s="15">
        <f t="shared" si="2"/>
        <v>45635</v>
      </c>
      <c r="X6244" s="24">
        <v>6243.0</v>
      </c>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92"/>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2"/>
        <v>45635</v>
      </c>
      <c r="X6245" s="24">
        <v>6244.0</v>
      </c>
      <c r="Y6245" s="17" t="str">
        <f t="shared" ref="Y6245:Y6253" si="9170">formulatext(A6245)</f>
        <v>#N/A</v>
      </c>
      <c r="Z6245" s="25" t="str">
        <f t="shared" ref="Z6245:Z6253" si="9171">org.libreoffice.regex(Y6245,"(\= COUNTIFS\(C\$\d{1,3}:)(C\d{1,3})(,)(C\d{1,3})(\))","$2")</f>
        <v>#NAME?</v>
      </c>
      <c r="AA6245" s="25" t="str">
        <f t="shared" ref="AA6245:AA6253" si="9172">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92"/>
        <v>1</v>
      </c>
      <c r="C6246" s="12" t="s">
        <v>11826</v>
      </c>
      <c r="D6246" s="21"/>
      <c r="E6246" s="21"/>
      <c r="F6246" s="21"/>
      <c r="G6246" s="21"/>
      <c r="H6246" s="21"/>
      <c r="I6246" s="21"/>
      <c r="J6246" s="21"/>
      <c r="K6246" s="21"/>
      <c r="L6246" s="21"/>
      <c r="M6246" s="21"/>
      <c r="N6246" s="21"/>
      <c r="O6246" s="21"/>
      <c r="P6246" s="21"/>
      <c r="Q6246" s="21"/>
      <c r="R6246" s="21"/>
      <c r="S6246" s="21"/>
      <c r="T6246" s="21"/>
      <c r="U6246" s="23"/>
      <c r="V6246" s="23"/>
      <c r="W6246" s="15">
        <f t="shared" si="2"/>
        <v>45635</v>
      </c>
      <c r="X6246" s="24">
        <v>6245.0</v>
      </c>
      <c r="Y6246" s="17" t="str">
        <f t="shared" si="9170"/>
        <v>#N/A</v>
      </c>
      <c r="Z6246" s="25" t="str">
        <f t="shared" si="9171"/>
        <v>#NAME?</v>
      </c>
      <c r="AA6246" s="25" t="str">
        <f t="shared" si="9172"/>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73">COUNTIFS(C$3:C6247,C6247)</f>
        <v>59</v>
      </c>
      <c r="B6247" s="10">
        <f t="shared" si="8292"/>
        <v>80</v>
      </c>
      <c r="C6247" s="12" t="s">
        <v>1856</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11826</v>
      </c>
      <c r="S6247" s="21" t="s">
        <v>11827</v>
      </c>
      <c r="T6247" s="21" t="s">
        <v>11828</v>
      </c>
      <c r="U6247" s="77"/>
      <c r="V6247" s="23"/>
      <c r="W6247" s="15">
        <f t="shared" si="2"/>
        <v>45635</v>
      </c>
      <c r="X6247" s="24">
        <v>6246.0</v>
      </c>
      <c r="Y6247" s="17" t="str">
        <f t="shared" si="9170"/>
        <v>=COUNTIFS(C$3:C6247,C6247)</v>
      </c>
      <c r="Z6247" s="25" t="str">
        <f t="shared" si="9171"/>
        <v>#NAME?</v>
      </c>
      <c r="AA6247" s="25" t="str">
        <f t="shared" si="9172"/>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73"/>
        <v>1</v>
      </c>
      <c r="B6248" s="10">
        <f t="shared" si="8292"/>
        <v>1</v>
      </c>
      <c r="C6248" s="12" t="s">
        <v>11829</v>
      </c>
      <c r="D6248" s="21" t="s">
        <v>29</v>
      </c>
      <c r="E6248" s="21" t="s">
        <v>11830</v>
      </c>
      <c r="F6248" s="21"/>
      <c r="G6248" s="21"/>
      <c r="H6248" s="21" t="s">
        <v>11831</v>
      </c>
      <c r="I6248" s="21"/>
      <c r="J6248" s="21"/>
      <c r="K6248" s="21"/>
      <c r="L6248" s="21"/>
      <c r="M6248" s="21"/>
      <c r="N6248" s="21" t="s">
        <v>11832</v>
      </c>
      <c r="O6248" s="21"/>
      <c r="P6248" s="21"/>
      <c r="Q6248" s="21"/>
      <c r="R6248" s="21" t="s">
        <v>11826</v>
      </c>
      <c r="S6248" s="21" t="s">
        <v>11827</v>
      </c>
      <c r="T6248" s="21" t="s">
        <v>11833</v>
      </c>
      <c r="U6248" s="23"/>
      <c r="V6248" s="23"/>
      <c r="W6248" s="15">
        <f t="shared" si="2"/>
        <v>45635</v>
      </c>
      <c r="X6248" s="24">
        <v>6247.0</v>
      </c>
      <c r="Y6248" s="17" t="str">
        <f t="shared" si="9170"/>
        <v>=COUNTIFS(C$3:C6248,C6248)</v>
      </c>
      <c r="Z6248" s="25" t="str">
        <f t="shared" si="9171"/>
        <v>#NAME?</v>
      </c>
      <c r="AA6248" s="25" t="str">
        <f t="shared" si="9172"/>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3"/>
        <v>1</v>
      </c>
      <c r="B6249" s="10">
        <f t="shared" si="8292"/>
        <v>1</v>
      </c>
      <c r="C6249" s="12" t="s">
        <v>11834</v>
      </c>
      <c r="D6249" s="21" t="s">
        <v>47</v>
      </c>
      <c r="E6249" s="21" t="s">
        <v>612</v>
      </c>
      <c r="F6249" s="21"/>
      <c r="G6249" s="21"/>
      <c r="H6249" s="21" t="s">
        <v>11835</v>
      </c>
      <c r="I6249" s="21"/>
      <c r="J6249" s="21"/>
      <c r="K6249" s="21"/>
      <c r="L6249" s="21"/>
      <c r="M6249" s="21"/>
      <c r="N6249" s="21"/>
      <c r="O6249" s="21"/>
      <c r="P6249" s="21"/>
      <c r="Q6249" s="21"/>
      <c r="R6249" s="21" t="s">
        <v>11826</v>
      </c>
      <c r="S6249" s="21" t="s">
        <v>11827</v>
      </c>
      <c r="T6249" s="21" t="s">
        <v>11836</v>
      </c>
      <c r="U6249" s="23"/>
      <c r="V6249" s="23"/>
      <c r="W6249" s="15">
        <f t="shared" si="2"/>
        <v>45635</v>
      </c>
      <c r="X6249" s="24">
        <v>6248.0</v>
      </c>
      <c r="Y6249" s="17" t="str">
        <f t="shared" si="9170"/>
        <v>=COUNTIFS(C$3:C6249,C6249)</v>
      </c>
      <c r="Z6249" s="25" t="str">
        <f t="shared" si="9171"/>
        <v>#NAME?</v>
      </c>
      <c r="AA6249" s="25" t="str">
        <f t="shared" si="9172"/>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3"/>
        <v>3</v>
      </c>
      <c r="B6250" s="10">
        <f t="shared" si="8292"/>
        <v>3</v>
      </c>
      <c r="C6250" s="12" t="s">
        <v>11812</v>
      </c>
      <c r="D6250" s="21" t="str">
        <f t="shared" ref="D6250:D6253" si="9174">VLOOKUP($C6250,$C$1:$P$7320,2,0)</f>
        <v>ind</v>
      </c>
      <c r="E6250" s="21" t="str">
        <f t="shared" ref="E6250:E6251" si="9175">VLOOKUP($C6250,$C$1:$P$7320,3,0)</f>
        <v>adv, nt acc sg of nillehaka</v>
      </c>
      <c r="F6250" s="21" t="str">
        <f t="shared" ref="F6250:F6253" si="9176">VLOOKUP($C6250,$C$1:$P$7320,4,0)</f>
        <v/>
      </c>
      <c r="G6250" s="21"/>
      <c r="H6250" s="21" t="str">
        <f t="shared" ref="H6250:H6253" si="9177">VLOOKUP($C6250,$C$1:$P$7320,6,0)</f>
        <v>licking, lapping</v>
      </c>
      <c r="I6250" s="21" t="str">
        <f t="shared" ref="I6250:I6253" si="9178">VLOOKUP($C6250,$C$1:$P$7320,7,0)</f>
        <v/>
      </c>
      <c r="J6250" s="21" t="str">
        <f t="shared" ref="J6250:J6253" si="9179">VLOOKUP($C6250,$C$1:$P$7320,8,0)</f>
        <v>√lih (lick, lap)</v>
      </c>
      <c r="K6250" s="21">
        <f t="shared" ref="K6250:K6253" si="9180">VLOOKUP($C6250,$C$1:$P$7320,9,0)</f>
        <v>1</v>
      </c>
      <c r="L6250" s="21" t="str">
        <f t="shared" ref="L6250:L6253" si="9181">VLOOKUP($C6250,$C$1:$P$7320,10,0)</f>
        <v>a</v>
      </c>
      <c r="M6250" s="21" t="str">
        <f t="shared" ref="M6250:M6253" si="9182">VLOOKUP($C6250,$C$1:$P$7320,11,0)</f>
        <v/>
      </c>
      <c r="N6250" s="21" t="str">
        <f t="shared" ref="N6250:N6253" si="9183">VLOOKUP($C6250,$C$1:$P$7320,12,0)</f>
        <v>nī + √lih &gt; leha + aka + aṃ</v>
      </c>
      <c r="O6250" s="21" t="str">
        <f t="shared" ref="O6250:O6253" si="9184">VLOOKUP($C6250,$C$1:$P$7320,13,0)</f>
        <v/>
      </c>
      <c r="P6250" s="21" t="str">
        <f t="shared" ref="P6250:P6253" si="9185">VLOOKUP($C6250,$C$1:$P$7320,14,0)</f>
        <v/>
      </c>
      <c r="Q6250" s="21"/>
      <c r="R6250" s="54" t="s">
        <v>11826</v>
      </c>
      <c r="S6250" s="21" t="s">
        <v>11827</v>
      </c>
      <c r="T6250" s="21" t="s">
        <v>11828</v>
      </c>
      <c r="U6250" s="23"/>
      <c r="V6250" s="23"/>
      <c r="W6250" s="15">
        <f t="shared" si="2"/>
        <v>45635</v>
      </c>
      <c r="X6250" s="24">
        <v>6249.0</v>
      </c>
      <c r="Y6250" s="17" t="str">
        <f t="shared" si="9170"/>
        <v>=COUNTIFS(C$3:C6250,C6250)</v>
      </c>
      <c r="Z6250" s="25" t="str">
        <f t="shared" si="9171"/>
        <v>#NAME?</v>
      </c>
      <c r="AA6250" s="25" t="str">
        <f t="shared" si="9172"/>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3"/>
        <v>17</v>
      </c>
      <c r="B6251" s="10">
        <f t="shared" si="8292"/>
        <v>17</v>
      </c>
      <c r="C6251" s="12" t="s">
        <v>11445</v>
      </c>
      <c r="D6251" s="21" t="str">
        <f t="shared" si="9174"/>
        <v>comp</v>
      </c>
      <c r="E6251" s="21" t="str">
        <f t="shared" si="9175"/>
        <v>sandhi, fut + ind</v>
      </c>
      <c r="F6251" s="21" t="str">
        <f t="shared" si="9176"/>
        <v/>
      </c>
      <c r="G6251" s="21"/>
      <c r="H6251" s="21" t="str">
        <f t="shared" si="9177"/>
        <v/>
      </c>
      <c r="I6251" s="21" t="str">
        <f t="shared" si="9178"/>
        <v/>
      </c>
      <c r="J6251" s="21" t="str">
        <f t="shared" si="9179"/>
        <v/>
      </c>
      <c r="K6251" s="21" t="str">
        <f t="shared" si="9180"/>
        <v/>
      </c>
      <c r="L6251" s="21" t="str">
        <f t="shared" si="9181"/>
        <v/>
      </c>
      <c r="M6251" s="21" t="str">
        <f t="shared" si="9182"/>
        <v/>
      </c>
      <c r="N6251" s="21" t="str">
        <f t="shared" si="9183"/>
        <v>bhuñjissāmi + iti</v>
      </c>
      <c r="O6251" s="21" t="str">
        <f t="shared" si="9184"/>
        <v/>
      </c>
      <c r="P6251" s="21" t="str">
        <f t="shared" si="9185"/>
        <v/>
      </c>
      <c r="Q6251" s="21"/>
      <c r="R6251" s="21" t="s">
        <v>11826</v>
      </c>
      <c r="S6251" s="21" t="s">
        <v>11827</v>
      </c>
      <c r="T6251" s="21" t="s">
        <v>11828</v>
      </c>
      <c r="U6251" s="23"/>
      <c r="V6251" s="23"/>
      <c r="W6251" s="15">
        <f t="shared" si="2"/>
        <v>45635</v>
      </c>
      <c r="X6251" s="24">
        <v>6250.0</v>
      </c>
      <c r="Y6251" s="17" t="str">
        <f t="shared" si="9170"/>
        <v>=COUNTIFS(C$3:C6251,C6251)</v>
      </c>
      <c r="Z6251" s="25" t="str">
        <f t="shared" si="9171"/>
        <v>#NAME?</v>
      </c>
      <c r="AA6251" s="25" t="str">
        <f t="shared" si="9172"/>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3"/>
        <v>54</v>
      </c>
      <c r="B6252" s="10">
        <f t="shared" si="8292"/>
        <v>75</v>
      </c>
      <c r="C6252" s="12" t="s">
        <v>11137</v>
      </c>
      <c r="D6252" s="21" t="str">
        <f t="shared" si="9174"/>
        <v>noun</v>
      </c>
      <c r="E6252" s="21" t="s">
        <v>1988</v>
      </c>
      <c r="F6252" s="21" t="str">
        <f t="shared" si="9176"/>
        <v/>
      </c>
      <c r="G6252" s="21"/>
      <c r="H6252" s="21" t="str">
        <f t="shared" si="9177"/>
        <v>training, precept, training precept</v>
      </c>
      <c r="I6252" s="21" t="str">
        <f t="shared" si="9178"/>
        <v/>
      </c>
      <c r="J6252" s="21" t="str">
        <f t="shared" si="9179"/>
        <v>√sikkh (train)</v>
      </c>
      <c r="K6252" s="21">
        <f t="shared" si="9180"/>
        <v>1</v>
      </c>
      <c r="L6252" s="21" t="str">
        <f t="shared" si="9181"/>
        <v>a</v>
      </c>
      <c r="M6252" s="21" t="str">
        <f t="shared" si="9182"/>
        <v/>
      </c>
      <c r="N6252" s="21" t="str">
        <f t="shared" si="9183"/>
        <v>√sikkh + ā</v>
      </c>
      <c r="O6252" s="21" t="str">
        <f t="shared" si="9184"/>
        <v/>
      </c>
      <c r="P6252" s="21" t="str">
        <f t="shared" si="9185"/>
        <v/>
      </c>
      <c r="Q6252" s="21"/>
      <c r="R6252" s="21" t="s">
        <v>11826</v>
      </c>
      <c r="S6252" s="21" t="s">
        <v>11827</v>
      </c>
      <c r="T6252" s="21" t="s">
        <v>11828</v>
      </c>
      <c r="U6252" s="23"/>
      <c r="V6252" s="23"/>
      <c r="W6252" s="15">
        <f t="shared" si="2"/>
        <v>45635</v>
      </c>
      <c r="X6252" s="24">
        <v>6251.0</v>
      </c>
      <c r="Y6252" s="17" t="str">
        <f t="shared" si="9170"/>
        <v>=COUNTIFS(C$3:C6252,C6252)</v>
      </c>
      <c r="Z6252" s="25" t="str">
        <f t="shared" si="9171"/>
        <v>#NAME?</v>
      </c>
      <c r="AA6252" s="25" t="str">
        <f t="shared" si="9172"/>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3"/>
        <v>55</v>
      </c>
      <c r="B6253" s="10">
        <f t="shared" si="8292"/>
        <v>76</v>
      </c>
      <c r="C6253" s="12" t="s">
        <v>10666</v>
      </c>
      <c r="D6253" s="21" t="str">
        <f t="shared" si="9174"/>
        <v>noun</v>
      </c>
      <c r="E6253" s="21" t="s">
        <v>11370</v>
      </c>
      <c r="F6253" s="21" t="str">
        <f t="shared" si="9176"/>
        <v/>
      </c>
      <c r="G6253" s="21"/>
      <c r="H6253" s="21" t="str">
        <f t="shared" si="9177"/>
        <v>duty; obligation; business; something to be done</v>
      </c>
      <c r="I6253" s="21" t="str">
        <f t="shared" si="9178"/>
        <v>to be done</v>
      </c>
      <c r="J6253" s="21" t="str">
        <f t="shared" si="9179"/>
        <v>√kar (do, make)</v>
      </c>
      <c r="K6253" s="21">
        <f t="shared" si="9180"/>
        <v>7</v>
      </c>
      <c r="L6253" s="21" t="str">
        <f t="shared" si="9181"/>
        <v>o</v>
      </c>
      <c r="M6253" s="21" t="str">
        <f t="shared" si="9182"/>
        <v/>
      </c>
      <c r="N6253" s="21" t="str">
        <f t="shared" si="9183"/>
        <v>√kar + aṇīya</v>
      </c>
      <c r="O6253" s="21" t="str">
        <f t="shared" si="9184"/>
        <v/>
      </c>
      <c r="P6253" s="21" t="str">
        <f t="shared" si="9185"/>
        <v/>
      </c>
      <c r="Q6253" s="21"/>
      <c r="R6253" s="21" t="s">
        <v>11826</v>
      </c>
      <c r="S6253" s="21" t="s">
        <v>11827</v>
      </c>
      <c r="T6253" s="21" t="s">
        <v>11828</v>
      </c>
      <c r="U6253" s="23"/>
      <c r="V6253" s="23"/>
      <c r="W6253" s="15">
        <f t="shared" si="2"/>
        <v>45635</v>
      </c>
      <c r="X6253" s="24">
        <v>6252.0</v>
      </c>
      <c r="Y6253" s="17" t="str">
        <f t="shared" si="9170"/>
        <v>=COUNTIFS(C$3:C6253,C6253)</v>
      </c>
      <c r="Z6253" s="25" t="str">
        <f t="shared" si="9171"/>
        <v>#NAME?</v>
      </c>
      <c r="AA6253" s="25" t="str">
        <f t="shared" si="9172"/>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92"/>
        <v>0</v>
      </c>
      <c r="C6254" s="130"/>
      <c r="D6254" s="130"/>
      <c r="E6254" s="130"/>
      <c r="F6254" s="130"/>
      <c r="G6254" s="130"/>
      <c r="H6254" s="130"/>
      <c r="I6254" s="130"/>
      <c r="J6254" s="130"/>
      <c r="K6254" s="130"/>
      <c r="L6254" s="130"/>
      <c r="M6254" s="130"/>
      <c r="N6254" s="130"/>
      <c r="O6254" s="130"/>
      <c r="P6254" s="130"/>
      <c r="Q6254" s="130"/>
      <c r="R6254" s="130"/>
      <c r="S6254" s="130"/>
      <c r="T6254" s="130"/>
      <c r="U6254" s="36"/>
      <c r="V6254" s="36"/>
      <c r="W6254" s="15">
        <f t="shared" si="2"/>
        <v>45635</v>
      </c>
      <c r="X6254" s="24">
        <v>6253.0</v>
      </c>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92"/>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2"/>
        <v>45635</v>
      </c>
      <c r="X6255" s="24">
        <v>6254.0</v>
      </c>
      <c r="Y6255" s="17" t="str">
        <f t="shared" ref="Y6255:Y6265" si="9186">formulatext(A6255)</f>
        <v>#N/A</v>
      </c>
      <c r="Z6255" s="25" t="str">
        <f t="shared" ref="Z6255:Z6265" si="9187">org.libreoffice.regex(Y6255,"(\= COUNTIFS\(C\$\d{1,3}:)(C\d{1,3})(,)(C\d{1,3})(\))","$2")</f>
        <v>#NAME?</v>
      </c>
      <c r="AA6255" s="25" t="str">
        <f t="shared" ref="AA6255:AA6265" si="9188">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92"/>
        <v>1</v>
      </c>
      <c r="C6256" s="12" t="s">
        <v>11837</v>
      </c>
      <c r="D6256" s="21"/>
      <c r="E6256" s="21"/>
      <c r="F6256" s="21"/>
      <c r="G6256" s="21"/>
      <c r="H6256" s="21"/>
      <c r="I6256" s="21"/>
      <c r="J6256" s="21"/>
      <c r="K6256" s="21"/>
      <c r="L6256" s="21"/>
      <c r="M6256" s="21"/>
      <c r="N6256" s="21"/>
      <c r="O6256" s="21"/>
      <c r="P6256" s="21"/>
      <c r="Q6256" s="21"/>
      <c r="R6256" s="21"/>
      <c r="S6256" s="21"/>
      <c r="T6256" s="21"/>
      <c r="U6256" s="23"/>
      <c r="V6256" s="23"/>
      <c r="W6256" s="15">
        <f t="shared" si="2"/>
        <v>45635</v>
      </c>
      <c r="X6256" s="24">
        <v>6255.0</v>
      </c>
      <c r="Y6256" s="17" t="str">
        <f t="shared" si="9186"/>
        <v>#N/A</v>
      </c>
      <c r="Z6256" s="25" t="str">
        <f t="shared" si="9187"/>
        <v>#NAME?</v>
      </c>
      <c r="AA6256" s="25" t="str">
        <f t="shared" si="9188"/>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89">COUNTIFS(C$3:C6257,C6257)</f>
        <v>60</v>
      </c>
      <c r="B6257" s="10">
        <f t="shared" si="8292"/>
        <v>80</v>
      </c>
      <c r="C6257" s="12" t="s">
        <v>1856</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11837</v>
      </c>
      <c r="S6257" s="21" t="s">
        <v>11838</v>
      </c>
      <c r="T6257" s="21" t="s">
        <v>11839</v>
      </c>
      <c r="U6257" s="77"/>
      <c r="V6257" s="23"/>
      <c r="W6257" s="15">
        <f t="shared" si="2"/>
        <v>45635</v>
      </c>
      <c r="X6257" s="24">
        <v>6256.0</v>
      </c>
      <c r="Y6257" s="17" t="str">
        <f t="shared" si="9186"/>
        <v>=COUNTIFS(C$3:C6257,C6257)</v>
      </c>
      <c r="Z6257" s="25" t="str">
        <f t="shared" si="9187"/>
        <v>#NAME?</v>
      </c>
      <c r="AA6257" s="25" t="str">
        <f t="shared" si="9188"/>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89"/>
        <v>1</v>
      </c>
      <c r="B6258" s="10">
        <f t="shared" si="8292"/>
        <v>1</v>
      </c>
      <c r="C6258" s="12" t="s">
        <v>11840</v>
      </c>
      <c r="D6258" s="21" t="s">
        <v>250</v>
      </c>
      <c r="E6258" s="21" t="s">
        <v>11841</v>
      </c>
      <c r="F6258" s="21"/>
      <c r="G6258" s="21"/>
      <c r="H6258" s="27" t="s">
        <v>11842</v>
      </c>
      <c r="I6258" s="27" t="s">
        <v>11843</v>
      </c>
      <c r="J6258" s="21"/>
      <c r="K6258" s="21"/>
      <c r="L6258" s="21"/>
      <c r="M6258" s="21"/>
      <c r="N6258" s="21" t="s">
        <v>11844</v>
      </c>
      <c r="O6258" s="21"/>
      <c r="P6258" s="21"/>
      <c r="Q6258" s="21"/>
      <c r="R6258" s="21" t="s">
        <v>11837</v>
      </c>
      <c r="S6258" s="21" t="s">
        <v>11838</v>
      </c>
      <c r="T6258" s="21" t="s">
        <v>11845</v>
      </c>
      <c r="U6258" s="23"/>
      <c r="V6258" s="23"/>
      <c r="W6258" s="15">
        <f t="shared" si="2"/>
        <v>45635</v>
      </c>
      <c r="X6258" s="24">
        <v>6257.0</v>
      </c>
      <c r="Y6258" s="17" t="str">
        <f t="shared" si="9186"/>
        <v>=COUNTIFS(C$3:C6258,C6258)</v>
      </c>
      <c r="Z6258" s="25" t="str">
        <f t="shared" si="9187"/>
        <v>#NAME?</v>
      </c>
      <c r="AA6258" s="25" t="str">
        <f t="shared" si="9188"/>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89"/>
        <v>1</v>
      </c>
      <c r="B6259" s="10">
        <f t="shared" si="8292"/>
        <v>1</v>
      </c>
      <c r="C6259" s="12" t="s">
        <v>11846</v>
      </c>
      <c r="D6259" s="21" t="s">
        <v>47</v>
      </c>
      <c r="E6259" s="21" t="s">
        <v>6154</v>
      </c>
      <c r="F6259" s="21"/>
      <c r="G6259" s="21"/>
      <c r="H6259" s="21" t="s">
        <v>11847</v>
      </c>
      <c r="I6259" s="21"/>
      <c r="J6259" s="21"/>
      <c r="K6259" s="21"/>
      <c r="L6259" s="21"/>
      <c r="M6259" s="21"/>
      <c r="N6259" s="21"/>
      <c r="O6259" s="21"/>
      <c r="P6259" s="21"/>
      <c r="Q6259" s="21"/>
      <c r="R6259" s="21" t="s">
        <v>11837</v>
      </c>
      <c r="S6259" s="21" t="s">
        <v>11838</v>
      </c>
      <c r="T6259" s="21" t="s">
        <v>11848</v>
      </c>
      <c r="U6259" s="23"/>
      <c r="V6259" s="23"/>
      <c r="W6259" s="15">
        <f t="shared" si="2"/>
        <v>45635</v>
      </c>
      <c r="X6259" s="24">
        <v>6258.0</v>
      </c>
      <c r="Y6259" s="17" t="str">
        <f t="shared" si="9186"/>
        <v>=COUNTIFS(C$3:C6259,C6259)</v>
      </c>
      <c r="Z6259" s="25" t="str">
        <f t="shared" si="9187"/>
        <v>#NAME?</v>
      </c>
      <c r="AA6259" s="25" t="str">
        <f t="shared" si="9188"/>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89"/>
        <v>1</v>
      </c>
      <c r="B6260" s="10">
        <f t="shared" si="8292"/>
        <v>1</v>
      </c>
      <c r="C6260" s="12" t="s">
        <v>11849</v>
      </c>
      <c r="D6260" s="21" t="s">
        <v>47</v>
      </c>
      <c r="E6260" s="21" t="s">
        <v>11850</v>
      </c>
      <c r="F6260" s="21"/>
      <c r="G6260" s="21"/>
      <c r="H6260" s="27" t="s">
        <v>11851</v>
      </c>
      <c r="I6260" s="21"/>
      <c r="J6260" s="21"/>
      <c r="K6260" s="21"/>
      <c r="L6260" s="21"/>
      <c r="M6260" s="21"/>
      <c r="N6260" s="21" t="s">
        <v>11852</v>
      </c>
      <c r="O6260" s="21" t="s">
        <v>2250</v>
      </c>
      <c r="P6260" s="21" t="s">
        <v>11853</v>
      </c>
      <c r="Q6260" s="21"/>
      <c r="R6260" s="21" t="s">
        <v>11837</v>
      </c>
      <c r="S6260" s="21" t="s">
        <v>11838</v>
      </c>
      <c r="T6260" s="21" t="s">
        <v>11854</v>
      </c>
      <c r="U6260" s="23"/>
      <c r="V6260" s="23"/>
      <c r="W6260" s="15">
        <f t="shared" si="2"/>
        <v>45635</v>
      </c>
      <c r="X6260" s="24">
        <v>6259.0</v>
      </c>
      <c r="Y6260" s="17" t="str">
        <f t="shared" si="9186"/>
        <v>=COUNTIFS(C$3:C6260,C6260)</v>
      </c>
      <c r="Z6260" s="25" t="str">
        <f t="shared" si="9187"/>
        <v>#NAME?</v>
      </c>
      <c r="AA6260" s="25" t="str">
        <f t="shared" si="9188"/>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89"/>
        <v>1</v>
      </c>
      <c r="B6261" s="10">
        <f t="shared" si="8292"/>
        <v>1</v>
      </c>
      <c r="C6261" s="12" t="s">
        <v>11855</v>
      </c>
      <c r="D6261" s="21" t="s">
        <v>47</v>
      </c>
      <c r="E6261" s="21" t="s">
        <v>11856</v>
      </c>
      <c r="F6261" s="21"/>
      <c r="G6261" s="21"/>
      <c r="H6261" s="27" t="s">
        <v>11857</v>
      </c>
      <c r="I6261" s="21" t="s">
        <v>11858</v>
      </c>
      <c r="J6261" s="21" t="s">
        <v>6322</v>
      </c>
      <c r="K6261" s="21">
        <v>1.0</v>
      </c>
      <c r="L6261" s="21" t="s">
        <v>35</v>
      </c>
      <c r="M6261" s="21"/>
      <c r="N6261" s="21" t="s">
        <v>11859</v>
      </c>
      <c r="O6261" s="21"/>
      <c r="P6261" s="21"/>
      <c r="Q6261" s="21"/>
      <c r="R6261" s="21" t="s">
        <v>11837</v>
      </c>
      <c r="S6261" s="21" t="s">
        <v>11838</v>
      </c>
      <c r="T6261" s="21" t="s">
        <v>11860</v>
      </c>
      <c r="U6261" s="23"/>
      <c r="V6261" s="23"/>
      <c r="W6261" s="15">
        <f t="shared" si="2"/>
        <v>45635</v>
      </c>
      <c r="X6261" s="24">
        <v>6260.0</v>
      </c>
      <c r="Y6261" s="17" t="str">
        <f t="shared" si="9186"/>
        <v>=COUNTIFS(C$3:C6261,C6261)</v>
      </c>
      <c r="Z6261" s="25" t="str">
        <f t="shared" si="9187"/>
        <v>#NAME?</v>
      </c>
      <c r="AA6261" s="25" t="str">
        <f t="shared" si="9188"/>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89"/>
        <v>1</v>
      </c>
      <c r="B6262" s="10">
        <f t="shared" si="8292"/>
        <v>1</v>
      </c>
      <c r="C6262" s="12" t="s">
        <v>11861</v>
      </c>
      <c r="D6262" s="21" t="s">
        <v>47</v>
      </c>
      <c r="E6262" s="21" t="s">
        <v>11862</v>
      </c>
      <c r="F6262" s="21"/>
      <c r="G6262" s="21"/>
      <c r="H6262" s="27" t="s">
        <v>11863</v>
      </c>
      <c r="I6262" s="21" t="s">
        <v>11864</v>
      </c>
      <c r="J6262" s="21"/>
      <c r="K6262" s="21"/>
      <c r="L6262" s="21"/>
      <c r="M6262" s="21"/>
      <c r="N6262" s="21"/>
      <c r="O6262" s="21"/>
      <c r="P6262" s="21"/>
      <c r="Q6262" s="21"/>
      <c r="R6262" s="21" t="s">
        <v>11837</v>
      </c>
      <c r="S6262" s="21" t="s">
        <v>11838</v>
      </c>
      <c r="T6262" s="21" t="s">
        <v>11865</v>
      </c>
      <c r="U6262" s="23"/>
      <c r="V6262" s="23"/>
      <c r="W6262" s="15">
        <f t="shared" si="2"/>
        <v>45635</v>
      </c>
      <c r="X6262" s="24">
        <v>6261.0</v>
      </c>
      <c r="Y6262" s="17" t="str">
        <f t="shared" si="9186"/>
        <v>=COUNTIFS(C$3:C6262,C6262)</v>
      </c>
      <c r="Z6262" s="25" t="str">
        <f t="shared" si="9187"/>
        <v>#NAME?</v>
      </c>
      <c r="AA6262" s="25" t="str">
        <f t="shared" si="9188"/>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89"/>
        <v>5</v>
      </c>
      <c r="B6263" s="10">
        <f t="shared" si="8292"/>
        <v>5</v>
      </c>
      <c r="C6263" s="12" t="s">
        <v>11379</v>
      </c>
      <c r="D6263" s="21" t="str">
        <f t="shared" ref="D6263:D6265" si="9190">VLOOKUP($C6263,$C$1:$P$7320,2,0)</f>
        <v>comp</v>
      </c>
      <c r="E6263" s="21" t="str">
        <f>VLOOKUP($C6263,$C$1:$P$7320,3,0)</f>
        <v>sandhi, fut + ind</v>
      </c>
      <c r="F6263" s="21" t="str">
        <f t="shared" ref="F6263:F6265" si="9191">VLOOKUP($C6263,$C$1:$P$7320,4,0)</f>
        <v/>
      </c>
      <c r="G6263" s="21"/>
      <c r="H6263" s="21" t="str">
        <f t="shared" ref="H6263:H6265" si="9192">VLOOKUP($C6263,$C$1:$P$7320,6,0)</f>
        <v/>
      </c>
      <c r="I6263" s="21" t="str">
        <f t="shared" ref="I6263:I6265" si="9193">VLOOKUP($C6263,$C$1:$P$7320,7,0)</f>
        <v/>
      </c>
      <c r="J6263" s="21" t="str">
        <f t="shared" ref="J6263:J6265" si="9194">VLOOKUP($C6263,$C$1:$P$7320,8,0)</f>
        <v/>
      </c>
      <c r="K6263" s="21" t="str">
        <f t="shared" ref="K6263:K6265" si="9195">VLOOKUP($C6263,$C$1:$P$7320,9,0)</f>
        <v/>
      </c>
      <c r="L6263" s="21" t="str">
        <f t="shared" ref="L6263:L6265" si="9196">VLOOKUP($C6263,$C$1:$P$7320,10,0)</f>
        <v/>
      </c>
      <c r="M6263" s="21" t="str">
        <f t="shared" ref="M6263:M6265" si="9197">VLOOKUP($C6263,$C$1:$P$7320,11,0)</f>
        <v/>
      </c>
      <c r="N6263" s="21" t="str">
        <f t="shared" ref="N6263:N6265" si="9198">VLOOKUP($C6263,$C$1:$P$7320,12,0)</f>
        <v>paṭiggahessāmi + iti</v>
      </c>
      <c r="O6263" s="21" t="str">
        <f t="shared" ref="O6263:O6265" si="9199">VLOOKUP($C6263,$C$1:$P$7320,13,0)</f>
        <v/>
      </c>
      <c r="P6263" s="21" t="str">
        <f t="shared" ref="P6263:P6265" si="9200">VLOOKUP($C6263,$C$1:$P$7320,14,0)</f>
        <v/>
      </c>
      <c r="Q6263" s="21"/>
      <c r="R6263" s="21" t="s">
        <v>11837</v>
      </c>
      <c r="S6263" s="21" t="s">
        <v>11838</v>
      </c>
      <c r="T6263" s="21" t="s">
        <v>11866</v>
      </c>
      <c r="U6263" s="23"/>
      <c r="V6263" s="23"/>
      <c r="W6263" s="15">
        <f t="shared" si="2"/>
        <v>45635</v>
      </c>
      <c r="X6263" s="24">
        <v>6262.0</v>
      </c>
      <c r="Y6263" s="17" t="str">
        <f t="shared" si="9186"/>
        <v>=COUNTIFS(C$3:C6263,C6263)</v>
      </c>
      <c r="Z6263" s="25" t="str">
        <f t="shared" si="9187"/>
        <v>#NAME?</v>
      </c>
      <c r="AA6263" s="25" t="str">
        <f t="shared" si="9188"/>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89"/>
        <v>55</v>
      </c>
      <c r="B6264" s="10">
        <f t="shared" si="8292"/>
        <v>75</v>
      </c>
      <c r="C6264" s="12" t="s">
        <v>11137</v>
      </c>
      <c r="D6264" s="21" t="str">
        <f t="shared" si="9190"/>
        <v>noun</v>
      </c>
      <c r="E6264" s="21" t="s">
        <v>1988</v>
      </c>
      <c r="F6264" s="21" t="str">
        <f t="shared" si="9191"/>
        <v/>
      </c>
      <c r="G6264" s="21"/>
      <c r="H6264" s="21" t="str">
        <f t="shared" si="9192"/>
        <v>training, precept, training precept</v>
      </c>
      <c r="I6264" s="21" t="str">
        <f t="shared" si="9193"/>
        <v/>
      </c>
      <c r="J6264" s="21" t="str">
        <f t="shared" si="9194"/>
        <v>√sikkh (train)</v>
      </c>
      <c r="K6264" s="21">
        <f t="shared" si="9195"/>
        <v>1</v>
      </c>
      <c r="L6264" s="21" t="str">
        <f t="shared" si="9196"/>
        <v>a</v>
      </c>
      <c r="M6264" s="21" t="str">
        <f t="shared" si="9197"/>
        <v/>
      </c>
      <c r="N6264" s="21" t="str">
        <f t="shared" si="9198"/>
        <v>√sikkh + ā</v>
      </c>
      <c r="O6264" s="21" t="str">
        <f t="shared" si="9199"/>
        <v/>
      </c>
      <c r="P6264" s="21" t="str">
        <f t="shared" si="9200"/>
        <v/>
      </c>
      <c r="Q6264" s="21"/>
      <c r="R6264" s="21" t="s">
        <v>11837</v>
      </c>
      <c r="S6264" s="21" t="s">
        <v>11838</v>
      </c>
      <c r="T6264" s="21" t="s">
        <v>11866</v>
      </c>
      <c r="U6264" s="23"/>
      <c r="V6264" s="23"/>
      <c r="W6264" s="15">
        <f t="shared" si="2"/>
        <v>45635</v>
      </c>
      <c r="X6264" s="24">
        <v>6263.0</v>
      </c>
      <c r="Y6264" s="17" t="str">
        <f t="shared" si="9186"/>
        <v>=COUNTIFS(C$3:C6264,C6264)</v>
      </c>
      <c r="Z6264" s="25" t="str">
        <f t="shared" si="9187"/>
        <v>#NAME?</v>
      </c>
      <c r="AA6264" s="25" t="str">
        <f t="shared" si="9188"/>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89"/>
        <v>56</v>
      </c>
      <c r="B6265" s="10">
        <f t="shared" si="8292"/>
        <v>76</v>
      </c>
      <c r="C6265" s="12" t="s">
        <v>10666</v>
      </c>
      <c r="D6265" s="21" t="str">
        <f t="shared" si="9190"/>
        <v>noun</v>
      </c>
      <c r="E6265" s="21" t="s">
        <v>11370</v>
      </c>
      <c r="F6265" s="21" t="str">
        <f t="shared" si="9191"/>
        <v/>
      </c>
      <c r="G6265" s="21"/>
      <c r="H6265" s="21" t="str">
        <f t="shared" si="9192"/>
        <v>duty; obligation; business; something to be done</v>
      </c>
      <c r="I6265" s="21" t="str">
        <f t="shared" si="9193"/>
        <v>to be done</v>
      </c>
      <c r="J6265" s="21" t="str">
        <f t="shared" si="9194"/>
        <v>√kar (do, make)</v>
      </c>
      <c r="K6265" s="21">
        <f t="shared" si="9195"/>
        <v>7</v>
      </c>
      <c r="L6265" s="21" t="str">
        <f t="shared" si="9196"/>
        <v>o</v>
      </c>
      <c r="M6265" s="21" t="str">
        <f t="shared" si="9197"/>
        <v/>
      </c>
      <c r="N6265" s="21" t="str">
        <f t="shared" si="9198"/>
        <v>√kar + aṇīya</v>
      </c>
      <c r="O6265" s="21" t="str">
        <f t="shared" si="9199"/>
        <v/>
      </c>
      <c r="P6265" s="21" t="str">
        <f t="shared" si="9200"/>
        <v/>
      </c>
      <c r="Q6265" s="21"/>
      <c r="R6265" s="21" t="s">
        <v>11837</v>
      </c>
      <c r="S6265" s="21" t="s">
        <v>11838</v>
      </c>
      <c r="T6265" s="21" t="s">
        <v>11866</v>
      </c>
      <c r="U6265" s="23"/>
      <c r="V6265" s="23"/>
      <c r="W6265" s="15">
        <f t="shared" si="2"/>
        <v>45635</v>
      </c>
      <c r="X6265" s="24">
        <v>6264.0</v>
      </c>
      <c r="Y6265" s="17" t="str">
        <f t="shared" si="9186"/>
        <v>=COUNTIFS(C$3:C6265,C6265)</v>
      </c>
      <c r="Z6265" s="25" t="str">
        <f t="shared" si="9187"/>
        <v>#NAME?</v>
      </c>
      <c r="AA6265" s="25" t="str">
        <f t="shared" si="9188"/>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92"/>
        <v>0</v>
      </c>
      <c r="C6266" s="130"/>
      <c r="D6266" s="130"/>
      <c r="E6266" s="130"/>
      <c r="F6266" s="130"/>
      <c r="G6266" s="130"/>
      <c r="H6266" s="130"/>
      <c r="I6266" s="130"/>
      <c r="J6266" s="130"/>
      <c r="K6266" s="130"/>
      <c r="L6266" s="130"/>
      <c r="M6266" s="130"/>
      <c r="N6266" s="130"/>
      <c r="O6266" s="130"/>
      <c r="P6266" s="130"/>
      <c r="Q6266" s="130"/>
      <c r="R6266" s="130"/>
      <c r="S6266" s="130"/>
      <c r="T6266" s="130"/>
      <c r="U6266" s="36"/>
      <c r="V6266" s="36"/>
      <c r="W6266" s="15">
        <f t="shared" si="2"/>
        <v>45635</v>
      </c>
      <c r="X6266" s="24">
        <v>6265.0</v>
      </c>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92"/>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2"/>
        <v>45635</v>
      </c>
      <c r="X6267" s="24">
        <v>6266.0</v>
      </c>
      <c r="Y6267" s="17" t="str">
        <f t="shared" ref="Y6267:Y6279" si="9201">formulatext(A6267)</f>
        <v>#N/A</v>
      </c>
      <c r="Z6267" s="25" t="str">
        <f t="shared" ref="Z6267:Z6279" si="9202">org.libreoffice.regex(Y6267,"(\= COUNTIFS\(C\$\d{1,3}:)(C\d{1,3})(,)(C\d{1,3})(\))","$2")</f>
        <v>#NAME?</v>
      </c>
      <c r="AA6267" s="25" t="str">
        <f t="shared" ref="AA6267:AA6279" si="9203">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92"/>
        <v>1</v>
      </c>
      <c r="C6268" s="12" t="s">
        <v>11867</v>
      </c>
      <c r="D6268" s="21"/>
      <c r="E6268" s="21"/>
      <c r="F6268" s="21"/>
      <c r="G6268" s="21"/>
      <c r="H6268" s="21"/>
      <c r="I6268" s="21"/>
      <c r="J6268" s="21"/>
      <c r="K6268" s="21"/>
      <c r="L6268" s="21"/>
      <c r="M6268" s="21"/>
      <c r="N6268" s="21"/>
      <c r="O6268" s="21"/>
      <c r="P6268" s="21"/>
      <c r="Q6268" s="21"/>
      <c r="R6268" s="21"/>
      <c r="S6268" s="21"/>
      <c r="T6268" s="21"/>
      <c r="U6268" s="23"/>
      <c r="V6268" s="23"/>
      <c r="W6268" s="15">
        <f t="shared" si="2"/>
        <v>45635</v>
      </c>
      <c r="X6268" s="24">
        <v>6267.0</v>
      </c>
      <c r="Y6268" s="17" t="str">
        <f t="shared" si="9201"/>
        <v>#N/A</v>
      </c>
      <c r="Z6268" s="25" t="str">
        <f t="shared" si="9202"/>
        <v>#NAME?</v>
      </c>
      <c r="AA6268" s="25" t="str">
        <f t="shared" si="9203"/>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204">COUNTIFS(C$3:C6269,C6269)</f>
        <v>61</v>
      </c>
      <c r="B6269" s="10">
        <f t="shared" si="8292"/>
        <v>80</v>
      </c>
      <c r="C6269" s="12" t="s">
        <v>1856</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11867</v>
      </c>
      <c r="S6269" s="21" t="s">
        <v>11868</v>
      </c>
      <c r="T6269" s="21" t="s">
        <v>11869</v>
      </c>
      <c r="U6269" s="77"/>
      <c r="V6269" s="23"/>
      <c r="W6269" s="15">
        <f t="shared" si="2"/>
        <v>45635</v>
      </c>
      <c r="X6269" s="24">
        <v>6268.0</v>
      </c>
      <c r="Y6269" s="17" t="str">
        <f t="shared" si="9201"/>
        <v>=COUNTIFS(C$3:C6269,C6269)</v>
      </c>
      <c r="Z6269" s="25" t="str">
        <f t="shared" si="9202"/>
        <v>#NAME?</v>
      </c>
      <c r="AA6269" s="25" t="str">
        <f t="shared" si="9203"/>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204"/>
        <v>1</v>
      </c>
      <c r="B6270" s="10">
        <f t="shared" si="8292"/>
        <v>1</v>
      </c>
      <c r="C6270" s="12" t="s">
        <v>11870</v>
      </c>
      <c r="D6270" s="21" t="s">
        <v>250</v>
      </c>
      <c r="E6270" s="21" t="s">
        <v>11871</v>
      </c>
      <c r="F6270" s="21"/>
      <c r="G6270" s="21"/>
      <c r="H6270" s="21" t="s">
        <v>11872</v>
      </c>
      <c r="I6270" s="21" t="s">
        <v>11873</v>
      </c>
      <c r="J6270" s="21"/>
      <c r="K6270" s="21"/>
      <c r="L6270" s="21"/>
      <c r="M6270" s="21"/>
      <c r="N6270" s="21" t="s">
        <v>11874</v>
      </c>
      <c r="O6270" s="21"/>
      <c r="P6270" s="21"/>
      <c r="Q6270" s="21"/>
      <c r="R6270" s="21" t="s">
        <v>11867</v>
      </c>
      <c r="S6270" s="21" t="s">
        <v>11868</v>
      </c>
      <c r="T6270" s="21" t="s">
        <v>11875</v>
      </c>
      <c r="U6270" s="23"/>
      <c r="V6270" s="23"/>
      <c r="W6270" s="15">
        <f t="shared" si="2"/>
        <v>45635</v>
      </c>
      <c r="X6270" s="24">
        <v>6269.0</v>
      </c>
      <c r="Y6270" s="17" t="str">
        <f t="shared" si="9201"/>
        <v>=COUNTIFS(C$3:C6270,C6270)</v>
      </c>
      <c r="Z6270" s="25" t="str">
        <f t="shared" si="9202"/>
        <v>#NAME?</v>
      </c>
      <c r="AA6270" s="25" t="str">
        <f t="shared" si="9203"/>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04"/>
        <v>1</v>
      </c>
      <c r="B6271" s="10">
        <f t="shared" si="8292"/>
        <v>1</v>
      </c>
      <c r="C6271" s="12" t="s">
        <v>11876</v>
      </c>
      <c r="D6271" s="21" t="s">
        <v>47</v>
      </c>
      <c r="E6271" s="21" t="s">
        <v>11877</v>
      </c>
      <c r="F6271" s="21"/>
      <c r="G6271" s="21"/>
      <c r="H6271" s="21" t="s">
        <v>11878</v>
      </c>
      <c r="I6271" s="21"/>
      <c r="J6271" s="21"/>
      <c r="K6271" s="21"/>
      <c r="L6271" s="21"/>
      <c r="M6271" s="21"/>
      <c r="N6271" s="21" t="s">
        <v>11879</v>
      </c>
      <c r="O6271" s="21" t="s">
        <v>2250</v>
      </c>
      <c r="P6271" s="21" t="s">
        <v>11880</v>
      </c>
      <c r="Q6271" s="21"/>
      <c r="R6271" s="21" t="s">
        <v>11867</v>
      </c>
      <c r="S6271" s="21" t="s">
        <v>11868</v>
      </c>
      <c r="T6271" s="21" t="s">
        <v>11881</v>
      </c>
      <c r="U6271" s="23"/>
      <c r="V6271" s="23"/>
      <c r="W6271" s="15">
        <f t="shared" si="2"/>
        <v>45635</v>
      </c>
      <c r="X6271" s="24">
        <v>6270.0</v>
      </c>
      <c r="Y6271" s="17" t="str">
        <f t="shared" si="9201"/>
        <v>=COUNTIFS(C$3:C6271,C6271)</v>
      </c>
      <c r="Z6271" s="25" t="str">
        <f t="shared" si="9202"/>
        <v>#NAME?</v>
      </c>
      <c r="AA6271" s="25" t="str">
        <f t="shared" si="9203"/>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04"/>
        <v>5</v>
      </c>
      <c r="B6272" s="10">
        <f t="shared" si="8292"/>
        <v>5</v>
      </c>
      <c r="C6272" s="44" t="s">
        <v>6394</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11867</v>
      </c>
      <c r="S6272" s="21" t="s">
        <v>11868</v>
      </c>
      <c r="T6272" s="21" t="s">
        <v>11869</v>
      </c>
      <c r="U6272" s="23"/>
      <c r="V6272" s="23"/>
      <c r="W6272" s="15">
        <f t="shared" si="2"/>
        <v>45635</v>
      </c>
      <c r="X6272" s="24">
        <v>6271.0</v>
      </c>
      <c r="Y6272" s="17" t="str">
        <f t="shared" si="9201"/>
        <v>=COUNTIFS(C$3:C6272,C6272)</v>
      </c>
      <c r="Z6272" s="25" t="str">
        <f t="shared" si="9202"/>
        <v>#NAME?</v>
      </c>
      <c r="AA6272" s="25" t="str">
        <f t="shared" si="9203"/>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04"/>
        <v>1</v>
      </c>
      <c r="B6273" s="10">
        <f t="shared" si="8292"/>
        <v>1</v>
      </c>
      <c r="C6273" s="12" t="s">
        <v>11882</v>
      </c>
      <c r="D6273" s="21" t="s">
        <v>47</v>
      </c>
      <c r="E6273" s="21" t="s">
        <v>11883</v>
      </c>
      <c r="F6273" s="21"/>
      <c r="G6273" s="21"/>
      <c r="H6273" s="21" t="s">
        <v>11884</v>
      </c>
      <c r="I6273" s="21" t="s">
        <v>11885</v>
      </c>
      <c r="J6273" s="21" t="s">
        <v>4935</v>
      </c>
      <c r="K6273" s="21">
        <v>1.0</v>
      </c>
      <c r="L6273" s="21" t="s">
        <v>35</v>
      </c>
      <c r="M6273" s="21"/>
      <c r="N6273" s="21" t="s">
        <v>11886</v>
      </c>
      <c r="O6273" s="21"/>
      <c r="P6273" s="21"/>
      <c r="Q6273" s="21"/>
      <c r="R6273" s="21" t="s">
        <v>11867</v>
      </c>
      <c r="S6273" s="21" t="s">
        <v>11868</v>
      </c>
      <c r="T6273" s="21" t="s">
        <v>11887</v>
      </c>
      <c r="U6273" s="23"/>
      <c r="V6273" s="23"/>
      <c r="W6273" s="15">
        <f t="shared" si="2"/>
        <v>45635</v>
      </c>
      <c r="X6273" s="24">
        <v>6272.0</v>
      </c>
      <c r="Y6273" s="17" t="str">
        <f t="shared" si="9201"/>
        <v>=COUNTIFS(C$3:C6273,C6273)</v>
      </c>
      <c r="Z6273" s="25" t="str">
        <f t="shared" si="9202"/>
        <v>#NAME?</v>
      </c>
      <c r="AA6273" s="25" t="str">
        <f t="shared" si="9203"/>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04"/>
        <v>26</v>
      </c>
      <c r="B6274" s="10">
        <f t="shared" si="8292"/>
        <v>26</v>
      </c>
      <c r="C6274" s="12" t="s">
        <v>7008</v>
      </c>
      <c r="D6274" s="21" t="str">
        <f>VLOOKUP($C6274,$C$1:$P$7320,2,0)</f>
        <v>noun</v>
      </c>
      <c r="E6274" s="21" t="str">
        <f>VLOOKUP($C6274,$C$1:$P$7320,3,0)</f>
        <v>nt loc sg of antaraghara, comp</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11867</v>
      </c>
      <c r="S6274" s="21" t="s">
        <v>11868</v>
      </c>
      <c r="T6274" s="21" t="s">
        <v>11869</v>
      </c>
      <c r="U6274" s="23"/>
      <c r="V6274" s="23"/>
      <c r="W6274" s="15">
        <f t="shared" si="2"/>
        <v>45635</v>
      </c>
      <c r="X6274" s="24">
        <v>6273.0</v>
      </c>
      <c r="Y6274" s="17" t="str">
        <f t="shared" si="9201"/>
        <v>=COUNTIFS(C$3:C6274,C6274)</v>
      </c>
      <c r="Z6274" s="25" t="str">
        <f t="shared" si="9202"/>
        <v>#NAME?</v>
      </c>
      <c r="AA6274" s="25" t="str">
        <f t="shared" si="9203"/>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04"/>
        <v>1</v>
      </c>
      <c r="B6275" s="10">
        <f t="shared" si="8292"/>
        <v>1</v>
      </c>
      <c r="C6275" s="12" t="s">
        <v>11888</v>
      </c>
      <c r="D6275" s="21" t="s">
        <v>118</v>
      </c>
      <c r="E6275" s="27" t="s">
        <v>5216</v>
      </c>
      <c r="F6275" s="21"/>
      <c r="G6275" s="21"/>
      <c r="H6275" s="21"/>
      <c r="I6275" s="21"/>
      <c r="J6275" s="21"/>
      <c r="K6275" s="21"/>
      <c r="L6275" s="21"/>
      <c r="M6275" s="21"/>
      <c r="N6275" s="21" t="s">
        <v>11889</v>
      </c>
      <c r="O6275" s="21"/>
      <c r="P6275" s="21"/>
      <c r="Q6275" s="21"/>
      <c r="R6275" s="21" t="s">
        <v>11867</v>
      </c>
      <c r="S6275" s="21" t="s">
        <v>11868</v>
      </c>
      <c r="T6275" s="21" t="s">
        <v>11890</v>
      </c>
      <c r="U6275" s="23"/>
      <c r="V6275" s="23"/>
      <c r="W6275" s="15">
        <f t="shared" si="2"/>
        <v>45635</v>
      </c>
      <c r="X6275" s="24">
        <v>6274.0</v>
      </c>
      <c r="Y6275" s="17" t="str">
        <f t="shared" si="9201"/>
        <v>=COUNTIFS(C$3:C6275,C6275)</v>
      </c>
      <c r="Z6275" s="25" t="str">
        <f t="shared" si="9202"/>
        <v>#NAME?</v>
      </c>
      <c r="AA6275" s="25" t="str">
        <f t="shared" si="9203"/>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04"/>
        <v>1</v>
      </c>
      <c r="B6276" s="10">
        <f t="shared" si="8292"/>
        <v>1</v>
      </c>
      <c r="C6276" s="12" t="s">
        <v>11891</v>
      </c>
      <c r="D6276" s="21" t="s">
        <v>84</v>
      </c>
      <c r="E6276" s="21" t="s">
        <v>11892</v>
      </c>
      <c r="F6276" s="21"/>
      <c r="G6276" s="21"/>
      <c r="H6276" s="21" t="s">
        <v>11893</v>
      </c>
      <c r="I6276" s="21"/>
      <c r="J6276" s="21" t="s">
        <v>11894</v>
      </c>
      <c r="K6276" s="21">
        <v>8.0</v>
      </c>
      <c r="L6276" s="21" t="s">
        <v>196</v>
      </c>
      <c r="M6276" s="21" t="s">
        <v>11895</v>
      </c>
      <c r="N6276" s="21" t="s">
        <v>11896</v>
      </c>
      <c r="O6276" s="21"/>
      <c r="P6276" s="21"/>
      <c r="Q6276" s="21"/>
      <c r="R6276" s="21" t="s">
        <v>11867</v>
      </c>
      <c r="S6276" s="21" t="s">
        <v>11868</v>
      </c>
      <c r="T6276" s="21" t="s">
        <v>11897</v>
      </c>
      <c r="U6276" s="23"/>
      <c r="V6276" s="23"/>
      <c r="W6276" s="15">
        <f t="shared" si="2"/>
        <v>45635</v>
      </c>
      <c r="X6276" s="24">
        <v>6275.0</v>
      </c>
      <c r="Y6276" s="17" t="str">
        <f t="shared" si="9201"/>
        <v>=COUNTIFS(C$3:C6276,C6276)</v>
      </c>
      <c r="Z6276" s="25" t="str">
        <f t="shared" si="9202"/>
        <v>#NAME?</v>
      </c>
      <c r="AA6276" s="25" t="str">
        <f t="shared" si="9203"/>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04"/>
        <v>60</v>
      </c>
      <c r="B6277" s="10">
        <f t="shared" si="8292"/>
        <v>63</v>
      </c>
      <c r="C6277" s="12" t="s">
        <v>449</v>
      </c>
      <c r="D6277" s="21" t="str">
        <f t="shared" ref="D6277:D6279" si="9205">VLOOKUP($C6277,$C$1:$P$7320,2,0)</f>
        <v>ind</v>
      </c>
      <c r="E6277" s="21" t="str">
        <f>VLOOKUP($C6277,$C$1:$P$7320,3,0)</f>
        <v/>
      </c>
      <c r="F6277" s="21" t="str">
        <f t="shared" ref="F6277:F6279" si="9206">VLOOKUP($C6277,$C$1:$P$7320,4,0)</f>
        <v/>
      </c>
      <c r="G6277" s="21"/>
      <c r="H6277" s="21" t="str">
        <f t="shared" ref="H6277:H6279" si="9207">VLOOKUP($C6277,$C$1:$P$7320,6,0)</f>
        <v>“”</v>
      </c>
      <c r="I6277" s="21" t="str">
        <f t="shared" ref="I6277:I6279" si="9208">VLOOKUP($C6277,$C$1:$P$7320,7,0)</f>
        <v>thus</v>
      </c>
      <c r="J6277" s="21" t="str">
        <f t="shared" ref="J6277:J6279" si="9209">VLOOKUP($C6277,$C$1:$P$7320,8,0)</f>
        <v/>
      </c>
      <c r="K6277" s="21" t="str">
        <f t="shared" ref="K6277:K6279" si="9210">VLOOKUP($C6277,$C$1:$P$7320,9,0)</f>
        <v/>
      </c>
      <c r="L6277" s="21" t="str">
        <f t="shared" ref="L6277:L6279" si="9211">VLOOKUP($C6277,$C$1:$P$7320,10,0)</f>
        <v/>
      </c>
      <c r="M6277" s="21" t="str">
        <f t="shared" ref="M6277:M6279" si="9212">VLOOKUP($C6277,$C$1:$P$7320,11,0)</f>
        <v/>
      </c>
      <c r="N6277" s="21" t="str">
        <f t="shared" ref="N6277:N6279" si="9213">VLOOKUP($C6277,$C$1:$P$7320,12,0)</f>
        <v/>
      </c>
      <c r="O6277" s="21" t="str">
        <f t="shared" ref="O6277:O6279" si="9214">VLOOKUP($C6277,$C$1:$P$7320,13,0)</f>
        <v/>
      </c>
      <c r="P6277" s="21" t="str">
        <f t="shared" ref="P6277:P6279" si="9215">VLOOKUP($C6277,$C$1:$P$7320,14,0)</f>
        <v/>
      </c>
      <c r="Q6277" s="21"/>
      <c r="R6277" s="21" t="s">
        <v>11867</v>
      </c>
      <c r="S6277" s="21" t="s">
        <v>11868</v>
      </c>
      <c r="T6277" s="21" t="s">
        <v>11869</v>
      </c>
      <c r="U6277" s="23"/>
      <c r="V6277" s="23"/>
      <c r="W6277" s="15">
        <f t="shared" si="2"/>
        <v>45635</v>
      </c>
      <c r="X6277" s="24">
        <v>6276.0</v>
      </c>
      <c r="Y6277" s="17" t="str">
        <f t="shared" si="9201"/>
        <v>=COUNTIFS(C$3:C6277,C6277)</v>
      </c>
      <c r="Z6277" s="25" t="str">
        <f t="shared" si="9202"/>
        <v>#NAME?</v>
      </c>
      <c r="AA6277" s="25" t="str">
        <f t="shared" si="9203"/>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04"/>
        <v>56</v>
      </c>
      <c r="B6278" s="10">
        <f t="shared" si="8292"/>
        <v>75</v>
      </c>
      <c r="C6278" s="12" t="s">
        <v>11137</v>
      </c>
      <c r="D6278" s="21" t="str">
        <f t="shared" si="9205"/>
        <v>noun</v>
      </c>
      <c r="E6278" s="21" t="s">
        <v>1988</v>
      </c>
      <c r="F6278" s="21" t="str">
        <f t="shared" si="9206"/>
        <v/>
      </c>
      <c r="G6278" s="21"/>
      <c r="H6278" s="21" t="str">
        <f t="shared" si="9207"/>
        <v>training, precept, training precept</v>
      </c>
      <c r="I6278" s="21" t="str">
        <f t="shared" si="9208"/>
        <v/>
      </c>
      <c r="J6278" s="21" t="str">
        <f t="shared" si="9209"/>
        <v>√sikkh (train)</v>
      </c>
      <c r="K6278" s="21">
        <f t="shared" si="9210"/>
        <v>1</v>
      </c>
      <c r="L6278" s="21" t="str">
        <f t="shared" si="9211"/>
        <v>a</v>
      </c>
      <c r="M6278" s="21" t="str">
        <f t="shared" si="9212"/>
        <v/>
      </c>
      <c r="N6278" s="21" t="str">
        <f t="shared" si="9213"/>
        <v>√sikkh + ā</v>
      </c>
      <c r="O6278" s="21" t="str">
        <f t="shared" si="9214"/>
        <v/>
      </c>
      <c r="P6278" s="21" t="str">
        <f t="shared" si="9215"/>
        <v/>
      </c>
      <c r="Q6278" s="21"/>
      <c r="R6278" s="21" t="s">
        <v>11867</v>
      </c>
      <c r="S6278" s="21" t="s">
        <v>11868</v>
      </c>
      <c r="T6278" s="21" t="s">
        <v>11869</v>
      </c>
      <c r="U6278" s="23"/>
      <c r="V6278" s="23"/>
      <c r="W6278" s="15">
        <f t="shared" si="2"/>
        <v>45635</v>
      </c>
      <c r="X6278" s="24">
        <v>6277.0</v>
      </c>
      <c r="Y6278" s="17" t="str">
        <f t="shared" si="9201"/>
        <v>=COUNTIFS(C$3:C6278,C6278)</v>
      </c>
      <c r="Z6278" s="25" t="str">
        <f t="shared" si="9202"/>
        <v>#NAME?</v>
      </c>
      <c r="AA6278" s="25" t="str">
        <f t="shared" si="9203"/>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04"/>
        <v>57</v>
      </c>
      <c r="B6279" s="10">
        <f t="shared" si="8292"/>
        <v>76</v>
      </c>
      <c r="C6279" s="12" t="s">
        <v>10666</v>
      </c>
      <c r="D6279" s="21" t="str">
        <f t="shared" si="9205"/>
        <v>noun</v>
      </c>
      <c r="E6279" s="21" t="s">
        <v>11370</v>
      </c>
      <c r="F6279" s="21" t="str">
        <f t="shared" si="9206"/>
        <v/>
      </c>
      <c r="G6279" s="21"/>
      <c r="H6279" s="21" t="str">
        <f t="shared" si="9207"/>
        <v>duty; obligation; business; something to be done</v>
      </c>
      <c r="I6279" s="21" t="str">
        <f t="shared" si="9208"/>
        <v>to be done</v>
      </c>
      <c r="J6279" s="21" t="str">
        <f t="shared" si="9209"/>
        <v>√kar (do, make)</v>
      </c>
      <c r="K6279" s="21">
        <f t="shared" si="9210"/>
        <v>7</v>
      </c>
      <c r="L6279" s="21" t="str">
        <f t="shared" si="9211"/>
        <v>o</v>
      </c>
      <c r="M6279" s="21" t="str">
        <f t="shared" si="9212"/>
        <v/>
      </c>
      <c r="N6279" s="21" t="str">
        <f t="shared" si="9213"/>
        <v>√kar + aṇīya</v>
      </c>
      <c r="O6279" s="21" t="str">
        <f t="shared" si="9214"/>
        <v/>
      </c>
      <c r="P6279" s="21" t="str">
        <f t="shared" si="9215"/>
        <v/>
      </c>
      <c r="Q6279" s="21"/>
      <c r="R6279" s="21" t="s">
        <v>11867</v>
      </c>
      <c r="S6279" s="21" t="s">
        <v>11868</v>
      </c>
      <c r="T6279" s="21" t="s">
        <v>11869</v>
      </c>
      <c r="U6279" s="23"/>
      <c r="V6279" s="23"/>
      <c r="W6279" s="15">
        <f t="shared" si="2"/>
        <v>45635</v>
      </c>
      <c r="X6279" s="24">
        <v>6278.0</v>
      </c>
      <c r="Y6279" s="17" t="str">
        <f t="shared" si="9201"/>
        <v>=COUNTIFS(C$3:C6279,C6279)</v>
      </c>
      <c r="Z6279" s="25" t="str">
        <f t="shared" si="9202"/>
        <v>#NAME?</v>
      </c>
      <c r="AA6279" s="25" t="str">
        <f t="shared" si="9203"/>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92"/>
        <v>0</v>
      </c>
      <c r="C6280" s="130"/>
      <c r="D6280" s="130"/>
      <c r="E6280" s="130"/>
      <c r="F6280" s="130"/>
      <c r="G6280" s="130"/>
      <c r="H6280" s="130"/>
      <c r="I6280" s="130"/>
      <c r="J6280" s="130"/>
      <c r="K6280" s="130"/>
      <c r="L6280" s="130"/>
      <c r="M6280" s="130"/>
      <c r="N6280" s="130"/>
      <c r="O6280" s="130"/>
      <c r="P6280" s="130"/>
      <c r="Q6280" s="130"/>
      <c r="R6280" s="130"/>
      <c r="S6280" s="130"/>
      <c r="T6280" s="130"/>
      <c r="U6280" s="36"/>
      <c r="V6280" s="36"/>
      <c r="W6280" s="15">
        <f t="shared" si="2"/>
        <v>45635</v>
      </c>
      <c r="X6280" s="24">
        <v>6279.0</v>
      </c>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92"/>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2"/>
        <v>45635</v>
      </c>
      <c r="X6281" s="24">
        <v>6280.0</v>
      </c>
      <c r="Y6281" s="17" t="str">
        <f t="shared" ref="Y6281:Y6293" si="9216">formulatext(A6281)</f>
        <v>#N/A</v>
      </c>
      <c r="Z6281" s="25" t="str">
        <f t="shared" ref="Z6281:Z6293" si="9217">org.libreoffice.regex(Y6281,"(\= COUNTIFS\(C\$\d{1,3}:)(C\d{1,3})(,)(C\d{1,3})(\))","$2")</f>
        <v>#NAME?</v>
      </c>
      <c r="AA6281" s="25" t="str">
        <f t="shared" ref="AA6281:AA6293" si="9218">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92"/>
        <v>1</v>
      </c>
      <c r="C6282" s="12" t="s">
        <v>11898</v>
      </c>
      <c r="D6282" s="21"/>
      <c r="E6282" s="21"/>
      <c r="F6282" s="21"/>
      <c r="G6282" s="21"/>
      <c r="H6282" s="21"/>
      <c r="I6282" s="21"/>
      <c r="J6282" s="21"/>
      <c r="K6282" s="21"/>
      <c r="L6282" s="21"/>
      <c r="M6282" s="21"/>
      <c r="N6282" s="21"/>
      <c r="O6282" s="21"/>
      <c r="P6282" s="21"/>
      <c r="Q6282" s="21"/>
      <c r="R6282" s="21"/>
      <c r="S6282" s="21"/>
      <c r="T6282" s="21"/>
      <c r="U6282" s="23"/>
      <c r="V6282" s="23"/>
      <c r="W6282" s="15">
        <f t="shared" si="2"/>
        <v>45635</v>
      </c>
      <c r="X6282" s="24">
        <v>6281.0</v>
      </c>
      <c r="Y6282" s="17" t="str">
        <f t="shared" si="9216"/>
        <v>#N/A</v>
      </c>
      <c r="Z6282" s="25" t="str">
        <f t="shared" si="9217"/>
        <v>#NAME?</v>
      </c>
      <c r="AA6282" s="25" t="str">
        <f t="shared" si="9218"/>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219">COUNTIFS(C$3:C6283,C6283)</f>
        <v>62</v>
      </c>
      <c r="B6283" s="10">
        <f t="shared" si="8292"/>
        <v>80</v>
      </c>
      <c r="C6283" s="12" t="s">
        <v>1856</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11898</v>
      </c>
      <c r="S6283" s="21" t="s">
        <v>11899</v>
      </c>
      <c r="T6283" s="21" t="s">
        <v>11900</v>
      </c>
      <c r="U6283" s="77"/>
      <c r="V6283" s="23"/>
      <c r="W6283" s="15">
        <f t="shared" si="2"/>
        <v>45635</v>
      </c>
      <c r="X6283" s="24">
        <v>6282.0</v>
      </c>
      <c r="Y6283" s="17" t="str">
        <f t="shared" si="9216"/>
        <v>=COUNTIFS(C$3:C6283,C6283)</v>
      </c>
      <c r="Z6283" s="25" t="str">
        <f t="shared" si="9217"/>
        <v>#NAME?</v>
      </c>
      <c r="AA6283" s="25" t="str">
        <f t="shared" si="9218"/>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219"/>
        <v>1</v>
      </c>
      <c r="B6284" s="10">
        <f t="shared" si="8292"/>
        <v>1</v>
      </c>
      <c r="C6284" s="12" t="s">
        <v>11901</v>
      </c>
      <c r="D6284" s="21" t="s">
        <v>47</v>
      </c>
      <c r="E6284" s="21" t="s">
        <v>11902</v>
      </c>
      <c r="F6284" s="21"/>
      <c r="G6284" s="21"/>
      <c r="H6284" s="21" t="s">
        <v>11903</v>
      </c>
      <c r="I6284" s="21" t="s">
        <v>11904</v>
      </c>
      <c r="J6284" s="21"/>
      <c r="K6284" s="21"/>
      <c r="L6284" s="21"/>
      <c r="M6284" s="21"/>
      <c r="N6284" s="21" t="s">
        <v>11905</v>
      </c>
      <c r="O6284" s="21" t="s">
        <v>65</v>
      </c>
      <c r="P6284" s="21" t="s">
        <v>11905</v>
      </c>
      <c r="Q6284" s="21"/>
      <c r="R6284" s="21" t="s">
        <v>11898</v>
      </c>
      <c r="S6284" s="21" t="s">
        <v>11899</v>
      </c>
      <c r="T6284" s="21" t="s">
        <v>11906</v>
      </c>
      <c r="U6284" s="23"/>
      <c r="V6284" s="23"/>
      <c r="W6284" s="15">
        <f t="shared" si="2"/>
        <v>45635</v>
      </c>
      <c r="X6284" s="24">
        <v>6283.0</v>
      </c>
      <c r="Y6284" s="17" t="str">
        <f t="shared" si="9216"/>
        <v>=COUNTIFS(C$3:C6284,C6284)</v>
      </c>
      <c r="Z6284" s="25" t="str">
        <f t="shared" si="9217"/>
        <v>#NAME?</v>
      </c>
      <c r="AA6284" s="25" t="str">
        <f t="shared" si="9218"/>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19"/>
        <v>1</v>
      </c>
      <c r="B6285" s="10">
        <f t="shared" si="8292"/>
        <v>1</v>
      </c>
      <c r="C6285" s="12" t="s">
        <v>11907</v>
      </c>
      <c r="D6285" s="21" t="s">
        <v>47</v>
      </c>
      <c r="E6285" s="21" t="s">
        <v>921</v>
      </c>
      <c r="F6285" s="21"/>
      <c r="G6285" s="21"/>
      <c r="H6285" s="21" t="s">
        <v>11908</v>
      </c>
      <c r="I6285" s="21" t="s">
        <v>10814</v>
      </c>
      <c r="J6285" s="21" t="s">
        <v>4219</v>
      </c>
      <c r="K6285" s="21">
        <v>8.0</v>
      </c>
      <c r="L6285" s="21" t="s">
        <v>196</v>
      </c>
      <c r="M6285" s="21"/>
      <c r="N6285" s="21" t="s">
        <v>11909</v>
      </c>
      <c r="O6285" s="21"/>
      <c r="P6285" s="21"/>
      <c r="Q6285" s="21"/>
      <c r="R6285" s="21" t="s">
        <v>11898</v>
      </c>
      <c r="S6285" s="21" t="s">
        <v>11899</v>
      </c>
      <c r="T6285" s="21" t="s">
        <v>11910</v>
      </c>
      <c r="U6285" s="23"/>
      <c r="V6285" s="23"/>
      <c r="W6285" s="15">
        <f t="shared" si="2"/>
        <v>45635</v>
      </c>
      <c r="X6285" s="24">
        <v>6284.0</v>
      </c>
      <c r="Y6285" s="17" t="str">
        <f t="shared" si="9216"/>
        <v>=COUNTIFS(C$3:C6285,C6285)</v>
      </c>
      <c r="Z6285" s="25" t="str">
        <f t="shared" si="9217"/>
        <v>#NAME?</v>
      </c>
      <c r="AA6285" s="25" t="str">
        <f t="shared" si="9218"/>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19"/>
        <v>1</v>
      </c>
      <c r="B6286" s="10">
        <f t="shared" si="8292"/>
        <v>4</v>
      </c>
      <c r="C6286" s="12" t="s">
        <v>11911</v>
      </c>
      <c r="D6286" s="21" t="s">
        <v>250</v>
      </c>
      <c r="E6286" s="21" t="s">
        <v>11912</v>
      </c>
      <c r="F6286" s="21"/>
      <c r="G6286" s="21"/>
      <c r="H6286" s="21" t="s">
        <v>11913</v>
      </c>
      <c r="I6286" s="21" t="s">
        <v>11914</v>
      </c>
      <c r="J6286" s="21"/>
      <c r="K6286" s="21"/>
      <c r="L6286" s="21"/>
      <c r="M6286" s="21"/>
      <c r="N6286" s="21" t="s">
        <v>11915</v>
      </c>
      <c r="O6286" s="21"/>
      <c r="P6286" s="21"/>
      <c r="Q6286" s="21"/>
      <c r="R6286" s="21" t="s">
        <v>11898</v>
      </c>
      <c r="S6286" s="21" t="s">
        <v>11899</v>
      </c>
      <c r="T6286" s="21" t="s">
        <v>11916</v>
      </c>
      <c r="U6286" s="23"/>
      <c r="V6286" s="23"/>
      <c r="W6286" s="15">
        <f t="shared" si="2"/>
        <v>45635</v>
      </c>
      <c r="X6286" s="24">
        <v>6285.0</v>
      </c>
      <c r="Y6286" s="17" t="str">
        <f t="shared" si="9216"/>
        <v>=COUNTIFS(C$3:C6286,C6286)</v>
      </c>
      <c r="Z6286" s="25" t="str">
        <f t="shared" si="9217"/>
        <v>#NAME?</v>
      </c>
      <c r="AA6286" s="25" t="str">
        <f t="shared" si="9218"/>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19"/>
        <v>1</v>
      </c>
      <c r="B6287" s="10">
        <f t="shared" si="8292"/>
        <v>16</v>
      </c>
      <c r="C6287" s="12" t="s">
        <v>11917</v>
      </c>
      <c r="D6287" s="21" t="s">
        <v>250</v>
      </c>
      <c r="E6287" s="21" t="s">
        <v>11918</v>
      </c>
      <c r="F6287" s="21"/>
      <c r="G6287" s="21"/>
      <c r="H6287" s="21" t="s">
        <v>11919</v>
      </c>
      <c r="I6287" s="21"/>
      <c r="J6287" s="21" t="s">
        <v>6441</v>
      </c>
      <c r="K6287" s="21">
        <v>3.0</v>
      </c>
      <c r="L6287" s="21" t="s">
        <v>76</v>
      </c>
      <c r="M6287" s="21"/>
      <c r="N6287" s="21" t="s">
        <v>8130</v>
      </c>
      <c r="O6287" s="21"/>
      <c r="P6287" s="21"/>
      <c r="Q6287" s="21"/>
      <c r="R6287" s="21" t="s">
        <v>11898</v>
      </c>
      <c r="S6287" s="21" t="s">
        <v>11899</v>
      </c>
      <c r="T6287" s="21" t="s">
        <v>11920</v>
      </c>
      <c r="U6287" s="23"/>
      <c r="V6287" s="23"/>
      <c r="W6287" s="15">
        <f t="shared" si="2"/>
        <v>45635</v>
      </c>
      <c r="X6287" s="24">
        <v>6286.0</v>
      </c>
      <c r="Y6287" s="17" t="str">
        <f t="shared" si="9216"/>
        <v>=COUNTIFS(C$3:C6287,C6287)</v>
      </c>
      <c r="Z6287" s="25" t="str">
        <f t="shared" si="9217"/>
        <v>#NAME?</v>
      </c>
      <c r="AA6287" s="25" t="str">
        <f t="shared" si="9218"/>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19"/>
        <v>10</v>
      </c>
      <c r="B6288" s="10">
        <f t="shared" si="8292"/>
        <v>25</v>
      </c>
      <c r="C6288" s="12" t="s">
        <v>1065</v>
      </c>
      <c r="D6288" s="21" t="str">
        <f>VLOOKUP($C6288,$C$1:$P$7320,2,0)</f>
        <v>noun</v>
      </c>
      <c r="E6288" s="21" t="str">
        <f>VLOOKUP($C6288,$C$1:$P$7320,3,0)</f>
        <v>masc acc sg of dhamma</v>
      </c>
      <c r="F6288" s="21" t="str">
        <f>VLOOKUP($C6288,$C$1:$P$7320,4,0)</f>
        <v/>
      </c>
      <c r="G6288" s="21"/>
      <c r="H6288" s="21" t="s">
        <v>7181</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11898</v>
      </c>
      <c r="S6288" s="21" t="s">
        <v>11899</v>
      </c>
      <c r="T6288" s="21" t="s">
        <v>11900</v>
      </c>
      <c r="U6288" s="23"/>
      <c r="V6288" s="23"/>
      <c r="W6288" s="15">
        <f t="shared" si="2"/>
        <v>45635</v>
      </c>
      <c r="X6288" s="24">
        <v>6287.0</v>
      </c>
      <c r="Y6288" s="17" t="str">
        <f t="shared" si="9216"/>
        <v>=COUNTIFS(C$3:C6288,C6288)</v>
      </c>
      <c r="Z6288" s="25" t="str">
        <f t="shared" si="9217"/>
        <v>#NAME?</v>
      </c>
      <c r="AA6288" s="25" t="str">
        <f t="shared" si="9218"/>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19"/>
        <v>1</v>
      </c>
      <c r="B6289" s="10">
        <f t="shared" si="8292"/>
        <v>16</v>
      </c>
      <c r="C6289" s="12" t="s">
        <v>11921</v>
      </c>
      <c r="D6289" s="21" t="s">
        <v>118</v>
      </c>
      <c r="E6289" s="27" t="s">
        <v>5216</v>
      </c>
      <c r="F6289" s="21"/>
      <c r="G6289" s="21"/>
      <c r="H6289" s="21"/>
      <c r="I6289" s="21"/>
      <c r="J6289" s="21"/>
      <c r="K6289" s="21"/>
      <c r="L6289" s="21"/>
      <c r="M6289" s="21"/>
      <c r="N6289" s="21" t="s">
        <v>11922</v>
      </c>
      <c r="O6289" s="21"/>
      <c r="P6289" s="21"/>
      <c r="Q6289" s="21" t="s">
        <v>11923</v>
      </c>
      <c r="R6289" s="21" t="s">
        <v>11898</v>
      </c>
      <c r="S6289" s="21" t="s">
        <v>11899</v>
      </c>
      <c r="T6289" s="21" t="s">
        <v>11900</v>
      </c>
      <c r="U6289" s="23"/>
      <c r="V6289" s="23"/>
      <c r="W6289" s="15">
        <f t="shared" si="2"/>
        <v>45635</v>
      </c>
      <c r="X6289" s="24">
        <v>6288.0</v>
      </c>
      <c r="Y6289" s="17" t="str">
        <f t="shared" si="9216"/>
        <v>=COUNTIFS(C$3:C6289,C6289)</v>
      </c>
      <c r="Z6289" s="25" t="str">
        <f t="shared" si="9217"/>
        <v>#NAME?</v>
      </c>
      <c r="AA6289" s="25" t="str">
        <f t="shared" si="9218"/>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19"/>
        <v>1</v>
      </c>
      <c r="B6290" s="10">
        <f t="shared" si="8292"/>
        <v>1</v>
      </c>
      <c r="C6290" s="12" t="s">
        <v>11924</v>
      </c>
      <c r="D6290" s="21" t="s">
        <v>84</v>
      </c>
      <c r="E6290" s="21" t="s">
        <v>11925</v>
      </c>
      <c r="F6290" s="21"/>
      <c r="G6290" s="21"/>
      <c r="H6290" s="21" t="s">
        <v>11926</v>
      </c>
      <c r="I6290" s="21" t="s">
        <v>11927</v>
      </c>
      <c r="J6290" s="21" t="s">
        <v>232</v>
      </c>
      <c r="K6290" s="21">
        <v>8.0</v>
      </c>
      <c r="L6290" s="21" t="s">
        <v>196</v>
      </c>
      <c r="M6290" s="21" t="s">
        <v>2632</v>
      </c>
      <c r="N6290" s="21" t="s">
        <v>11928</v>
      </c>
      <c r="O6290" s="21"/>
      <c r="P6290" s="21"/>
      <c r="Q6290" s="21" t="s">
        <v>11929</v>
      </c>
      <c r="R6290" s="21" t="s">
        <v>11898</v>
      </c>
      <c r="S6290" s="21" t="s">
        <v>11899</v>
      </c>
      <c r="T6290" s="21" t="s">
        <v>11930</v>
      </c>
      <c r="U6290" s="23"/>
      <c r="V6290" s="23"/>
      <c r="W6290" s="15">
        <f t="shared" si="2"/>
        <v>45635</v>
      </c>
      <c r="X6290" s="24">
        <v>6289.0</v>
      </c>
      <c r="Y6290" s="17" t="str">
        <f t="shared" si="9216"/>
        <v>=COUNTIFS(C$3:C6290,C6290)</v>
      </c>
      <c r="Z6290" s="25" t="str">
        <f t="shared" si="9217"/>
        <v>#NAME?</v>
      </c>
      <c r="AA6290" s="25" t="str">
        <f t="shared" si="9218"/>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19"/>
        <v>61</v>
      </c>
      <c r="B6291" s="10">
        <f t="shared" si="8292"/>
        <v>63</v>
      </c>
      <c r="C6291" s="12" t="s">
        <v>449</v>
      </c>
      <c r="D6291" s="21" t="str">
        <f t="shared" ref="D6291:D6293" si="9220">VLOOKUP($C6291,$C$1:$P$7320,2,0)</f>
        <v>ind</v>
      </c>
      <c r="E6291" s="21" t="str">
        <f>VLOOKUP($C6291,$C$1:$P$7320,3,0)</f>
        <v/>
      </c>
      <c r="F6291" s="21" t="str">
        <f t="shared" ref="F6291:F6293" si="9221">VLOOKUP($C6291,$C$1:$P$7320,4,0)</f>
        <v/>
      </c>
      <c r="G6291" s="21"/>
      <c r="H6291" s="21" t="str">
        <f t="shared" ref="H6291:H6293" si="9222">VLOOKUP($C6291,$C$1:$P$7320,6,0)</f>
        <v>“”</v>
      </c>
      <c r="I6291" s="21" t="str">
        <f t="shared" ref="I6291:I6293" si="9223">VLOOKUP($C6291,$C$1:$P$7320,7,0)</f>
        <v>thus</v>
      </c>
      <c r="J6291" s="21" t="str">
        <f t="shared" ref="J6291:J6293" si="9224">VLOOKUP($C6291,$C$1:$P$7320,8,0)</f>
        <v/>
      </c>
      <c r="K6291" s="21" t="str">
        <f t="shared" ref="K6291:K6293" si="9225">VLOOKUP($C6291,$C$1:$P$7320,9,0)</f>
        <v/>
      </c>
      <c r="L6291" s="21" t="str">
        <f t="shared" ref="L6291:L6293" si="9226">VLOOKUP($C6291,$C$1:$P$7320,10,0)</f>
        <v/>
      </c>
      <c r="M6291" s="21" t="str">
        <f t="shared" ref="M6291:M6293" si="9227">VLOOKUP($C6291,$C$1:$P$7320,11,0)</f>
        <v/>
      </c>
      <c r="N6291" s="21" t="str">
        <f t="shared" ref="N6291:N6293" si="9228">VLOOKUP($C6291,$C$1:$P$7320,12,0)</f>
        <v/>
      </c>
      <c r="O6291" s="21" t="str">
        <f t="shared" ref="O6291:O6293" si="9229">VLOOKUP($C6291,$C$1:$P$7320,13,0)</f>
        <v/>
      </c>
      <c r="P6291" s="21" t="str">
        <f t="shared" ref="P6291:P6293" si="9230">VLOOKUP($C6291,$C$1:$P$7320,14,0)</f>
        <v/>
      </c>
      <c r="Q6291" s="21"/>
      <c r="R6291" s="21" t="s">
        <v>11898</v>
      </c>
      <c r="S6291" s="21" t="s">
        <v>11899</v>
      </c>
      <c r="T6291" s="21" t="s">
        <v>11900</v>
      </c>
      <c r="U6291" s="23"/>
      <c r="V6291" s="23"/>
      <c r="W6291" s="15">
        <f t="shared" si="2"/>
        <v>45635</v>
      </c>
      <c r="X6291" s="24">
        <v>6290.0</v>
      </c>
      <c r="Y6291" s="17" t="str">
        <f t="shared" si="9216"/>
        <v>=COUNTIFS(C$3:C6291,C6291)</v>
      </c>
      <c r="Z6291" s="25" t="str">
        <f t="shared" si="9217"/>
        <v>#NAME?</v>
      </c>
      <c r="AA6291" s="25" t="str">
        <f t="shared" si="9218"/>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19"/>
        <v>57</v>
      </c>
      <c r="B6292" s="10">
        <f t="shared" si="8292"/>
        <v>75</v>
      </c>
      <c r="C6292" s="12" t="s">
        <v>11137</v>
      </c>
      <c r="D6292" s="21" t="str">
        <f t="shared" si="9220"/>
        <v>noun</v>
      </c>
      <c r="E6292" s="21" t="s">
        <v>1988</v>
      </c>
      <c r="F6292" s="21" t="str">
        <f t="shared" si="9221"/>
        <v/>
      </c>
      <c r="G6292" s="21"/>
      <c r="H6292" s="21" t="str">
        <f t="shared" si="9222"/>
        <v>training, precept, training precept</v>
      </c>
      <c r="I6292" s="21" t="str">
        <f t="shared" si="9223"/>
        <v/>
      </c>
      <c r="J6292" s="21" t="str">
        <f t="shared" si="9224"/>
        <v>√sikkh (train)</v>
      </c>
      <c r="K6292" s="21">
        <f t="shared" si="9225"/>
        <v>1</v>
      </c>
      <c r="L6292" s="21" t="str">
        <f t="shared" si="9226"/>
        <v>a</v>
      </c>
      <c r="M6292" s="21" t="str">
        <f t="shared" si="9227"/>
        <v/>
      </c>
      <c r="N6292" s="21" t="str">
        <f t="shared" si="9228"/>
        <v>√sikkh + ā</v>
      </c>
      <c r="O6292" s="21" t="str">
        <f t="shared" si="9229"/>
        <v/>
      </c>
      <c r="P6292" s="21" t="str">
        <f t="shared" si="9230"/>
        <v/>
      </c>
      <c r="Q6292" s="21"/>
      <c r="R6292" s="21" t="s">
        <v>11898</v>
      </c>
      <c r="S6292" s="21" t="s">
        <v>11899</v>
      </c>
      <c r="T6292" s="21" t="s">
        <v>11900</v>
      </c>
      <c r="U6292" s="23"/>
      <c r="V6292" s="23"/>
      <c r="W6292" s="15">
        <f t="shared" si="2"/>
        <v>45635</v>
      </c>
      <c r="X6292" s="24">
        <v>6291.0</v>
      </c>
      <c r="Y6292" s="17" t="str">
        <f t="shared" si="9216"/>
        <v>=COUNTIFS(C$3:C6292,C6292)</v>
      </c>
      <c r="Z6292" s="25" t="str">
        <f t="shared" si="9217"/>
        <v>#NAME?</v>
      </c>
      <c r="AA6292" s="25" t="str">
        <f t="shared" si="9218"/>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19"/>
        <v>58</v>
      </c>
      <c r="B6293" s="10">
        <f t="shared" si="8292"/>
        <v>76</v>
      </c>
      <c r="C6293" s="12" t="s">
        <v>10666</v>
      </c>
      <c r="D6293" s="21" t="str">
        <f t="shared" si="9220"/>
        <v>noun</v>
      </c>
      <c r="E6293" s="21" t="s">
        <v>11370</v>
      </c>
      <c r="F6293" s="21" t="str">
        <f t="shared" si="9221"/>
        <v/>
      </c>
      <c r="G6293" s="21"/>
      <c r="H6293" s="21" t="str">
        <f t="shared" si="9222"/>
        <v>duty; obligation; business; something to be done</v>
      </c>
      <c r="I6293" s="21" t="str">
        <f t="shared" si="9223"/>
        <v>to be done</v>
      </c>
      <c r="J6293" s="21" t="str">
        <f t="shared" si="9224"/>
        <v>√kar (do, make)</v>
      </c>
      <c r="K6293" s="21">
        <f t="shared" si="9225"/>
        <v>7</v>
      </c>
      <c r="L6293" s="21" t="str">
        <f t="shared" si="9226"/>
        <v>o</v>
      </c>
      <c r="M6293" s="21" t="str">
        <f t="shared" si="9227"/>
        <v/>
      </c>
      <c r="N6293" s="21" t="str">
        <f t="shared" si="9228"/>
        <v>√kar + aṇīya</v>
      </c>
      <c r="O6293" s="21" t="str">
        <f t="shared" si="9229"/>
        <v/>
      </c>
      <c r="P6293" s="21" t="str">
        <f t="shared" si="9230"/>
        <v/>
      </c>
      <c r="Q6293" s="21"/>
      <c r="R6293" s="21" t="s">
        <v>11898</v>
      </c>
      <c r="S6293" s="21" t="s">
        <v>11899</v>
      </c>
      <c r="T6293" s="21" t="s">
        <v>11900</v>
      </c>
      <c r="U6293" s="23"/>
      <c r="V6293" s="23"/>
      <c r="W6293" s="15">
        <f t="shared" si="2"/>
        <v>45635</v>
      </c>
      <c r="X6293" s="24">
        <v>6292.0</v>
      </c>
      <c r="Y6293" s="17" t="str">
        <f t="shared" si="9216"/>
        <v>=COUNTIFS(C$3:C6293,C6293)</v>
      </c>
      <c r="Z6293" s="25" t="str">
        <f t="shared" si="9217"/>
        <v>#NAME?</v>
      </c>
      <c r="AA6293" s="25" t="str">
        <f t="shared" si="9218"/>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92"/>
        <v>0</v>
      </c>
      <c r="C6294" s="130"/>
      <c r="D6294" s="130"/>
      <c r="E6294" s="130"/>
      <c r="F6294" s="130"/>
      <c r="G6294" s="130"/>
      <c r="H6294" s="130"/>
      <c r="I6294" s="130"/>
      <c r="J6294" s="130"/>
      <c r="K6294" s="130"/>
      <c r="L6294" s="130"/>
      <c r="M6294" s="130"/>
      <c r="N6294" s="130"/>
      <c r="O6294" s="130"/>
      <c r="P6294" s="130"/>
      <c r="Q6294" s="130"/>
      <c r="R6294" s="130"/>
      <c r="S6294" s="130"/>
      <c r="T6294" s="130"/>
      <c r="U6294" s="36"/>
      <c r="V6294" s="36"/>
      <c r="W6294" s="15">
        <f t="shared" si="2"/>
        <v>45635</v>
      </c>
      <c r="X6294" s="24">
        <v>6293.0</v>
      </c>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92"/>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2"/>
        <v>45635</v>
      </c>
      <c r="X6295" s="24">
        <v>6294.0</v>
      </c>
      <c r="Y6295" s="17" t="str">
        <f t="shared" ref="Y6295:Y6305" si="9231">formulatext(A6295)</f>
        <v>#N/A</v>
      </c>
      <c r="Z6295" s="25" t="str">
        <f t="shared" ref="Z6295:Z6305" si="9232">org.libreoffice.regex(Y6295,"(\= COUNTIFS\(C\$\d{1,3}:)(C\d{1,3})(,)(C\d{1,3})(\))","$2")</f>
        <v>#NAME?</v>
      </c>
      <c r="AA6295" s="25" t="str">
        <f t="shared" ref="AA6295:AA6305" si="9233">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92"/>
        <v>1</v>
      </c>
      <c r="C6296" s="12" t="s">
        <v>11931</v>
      </c>
      <c r="D6296" s="21"/>
      <c r="E6296" s="21"/>
      <c r="F6296" s="21"/>
      <c r="G6296" s="21"/>
      <c r="H6296" s="21"/>
      <c r="I6296" s="21"/>
      <c r="J6296" s="21"/>
      <c r="K6296" s="21"/>
      <c r="L6296" s="21"/>
      <c r="M6296" s="21"/>
      <c r="N6296" s="21"/>
      <c r="O6296" s="21"/>
      <c r="P6296" s="21"/>
      <c r="Q6296" s="21"/>
      <c r="R6296" s="21"/>
      <c r="S6296" s="21"/>
      <c r="T6296" s="21"/>
      <c r="U6296" s="23"/>
      <c r="V6296" s="23"/>
      <c r="W6296" s="15">
        <f t="shared" si="2"/>
        <v>45635</v>
      </c>
      <c r="X6296" s="24">
        <v>6295.0</v>
      </c>
      <c r="Y6296" s="17" t="str">
        <f t="shared" si="9231"/>
        <v>#N/A</v>
      </c>
      <c r="Z6296" s="25" t="str">
        <f t="shared" si="9232"/>
        <v>#NAME?</v>
      </c>
      <c r="AA6296" s="25" t="str">
        <f t="shared" si="9233"/>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34">COUNTIFS(C$3:C6297,C6297)</f>
        <v>63</v>
      </c>
      <c r="B6297" s="10">
        <f t="shared" si="8292"/>
        <v>80</v>
      </c>
      <c r="C6297" s="12" t="s">
        <v>1856</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11931</v>
      </c>
      <c r="S6297" s="21" t="s">
        <v>11932</v>
      </c>
      <c r="T6297" s="21" t="s">
        <v>11933</v>
      </c>
      <c r="U6297" s="77"/>
      <c r="V6297" s="23"/>
      <c r="W6297" s="15">
        <f t="shared" si="2"/>
        <v>45635</v>
      </c>
      <c r="X6297" s="24">
        <v>6296.0</v>
      </c>
      <c r="Y6297" s="17" t="str">
        <f t="shared" si="9231"/>
        <v>=COUNTIFS(C$3:C6297,C6297)</v>
      </c>
      <c r="Z6297" s="25" t="str">
        <f t="shared" si="9232"/>
        <v>#NAME?</v>
      </c>
      <c r="AA6297" s="25" t="str">
        <f t="shared" si="9233"/>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34"/>
        <v>1</v>
      </c>
      <c r="B6298" s="10">
        <f t="shared" si="8292"/>
        <v>1</v>
      </c>
      <c r="C6298" s="12" t="s">
        <v>11934</v>
      </c>
      <c r="D6298" s="21" t="s">
        <v>47</v>
      </c>
      <c r="E6298" s="21" t="s">
        <v>11935</v>
      </c>
      <c r="F6298" s="21"/>
      <c r="G6298" s="21"/>
      <c r="H6298" s="21" t="s">
        <v>11936</v>
      </c>
      <c r="I6298" s="21"/>
      <c r="J6298" s="21"/>
      <c r="K6298" s="21"/>
      <c r="L6298" s="21"/>
      <c r="M6298" s="21"/>
      <c r="N6298" s="21" t="s">
        <v>11937</v>
      </c>
      <c r="O6298" s="21" t="s">
        <v>65</v>
      </c>
      <c r="P6298" s="21" t="s">
        <v>11937</v>
      </c>
      <c r="Q6298" s="21"/>
      <c r="R6298" s="21" t="s">
        <v>11931</v>
      </c>
      <c r="S6298" s="21" t="s">
        <v>11932</v>
      </c>
      <c r="T6298" s="21" t="s">
        <v>11938</v>
      </c>
      <c r="U6298" s="23"/>
      <c r="V6298" s="23"/>
      <c r="W6298" s="15">
        <f t="shared" si="2"/>
        <v>45635</v>
      </c>
      <c r="X6298" s="24">
        <v>6297.0</v>
      </c>
      <c r="Y6298" s="17" t="str">
        <f t="shared" si="9231"/>
        <v>=COUNTIFS(C$3:C6298,C6298)</v>
      </c>
      <c r="Z6298" s="25" t="str">
        <f t="shared" si="9232"/>
        <v>#NAME?</v>
      </c>
      <c r="AA6298" s="25" t="str">
        <f t="shared" si="9233"/>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34"/>
        <v>1</v>
      </c>
      <c r="B6299" s="10">
        <f t="shared" si="8292"/>
        <v>1</v>
      </c>
      <c r="C6299" s="12" t="s">
        <v>11939</v>
      </c>
      <c r="D6299" s="21" t="s">
        <v>47</v>
      </c>
      <c r="E6299" s="21" t="s">
        <v>612</v>
      </c>
      <c r="F6299" s="21"/>
      <c r="G6299" s="21"/>
      <c r="H6299" s="21" t="s">
        <v>11940</v>
      </c>
      <c r="I6299" s="21"/>
      <c r="J6299" s="21"/>
      <c r="K6299" s="21"/>
      <c r="L6299" s="21"/>
      <c r="M6299" s="21"/>
      <c r="N6299" s="21"/>
      <c r="O6299" s="21"/>
      <c r="P6299" s="21"/>
      <c r="Q6299" s="21"/>
      <c r="R6299" s="21" t="s">
        <v>11931</v>
      </c>
      <c r="S6299" s="21" t="s">
        <v>11932</v>
      </c>
      <c r="T6299" s="21" t="s">
        <v>11941</v>
      </c>
      <c r="U6299" s="23"/>
      <c r="V6299" s="23"/>
      <c r="W6299" s="15">
        <f t="shared" si="2"/>
        <v>45635</v>
      </c>
      <c r="X6299" s="24">
        <v>6298.0</v>
      </c>
      <c r="Y6299" s="17" t="str">
        <f t="shared" si="9231"/>
        <v>=COUNTIFS(C$3:C6299,C6299)</v>
      </c>
      <c r="Z6299" s="25" t="str">
        <f t="shared" si="9232"/>
        <v>#NAME?</v>
      </c>
      <c r="AA6299" s="25" t="str">
        <f t="shared" si="9233"/>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34"/>
        <v>2</v>
      </c>
      <c r="B6300" s="10">
        <f t="shared" si="8292"/>
        <v>4</v>
      </c>
      <c r="C6300" s="12" t="s">
        <v>11911</v>
      </c>
      <c r="D6300" s="21" t="str">
        <f t="shared" ref="D6300:D6305" si="9235">VLOOKUP($C6300,$C$1:$P$7320,2,0)</f>
        <v>adj</v>
      </c>
      <c r="E6300" s="21" t="str">
        <f t="shared" ref="E6300:E6303" si="9236">VLOOKUP($C6300,$C$1:$P$7320,3,0)</f>
        <v>masc dat sg of pāṇī</v>
      </c>
      <c r="F6300" s="21" t="str">
        <f t="shared" ref="F6300:F6305" si="9237">VLOOKUP($C6300,$C$1:$P$7320,4,0)</f>
        <v/>
      </c>
      <c r="G6300" s="21"/>
      <c r="H6300" s="21" t="str">
        <f t="shared" ref="H6300:H6301" si="9238">VLOOKUP($C6300,$C$1:$P$7320,6,0)</f>
        <v>to (someone with something) in hand</v>
      </c>
      <c r="I6300" s="21" t="str">
        <f t="shared" ref="I6300:I6305" si="9239">VLOOKUP($C6300,$C$1:$P$7320,7,0)</f>
        <v>to handed</v>
      </c>
      <c r="J6300" s="21" t="str">
        <f t="shared" ref="J6300:J6305" si="9240">VLOOKUP($C6300,$C$1:$P$7320,8,0)</f>
        <v/>
      </c>
      <c r="K6300" s="21" t="str">
        <f t="shared" ref="K6300:K6305" si="9241">VLOOKUP($C6300,$C$1:$P$7320,9,0)</f>
        <v/>
      </c>
      <c r="L6300" s="21" t="str">
        <f t="shared" ref="L6300:L6305" si="9242">VLOOKUP($C6300,$C$1:$P$7320,10,0)</f>
        <v/>
      </c>
      <c r="M6300" s="21" t="str">
        <f t="shared" ref="M6300:M6305" si="9243">VLOOKUP($C6300,$C$1:$P$7320,11,0)</f>
        <v/>
      </c>
      <c r="N6300" s="21" t="str">
        <f t="shared" ref="N6300:N6305" si="9244">VLOOKUP($C6300,$C$1:$P$7320,12,0)</f>
        <v>pāṇi + ī</v>
      </c>
      <c r="O6300" s="21" t="str">
        <f t="shared" ref="O6300:O6305" si="9245">VLOOKUP($C6300,$C$1:$P$7320,13,0)</f>
        <v/>
      </c>
      <c r="P6300" s="21" t="str">
        <f t="shared" ref="P6300:P6305" si="9246">VLOOKUP($C6300,$C$1:$P$7320,14,0)</f>
        <v/>
      </c>
      <c r="Q6300" s="21"/>
      <c r="R6300" s="21" t="s">
        <v>11931</v>
      </c>
      <c r="S6300" s="21" t="s">
        <v>11932</v>
      </c>
      <c r="T6300" s="21" t="s">
        <v>11933</v>
      </c>
      <c r="U6300" s="23"/>
      <c r="V6300" s="23"/>
      <c r="W6300" s="15">
        <f t="shared" si="2"/>
        <v>45635</v>
      </c>
      <c r="X6300" s="24">
        <v>6299.0</v>
      </c>
      <c r="Y6300" s="17" t="str">
        <f t="shared" si="9231"/>
        <v>=COUNTIFS(C$3:C6300,C6300)</v>
      </c>
      <c r="Z6300" s="25" t="str">
        <f t="shared" si="9232"/>
        <v>#NAME?</v>
      </c>
      <c r="AA6300" s="25" t="str">
        <f t="shared" si="9233"/>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34"/>
        <v>2</v>
      </c>
      <c r="B6301" s="10">
        <f t="shared" si="8292"/>
        <v>16</v>
      </c>
      <c r="C6301" s="12" t="s">
        <v>11917</v>
      </c>
      <c r="D6301" s="21" t="str">
        <f t="shared" si="9235"/>
        <v>adj</v>
      </c>
      <c r="E6301" s="21" t="str">
        <f t="shared" si="9236"/>
        <v>masc dat sg of agilāna</v>
      </c>
      <c r="F6301" s="21" t="str">
        <f t="shared" si="9237"/>
        <v/>
      </c>
      <c r="G6301" s="21"/>
      <c r="H6301" s="21" t="str">
        <f t="shared" si="9238"/>
        <v>to (someone who is) not sick</v>
      </c>
      <c r="I6301" s="21" t="str">
        <f t="shared" si="9239"/>
        <v/>
      </c>
      <c r="J6301" s="21" t="str">
        <f t="shared" si="9240"/>
        <v>√gilā (be sick, tired)</v>
      </c>
      <c r="K6301" s="21">
        <f t="shared" si="9241"/>
        <v>3</v>
      </c>
      <c r="L6301" s="21" t="str">
        <f t="shared" si="9242"/>
        <v>ya</v>
      </c>
      <c r="M6301" s="21" t="str">
        <f t="shared" si="9243"/>
        <v/>
      </c>
      <c r="N6301" s="21" t="str">
        <f t="shared" si="9244"/>
        <v>na + √gilā + ana</v>
      </c>
      <c r="O6301" s="21" t="str">
        <f t="shared" si="9245"/>
        <v/>
      </c>
      <c r="P6301" s="21" t="str">
        <f t="shared" si="9246"/>
        <v/>
      </c>
      <c r="Q6301" s="21"/>
      <c r="R6301" s="21" t="s">
        <v>11931</v>
      </c>
      <c r="S6301" s="21" t="s">
        <v>11932</v>
      </c>
      <c r="T6301" s="21" t="s">
        <v>11933</v>
      </c>
      <c r="U6301" s="23"/>
      <c r="V6301" s="23"/>
      <c r="W6301" s="15">
        <f t="shared" si="2"/>
        <v>45635</v>
      </c>
      <c r="X6301" s="24">
        <v>6300.0</v>
      </c>
      <c r="Y6301" s="17" t="str">
        <f t="shared" si="9231"/>
        <v>=COUNTIFS(C$3:C6301,C6301)</v>
      </c>
      <c r="Z6301" s="25" t="str">
        <f t="shared" si="9232"/>
        <v>#NAME?</v>
      </c>
      <c r="AA6301" s="25" t="str">
        <f t="shared" si="9233"/>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34"/>
        <v>11</v>
      </c>
      <c r="B6302" s="10">
        <f t="shared" si="8292"/>
        <v>25</v>
      </c>
      <c r="C6302" s="12" t="s">
        <v>1065</v>
      </c>
      <c r="D6302" s="21" t="str">
        <f t="shared" si="9235"/>
        <v>noun</v>
      </c>
      <c r="E6302" s="21" t="str">
        <f t="shared" si="9236"/>
        <v>masc acc sg of dhamma</v>
      </c>
      <c r="F6302" s="21" t="str">
        <f t="shared" si="9237"/>
        <v/>
      </c>
      <c r="G6302" s="21"/>
      <c r="H6302" s="21" t="s">
        <v>7181</v>
      </c>
      <c r="I6302" s="21" t="str">
        <f t="shared" si="9239"/>
        <v/>
      </c>
      <c r="J6302" s="21" t="str">
        <f t="shared" si="9240"/>
        <v>√dhar (hold)</v>
      </c>
      <c r="K6302" s="21">
        <f t="shared" si="9241"/>
        <v>1</v>
      </c>
      <c r="L6302" s="21" t="str">
        <f t="shared" si="9242"/>
        <v>a</v>
      </c>
      <c r="M6302" s="21" t="str">
        <f t="shared" si="9243"/>
        <v/>
      </c>
      <c r="N6302" s="21" t="str">
        <f t="shared" si="9244"/>
        <v>√dhar + ma</v>
      </c>
      <c r="O6302" s="21" t="str">
        <f t="shared" si="9245"/>
        <v/>
      </c>
      <c r="P6302" s="21" t="str">
        <f t="shared" si="9246"/>
        <v/>
      </c>
      <c r="Q6302" s="21"/>
      <c r="R6302" s="21" t="s">
        <v>11931</v>
      </c>
      <c r="S6302" s="21" t="s">
        <v>11932</v>
      </c>
      <c r="T6302" s="21" t="s">
        <v>11933</v>
      </c>
      <c r="U6302" s="23"/>
      <c r="V6302" s="23"/>
      <c r="W6302" s="15">
        <f t="shared" si="2"/>
        <v>45635</v>
      </c>
      <c r="X6302" s="24">
        <v>6301.0</v>
      </c>
      <c r="Y6302" s="17" t="str">
        <f t="shared" si="9231"/>
        <v>=COUNTIFS(C$3:C6302,C6302)</v>
      </c>
      <c r="Z6302" s="25" t="str">
        <f t="shared" si="9232"/>
        <v>#NAME?</v>
      </c>
      <c r="AA6302" s="25" t="str">
        <f t="shared" si="9233"/>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34"/>
        <v>2</v>
      </c>
      <c r="B6303" s="10">
        <f t="shared" si="8292"/>
        <v>16</v>
      </c>
      <c r="C6303" s="12" t="s">
        <v>11921</v>
      </c>
      <c r="D6303" s="21" t="str">
        <f t="shared" si="9235"/>
        <v>comp</v>
      </c>
      <c r="E6303" s="21" t="str">
        <f t="shared" si="9236"/>
        <v>sandhi, fut + ind</v>
      </c>
      <c r="F6303" s="21" t="str">
        <f t="shared" si="9237"/>
        <v/>
      </c>
      <c r="G6303" s="21"/>
      <c r="H6303" s="21" t="str">
        <f t="shared" ref="H6303:H6305" si="9247">VLOOKUP($C6303,$C$1:$P$7320,6,0)</f>
        <v/>
      </c>
      <c r="I6303" s="21" t="str">
        <f t="shared" si="9239"/>
        <v/>
      </c>
      <c r="J6303" s="21" t="str">
        <f t="shared" si="9240"/>
        <v/>
      </c>
      <c r="K6303" s="21" t="str">
        <f t="shared" si="9241"/>
        <v/>
      </c>
      <c r="L6303" s="21" t="str">
        <f t="shared" si="9242"/>
        <v/>
      </c>
      <c r="M6303" s="21" t="str">
        <f t="shared" si="9243"/>
        <v/>
      </c>
      <c r="N6303" s="21" t="str">
        <f t="shared" si="9244"/>
        <v>desissāmi + iti</v>
      </c>
      <c r="O6303" s="21" t="str">
        <f t="shared" si="9245"/>
        <v/>
      </c>
      <c r="P6303" s="21" t="str">
        <f t="shared" si="9246"/>
        <v/>
      </c>
      <c r="Q6303" s="21" t="s">
        <v>11923</v>
      </c>
      <c r="R6303" s="21" t="s">
        <v>11931</v>
      </c>
      <c r="S6303" s="21" t="s">
        <v>11932</v>
      </c>
      <c r="T6303" s="21" t="s">
        <v>11933</v>
      </c>
      <c r="U6303" s="23"/>
      <c r="V6303" s="23"/>
      <c r="W6303" s="15">
        <f t="shared" si="2"/>
        <v>45635</v>
      </c>
      <c r="X6303" s="24">
        <v>6302.0</v>
      </c>
      <c r="Y6303" s="17" t="str">
        <f t="shared" si="9231"/>
        <v>=COUNTIFS(C$3:C6303,C6303)</v>
      </c>
      <c r="Z6303" s="25" t="str">
        <f t="shared" si="9232"/>
        <v>#NAME?</v>
      </c>
      <c r="AA6303" s="25" t="str">
        <f t="shared" si="9233"/>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48">COUNTIFS(C$3:C6305,C6304)</f>
        <v>58</v>
      </c>
      <c r="B6304" s="10">
        <f t="shared" si="8292"/>
        <v>75</v>
      </c>
      <c r="C6304" s="12" t="s">
        <v>11137</v>
      </c>
      <c r="D6304" s="21" t="str">
        <f t="shared" si="9235"/>
        <v>noun</v>
      </c>
      <c r="E6304" s="21" t="s">
        <v>1988</v>
      </c>
      <c r="F6304" s="21" t="str">
        <f t="shared" si="9237"/>
        <v/>
      </c>
      <c r="G6304" s="21"/>
      <c r="H6304" s="21" t="str">
        <f t="shared" si="9247"/>
        <v>training, precept, training precept</v>
      </c>
      <c r="I6304" s="21" t="str">
        <f t="shared" si="9239"/>
        <v/>
      </c>
      <c r="J6304" s="21" t="str">
        <f t="shared" si="9240"/>
        <v>√sikkh (train)</v>
      </c>
      <c r="K6304" s="21">
        <f t="shared" si="9241"/>
        <v>1</v>
      </c>
      <c r="L6304" s="21" t="str">
        <f t="shared" si="9242"/>
        <v>a</v>
      </c>
      <c r="M6304" s="21" t="str">
        <f t="shared" si="9243"/>
        <v/>
      </c>
      <c r="N6304" s="21" t="str">
        <f t="shared" si="9244"/>
        <v>√sikkh + ā</v>
      </c>
      <c r="O6304" s="21" t="str">
        <f t="shared" si="9245"/>
        <v/>
      </c>
      <c r="P6304" s="21" t="str">
        <f t="shared" si="9246"/>
        <v/>
      </c>
      <c r="Q6304" s="21"/>
      <c r="R6304" s="21" t="s">
        <v>11931</v>
      </c>
      <c r="S6304" s="21" t="s">
        <v>11932</v>
      </c>
      <c r="T6304" s="21" t="s">
        <v>11933</v>
      </c>
      <c r="U6304" s="23"/>
      <c r="V6304" s="23"/>
      <c r="W6304" s="15">
        <f t="shared" si="2"/>
        <v>45635</v>
      </c>
      <c r="X6304" s="24">
        <v>6303.0</v>
      </c>
      <c r="Y6304" s="17" t="str">
        <f t="shared" si="9231"/>
        <v>=COUNTIFS(C$3:C6305,C6304)</v>
      </c>
      <c r="Z6304" s="25" t="str">
        <f t="shared" si="9232"/>
        <v>#NAME?</v>
      </c>
      <c r="AA6304" s="25" t="str">
        <f t="shared" si="9233"/>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48"/>
        <v>59</v>
      </c>
      <c r="B6305" s="10">
        <f t="shared" si="8292"/>
        <v>76</v>
      </c>
      <c r="C6305" s="12" t="s">
        <v>10666</v>
      </c>
      <c r="D6305" s="21" t="str">
        <f t="shared" si="9235"/>
        <v>noun</v>
      </c>
      <c r="E6305" s="21" t="s">
        <v>11370</v>
      </c>
      <c r="F6305" s="21" t="str">
        <f t="shared" si="9237"/>
        <v/>
      </c>
      <c r="G6305" s="21"/>
      <c r="H6305" s="21" t="str">
        <f t="shared" si="9247"/>
        <v>duty; obligation; business; something to be done</v>
      </c>
      <c r="I6305" s="21" t="str">
        <f t="shared" si="9239"/>
        <v>to be done</v>
      </c>
      <c r="J6305" s="21" t="str">
        <f t="shared" si="9240"/>
        <v>√kar (do, make)</v>
      </c>
      <c r="K6305" s="21">
        <f t="shared" si="9241"/>
        <v>7</v>
      </c>
      <c r="L6305" s="21" t="str">
        <f t="shared" si="9242"/>
        <v>o</v>
      </c>
      <c r="M6305" s="21" t="str">
        <f t="shared" si="9243"/>
        <v/>
      </c>
      <c r="N6305" s="21" t="str">
        <f t="shared" si="9244"/>
        <v>√kar + aṇīya</v>
      </c>
      <c r="O6305" s="21" t="str">
        <f t="shared" si="9245"/>
        <v/>
      </c>
      <c r="P6305" s="21" t="str">
        <f t="shared" si="9246"/>
        <v/>
      </c>
      <c r="Q6305" s="21"/>
      <c r="R6305" s="21" t="s">
        <v>11931</v>
      </c>
      <c r="S6305" s="21" t="s">
        <v>11932</v>
      </c>
      <c r="T6305" s="21" t="s">
        <v>11933</v>
      </c>
      <c r="U6305" s="23"/>
      <c r="V6305" s="23"/>
      <c r="W6305" s="15">
        <f t="shared" si="2"/>
        <v>45635</v>
      </c>
      <c r="X6305" s="24">
        <v>6304.0</v>
      </c>
      <c r="Y6305" s="17" t="str">
        <f t="shared" si="9231"/>
        <v>=COUNTIFS(C$3:C6306,C6305)</v>
      </c>
      <c r="Z6305" s="25" t="str">
        <f t="shared" si="9232"/>
        <v>#NAME?</v>
      </c>
      <c r="AA6305" s="25" t="str">
        <f t="shared" si="9233"/>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92"/>
        <v>0</v>
      </c>
      <c r="C6306" s="130"/>
      <c r="D6306" s="130"/>
      <c r="E6306" s="130"/>
      <c r="F6306" s="130"/>
      <c r="G6306" s="130"/>
      <c r="H6306" s="130"/>
      <c r="I6306" s="130"/>
      <c r="J6306" s="130"/>
      <c r="K6306" s="130"/>
      <c r="L6306" s="130"/>
      <c r="M6306" s="130"/>
      <c r="N6306" s="130"/>
      <c r="O6306" s="130"/>
      <c r="P6306" s="130"/>
      <c r="Q6306" s="130"/>
      <c r="R6306" s="130"/>
      <c r="S6306" s="130"/>
      <c r="T6306" s="130"/>
      <c r="U6306" s="36"/>
      <c r="V6306" s="36"/>
      <c r="W6306" s="15">
        <f t="shared" si="2"/>
        <v>45635</v>
      </c>
      <c r="X6306" s="24">
        <v>6305.0</v>
      </c>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92"/>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2"/>
        <v>45635</v>
      </c>
      <c r="X6307" s="24">
        <v>6306.0</v>
      </c>
      <c r="Y6307" s="17" t="str">
        <f t="shared" ref="Y6307:Y6317" si="9249">formulatext(A6307)</f>
        <v>#N/A</v>
      </c>
      <c r="Z6307" s="25" t="str">
        <f t="shared" ref="Z6307:Z6317" si="9250">org.libreoffice.regex(Y6307,"(\= COUNTIFS\(C\$\d{1,3}:)(C\d{1,3})(,)(C\d{1,3})(\))","$2")</f>
        <v>#NAME?</v>
      </c>
      <c r="AA6307" s="25" t="str">
        <f t="shared" ref="AA6307:AA6317" si="9251">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92"/>
        <v>1</v>
      </c>
      <c r="C6308" s="12" t="s">
        <v>11942</v>
      </c>
      <c r="D6308" s="21"/>
      <c r="E6308" s="21"/>
      <c r="F6308" s="21"/>
      <c r="G6308" s="21"/>
      <c r="H6308" s="21"/>
      <c r="I6308" s="21"/>
      <c r="J6308" s="21"/>
      <c r="K6308" s="21"/>
      <c r="L6308" s="21"/>
      <c r="M6308" s="21"/>
      <c r="N6308" s="21"/>
      <c r="O6308" s="21"/>
      <c r="P6308" s="21"/>
      <c r="Q6308" s="21"/>
      <c r="R6308" s="21"/>
      <c r="S6308" s="21"/>
      <c r="T6308" s="21"/>
      <c r="U6308" s="23"/>
      <c r="V6308" s="23"/>
      <c r="W6308" s="15">
        <f t="shared" si="2"/>
        <v>45635</v>
      </c>
      <c r="X6308" s="24">
        <v>6307.0</v>
      </c>
      <c r="Y6308" s="17" t="str">
        <f t="shared" si="9249"/>
        <v>#N/A</v>
      </c>
      <c r="Z6308" s="25" t="str">
        <f t="shared" si="9250"/>
        <v>#NAME?</v>
      </c>
      <c r="AA6308" s="25" t="str">
        <f t="shared" si="9251"/>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52">COUNTIFS(C$3:C6309,C6309)</f>
        <v>64</v>
      </c>
      <c r="B6309" s="10">
        <f t="shared" si="8292"/>
        <v>80</v>
      </c>
      <c r="C6309" s="12" t="s">
        <v>1856</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11942</v>
      </c>
      <c r="S6309" s="21" t="s">
        <v>11943</v>
      </c>
      <c r="T6309" s="21" t="s">
        <v>11944</v>
      </c>
      <c r="U6309" s="77"/>
      <c r="V6309" s="23"/>
      <c r="W6309" s="15">
        <f t="shared" si="2"/>
        <v>45635</v>
      </c>
      <c r="X6309" s="24">
        <v>6308.0</v>
      </c>
      <c r="Y6309" s="17" t="str">
        <f t="shared" si="9249"/>
        <v>=COUNTIFS(C$3:C6309,C6309)</v>
      </c>
      <c r="Z6309" s="25" t="str">
        <f t="shared" si="9250"/>
        <v>#NAME?</v>
      </c>
      <c r="AA6309" s="25" t="str">
        <f t="shared" si="9251"/>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52"/>
        <v>1</v>
      </c>
      <c r="B6310" s="10">
        <f t="shared" si="8292"/>
        <v>1</v>
      </c>
      <c r="C6310" s="12" t="s">
        <v>11945</v>
      </c>
      <c r="D6310" s="21" t="s">
        <v>47</v>
      </c>
      <c r="E6310" s="21" t="s">
        <v>11946</v>
      </c>
      <c r="F6310" s="21"/>
      <c r="G6310" s="21"/>
      <c r="H6310" s="21" t="s">
        <v>11947</v>
      </c>
      <c r="I6310" s="21"/>
      <c r="J6310" s="21"/>
      <c r="K6310" s="21"/>
      <c r="L6310" s="21"/>
      <c r="M6310" s="21"/>
      <c r="N6310" s="21" t="s">
        <v>11948</v>
      </c>
      <c r="O6310" s="21" t="s">
        <v>65</v>
      </c>
      <c r="P6310" s="21" t="s">
        <v>11948</v>
      </c>
      <c r="Q6310" s="21"/>
      <c r="R6310" s="21" t="s">
        <v>11942</v>
      </c>
      <c r="S6310" s="21" t="s">
        <v>11943</v>
      </c>
      <c r="T6310" s="21" t="s">
        <v>11949</v>
      </c>
      <c r="U6310" s="23"/>
      <c r="V6310" s="23"/>
      <c r="W6310" s="15">
        <f t="shared" si="2"/>
        <v>45635</v>
      </c>
      <c r="X6310" s="24">
        <v>6309.0</v>
      </c>
      <c r="Y6310" s="17" t="str">
        <f t="shared" si="9249"/>
        <v>=COUNTIFS(C$3:C6310,C6310)</v>
      </c>
      <c r="Z6310" s="25" t="str">
        <f t="shared" si="9250"/>
        <v>#NAME?</v>
      </c>
      <c r="AA6310" s="25" t="str">
        <f t="shared" si="9251"/>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2"/>
        <v>3</v>
      </c>
      <c r="B6311" s="10">
        <f t="shared" si="8292"/>
        <v>3</v>
      </c>
      <c r="C6311" s="12" t="s">
        <v>1392</v>
      </c>
      <c r="D6311" s="21" t="str">
        <f t="shared" ref="D6311:D6317" si="9253">VLOOKUP($C6311,$C$1:$P$7320,2,0)</f>
        <v>noun</v>
      </c>
      <c r="E6311" s="21" t="str">
        <f t="shared" ref="E6311:E6315" si="9254">VLOOKUP($C6311,$C$1:$P$7320,3,0)</f>
        <v>nt</v>
      </c>
      <c r="F6311" s="21" t="str">
        <f t="shared" ref="F6311:F6317" si="9255">VLOOKUP($C6311,$C$1:$P$7320,4,0)</f>
        <v/>
      </c>
      <c r="G6311" s="21"/>
      <c r="H6311" s="21" t="str">
        <f t="shared" ref="H6311:H6317" si="9256">VLOOKUP($C6311,$C$1:$P$7320,6,0)</f>
        <v>weapon, knife</v>
      </c>
      <c r="I6311" s="21" t="str">
        <f t="shared" ref="I6311:I6317" si="9257">VLOOKUP($C6311,$C$1:$P$7320,7,0)</f>
        <v/>
      </c>
      <c r="J6311" s="21" t="str">
        <f t="shared" ref="J6311:J6317" si="9258">VLOOKUP($C6311,$C$1:$P$7320,8,0)</f>
        <v>√sas (slaughter)</v>
      </c>
      <c r="K6311" s="21">
        <f t="shared" ref="K6311:K6317" si="9259">VLOOKUP($C6311,$C$1:$P$7320,9,0)</f>
        <v>1</v>
      </c>
      <c r="L6311" s="21" t="str">
        <f t="shared" ref="L6311:L6317" si="9260">VLOOKUP($C6311,$C$1:$P$7320,10,0)</f>
        <v>a</v>
      </c>
      <c r="M6311" s="21" t="str">
        <f t="shared" ref="M6311:M6317" si="9261">VLOOKUP($C6311,$C$1:$P$7320,11,0)</f>
        <v>√sas + tha</v>
      </c>
      <c r="N6311" s="21" t="str">
        <f t="shared" ref="N6311:N6317" si="9262">VLOOKUP($C6311,$C$1:$P$7320,12,0)</f>
        <v/>
      </c>
      <c r="O6311" s="21" t="str">
        <f t="shared" ref="O6311:O6317" si="9263">VLOOKUP($C6311,$C$1:$P$7320,13,0)</f>
        <v/>
      </c>
      <c r="P6311" s="21" t="str">
        <f t="shared" ref="P6311:P6317" si="9264">VLOOKUP($C6311,$C$1:$P$7320,14,0)</f>
        <v/>
      </c>
      <c r="Q6311" s="21"/>
      <c r="R6311" s="21" t="s">
        <v>11942</v>
      </c>
      <c r="S6311" s="21" t="s">
        <v>11943</v>
      </c>
      <c r="T6311" s="21" t="s">
        <v>11944</v>
      </c>
      <c r="U6311" s="23"/>
      <c r="V6311" s="23"/>
      <c r="W6311" s="15">
        <f t="shared" si="2"/>
        <v>45635</v>
      </c>
      <c r="X6311" s="24">
        <v>6310.0</v>
      </c>
      <c r="Y6311" s="17" t="str">
        <f t="shared" si="9249"/>
        <v>=COUNTIFS(C$3:C6311,C6311)</v>
      </c>
      <c r="Z6311" s="25" t="str">
        <f t="shared" si="9250"/>
        <v>#NAME?</v>
      </c>
      <c r="AA6311" s="25" t="str">
        <f t="shared" si="9251"/>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2"/>
        <v>3</v>
      </c>
      <c r="B6312" s="10">
        <f t="shared" si="8292"/>
        <v>4</v>
      </c>
      <c r="C6312" s="12" t="s">
        <v>11911</v>
      </c>
      <c r="D6312" s="21" t="str">
        <f t="shared" si="9253"/>
        <v>adj</v>
      </c>
      <c r="E6312" s="21" t="str">
        <f t="shared" si="9254"/>
        <v>masc dat sg of pāṇī</v>
      </c>
      <c r="F6312" s="21" t="str">
        <f t="shared" si="9255"/>
        <v/>
      </c>
      <c r="G6312" s="21"/>
      <c r="H6312" s="21" t="str">
        <f t="shared" si="9256"/>
        <v>to (someone with something) in hand</v>
      </c>
      <c r="I6312" s="21" t="str">
        <f t="shared" si="9257"/>
        <v>to handed</v>
      </c>
      <c r="J6312" s="21" t="str">
        <f t="shared" si="9258"/>
        <v/>
      </c>
      <c r="K6312" s="21" t="str">
        <f t="shared" si="9259"/>
        <v/>
      </c>
      <c r="L6312" s="21" t="str">
        <f t="shared" si="9260"/>
        <v/>
      </c>
      <c r="M6312" s="21" t="str">
        <f t="shared" si="9261"/>
        <v/>
      </c>
      <c r="N6312" s="21" t="str">
        <f t="shared" si="9262"/>
        <v>pāṇi + ī</v>
      </c>
      <c r="O6312" s="21" t="str">
        <f t="shared" si="9263"/>
        <v/>
      </c>
      <c r="P6312" s="21" t="str">
        <f t="shared" si="9264"/>
        <v/>
      </c>
      <c r="Q6312" s="21"/>
      <c r="R6312" s="21" t="s">
        <v>11942</v>
      </c>
      <c r="S6312" s="21" t="s">
        <v>11943</v>
      </c>
      <c r="T6312" s="21" t="s">
        <v>11944</v>
      </c>
      <c r="U6312" s="23"/>
      <c r="V6312" s="23"/>
      <c r="W6312" s="15">
        <f t="shared" si="2"/>
        <v>45635</v>
      </c>
      <c r="X6312" s="24">
        <v>6311.0</v>
      </c>
      <c r="Y6312" s="17" t="str">
        <f t="shared" si="9249"/>
        <v>=COUNTIFS(C$3:C6312,C6312)</v>
      </c>
      <c r="Z6312" s="25" t="str">
        <f t="shared" si="9250"/>
        <v>#NAME?</v>
      </c>
      <c r="AA6312" s="25" t="str">
        <f t="shared" si="9251"/>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2"/>
        <v>3</v>
      </c>
      <c r="B6313" s="10">
        <f t="shared" si="8292"/>
        <v>16</v>
      </c>
      <c r="C6313" s="12" t="s">
        <v>11917</v>
      </c>
      <c r="D6313" s="21" t="str">
        <f t="shared" si="9253"/>
        <v>adj</v>
      </c>
      <c r="E6313" s="21" t="str">
        <f t="shared" si="9254"/>
        <v>masc dat sg of agilāna</v>
      </c>
      <c r="F6313" s="21" t="str">
        <f t="shared" si="9255"/>
        <v/>
      </c>
      <c r="G6313" s="21" t="str">
        <f t="shared" ref="G6313:G6317" si="9265">VLOOKUP($C6313,$C$1:$P$7320,3,0)</f>
        <v>masc dat sg of agilāna</v>
      </c>
      <c r="H6313" s="21" t="str">
        <f t="shared" si="9256"/>
        <v>to (someone who is) not sick</v>
      </c>
      <c r="I6313" s="21" t="str">
        <f t="shared" si="9257"/>
        <v/>
      </c>
      <c r="J6313" s="21" t="str">
        <f t="shared" si="9258"/>
        <v>√gilā (be sick, tired)</v>
      </c>
      <c r="K6313" s="21">
        <f t="shared" si="9259"/>
        <v>3</v>
      </c>
      <c r="L6313" s="21" t="str">
        <f t="shared" si="9260"/>
        <v>ya</v>
      </c>
      <c r="M6313" s="21" t="str">
        <f t="shared" si="9261"/>
        <v/>
      </c>
      <c r="N6313" s="21" t="str">
        <f t="shared" si="9262"/>
        <v>na + √gilā + ana</v>
      </c>
      <c r="O6313" s="21" t="str">
        <f t="shared" si="9263"/>
        <v/>
      </c>
      <c r="P6313" s="21" t="str">
        <f t="shared" si="9264"/>
        <v/>
      </c>
      <c r="Q6313" s="21"/>
      <c r="R6313" s="21" t="s">
        <v>11942</v>
      </c>
      <c r="S6313" s="21" t="s">
        <v>11943</v>
      </c>
      <c r="T6313" s="21" t="s">
        <v>11944</v>
      </c>
      <c r="U6313" s="23"/>
      <c r="V6313" s="23"/>
      <c r="W6313" s="15">
        <f t="shared" si="2"/>
        <v>45635</v>
      </c>
      <c r="X6313" s="24">
        <v>6312.0</v>
      </c>
      <c r="Y6313" s="17" t="str">
        <f t="shared" si="9249"/>
        <v>=COUNTIFS(C$3:C6313,C6313)</v>
      </c>
      <c r="Z6313" s="25" t="str">
        <f t="shared" si="9250"/>
        <v>#NAME?</v>
      </c>
      <c r="AA6313" s="25" t="str">
        <f t="shared" si="9251"/>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2"/>
        <v>12</v>
      </c>
      <c r="B6314" s="10">
        <f t="shared" si="8292"/>
        <v>25</v>
      </c>
      <c r="C6314" s="12" t="s">
        <v>1065</v>
      </c>
      <c r="D6314" s="21" t="str">
        <f t="shared" si="9253"/>
        <v>noun</v>
      </c>
      <c r="E6314" s="21" t="str">
        <f t="shared" si="9254"/>
        <v>masc acc sg of dhamma</v>
      </c>
      <c r="F6314" s="21" t="str">
        <f t="shared" si="9255"/>
        <v/>
      </c>
      <c r="G6314" s="21" t="str">
        <f t="shared" si="9265"/>
        <v>masc acc sg of dhamma</v>
      </c>
      <c r="H6314" s="21" t="str">
        <f t="shared" si="9256"/>
        <v>act, practice, behaviour</v>
      </c>
      <c r="I6314" s="21" t="str">
        <f t="shared" si="9257"/>
        <v/>
      </c>
      <c r="J6314" s="21" t="str">
        <f t="shared" si="9258"/>
        <v>√dhar (hold)</v>
      </c>
      <c r="K6314" s="21">
        <f t="shared" si="9259"/>
        <v>1</v>
      </c>
      <c r="L6314" s="21" t="str">
        <f t="shared" si="9260"/>
        <v>a</v>
      </c>
      <c r="M6314" s="21" t="str">
        <f t="shared" si="9261"/>
        <v/>
      </c>
      <c r="N6314" s="21" t="str">
        <f t="shared" si="9262"/>
        <v>√dhar + ma</v>
      </c>
      <c r="O6314" s="21" t="str">
        <f t="shared" si="9263"/>
        <v/>
      </c>
      <c r="P6314" s="21" t="str">
        <f t="shared" si="9264"/>
        <v/>
      </c>
      <c r="Q6314" s="21"/>
      <c r="R6314" s="21" t="s">
        <v>11942</v>
      </c>
      <c r="S6314" s="21" t="s">
        <v>11943</v>
      </c>
      <c r="T6314" s="21" t="s">
        <v>11944</v>
      </c>
      <c r="U6314" s="23"/>
      <c r="V6314" s="23"/>
      <c r="W6314" s="15">
        <f t="shared" si="2"/>
        <v>45635</v>
      </c>
      <c r="X6314" s="24">
        <v>6313.0</v>
      </c>
      <c r="Y6314" s="17" t="str">
        <f t="shared" si="9249"/>
        <v>=COUNTIFS(C$3:C6314,C6314)</v>
      </c>
      <c r="Z6314" s="25" t="str">
        <f t="shared" si="9250"/>
        <v>#NAME?</v>
      </c>
      <c r="AA6314" s="25" t="str">
        <f t="shared" si="9251"/>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2"/>
        <v>3</v>
      </c>
      <c r="B6315" s="10">
        <f t="shared" si="8292"/>
        <v>16</v>
      </c>
      <c r="C6315" s="12" t="s">
        <v>11921</v>
      </c>
      <c r="D6315" s="21" t="str">
        <f t="shared" si="9253"/>
        <v>comp</v>
      </c>
      <c r="E6315" s="21" t="str">
        <f t="shared" si="9254"/>
        <v>sandhi, fut + ind</v>
      </c>
      <c r="F6315" s="21" t="str">
        <f t="shared" si="9255"/>
        <v/>
      </c>
      <c r="G6315" s="21" t="str">
        <f t="shared" si="9265"/>
        <v>sandhi, fut + ind</v>
      </c>
      <c r="H6315" s="21" t="str">
        <f t="shared" si="9256"/>
        <v/>
      </c>
      <c r="I6315" s="21" t="str">
        <f t="shared" si="9257"/>
        <v/>
      </c>
      <c r="J6315" s="21" t="str">
        <f t="shared" si="9258"/>
        <v/>
      </c>
      <c r="K6315" s="21" t="str">
        <f t="shared" si="9259"/>
        <v/>
      </c>
      <c r="L6315" s="21" t="str">
        <f t="shared" si="9260"/>
        <v/>
      </c>
      <c r="M6315" s="21" t="str">
        <f t="shared" si="9261"/>
        <v/>
      </c>
      <c r="N6315" s="21" t="str">
        <f t="shared" si="9262"/>
        <v>desissāmi + iti</v>
      </c>
      <c r="O6315" s="21" t="str">
        <f t="shared" si="9263"/>
        <v/>
      </c>
      <c r="P6315" s="21" t="str">
        <f t="shared" si="9264"/>
        <v/>
      </c>
      <c r="Q6315" s="21" t="s">
        <v>11923</v>
      </c>
      <c r="R6315" s="21" t="s">
        <v>11942</v>
      </c>
      <c r="S6315" s="21" t="s">
        <v>11943</v>
      </c>
      <c r="T6315" s="21" t="s">
        <v>11944</v>
      </c>
      <c r="U6315" s="23"/>
      <c r="V6315" s="23"/>
      <c r="W6315" s="15">
        <f t="shared" si="2"/>
        <v>45635</v>
      </c>
      <c r="X6315" s="24">
        <v>6314.0</v>
      </c>
      <c r="Y6315" s="17" t="str">
        <f t="shared" si="9249"/>
        <v>=COUNTIFS(C$3:C6315,C6315)</v>
      </c>
      <c r="Z6315" s="25" t="str">
        <f t="shared" si="9250"/>
        <v>#NAME?</v>
      </c>
      <c r="AA6315" s="25" t="str">
        <f t="shared" si="9251"/>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2"/>
        <v>59</v>
      </c>
      <c r="B6316" s="10">
        <f t="shared" si="8292"/>
        <v>75</v>
      </c>
      <c r="C6316" s="12" t="s">
        <v>11137</v>
      </c>
      <c r="D6316" s="21" t="str">
        <f t="shared" si="9253"/>
        <v>noun</v>
      </c>
      <c r="E6316" s="21" t="s">
        <v>1988</v>
      </c>
      <c r="F6316" s="21" t="str">
        <f t="shared" si="9255"/>
        <v/>
      </c>
      <c r="G6316" s="21" t="str">
        <f t="shared" si="9265"/>
        <v>fem nom sg</v>
      </c>
      <c r="H6316" s="21" t="str">
        <f t="shared" si="9256"/>
        <v>training, precept, training precept</v>
      </c>
      <c r="I6316" s="21" t="str">
        <f t="shared" si="9257"/>
        <v/>
      </c>
      <c r="J6316" s="21" t="str">
        <f t="shared" si="9258"/>
        <v>√sikkh (train)</v>
      </c>
      <c r="K6316" s="21">
        <f t="shared" si="9259"/>
        <v>1</v>
      </c>
      <c r="L6316" s="21" t="str">
        <f t="shared" si="9260"/>
        <v>a</v>
      </c>
      <c r="M6316" s="21" t="str">
        <f t="shared" si="9261"/>
        <v/>
      </c>
      <c r="N6316" s="21" t="str">
        <f t="shared" si="9262"/>
        <v>√sikkh + ā</v>
      </c>
      <c r="O6316" s="21" t="str">
        <f t="shared" si="9263"/>
        <v/>
      </c>
      <c r="P6316" s="21" t="str">
        <f t="shared" si="9264"/>
        <v/>
      </c>
      <c r="Q6316" s="21"/>
      <c r="R6316" s="21" t="s">
        <v>11942</v>
      </c>
      <c r="S6316" s="21" t="s">
        <v>11943</v>
      </c>
      <c r="T6316" s="21" t="s">
        <v>11944</v>
      </c>
      <c r="U6316" s="23"/>
      <c r="V6316" s="23"/>
      <c r="W6316" s="15">
        <f t="shared" si="2"/>
        <v>45635</v>
      </c>
      <c r="X6316" s="24">
        <v>6315.0</v>
      </c>
      <c r="Y6316" s="17" t="str">
        <f t="shared" si="9249"/>
        <v>=COUNTIFS(C$3:C6316,C6316)</v>
      </c>
      <c r="Z6316" s="25" t="str">
        <f t="shared" si="9250"/>
        <v>#NAME?</v>
      </c>
      <c r="AA6316" s="25" t="str">
        <f t="shared" si="9251"/>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2"/>
        <v>60</v>
      </c>
      <c r="B6317" s="10">
        <f t="shared" si="8292"/>
        <v>76</v>
      </c>
      <c r="C6317" s="12" t="s">
        <v>10666</v>
      </c>
      <c r="D6317" s="21" t="str">
        <f t="shared" si="9253"/>
        <v>noun</v>
      </c>
      <c r="E6317" s="21" t="s">
        <v>11370</v>
      </c>
      <c r="F6317" s="21" t="str">
        <f t="shared" si="9255"/>
        <v/>
      </c>
      <c r="G6317" s="21" t="str">
        <f t="shared" si="9265"/>
        <v>nt abl sg of karaṇīya, ptp of karoti</v>
      </c>
      <c r="H6317" s="21" t="str">
        <f t="shared" si="9256"/>
        <v>duty; obligation; business; something to be done</v>
      </c>
      <c r="I6317" s="21" t="str">
        <f t="shared" si="9257"/>
        <v>to be done</v>
      </c>
      <c r="J6317" s="21" t="str">
        <f t="shared" si="9258"/>
        <v>√kar (do, make)</v>
      </c>
      <c r="K6317" s="21">
        <f t="shared" si="9259"/>
        <v>7</v>
      </c>
      <c r="L6317" s="21" t="str">
        <f t="shared" si="9260"/>
        <v>o</v>
      </c>
      <c r="M6317" s="21" t="str">
        <f t="shared" si="9261"/>
        <v/>
      </c>
      <c r="N6317" s="21" t="str">
        <f t="shared" si="9262"/>
        <v>√kar + aṇīya</v>
      </c>
      <c r="O6317" s="21" t="str">
        <f t="shared" si="9263"/>
        <v/>
      </c>
      <c r="P6317" s="21" t="str">
        <f t="shared" si="9264"/>
        <v/>
      </c>
      <c r="Q6317" s="21"/>
      <c r="R6317" s="21" t="s">
        <v>11942</v>
      </c>
      <c r="S6317" s="21" t="s">
        <v>11943</v>
      </c>
      <c r="T6317" s="21" t="s">
        <v>11944</v>
      </c>
      <c r="U6317" s="23"/>
      <c r="V6317" s="23"/>
      <c r="W6317" s="15">
        <f t="shared" si="2"/>
        <v>45635</v>
      </c>
      <c r="X6317" s="24">
        <v>6316.0</v>
      </c>
      <c r="Y6317" s="17" t="str">
        <f t="shared" si="9249"/>
        <v>=COUNTIFS(C$3:C6317,C6317)</v>
      </c>
      <c r="Z6317" s="25" t="str">
        <f t="shared" si="9250"/>
        <v>#NAME?</v>
      </c>
      <c r="AA6317" s="25" t="str">
        <f t="shared" si="9251"/>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92"/>
        <v>0</v>
      </c>
      <c r="C6318" s="130"/>
      <c r="D6318" s="130"/>
      <c r="E6318" s="130"/>
      <c r="F6318" s="130"/>
      <c r="G6318" s="130"/>
      <c r="H6318" s="130"/>
      <c r="I6318" s="130"/>
      <c r="J6318" s="130"/>
      <c r="K6318" s="130"/>
      <c r="L6318" s="130"/>
      <c r="M6318" s="130"/>
      <c r="N6318" s="130"/>
      <c r="O6318" s="130"/>
      <c r="P6318" s="130"/>
      <c r="Q6318" s="130"/>
      <c r="R6318" s="130"/>
      <c r="S6318" s="130"/>
      <c r="T6318" s="130"/>
      <c r="U6318" s="36"/>
      <c r="V6318" s="36"/>
      <c r="W6318" s="15">
        <f t="shared" si="2"/>
        <v>45635</v>
      </c>
      <c r="X6318" s="24">
        <v>6317.0</v>
      </c>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92"/>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2"/>
        <v>45635</v>
      </c>
      <c r="X6319" s="24">
        <v>6318.0</v>
      </c>
      <c r="Y6319" s="17" t="str">
        <f t="shared" ref="Y6319:Y6329" si="9266">formulatext(A6319)</f>
        <v>#N/A</v>
      </c>
      <c r="Z6319" s="25" t="str">
        <f t="shared" ref="Z6319:Z6329" si="9267">org.libreoffice.regex(Y6319,"(\= COUNTIFS\(C\$\d{1,3}:)(C\d{1,3})(,)(C\d{1,3})(\))","$2")</f>
        <v>#NAME?</v>
      </c>
      <c r="AA6319" s="25" t="str">
        <f t="shared" ref="AA6319:AA6329" si="9268">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92"/>
        <v>1</v>
      </c>
      <c r="C6320" s="12" t="s">
        <v>11950</v>
      </c>
      <c r="D6320" s="21"/>
      <c r="E6320" s="21"/>
      <c r="F6320" s="21"/>
      <c r="G6320" s="21"/>
      <c r="H6320" s="21"/>
      <c r="I6320" s="21"/>
      <c r="J6320" s="21"/>
      <c r="K6320" s="21"/>
      <c r="L6320" s="21"/>
      <c r="M6320" s="21"/>
      <c r="N6320" s="21"/>
      <c r="O6320" s="21"/>
      <c r="P6320" s="21"/>
      <c r="Q6320" s="21"/>
      <c r="R6320" s="21"/>
      <c r="S6320" s="21"/>
      <c r="T6320" s="21"/>
      <c r="U6320" s="23"/>
      <c r="V6320" s="23"/>
      <c r="W6320" s="15">
        <f t="shared" si="2"/>
        <v>45635</v>
      </c>
      <c r="X6320" s="24">
        <v>6319.0</v>
      </c>
      <c r="Y6320" s="17" t="str">
        <f t="shared" si="9266"/>
        <v>#N/A</v>
      </c>
      <c r="Z6320" s="25" t="str">
        <f t="shared" si="9267"/>
        <v>#NAME?</v>
      </c>
      <c r="AA6320" s="25" t="str">
        <f t="shared" si="9268"/>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69">COUNTIFS(C$3:C6321,C6321)</f>
        <v>65</v>
      </c>
      <c r="B6321" s="10">
        <f t="shared" si="8292"/>
        <v>80</v>
      </c>
      <c r="C6321" s="12" t="s">
        <v>1856</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11950</v>
      </c>
      <c r="S6321" s="21" t="s">
        <v>11951</v>
      </c>
      <c r="T6321" s="21" t="s">
        <v>11952</v>
      </c>
      <c r="U6321" s="77"/>
      <c r="V6321" s="23"/>
      <c r="W6321" s="15">
        <f t="shared" si="2"/>
        <v>45635</v>
      </c>
      <c r="X6321" s="24">
        <v>6320.0</v>
      </c>
      <c r="Y6321" s="17" t="str">
        <f t="shared" si="9266"/>
        <v>=COUNTIFS(C$3:C6321,C6321)</v>
      </c>
      <c r="Z6321" s="25" t="str">
        <f t="shared" si="9267"/>
        <v>#NAME?</v>
      </c>
      <c r="AA6321" s="25" t="str">
        <f t="shared" si="9268"/>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69"/>
        <v>1</v>
      </c>
      <c r="B6322" s="10">
        <f t="shared" si="8292"/>
        <v>1</v>
      </c>
      <c r="C6322" s="44" t="s">
        <v>11953</v>
      </c>
      <c r="D6322" s="21" t="s">
        <v>47</v>
      </c>
      <c r="E6322" s="21" t="s">
        <v>11954</v>
      </c>
      <c r="F6322" s="21"/>
      <c r="G6322" s="21"/>
      <c r="H6322" s="21" t="s">
        <v>11955</v>
      </c>
      <c r="I6322" s="21"/>
      <c r="J6322" s="21"/>
      <c r="K6322" s="21"/>
      <c r="L6322" s="21"/>
      <c r="M6322" s="21"/>
      <c r="N6322" s="27" t="s">
        <v>11956</v>
      </c>
      <c r="O6322" s="21" t="s">
        <v>65</v>
      </c>
      <c r="P6322" s="27" t="s">
        <v>11956</v>
      </c>
      <c r="Q6322" s="27" t="s">
        <v>11957</v>
      </c>
      <c r="R6322" s="21" t="s">
        <v>11950</v>
      </c>
      <c r="S6322" s="21" t="s">
        <v>11951</v>
      </c>
      <c r="T6322" s="27" t="s">
        <v>11958</v>
      </c>
      <c r="U6322" s="23"/>
      <c r="V6322" s="23"/>
      <c r="W6322" s="15">
        <f t="shared" si="2"/>
        <v>45635</v>
      </c>
      <c r="X6322" s="24">
        <v>6321.0</v>
      </c>
      <c r="Y6322" s="17" t="str">
        <f t="shared" si="9266"/>
        <v>=COUNTIFS(C$3:C6322,C6322)</v>
      </c>
      <c r="Z6322" s="25" t="str">
        <f t="shared" si="9267"/>
        <v>#NAME?</v>
      </c>
      <c r="AA6322" s="25" t="str">
        <f t="shared" si="9268"/>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69"/>
        <v>1</v>
      </c>
      <c r="B6323" s="10">
        <f t="shared" si="8292"/>
        <v>1</v>
      </c>
      <c r="C6323" s="44" t="s">
        <v>11959</v>
      </c>
      <c r="D6323" s="21" t="s">
        <v>47</v>
      </c>
      <c r="E6323" s="21" t="s">
        <v>921</v>
      </c>
      <c r="F6323" s="21"/>
      <c r="G6323" s="21"/>
      <c r="H6323" s="21" t="s">
        <v>10223</v>
      </c>
      <c r="I6323" s="21"/>
      <c r="J6323" s="21" t="s">
        <v>8926</v>
      </c>
      <c r="K6323" s="21">
        <v>3.0</v>
      </c>
      <c r="L6323" s="21" t="s">
        <v>76</v>
      </c>
      <c r="M6323" s="21"/>
      <c r="N6323" s="27" t="s">
        <v>11960</v>
      </c>
      <c r="O6323" s="21"/>
      <c r="P6323" s="21"/>
      <c r="Q6323" s="27" t="s">
        <v>11961</v>
      </c>
      <c r="R6323" s="21" t="s">
        <v>11950</v>
      </c>
      <c r="S6323" s="21" t="s">
        <v>11951</v>
      </c>
      <c r="T6323" s="21" t="s">
        <v>11962</v>
      </c>
      <c r="U6323" s="23"/>
      <c r="V6323" s="23"/>
      <c r="W6323" s="15">
        <f t="shared" si="2"/>
        <v>45635</v>
      </c>
      <c r="X6323" s="24">
        <v>6322.0</v>
      </c>
      <c r="Y6323" s="17" t="str">
        <f t="shared" si="9266"/>
        <v>=COUNTIFS(C$3:C6323,C6323)</v>
      </c>
      <c r="Z6323" s="25" t="str">
        <f t="shared" si="9267"/>
        <v>#NAME?</v>
      </c>
      <c r="AA6323" s="25" t="str">
        <f t="shared" si="9268"/>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69"/>
        <v>4</v>
      </c>
      <c r="B6324" s="10">
        <f t="shared" si="8292"/>
        <v>4</v>
      </c>
      <c r="C6324" s="12" t="s">
        <v>11911</v>
      </c>
      <c r="D6324" s="21" t="str">
        <f t="shared" ref="D6324:D6329" si="9270">VLOOKUP($C6324,$C$1:$P$7320,2,0)</f>
        <v>adj</v>
      </c>
      <c r="E6324" s="21" t="str">
        <f t="shared" ref="E6324:E6327" si="9271">VLOOKUP($C6324,$C$1:$P$7320,3,0)</f>
        <v>masc dat sg of pāṇī</v>
      </c>
      <c r="F6324" s="21" t="str">
        <f t="shared" ref="F6324:F6329" si="9272">VLOOKUP($C6324,$C$1:$P$7320,4,0)</f>
        <v/>
      </c>
      <c r="G6324" s="21" t="str">
        <f t="shared" ref="G6324:G6329" si="9273">VLOOKUP($C6324,$C$1:$P$7320,3,0)</f>
        <v>masc dat sg of pāṇī</v>
      </c>
      <c r="H6324" s="21" t="str">
        <f t="shared" ref="H6324:H6329" si="9274">VLOOKUP($C6324,$C$1:$P$7320,6,0)</f>
        <v>to (someone with something) in hand</v>
      </c>
      <c r="I6324" s="21" t="str">
        <f t="shared" ref="I6324:I6329" si="9275">VLOOKUP($C6324,$C$1:$P$7320,7,0)</f>
        <v>to handed</v>
      </c>
      <c r="J6324" s="21" t="str">
        <f t="shared" ref="J6324:J6329" si="9276">VLOOKUP($C6324,$C$1:$P$7320,8,0)</f>
        <v/>
      </c>
      <c r="K6324" s="21" t="str">
        <f t="shared" ref="K6324:K6329" si="9277">VLOOKUP($C6324,$C$1:$P$7320,9,0)</f>
        <v/>
      </c>
      <c r="L6324" s="21" t="str">
        <f t="shared" ref="L6324:L6329" si="9278">VLOOKUP($C6324,$C$1:$P$7320,10,0)</f>
        <v/>
      </c>
      <c r="M6324" s="21" t="str">
        <f t="shared" ref="M6324:M6329" si="9279">VLOOKUP($C6324,$C$1:$P$7320,11,0)</f>
        <v/>
      </c>
      <c r="N6324" s="21" t="str">
        <f t="shared" ref="N6324:N6329" si="9280">VLOOKUP($C6324,$C$1:$P$7320,12,0)</f>
        <v>pāṇi + ī</v>
      </c>
      <c r="O6324" s="21" t="str">
        <f t="shared" ref="O6324:O6329" si="9281">VLOOKUP($C6324,$C$1:$P$7320,13,0)</f>
        <v/>
      </c>
      <c r="P6324" s="21" t="str">
        <f t="shared" ref="P6324:P6329" si="9282">VLOOKUP($C6324,$C$1:$P$7320,14,0)</f>
        <v/>
      </c>
      <c r="Q6324" s="21"/>
      <c r="R6324" s="21" t="s">
        <v>11950</v>
      </c>
      <c r="S6324" s="21" t="s">
        <v>11951</v>
      </c>
      <c r="T6324" s="21" t="s">
        <v>11952</v>
      </c>
      <c r="U6324" s="23"/>
      <c r="V6324" s="23"/>
      <c r="W6324" s="15">
        <f t="shared" si="2"/>
        <v>45635</v>
      </c>
      <c r="X6324" s="24">
        <v>6323.0</v>
      </c>
      <c r="Y6324" s="17" t="str">
        <f t="shared" si="9266"/>
        <v>=COUNTIFS(C$3:C6324,C6324)</v>
      </c>
      <c r="Z6324" s="25" t="str">
        <f t="shared" si="9267"/>
        <v>#NAME?</v>
      </c>
      <c r="AA6324" s="25" t="str">
        <f t="shared" si="9268"/>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69"/>
        <v>4</v>
      </c>
      <c r="B6325" s="10">
        <f t="shared" si="8292"/>
        <v>16</v>
      </c>
      <c r="C6325" s="12" t="s">
        <v>11917</v>
      </c>
      <c r="D6325" s="21" t="str">
        <f t="shared" si="9270"/>
        <v>adj</v>
      </c>
      <c r="E6325" s="21" t="str">
        <f t="shared" si="9271"/>
        <v>masc dat sg of agilāna</v>
      </c>
      <c r="F6325" s="21" t="str">
        <f t="shared" si="9272"/>
        <v/>
      </c>
      <c r="G6325" s="21" t="str">
        <f t="shared" si="9273"/>
        <v>masc dat sg of agilāna</v>
      </c>
      <c r="H6325" s="21" t="str">
        <f t="shared" si="9274"/>
        <v>to (someone who is) not sick</v>
      </c>
      <c r="I6325" s="21" t="str">
        <f t="shared" si="9275"/>
        <v/>
      </c>
      <c r="J6325" s="21" t="str">
        <f t="shared" si="9276"/>
        <v>√gilā (be sick, tired)</v>
      </c>
      <c r="K6325" s="21">
        <f t="shared" si="9277"/>
        <v>3</v>
      </c>
      <c r="L6325" s="21" t="str">
        <f t="shared" si="9278"/>
        <v>ya</v>
      </c>
      <c r="M6325" s="21" t="str">
        <f t="shared" si="9279"/>
        <v/>
      </c>
      <c r="N6325" s="21" t="str">
        <f t="shared" si="9280"/>
        <v>na + √gilā + ana</v>
      </c>
      <c r="O6325" s="21" t="str">
        <f t="shared" si="9281"/>
        <v/>
      </c>
      <c r="P6325" s="21" t="str">
        <f t="shared" si="9282"/>
        <v/>
      </c>
      <c r="Q6325" s="21"/>
      <c r="R6325" s="21" t="s">
        <v>11950</v>
      </c>
      <c r="S6325" s="21" t="s">
        <v>11951</v>
      </c>
      <c r="T6325" s="21" t="s">
        <v>11952</v>
      </c>
      <c r="U6325" s="23"/>
      <c r="V6325" s="23"/>
      <c r="W6325" s="15">
        <f t="shared" si="2"/>
        <v>45635</v>
      </c>
      <c r="X6325" s="24">
        <v>6324.0</v>
      </c>
      <c r="Y6325" s="17" t="str">
        <f t="shared" si="9266"/>
        <v>=COUNTIFS(C$3:C6325,C6325)</v>
      </c>
      <c r="Z6325" s="25" t="str">
        <f t="shared" si="9267"/>
        <v>#NAME?</v>
      </c>
      <c r="AA6325" s="25" t="str">
        <f t="shared" si="9268"/>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69"/>
        <v>13</v>
      </c>
      <c r="B6326" s="10">
        <f t="shared" si="8292"/>
        <v>25</v>
      </c>
      <c r="C6326" s="12" t="s">
        <v>1065</v>
      </c>
      <c r="D6326" s="21" t="str">
        <f t="shared" si="9270"/>
        <v>noun</v>
      </c>
      <c r="E6326" s="21" t="str">
        <f t="shared" si="9271"/>
        <v>masc acc sg of dhamma</v>
      </c>
      <c r="F6326" s="21" t="str">
        <f t="shared" si="9272"/>
        <v/>
      </c>
      <c r="G6326" s="21" t="str">
        <f t="shared" si="9273"/>
        <v>masc acc sg of dhamma</v>
      </c>
      <c r="H6326" s="21" t="str">
        <f t="shared" si="9274"/>
        <v>act, practice, behaviour</v>
      </c>
      <c r="I6326" s="21" t="str">
        <f t="shared" si="9275"/>
        <v/>
      </c>
      <c r="J6326" s="21" t="str">
        <f t="shared" si="9276"/>
        <v>√dhar (hold)</v>
      </c>
      <c r="K6326" s="21">
        <f t="shared" si="9277"/>
        <v>1</v>
      </c>
      <c r="L6326" s="21" t="str">
        <f t="shared" si="9278"/>
        <v>a</v>
      </c>
      <c r="M6326" s="21" t="str">
        <f t="shared" si="9279"/>
        <v/>
      </c>
      <c r="N6326" s="21" t="str">
        <f t="shared" si="9280"/>
        <v>√dhar + ma</v>
      </c>
      <c r="O6326" s="21" t="str">
        <f t="shared" si="9281"/>
        <v/>
      </c>
      <c r="P6326" s="21" t="str">
        <f t="shared" si="9282"/>
        <v/>
      </c>
      <c r="Q6326" s="21"/>
      <c r="R6326" s="21" t="s">
        <v>11950</v>
      </c>
      <c r="S6326" s="21" t="s">
        <v>11951</v>
      </c>
      <c r="T6326" s="21" t="s">
        <v>11952</v>
      </c>
      <c r="U6326" s="23"/>
      <c r="V6326" s="23"/>
      <c r="W6326" s="15">
        <f t="shared" si="2"/>
        <v>45635</v>
      </c>
      <c r="X6326" s="24">
        <v>6325.0</v>
      </c>
      <c r="Y6326" s="17" t="str">
        <f t="shared" si="9266"/>
        <v>=COUNTIFS(C$3:C6326,C6326)</v>
      </c>
      <c r="Z6326" s="25" t="str">
        <f t="shared" si="9267"/>
        <v>#NAME?</v>
      </c>
      <c r="AA6326" s="25" t="str">
        <f t="shared" si="9268"/>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69"/>
        <v>4</v>
      </c>
      <c r="B6327" s="10">
        <f t="shared" si="8292"/>
        <v>16</v>
      </c>
      <c r="C6327" s="12" t="s">
        <v>11921</v>
      </c>
      <c r="D6327" s="21" t="str">
        <f t="shared" si="9270"/>
        <v>comp</v>
      </c>
      <c r="E6327" s="21" t="str">
        <f t="shared" si="9271"/>
        <v>sandhi, fut + ind</v>
      </c>
      <c r="F6327" s="21" t="str">
        <f t="shared" si="9272"/>
        <v/>
      </c>
      <c r="G6327" s="21" t="str">
        <f t="shared" si="9273"/>
        <v>sandhi, fut + ind</v>
      </c>
      <c r="H6327" s="21" t="str">
        <f t="shared" si="9274"/>
        <v/>
      </c>
      <c r="I6327" s="21" t="str">
        <f t="shared" si="9275"/>
        <v/>
      </c>
      <c r="J6327" s="21" t="str">
        <f t="shared" si="9276"/>
        <v/>
      </c>
      <c r="K6327" s="21" t="str">
        <f t="shared" si="9277"/>
        <v/>
      </c>
      <c r="L6327" s="21" t="str">
        <f t="shared" si="9278"/>
        <v/>
      </c>
      <c r="M6327" s="21" t="str">
        <f t="shared" si="9279"/>
        <v/>
      </c>
      <c r="N6327" s="21" t="str">
        <f t="shared" si="9280"/>
        <v>desissāmi + iti</v>
      </c>
      <c r="O6327" s="21" t="str">
        <f t="shared" si="9281"/>
        <v/>
      </c>
      <c r="P6327" s="21" t="str">
        <f t="shared" si="9282"/>
        <v/>
      </c>
      <c r="Q6327" s="21" t="s">
        <v>11923</v>
      </c>
      <c r="R6327" s="21" t="s">
        <v>11950</v>
      </c>
      <c r="S6327" s="21" t="s">
        <v>11951</v>
      </c>
      <c r="T6327" s="21" t="s">
        <v>11952</v>
      </c>
      <c r="U6327" s="23"/>
      <c r="V6327" s="23"/>
      <c r="W6327" s="15">
        <f t="shared" si="2"/>
        <v>45635</v>
      </c>
      <c r="X6327" s="24">
        <v>6326.0</v>
      </c>
      <c r="Y6327" s="17" t="str">
        <f t="shared" si="9266"/>
        <v>=COUNTIFS(C$3:C6327,C6327)</v>
      </c>
      <c r="Z6327" s="25" t="str">
        <f t="shared" si="9267"/>
        <v>#NAME?</v>
      </c>
      <c r="AA6327" s="25" t="str">
        <f t="shared" si="9268"/>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69"/>
        <v>60</v>
      </c>
      <c r="B6328" s="10">
        <f t="shared" si="8292"/>
        <v>75</v>
      </c>
      <c r="C6328" s="12" t="s">
        <v>11137</v>
      </c>
      <c r="D6328" s="21" t="str">
        <f t="shared" si="9270"/>
        <v>noun</v>
      </c>
      <c r="E6328" s="21" t="s">
        <v>1988</v>
      </c>
      <c r="F6328" s="21" t="str">
        <f t="shared" si="9272"/>
        <v/>
      </c>
      <c r="G6328" s="21" t="str">
        <f t="shared" si="9273"/>
        <v>fem nom sg</v>
      </c>
      <c r="H6328" s="21" t="str">
        <f t="shared" si="9274"/>
        <v>training, precept, training precept</v>
      </c>
      <c r="I6328" s="21" t="str">
        <f t="shared" si="9275"/>
        <v/>
      </c>
      <c r="J6328" s="21" t="str">
        <f t="shared" si="9276"/>
        <v>√sikkh (train)</v>
      </c>
      <c r="K6328" s="21">
        <f t="shared" si="9277"/>
        <v>1</v>
      </c>
      <c r="L6328" s="21" t="str">
        <f t="shared" si="9278"/>
        <v>a</v>
      </c>
      <c r="M6328" s="21" t="str">
        <f t="shared" si="9279"/>
        <v/>
      </c>
      <c r="N6328" s="21" t="str">
        <f t="shared" si="9280"/>
        <v>√sikkh + ā</v>
      </c>
      <c r="O6328" s="21" t="str">
        <f t="shared" si="9281"/>
        <v/>
      </c>
      <c r="P6328" s="21" t="str">
        <f t="shared" si="9282"/>
        <v/>
      </c>
      <c r="Q6328" s="21"/>
      <c r="R6328" s="21" t="s">
        <v>11950</v>
      </c>
      <c r="S6328" s="21" t="s">
        <v>11951</v>
      </c>
      <c r="T6328" s="21" t="s">
        <v>11952</v>
      </c>
      <c r="U6328" s="23"/>
      <c r="V6328" s="23"/>
      <c r="W6328" s="15">
        <f t="shared" si="2"/>
        <v>45635</v>
      </c>
      <c r="X6328" s="24">
        <v>6327.0</v>
      </c>
      <c r="Y6328" s="17" t="str">
        <f t="shared" si="9266"/>
        <v>=COUNTIFS(C$3:C6328,C6328)</v>
      </c>
      <c r="Z6328" s="25" t="str">
        <f t="shared" si="9267"/>
        <v>#NAME?</v>
      </c>
      <c r="AA6328" s="25" t="str">
        <f t="shared" si="9268"/>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69"/>
        <v>61</v>
      </c>
      <c r="B6329" s="10">
        <f t="shared" si="8292"/>
        <v>76</v>
      </c>
      <c r="C6329" s="12" t="s">
        <v>10666</v>
      </c>
      <c r="D6329" s="21" t="str">
        <f t="shared" si="9270"/>
        <v>noun</v>
      </c>
      <c r="E6329" s="21" t="s">
        <v>11370</v>
      </c>
      <c r="F6329" s="21" t="str">
        <f t="shared" si="9272"/>
        <v/>
      </c>
      <c r="G6329" s="21" t="str">
        <f t="shared" si="9273"/>
        <v>nt abl sg of karaṇīya, ptp of karoti</v>
      </c>
      <c r="H6329" s="21" t="str">
        <f t="shared" si="9274"/>
        <v>duty; obligation; business; something to be done</v>
      </c>
      <c r="I6329" s="21" t="str">
        <f t="shared" si="9275"/>
        <v>to be done</v>
      </c>
      <c r="J6329" s="21" t="str">
        <f t="shared" si="9276"/>
        <v>√kar (do, make)</v>
      </c>
      <c r="K6329" s="21">
        <f t="shared" si="9277"/>
        <v>7</v>
      </c>
      <c r="L6329" s="21" t="str">
        <f t="shared" si="9278"/>
        <v>o</v>
      </c>
      <c r="M6329" s="21" t="str">
        <f t="shared" si="9279"/>
        <v/>
      </c>
      <c r="N6329" s="21" t="str">
        <f t="shared" si="9280"/>
        <v>√kar + aṇīya</v>
      </c>
      <c r="O6329" s="21" t="str">
        <f t="shared" si="9281"/>
        <v/>
      </c>
      <c r="P6329" s="21" t="str">
        <f t="shared" si="9282"/>
        <v/>
      </c>
      <c r="Q6329" s="21"/>
      <c r="R6329" s="21" t="s">
        <v>11950</v>
      </c>
      <c r="S6329" s="21" t="s">
        <v>11951</v>
      </c>
      <c r="T6329" s="21" t="s">
        <v>11952</v>
      </c>
      <c r="U6329" s="23"/>
      <c r="V6329" s="23"/>
      <c r="W6329" s="15">
        <f t="shared" si="2"/>
        <v>45635</v>
      </c>
      <c r="X6329" s="24">
        <v>6328.0</v>
      </c>
      <c r="Y6329" s="17" t="str">
        <f t="shared" si="9266"/>
        <v>=COUNTIFS(C$3:C6329,C6329)</v>
      </c>
      <c r="Z6329" s="25" t="str">
        <f t="shared" si="9267"/>
        <v>#NAME?</v>
      </c>
      <c r="AA6329" s="25" t="str">
        <f t="shared" si="9268"/>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2"/>
      <c r="B6330" s="10">
        <f t="shared" si="8292"/>
        <v>0</v>
      </c>
      <c r="C6330" s="113"/>
      <c r="D6330" s="114"/>
      <c r="E6330" s="114"/>
      <c r="F6330" s="114"/>
      <c r="G6330" s="114"/>
      <c r="H6330" s="114"/>
      <c r="I6330" s="114"/>
      <c r="J6330" s="114"/>
      <c r="K6330" s="114"/>
      <c r="L6330" s="114"/>
      <c r="M6330" s="114"/>
      <c r="N6330" s="114"/>
      <c r="O6330" s="114"/>
      <c r="P6330" s="114"/>
      <c r="Q6330" s="114"/>
      <c r="R6330" s="114"/>
      <c r="S6330" s="114"/>
      <c r="T6330" s="114"/>
      <c r="U6330" s="112"/>
      <c r="V6330" s="112"/>
      <c r="W6330" s="15">
        <f t="shared" si="2"/>
        <v>45635</v>
      </c>
      <c r="X6330" s="24">
        <v>6329.0</v>
      </c>
      <c r="Y6330" s="112"/>
      <c r="Z6330" s="112"/>
      <c r="AA6330" s="112"/>
      <c r="AB6330" s="112"/>
      <c r="AC6330" s="112"/>
      <c r="AD6330" s="112"/>
      <c r="AE6330" s="112"/>
      <c r="AF6330" s="112"/>
      <c r="AG6330" s="112"/>
      <c r="AH6330" s="112"/>
      <c r="AI6330" s="112"/>
      <c r="AJ6330" s="112"/>
      <c r="AK6330" s="112"/>
      <c r="AL6330" s="115"/>
      <c r="AM6330" s="115"/>
      <c r="AN6330" s="115"/>
      <c r="AO6330" s="115"/>
      <c r="AP6330" s="115"/>
      <c r="AQ6330" s="115"/>
      <c r="AR6330" s="115"/>
      <c r="AS6330" s="115"/>
      <c r="AT6330" s="115"/>
      <c r="AU6330" s="115"/>
    </row>
    <row r="6331" ht="15.75" customHeight="1">
      <c r="A6331" s="116"/>
      <c r="B6331" s="10">
        <f t="shared" si="8292"/>
        <v>1</v>
      </c>
      <c r="C6331" s="117" t="s">
        <v>11963</v>
      </c>
      <c r="D6331" s="118"/>
      <c r="E6331" s="118"/>
      <c r="F6331" s="118"/>
      <c r="G6331" s="118"/>
      <c r="H6331" s="118"/>
      <c r="I6331" s="118"/>
      <c r="J6331" s="118"/>
      <c r="K6331" s="118"/>
      <c r="L6331" s="118"/>
      <c r="M6331" s="118"/>
      <c r="N6331" s="118"/>
      <c r="O6331" s="118"/>
      <c r="P6331" s="118"/>
      <c r="Q6331" s="124"/>
      <c r="R6331" s="118"/>
      <c r="S6331" s="118"/>
      <c r="T6331" s="120"/>
      <c r="U6331" s="121"/>
      <c r="V6331" s="121"/>
      <c r="W6331" s="15">
        <f t="shared" si="2"/>
        <v>45635</v>
      </c>
      <c r="X6331" s="24">
        <v>6330.0</v>
      </c>
      <c r="Y6331" s="121"/>
      <c r="Z6331" s="121"/>
      <c r="AA6331" s="121"/>
      <c r="AB6331" s="121"/>
      <c r="AC6331" s="121"/>
      <c r="AD6331" s="121"/>
      <c r="AE6331" s="121"/>
      <c r="AF6331" s="121"/>
      <c r="AG6331" s="121"/>
      <c r="AH6331" s="121"/>
      <c r="AI6331" s="121"/>
      <c r="AJ6331" s="121"/>
      <c r="AK6331" s="121"/>
      <c r="AL6331" s="122"/>
      <c r="AM6331" s="122"/>
      <c r="AN6331" s="122"/>
      <c r="AO6331" s="122"/>
      <c r="AP6331" s="122"/>
      <c r="AQ6331" s="122"/>
      <c r="AR6331" s="122"/>
      <c r="AS6331" s="122"/>
      <c r="AT6331" s="122"/>
      <c r="AU6331" s="122"/>
    </row>
    <row r="6332" ht="15.75" customHeight="1">
      <c r="A6332" s="123">
        <f t="shared" ref="A6332:A6335" si="9283">COUNTIFS(C$3:C6332,C6332)</f>
        <v>1</v>
      </c>
      <c r="B6332" s="10">
        <f t="shared" si="8292"/>
        <v>1</v>
      </c>
      <c r="C6332" s="117" t="s">
        <v>11964</v>
      </c>
      <c r="D6332" s="124" t="s">
        <v>47</v>
      </c>
      <c r="E6332" s="119" t="s">
        <v>11965</v>
      </c>
      <c r="F6332" s="124"/>
      <c r="G6332" s="124"/>
      <c r="H6332" s="119" t="s">
        <v>11966</v>
      </c>
      <c r="I6332" s="124"/>
      <c r="J6332" s="124"/>
      <c r="K6332" s="124"/>
      <c r="L6332" s="124"/>
      <c r="M6332" s="124"/>
      <c r="N6332" s="119" t="s">
        <v>11967</v>
      </c>
      <c r="O6332" s="124" t="s">
        <v>65</v>
      </c>
      <c r="P6332" s="119" t="s">
        <v>11967</v>
      </c>
      <c r="Q6332" s="124"/>
      <c r="R6332" s="124" t="s">
        <v>11950</v>
      </c>
      <c r="S6332" s="124" t="s">
        <v>11951</v>
      </c>
      <c r="T6332" s="119" t="s">
        <v>11968</v>
      </c>
      <c r="U6332" s="126"/>
      <c r="V6332" s="126"/>
      <c r="W6332" s="15">
        <f t="shared" si="2"/>
        <v>45635</v>
      </c>
      <c r="X6332" s="24">
        <v>6331.0</v>
      </c>
      <c r="Y6332" s="121" t="str">
        <f>formulatext(A6332)</f>
        <v>=COUNTIFS(C$3:C6332,C6332)</v>
      </c>
      <c r="Z6332" s="127" t="str">
        <f>org.libreoffice.regex(Y6332,"(\= COUNTIFS\(C\$\d{1,3}:)(C\d{1,3})(,)(C\d{1,3})(\))","$2")</f>
        <v>#NAME?</v>
      </c>
      <c r="AA6332" s="127" t="str">
        <f>org.libreoffice.regex(Y6332,"(\= COUNTIFS\(C\$\d{1,3}:)(C\d{1,3})(,)(C\d{1,3})(\))","$4")</f>
        <v>#NAME?</v>
      </c>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si="9283"/>
        <v>2</v>
      </c>
      <c r="B6333" s="10">
        <f t="shared" si="8292"/>
        <v>2</v>
      </c>
      <c r="C6333" s="117" t="s">
        <v>11799</v>
      </c>
      <c r="D6333" s="21" t="str">
        <f t="shared" ref="D6333:D6335" si="9284">VLOOKUP($C6333,$C$1:$P$7320,2,0)</f>
        <v>noun</v>
      </c>
      <c r="E6333" s="21" t="str">
        <f t="shared" ref="E6333:E6335" si="9285">VLOOKUP($C6333,$C$1:$P$7320,3,0)</f>
        <v>masc, onom</v>
      </c>
      <c r="F6333" s="21" t="str">
        <f t="shared" ref="F6333:F6335" si="9286">VLOOKUP($C6333,$C$1:$P$7320,4,0)</f>
        <v/>
      </c>
      <c r="G6333" s="21" t="str">
        <f t="shared" ref="G6333:G6335" si="9287">VLOOKUP($C6333,$C$1:$P$7320,3,0)</f>
        <v>masc, onom</v>
      </c>
      <c r="H6333" s="21" t="str">
        <f t="shared" ref="H6333:H6335" si="9288">VLOOKUP($C6333,$C$1:$P$7320,6,0)</f>
        <v>slurping sound</v>
      </c>
      <c r="I6333" s="21" t="str">
        <f t="shared" ref="I6333:I6335" si="9289">VLOOKUP($C6333,$C$1:$P$7320,7,0)</f>
        <v/>
      </c>
      <c r="J6333" s="21" t="str">
        <f t="shared" ref="J6333:J6335" si="9290">VLOOKUP($C6333,$C$1:$P$7320,8,0)</f>
        <v/>
      </c>
      <c r="K6333" s="21" t="str">
        <f t="shared" ref="K6333:K6335" si="9291">VLOOKUP($C6333,$C$1:$P$7320,9,0)</f>
        <v/>
      </c>
      <c r="L6333" s="21" t="str">
        <f t="shared" ref="L6333:L6335" si="9292">VLOOKUP($C6333,$C$1:$P$7320,10,0)</f>
        <v/>
      </c>
      <c r="M6333" s="21" t="str">
        <f t="shared" ref="M6333:M6335" si="9293">VLOOKUP($C6333,$C$1:$P$7320,11,0)</f>
        <v/>
      </c>
      <c r="N6333" s="21" t="str">
        <f t="shared" ref="N6333:N6335" si="9294">VLOOKUP($C6333,$C$1:$P$7320,12,0)</f>
        <v>suru + suru</v>
      </c>
      <c r="O6333" s="21" t="str">
        <f t="shared" ref="O6333:O6335" si="9295">VLOOKUP($C6333,$C$1:$P$7320,13,0)</f>
        <v/>
      </c>
      <c r="P6333" s="21" t="str">
        <f t="shared" ref="P6333:P6335" si="9296">VLOOKUP($C6333,$C$1:$P$7320,14,0)</f>
        <v/>
      </c>
      <c r="Q6333" s="124"/>
      <c r="R6333" s="124" t="s">
        <v>11950</v>
      </c>
      <c r="S6333" s="124" t="s">
        <v>11951</v>
      </c>
      <c r="T6333" s="139" t="s">
        <v>11963</v>
      </c>
      <c r="U6333" s="126"/>
      <c r="V6333" s="126"/>
      <c r="W6333" s="15">
        <f t="shared" si="2"/>
        <v>45635</v>
      </c>
      <c r="X6333" s="24">
        <v>6332.0</v>
      </c>
      <c r="Y6333" s="121"/>
      <c r="Z6333" s="127"/>
      <c r="AA6333" s="127"/>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7.25" customHeight="1">
      <c r="A6334" s="123">
        <f t="shared" si="9283"/>
        <v>18</v>
      </c>
      <c r="B6334" s="10">
        <f t="shared" si="8292"/>
        <v>19</v>
      </c>
      <c r="C6334" s="128" t="s">
        <v>5844</v>
      </c>
      <c r="D6334" s="21" t="str">
        <f t="shared" si="9284"/>
        <v>noun</v>
      </c>
      <c r="E6334" s="21" t="str">
        <f t="shared" si="9285"/>
        <v>masc nom sg of vagga</v>
      </c>
      <c r="F6334" s="21" t="str">
        <f t="shared" si="9286"/>
        <v/>
      </c>
      <c r="G6334" s="21" t="str">
        <f t="shared" si="9287"/>
        <v>masc nom sg of vagga</v>
      </c>
      <c r="H6334" s="21" t="str">
        <f t="shared" si="9288"/>
        <v>chapter; section</v>
      </c>
      <c r="I6334" s="21" t="str">
        <f t="shared" si="9289"/>
        <v/>
      </c>
      <c r="J6334" s="21" t="str">
        <f t="shared" si="9290"/>
        <v/>
      </c>
      <c r="K6334" s="21" t="str">
        <f t="shared" si="9291"/>
        <v/>
      </c>
      <c r="L6334" s="21" t="str">
        <f t="shared" si="9292"/>
        <v/>
      </c>
      <c r="M6334" s="21" t="str">
        <f t="shared" si="9293"/>
        <v/>
      </c>
      <c r="N6334" s="21" t="str">
        <f t="shared" si="9294"/>
        <v>vi + agga</v>
      </c>
      <c r="O6334" s="21" t="str">
        <f t="shared" si="9295"/>
        <v/>
      </c>
      <c r="P6334" s="21" t="str">
        <f t="shared" si="9296"/>
        <v/>
      </c>
      <c r="Q6334" s="124"/>
      <c r="R6334" s="124" t="s">
        <v>11950</v>
      </c>
      <c r="S6334" s="124" t="s">
        <v>11951</v>
      </c>
      <c r="T6334" s="129" t="s">
        <v>11963</v>
      </c>
      <c r="U6334" s="126"/>
      <c r="V6334" s="126"/>
      <c r="W6334" s="15">
        <f t="shared" si="2"/>
        <v>45635</v>
      </c>
      <c r="X6334" s="24">
        <v>6333.0</v>
      </c>
      <c r="Y6334" s="121" t="str">
        <f t="shared" ref="Y6334:Y6335" si="9297">formulatext(A6334)</f>
        <v>=COUNTIFS(C$3:C6334,C6334)</v>
      </c>
      <c r="Z6334" s="127" t="str">
        <f t="shared" ref="Z6334:Z6335" si="9298">org.libreoffice.regex(Y6334,"(\= COUNTIFS\(C\$\d{1,3}:)(C\d{1,3})(,)(C\d{1,3})(\))","$2")</f>
        <v>#NAME?</v>
      </c>
      <c r="AA6334" s="127" t="str">
        <f t="shared" ref="AA6334:AA6335" si="9299">org.libreoffice.regex(Y6334,"(\= COUNTIFS\(C\$\d{1,3}:)(C\d{1,3})(,)(C\d{1,3})(\))","$4")</f>
        <v>#NAME?</v>
      </c>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5.75" customHeight="1">
      <c r="A6335" s="123">
        <f t="shared" si="9283"/>
        <v>2</v>
      </c>
      <c r="B6335" s="10">
        <f t="shared" si="8292"/>
        <v>2</v>
      </c>
      <c r="C6335" s="117" t="s">
        <v>9419</v>
      </c>
      <c r="D6335" s="21" t="str">
        <f t="shared" si="9284"/>
        <v>ordin</v>
      </c>
      <c r="E6335" s="21" t="str">
        <f t="shared" si="9285"/>
        <v>masc nom sg of chaṭṭha</v>
      </c>
      <c r="F6335" s="21" t="str">
        <f t="shared" si="9286"/>
        <v/>
      </c>
      <c r="G6335" s="21" t="str">
        <f t="shared" si="9287"/>
        <v>masc nom sg of chaṭṭha</v>
      </c>
      <c r="H6335" s="21" t="str">
        <f t="shared" si="9288"/>
        <v>sixth (6th)</v>
      </c>
      <c r="I6335" s="21" t="str">
        <f t="shared" si="9289"/>
        <v/>
      </c>
      <c r="J6335" s="21" t="str">
        <f t="shared" si="9290"/>
        <v/>
      </c>
      <c r="K6335" s="21" t="str">
        <f t="shared" si="9291"/>
        <v/>
      </c>
      <c r="L6335" s="21" t="str">
        <f t="shared" si="9292"/>
        <v/>
      </c>
      <c r="M6335" s="21" t="str">
        <f t="shared" si="9293"/>
        <v/>
      </c>
      <c r="N6335" s="21" t="str">
        <f t="shared" si="9294"/>
        <v>cha + ṭṭha</v>
      </c>
      <c r="O6335" s="21" t="str">
        <f t="shared" si="9295"/>
        <v/>
      </c>
      <c r="P6335" s="21" t="str">
        <f t="shared" si="9296"/>
        <v/>
      </c>
      <c r="Q6335" s="124"/>
      <c r="R6335" s="124" t="s">
        <v>11950</v>
      </c>
      <c r="S6335" s="124" t="s">
        <v>11951</v>
      </c>
      <c r="T6335" s="129" t="s">
        <v>11963</v>
      </c>
      <c r="U6335" s="126"/>
      <c r="V6335" s="126"/>
      <c r="W6335" s="15">
        <f t="shared" si="2"/>
        <v>45635</v>
      </c>
      <c r="X6335" s="24">
        <v>6334.0</v>
      </c>
      <c r="Y6335" s="121" t="str">
        <f t="shared" si="9297"/>
        <v>=COUNTIFS(C$3:C6335,C6335)</v>
      </c>
      <c r="Z6335" s="127" t="str">
        <f t="shared" si="9298"/>
        <v>#NAME?</v>
      </c>
      <c r="AA6335" s="127" t="str">
        <f t="shared" si="9299"/>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36"/>
      <c r="B6336" s="10">
        <f t="shared" si="8292"/>
        <v>0</v>
      </c>
      <c r="C6336" s="130"/>
      <c r="D6336" s="130"/>
      <c r="E6336" s="130"/>
      <c r="F6336" s="130"/>
      <c r="G6336" s="130"/>
      <c r="H6336" s="130"/>
      <c r="I6336" s="130"/>
      <c r="J6336" s="130"/>
      <c r="K6336" s="130"/>
      <c r="L6336" s="130"/>
      <c r="M6336" s="130"/>
      <c r="N6336" s="130"/>
      <c r="O6336" s="130"/>
      <c r="P6336" s="130"/>
      <c r="Q6336" s="130"/>
      <c r="R6336" s="130"/>
      <c r="S6336" s="130"/>
      <c r="T6336" s="130"/>
      <c r="U6336" s="36"/>
      <c r="V6336" s="36"/>
      <c r="W6336" s="15">
        <f t="shared" si="2"/>
        <v>45635</v>
      </c>
      <c r="X6336" s="24">
        <v>6335.0</v>
      </c>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92"/>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2"/>
        <v>45635</v>
      </c>
      <c r="X6337" s="24">
        <v>6336.0</v>
      </c>
      <c r="Y6337" s="17" t="str">
        <f t="shared" ref="Y6337:Y6347" si="9300">formulatext(A6337)</f>
        <v>#N/A</v>
      </c>
      <c r="Z6337" s="25" t="str">
        <f t="shared" ref="Z6337:Z6347" si="9301">org.libreoffice.regex(Y6337,"(\= COUNTIFS\(C\$\d{1,3}:)(C\d{1,3})(,)(C\d{1,3})(\))","$2")</f>
        <v>#NAME?</v>
      </c>
      <c r="AA6337" s="25" t="str">
        <f t="shared" ref="AA6337:AA6347" si="9302">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92"/>
        <v>1</v>
      </c>
      <c r="C6338" s="12" t="s">
        <v>11969</v>
      </c>
      <c r="D6338" s="21"/>
      <c r="E6338" s="21"/>
      <c r="F6338" s="21"/>
      <c r="G6338" s="21"/>
      <c r="H6338" s="21"/>
      <c r="I6338" s="21"/>
      <c r="J6338" s="21"/>
      <c r="K6338" s="21"/>
      <c r="L6338" s="21"/>
      <c r="M6338" s="21"/>
      <c r="N6338" s="21"/>
      <c r="O6338" s="21"/>
      <c r="P6338" s="21"/>
      <c r="Q6338" s="21"/>
      <c r="R6338" s="21"/>
      <c r="S6338" s="21"/>
      <c r="T6338" s="21"/>
      <c r="U6338" s="23"/>
      <c r="V6338" s="23"/>
      <c r="W6338" s="15">
        <f t="shared" si="2"/>
        <v>45635</v>
      </c>
      <c r="X6338" s="24">
        <v>6337.0</v>
      </c>
      <c r="Y6338" s="17" t="str">
        <f t="shared" si="9300"/>
        <v>#N/A</v>
      </c>
      <c r="Z6338" s="25" t="str">
        <f t="shared" si="9301"/>
        <v>#NAME?</v>
      </c>
      <c r="AA6338" s="25" t="str">
        <f t="shared" si="9302"/>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303">COUNTIFS(C$3:C6339,C6339)</f>
        <v>66</v>
      </c>
      <c r="B6339" s="10">
        <f t="shared" si="8292"/>
        <v>80</v>
      </c>
      <c r="C6339" s="12" t="s">
        <v>1856</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11969</v>
      </c>
      <c r="S6339" s="21" t="s">
        <v>11970</v>
      </c>
      <c r="T6339" s="21" t="s">
        <v>11971</v>
      </c>
      <c r="U6339" s="77"/>
      <c r="V6339" s="23"/>
      <c r="W6339" s="15">
        <f t="shared" si="2"/>
        <v>45635</v>
      </c>
      <c r="X6339" s="24">
        <v>6338.0</v>
      </c>
      <c r="Y6339" s="17" t="str">
        <f t="shared" si="9300"/>
        <v>=COUNTIFS(C$3:C6339,C6339)</v>
      </c>
      <c r="Z6339" s="25" t="str">
        <f t="shared" si="9301"/>
        <v>#NAME?</v>
      </c>
      <c r="AA6339" s="25" t="str">
        <f t="shared" si="9302"/>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303"/>
        <v>1</v>
      </c>
      <c r="B6340" s="10">
        <f t="shared" si="8292"/>
        <v>1</v>
      </c>
      <c r="C6340" s="12" t="s">
        <v>11972</v>
      </c>
      <c r="D6340" s="21" t="s">
        <v>47</v>
      </c>
      <c r="E6340" s="21" t="s">
        <v>11973</v>
      </c>
      <c r="F6340" s="21"/>
      <c r="G6340" s="21"/>
      <c r="H6340" s="21" t="s">
        <v>11974</v>
      </c>
      <c r="I6340" s="27" t="s">
        <v>11975</v>
      </c>
      <c r="J6340" s="21"/>
      <c r="K6340" s="21"/>
      <c r="L6340" s="21"/>
      <c r="M6340" s="21"/>
      <c r="N6340" s="21" t="s">
        <v>11976</v>
      </c>
      <c r="O6340" s="21" t="s">
        <v>1425</v>
      </c>
      <c r="P6340" s="21" t="s">
        <v>11977</v>
      </c>
      <c r="Q6340" s="27" t="s">
        <v>11978</v>
      </c>
      <c r="R6340" s="21" t="s">
        <v>11969</v>
      </c>
      <c r="S6340" s="21" t="s">
        <v>11970</v>
      </c>
      <c r="T6340" s="21" t="s">
        <v>11979</v>
      </c>
      <c r="U6340" s="23"/>
      <c r="V6340" s="23"/>
      <c r="W6340" s="15">
        <f t="shared" si="2"/>
        <v>45635</v>
      </c>
      <c r="X6340" s="24">
        <v>6339.0</v>
      </c>
      <c r="Y6340" s="17" t="str">
        <f t="shared" si="9300"/>
        <v>=COUNTIFS(C$3:C6340,C6340)</v>
      </c>
      <c r="Z6340" s="25" t="str">
        <f t="shared" si="9301"/>
        <v>#NAME?</v>
      </c>
      <c r="AA6340" s="25" t="str">
        <f t="shared" si="9302"/>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3"/>
        <v>1</v>
      </c>
      <c r="B6341" s="10">
        <f t="shared" si="8292"/>
        <v>2</v>
      </c>
      <c r="C6341" s="12" t="s">
        <v>11980</v>
      </c>
      <c r="D6341" s="21" t="s">
        <v>47</v>
      </c>
      <c r="E6341" s="21" t="s">
        <v>2064</v>
      </c>
      <c r="F6341" s="21"/>
      <c r="G6341" s="21"/>
      <c r="H6341" s="21" t="s">
        <v>11981</v>
      </c>
      <c r="I6341" s="21"/>
      <c r="J6341" s="21" t="s">
        <v>360</v>
      </c>
      <c r="K6341" s="21">
        <v>3.0</v>
      </c>
      <c r="L6341" s="21" t="s">
        <v>76</v>
      </c>
      <c r="M6341" s="21"/>
      <c r="N6341" s="21" t="s">
        <v>11982</v>
      </c>
      <c r="O6341" s="21"/>
      <c r="P6341" s="21"/>
      <c r="Q6341" s="21"/>
      <c r="R6341" s="21" t="s">
        <v>11969</v>
      </c>
      <c r="S6341" s="21" t="s">
        <v>11970</v>
      </c>
      <c r="T6341" s="21" t="s">
        <v>11983</v>
      </c>
      <c r="U6341" s="23"/>
      <c r="V6341" s="23"/>
      <c r="W6341" s="15">
        <f t="shared" si="2"/>
        <v>45635</v>
      </c>
      <c r="X6341" s="24">
        <v>6340.0</v>
      </c>
      <c r="Y6341" s="17" t="str">
        <f t="shared" si="9300"/>
        <v>=COUNTIFS(C$3:C6341,C6341)</v>
      </c>
      <c r="Z6341" s="25" t="str">
        <f t="shared" si="9301"/>
        <v>#NAME?</v>
      </c>
      <c r="AA6341" s="25" t="str">
        <f t="shared" si="9302"/>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3"/>
        <v>1</v>
      </c>
      <c r="B6342" s="10">
        <f t="shared" si="8292"/>
        <v>2</v>
      </c>
      <c r="C6342" s="12" t="s">
        <v>11984</v>
      </c>
      <c r="D6342" s="21" t="s">
        <v>183</v>
      </c>
      <c r="E6342" s="21" t="s">
        <v>11985</v>
      </c>
      <c r="F6342" s="21"/>
      <c r="G6342" s="21"/>
      <c r="H6342" s="21" t="s">
        <v>11986</v>
      </c>
      <c r="I6342" s="27" t="s">
        <v>11987</v>
      </c>
      <c r="J6342" s="21" t="s">
        <v>1381</v>
      </c>
      <c r="K6342" s="21">
        <v>1.0</v>
      </c>
      <c r="L6342" s="21" t="s">
        <v>35</v>
      </c>
      <c r="M6342" s="21"/>
      <c r="N6342" s="21" t="s">
        <v>11988</v>
      </c>
      <c r="O6342" s="21"/>
      <c r="P6342" s="21"/>
      <c r="Q6342" s="27" t="s">
        <v>11989</v>
      </c>
      <c r="R6342" s="21" t="s">
        <v>11969</v>
      </c>
      <c r="S6342" s="21" t="s">
        <v>11970</v>
      </c>
      <c r="T6342" s="21" t="s">
        <v>11990</v>
      </c>
      <c r="U6342" s="23"/>
      <c r="V6342" s="23"/>
      <c r="W6342" s="15">
        <f t="shared" si="2"/>
        <v>45635</v>
      </c>
      <c r="X6342" s="24">
        <v>6341.0</v>
      </c>
      <c r="Y6342" s="17" t="str">
        <f t="shared" si="9300"/>
        <v>=COUNTIFS(C$3:C6342,C6342)</v>
      </c>
      <c r="Z6342" s="25" t="str">
        <f t="shared" si="9301"/>
        <v>#NAME?</v>
      </c>
      <c r="AA6342" s="25" t="str">
        <f t="shared" si="9302"/>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3"/>
        <v>5</v>
      </c>
      <c r="B6343" s="10">
        <f t="shared" si="8292"/>
        <v>16</v>
      </c>
      <c r="C6343" s="12" t="s">
        <v>11917</v>
      </c>
      <c r="D6343" s="21" t="str">
        <f t="shared" ref="D6343:D6347" si="9304">VLOOKUP($C6343,$C$1:$P$7320,2,0)</f>
        <v>adj</v>
      </c>
      <c r="E6343" s="21" t="str">
        <f t="shared" ref="E6343:E6345" si="9305">VLOOKUP($C6343,$C$1:$P$7320,3,0)</f>
        <v>masc dat sg of agilāna</v>
      </c>
      <c r="F6343" s="21" t="str">
        <f t="shared" ref="F6343:F6347" si="9306">VLOOKUP($C6343,$C$1:$P$7320,4,0)</f>
        <v/>
      </c>
      <c r="G6343" s="21" t="str">
        <f t="shared" ref="G6343:G6347" si="9307">VLOOKUP($C6343,$C$1:$P$7320,3,0)</f>
        <v>masc dat sg of agilāna</v>
      </c>
      <c r="H6343" s="21" t="str">
        <f t="shared" ref="H6343:H6347" si="9308">VLOOKUP($C6343,$C$1:$P$7320,6,0)</f>
        <v>to (someone who is) not sick</v>
      </c>
      <c r="I6343" s="21" t="str">
        <f t="shared" ref="I6343:I6347" si="9309">VLOOKUP($C6343,$C$1:$P$7320,7,0)</f>
        <v/>
      </c>
      <c r="J6343" s="21" t="str">
        <f t="shared" ref="J6343:J6347" si="9310">VLOOKUP($C6343,$C$1:$P$7320,8,0)</f>
        <v>√gilā (be sick, tired)</v>
      </c>
      <c r="K6343" s="21">
        <f t="shared" ref="K6343:K6347" si="9311">VLOOKUP($C6343,$C$1:$P$7320,9,0)</f>
        <v>3</v>
      </c>
      <c r="L6343" s="21" t="str">
        <f t="shared" ref="L6343:L6347" si="9312">VLOOKUP($C6343,$C$1:$P$7320,10,0)</f>
        <v>ya</v>
      </c>
      <c r="M6343" s="21" t="str">
        <f t="shared" ref="M6343:M6347" si="9313">VLOOKUP($C6343,$C$1:$P$7320,11,0)</f>
        <v/>
      </c>
      <c r="N6343" s="21" t="str">
        <f t="shared" ref="N6343:N6347" si="9314">VLOOKUP($C6343,$C$1:$P$7320,12,0)</f>
        <v>na + √gilā + ana</v>
      </c>
      <c r="O6343" s="21" t="str">
        <f t="shared" ref="O6343:O6347" si="9315">VLOOKUP($C6343,$C$1:$P$7320,13,0)</f>
        <v/>
      </c>
      <c r="P6343" s="21" t="str">
        <f t="shared" ref="P6343:P6347" si="9316">VLOOKUP($C6343,$C$1:$P$7320,14,0)</f>
        <v/>
      </c>
      <c r="Q6343" s="21"/>
      <c r="R6343" s="21" t="s">
        <v>11969</v>
      </c>
      <c r="S6343" s="21" t="s">
        <v>11970</v>
      </c>
      <c r="T6343" s="21" t="s">
        <v>11971</v>
      </c>
      <c r="U6343" s="23"/>
      <c r="V6343" s="23"/>
      <c r="W6343" s="15">
        <f t="shared" si="2"/>
        <v>45635</v>
      </c>
      <c r="X6343" s="24">
        <v>6342.0</v>
      </c>
      <c r="Y6343" s="17" t="str">
        <f t="shared" si="9300"/>
        <v>=COUNTIFS(C$3:C6343,C6343)</v>
      </c>
      <c r="Z6343" s="25" t="str">
        <f t="shared" si="9301"/>
        <v>#NAME?</v>
      </c>
      <c r="AA6343" s="25" t="str">
        <f t="shared" si="9302"/>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3"/>
        <v>14</v>
      </c>
      <c r="B6344" s="10">
        <f t="shared" si="8292"/>
        <v>25</v>
      </c>
      <c r="C6344" s="12" t="s">
        <v>1065</v>
      </c>
      <c r="D6344" s="21" t="str">
        <f t="shared" si="9304"/>
        <v>noun</v>
      </c>
      <c r="E6344" s="21" t="str">
        <f t="shared" si="9305"/>
        <v>masc acc sg of dhamma</v>
      </c>
      <c r="F6344" s="21" t="str">
        <f t="shared" si="9306"/>
        <v/>
      </c>
      <c r="G6344" s="21" t="str">
        <f t="shared" si="9307"/>
        <v>masc acc sg of dhamma</v>
      </c>
      <c r="H6344" s="21" t="str">
        <f t="shared" si="9308"/>
        <v>act, practice, behaviour</v>
      </c>
      <c r="I6344" s="21" t="str">
        <f t="shared" si="9309"/>
        <v/>
      </c>
      <c r="J6344" s="21" t="str">
        <f t="shared" si="9310"/>
        <v>√dhar (hold)</v>
      </c>
      <c r="K6344" s="21">
        <f t="shared" si="9311"/>
        <v>1</v>
      </c>
      <c r="L6344" s="21" t="str">
        <f t="shared" si="9312"/>
        <v>a</v>
      </c>
      <c r="M6344" s="21" t="str">
        <f t="shared" si="9313"/>
        <v/>
      </c>
      <c r="N6344" s="21" t="str">
        <f t="shared" si="9314"/>
        <v>√dhar + ma</v>
      </c>
      <c r="O6344" s="21" t="str">
        <f t="shared" si="9315"/>
        <v/>
      </c>
      <c r="P6344" s="21" t="str">
        <f t="shared" si="9316"/>
        <v/>
      </c>
      <c r="Q6344" s="21"/>
      <c r="R6344" s="21" t="s">
        <v>11969</v>
      </c>
      <c r="S6344" s="21" t="s">
        <v>11970</v>
      </c>
      <c r="T6344" s="21" t="s">
        <v>11971</v>
      </c>
      <c r="U6344" s="23"/>
      <c r="V6344" s="23"/>
      <c r="W6344" s="15">
        <f t="shared" si="2"/>
        <v>45635</v>
      </c>
      <c r="X6344" s="24">
        <v>6343.0</v>
      </c>
      <c r="Y6344" s="17" t="str">
        <f t="shared" si="9300"/>
        <v>=COUNTIFS(C$3:C6344,C6344)</v>
      </c>
      <c r="Z6344" s="25" t="str">
        <f t="shared" si="9301"/>
        <v>#NAME?</v>
      </c>
      <c r="AA6344" s="25" t="str">
        <f t="shared" si="9302"/>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3"/>
        <v>5</v>
      </c>
      <c r="B6345" s="10">
        <f t="shared" si="8292"/>
        <v>16</v>
      </c>
      <c r="C6345" s="12" t="s">
        <v>11921</v>
      </c>
      <c r="D6345" s="21" t="str">
        <f t="shared" si="9304"/>
        <v>comp</v>
      </c>
      <c r="E6345" s="21" t="str">
        <f t="shared" si="9305"/>
        <v>sandhi, fut + ind</v>
      </c>
      <c r="F6345" s="21" t="str">
        <f t="shared" si="9306"/>
        <v/>
      </c>
      <c r="G6345" s="21" t="str">
        <f t="shared" si="9307"/>
        <v>sandhi, fut + ind</v>
      </c>
      <c r="H6345" s="21" t="str">
        <f t="shared" si="9308"/>
        <v/>
      </c>
      <c r="I6345" s="21" t="str">
        <f t="shared" si="9309"/>
        <v/>
      </c>
      <c r="J6345" s="21" t="str">
        <f t="shared" si="9310"/>
        <v/>
      </c>
      <c r="K6345" s="21" t="str">
        <f t="shared" si="9311"/>
        <v/>
      </c>
      <c r="L6345" s="21" t="str">
        <f t="shared" si="9312"/>
        <v/>
      </c>
      <c r="M6345" s="21" t="str">
        <f t="shared" si="9313"/>
        <v/>
      </c>
      <c r="N6345" s="21" t="str">
        <f t="shared" si="9314"/>
        <v>desissāmi + iti</v>
      </c>
      <c r="O6345" s="21" t="str">
        <f t="shared" si="9315"/>
        <v/>
      </c>
      <c r="P6345" s="21" t="str">
        <f t="shared" si="9316"/>
        <v/>
      </c>
      <c r="Q6345" s="21" t="s">
        <v>11923</v>
      </c>
      <c r="R6345" s="21" t="s">
        <v>11969</v>
      </c>
      <c r="S6345" s="21" t="s">
        <v>11970</v>
      </c>
      <c r="T6345" s="21" t="s">
        <v>11971</v>
      </c>
      <c r="U6345" s="23"/>
      <c r="V6345" s="23"/>
      <c r="W6345" s="15">
        <f t="shared" si="2"/>
        <v>45635</v>
      </c>
      <c r="X6345" s="24">
        <v>6344.0</v>
      </c>
      <c r="Y6345" s="17" t="str">
        <f t="shared" si="9300"/>
        <v>=COUNTIFS(C$3:C6345,C6345)</v>
      </c>
      <c r="Z6345" s="25" t="str">
        <f t="shared" si="9301"/>
        <v>#NAME?</v>
      </c>
      <c r="AA6345" s="25" t="str">
        <f t="shared" si="9302"/>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3"/>
        <v>61</v>
      </c>
      <c r="B6346" s="10">
        <f t="shared" si="8292"/>
        <v>75</v>
      </c>
      <c r="C6346" s="12" t="s">
        <v>11137</v>
      </c>
      <c r="D6346" s="21" t="str">
        <f t="shared" si="9304"/>
        <v>noun</v>
      </c>
      <c r="E6346" s="21" t="s">
        <v>1988</v>
      </c>
      <c r="F6346" s="21" t="str">
        <f t="shared" si="9306"/>
        <v/>
      </c>
      <c r="G6346" s="21" t="str">
        <f t="shared" si="9307"/>
        <v>fem nom sg</v>
      </c>
      <c r="H6346" s="21" t="str">
        <f t="shared" si="9308"/>
        <v>training, precept, training precept</v>
      </c>
      <c r="I6346" s="21" t="str">
        <f t="shared" si="9309"/>
        <v/>
      </c>
      <c r="J6346" s="21" t="str">
        <f t="shared" si="9310"/>
        <v>√sikkh (train)</v>
      </c>
      <c r="K6346" s="21">
        <f t="shared" si="9311"/>
        <v>1</v>
      </c>
      <c r="L6346" s="21" t="str">
        <f t="shared" si="9312"/>
        <v>a</v>
      </c>
      <c r="M6346" s="21" t="str">
        <f t="shared" si="9313"/>
        <v/>
      </c>
      <c r="N6346" s="21" t="str">
        <f t="shared" si="9314"/>
        <v>√sikkh + ā</v>
      </c>
      <c r="O6346" s="21" t="str">
        <f t="shared" si="9315"/>
        <v/>
      </c>
      <c r="P6346" s="21" t="str">
        <f t="shared" si="9316"/>
        <v/>
      </c>
      <c r="Q6346" s="21"/>
      <c r="R6346" s="21" t="s">
        <v>11969</v>
      </c>
      <c r="S6346" s="21" t="s">
        <v>11970</v>
      </c>
      <c r="T6346" s="21" t="s">
        <v>11971</v>
      </c>
      <c r="U6346" s="23"/>
      <c r="V6346" s="23"/>
      <c r="W6346" s="15">
        <f t="shared" si="2"/>
        <v>45635</v>
      </c>
      <c r="X6346" s="24">
        <v>6345.0</v>
      </c>
      <c r="Y6346" s="17" t="str">
        <f t="shared" si="9300"/>
        <v>=COUNTIFS(C$3:C6346,C6346)</v>
      </c>
      <c r="Z6346" s="25" t="str">
        <f t="shared" si="9301"/>
        <v>#NAME?</v>
      </c>
      <c r="AA6346" s="25" t="str">
        <f t="shared" si="9302"/>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3"/>
        <v>62</v>
      </c>
      <c r="B6347" s="10">
        <f t="shared" si="8292"/>
        <v>76</v>
      </c>
      <c r="C6347" s="12" t="s">
        <v>10666</v>
      </c>
      <c r="D6347" s="21" t="str">
        <f t="shared" si="9304"/>
        <v>noun</v>
      </c>
      <c r="E6347" s="21" t="s">
        <v>11370</v>
      </c>
      <c r="F6347" s="21" t="str">
        <f t="shared" si="9306"/>
        <v/>
      </c>
      <c r="G6347" s="21" t="str">
        <f t="shared" si="9307"/>
        <v>nt abl sg of karaṇīya, ptp of karoti</v>
      </c>
      <c r="H6347" s="21" t="str">
        <f t="shared" si="9308"/>
        <v>duty; obligation; business; something to be done</v>
      </c>
      <c r="I6347" s="21" t="str">
        <f t="shared" si="9309"/>
        <v>to be done</v>
      </c>
      <c r="J6347" s="21" t="str">
        <f t="shared" si="9310"/>
        <v>√kar (do, make)</v>
      </c>
      <c r="K6347" s="21">
        <f t="shared" si="9311"/>
        <v>7</v>
      </c>
      <c r="L6347" s="21" t="str">
        <f t="shared" si="9312"/>
        <v>o</v>
      </c>
      <c r="M6347" s="21" t="str">
        <f t="shared" si="9313"/>
        <v/>
      </c>
      <c r="N6347" s="21" t="str">
        <f t="shared" si="9314"/>
        <v>√kar + aṇīya</v>
      </c>
      <c r="O6347" s="21" t="str">
        <f t="shared" si="9315"/>
        <v/>
      </c>
      <c r="P6347" s="21" t="str">
        <f t="shared" si="9316"/>
        <v/>
      </c>
      <c r="Q6347" s="21"/>
      <c r="R6347" s="21" t="s">
        <v>11969</v>
      </c>
      <c r="S6347" s="21" t="s">
        <v>11970</v>
      </c>
      <c r="T6347" s="21" t="s">
        <v>11971</v>
      </c>
      <c r="U6347" s="23"/>
      <c r="V6347" s="23"/>
      <c r="W6347" s="15">
        <f t="shared" si="2"/>
        <v>45635</v>
      </c>
      <c r="X6347" s="24">
        <v>6346.0</v>
      </c>
      <c r="Y6347" s="17" t="str">
        <f t="shared" si="9300"/>
        <v>=COUNTIFS(C$3:C6347,C6347)</v>
      </c>
      <c r="Z6347" s="25" t="str">
        <f t="shared" si="9301"/>
        <v>#NAME?</v>
      </c>
      <c r="AA6347" s="25" t="str">
        <f t="shared" si="9302"/>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92"/>
        <v>0</v>
      </c>
      <c r="C6348" s="130"/>
      <c r="D6348" s="130"/>
      <c r="E6348" s="130"/>
      <c r="F6348" s="130"/>
      <c r="G6348" s="130"/>
      <c r="H6348" s="130"/>
      <c r="I6348" s="130"/>
      <c r="J6348" s="130"/>
      <c r="K6348" s="130"/>
      <c r="L6348" s="130"/>
      <c r="M6348" s="130"/>
      <c r="N6348" s="130"/>
      <c r="O6348" s="130"/>
      <c r="P6348" s="130"/>
      <c r="Q6348" s="130"/>
      <c r="R6348" s="130"/>
      <c r="S6348" s="130"/>
      <c r="T6348" s="130"/>
      <c r="U6348" s="36"/>
      <c r="V6348" s="36"/>
      <c r="W6348" s="15">
        <f t="shared" si="2"/>
        <v>45635</v>
      </c>
      <c r="X6348" s="24">
        <v>6347.0</v>
      </c>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92"/>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2"/>
        <v>45635</v>
      </c>
      <c r="X6349" s="24">
        <v>6348.0</v>
      </c>
      <c r="Y6349" s="17" t="str">
        <f t="shared" ref="Y6349:Y6359" si="9317">formulatext(A6349)</f>
        <v>#N/A</v>
      </c>
      <c r="Z6349" s="25" t="str">
        <f t="shared" ref="Z6349:Z6359" si="9318">org.libreoffice.regex(Y6349,"(\= COUNTIFS\(C\$\d{1,3}:)(C\d{1,3})(,)(C\d{1,3})(\))","$2")</f>
        <v>#NAME?</v>
      </c>
      <c r="AA6349" s="25" t="str">
        <f t="shared" ref="AA6349:AA6359" si="9319">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92"/>
        <v>1</v>
      </c>
      <c r="C6350" s="12" t="s">
        <v>11991</v>
      </c>
      <c r="D6350" s="21"/>
      <c r="E6350" s="21"/>
      <c r="F6350" s="21"/>
      <c r="G6350" s="21"/>
      <c r="H6350" s="21"/>
      <c r="I6350" s="21"/>
      <c r="J6350" s="21"/>
      <c r="K6350" s="21"/>
      <c r="L6350" s="21"/>
      <c r="M6350" s="21"/>
      <c r="N6350" s="21"/>
      <c r="O6350" s="21"/>
      <c r="P6350" s="21"/>
      <c r="Q6350" s="21"/>
      <c r="R6350" s="21"/>
      <c r="S6350" s="21"/>
      <c r="T6350" s="21"/>
      <c r="U6350" s="23"/>
      <c r="V6350" s="23"/>
      <c r="W6350" s="15">
        <f t="shared" si="2"/>
        <v>45635</v>
      </c>
      <c r="X6350" s="24">
        <v>6349.0</v>
      </c>
      <c r="Y6350" s="17" t="str">
        <f t="shared" si="9317"/>
        <v>#N/A</v>
      </c>
      <c r="Z6350" s="25" t="str">
        <f t="shared" si="9318"/>
        <v>#NAME?</v>
      </c>
      <c r="AA6350" s="25" t="str">
        <f t="shared" si="9319"/>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320">COUNTIFS(C$3:C6351,C6351)</f>
        <v>67</v>
      </c>
      <c r="B6351" s="10">
        <f t="shared" si="8292"/>
        <v>80</v>
      </c>
      <c r="C6351" s="12" t="s">
        <v>1856</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11991</v>
      </c>
      <c r="S6351" s="21" t="s">
        <v>11992</v>
      </c>
      <c r="T6351" s="21" t="s">
        <v>11993</v>
      </c>
      <c r="U6351" s="77"/>
      <c r="V6351" s="23"/>
      <c r="W6351" s="15">
        <f t="shared" si="2"/>
        <v>45635</v>
      </c>
      <c r="X6351" s="24">
        <v>6350.0</v>
      </c>
      <c r="Y6351" s="17" t="str">
        <f t="shared" si="9317"/>
        <v>=COUNTIFS(C$3:C6351,C6351)</v>
      </c>
      <c r="Z6351" s="25" t="str">
        <f t="shared" si="9318"/>
        <v>#NAME?</v>
      </c>
      <c r="AA6351" s="25" t="str">
        <f t="shared" si="9319"/>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3">
        <f t="shared" si="9320"/>
        <v>1</v>
      </c>
      <c r="B6352" s="10">
        <f t="shared" si="8292"/>
        <v>1</v>
      </c>
      <c r="C6352" s="12" t="s">
        <v>11994</v>
      </c>
      <c r="D6352" s="21" t="s">
        <v>47</v>
      </c>
      <c r="E6352" s="21" t="s">
        <v>11995</v>
      </c>
      <c r="F6352" s="21"/>
      <c r="G6352" s="21"/>
      <c r="H6352" s="21" t="s">
        <v>11996</v>
      </c>
      <c r="I6352" s="27" t="s">
        <v>11997</v>
      </c>
      <c r="J6352" s="21"/>
      <c r="K6352" s="21"/>
      <c r="L6352" s="21"/>
      <c r="M6352" s="21"/>
      <c r="N6352" s="21" t="s">
        <v>11998</v>
      </c>
      <c r="O6352" s="21" t="s">
        <v>1425</v>
      </c>
      <c r="P6352" s="21" t="s">
        <v>11999</v>
      </c>
      <c r="Q6352" s="27" t="s">
        <v>12000</v>
      </c>
      <c r="R6352" s="21" t="s">
        <v>11991</v>
      </c>
      <c r="S6352" s="21" t="s">
        <v>11992</v>
      </c>
      <c r="T6352" s="21" t="s">
        <v>12001</v>
      </c>
      <c r="U6352" s="23"/>
      <c r="V6352" s="23"/>
      <c r="W6352" s="15">
        <f t="shared" si="2"/>
        <v>45635</v>
      </c>
      <c r="X6352" s="24">
        <v>6351.0</v>
      </c>
      <c r="Y6352" s="17" t="str">
        <f t="shared" si="9317"/>
        <v>=COUNTIFS(C$3:C6352,C6352)</v>
      </c>
      <c r="Z6352" s="25" t="str">
        <f t="shared" si="9318"/>
        <v>#NAME?</v>
      </c>
      <c r="AA6352" s="25" t="str">
        <f t="shared" si="9319"/>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320"/>
        <v>1</v>
      </c>
      <c r="B6353" s="10">
        <f t="shared" si="8292"/>
        <v>1</v>
      </c>
      <c r="C6353" s="12" t="s">
        <v>12002</v>
      </c>
      <c r="D6353" s="21" t="s">
        <v>47</v>
      </c>
      <c r="E6353" s="21" t="s">
        <v>921</v>
      </c>
      <c r="F6353" s="21"/>
      <c r="G6353" s="21"/>
      <c r="H6353" s="21" t="s">
        <v>12003</v>
      </c>
      <c r="I6353" s="21" t="s">
        <v>12004</v>
      </c>
      <c r="J6353" s="21" t="s">
        <v>12005</v>
      </c>
      <c r="K6353" s="21">
        <v>3.0</v>
      </c>
      <c r="L6353" s="21" t="s">
        <v>76</v>
      </c>
      <c r="M6353" s="21"/>
      <c r="N6353" s="21" t="s">
        <v>12006</v>
      </c>
      <c r="O6353" s="21"/>
      <c r="P6353" s="21"/>
      <c r="Q6353" s="21"/>
      <c r="R6353" s="21" t="s">
        <v>11991</v>
      </c>
      <c r="S6353" s="21" t="s">
        <v>11992</v>
      </c>
      <c r="T6353" s="21" t="s">
        <v>12007</v>
      </c>
      <c r="U6353" s="23"/>
      <c r="V6353" s="23"/>
      <c r="W6353" s="15">
        <f t="shared" si="2"/>
        <v>45635</v>
      </c>
      <c r="X6353" s="24">
        <v>6352.0</v>
      </c>
      <c r="Y6353" s="17" t="str">
        <f t="shared" si="9317"/>
        <v>=COUNTIFS(C$3:C6353,C6353)</v>
      </c>
      <c r="Z6353" s="25" t="str">
        <f t="shared" si="9318"/>
        <v>#NAME?</v>
      </c>
      <c r="AA6353" s="25" t="str">
        <f t="shared" si="9319"/>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0"/>
        <v>2</v>
      </c>
      <c r="B6354" s="10">
        <f t="shared" si="8292"/>
        <v>2</v>
      </c>
      <c r="C6354" s="12" t="s">
        <v>11984</v>
      </c>
      <c r="D6354" s="21" t="str">
        <f t="shared" ref="D6354:D6359" si="9322">VLOOKUP($C6354,$C$1:$P$7320,2,0)</f>
        <v>pp</v>
      </c>
      <c r="E6354" s="21" t="str">
        <f t="shared" ref="E6354:E6357" si="9323">VLOOKUP($C6354,$C$1:$P$7320,3,0)</f>
        <v>masc dat sg of āruḷha</v>
      </c>
      <c r="F6354" s="21" t="str">
        <f t="shared" ref="F6354:F6359" si="9324">VLOOKUP($C6354,$C$1:$P$7320,4,0)</f>
        <v/>
      </c>
      <c r="G6354" s="21" t="str">
        <f t="shared" ref="G6354:G6359" si="9325">VLOOKUP($C6354,$C$1:$P$7320,3,0)</f>
        <v>masc dat sg of āruḷha</v>
      </c>
      <c r="H6354" s="21" t="str">
        <f t="shared" ref="H6354:H6359" si="9326">VLOOKUP($C6354,$C$1:$P$7320,6,0)</f>
        <v>to (a person) wearing</v>
      </c>
      <c r="I6354" s="21" t="str">
        <f t="shared" ref="I6354:I6359" si="9327">VLOOKUP($C6354,$C$1:$P$7320,7,0)</f>
        <v>to a (person who has) ascended</v>
      </c>
      <c r="J6354" s="21" t="str">
        <f t="shared" ref="J6354:J6359" si="9328">VLOOKUP($C6354,$C$1:$P$7320,8,0)</f>
        <v>√ruh (ascend, grow)</v>
      </c>
      <c r="K6354" s="21">
        <f t="shared" ref="K6354:K6359" si="9329">VLOOKUP($C6354,$C$1:$P$7320,9,0)</f>
        <v>1</v>
      </c>
      <c r="L6354" s="21" t="str">
        <f t="shared" ref="L6354:L6359" si="9330">VLOOKUP($C6354,$C$1:$P$7320,10,0)</f>
        <v>a</v>
      </c>
      <c r="M6354" s="21" t="str">
        <f t="shared" ref="M6354:M6359" si="9331">VLOOKUP($C6354,$C$1:$P$7320,11,0)</f>
        <v/>
      </c>
      <c r="N6354" s="21" t="str">
        <f t="shared" ref="N6354:N6359" si="9332">VLOOKUP($C6354,$C$1:$P$7320,12,0)</f>
        <v>ā + √ruh + ta</v>
      </c>
      <c r="O6354" s="21" t="str">
        <f t="shared" ref="O6354:O6359" si="9333">VLOOKUP($C6354,$C$1:$P$7320,13,0)</f>
        <v/>
      </c>
      <c r="P6354" s="21" t="str">
        <f t="shared" ref="P6354:Q6354" si="9321">VLOOKUP($C6354,$C$1:$P$7320,14,0)</f>
        <v/>
      </c>
      <c r="Q6354" s="21" t="str">
        <f t="shared" si="9321"/>
        <v/>
      </c>
      <c r="R6354" s="21" t="s">
        <v>11991</v>
      </c>
      <c r="S6354" s="21" t="s">
        <v>11992</v>
      </c>
      <c r="T6354" s="21" t="s">
        <v>11993</v>
      </c>
      <c r="U6354" s="23"/>
      <c r="V6354" s="23"/>
      <c r="W6354" s="15">
        <f t="shared" si="2"/>
        <v>45635</v>
      </c>
      <c r="X6354" s="24">
        <v>6353.0</v>
      </c>
      <c r="Y6354" s="17" t="str">
        <f t="shared" si="9317"/>
        <v>=COUNTIFS(C$3:C6354,C6354)</v>
      </c>
      <c r="Z6354" s="25" t="str">
        <f t="shared" si="9318"/>
        <v>#NAME?</v>
      </c>
      <c r="AA6354" s="25" t="str">
        <f t="shared" si="9319"/>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0"/>
        <v>6</v>
      </c>
      <c r="B6355" s="10">
        <f t="shared" si="8292"/>
        <v>16</v>
      </c>
      <c r="C6355" s="12" t="s">
        <v>11917</v>
      </c>
      <c r="D6355" s="21" t="str">
        <f t="shared" si="9322"/>
        <v>adj</v>
      </c>
      <c r="E6355" s="21" t="str">
        <f t="shared" si="9323"/>
        <v>masc dat sg of agilāna</v>
      </c>
      <c r="F6355" s="21" t="str">
        <f t="shared" si="9324"/>
        <v/>
      </c>
      <c r="G6355" s="21" t="str">
        <f t="shared" si="9325"/>
        <v>masc dat sg of agilāna</v>
      </c>
      <c r="H6355" s="21" t="str">
        <f t="shared" si="9326"/>
        <v>to (someone who is) not sick</v>
      </c>
      <c r="I6355" s="21" t="str">
        <f t="shared" si="9327"/>
        <v/>
      </c>
      <c r="J6355" s="21" t="str">
        <f t="shared" si="9328"/>
        <v>√gilā (be sick, tired)</v>
      </c>
      <c r="K6355" s="21">
        <f t="shared" si="9329"/>
        <v>3</v>
      </c>
      <c r="L6355" s="21" t="str">
        <f t="shared" si="9330"/>
        <v>ya</v>
      </c>
      <c r="M6355" s="21" t="str">
        <f t="shared" si="9331"/>
        <v/>
      </c>
      <c r="N6355" s="21" t="str">
        <f t="shared" si="9332"/>
        <v>na + √gilā + ana</v>
      </c>
      <c r="O6355" s="21" t="str">
        <f t="shared" si="9333"/>
        <v/>
      </c>
      <c r="P6355" s="21" t="str">
        <f t="shared" ref="P6355:P6359" si="9334">VLOOKUP($C6355,$C$1:$P$7320,14,0)</f>
        <v/>
      </c>
      <c r="Q6355" s="21"/>
      <c r="R6355" s="21" t="s">
        <v>11991</v>
      </c>
      <c r="S6355" s="21" t="s">
        <v>11992</v>
      </c>
      <c r="T6355" s="21" t="s">
        <v>11993</v>
      </c>
      <c r="U6355" s="23"/>
      <c r="V6355" s="23"/>
      <c r="W6355" s="15">
        <f t="shared" si="2"/>
        <v>45635</v>
      </c>
      <c r="X6355" s="24">
        <v>6354.0</v>
      </c>
      <c r="Y6355" s="17" t="str">
        <f t="shared" si="9317"/>
        <v>=COUNTIFS(C$3:C6355,C6355)</v>
      </c>
      <c r="Z6355" s="25" t="str">
        <f t="shared" si="9318"/>
        <v>#NAME?</v>
      </c>
      <c r="AA6355" s="25" t="str">
        <f t="shared" si="9319"/>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0"/>
        <v>15</v>
      </c>
      <c r="B6356" s="10">
        <f t="shared" si="8292"/>
        <v>25</v>
      </c>
      <c r="C6356" s="12" t="s">
        <v>1065</v>
      </c>
      <c r="D6356" s="21" t="str">
        <f t="shared" si="9322"/>
        <v>noun</v>
      </c>
      <c r="E6356" s="21" t="str">
        <f t="shared" si="9323"/>
        <v>masc acc sg of dhamma</v>
      </c>
      <c r="F6356" s="21" t="str">
        <f t="shared" si="9324"/>
        <v/>
      </c>
      <c r="G6356" s="21" t="str">
        <f t="shared" si="9325"/>
        <v>masc acc sg of dhamma</v>
      </c>
      <c r="H6356" s="21" t="str">
        <f t="shared" si="9326"/>
        <v>act, practice, behaviour</v>
      </c>
      <c r="I6356" s="21" t="str">
        <f t="shared" si="9327"/>
        <v/>
      </c>
      <c r="J6356" s="21" t="str">
        <f t="shared" si="9328"/>
        <v>√dhar (hold)</v>
      </c>
      <c r="K6356" s="21">
        <f t="shared" si="9329"/>
        <v>1</v>
      </c>
      <c r="L6356" s="21" t="str">
        <f t="shared" si="9330"/>
        <v>a</v>
      </c>
      <c r="M6356" s="21" t="str">
        <f t="shared" si="9331"/>
        <v/>
      </c>
      <c r="N6356" s="21" t="str">
        <f t="shared" si="9332"/>
        <v>√dhar + ma</v>
      </c>
      <c r="O6356" s="21" t="str">
        <f t="shared" si="9333"/>
        <v/>
      </c>
      <c r="P6356" s="21" t="str">
        <f t="shared" si="9334"/>
        <v/>
      </c>
      <c r="Q6356" s="21"/>
      <c r="R6356" s="21" t="s">
        <v>11991</v>
      </c>
      <c r="S6356" s="21" t="s">
        <v>11992</v>
      </c>
      <c r="T6356" s="21" t="s">
        <v>11993</v>
      </c>
      <c r="U6356" s="23"/>
      <c r="V6356" s="23"/>
      <c r="W6356" s="15">
        <f t="shared" si="2"/>
        <v>45635</v>
      </c>
      <c r="X6356" s="24">
        <v>6355.0</v>
      </c>
      <c r="Y6356" s="17" t="str">
        <f t="shared" si="9317"/>
        <v>=COUNTIFS(C$3:C6356,C6356)</v>
      </c>
      <c r="Z6356" s="25" t="str">
        <f t="shared" si="9318"/>
        <v>#NAME?</v>
      </c>
      <c r="AA6356" s="25" t="str">
        <f t="shared" si="9319"/>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0"/>
        <v>6</v>
      </c>
      <c r="B6357" s="10">
        <f t="shared" si="8292"/>
        <v>16</v>
      </c>
      <c r="C6357" s="12" t="s">
        <v>11921</v>
      </c>
      <c r="D6357" s="21" t="str">
        <f t="shared" si="9322"/>
        <v>comp</v>
      </c>
      <c r="E6357" s="21" t="str">
        <f t="shared" si="9323"/>
        <v>sandhi, fut + ind</v>
      </c>
      <c r="F6357" s="21" t="str">
        <f t="shared" si="9324"/>
        <v/>
      </c>
      <c r="G6357" s="21" t="str">
        <f t="shared" si="9325"/>
        <v>sandhi, fut + ind</v>
      </c>
      <c r="H6357" s="21" t="str">
        <f t="shared" si="9326"/>
        <v/>
      </c>
      <c r="I6357" s="21" t="str">
        <f t="shared" si="9327"/>
        <v/>
      </c>
      <c r="J6357" s="21" t="str">
        <f t="shared" si="9328"/>
        <v/>
      </c>
      <c r="K6357" s="21" t="str">
        <f t="shared" si="9329"/>
        <v/>
      </c>
      <c r="L6357" s="21" t="str">
        <f t="shared" si="9330"/>
        <v/>
      </c>
      <c r="M6357" s="21" t="str">
        <f t="shared" si="9331"/>
        <v/>
      </c>
      <c r="N6357" s="21" t="str">
        <f t="shared" si="9332"/>
        <v>desissāmi + iti</v>
      </c>
      <c r="O6357" s="21" t="str">
        <f t="shared" si="9333"/>
        <v/>
      </c>
      <c r="P6357" s="21" t="str">
        <f t="shared" si="9334"/>
        <v/>
      </c>
      <c r="Q6357" s="21" t="s">
        <v>11923</v>
      </c>
      <c r="R6357" s="21" t="s">
        <v>11991</v>
      </c>
      <c r="S6357" s="21" t="s">
        <v>11992</v>
      </c>
      <c r="T6357" s="21" t="s">
        <v>11993</v>
      </c>
      <c r="U6357" s="23"/>
      <c r="V6357" s="23"/>
      <c r="W6357" s="15">
        <f t="shared" si="2"/>
        <v>45635</v>
      </c>
      <c r="X6357" s="24">
        <v>6356.0</v>
      </c>
      <c r="Y6357" s="17" t="str">
        <f t="shared" si="9317"/>
        <v>=COUNTIFS(C$3:C6357,C6357)</v>
      </c>
      <c r="Z6357" s="25" t="str">
        <f t="shared" si="9318"/>
        <v>#NAME?</v>
      </c>
      <c r="AA6357" s="25" t="str">
        <f t="shared" si="9319"/>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0"/>
        <v>62</v>
      </c>
      <c r="B6358" s="10">
        <f t="shared" si="8292"/>
        <v>75</v>
      </c>
      <c r="C6358" s="12" t="s">
        <v>11137</v>
      </c>
      <c r="D6358" s="21" t="str">
        <f t="shared" si="9322"/>
        <v>noun</v>
      </c>
      <c r="E6358" s="21" t="s">
        <v>1988</v>
      </c>
      <c r="F6358" s="21" t="str">
        <f t="shared" si="9324"/>
        <v/>
      </c>
      <c r="G6358" s="21" t="str">
        <f t="shared" si="9325"/>
        <v>fem nom sg</v>
      </c>
      <c r="H6358" s="21" t="str">
        <f t="shared" si="9326"/>
        <v>training, precept, training precept</v>
      </c>
      <c r="I6358" s="21" t="str">
        <f t="shared" si="9327"/>
        <v/>
      </c>
      <c r="J6358" s="21" t="str">
        <f t="shared" si="9328"/>
        <v>√sikkh (train)</v>
      </c>
      <c r="K6358" s="21">
        <f t="shared" si="9329"/>
        <v>1</v>
      </c>
      <c r="L6358" s="21" t="str">
        <f t="shared" si="9330"/>
        <v>a</v>
      </c>
      <c r="M6358" s="21" t="str">
        <f t="shared" si="9331"/>
        <v/>
      </c>
      <c r="N6358" s="21" t="str">
        <f t="shared" si="9332"/>
        <v>√sikkh + ā</v>
      </c>
      <c r="O6358" s="21" t="str">
        <f t="shared" si="9333"/>
        <v/>
      </c>
      <c r="P6358" s="21" t="str">
        <f t="shared" si="9334"/>
        <v/>
      </c>
      <c r="Q6358" s="21"/>
      <c r="R6358" s="21" t="s">
        <v>11991</v>
      </c>
      <c r="S6358" s="21" t="s">
        <v>11992</v>
      </c>
      <c r="T6358" s="21" t="s">
        <v>11993</v>
      </c>
      <c r="U6358" s="23"/>
      <c r="V6358" s="23"/>
      <c r="W6358" s="15">
        <f t="shared" si="2"/>
        <v>45635</v>
      </c>
      <c r="X6358" s="24">
        <v>6357.0</v>
      </c>
      <c r="Y6358" s="17" t="str">
        <f t="shared" si="9317"/>
        <v>=COUNTIFS(C$3:C6358,C6358)</v>
      </c>
      <c r="Z6358" s="25" t="str">
        <f t="shared" si="9318"/>
        <v>#NAME?</v>
      </c>
      <c r="AA6358" s="25" t="str">
        <f t="shared" si="9319"/>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0"/>
        <v>63</v>
      </c>
      <c r="B6359" s="10">
        <f t="shared" si="8292"/>
        <v>76</v>
      </c>
      <c r="C6359" s="12" t="s">
        <v>10666</v>
      </c>
      <c r="D6359" s="21" t="str">
        <f t="shared" si="9322"/>
        <v>noun</v>
      </c>
      <c r="E6359" s="21" t="s">
        <v>11370</v>
      </c>
      <c r="F6359" s="21" t="str">
        <f t="shared" si="9324"/>
        <v/>
      </c>
      <c r="G6359" s="21" t="str">
        <f t="shared" si="9325"/>
        <v>nt abl sg of karaṇīya, ptp of karoti</v>
      </c>
      <c r="H6359" s="21" t="str">
        <f t="shared" si="9326"/>
        <v>duty; obligation; business; something to be done</v>
      </c>
      <c r="I6359" s="21" t="str">
        <f t="shared" si="9327"/>
        <v>to be done</v>
      </c>
      <c r="J6359" s="21" t="str">
        <f t="shared" si="9328"/>
        <v>√kar (do, make)</v>
      </c>
      <c r="K6359" s="21">
        <f t="shared" si="9329"/>
        <v>7</v>
      </c>
      <c r="L6359" s="21" t="str">
        <f t="shared" si="9330"/>
        <v>o</v>
      </c>
      <c r="M6359" s="21" t="str">
        <f t="shared" si="9331"/>
        <v/>
      </c>
      <c r="N6359" s="21" t="str">
        <f t="shared" si="9332"/>
        <v>√kar + aṇīya</v>
      </c>
      <c r="O6359" s="21" t="str">
        <f t="shared" si="9333"/>
        <v/>
      </c>
      <c r="P6359" s="21" t="str">
        <f t="shared" si="9334"/>
        <v/>
      </c>
      <c r="Q6359" s="21"/>
      <c r="R6359" s="21" t="s">
        <v>11991</v>
      </c>
      <c r="S6359" s="21" t="s">
        <v>11992</v>
      </c>
      <c r="T6359" s="21" t="s">
        <v>11993</v>
      </c>
      <c r="U6359" s="23"/>
      <c r="V6359" s="23"/>
      <c r="W6359" s="15">
        <f t="shared" si="2"/>
        <v>45635</v>
      </c>
      <c r="X6359" s="24">
        <v>6358.0</v>
      </c>
      <c r="Y6359" s="17" t="str">
        <f t="shared" si="9317"/>
        <v>=COUNTIFS(C$3:C6359,C6359)</v>
      </c>
      <c r="Z6359" s="25" t="str">
        <f t="shared" si="9318"/>
        <v>#NAME?</v>
      </c>
      <c r="AA6359" s="25" t="str">
        <f t="shared" si="9319"/>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92"/>
        <v>0</v>
      </c>
      <c r="C6360" s="130"/>
      <c r="D6360" s="130"/>
      <c r="E6360" s="130"/>
      <c r="F6360" s="130"/>
      <c r="G6360" s="130"/>
      <c r="H6360" s="130"/>
      <c r="I6360" s="130"/>
      <c r="J6360" s="130"/>
      <c r="K6360" s="130"/>
      <c r="L6360" s="130"/>
      <c r="M6360" s="130"/>
      <c r="N6360" s="130"/>
      <c r="O6360" s="130"/>
      <c r="P6360" s="130"/>
      <c r="Q6360" s="130"/>
      <c r="R6360" s="130"/>
      <c r="S6360" s="130"/>
      <c r="T6360" s="130"/>
      <c r="U6360" s="36"/>
      <c r="V6360" s="36"/>
      <c r="W6360" s="15">
        <f t="shared" si="2"/>
        <v>45635</v>
      </c>
      <c r="X6360" s="24">
        <v>6359.0</v>
      </c>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92"/>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2"/>
        <v>45635</v>
      </c>
      <c r="X6361" s="24">
        <v>6360.0</v>
      </c>
      <c r="Y6361" s="17" t="str">
        <f t="shared" ref="Y6361:Y6371" si="9335">formulatext(A6361)</f>
        <v>#N/A</v>
      </c>
      <c r="Z6361" s="25" t="str">
        <f t="shared" ref="Z6361:Z6371" si="9336">org.libreoffice.regex(Y6361,"(\= COUNTIFS\(C\$\d{1,3}:)(C\d{1,3})(,)(C\d{1,3})(\))","$2")</f>
        <v>#NAME?</v>
      </c>
      <c r="AA6361" s="25" t="str">
        <f t="shared" ref="AA6361:AA6371" si="9337">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92"/>
        <v>1</v>
      </c>
      <c r="C6362" s="12" t="s">
        <v>12008</v>
      </c>
      <c r="D6362" s="21"/>
      <c r="E6362" s="21"/>
      <c r="F6362" s="21"/>
      <c r="G6362" s="21"/>
      <c r="H6362" s="21"/>
      <c r="I6362" s="21"/>
      <c r="J6362" s="21"/>
      <c r="K6362" s="21"/>
      <c r="L6362" s="21"/>
      <c r="M6362" s="21"/>
      <c r="N6362" s="21"/>
      <c r="O6362" s="21"/>
      <c r="P6362" s="21"/>
      <c r="Q6362" s="21"/>
      <c r="R6362" s="21"/>
      <c r="S6362" s="21"/>
      <c r="T6362" s="21"/>
      <c r="U6362" s="23"/>
      <c r="V6362" s="23"/>
      <c r="W6362" s="15">
        <f t="shared" si="2"/>
        <v>45635</v>
      </c>
      <c r="X6362" s="24">
        <v>6361.0</v>
      </c>
      <c r="Y6362" s="17" t="str">
        <f t="shared" si="9335"/>
        <v>#N/A</v>
      </c>
      <c r="Z6362" s="25" t="str">
        <f t="shared" si="9336"/>
        <v>#NAME?</v>
      </c>
      <c r="AA6362" s="25" t="str">
        <f t="shared" si="9337"/>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38">COUNTIFS(C$3:C6363,C6363)</f>
        <v>68</v>
      </c>
      <c r="B6363" s="10">
        <f t="shared" si="8292"/>
        <v>80</v>
      </c>
      <c r="C6363" s="12" t="s">
        <v>1856</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12008</v>
      </c>
      <c r="S6363" s="21" t="s">
        <v>12009</v>
      </c>
      <c r="T6363" s="21" t="s">
        <v>12010</v>
      </c>
      <c r="U6363" s="77"/>
      <c r="V6363" s="23"/>
      <c r="W6363" s="15">
        <f t="shared" si="2"/>
        <v>45635</v>
      </c>
      <c r="X6363" s="24">
        <v>6362.0</v>
      </c>
      <c r="Y6363" s="17" t="str">
        <f t="shared" si="9335"/>
        <v>=COUNTIFS(C$3:C6363,C6363)</v>
      </c>
      <c r="Z6363" s="25" t="str">
        <f t="shared" si="9336"/>
        <v>#NAME?</v>
      </c>
      <c r="AA6363" s="25" t="str">
        <f t="shared" si="9337"/>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38"/>
        <v>1</v>
      </c>
      <c r="B6364" s="10">
        <f t="shared" si="8292"/>
        <v>1</v>
      </c>
      <c r="C6364" s="12" t="s">
        <v>12011</v>
      </c>
      <c r="D6364" s="21" t="s">
        <v>47</v>
      </c>
      <c r="E6364" s="21" t="s">
        <v>12012</v>
      </c>
      <c r="F6364" s="21"/>
      <c r="G6364" s="21"/>
      <c r="H6364" s="21" t="s">
        <v>12013</v>
      </c>
      <c r="I6364" s="21" t="s">
        <v>12014</v>
      </c>
      <c r="J6364" s="21"/>
      <c r="K6364" s="21"/>
      <c r="L6364" s="21"/>
      <c r="M6364" s="21"/>
      <c r="N6364" s="21" t="s">
        <v>12015</v>
      </c>
      <c r="O6364" s="21" t="s">
        <v>65</v>
      </c>
      <c r="P6364" s="21" t="s">
        <v>12015</v>
      </c>
      <c r="Q6364" s="21"/>
      <c r="R6364" s="21" t="s">
        <v>12008</v>
      </c>
      <c r="S6364" s="21" t="s">
        <v>12009</v>
      </c>
      <c r="T6364" s="21" t="s">
        <v>12016</v>
      </c>
      <c r="U6364" s="23"/>
      <c r="V6364" s="23"/>
      <c r="W6364" s="15">
        <f t="shared" si="2"/>
        <v>45635</v>
      </c>
      <c r="X6364" s="24">
        <v>6363.0</v>
      </c>
      <c r="Y6364" s="17" t="str">
        <f t="shared" si="9335"/>
        <v>=COUNTIFS(C$3:C6364,C6364)</v>
      </c>
      <c r="Z6364" s="25" t="str">
        <f t="shared" si="9336"/>
        <v>#NAME?</v>
      </c>
      <c r="AA6364" s="25" t="str">
        <f t="shared" si="9337"/>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38"/>
        <v>1</v>
      </c>
      <c r="B6365" s="10">
        <f t="shared" si="8292"/>
        <v>1</v>
      </c>
      <c r="C6365" s="12" t="s">
        <v>12017</v>
      </c>
      <c r="D6365" s="21" t="s">
        <v>47</v>
      </c>
      <c r="E6365" s="21" t="s">
        <v>921</v>
      </c>
      <c r="F6365" s="21"/>
      <c r="G6365" s="21"/>
      <c r="H6365" s="21" t="s">
        <v>12018</v>
      </c>
      <c r="I6365" s="21" t="s">
        <v>12019</v>
      </c>
      <c r="J6365" s="21" t="s">
        <v>12020</v>
      </c>
      <c r="K6365" s="21">
        <v>1.0</v>
      </c>
      <c r="L6365" s="21" t="s">
        <v>35</v>
      </c>
      <c r="M6365" s="21"/>
      <c r="N6365" s="21" t="s">
        <v>12021</v>
      </c>
      <c r="O6365" s="21"/>
      <c r="P6365" s="21"/>
      <c r="Q6365" s="21"/>
      <c r="R6365" s="21" t="s">
        <v>12008</v>
      </c>
      <c r="S6365" s="21" t="s">
        <v>12009</v>
      </c>
      <c r="T6365" s="21" t="s">
        <v>12022</v>
      </c>
      <c r="U6365" s="23"/>
      <c r="V6365" s="23"/>
      <c r="W6365" s="15">
        <f t="shared" si="2"/>
        <v>45635</v>
      </c>
      <c r="X6365" s="24">
        <v>6364.0</v>
      </c>
      <c r="Y6365" s="17" t="str">
        <f t="shared" si="9335"/>
        <v>=COUNTIFS(C$3:C6365,C6365)</v>
      </c>
      <c r="Z6365" s="25" t="str">
        <f t="shared" si="9336"/>
        <v>#NAME?</v>
      </c>
      <c r="AA6365" s="25" t="str">
        <f t="shared" si="9337"/>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38"/>
        <v>1</v>
      </c>
      <c r="B6366" s="10">
        <f t="shared" si="8292"/>
        <v>2</v>
      </c>
      <c r="C6366" s="12" t="s">
        <v>12023</v>
      </c>
      <c r="D6366" s="21" t="s">
        <v>183</v>
      </c>
      <c r="E6366" s="21" t="s">
        <v>12024</v>
      </c>
      <c r="F6366" s="21"/>
      <c r="G6366" s="21"/>
      <c r="H6366" s="21" t="s">
        <v>12025</v>
      </c>
      <c r="I6366" s="21" t="s">
        <v>12026</v>
      </c>
      <c r="J6366" s="21" t="s">
        <v>975</v>
      </c>
      <c r="K6366" s="21">
        <v>1.0</v>
      </c>
      <c r="L6366" s="21" t="s">
        <v>35</v>
      </c>
      <c r="M6366" s="21"/>
      <c r="N6366" s="21" t="s">
        <v>1104</v>
      </c>
      <c r="O6366" s="21"/>
      <c r="P6366" s="21"/>
      <c r="Q6366" s="21"/>
      <c r="R6366" s="21" t="s">
        <v>12008</v>
      </c>
      <c r="S6366" s="21" t="s">
        <v>12009</v>
      </c>
      <c r="T6366" s="21" t="s">
        <v>12027</v>
      </c>
      <c r="U6366" s="23"/>
      <c r="V6366" s="23"/>
      <c r="W6366" s="15">
        <f t="shared" si="2"/>
        <v>45635</v>
      </c>
      <c r="X6366" s="24">
        <v>6365.0</v>
      </c>
      <c r="Y6366" s="17" t="str">
        <f t="shared" si="9335"/>
        <v>=COUNTIFS(C$3:C6366,C6366)</v>
      </c>
      <c r="Z6366" s="25" t="str">
        <f t="shared" si="9336"/>
        <v>#NAME?</v>
      </c>
      <c r="AA6366" s="25" t="str">
        <f t="shared" si="9337"/>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38"/>
        <v>7</v>
      </c>
      <c r="B6367" s="10">
        <f t="shared" si="8292"/>
        <v>16</v>
      </c>
      <c r="C6367" s="12" t="s">
        <v>11917</v>
      </c>
      <c r="D6367" s="21" t="str">
        <f t="shared" ref="D6367:D6371" si="9339">VLOOKUP($C6367,$C$1:$P$7320,2,0)</f>
        <v>adj</v>
      </c>
      <c r="E6367" s="21" t="str">
        <f t="shared" ref="E6367:E6369" si="9340">VLOOKUP($C6367,$C$1:$P$7320,3,0)</f>
        <v>masc dat sg of agilāna</v>
      </c>
      <c r="F6367" s="21" t="str">
        <f t="shared" ref="F6367:F6371" si="9341">VLOOKUP($C6367,$C$1:$P$7320,4,0)</f>
        <v/>
      </c>
      <c r="G6367" s="21" t="str">
        <f t="shared" ref="G6367:G6371" si="9342">VLOOKUP($C6367,$C$1:$P$7320,3,0)</f>
        <v>masc dat sg of agilāna</v>
      </c>
      <c r="H6367" s="21" t="str">
        <f t="shared" ref="H6367:H6371" si="9343">VLOOKUP($C6367,$C$1:$P$7320,6,0)</f>
        <v>to (someone who is) not sick</v>
      </c>
      <c r="I6367" s="21" t="str">
        <f t="shared" ref="I6367:I6371" si="9344">VLOOKUP($C6367,$C$1:$P$7320,7,0)</f>
        <v/>
      </c>
      <c r="J6367" s="21" t="str">
        <f t="shared" ref="J6367:J6371" si="9345">VLOOKUP($C6367,$C$1:$P$7320,8,0)</f>
        <v>√gilā (be sick, tired)</v>
      </c>
      <c r="K6367" s="21">
        <f t="shared" ref="K6367:K6371" si="9346">VLOOKUP($C6367,$C$1:$P$7320,9,0)</f>
        <v>3</v>
      </c>
      <c r="L6367" s="21" t="str">
        <f t="shared" ref="L6367:L6371" si="9347">VLOOKUP($C6367,$C$1:$P$7320,10,0)</f>
        <v>ya</v>
      </c>
      <c r="M6367" s="21" t="str">
        <f t="shared" ref="M6367:M6371" si="9348">VLOOKUP($C6367,$C$1:$P$7320,11,0)</f>
        <v/>
      </c>
      <c r="N6367" s="21" t="str">
        <f t="shared" ref="N6367:N6371" si="9349">VLOOKUP($C6367,$C$1:$P$7320,12,0)</f>
        <v>na + √gilā + ana</v>
      </c>
      <c r="O6367" s="21" t="str">
        <f t="shared" ref="O6367:O6371" si="9350">VLOOKUP($C6367,$C$1:$P$7320,13,0)</f>
        <v/>
      </c>
      <c r="P6367" s="21" t="str">
        <f t="shared" ref="P6367:P6371" si="9351">VLOOKUP($C6367,$C$1:$P$7320,14,0)</f>
        <v/>
      </c>
      <c r="Q6367" s="21"/>
      <c r="R6367" s="21" t="s">
        <v>12008</v>
      </c>
      <c r="S6367" s="21" t="s">
        <v>12009</v>
      </c>
      <c r="T6367" s="21" t="s">
        <v>12010</v>
      </c>
      <c r="U6367" s="23"/>
      <c r="V6367" s="23"/>
      <c r="W6367" s="15">
        <f t="shared" si="2"/>
        <v>45635</v>
      </c>
      <c r="X6367" s="24">
        <v>6366.0</v>
      </c>
      <c r="Y6367" s="17" t="str">
        <f t="shared" si="9335"/>
        <v>=COUNTIFS(C$3:C6367,C6367)</v>
      </c>
      <c r="Z6367" s="25" t="str">
        <f t="shared" si="9336"/>
        <v>#NAME?</v>
      </c>
      <c r="AA6367" s="25" t="str">
        <f t="shared" si="9337"/>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38"/>
        <v>16</v>
      </c>
      <c r="B6368" s="10">
        <f t="shared" si="8292"/>
        <v>25</v>
      </c>
      <c r="C6368" s="12" t="s">
        <v>1065</v>
      </c>
      <c r="D6368" s="21" t="str">
        <f t="shared" si="9339"/>
        <v>noun</v>
      </c>
      <c r="E6368" s="21" t="str">
        <f t="shared" si="9340"/>
        <v>masc acc sg of dhamma</v>
      </c>
      <c r="F6368" s="21" t="str">
        <f t="shared" si="9341"/>
        <v/>
      </c>
      <c r="G6368" s="21" t="str">
        <f t="shared" si="9342"/>
        <v>masc acc sg of dhamma</v>
      </c>
      <c r="H6368" s="21" t="str">
        <f t="shared" si="9343"/>
        <v>act, practice, behaviour</v>
      </c>
      <c r="I6368" s="21" t="str">
        <f t="shared" si="9344"/>
        <v/>
      </c>
      <c r="J6368" s="21" t="str">
        <f t="shared" si="9345"/>
        <v>√dhar (hold)</v>
      </c>
      <c r="K6368" s="21">
        <f t="shared" si="9346"/>
        <v>1</v>
      </c>
      <c r="L6368" s="21" t="str">
        <f t="shared" si="9347"/>
        <v>a</v>
      </c>
      <c r="M6368" s="21" t="str">
        <f t="shared" si="9348"/>
        <v/>
      </c>
      <c r="N6368" s="21" t="str">
        <f t="shared" si="9349"/>
        <v>√dhar + ma</v>
      </c>
      <c r="O6368" s="21" t="str">
        <f t="shared" si="9350"/>
        <v/>
      </c>
      <c r="P6368" s="21" t="str">
        <f t="shared" si="9351"/>
        <v/>
      </c>
      <c r="Q6368" s="21"/>
      <c r="R6368" s="21" t="s">
        <v>12008</v>
      </c>
      <c r="S6368" s="21" t="s">
        <v>12009</v>
      </c>
      <c r="T6368" s="21" t="s">
        <v>12010</v>
      </c>
      <c r="U6368" s="23"/>
      <c r="V6368" s="23"/>
      <c r="W6368" s="15">
        <f t="shared" si="2"/>
        <v>45635</v>
      </c>
      <c r="X6368" s="24">
        <v>6367.0</v>
      </c>
      <c r="Y6368" s="17" t="str">
        <f t="shared" si="9335"/>
        <v>=COUNTIFS(C$3:C6368,C6368)</v>
      </c>
      <c r="Z6368" s="25" t="str">
        <f t="shared" si="9336"/>
        <v>#NAME?</v>
      </c>
      <c r="AA6368" s="25" t="str">
        <f t="shared" si="9337"/>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38"/>
        <v>7</v>
      </c>
      <c r="B6369" s="10">
        <f t="shared" si="8292"/>
        <v>16</v>
      </c>
      <c r="C6369" s="12" t="s">
        <v>11921</v>
      </c>
      <c r="D6369" s="21" t="str">
        <f t="shared" si="9339"/>
        <v>comp</v>
      </c>
      <c r="E6369" s="21" t="str">
        <f t="shared" si="9340"/>
        <v>sandhi, fut + ind</v>
      </c>
      <c r="F6369" s="21" t="str">
        <f t="shared" si="9341"/>
        <v/>
      </c>
      <c r="G6369" s="21" t="str">
        <f t="shared" si="9342"/>
        <v>sandhi, fut + ind</v>
      </c>
      <c r="H6369" s="21" t="str">
        <f t="shared" si="9343"/>
        <v/>
      </c>
      <c r="I6369" s="21" t="str">
        <f t="shared" si="9344"/>
        <v/>
      </c>
      <c r="J6369" s="21" t="str">
        <f t="shared" si="9345"/>
        <v/>
      </c>
      <c r="K6369" s="21" t="str">
        <f t="shared" si="9346"/>
        <v/>
      </c>
      <c r="L6369" s="21" t="str">
        <f t="shared" si="9347"/>
        <v/>
      </c>
      <c r="M6369" s="21" t="str">
        <f t="shared" si="9348"/>
        <v/>
      </c>
      <c r="N6369" s="21" t="str">
        <f t="shared" si="9349"/>
        <v>desissāmi + iti</v>
      </c>
      <c r="O6369" s="21" t="str">
        <f t="shared" si="9350"/>
        <v/>
      </c>
      <c r="P6369" s="21" t="str">
        <f t="shared" si="9351"/>
        <v/>
      </c>
      <c r="Q6369" s="21" t="s">
        <v>11923</v>
      </c>
      <c r="R6369" s="21" t="s">
        <v>12008</v>
      </c>
      <c r="S6369" s="21" t="s">
        <v>12009</v>
      </c>
      <c r="T6369" s="21" t="s">
        <v>12010</v>
      </c>
      <c r="U6369" s="23"/>
      <c r="V6369" s="23"/>
      <c r="W6369" s="15">
        <f t="shared" si="2"/>
        <v>45635</v>
      </c>
      <c r="X6369" s="24">
        <v>6368.0</v>
      </c>
      <c r="Y6369" s="17" t="str">
        <f t="shared" si="9335"/>
        <v>=COUNTIFS(C$3:C6369,C6369)</v>
      </c>
      <c r="Z6369" s="25" t="str">
        <f t="shared" si="9336"/>
        <v>#NAME?</v>
      </c>
      <c r="AA6369" s="25" t="str">
        <f t="shared" si="9337"/>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38"/>
        <v>63</v>
      </c>
      <c r="B6370" s="10">
        <f t="shared" si="8292"/>
        <v>75</v>
      </c>
      <c r="C6370" s="12" t="s">
        <v>11137</v>
      </c>
      <c r="D6370" s="21" t="str">
        <f t="shared" si="9339"/>
        <v>noun</v>
      </c>
      <c r="E6370" s="21" t="s">
        <v>1988</v>
      </c>
      <c r="F6370" s="21" t="str">
        <f t="shared" si="9341"/>
        <v/>
      </c>
      <c r="G6370" s="21" t="str">
        <f t="shared" si="9342"/>
        <v>fem nom sg</v>
      </c>
      <c r="H6370" s="21" t="str">
        <f t="shared" si="9343"/>
        <v>training, precept, training precept</v>
      </c>
      <c r="I6370" s="21" t="str">
        <f t="shared" si="9344"/>
        <v/>
      </c>
      <c r="J6370" s="21" t="str">
        <f t="shared" si="9345"/>
        <v>√sikkh (train)</v>
      </c>
      <c r="K6370" s="21">
        <f t="shared" si="9346"/>
        <v>1</v>
      </c>
      <c r="L6370" s="21" t="str">
        <f t="shared" si="9347"/>
        <v>a</v>
      </c>
      <c r="M6370" s="21" t="str">
        <f t="shared" si="9348"/>
        <v/>
      </c>
      <c r="N6370" s="21" t="str">
        <f t="shared" si="9349"/>
        <v>√sikkh + ā</v>
      </c>
      <c r="O6370" s="21" t="str">
        <f t="shared" si="9350"/>
        <v/>
      </c>
      <c r="P6370" s="21" t="str">
        <f t="shared" si="9351"/>
        <v/>
      </c>
      <c r="Q6370" s="21"/>
      <c r="R6370" s="21" t="s">
        <v>12008</v>
      </c>
      <c r="S6370" s="21" t="s">
        <v>12009</v>
      </c>
      <c r="T6370" s="21" t="s">
        <v>12010</v>
      </c>
      <c r="U6370" s="23"/>
      <c r="V6370" s="23"/>
      <c r="W6370" s="15">
        <f t="shared" si="2"/>
        <v>45635</v>
      </c>
      <c r="X6370" s="24">
        <v>6369.0</v>
      </c>
      <c r="Y6370" s="17" t="str">
        <f t="shared" si="9335"/>
        <v>=COUNTIFS(C$3:C6370,C6370)</v>
      </c>
      <c r="Z6370" s="25" t="str">
        <f t="shared" si="9336"/>
        <v>#NAME?</v>
      </c>
      <c r="AA6370" s="25" t="str">
        <f t="shared" si="9337"/>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38"/>
        <v>64</v>
      </c>
      <c r="B6371" s="10">
        <f t="shared" si="8292"/>
        <v>76</v>
      </c>
      <c r="C6371" s="12" t="s">
        <v>10666</v>
      </c>
      <c r="D6371" s="21" t="str">
        <f t="shared" si="9339"/>
        <v>noun</v>
      </c>
      <c r="E6371" s="21" t="s">
        <v>11370</v>
      </c>
      <c r="F6371" s="21" t="str">
        <f t="shared" si="9341"/>
        <v/>
      </c>
      <c r="G6371" s="21" t="str">
        <f t="shared" si="9342"/>
        <v>nt abl sg of karaṇīya, ptp of karoti</v>
      </c>
      <c r="H6371" s="21" t="str">
        <f t="shared" si="9343"/>
        <v>duty; obligation; business; something to be done</v>
      </c>
      <c r="I6371" s="21" t="str">
        <f t="shared" si="9344"/>
        <v>to be done</v>
      </c>
      <c r="J6371" s="21" t="str">
        <f t="shared" si="9345"/>
        <v>√kar (do, make)</v>
      </c>
      <c r="K6371" s="21">
        <f t="shared" si="9346"/>
        <v>7</v>
      </c>
      <c r="L6371" s="21" t="str">
        <f t="shared" si="9347"/>
        <v>o</v>
      </c>
      <c r="M6371" s="21" t="str">
        <f t="shared" si="9348"/>
        <v/>
      </c>
      <c r="N6371" s="21" t="str">
        <f t="shared" si="9349"/>
        <v>√kar + aṇīya</v>
      </c>
      <c r="O6371" s="21" t="str">
        <f t="shared" si="9350"/>
        <v/>
      </c>
      <c r="P6371" s="21" t="str">
        <f t="shared" si="9351"/>
        <v/>
      </c>
      <c r="Q6371" s="21"/>
      <c r="R6371" s="21" t="s">
        <v>12008</v>
      </c>
      <c r="S6371" s="21" t="s">
        <v>12009</v>
      </c>
      <c r="T6371" s="21" t="s">
        <v>12010</v>
      </c>
      <c r="U6371" s="23"/>
      <c r="V6371" s="23"/>
      <c r="W6371" s="15">
        <f t="shared" si="2"/>
        <v>45635</v>
      </c>
      <c r="X6371" s="24">
        <v>6370.0</v>
      </c>
      <c r="Y6371" s="17" t="str">
        <f t="shared" si="9335"/>
        <v>=COUNTIFS(C$3:C6371,C6371)</v>
      </c>
      <c r="Z6371" s="25" t="str">
        <f t="shared" si="9336"/>
        <v>#NAME?</v>
      </c>
      <c r="AA6371" s="25" t="str">
        <f t="shared" si="9337"/>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92"/>
        <v>0</v>
      </c>
      <c r="C6372" s="130"/>
      <c r="D6372" s="130"/>
      <c r="E6372" s="130"/>
      <c r="F6372" s="130"/>
      <c r="G6372" s="130"/>
      <c r="H6372" s="130"/>
      <c r="I6372" s="130"/>
      <c r="J6372" s="130"/>
      <c r="K6372" s="130"/>
      <c r="L6372" s="130"/>
      <c r="M6372" s="130"/>
      <c r="N6372" s="130"/>
      <c r="O6372" s="130"/>
      <c r="P6372" s="130"/>
      <c r="Q6372" s="130"/>
      <c r="R6372" s="130"/>
      <c r="S6372" s="130"/>
      <c r="T6372" s="130"/>
      <c r="U6372" s="36"/>
      <c r="V6372" s="36"/>
      <c r="W6372" s="15">
        <f t="shared" si="2"/>
        <v>45635</v>
      </c>
      <c r="X6372" s="24">
        <v>6371.0</v>
      </c>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92"/>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2"/>
        <v>45635</v>
      </c>
      <c r="X6373" s="24">
        <v>6372.0</v>
      </c>
      <c r="Y6373" s="17" t="str">
        <f t="shared" ref="Y6373:Y6383" si="9352">formulatext(A6373)</f>
        <v>#N/A</v>
      </c>
      <c r="Z6373" s="25" t="str">
        <f t="shared" ref="Z6373:Z6383" si="9353">org.libreoffice.regex(Y6373,"(\= COUNTIFS\(C\$\d{1,3}:)(C\d{1,3})(,)(C\d{1,3})(\))","$2")</f>
        <v>#NAME?</v>
      </c>
      <c r="AA6373" s="25" t="str">
        <f t="shared" ref="AA6373:AA6383" si="9354">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92"/>
        <v>1</v>
      </c>
      <c r="C6374" s="12" t="s">
        <v>12028</v>
      </c>
      <c r="D6374" s="21"/>
      <c r="E6374" s="21"/>
      <c r="F6374" s="21"/>
      <c r="G6374" s="21"/>
      <c r="H6374" s="21"/>
      <c r="I6374" s="21"/>
      <c r="J6374" s="21"/>
      <c r="K6374" s="21"/>
      <c r="L6374" s="21"/>
      <c r="M6374" s="21"/>
      <c r="N6374" s="21"/>
      <c r="O6374" s="21"/>
      <c r="P6374" s="21"/>
      <c r="Q6374" s="21"/>
      <c r="R6374" s="21"/>
      <c r="S6374" s="21"/>
      <c r="T6374" s="21"/>
      <c r="U6374" s="23"/>
      <c r="V6374" s="23"/>
      <c r="W6374" s="15">
        <f t="shared" si="2"/>
        <v>45635</v>
      </c>
      <c r="X6374" s="24">
        <v>6373.0</v>
      </c>
      <c r="Y6374" s="17" t="str">
        <f t="shared" si="9352"/>
        <v>#N/A</v>
      </c>
      <c r="Z6374" s="25" t="str">
        <f t="shared" si="9353"/>
        <v>#NAME?</v>
      </c>
      <c r="AA6374" s="25" t="str">
        <f t="shared" si="9354"/>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55">COUNTIFS(C$3:C6375,C6375)</f>
        <v>69</v>
      </c>
      <c r="B6375" s="10">
        <f t="shared" si="8292"/>
        <v>80</v>
      </c>
      <c r="C6375" s="12" t="s">
        <v>1856</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12028</v>
      </c>
      <c r="S6375" s="21" t="s">
        <v>12029</v>
      </c>
      <c r="T6375" s="21" t="s">
        <v>12030</v>
      </c>
      <c r="U6375" s="77"/>
      <c r="V6375" s="23"/>
      <c r="W6375" s="15">
        <f t="shared" si="2"/>
        <v>45635</v>
      </c>
      <c r="X6375" s="24">
        <v>6374.0</v>
      </c>
      <c r="Y6375" s="17" t="str">
        <f t="shared" si="9352"/>
        <v>=COUNTIFS(C$3:C6375,C6375)</v>
      </c>
      <c r="Z6375" s="25" t="str">
        <f t="shared" si="9353"/>
        <v>#NAME?</v>
      </c>
      <c r="AA6375" s="25" t="str">
        <f t="shared" si="9354"/>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55"/>
        <v>1</v>
      </c>
      <c r="B6376" s="10">
        <f t="shared" si="8292"/>
        <v>1</v>
      </c>
      <c r="C6376" s="12" t="s">
        <v>12031</v>
      </c>
      <c r="D6376" s="21" t="s">
        <v>47</v>
      </c>
      <c r="E6376" s="21" t="s">
        <v>12032</v>
      </c>
      <c r="F6376" s="21"/>
      <c r="G6376" s="21"/>
      <c r="H6376" s="21" t="s">
        <v>12033</v>
      </c>
      <c r="I6376" s="21" t="s">
        <v>12034</v>
      </c>
      <c r="J6376" s="21"/>
      <c r="K6376" s="21"/>
      <c r="L6376" s="21"/>
      <c r="M6376" s="21"/>
      <c r="N6376" s="21" t="s">
        <v>12035</v>
      </c>
      <c r="O6376" s="21" t="s">
        <v>65</v>
      </c>
      <c r="P6376" s="21" t="s">
        <v>12035</v>
      </c>
      <c r="Q6376" s="21"/>
      <c r="R6376" s="21" t="s">
        <v>12028</v>
      </c>
      <c r="S6376" s="21" t="s">
        <v>12029</v>
      </c>
      <c r="T6376" s="21" t="s">
        <v>12036</v>
      </c>
      <c r="U6376" s="23"/>
      <c r="V6376" s="23"/>
      <c r="W6376" s="15">
        <f t="shared" si="2"/>
        <v>45635</v>
      </c>
      <c r="X6376" s="24">
        <v>6375.0</v>
      </c>
      <c r="Y6376" s="17" t="str">
        <f t="shared" si="9352"/>
        <v>=COUNTIFS(C$3:C6376,C6376)</v>
      </c>
      <c r="Z6376" s="25" t="str">
        <f t="shared" si="9353"/>
        <v>#NAME?</v>
      </c>
      <c r="AA6376" s="25" t="str">
        <f t="shared" si="9354"/>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55"/>
        <v>1</v>
      </c>
      <c r="B6377" s="10">
        <f t="shared" si="8292"/>
        <v>1</v>
      </c>
      <c r="C6377" s="12" t="s">
        <v>12037</v>
      </c>
      <c r="D6377" s="21" t="s">
        <v>47</v>
      </c>
      <c r="E6377" s="21" t="s">
        <v>921</v>
      </c>
      <c r="F6377" s="21"/>
      <c r="G6377" s="21"/>
      <c r="H6377" s="21" t="s">
        <v>12038</v>
      </c>
      <c r="I6377" s="21"/>
      <c r="J6377" s="21" t="s">
        <v>7232</v>
      </c>
      <c r="K6377" s="21">
        <v>1.0</v>
      </c>
      <c r="L6377" s="21" t="s">
        <v>35</v>
      </c>
      <c r="M6377" s="21"/>
      <c r="N6377" s="21" t="s">
        <v>12039</v>
      </c>
      <c r="O6377" s="21"/>
      <c r="P6377" s="21"/>
      <c r="Q6377" s="21"/>
      <c r="R6377" s="21" t="s">
        <v>12028</v>
      </c>
      <c r="S6377" s="21" t="s">
        <v>12029</v>
      </c>
      <c r="T6377" s="21" t="s">
        <v>12040</v>
      </c>
      <c r="U6377" s="23"/>
      <c r="V6377" s="23"/>
      <c r="W6377" s="15">
        <f t="shared" si="2"/>
        <v>45635</v>
      </c>
      <c r="X6377" s="24">
        <v>6376.0</v>
      </c>
      <c r="Y6377" s="17" t="str">
        <f t="shared" si="9352"/>
        <v>=COUNTIFS(C$3:C6377,C6377)</v>
      </c>
      <c r="Z6377" s="25" t="str">
        <f t="shared" si="9353"/>
        <v>#NAME?</v>
      </c>
      <c r="AA6377" s="25" t="str">
        <f t="shared" si="9354"/>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55"/>
        <v>2</v>
      </c>
      <c r="B6378" s="10">
        <f t="shared" si="8292"/>
        <v>2</v>
      </c>
      <c r="C6378" s="12" t="s">
        <v>12023</v>
      </c>
      <c r="D6378" s="21" t="str">
        <f t="shared" ref="D6378:D6383" si="9356">VLOOKUP($C6378,$C$1:$P$7320,2,0)</f>
        <v>pp</v>
      </c>
      <c r="E6378" s="21" t="str">
        <f t="shared" ref="E6378:E6381" si="9357">VLOOKUP($C6378,$C$1:$P$7320,3,0)</f>
        <v>masc dat sg of gata</v>
      </c>
      <c r="F6378" s="21" t="str">
        <f t="shared" ref="F6378:F6383" si="9358">VLOOKUP($C6378,$C$1:$P$7320,4,0)</f>
        <v/>
      </c>
      <c r="G6378" s="21" t="str">
        <f t="shared" ref="G6378:G6383" si="9359">VLOOKUP($C6378,$C$1:$P$7320,3,0)</f>
        <v>masc dat sg of gata</v>
      </c>
      <c r="H6378" s="21" t="str">
        <f t="shared" ref="H6378:H6383" si="9360">VLOOKUP($C6378,$C$1:$P$7320,6,0)</f>
        <v>to (a person) on</v>
      </c>
      <c r="I6378" s="21" t="str">
        <f t="shared" ref="I6378:I6383" si="9361">VLOOKUP($C6378,$C$1:$P$7320,7,0)</f>
        <v>to (a person) gone</v>
      </c>
      <c r="J6378" s="21" t="str">
        <f t="shared" ref="J6378:J6383" si="9362">VLOOKUP($C6378,$C$1:$P$7320,8,0)</f>
        <v>√gam (go)</v>
      </c>
      <c r="K6378" s="21">
        <f t="shared" ref="K6378:K6383" si="9363">VLOOKUP($C6378,$C$1:$P$7320,9,0)</f>
        <v>1</v>
      </c>
      <c r="L6378" s="21" t="str">
        <f t="shared" ref="L6378:L6383" si="9364">VLOOKUP($C6378,$C$1:$P$7320,10,0)</f>
        <v>a</v>
      </c>
      <c r="M6378" s="21" t="str">
        <f t="shared" ref="M6378:M6383" si="9365">VLOOKUP($C6378,$C$1:$P$7320,11,0)</f>
        <v/>
      </c>
      <c r="N6378" s="21" t="str">
        <f t="shared" ref="N6378:N6383" si="9366">VLOOKUP($C6378,$C$1:$P$7320,12,0)</f>
        <v>√gam + ta</v>
      </c>
      <c r="O6378" s="21" t="str">
        <f t="shared" ref="O6378:O6383" si="9367">VLOOKUP($C6378,$C$1:$P$7320,13,0)</f>
        <v/>
      </c>
      <c r="P6378" s="21" t="str">
        <f t="shared" ref="P6378:P6383" si="9368">VLOOKUP($C6378,$C$1:$P$7320,14,0)</f>
        <v/>
      </c>
      <c r="Q6378" s="21"/>
      <c r="R6378" s="21" t="s">
        <v>12028</v>
      </c>
      <c r="S6378" s="21" t="s">
        <v>12029</v>
      </c>
      <c r="T6378" s="21" t="s">
        <v>12030</v>
      </c>
      <c r="U6378" s="23"/>
      <c r="V6378" s="23"/>
      <c r="W6378" s="15">
        <f t="shared" si="2"/>
        <v>45635</v>
      </c>
      <c r="X6378" s="24">
        <v>6377.0</v>
      </c>
      <c r="Y6378" s="17" t="str">
        <f t="shared" si="9352"/>
        <v>=COUNTIFS(C$3:C6378,C6378)</v>
      </c>
      <c r="Z6378" s="25" t="str">
        <f t="shared" si="9353"/>
        <v>#NAME?</v>
      </c>
      <c r="AA6378" s="25" t="str">
        <f t="shared" si="9354"/>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55"/>
        <v>8</v>
      </c>
      <c r="B6379" s="10">
        <f t="shared" si="8292"/>
        <v>16</v>
      </c>
      <c r="C6379" s="12" t="s">
        <v>11917</v>
      </c>
      <c r="D6379" s="21" t="str">
        <f t="shared" si="9356"/>
        <v>adj</v>
      </c>
      <c r="E6379" s="21" t="str">
        <f t="shared" si="9357"/>
        <v>masc dat sg of agilāna</v>
      </c>
      <c r="F6379" s="21" t="str">
        <f t="shared" si="9358"/>
        <v/>
      </c>
      <c r="G6379" s="21" t="str">
        <f t="shared" si="9359"/>
        <v>masc dat sg of agilāna</v>
      </c>
      <c r="H6379" s="21" t="str">
        <f t="shared" si="9360"/>
        <v>to (someone who is) not sick</v>
      </c>
      <c r="I6379" s="21" t="str">
        <f t="shared" si="9361"/>
        <v/>
      </c>
      <c r="J6379" s="21" t="str">
        <f t="shared" si="9362"/>
        <v>√gilā (be sick, tired)</v>
      </c>
      <c r="K6379" s="21">
        <f t="shared" si="9363"/>
        <v>3</v>
      </c>
      <c r="L6379" s="21" t="str">
        <f t="shared" si="9364"/>
        <v>ya</v>
      </c>
      <c r="M6379" s="21" t="str">
        <f t="shared" si="9365"/>
        <v/>
      </c>
      <c r="N6379" s="21" t="str">
        <f t="shared" si="9366"/>
        <v>na + √gilā + ana</v>
      </c>
      <c r="O6379" s="21" t="str">
        <f t="shared" si="9367"/>
        <v/>
      </c>
      <c r="P6379" s="21" t="str">
        <f t="shared" si="9368"/>
        <v/>
      </c>
      <c r="Q6379" s="21"/>
      <c r="R6379" s="21" t="s">
        <v>12028</v>
      </c>
      <c r="S6379" s="21" t="s">
        <v>12029</v>
      </c>
      <c r="T6379" s="21" t="s">
        <v>12030</v>
      </c>
      <c r="U6379" s="23"/>
      <c r="V6379" s="23"/>
      <c r="W6379" s="15">
        <f t="shared" si="2"/>
        <v>45635</v>
      </c>
      <c r="X6379" s="24">
        <v>6378.0</v>
      </c>
      <c r="Y6379" s="17" t="str">
        <f t="shared" si="9352"/>
        <v>=COUNTIFS(C$3:C6379,C6379)</v>
      </c>
      <c r="Z6379" s="25" t="str">
        <f t="shared" si="9353"/>
        <v>#NAME?</v>
      </c>
      <c r="AA6379" s="25" t="str">
        <f t="shared" si="9354"/>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55"/>
        <v>17</v>
      </c>
      <c r="B6380" s="10">
        <f t="shared" si="8292"/>
        <v>25</v>
      </c>
      <c r="C6380" s="12" t="s">
        <v>1065</v>
      </c>
      <c r="D6380" s="21" t="str">
        <f t="shared" si="9356"/>
        <v>noun</v>
      </c>
      <c r="E6380" s="21" t="str">
        <f t="shared" si="9357"/>
        <v>masc acc sg of dhamma</v>
      </c>
      <c r="F6380" s="21" t="str">
        <f t="shared" si="9358"/>
        <v/>
      </c>
      <c r="G6380" s="21" t="str">
        <f t="shared" si="9359"/>
        <v>masc acc sg of dhamma</v>
      </c>
      <c r="H6380" s="21" t="str">
        <f t="shared" si="9360"/>
        <v>act, practice, behaviour</v>
      </c>
      <c r="I6380" s="21" t="str">
        <f t="shared" si="9361"/>
        <v/>
      </c>
      <c r="J6380" s="21" t="str">
        <f t="shared" si="9362"/>
        <v>√dhar (hold)</v>
      </c>
      <c r="K6380" s="21">
        <f t="shared" si="9363"/>
        <v>1</v>
      </c>
      <c r="L6380" s="21" t="str">
        <f t="shared" si="9364"/>
        <v>a</v>
      </c>
      <c r="M6380" s="21" t="str">
        <f t="shared" si="9365"/>
        <v/>
      </c>
      <c r="N6380" s="21" t="str">
        <f t="shared" si="9366"/>
        <v>√dhar + ma</v>
      </c>
      <c r="O6380" s="21" t="str">
        <f t="shared" si="9367"/>
        <v/>
      </c>
      <c r="P6380" s="21" t="str">
        <f t="shared" si="9368"/>
        <v/>
      </c>
      <c r="Q6380" s="21"/>
      <c r="R6380" s="21" t="s">
        <v>12028</v>
      </c>
      <c r="S6380" s="21" t="s">
        <v>12029</v>
      </c>
      <c r="T6380" s="21" t="s">
        <v>12030</v>
      </c>
      <c r="U6380" s="23"/>
      <c r="V6380" s="23"/>
      <c r="W6380" s="15">
        <f t="shared" si="2"/>
        <v>45635</v>
      </c>
      <c r="X6380" s="24">
        <v>6379.0</v>
      </c>
      <c r="Y6380" s="17" t="str">
        <f t="shared" si="9352"/>
        <v>=COUNTIFS(C$3:C6380,C6380)</v>
      </c>
      <c r="Z6380" s="25" t="str">
        <f t="shared" si="9353"/>
        <v>#NAME?</v>
      </c>
      <c r="AA6380" s="25" t="str">
        <f t="shared" si="9354"/>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55"/>
        <v>8</v>
      </c>
      <c r="B6381" s="10">
        <f t="shared" si="8292"/>
        <v>16</v>
      </c>
      <c r="C6381" s="12" t="s">
        <v>11921</v>
      </c>
      <c r="D6381" s="21" t="str">
        <f t="shared" si="9356"/>
        <v>comp</v>
      </c>
      <c r="E6381" s="21" t="str">
        <f t="shared" si="9357"/>
        <v>sandhi, fut + ind</v>
      </c>
      <c r="F6381" s="21" t="str">
        <f t="shared" si="9358"/>
        <v/>
      </c>
      <c r="G6381" s="21" t="str">
        <f t="shared" si="9359"/>
        <v>sandhi, fut + ind</v>
      </c>
      <c r="H6381" s="21" t="str">
        <f t="shared" si="9360"/>
        <v/>
      </c>
      <c r="I6381" s="21" t="str">
        <f t="shared" si="9361"/>
        <v/>
      </c>
      <c r="J6381" s="21" t="str">
        <f t="shared" si="9362"/>
        <v/>
      </c>
      <c r="K6381" s="21" t="str">
        <f t="shared" si="9363"/>
        <v/>
      </c>
      <c r="L6381" s="21" t="str">
        <f t="shared" si="9364"/>
        <v/>
      </c>
      <c r="M6381" s="21" t="str">
        <f t="shared" si="9365"/>
        <v/>
      </c>
      <c r="N6381" s="21" t="str">
        <f t="shared" si="9366"/>
        <v>desissāmi + iti</v>
      </c>
      <c r="O6381" s="21" t="str">
        <f t="shared" si="9367"/>
        <v/>
      </c>
      <c r="P6381" s="21" t="str">
        <f t="shared" si="9368"/>
        <v/>
      </c>
      <c r="Q6381" s="21" t="s">
        <v>11923</v>
      </c>
      <c r="R6381" s="21" t="s">
        <v>12028</v>
      </c>
      <c r="S6381" s="21" t="s">
        <v>12029</v>
      </c>
      <c r="T6381" s="21" t="s">
        <v>12030</v>
      </c>
      <c r="U6381" s="23"/>
      <c r="V6381" s="23"/>
      <c r="W6381" s="15">
        <f t="shared" si="2"/>
        <v>45635</v>
      </c>
      <c r="X6381" s="24">
        <v>6380.0</v>
      </c>
      <c r="Y6381" s="17" t="str">
        <f t="shared" si="9352"/>
        <v>=COUNTIFS(C$3:C6381,C6381)</v>
      </c>
      <c r="Z6381" s="25" t="str">
        <f t="shared" si="9353"/>
        <v>#NAME?</v>
      </c>
      <c r="AA6381" s="25" t="str">
        <f t="shared" si="9354"/>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55"/>
        <v>64</v>
      </c>
      <c r="B6382" s="10">
        <f t="shared" si="8292"/>
        <v>75</v>
      </c>
      <c r="C6382" s="12" t="s">
        <v>11137</v>
      </c>
      <c r="D6382" s="21" t="str">
        <f t="shared" si="9356"/>
        <v>noun</v>
      </c>
      <c r="E6382" s="21" t="s">
        <v>1988</v>
      </c>
      <c r="F6382" s="21" t="str">
        <f t="shared" si="9358"/>
        <v/>
      </c>
      <c r="G6382" s="21" t="str">
        <f t="shared" si="9359"/>
        <v>fem nom sg</v>
      </c>
      <c r="H6382" s="21" t="str">
        <f t="shared" si="9360"/>
        <v>training, precept, training precept</v>
      </c>
      <c r="I6382" s="21" t="str">
        <f t="shared" si="9361"/>
        <v/>
      </c>
      <c r="J6382" s="21" t="str">
        <f t="shared" si="9362"/>
        <v>√sikkh (train)</v>
      </c>
      <c r="K6382" s="21">
        <f t="shared" si="9363"/>
        <v>1</v>
      </c>
      <c r="L6382" s="21" t="str">
        <f t="shared" si="9364"/>
        <v>a</v>
      </c>
      <c r="M6382" s="21" t="str">
        <f t="shared" si="9365"/>
        <v/>
      </c>
      <c r="N6382" s="21" t="str">
        <f t="shared" si="9366"/>
        <v>√sikkh + ā</v>
      </c>
      <c r="O6382" s="21" t="str">
        <f t="shared" si="9367"/>
        <v/>
      </c>
      <c r="P6382" s="21" t="str">
        <f t="shared" si="9368"/>
        <v/>
      </c>
      <c r="Q6382" s="21"/>
      <c r="R6382" s="21" t="s">
        <v>12028</v>
      </c>
      <c r="S6382" s="21" t="s">
        <v>12029</v>
      </c>
      <c r="T6382" s="21" t="s">
        <v>12030</v>
      </c>
      <c r="U6382" s="23"/>
      <c r="V6382" s="23"/>
      <c r="W6382" s="15">
        <f t="shared" si="2"/>
        <v>45635</v>
      </c>
      <c r="X6382" s="24">
        <v>6381.0</v>
      </c>
      <c r="Y6382" s="17" t="str">
        <f t="shared" si="9352"/>
        <v>=COUNTIFS(C$3:C6382,C6382)</v>
      </c>
      <c r="Z6382" s="25" t="str">
        <f t="shared" si="9353"/>
        <v>#NAME?</v>
      </c>
      <c r="AA6382" s="25" t="str">
        <f t="shared" si="9354"/>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55"/>
        <v>65</v>
      </c>
      <c r="B6383" s="10">
        <f t="shared" si="8292"/>
        <v>76</v>
      </c>
      <c r="C6383" s="12" t="s">
        <v>10666</v>
      </c>
      <c r="D6383" s="21" t="str">
        <f t="shared" si="9356"/>
        <v>noun</v>
      </c>
      <c r="E6383" s="21" t="s">
        <v>11370</v>
      </c>
      <c r="F6383" s="21" t="str">
        <f t="shared" si="9358"/>
        <v/>
      </c>
      <c r="G6383" s="21" t="str">
        <f t="shared" si="9359"/>
        <v>nt abl sg of karaṇīya, ptp of karoti</v>
      </c>
      <c r="H6383" s="21" t="str">
        <f t="shared" si="9360"/>
        <v>duty; obligation; business; something to be done</v>
      </c>
      <c r="I6383" s="21" t="str">
        <f t="shared" si="9361"/>
        <v>to be done</v>
      </c>
      <c r="J6383" s="21" t="str">
        <f t="shared" si="9362"/>
        <v>√kar (do, make)</v>
      </c>
      <c r="K6383" s="21">
        <f t="shared" si="9363"/>
        <v>7</v>
      </c>
      <c r="L6383" s="21" t="str">
        <f t="shared" si="9364"/>
        <v>o</v>
      </c>
      <c r="M6383" s="21" t="str">
        <f t="shared" si="9365"/>
        <v/>
      </c>
      <c r="N6383" s="21" t="str">
        <f t="shared" si="9366"/>
        <v>√kar + aṇīya</v>
      </c>
      <c r="O6383" s="21" t="str">
        <f t="shared" si="9367"/>
        <v/>
      </c>
      <c r="P6383" s="21" t="str">
        <f t="shared" si="9368"/>
        <v/>
      </c>
      <c r="Q6383" s="21"/>
      <c r="R6383" s="21" t="s">
        <v>12028</v>
      </c>
      <c r="S6383" s="21" t="s">
        <v>12029</v>
      </c>
      <c r="T6383" s="21" t="s">
        <v>12030</v>
      </c>
      <c r="U6383" s="23"/>
      <c r="V6383" s="23"/>
      <c r="W6383" s="15">
        <f t="shared" si="2"/>
        <v>45635</v>
      </c>
      <c r="X6383" s="24">
        <v>6382.0</v>
      </c>
      <c r="Y6383" s="17" t="str">
        <f t="shared" si="9352"/>
        <v>=COUNTIFS(C$3:C6383,C6383)</v>
      </c>
      <c r="Z6383" s="25" t="str">
        <f t="shared" si="9353"/>
        <v>#NAME?</v>
      </c>
      <c r="AA6383" s="25" t="str">
        <f t="shared" si="9354"/>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92"/>
        <v>0</v>
      </c>
      <c r="C6384" s="130"/>
      <c r="D6384" s="130"/>
      <c r="E6384" s="130"/>
      <c r="F6384" s="130"/>
      <c r="G6384" s="130"/>
      <c r="H6384" s="130"/>
      <c r="I6384" s="130"/>
      <c r="J6384" s="130"/>
      <c r="K6384" s="130"/>
      <c r="L6384" s="130"/>
      <c r="M6384" s="130"/>
      <c r="N6384" s="130"/>
      <c r="O6384" s="130"/>
      <c r="P6384" s="130"/>
      <c r="Q6384" s="130"/>
      <c r="R6384" s="130"/>
      <c r="S6384" s="130"/>
      <c r="T6384" s="130"/>
      <c r="U6384" s="36"/>
      <c r="V6384" s="36"/>
      <c r="W6384" s="15">
        <f t="shared" si="2"/>
        <v>45635</v>
      </c>
      <c r="X6384" s="24">
        <v>6383.0</v>
      </c>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92"/>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2"/>
        <v>45635</v>
      </c>
      <c r="X6385" s="24">
        <v>6384.0</v>
      </c>
      <c r="Y6385" s="17" t="str">
        <f t="shared" ref="Y6385:Y6394" si="9369">formulatext(A6385)</f>
        <v>#N/A</v>
      </c>
      <c r="Z6385" s="25" t="str">
        <f t="shared" ref="Z6385:Z6394" si="9370">org.libreoffice.regex(Y6385,"(\= COUNTIFS\(C\$\d{1,3}:)(C\d{1,3})(,)(C\d{1,3})(\))","$2")</f>
        <v>#NAME?</v>
      </c>
      <c r="AA6385" s="25" t="str">
        <f t="shared" ref="AA6385:AA6394" si="9371">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92"/>
        <v>1</v>
      </c>
      <c r="C6386" s="12" t="s">
        <v>12041</v>
      </c>
      <c r="D6386" s="21"/>
      <c r="E6386" s="21"/>
      <c r="F6386" s="21"/>
      <c r="G6386" s="21"/>
      <c r="H6386" s="21"/>
      <c r="I6386" s="21"/>
      <c r="J6386" s="21"/>
      <c r="K6386" s="21"/>
      <c r="L6386" s="21"/>
      <c r="M6386" s="21"/>
      <c r="N6386" s="21"/>
      <c r="O6386" s="21"/>
      <c r="P6386" s="21"/>
      <c r="Q6386" s="21"/>
      <c r="R6386" s="21"/>
      <c r="S6386" s="21"/>
      <c r="T6386" s="21"/>
      <c r="U6386" s="23"/>
      <c r="V6386" s="23"/>
      <c r="W6386" s="15">
        <f t="shared" si="2"/>
        <v>45635</v>
      </c>
      <c r="X6386" s="24">
        <v>6385.0</v>
      </c>
      <c r="Y6386" s="17" t="str">
        <f t="shared" si="9369"/>
        <v>#N/A</v>
      </c>
      <c r="Z6386" s="25" t="str">
        <f t="shared" si="9370"/>
        <v>#NAME?</v>
      </c>
      <c r="AA6386" s="25" t="str">
        <f t="shared" si="9371"/>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72">COUNTIFS(C$3:C6387,C6387)</f>
        <v>70</v>
      </c>
      <c r="B6387" s="10">
        <f t="shared" si="8292"/>
        <v>80</v>
      </c>
      <c r="C6387" s="12" t="s">
        <v>1856</v>
      </c>
      <c r="D6387" s="21" t="str">
        <f t="shared" ref="D6387:D6388" si="9373">VLOOKUP($C6387,$C$1:$P$7320,2,0)</f>
        <v>ind</v>
      </c>
      <c r="E6387" s="21" t="str">
        <f t="shared" ref="E6387:E6388" si="9374">VLOOKUP($C6387,$C$1:$P$7320,3,0)</f>
        <v>neg</v>
      </c>
      <c r="F6387" s="21" t="str">
        <f t="shared" ref="F6387:F6388" si="9375">VLOOKUP($C6387,$C$1:$P$7320,4,0)</f>
        <v/>
      </c>
      <c r="G6387" s="21" t="str">
        <f t="shared" ref="G6387:G6388" si="9376">VLOOKUP($C6387,$C$1:$P$7320,3,0)</f>
        <v>neg</v>
      </c>
      <c r="H6387" s="21" t="str">
        <f t="shared" ref="H6387:H6388" si="9377">VLOOKUP($C6387,$C$1:$P$7320,6,0)</f>
        <v>not</v>
      </c>
      <c r="I6387" s="21" t="str">
        <f t="shared" ref="I6387:I6388" si="9378">VLOOKUP($C6387,$C$1:$P$7320,7,0)</f>
        <v/>
      </c>
      <c r="J6387" s="21" t="str">
        <f t="shared" ref="J6387:J6388" si="9379">VLOOKUP($C6387,$C$1:$P$7320,8,0)</f>
        <v/>
      </c>
      <c r="K6387" s="21" t="str">
        <f t="shared" ref="K6387:K6388" si="9380">VLOOKUP($C6387,$C$1:$P$7320,9,0)</f>
        <v/>
      </c>
      <c r="L6387" s="21" t="str">
        <f t="shared" ref="L6387:L6388" si="9381">VLOOKUP($C6387,$C$1:$P$7320,10,0)</f>
        <v/>
      </c>
      <c r="M6387" s="21" t="str">
        <f t="shared" ref="M6387:M6388" si="9382">VLOOKUP($C6387,$C$1:$P$7320,11,0)</f>
        <v/>
      </c>
      <c r="N6387" s="21" t="str">
        <f t="shared" ref="N6387:N6388" si="9383">VLOOKUP($C6387,$C$1:$P$7320,12,0)</f>
        <v/>
      </c>
      <c r="O6387" s="21" t="str">
        <f t="shared" ref="O6387:O6388" si="9384">VLOOKUP($C6387,$C$1:$P$7320,13,0)</f>
        <v/>
      </c>
      <c r="P6387" s="21" t="str">
        <f t="shared" ref="P6387:P6388" si="9385">VLOOKUP($C6387,$C$1:$P$7320,14,0)</f>
        <v/>
      </c>
      <c r="Q6387" s="21"/>
      <c r="R6387" s="21" t="s">
        <v>12041</v>
      </c>
      <c r="S6387" s="27" t="s">
        <v>12042</v>
      </c>
      <c r="T6387" s="21" t="s">
        <v>12043</v>
      </c>
      <c r="U6387" s="77"/>
      <c r="V6387" s="23"/>
      <c r="W6387" s="15">
        <f t="shared" si="2"/>
        <v>45635</v>
      </c>
      <c r="X6387" s="24">
        <v>6386.0</v>
      </c>
      <c r="Y6387" s="17" t="str">
        <f t="shared" si="9369"/>
        <v>=COUNTIFS(C$3:C6387,C6387)</v>
      </c>
      <c r="Z6387" s="25" t="str">
        <f t="shared" si="9370"/>
        <v>#NAME?</v>
      </c>
      <c r="AA6387" s="25" t="str">
        <f t="shared" si="9371"/>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72"/>
        <v>2</v>
      </c>
      <c r="B6388" s="10">
        <f t="shared" si="8292"/>
        <v>2</v>
      </c>
      <c r="C6388" s="12" t="s">
        <v>11363</v>
      </c>
      <c r="D6388" s="21" t="str">
        <f t="shared" si="9373"/>
        <v>noun</v>
      </c>
      <c r="E6388" s="21" t="str">
        <f t="shared" si="9374"/>
        <v>fem instr sg of pallatthikā</v>
      </c>
      <c r="F6388" s="21" t="str">
        <f t="shared" si="9375"/>
        <v/>
      </c>
      <c r="G6388" s="21" t="str">
        <f t="shared" si="9376"/>
        <v>fem instr sg of pallatthikā</v>
      </c>
      <c r="H6388" s="21" t="str">
        <f t="shared" si="9377"/>
        <v>sitting posture with something clasped around the knees</v>
      </c>
      <c r="I6388" s="21" t="str">
        <f t="shared" si="9378"/>
        <v>thrown around</v>
      </c>
      <c r="J6388" s="21" t="str">
        <f t="shared" si="9379"/>
        <v>√as (throw)</v>
      </c>
      <c r="K6388" s="21">
        <f t="shared" si="9380"/>
        <v>3</v>
      </c>
      <c r="L6388" s="21" t="str">
        <f t="shared" si="9381"/>
        <v>ya</v>
      </c>
      <c r="M6388" s="21" t="str">
        <f t="shared" si="9382"/>
        <v/>
      </c>
      <c r="N6388" s="21" t="str">
        <f t="shared" si="9383"/>
        <v>pari &gt; pali &gt; pall + √as + ta + ikā</v>
      </c>
      <c r="O6388" s="21" t="str">
        <f t="shared" si="9384"/>
        <v/>
      </c>
      <c r="P6388" s="21" t="str">
        <f t="shared" si="9385"/>
        <v/>
      </c>
      <c r="Q6388" s="21"/>
      <c r="R6388" s="21" t="s">
        <v>12041</v>
      </c>
      <c r="S6388" s="27" t="s">
        <v>12042</v>
      </c>
      <c r="T6388" s="21" t="s">
        <v>12043</v>
      </c>
      <c r="U6388" s="77"/>
      <c r="V6388" s="23"/>
      <c r="W6388" s="15">
        <f t="shared" si="2"/>
        <v>45635</v>
      </c>
      <c r="X6388" s="24">
        <v>6387.0</v>
      </c>
      <c r="Y6388" s="17" t="str">
        <f t="shared" si="9369"/>
        <v>=COUNTIFS(C$3:C6388,C6388)</v>
      </c>
      <c r="Z6388" s="25" t="str">
        <f t="shared" si="9370"/>
        <v>#NAME?</v>
      </c>
      <c r="AA6388" s="25" t="str">
        <f t="shared" si="9371"/>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2"/>
        <v>1</v>
      </c>
      <c r="B6389" s="10">
        <f t="shared" si="8292"/>
        <v>4</v>
      </c>
      <c r="C6389" s="12" t="s">
        <v>12044</v>
      </c>
      <c r="D6389" s="21" t="s">
        <v>183</v>
      </c>
      <c r="E6389" s="21" t="s">
        <v>12045</v>
      </c>
      <c r="F6389" s="21"/>
      <c r="G6389" s="21"/>
      <c r="H6389" s="21" t="s">
        <v>12046</v>
      </c>
      <c r="I6389" s="21"/>
      <c r="J6389" s="21" t="s">
        <v>12047</v>
      </c>
      <c r="K6389" s="21">
        <v>1.0</v>
      </c>
      <c r="L6389" s="21" t="s">
        <v>35</v>
      </c>
      <c r="M6389" s="21" t="s">
        <v>6044</v>
      </c>
      <c r="N6389" s="21" t="s">
        <v>10098</v>
      </c>
      <c r="O6389" s="21"/>
      <c r="P6389" s="21"/>
      <c r="Q6389" s="21"/>
      <c r="R6389" s="21" t="s">
        <v>12041</v>
      </c>
      <c r="S6389" s="27" t="s">
        <v>12042</v>
      </c>
      <c r="T6389" s="21" t="s">
        <v>12048</v>
      </c>
      <c r="U6389" s="23"/>
      <c r="V6389" s="23"/>
      <c r="W6389" s="15">
        <f t="shared" si="2"/>
        <v>45635</v>
      </c>
      <c r="X6389" s="24">
        <v>6388.0</v>
      </c>
      <c r="Y6389" s="17" t="str">
        <f t="shared" si="9369"/>
        <v>=COUNTIFS(C$3:C6389,C6389)</v>
      </c>
      <c r="Z6389" s="25" t="str">
        <f t="shared" si="9370"/>
        <v>#NAME?</v>
      </c>
      <c r="AA6389" s="25" t="str">
        <f t="shared" si="9371"/>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2"/>
        <v>9</v>
      </c>
      <c r="B6390" s="10">
        <f t="shared" si="8292"/>
        <v>16</v>
      </c>
      <c r="C6390" s="12" t="s">
        <v>11917</v>
      </c>
      <c r="D6390" s="21" t="str">
        <f t="shared" ref="D6390:D6394" si="9386">VLOOKUP($C6390,$C$1:$P$7320,2,0)</f>
        <v>adj</v>
      </c>
      <c r="E6390" s="21" t="str">
        <f t="shared" ref="E6390:E6392" si="9387">VLOOKUP($C6390,$C$1:$P$7320,3,0)</f>
        <v>masc dat sg of agilāna</v>
      </c>
      <c r="F6390" s="21" t="str">
        <f t="shared" ref="F6390:F6394" si="9388">VLOOKUP($C6390,$C$1:$P$7320,4,0)</f>
        <v/>
      </c>
      <c r="G6390" s="21" t="str">
        <f t="shared" ref="G6390:G6394" si="9389">VLOOKUP($C6390,$C$1:$P$7320,3,0)</f>
        <v>masc dat sg of agilāna</v>
      </c>
      <c r="H6390" s="21" t="str">
        <f t="shared" ref="H6390:H6394" si="9390">VLOOKUP($C6390,$C$1:$P$7320,6,0)</f>
        <v>to (someone who is) not sick</v>
      </c>
      <c r="I6390" s="21" t="str">
        <f t="shared" ref="I6390:I6394" si="9391">VLOOKUP($C6390,$C$1:$P$7320,7,0)</f>
        <v/>
      </c>
      <c r="J6390" s="21" t="str">
        <f t="shared" ref="J6390:J6394" si="9392">VLOOKUP($C6390,$C$1:$P$7320,8,0)</f>
        <v>√gilā (be sick, tired)</v>
      </c>
      <c r="K6390" s="21">
        <f t="shared" ref="K6390:K6394" si="9393">VLOOKUP($C6390,$C$1:$P$7320,9,0)</f>
        <v>3</v>
      </c>
      <c r="L6390" s="21" t="str">
        <f t="shared" ref="L6390:L6394" si="9394">VLOOKUP($C6390,$C$1:$P$7320,10,0)</f>
        <v>ya</v>
      </c>
      <c r="M6390" s="21" t="str">
        <f t="shared" ref="M6390:M6394" si="9395">VLOOKUP($C6390,$C$1:$P$7320,11,0)</f>
        <v/>
      </c>
      <c r="N6390" s="21" t="str">
        <f t="shared" ref="N6390:N6394" si="9396">VLOOKUP($C6390,$C$1:$P$7320,12,0)</f>
        <v>na + √gilā + ana</v>
      </c>
      <c r="O6390" s="21" t="str">
        <f t="shared" ref="O6390:O6394" si="9397">VLOOKUP($C6390,$C$1:$P$7320,13,0)</f>
        <v/>
      </c>
      <c r="P6390" s="21" t="str">
        <f t="shared" ref="P6390:P6394" si="9398">VLOOKUP($C6390,$C$1:$P$7320,14,0)</f>
        <v/>
      </c>
      <c r="Q6390" s="21"/>
      <c r="R6390" s="21" t="s">
        <v>12041</v>
      </c>
      <c r="S6390" s="27" t="s">
        <v>12042</v>
      </c>
      <c r="T6390" s="21" t="s">
        <v>12043</v>
      </c>
      <c r="U6390" s="23"/>
      <c r="V6390" s="23"/>
      <c r="W6390" s="15">
        <f t="shared" si="2"/>
        <v>45635</v>
      </c>
      <c r="X6390" s="24">
        <v>6389.0</v>
      </c>
      <c r="Y6390" s="17" t="str">
        <f t="shared" si="9369"/>
        <v>=COUNTIFS(C$3:C6390,C6390)</v>
      </c>
      <c r="Z6390" s="25" t="str">
        <f t="shared" si="9370"/>
        <v>#NAME?</v>
      </c>
      <c r="AA6390" s="25" t="str">
        <f t="shared" si="9371"/>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2"/>
        <v>18</v>
      </c>
      <c r="B6391" s="10">
        <f t="shared" si="8292"/>
        <v>25</v>
      </c>
      <c r="C6391" s="12" t="s">
        <v>1065</v>
      </c>
      <c r="D6391" s="21" t="str">
        <f t="shared" si="9386"/>
        <v>noun</v>
      </c>
      <c r="E6391" s="21" t="str">
        <f t="shared" si="9387"/>
        <v>masc acc sg of dhamma</v>
      </c>
      <c r="F6391" s="21" t="str">
        <f t="shared" si="9388"/>
        <v/>
      </c>
      <c r="G6391" s="21" t="str">
        <f t="shared" si="9389"/>
        <v>masc acc sg of dhamma</v>
      </c>
      <c r="H6391" s="21" t="str">
        <f t="shared" si="9390"/>
        <v>act, practice, behaviour</v>
      </c>
      <c r="I6391" s="21" t="str">
        <f t="shared" si="9391"/>
        <v/>
      </c>
      <c r="J6391" s="21" t="str">
        <f t="shared" si="9392"/>
        <v>√dhar (hold)</v>
      </c>
      <c r="K6391" s="21">
        <f t="shared" si="9393"/>
        <v>1</v>
      </c>
      <c r="L6391" s="21" t="str">
        <f t="shared" si="9394"/>
        <v>a</v>
      </c>
      <c r="M6391" s="21" t="str">
        <f t="shared" si="9395"/>
        <v/>
      </c>
      <c r="N6391" s="21" t="str">
        <f t="shared" si="9396"/>
        <v>√dhar + ma</v>
      </c>
      <c r="O6391" s="21" t="str">
        <f t="shared" si="9397"/>
        <v/>
      </c>
      <c r="P6391" s="21" t="str">
        <f t="shared" si="9398"/>
        <v/>
      </c>
      <c r="Q6391" s="21"/>
      <c r="R6391" s="21" t="s">
        <v>12041</v>
      </c>
      <c r="S6391" s="27" t="s">
        <v>12042</v>
      </c>
      <c r="T6391" s="21" t="s">
        <v>12043</v>
      </c>
      <c r="U6391" s="23"/>
      <c r="V6391" s="23"/>
      <c r="W6391" s="15">
        <f t="shared" si="2"/>
        <v>45635</v>
      </c>
      <c r="X6391" s="24">
        <v>6390.0</v>
      </c>
      <c r="Y6391" s="17" t="str">
        <f t="shared" si="9369"/>
        <v>=COUNTIFS(C$3:C6391,C6391)</v>
      </c>
      <c r="Z6391" s="25" t="str">
        <f t="shared" si="9370"/>
        <v>#NAME?</v>
      </c>
      <c r="AA6391" s="25" t="str">
        <f t="shared" si="9371"/>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2"/>
        <v>9</v>
      </c>
      <c r="B6392" s="10">
        <f t="shared" si="8292"/>
        <v>16</v>
      </c>
      <c r="C6392" s="12" t="s">
        <v>11921</v>
      </c>
      <c r="D6392" s="21" t="str">
        <f t="shared" si="9386"/>
        <v>comp</v>
      </c>
      <c r="E6392" s="21" t="str">
        <f t="shared" si="9387"/>
        <v>sandhi, fut + ind</v>
      </c>
      <c r="F6392" s="21" t="str">
        <f t="shared" si="9388"/>
        <v/>
      </c>
      <c r="G6392" s="21" t="str">
        <f t="shared" si="9389"/>
        <v>sandhi, fut + ind</v>
      </c>
      <c r="H6392" s="21" t="str">
        <f t="shared" si="9390"/>
        <v/>
      </c>
      <c r="I6392" s="21" t="str">
        <f t="shared" si="9391"/>
        <v/>
      </c>
      <c r="J6392" s="21" t="str">
        <f t="shared" si="9392"/>
        <v/>
      </c>
      <c r="K6392" s="21" t="str">
        <f t="shared" si="9393"/>
        <v/>
      </c>
      <c r="L6392" s="21" t="str">
        <f t="shared" si="9394"/>
        <v/>
      </c>
      <c r="M6392" s="21" t="str">
        <f t="shared" si="9395"/>
        <v/>
      </c>
      <c r="N6392" s="21" t="str">
        <f t="shared" si="9396"/>
        <v>desissāmi + iti</v>
      </c>
      <c r="O6392" s="21" t="str">
        <f t="shared" si="9397"/>
        <v/>
      </c>
      <c r="P6392" s="21" t="str">
        <f t="shared" si="9398"/>
        <v/>
      </c>
      <c r="Q6392" s="21" t="s">
        <v>11923</v>
      </c>
      <c r="R6392" s="21" t="s">
        <v>12041</v>
      </c>
      <c r="S6392" s="27" t="s">
        <v>12042</v>
      </c>
      <c r="T6392" s="21" t="s">
        <v>12043</v>
      </c>
      <c r="U6392" s="23"/>
      <c r="V6392" s="23"/>
      <c r="W6392" s="15">
        <f t="shared" si="2"/>
        <v>45635</v>
      </c>
      <c r="X6392" s="24">
        <v>6391.0</v>
      </c>
      <c r="Y6392" s="17" t="str">
        <f t="shared" si="9369"/>
        <v>=COUNTIFS(C$3:C6392,C6392)</v>
      </c>
      <c r="Z6392" s="25" t="str">
        <f t="shared" si="9370"/>
        <v>#NAME?</v>
      </c>
      <c r="AA6392" s="25" t="str">
        <f t="shared" si="9371"/>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2"/>
        <v>65</v>
      </c>
      <c r="B6393" s="10">
        <f t="shared" si="8292"/>
        <v>75</v>
      </c>
      <c r="C6393" s="12" t="s">
        <v>11137</v>
      </c>
      <c r="D6393" s="21" t="str">
        <f t="shared" si="9386"/>
        <v>noun</v>
      </c>
      <c r="E6393" s="21" t="s">
        <v>1988</v>
      </c>
      <c r="F6393" s="21" t="str">
        <f t="shared" si="9388"/>
        <v/>
      </c>
      <c r="G6393" s="21" t="str">
        <f t="shared" si="9389"/>
        <v>fem nom sg</v>
      </c>
      <c r="H6393" s="21" t="str">
        <f t="shared" si="9390"/>
        <v>training, precept, training precept</v>
      </c>
      <c r="I6393" s="21" t="str">
        <f t="shared" si="9391"/>
        <v/>
      </c>
      <c r="J6393" s="21" t="str">
        <f t="shared" si="9392"/>
        <v>√sikkh (train)</v>
      </c>
      <c r="K6393" s="21">
        <f t="shared" si="9393"/>
        <v>1</v>
      </c>
      <c r="L6393" s="21" t="str">
        <f t="shared" si="9394"/>
        <v>a</v>
      </c>
      <c r="M6393" s="21" t="str">
        <f t="shared" si="9395"/>
        <v/>
      </c>
      <c r="N6393" s="21" t="str">
        <f t="shared" si="9396"/>
        <v>√sikkh + ā</v>
      </c>
      <c r="O6393" s="21" t="str">
        <f t="shared" si="9397"/>
        <v/>
      </c>
      <c r="P6393" s="21" t="str">
        <f t="shared" si="9398"/>
        <v/>
      </c>
      <c r="Q6393" s="21"/>
      <c r="R6393" s="21" t="s">
        <v>12041</v>
      </c>
      <c r="S6393" s="27" t="s">
        <v>12042</v>
      </c>
      <c r="T6393" s="21" t="s">
        <v>12043</v>
      </c>
      <c r="U6393" s="23"/>
      <c r="V6393" s="23"/>
      <c r="W6393" s="15">
        <f t="shared" si="2"/>
        <v>45635</v>
      </c>
      <c r="X6393" s="24">
        <v>6392.0</v>
      </c>
      <c r="Y6393" s="17" t="str">
        <f t="shared" si="9369"/>
        <v>=COUNTIFS(C$3:C6393,C6393)</v>
      </c>
      <c r="Z6393" s="25" t="str">
        <f t="shared" si="9370"/>
        <v>#NAME?</v>
      </c>
      <c r="AA6393" s="25" t="str">
        <f t="shared" si="9371"/>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2"/>
        <v>66</v>
      </c>
      <c r="B6394" s="10">
        <f t="shared" si="8292"/>
        <v>76</v>
      </c>
      <c r="C6394" s="12" t="s">
        <v>10666</v>
      </c>
      <c r="D6394" s="21" t="str">
        <f t="shared" si="9386"/>
        <v>noun</v>
      </c>
      <c r="E6394" s="21" t="s">
        <v>11370</v>
      </c>
      <c r="F6394" s="21" t="str">
        <f t="shared" si="9388"/>
        <v/>
      </c>
      <c r="G6394" s="21" t="str">
        <f t="shared" si="9389"/>
        <v>nt abl sg of karaṇīya, ptp of karoti</v>
      </c>
      <c r="H6394" s="21" t="str">
        <f t="shared" si="9390"/>
        <v>duty; obligation; business; something to be done</v>
      </c>
      <c r="I6394" s="21" t="str">
        <f t="shared" si="9391"/>
        <v>to be done</v>
      </c>
      <c r="J6394" s="21" t="str">
        <f t="shared" si="9392"/>
        <v>√kar (do, make)</v>
      </c>
      <c r="K6394" s="21">
        <f t="shared" si="9393"/>
        <v>7</v>
      </c>
      <c r="L6394" s="21" t="str">
        <f t="shared" si="9394"/>
        <v>o</v>
      </c>
      <c r="M6394" s="21" t="str">
        <f t="shared" si="9395"/>
        <v/>
      </c>
      <c r="N6394" s="21" t="str">
        <f t="shared" si="9396"/>
        <v>√kar + aṇīya</v>
      </c>
      <c r="O6394" s="21" t="str">
        <f t="shared" si="9397"/>
        <v/>
      </c>
      <c r="P6394" s="21" t="str">
        <f t="shared" si="9398"/>
        <v/>
      </c>
      <c r="Q6394" s="21"/>
      <c r="R6394" s="21" t="s">
        <v>12041</v>
      </c>
      <c r="S6394" s="27" t="s">
        <v>12042</v>
      </c>
      <c r="T6394" s="21" t="s">
        <v>12043</v>
      </c>
      <c r="U6394" s="23"/>
      <c r="V6394" s="23"/>
      <c r="W6394" s="15">
        <f t="shared" si="2"/>
        <v>45635</v>
      </c>
      <c r="X6394" s="24">
        <v>6393.0</v>
      </c>
      <c r="Y6394" s="17" t="str">
        <f t="shared" si="9369"/>
        <v>=COUNTIFS(C$3:C6394,C6394)</v>
      </c>
      <c r="Z6394" s="25" t="str">
        <f t="shared" si="9370"/>
        <v>#NAME?</v>
      </c>
      <c r="AA6394" s="25" t="str">
        <f t="shared" si="9371"/>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92"/>
        <v>0</v>
      </c>
      <c r="C6395" s="130"/>
      <c r="D6395" s="130"/>
      <c r="E6395" s="130"/>
      <c r="F6395" s="130"/>
      <c r="G6395" s="130"/>
      <c r="H6395" s="130"/>
      <c r="I6395" s="130"/>
      <c r="J6395" s="130"/>
      <c r="K6395" s="130"/>
      <c r="L6395" s="130"/>
      <c r="M6395" s="130"/>
      <c r="N6395" s="130"/>
      <c r="O6395" s="130"/>
      <c r="P6395" s="130"/>
      <c r="Q6395" s="130"/>
      <c r="R6395" s="130"/>
      <c r="S6395" s="130"/>
      <c r="T6395" s="130"/>
      <c r="U6395" s="36"/>
      <c r="V6395" s="36"/>
      <c r="W6395" s="15">
        <f t="shared" si="2"/>
        <v>45635</v>
      </c>
      <c r="X6395" s="24">
        <v>6394.0</v>
      </c>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92"/>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2"/>
        <v>45635</v>
      </c>
      <c r="X6396" s="24">
        <v>6395.0</v>
      </c>
      <c r="Y6396" s="17" t="str">
        <f t="shared" ref="Y6396:Y6406" si="9399">formulatext(A6396)</f>
        <v>#N/A</v>
      </c>
      <c r="Z6396" s="25" t="str">
        <f t="shared" ref="Z6396:Z6406" si="9400">org.libreoffice.regex(Y6396,"(\= COUNTIFS\(C\$\d{1,3}:)(C\d{1,3})(,)(C\d{1,3})(\))","$2")</f>
        <v>#NAME?</v>
      </c>
      <c r="AA6396" s="25" t="str">
        <f t="shared" ref="AA6396:AA6406" si="9401">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92"/>
        <v>1</v>
      </c>
      <c r="C6397" s="12" t="s">
        <v>12049</v>
      </c>
      <c r="D6397" s="21"/>
      <c r="E6397" s="21"/>
      <c r="F6397" s="21"/>
      <c r="G6397" s="21"/>
      <c r="H6397" s="21"/>
      <c r="I6397" s="21"/>
      <c r="J6397" s="21"/>
      <c r="K6397" s="21"/>
      <c r="L6397" s="21"/>
      <c r="M6397" s="21"/>
      <c r="N6397" s="21"/>
      <c r="O6397" s="21"/>
      <c r="P6397" s="21"/>
      <c r="Q6397" s="21"/>
      <c r="R6397" s="21"/>
      <c r="S6397" s="21"/>
      <c r="T6397" s="21"/>
      <c r="U6397" s="23"/>
      <c r="V6397" s="23"/>
      <c r="W6397" s="15">
        <f t="shared" si="2"/>
        <v>45635</v>
      </c>
      <c r="X6397" s="24">
        <v>6396.0</v>
      </c>
      <c r="Y6397" s="17" t="str">
        <f t="shared" si="9399"/>
        <v>#N/A</v>
      </c>
      <c r="Z6397" s="25" t="str">
        <f t="shared" si="9400"/>
        <v>#NAME?</v>
      </c>
      <c r="AA6397" s="25" t="str">
        <f t="shared" si="9401"/>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402">COUNTIFS(C$3:C6398,C6398)</f>
        <v>71</v>
      </c>
      <c r="B6398" s="10">
        <f t="shared" si="8292"/>
        <v>80</v>
      </c>
      <c r="C6398" s="12" t="s">
        <v>1856</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12049</v>
      </c>
      <c r="S6398" s="21" t="s">
        <v>12050</v>
      </c>
      <c r="T6398" s="21" t="s">
        <v>12051</v>
      </c>
      <c r="U6398" s="77"/>
      <c r="V6398" s="23"/>
      <c r="W6398" s="15">
        <f t="shared" si="2"/>
        <v>45635</v>
      </c>
      <c r="X6398" s="24">
        <v>6397.0</v>
      </c>
      <c r="Y6398" s="17" t="str">
        <f t="shared" si="9399"/>
        <v>=COUNTIFS(C$3:C6398,C6398)</v>
      </c>
      <c r="Z6398" s="25" t="str">
        <f t="shared" si="9400"/>
        <v>#NAME?</v>
      </c>
      <c r="AA6398" s="25" t="str">
        <f t="shared" si="9401"/>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402"/>
        <v>1</v>
      </c>
      <c r="B6399" s="10">
        <f t="shared" si="8292"/>
        <v>1</v>
      </c>
      <c r="C6399" s="12" t="s">
        <v>12052</v>
      </c>
      <c r="D6399" s="21" t="s">
        <v>47</v>
      </c>
      <c r="E6399" s="21" t="s">
        <v>12053</v>
      </c>
      <c r="F6399" s="21"/>
      <c r="G6399" s="21"/>
      <c r="H6399" s="21" t="s">
        <v>12054</v>
      </c>
      <c r="I6399" s="21" t="s">
        <v>12055</v>
      </c>
      <c r="J6399" s="21"/>
      <c r="K6399" s="21"/>
      <c r="L6399" s="21"/>
      <c r="M6399" s="21"/>
      <c r="N6399" s="21" t="s">
        <v>12056</v>
      </c>
      <c r="O6399" s="21" t="s">
        <v>65</v>
      </c>
      <c r="P6399" s="21" t="s">
        <v>12056</v>
      </c>
      <c r="Q6399" s="21" t="s">
        <v>12057</v>
      </c>
      <c r="R6399" s="21" t="s">
        <v>12049</v>
      </c>
      <c r="S6399" s="21" t="s">
        <v>12050</v>
      </c>
      <c r="T6399" s="21" t="s">
        <v>12058</v>
      </c>
      <c r="U6399" s="23"/>
      <c r="V6399" s="23"/>
      <c r="W6399" s="15">
        <f t="shared" si="2"/>
        <v>45635</v>
      </c>
      <c r="X6399" s="24">
        <v>6398.0</v>
      </c>
      <c r="Y6399" s="17" t="str">
        <f t="shared" si="9399"/>
        <v>=COUNTIFS(C$3:C6399,C6399)</v>
      </c>
      <c r="Z6399" s="25" t="str">
        <f t="shared" si="9400"/>
        <v>#NAME?</v>
      </c>
      <c r="AA6399" s="25" t="str">
        <f t="shared" si="9401"/>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2"/>
        <v>1</v>
      </c>
      <c r="B6400" s="10">
        <f t="shared" si="8292"/>
        <v>1</v>
      </c>
      <c r="C6400" s="12" t="s">
        <v>12059</v>
      </c>
      <c r="D6400" s="21" t="s">
        <v>183</v>
      </c>
      <c r="E6400" s="21" t="s">
        <v>12060</v>
      </c>
      <c r="F6400" s="21"/>
      <c r="G6400" s="21"/>
      <c r="H6400" s="21" t="s">
        <v>10758</v>
      </c>
      <c r="I6400" s="21"/>
      <c r="J6400" s="21" t="s">
        <v>12061</v>
      </c>
      <c r="K6400" s="21">
        <v>8.0</v>
      </c>
      <c r="L6400" s="21" t="s">
        <v>196</v>
      </c>
      <c r="M6400" s="21"/>
      <c r="N6400" s="21" t="s">
        <v>12062</v>
      </c>
      <c r="O6400" s="21"/>
      <c r="P6400" s="21"/>
      <c r="Q6400" s="21" t="s">
        <v>12063</v>
      </c>
      <c r="R6400" s="21" t="s">
        <v>12049</v>
      </c>
      <c r="S6400" s="21" t="s">
        <v>12050</v>
      </c>
      <c r="T6400" s="21" t="s">
        <v>12064</v>
      </c>
      <c r="U6400" s="23"/>
      <c r="V6400" s="23"/>
      <c r="W6400" s="15">
        <f t="shared" si="2"/>
        <v>45635</v>
      </c>
      <c r="X6400" s="24">
        <v>6399.0</v>
      </c>
      <c r="Y6400" s="17" t="str">
        <f t="shared" si="9399"/>
        <v>=COUNTIFS(C$3:C6400,C6400)</v>
      </c>
      <c r="Z6400" s="25" t="str">
        <f t="shared" si="9400"/>
        <v>#NAME?</v>
      </c>
      <c r="AA6400" s="25" t="str">
        <f t="shared" si="9401"/>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2"/>
        <v>1</v>
      </c>
      <c r="B6401" s="10">
        <f t="shared" si="8292"/>
        <v>2</v>
      </c>
      <c r="C6401" s="12" t="s">
        <v>12065</v>
      </c>
      <c r="D6401" s="21" t="s">
        <v>250</v>
      </c>
      <c r="E6401" s="21" t="s">
        <v>12066</v>
      </c>
      <c r="F6401" s="21"/>
      <c r="G6401" s="21"/>
      <c r="H6401" s="21" t="s">
        <v>12067</v>
      </c>
      <c r="I6401" s="21" t="s">
        <v>12068</v>
      </c>
      <c r="J6401" s="21"/>
      <c r="K6401" s="21"/>
      <c r="L6401" s="21"/>
      <c r="M6401" s="21"/>
      <c r="N6401" s="21"/>
      <c r="O6401" s="21"/>
      <c r="P6401" s="21"/>
      <c r="Q6401" s="21"/>
      <c r="R6401" s="21" t="s">
        <v>12049</v>
      </c>
      <c r="S6401" s="21" t="s">
        <v>12050</v>
      </c>
      <c r="T6401" s="21" t="s">
        <v>12069</v>
      </c>
      <c r="U6401" s="23"/>
      <c r="V6401" s="23"/>
      <c r="W6401" s="15">
        <f t="shared" si="2"/>
        <v>45635</v>
      </c>
      <c r="X6401" s="24">
        <v>6400.0</v>
      </c>
      <c r="Y6401" s="17" t="str">
        <f t="shared" si="9399"/>
        <v>=COUNTIFS(C$3:C6401,C6401)</v>
      </c>
      <c r="Z6401" s="25" t="str">
        <f t="shared" si="9400"/>
        <v>#NAME?</v>
      </c>
      <c r="AA6401" s="25" t="str">
        <f t="shared" si="9401"/>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2"/>
        <v>10</v>
      </c>
      <c r="B6402" s="10">
        <f t="shared" si="8292"/>
        <v>16</v>
      </c>
      <c r="C6402" s="12" t="s">
        <v>11917</v>
      </c>
      <c r="D6402" s="21" t="str">
        <f t="shared" ref="D6402:D6406" si="9403">VLOOKUP($C6402,$C$1:$P$7320,2,0)</f>
        <v>adj</v>
      </c>
      <c r="E6402" s="21" t="str">
        <f t="shared" ref="E6402:E6404" si="9404">VLOOKUP($C6402,$C$1:$P$7320,3,0)</f>
        <v>masc dat sg of agilāna</v>
      </c>
      <c r="F6402" s="21" t="str">
        <f t="shared" ref="F6402:F6406" si="9405">VLOOKUP($C6402,$C$1:$P$7320,4,0)</f>
        <v/>
      </c>
      <c r="G6402" s="21" t="str">
        <f t="shared" ref="G6402:G6406" si="9406">VLOOKUP($C6402,$C$1:$P$7320,3,0)</f>
        <v>masc dat sg of agilāna</v>
      </c>
      <c r="H6402" s="21" t="str">
        <f t="shared" ref="H6402:H6406" si="9407">VLOOKUP($C6402,$C$1:$P$7320,6,0)</f>
        <v>to (someone who is) not sick</v>
      </c>
      <c r="I6402" s="21" t="str">
        <f t="shared" ref="I6402:I6406" si="9408">VLOOKUP($C6402,$C$1:$P$7320,7,0)</f>
        <v/>
      </c>
      <c r="J6402" s="21" t="str">
        <f t="shared" ref="J6402:J6406" si="9409">VLOOKUP($C6402,$C$1:$P$7320,8,0)</f>
        <v>√gilā (be sick, tired)</v>
      </c>
      <c r="K6402" s="21">
        <f t="shared" ref="K6402:K6406" si="9410">VLOOKUP($C6402,$C$1:$P$7320,9,0)</f>
        <v>3</v>
      </c>
      <c r="L6402" s="21" t="str">
        <f t="shared" ref="L6402:L6406" si="9411">VLOOKUP($C6402,$C$1:$P$7320,10,0)</f>
        <v>ya</v>
      </c>
      <c r="M6402" s="21" t="str">
        <f t="shared" ref="M6402:M6406" si="9412">VLOOKUP($C6402,$C$1:$P$7320,11,0)</f>
        <v/>
      </c>
      <c r="N6402" s="21" t="str">
        <f t="shared" ref="N6402:N6406" si="9413">VLOOKUP($C6402,$C$1:$P$7320,12,0)</f>
        <v>na + √gilā + ana</v>
      </c>
      <c r="O6402" s="21" t="str">
        <f t="shared" ref="O6402:O6406" si="9414">VLOOKUP($C6402,$C$1:$P$7320,13,0)</f>
        <v/>
      </c>
      <c r="P6402" s="21" t="str">
        <f t="shared" ref="P6402:P6406" si="9415">VLOOKUP($C6402,$C$1:$P$7320,14,0)</f>
        <v/>
      </c>
      <c r="Q6402" s="21"/>
      <c r="R6402" s="21" t="s">
        <v>12049</v>
      </c>
      <c r="S6402" s="21" t="s">
        <v>12050</v>
      </c>
      <c r="T6402" s="21" t="s">
        <v>12051</v>
      </c>
      <c r="U6402" s="23"/>
      <c r="V6402" s="23"/>
      <c r="W6402" s="15">
        <f t="shared" si="2"/>
        <v>45635</v>
      </c>
      <c r="X6402" s="24">
        <v>6401.0</v>
      </c>
      <c r="Y6402" s="17" t="str">
        <f t="shared" si="9399"/>
        <v>=COUNTIFS(C$3:C6402,C6402)</v>
      </c>
      <c r="Z6402" s="25" t="str">
        <f t="shared" si="9400"/>
        <v>#NAME?</v>
      </c>
      <c r="AA6402" s="25" t="str">
        <f t="shared" si="9401"/>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2"/>
        <v>19</v>
      </c>
      <c r="B6403" s="10">
        <f t="shared" si="8292"/>
        <v>25</v>
      </c>
      <c r="C6403" s="12" t="s">
        <v>1065</v>
      </c>
      <c r="D6403" s="21" t="str">
        <f t="shared" si="9403"/>
        <v>noun</v>
      </c>
      <c r="E6403" s="21" t="str">
        <f t="shared" si="9404"/>
        <v>masc acc sg of dhamma</v>
      </c>
      <c r="F6403" s="21" t="str">
        <f t="shared" si="9405"/>
        <v/>
      </c>
      <c r="G6403" s="21" t="str">
        <f t="shared" si="9406"/>
        <v>masc acc sg of dhamma</v>
      </c>
      <c r="H6403" s="21" t="str">
        <f t="shared" si="9407"/>
        <v>act, practice, behaviour</v>
      </c>
      <c r="I6403" s="21" t="str">
        <f t="shared" si="9408"/>
        <v/>
      </c>
      <c r="J6403" s="21" t="str">
        <f t="shared" si="9409"/>
        <v>√dhar (hold)</v>
      </c>
      <c r="K6403" s="21">
        <f t="shared" si="9410"/>
        <v>1</v>
      </c>
      <c r="L6403" s="21" t="str">
        <f t="shared" si="9411"/>
        <v>a</v>
      </c>
      <c r="M6403" s="21" t="str">
        <f t="shared" si="9412"/>
        <v/>
      </c>
      <c r="N6403" s="21" t="str">
        <f t="shared" si="9413"/>
        <v>√dhar + ma</v>
      </c>
      <c r="O6403" s="21" t="str">
        <f t="shared" si="9414"/>
        <v/>
      </c>
      <c r="P6403" s="21" t="str">
        <f t="shared" si="9415"/>
        <v/>
      </c>
      <c r="Q6403" s="21"/>
      <c r="R6403" s="21" t="s">
        <v>12049</v>
      </c>
      <c r="S6403" s="21" t="s">
        <v>12050</v>
      </c>
      <c r="T6403" s="21" t="s">
        <v>12051</v>
      </c>
      <c r="U6403" s="23"/>
      <c r="V6403" s="23"/>
      <c r="W6403" s="15">
        <f t="shared" si="2"/>
        <v>45635</v>
      </c>
      <c r="X6403" s="24">
        <v>6402.0</v>
      </c>
      <c r="Y6403" s="17" t="str">
        <f t="shared" si="9399"/>
        <v>=COUNTIFS(C$3:C6403,C6403)</v>
      </c>
      <c r="Z6403" s="25" t="str">
        <f t="shared" si="9400"/>
        <v>#NAME?</v>
      </c>
      <c r="AA6403" s="25" t="str">
        <f t="shared" si="9401"/>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2"/>
        <v>10</v>
      </c>
      <c r="B6404" s="10">
        <f t="shared" si="8292"/>
        <v>16</v>
      </c>
      <c r="C6404" s="12" t="s">
        <v>11921</v>
      </c>
      <c r="D6404" s="21" t="str">
        <f t="shared" si="9403"/>
        <v>comp</v>
      </c>
      <c r="E6404" s="21" t="str">
        <f t="shared" si="9404"/>
        <v>sandhi, fut + ind</v>
      </c>
      <c r="F6404" s="21" t="str">
        <f t="shared" si="9405"/>
        <v/>
      </c>
      <c r="G6404" s="21" t="str">
        <f t="shared" si="9406"/>
        <v>sandhi, fut + ind</v>
      </c>
      <c r="H6404" s="21" t="str">
        <f t="shared" si="9407"/>
        <v/>
      </c>
      <c r="I6404" s="21" t="str">
        <f t="shared" si="9408"/>
        <v/>
      </c>
      <c r="J6404" s="21" t="str">
        <f t="shared" si="9409"/>
        <v/>
      </c>
      <c r="K6404" s="21" t="str">
        <f t="shared" si="9410"/>
        <v/>
      </c>
      <c r="L6404" s="21" t="str">
        <f t="shared" si="9411"/>
        <v/>
      </c>
      <c r="M6404" s="21" t="str">
        <f t="shared" si="9412"/>
        <v/>
      </c>
      <c r="N6404" s="21" t="str">
        <f t="shared" si="9413"/>
        <v>desissāmi + iti</v>
      </c>
      <c r="O6404" s="21" t="str">
        <f t="shared" si="9414"/>
        <v/>
      </c>
      <c r="P6404" s="21" t="str">
        <f t="shared" si="9415"/>
        <v/>
      </c>
      <c r="Q6404" s="21" t="s">
        <v>11923</v>
      </c>
      <c r="R6404" s="21" t="s">
        <v>12049</v>
      </c>
      <c r="S6404" s="21" t="s">
        <v>12050</v>
      </c>
      <c r="T6404" s="21" t="s">
        <v>12051</v>
      </c>
      <c r="U6404" s="23"/>
      <c r="V6404" s="23"/>
      <c r="W6404" s="15">
        <f t="shared" si="2"/>
        <v>45635</v>
      </c>
      <c r="X6404" s="24">
        <v>6403.0</v>
      </c>
      <c r="Y6404" s="17" t="str">
        <f t="shared" si="9399"/>
        <v>=COUNTIFS(C$3:C6404,C6404)</v>
      </c>
      <c r="Z6404" s="25" t="str">
        <f t="shared" si="9400"/>
        <v>#NAME?</v>
      </c>
      <c r="AA6404" s="25" t="str">
        <f t="shared" si="9401"/>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2"/>
        <v>66</v>
      </c>
      <c r="B6405" s="10">
        <f t="shared" si="8292"/>
        <v>75</v>
      </c>
      <c r="C6405" s="12" t="s">
        <v>11137</v>
      </c>
      <c r="D6405" s="21" t="str">
        <f t="shared" si="9403"/>
        <v>noun</v>
      </c>
      <c r="E6405" s="21" t="s">
        <v>1988</v>
      </c>
      <c r="F6405" s="21" t="str">
        <f t="shared" si="9405"/>
        <v/>
      </c>
      <c r="G6405" s="21" t="str">
        <f t="shared" si="9406"/>
        <v>fem nom sg</v>
      </c>
      <c r="H6405" s="21" t="str">
        <f t="shared" si="9407"/>
        <v>training, precept, training precept</v>
      </c>
      <c r="I6405" s="21" t="str">
        <f t="shared" si="9408"/>
        <v/>
      </c>
      <c r="J6405" s="21" t="str">
        <f t="shared" si="9409"/>
        <v>√sikkh (train)</v>
      </c>
      <c r="K6405" s="21">
        <f t="shared" si="9410"/>
        <v>1</v>
      </c>
      <c r="L6405" s="21" t="str">
        <f t="shared" si="9411"/>
        <v>a</v>
      </c>
      <c r="M6405" s="21" t="str">
        <f t="shared" si="9412"/>
        <v/>
      </c>
      <c r="N6405" s="21" t="str">
        <f t="shared" si="9413"/>
        <v>√sikkh + ā</v>
      </c>
      <c r="O6405" s="21" t="str">
        <f t="shared" si="9414"/>
        <v/>
      </c>
      <c r="P6405" s="21" t="str">
        <f t="shared" si="9415"/>
        <v/>
      </c>
      <c r="Q6405" s="21"/>
      <c r="R6405" s="21" t="s">
        <v>12049</v>
      </c>
      <c r="S6405" s="21" t="s">
        <v>12050</v>
      </c>
      <c r="T6405" s="21" t="s">
        <v>12051</v>
      </c>
      <c r="U6405" s="23"/>
      <c r="V6405" s="23"/>
      <c r="W6405" s="15">
        <f t="shared" si="2"/>
        <v>45635</v>
      </c>
      <c r="X6405" s="24">
        <v>6404.0</v>
      </c>
      <c r="Y6405" s="17" t="str">
        <f t="shared" si="9399"/>
        <v>=COUNTIFS(C$3:C6405,C6405)</v>
      </c>
      <c r="Z6405" s="25" t="str">
        <f t="shared" si="9400"/>
        <v>#NAME?</v>
      </c>
      <c r="AA6405" s="25" t="str">
        <f t="shared" si="9401"/>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2"/>
        <v>67</v>
      </c>
      <c r="B6406" s="10">
        <f t="shared" si="8292"/>
        <v>76</v>
      </c>
      <c r="C6406" s="12" t="s">
        <v>10666</v>
      </c>
      <c r="D6406" s="21" t="str">
        <f t="shared" si="9403"/>
        <v>noun</v>
      </c>
      <c r="E6406" s="21" t="s">
        <v>11370</v>
      </c>
      <c r="F6406" s="21" t="str">
        <f t="shared" si="9405"/>
        <v/>
      </c>
      <c r="G6406" s="21" t="str">
        <f t="shared" si="9406"/>
        <v>nt abl sg of karaṇīya, ptp of karoti</v>
      </c>
      <c r="H6406" s="21" t="str">
        <f t="shared" si="9407"/>
        <v>duty; obligation; business; something to be done</v>
      </c>
      <c r="I6406" s="21" t="str">
        <f t="shared" si="9408"/>
        <v>to be done</v>
      </c>
      <c r="J6406" s="21" t="str">
        <f t="shared" si="9409"/>
        <v>√kar (do, make)</v>
      </c>
      <c r="K6406" s="21">
        <f t="shared" si="9410"/>
        <v>7</v>
      </c>
      <c r="L6406" s="21" t="str">
        <f t="shared" si="9411"/>
        <v>o</v>
      </c>
      <c r="M6406" s="21" t="str">
        <f t="shared" si="9412"/>
        <v/>
      </c>
      <c r="N6406" s="21" t="str">
        <f t="shared" si="9413"/>
        <v>√kar + aṇīya</v>
      </c>
      <c r="O6406" s="21" t="str">
        <f t="shared" si="9414"/>
        <v/>
      </c>
      <c r="P6406" s="21" t="str">
        <f t="shared" si="9415"/>
        <v/>
      </c>
      <c r="Q6406" s="21"/>
      <c r="R6406" s="21" t="s">
        <v>12049</v>
      </c>
      <c r="S6406" s="21" t="s">
        <v>12050</v>
      </c>
      <c r="T6406" s="21" t="s">
        <v>12051</v>
      </c>
      <c r="U6406" s="23"/>
      <c r="V6406" s="23"/>
      <c r="W6406" s="15">
        <f t="shared" si="2"/>
        <v>45635</v>
      </c>
      <c r="X6406" s="24">
        <v>6405.0</v>
      </c>
      <c r="Y6406" s="17" t="str">
        <f t="shared" si="9399"/>
        <v>=COUNTIFS(C$3:C6406,C6406)</v>
      </c>
      <c r="Z6406" s="25" t="str">
        <f t="shared" si="9400"/>
        <v>#NAME?</v>
      </c>
      <c r="AA6406" s="25" t="str">
        <f t="shared" si="9401"/>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92"/>
        <v>0</v>
      </c>
      <c r="C6407" s="130"/>
      <c r="D6407" s="130"/>
      <c r="E6407" s="130"/>
      <c r="F6407" s="130"/>
      <c r="G6407" s="130"/>
      <c r="H6407" s="130"/>
      <c r="I6407" s="130"/>
      <c r="J6407" s="130"/>
      <c r="K6407" s="130"/>
      <c r="L6407" s="130"/>
      <c r="M6407" s="130"/>
      <c r="N6407" s="130"/>
      <c r="O6407" s="130"/>
      <c r="P6407" s="130"/>
      <c r="Q6407" s="130"/>
      <c r="R6407" s="130"/>
      <c r="S6407" s="130"/>
      <c r="T6407" s="130"/>
      <c r="U6407" s="36"/>
      <c r="V6407" s="36"/>
      <c r="W6407" s="15">
        <f t="shared" si="2"/>
        <v>45635</v>
      </c>
      <c r="X6407" s="24">
        <v>6406.0</v>
      </c>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92"/>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2"/>
        <v>45635</v>
      </c>
      <c r="X6408" s="24">
        <v>6407.0</v>
      </c>
      <c r="Y6408" s="17" t="str">
        <f t="shared" ref="Y6408:Y6418" si="9416">formulatext(A6408)</f>
        <v>#N/A</v>
      </c>
      <c r="Z6408" s="25" t="str">
        <f t="shared" ref="Z6408:Z6418" si="9417">org.libreoffice.regex(Y6408,"(\= COUNTIFS\(C\$\d{1,3}:)(C\d{1,3})(,)(C\d{1,3})(\))","$2")</f>
        <v>#NAME?</v>
      </c>
      <c r="AA6408" s="25" t="str">
        <f t="shared" ref="AA6408:AA6418" si="9418">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92"/>
        <v>1</v>
      </c>
      <c r="C6409" s="12" t="s">
        <v>12070</v>
      </c>
      <c r="D6409" s="21"/>
      <c r="E6409" s="21"/>
      <c r="F6409" s="21"/>
      <c r="G6409" s="21"/>
      <c r="H6409" s="21"/>
      <c r="I6409" s="21"/>
      <c r="J6409" s="21"/>
      <c r="K6409" s="21"/>
      <c r="L6409" s="21"/>
      <c r="M6409" s="21"/>
      <c r="N6409" s="21"/>
      <c r="O6409" s="21"/>
      <c r="P6409" s="21"/>
      <c r="Q6409" s="21"/>
      <c r="R6409" s="21"/>
      <c r="S6409" s="21"/>
      <c r="T6409" s="21"/>
      <c r="U6409" s="23"/>
      <c r="V6409" s="23"/>
      <c r="W6409" s="15">
        <f t="shared" si="2"/>
        <v>45635</v>
      </c>
      <c r="X6409" s="24">
        <v>6408.0</v>
      </c>
      <c r="Y6409" s="17" t="str">
        <f t="shared" si="9416"/>
        <v>#N/A</v>
      </c>
      <c r="Z6409" s="25" t="str">
        <f t="shared" si="9417"/>
        <v>#NAME?</v>
      </c>
      <c r="AA6409" s="25" t="str">
        <f t="shared" si="9418"/>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419">COUNTIFS(C$3:C6410,C6410)</f>
        <v>72</v>
      </c>
      <c r="B6410" s="10">
        <f t="shared" si="8292"/>
        <v>80</v>
      </c>
      <c r="C6410" s="12" t="s">
        <v>1856</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12070</v>
      </c>
      <c r="S6410" s="27" t="s">
        <v>12071</v>
      </c>
      <c r="T6410" s="21" t="s">
        <v>12072</v>
      </c>
      <c r="U6410" s="77"/>
      <c r="V6410" s="23"/>
      <c r="W6410" s="15">
        <f t="shared" si="2"/>
        <v>45635</v>
      </c>
      <c r="X6410" s="24">
        <v>6409.0</v>
      </c>
      <c r="Y6410" s="17" t="str">
        <f t="shared" si="9416"/>
        <v>=COUNTIFS(C$3:C6410,C6410)</v>
      </c>
      <c r="Z6410" s="25" t="str">
        <f t="shared" si="9417"/>
        <v>#NAME?</v>
      </c>
      <c r="AA6410" s="25" t="str">
        <f t="shared" si="9418"/>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419"/>
        <v>1</v>
      </c>
      <c r="B6411" s="10">
        <f t="shared" si="8292"/>
        <v>1</v>
      </c>
      <c r="C6411" s="12" t="s">
        <v>12073</v>
      </c>
      <c r="D6411" s="21" t="s">
        <v>47</v>
      </c>
      <c r="E6411" s="21" t="s">
        <v>12074</v>
      </c>
      <c r="F6411" s="21"/>
      <c r="G6411" s="21"/>
      <c r="H6411" s="21" t="s">
        <v>12075</v>
      </c>
      <c r="I6411" s="21"/>
      <c r="J6411" s="21"/>
      <c r="K6411" s="21"/>
      <c r="L6411" s="21"/>
      <c r="M6411" s="21"/>
      <c r="N6411" s="21" t="s">
        <v>12076</v>
      </c>
      <c r="O6411" s="21" t="s">
        <v>65</v>
      </c>
      <c r="P6411" s="21" t="s">
        <v>12076</v>
      </c>
      <c r="Q6411" s="21"/>
      <c r="R6411" s="21" t="s">
        <v>12070</v>
      </c>
      <c r="S6411" s="27" t="s">
        <v>12071</v>
      </c>
      <c r="T6411" s="21" t="s">
        <v>12077</v>
      </c>
      <c r="U6411" s="23"/>
      <c r="V6411" s="23"/>
      <c r="W6411" s="15">
        <f t="shared" si="2"/>
        <v>45635</v>
      </c>
      <c r="X6411" s="24">
        <v>6410.0</v>
      </c>
      <c r="Y6411" s="17" t="str">
        <f t="shared" si="9416"/>
        <v>=COUNTIFS(C$3:C6411,C6411)</v>
      </c>
      <c r="Z6411" s="25" t="str">
        <f t="shared" si="9417"/>
        <v>#NAME?</v>
      </c>
      <c r="AA6411" s="25" t="str">
        <f t="shared" si="9418"/>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19"/>
        <v>1</v>
      </c>
      <c r="B6412" s="10">
        <f t="shared" si="8292"/>
        <v>1</v>
      </c>
      <c r="C6412" s="12" t="s">
        <v>12078</v>
      </c>
      <c r="D6412" s="21" t="s">
        <v>183</v>
      </c>
      <c r="E6412" s="21" t="s">
        <v>12079</v>
      </c>
      <c r="F6412" s="21"/>
      <c r="G6412" s="21"/>
      <c r="H6412" s="21" t="s">
        <v>4581</v>
      </c>
      <c r="I6412" s="21"/>
      <c r="J6412" s="21" t="s">
        <v>11345</v>
      </c>
      <c r="K6412" s="21">
        <v>8.0</v>
      </c>
      <c r="L6412" s="21" t="s">
        <v>196</v>
      </c>
      <c r="M6412" s="21"/>
      <c r="N6412" s="21" t="s">
        <v>11346</v>
      </c>
      <c r="O6412" s="21"/>
      <c r="P6412" s="21"/>
      <c r="Q6412" s="21"/>
      <c r="R6412" s="21" t="s">
        <v>12070</v>
      </c>
      <c r="S6412" s="27" t="s">
        <v>12071</v>
      </c>
      <c r="T6412" s="21" t="s">
        <v>12080</v>
      </c>
      <c r="U6412" s="23"/>
      <c r="V6412" s="23"/>
      <c r="W6412" s="15">
        <f t="shared" si="2"/>
        <v>45635</v>
      </c>
      <c r="X6412" s="24">
        <v>6411.0</v>
      </c>
      <c r="Y6412" s="17" t="str">
        <f t="shared" si="9416"/>
        <v>=COUNTIFS(C$3:C6412,C6412)</v>
      </c>
      <c r="Z6412" s="25" t="str">
        <f t="shared" si="9417"/>
        <v>#NAME?</v>
      </c>
      <c r="AA6412" s="25" t="str">
        <f t="shared" si="9418"/>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19"/>
        <v>2</v>
      </c>
      <c r="B6413" s="10">
        <f t="shared" si="8292"/>
        <v>2</v>
      </c>
      <c r="C6413" s="12" t="s">
        <v>12065</v>
      </c>
      <c r="D6413" s="21" t="str">
        <f t="shared" ref="D6413:D6418" si="9420">VLOOKUP($C6413,$C$1:$P$7320,2,0)</f>
        <v>adj</v>
      </c>
      <c r="E6413" s="21" t="str">
        <f t="shared" ref="E6413:E6416" si="9421">VLOOKUP($C6413,$C$1:$P$7320,3,0)</f>
        <v>masc dat sg of sīssa</v>
      </c>
      <c r="F6413" s="21" t="str">
        <f t="shared" ref="F6413:F6418" si="9422">VLOOKUP($C6413,$C$1:$P$7320,4,0)</f>
        <v/>
      </c>
      <c r="G6413" s="21" t="str">
        <f t="shared" ref="G6413:G6418" si="9423">VLOOKUP($C6413,$C$1:$P$7320,3,0)</f>
        <v>masc dat sg of sīssa</v>
      </c>
      <c r="H6413" s="21" t="str">
        <f t="shared" ref="H6413:H6418" si="9424">VLOOKUP($C6413,$C$1:$P$7320,6,0)</f>
        <v>to (a person with) a head</v>
      </c>
      <c r="I6413" s="21" t="str">
        <f t="shared" ref="I6413:I6418" si="9425">VLOOKUP($C6413,$C$1:$P$7320,7,0)</f>
        <v>to the top</v>
      </c>
      <c r="J6413" s="21" t="str">
        <f t="shared" ref="J6413:J6418" si="9426">VLOOKUP($C6413,$C$1:$P$7320,8,0)</f>
        <v/>
      </c>
      <c r="K6413" s="21" t="str">
        <f t="shared" ref="K6413:K6418" si="9427">VLOOKUP($C6413,$C$1:$P$7320,9,0)</f>
        <v/>
      </c>
      <c r="L6413" s="21" t="str">
        <f t="shared" ref="L6413:L6418" si="9428">VLOOKUP($C6413,$C$1:$P$7320,10,0)</f>
        <v/>
      </c>
      <c r="M6413" s="21" t="str">
        <f t="shared" ref="M6413:M6418" si="9429">VLOOKUP($C6413,$C$1:$P$7320,11,0)</f>
        <v/>
      </c>
      <c r="N6413" s="21" t="str">
        <f t="shared" ref="N6413:N6418" si="9430">VLOOKUP($C6413,$C$1:$P$7320,12,0)</f>
        <v/>
      </c>
      <c r="O6413" s="21" t="str">
        <f t="shared" ref="O6413:O6418" si="9431">VLOOKUP($C6413,$C$1:$P$7320,13,0)</f>
        <v/>
      </c>
      <c r="P6413" s="21" t="str">
        <f t="shared" ref="P6413:P6418" si="9432">VLOOKUP($C6413,$C$1:$P$7320,14,0)</f>
        <v/>
      </c>
      <c r="Q6413" s="21"/>
      <c r="R6413" s="21" t="s">
        <v>12070</v>
      </c>
      <c r="S6413" s="27" t="s">
        <v>12071</v>
      </c>
      <c r="T6413" s="21" t="s">
        <v>12072</v>
      </c>
      <c r="U6413" s="23"/>
      <c r="V6413" s="23"/>
      <c r="W6413" s="15">
        <f t="shared" si="2"/>
        <v>45635</v>
      </c>
      <c r="X6413" s="24">
        <v>6412.0</v>
      </c>
      <c r="Y6413" s="17" t="str">
        <f t="shared" si="9416"/>
        <v>=COUNTIFS(C$3:C6413,C6413)</v>
      </c>
      <c r="Z6413" s="25" t="str">
        <f t="shared" si="9417"/>
        <v>#NAME?</v>
      </c>
      <c r="AA6413" s="25" t="str">
        <f t="shared" si="9418"/>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19"/>
        <v>11</v>
      </c>
      <c r="B6414" s="10">
        <f t="shared" si="8292"/>
        <v>16</v>
      </c>
      <c r="C6414" s="12" t="s">
        <v>11917</v>
      </c>
      <c r="D6414" s="21" t="str">
        <f t="shared" si="9420"/>
        <v>adj</v>
      </c>
      <c r="E6414" s="21" t="str">
        <f t="shared" si="9421"/>
        <v>masc dat sg of agilāna</v>
      </c>
      <c r="F6414" s="21" t="str">
        <f t="shared" si="9422"/>
        <v/>
      </c>
      <c r="G6414" s="21" t="str">
        <f t="shared" si="9423"/>
        <v>masc dat sg of agilāna</v>
      </c>
      <c r="H6414" s="21" t="str">
        <f t="shared" si="9424"/>
        <v>to (someone who is) not sick</v>
      </c>
      <c r="I6414" s="21" t="str">
        <f t="shared" si="9425"/>
        <v/>
      </c>
      <c r="J6414" s="21" t="str">
        <f t="shared" si="9426"/>
        <v>√gilā (be sick, tired)</v>
      </c>
      <c r="K6414" s="21">
        <f t="shared" si="9427"/>
        <v>3</v>
      </c>
      <c r="L6414" s="21" t="str">
        <f t="shared" si="9428"/>
        <v>ya</v>
      </c>
      <c r="M6414" s="21" t="str">
        <f t="shared" si="9429"/>
        <v/>
      </c>
      <c r="N6414" s="21" t="str">
        <f t="shared" si="9430"/>
        <v>na + √gilā + ana</v>
      </c>
      <c r="O6414" s="21" t="str">
        <f t="shared" si="9431"/>
        <v/>
      </c>
      <c r="P6414" s="21" t="str">
        <f t="shared" si="9432"/>
        <v/>
      </c>
      <c r="Q6414" s="21"/>
      <c r="R6414" s="21" t="s">
        <v>12070</v>
      </c>
      <c r="S6414" s="27" t="s">
        <v>12071</v>
      </c>
      <c r="T6414" s="21" t="s">
        <v>12072</v>
      </c>
      <c r="U6414" s="23"/>
      <c r="V6414" s="23"/>
      <c r="W6414" s="15">
        <f t="shared" si="2"/>
        <v>45635</v>
      </c>
      <c r="X6414" s="24">
        <v>6413.0</v>
      </c>
      <c r="Y6414" s="17" t="str">
        <f t="shared" si="9416"/>
        <v>=COUNTIFS(C$3:C6414,C6414)</v>
      </c>
      <c r="Z6414" s="25" t="str">
        <f t="shared" si="9417"/>
        <v>#NAME?</v>
      </c>
      <c r="AA6414" s="25" t="str">
        <f t="shared" si="9418"/>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19"/>
        <v>20</v>
      </c>
      <c r="B6415" s="10">
        <f t="shared" si="8292"/>
        <v>25</v>
      </c>
      <c r="C6415" s="12" t="s">
        <v>1065</v>
      </c>
      <c r="D6415" s="21" t="str">
        <f t="shared" si="9420"/>
        <v>noun</v>
      </c>
      <c r="E6415" s="21" t="str">
        <f t="shared" si="9421"/>
        <v>masc acc sg of dhamma</v>
      </c>
      <c r="F6415" s="21" t="str">
        <f t="shared" si="9422"/>
        <v/>
      </c>
      <c r="G6415" s="21" t="str">
        <f t="shared" si="9423"/>
        <v>masc acc sg of dhamma</v>
      </c>
      <c r="H6415" s="21" t="str">
        <f t="shared" si="9424"/>
        <v>act, practice, behaviour</v>
      </c>
      <c r="I6415" s="21" t="str">
        <f t="shared" si="9425"/>
        <v/>
      </c>
      <c r="J6415" s="21" t="str">
        <f t="shared" si="9426"/>
        <v>√dhar (hold)</v>
      </c>
      <c r="K6415" s="21">
        <f t="shared" si="9427"/>
        <v>1</v>
      </c>
      <c r="L6415" s="21" t="str">
        <f t="shared" si="9428"/>
        <v>a</v>
      </c>
      <c r="M6415" s="21" t="str">
        <f t="shared" si="9429"/>
        <v/>
      </c>
      <c r="N6415" s="21" t="str">
        <f t="shared" si="9430"/>
        <v>√dhar + ma</v>
      </c>
      <c r="O6415" s="21" t="str">
        <f t="shared" si="9431"/>
        <v/>
      </c>
      <c r="P6415" s="21" t="str">
        <f t="shared" si="9432"/>
        <v/>
      </c>
      <c r="Q6415" s="21"/>
      <c r="R6415" s="21" t="s">
        <v>12070</v>
      </c>
      <c r="S6415" s="27" t="s">
        <v>12071</v>
      </c>
      <c r="T6415" s="21" t="s">
        <v>12072</v>
      </c>
      <c r="U6415" s="23"/>
      <c r="V6415" s="23"/>
      <c r="W6415" s="15">
        <f t="shared" si="2"/>
        <v>45635</v>
      </c>
      <c r="X6415" s="24">
        <v>6414.0</v>
      </c>
      <c r="Y6415" s="17" t="str">
        <f t="shared" si="9416"/>
        <v>=COUNTIFS(C$3:C6415,C6415)</v>
      </c>
      <c r="Z6415" s="25" t="str">
        <f t="shared" si="9417"/>
        <v>#NAME?</v>
      </c>
      <c r="AA6415" s="25" t="str">
        <f t="shared" si="9418"/>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19"/>
        <v>11</v>
      </c>
      <c r="B6416" s="10">
        <f t="shared" si="8292"/>
        <v>16</v>
      </c>
      <c r="C6416" s="12" t="s">
        <v>11921</v>
      </c>
      <c r="D6416" s="21" t="str">
        <f t="shared" si="9420"/>
        <v>comp</v>
      </c>
      <c r="E6416" s="21" t="str">
        <f t="shared" si="9421"/>
        <v>sandhi, fut + ind</v>
      </c>
      <c r="F6416" s="21" t="str">
        <f t="shared" si="9422"/>
        <v/>
      </c>
      <c r="G6416" s="21" t="str">
        <f t="shared" si="9423"/>
        <v>sandhi, fut + ind</v>
      </c>
      <c r="H6416" s="21" t="str">
        <f t="shared" si="9424"/>
        <v/>
      </c>
      <c r="I6416" s="21" t="str">
        <f t="shared" si="9425"/>
        <v/>
      </c>
      <c r="J6416" s="21" t="str">
        <f t="shared" si="9426"/>
        <v/>
      </c>
      <c r="K6416" s="21" t="str">
        <f t="shared" si="9427"/>
        <v/>
      </c>
      <c r="L6416" s="21" t="str">
        <f t="shared" si="9428"/>
        <v/>
      </c>
      <c r="M6416" s="21" t="str">
        <f t="shared" si="9429"/>
        <v/>
      </c>
      <c r="N6416" s="21" t="str">
        <f t="shared" si="9430"/>
        <v>desissāmi + iti</v>
      </c>
      <c r="O6416" s="21" t="str">
        <f t="shared" si="9431"/>
        <v/>
      </c>
      <c r="P6416" s="21" t="str">
        <f t="shared" si="9432"/>
        <v/>
      </c>
      <c r="Q6416" s="21" t="s">
        <v>11923</v>
      </c>
      <c r="R6416" s="21" t="s">
        <v>12070</v>
      </c>
      <c r="S6416" s="27" t="s">
        <v>12071</v>
      </c>
      <c r="T6416" s="21" t="s">
        <v>12072</v>
      </c>
      <c r="U6416" s="23"/>
      <c r="V6416" s="23"/>
      <c r="W6416" s="15">
        <f t="shared" si="2"/>
        <v>45635</v>
      </c>
      <c r="X6416" s="24">
        <v>6415.0</v>
      </c>
      <c r="Y6416" s="17" t="str">
        <f t="shared" si="9416"/>
        <v>=COUNTIFS(C$3:C6416,C6416)</v>
      </c>
      <c r="Z6416" s="25" t="str">
        <f t="shared" si="9417"/>
        <v>#NAME?</v>
      </c>
      <c r="AA6416" s="25" t="str">
        <f t="shared" si="9418"/>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19"/>
        <v>67</v>
      </c>
      <c r="B6417" s="10">
        <f t="shared" si="8292"/>
        <v>75</v>
      </c>
      <c r="C6417" s="12" t="s">
        <v>11137</v>
      </c>
      <c r="D6417" s="21" t="str">
        <f t="shared" si="9420"/>
        <v>noun</v>
      </c>
      <c r="E6417" s="21" t="s">
        <v>1988</v>
      </c>
      <c r="F6417" s="21" t="str">
        <f t="shared" si="9422"/>
        <v/>
      </c>
      <c r="G6417" s="21" t="str">
        <f t="shared" si="9423"/>
        <v>fem nom sg</v>
      </c>
      <c r="H6417" s="21" t="str">
        <f t="shared" si="9424"/>
        <v>training, precept, training precept</v>
      </c>
      <c r="I6417" s="21" t="str">
        <f t="shared" si="9425"/>
        <v/>
      </c>
      <c r="J6417" s="21" t="str">
        <f t="shared" si="9426"/>
        <v>√sikkh (train)</v>
      </c>
      <c r="K6417" s="21">
        <f t="shared" si="9427"/>
        <v>1</v>
      </c>
      <c r="L6417" s="21" t="str">
        <f t="shared" si="9428"/>
        <v>a</v>
      </c>
      <c r="M6417" s="21" t="str">
        <f t="shared" si="9429"/>
        <v/>
      </c>
      <c r="N6417" s="21" t="str">
        <f t="shared" si="9430"/>
        <v>√sikkh + ā</v>
      </c>
      <c r="O6417" s="21" t="str">
        <f t="shared" si="9431"/>
        <v/>
      </c>
      <c r="P6417" s="21" t="str">
        <f t="shared" si="9432"/>
        <v/>
      </c>
      <c r="Q6417" s="21"/>
      <c r="R6417" s="21" t="s">
        <v>12070</v>
      </c>
      <c r="S6417" s="27" t="s">
        <v>12071</v>
      </c>
      <c r="T6417" s="21" t="s">
        <v>12072</v>
      </c>
      <c r="U6417" s="23"/>
      <c r="V6417" s="23"/>
      <c r="W6417" s="15">
        <f t="shared" si="2"/>
        <v>45635</v>
      </c>
      <c r="X6417" s="24">
        <v>6416.0</v>
      </c>
      <c r="Y6417" s="17" t="str">
        <f t="shared" si="9416"/>
        <v>=COUNTIFS(C$3:C6417,C6417)</v>
      </c>
      <c r="Z6417" s="25" t="str">
        <f t="shared" si="9417"/>
        <v>#NAME?</v>
      </c>
      <c r="AA6417" s="25" t="str">
        <f t="shared" si="9418"/>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19"/>
        <v>68</v>
      </c>
      <c r="B6418" s="10">
        <f t="shared" si="8292"/>
        <v>76</v>
      </c>
      <c r="C6418" s="12" t="s">
        <v>10666</v>
      </c>
      <c r="D6418" s="21" t="str">
        <f t="shared" si="9420"/>
        <v>noun</v>
      </c>
      <c r="E6418" s="21" t="s">
        <v>11370</v>
      </c>
      <c r="F6418" s="21" t="str">
        <f t="shared" si="9422"/>
        <v/>
      </c>
      <c r="G6418" s="21" t="str">
        <f t="shared" si="9423"/>
        <v>nt abl sg of karaṇīya, ptp of karoti</v>
      </c>
      <c r="H6418" s="21" t="str">
        <f t="shared" si="9424"/>
        <v>duty; obligation; business; something to be done</v>
      </c>
      <c r="I6418" s="21" t="str">
        <f t="shared" si="9425"/>
        <v>to be done</v>
      </c>
      <c r="J6418" s="21" t="str">
        <f t="shared" si="9426"/>
        <v>√kar (do, make)</v>
      </c>
      <c r="K6418" s="21">
        <f t="shared" si="9427"/>
        <v>7</v>
      </c>
      <c r="L6418" s="21" t="str">
        <f t="shared" si="9428"/>
        <v>o</v>
      </c>
      <c r="M6418" s="21" t="str">
        <f t="shared" si="9429"/>
        <v/>
      </c>
      <c r="N6418" s="21" t="str">
        <f t="shared" si="9430"/>
        <v>√kar + aṇīya</v>
      </c>
      <c r="O6418" s="21" t="str">
        <f t="shared" si="9431"/>
        <v/>
      </c>
      <c r="P6418" s="21" t="str">
        <f t="shared" si="9432"/>
        <v/>
      </c>
      <c r="Q6418" s="21"/>
      <c r="R6418" s="21" t="s">
        <v>12070</v>
      </c>
      <c r="S6418" s="27" t="s">
        <v>12071</v>
      </c>
      <c r="T6418" s="21" t="s">
        <v>12072</v>
      </c>
      <c r="U6418" s="23"/>
      <c r="V6418" s="23"/>
      <c r="W6418" s="15">
        <f t="shared" si="2"/>
        <v>45635</v>
      </c>
      <c r="X6418" s="24">
        <v>6417.0</v>
      </c>
      <c r="Y6418" s="17" t="str">
        <f t="shared" si="9416"/>
        <v>=COUNTIFS(C$3:C6418,C6418)</v>
      </c>
      <c r="Z6418" s="25" t="str">
        <f t="shared" si="9417"/>
        <v>#NAME?</v>
      </c>
      <c r="AA6418" s="25" t="str">
        <f t="shared" si="9418"/>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92"/>
        <v>0</v>
      </c>
      <c r="C6419" s="130"/>
      <c r="D6419" s="130"/>
      <c r="E6419" s="130"/>
      <c r="F6419" s="130"/>
      <c r="G6419" s="130"/>
      <c r="H6419" s="130"/>
      <c r="I6419" s="130"/>
      <c r="J6419" s="130"/>
      <c r="K6419" s="130"/>
      <c r="L6419" s="130"/>
      <c r="M6419" s="130"/>
      <c r="N6419" s="130"/>
      <c r="O6419" s="130"/>
      <c r="P6419" s="130"/>
      <c r="Q6419" s="130"/>
      <c r="R6419" s="130"/>
      <c r="S6419" s="130"/>
      <c r="T6419" s="130"/>
      <c r="U6419" s="36"/>
      <c r="V6419" s="36"/>
      <c r="W6419" s="15">
        <f t="shared" si="2"/>
        <v>45635</v>
      </c>
      <c r="X6419" s="24">
        <v>6418.0</v>
      </c>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92"/>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2"/>
        <v>45635</v>
      </c>
      <c r="X6420" s="24">
        <v>6419.0</v>
      </c>
      <c r="Y6420" s="17" t="str">
        <f t="shared" ref="Y6420:Y6431" si="9433">formulatext(A6420)</f>
        <v>#N/A</v>
      </c>
      <c r="Z6420" s="25" t="str">
        <f t="shared" ref="Z6420:Z6431" si="9434">org.libreoffice.regex(Y6420,"(\= COUNTIFS\(C\$\d{1,3}:)(C\d{1,3})(,)(C\d{1,3})(\))","$2")</f>
        <v>#NAME?</v>
      </c>
      <c r="AA6420" s="25" t="str">
        <f t="shared" ref="AA6420:AA6431" si="9435">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92"/>
        <v>1</v>
      </c>
      <c r="C6421" s="12" t="s">
        <v>12081</v>
      </c>
      <c r="D6421" s="21"/>
      <c r="E6421" s="21"/>
      <c r="F6421" s="21"/>
      <c r="G6421" s="21"/>
      <c r="H6421" s="21"/>
      <c r="I6421" s="21"/>
      <c r="J6421" s="21"/>
      <c r="K6421" s="21"/>
      <c r="L6421" s="21"/>
      <c r="M6421" s="21"/>
      <c r="N6421" s="21"/>
      <c r="O6421" s="21"/>
      <c r="P6421" s="21"/>
      <c r="Q6421" s="21"/>
      <c r="R6421" s="21"/>
      <c r="S6421" s="21"/>
      <c r="T6421" s="21"/>
      <c r="U6421" s="23"/>
      <c r="V6421" s="23"/>
      <c r="W6421" s="15">
        <f t="shared" si="2"/>
        <v>45635</v>
      </c>
      <c r="X6421" s="24">
        <v>6420.0</v>
      </c>
      <c r="Y6421" s="17" t="str">
        <f t="shared" si="9433"/>
        <v>#N/A</v>
      </c>
      <c r="Z6421" s="25" t="str">
        <f t="shared" si="9434"/>
        <v>#NAME?</v>
      </c>
      <c r="AA6421" s="25" t="str">
        <f t="shared" si="9435"/>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36">COUNTIFS(C$3:C6422,C6422)</f>
        <v>73</v>
      </c>
      <c r="B6422" s="10">
        <f t="shared" si="8292"/>
        <v>80</v>
      </c>
      <c r="C6422" s="12" t="s">
        <v>1856</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12081</v>
      </c>
      <c r="S6422" s="21" t="s">
        <v>12082</v>
      </c>
      <c r="T6422" s="21" t="s">
        <v>12083</v>
      </c>
      <c r="U6422" s="77"/>
      <c r="V6422" s="23"/>
      <c r="W6422" s="15">
        <f t="shared" si="2"/>
        <v>45635</v>
      </c>
      <c r="X6422" s="24">
        <v>6421.0</v>
      </c>
      <c r="Y6422" s="17" t="str">
        <f t="shared" si="9433"/>
        <v>=COUNTIFS(C$3:C6422,C6422)</v>
      </c>
      <c r="Z6422" s="25" t="str">
        <f t="shared" si="9434"/>
        <v>#NAME?</v>
      </c>
      <c r="AA6422" s="25" t="str">
        <f t="shared" si="9435"/>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36"/>
        <v>1</v>
      </c>
      <c r="B6423" s="10">
        <f t="shared" si="8292"/>
        <v>1</v>
      </c>
      <c r="C6423" s="12" t="s">
        <v>12084</v>
      </c>
      <c r="D6423" s="21" t="s">
        <v>47</v>
      </c>
      <c r="E6423" s="21" t="s">
        <v>12085</v>
      </c>
      <c r="F6423" s="21"/>
      <c r="G6423" s="21"/>
      <c r="H6423" s="21" t="s">
        <v>12086</v>
      </c>
      <c r="I6423" s="21"/>
      <c r="J6423" s="21" t="s">
        <v>3499</v>
      </c>
      <c r="K6423" s="21">
        <v>1.0</v>
      </c>
      <c r="L6423" s="21" t="s">
        <v>35</v>
      </c>
      <c r="M6423" s="21"/>
      <c r="N6423" s="21" t="s">
        <v>12087</v>
      </c>
      <c r="O6423" s="21"/>
      <c r="P6423" s="21"/>
      <c r="Q6423" s="21" t="s">
        <v>12088</v>
      </c>
      <c r="R6423" s="21" t="s">
        <v>12081</v>
      </c>
      <c r="S6423" s="21" t="s">
        <v>12082</v>
      </c>
      <c r="T6423" s="21" t="s">
        <v>12089</v>
      </c>
      <c r="U6423" s="23"/>
      <c r="V6423" s="23"/>
      <c r="W6423" s="15">
        <f t="shared" si="2"/>
        <v>45635</v>
      </c>
      <c r="X6423" s="24">
        <v>6422.0</v>
      </c>
      <c r="Y6423" s="17" t="str">
        <f t="shared" si="9433"/>
        <v>=COUNTIFS(C$3:C6423,C6423)</v>
      </c>
      <c r="Z6423" s="25" t="str">
        <f t="shared" si="9434"/>
        <v>#NAME?</v>
      </c>
      <c r="AA6423" s="25" t="str">
        <f t="shared" si="9435"/>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36"/>
        <v>1</v>
      </c>
      <c r="B6424" s="10">
        <f t="shared" si="8292"/>
        <v>2</v>
      </c>
      <c r="C6424" s="12" t="s">
        <v>12090</v>
      </c>
      <c r="D6424" s="21" t="s">
        <v>84</v>
      </c>
      <c r="E6424" s="21" t="s">
        <v>12091</v>
      </c>
      <c r="F6424" s="21"/>
      <c r="G6424" s="21"/>
      <c r="H6424" s="21" t="s">
        <v>12092</v>
      </c>
      <c r="I6424" s="21"/>
      <c r="J6424" s="21" t="s">
        <v>528</v>
      </c>
      <c r="K6424" s="21">
        <v>1.0</v>
      </c>
      <c r="L6424" s="21" t="s">
        <v>35</v>
      </c>
      <c r="M6424" s="21" t="s">
        <v>6044</v>
      </c>
      <c r="N6424" s="21" t="s">
        <v>11175</v>
      </c>
      <c r="O6424" s="21"/>
      <c r="P6424" s="21"/>
      <c r="Q6424" s="21"/>
      <c r="R6424" s="21" t="s">
        <v>12081</v>
      </c>
      <c r="S6424" s="21" t="s">
        <v>12082</v>
      </c>
      <c r="T6424" s="21" t="s">
        <v>12093</v>
      </c>
      <c r="U6424" s="23"/>
      <c r="V6424" s="23"/>
      <c r="W6424" s="15">
        <f t="shared" si="2"/>
        <v>45635</v>
      </c>
      <c r="X6424" s="24">
        <v>6423.0</v>
      </c>
      <c r="Y6424" s="17" t="str">
        <f t="shared" si="9433"/>
        <v>=COUNTIFS(C$3:C6424,C6424)</v>
      </c>
      <c r="Z6424" s="25" t="str">
        <f t="shared" si="9434"/>
        <v>#NAME?</v>
      </c>
      <c r="AA6424" s="25" t="str">
        <f t="shared" si="9435"/>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36"/>
        <v>4</v>
      </c>
      <c r="B6425" s="10">
        <f t="shared" si="8292"/>
        <v>6</v>
      </c>
      <c r="C6425" s="12" t="s">
        <v>4451</v>
      </c>
      <c r="D6425" s="21" t="str">
        <f t="shared" ref="D6425:D6431" si="9437">VLOOKUP($C6425,$C$1:$P$7320,2,0)</f>
        <v>noun</v>
      </c>
      <c r="E6425" s="21" t="str">
        <f t="shared" ref="E6425:E6429" si="9438">VLOOKUP($C6425,$C$1:$P$7320,3,0)</f>
        <v>nt loc sg of āsana</v>
      </c>
      <c r="F6425" s="21" t="str">
        <f t="shared" ref="F6425:F6431" si="9439">VLOOKUP($C6425,$C$1:$P$7320,4,0)</f>
        <v/>
      </c>
      <c r="G6425" s="21" t="str">
        <f t="shared" ref="G6425:G6431" si="9440">VLOOKUP($C6425,$C$1:$P$7320,3,0)</f>
        <v>nt loc sg of āsana</v>
      </c>
      <c r="H6425" s="21" t="str">
        <f t="shared" ref="H6425:H6431" si="9441">VLOOKUP($C6425,$C$1:$P$7320,6,0)</f>
        <v>on a seat</v>
      </c>
      <c r="I6425" s="21" t="str">
        <f t="shared" ref="I6425:I6431" si="9442">VLOOKUP($C6425,$C$1:$P$7320,7,0)</f>
        <v/>
      </c>
      <c r="J6425" s="21" t="str">
        <f t="shared" ref="J6425:J6431" si="9443">VLOOKUP($C6425,$C$1:$P$7320,8,0)</f>
        <v>√ās (sit)</v>
      </c>
      <c r="K6425" s="21">
        <f t="shared" ref="K6425:K6431" si="9444">VLOOKUP($C6425,$C$1:$P$7320,9,0)</f>
        <v>1</v>
      </c>
      <c r="L6425" s="21" t="str">
        <f t="shared" ref="L6425:L6431" si="9445">VLOOKUP($C6425,$C$1:$P$7320,10,0)</f>
        <v>a</v>
      </c>
      <c r="M6425" s="21" t="str">
        <f t="shared" ref="M6425:M6431" si="9446">VLOOKUP($C6425,$C$1:$P$7320,11,0)</f>
        <v/>
      </c>
      <c r="N6425" s="21" t="str">
        <f t="shared" ref="N6425:N6431" si="9447">VLOOKUP($C6425,$C$1:$P$7320,12,0)</f>
        <v>√ās + ana</v>
      </c>
      <c r="O6425" s="21" t="str">
        <f t="shared" ref="O6425:O6431" si="9448">VLOOKUP($C6425,$C$1:$P$7320,13,0)</f>
        <v/>
      </c>
      <c r="P6425" s="21" t="str">
        <f t="shared" ref="P6425:P6431" si="9449">VLOOKUP($C6425,$C$1:$P$7320,14,0)</f>
        <v/>
      </c>
      <c r="Q6425" s="21"/>
      <c r="R6425" s="21" t="s">
        <v>12081</v>
      </c>
      <c r="S6425" s="21" t="s">
        <v>12082</v>
      </c>
      <c r="T6425" s="21" t="s">
        <v>12083</v>
      </c>
      <c r="U6425" s="23"/>
      <c r="V6425" s="23"/>
      <c r="W6425" s="15">
        <f t="shared" si="2"/>
        <v>45635</v>
      </c>
      <c r="X6425" s="24">
        <v>6424.0</v>
      </c>
      <c r="Y6425" s="17" t="str">
        <f t="shared" si="9433"/>
        <v>=COUNTIFS(C$3:C6425,C6425)</v>
      </c>
      <c r="Z6425" s="25" t="str">
        <f t="shared" si="9434"/>
        <v>#NAME?</v>
      </c>
      <c r="AA6425" s="25" t="str">
        <f t="shared" si="9435"/>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36"/>
        <v>2</v>
      </c>
      <c r="B6426" s="10">
        <f t="shared" si="8292"/>
        <v>4</v>
      </c>
      <c r="C6426" s="12" t="s">
        <v>12044</v>
      </c>
      <c r="D6426" s="21" t="str">
        <f t="shared" si="9437"/>
        <v>pp</v>
      </c>
      <c r="E6426" s="21" t="str">
        <f t="shared" si="9438"/>
        <v>masc dat sg of nisinna</v>
      </c>
      <c r="F6426" s="21" t="str">
        <f t="shared" si="9439"/>
        <v/>
      </c>
      <c r="G6426" s="21" t="str">
        <f t="shared" si="9440"/>
        <v>masc dat sg of nisinna</v>
      </c>
      <c r="H6426" s="21" t="str">
        <f t="shared" si="9441"/>
        <v>to seated (a person), sitting</v>
      </c>
      <c r="I6426" s="21" t="str">
        <f t="shared" si="9442"/>
        <v/>
      </c>
      <c r="J6426" s="21" t="str">
        <f t="shared" si="9443"/>
        <v>√sad</v>
      </c>
      <c r="K6426" s="21">
        <f t="shared" si="9444"/>
        <v>1</v>
      </c>
      <c r="L6426" s="21" t="str">
        <f t="shared" si="9445"/>
        <v>a</v>
      </c>
      <c r="M6426" s="21" t="str">
        <f t="shared" si="9446"/>
        <v>√sad + a &gt; sīda</v>
      </c>
      <c r="N6426" s="21" t="str">
        <f t="shared" si="9447"/>
        <v>ni + sīda + na</v>
      </c>
      <c r="O6426" s="21" t="str">
        <f t="shared" si="9448"/>
        <v/>
      </c>
      <c r="P6426" s="21" t="str">
        <f t="shared" si="9449"/>
        <v/>
      </c>
      <c r="Q6426" s="21"/>
      <c r="R6426" s="21" t="s">
        <v>12081</v>
      </c>
      <c r="S6426" s="21" t="s">
        <v>12082</v>
      </c>
      <c r="T6426" s="21" t="s">
        <v>12083</v>
      </c>
      <c r="U6426" s="23"/>
      <c r="V6426" s="23"/>
      <c r="W6426" s="15">
        <f t="shared" si="2"/>
        <v>45635</v>
      </c>
      <c r="X6426" s="24">
        <v>6425.0</v>
      </c>
      <c r="Y6426" s="17" t="str">
        <f t="shared" si="9433"/>
        <v>=COUNTIFS(C$3:C6426,C6426)</v>
      </c>
      <c r="Z6426" s="25" t="str">
        <f t="shared" si="9434"/>
        <v>#NAME?</v>
      </c>
      <c r="AA6426" s="25" t="str">
        <f t="shared" si="9435"/>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36"/>
        <v>12</v>
      </c>
      <c r="B6427" s="10">
        <f t="shared" si="8292"/>
        <v>16</v>
      </c>
      <c r="C6427" s="12" t="s">
        <v>11917</v>
      </c>
      <c r="D6427" s="21" t="str">
        <f t="shared" si="9437"/>
        <v>adj</v>
      </c>
      <c r="E6427" s="21" t="str">
        <f t="shared" si="9438"/>
        <v>masc dat sg of agilāna</v>
      </c>
      <c r="F6427" s="21" t="str">
        <f t="shared" si="9439"/>
        <v/>
      </c>
      <c r="G6427" s="21" t="str">
        <f t="shared" si="9440"/>
        <v>masc dat sg of agilāna</v>
      </c>
      <c r="H6427" s="21" t="str">
        <f t="shared" si="9441"/>
        <v>to (someone who is) not sick</v>
      </c>
      <c r="I6427" s="21" t="str">
        <f t="shared" si="9442"/>
        <v/>
      </c>
      <c r="J6427" s="21" t="str">
        <f t="shared" si="9443"/>
        <v>√gilā (be sick, tired)</v>
      </c>
      <c r="K6427" s="21">
        <f t="shared" si="9444"/>
        <v>3</v>
      </c>
      <c r="L6427" s="21" t="str">
        <f t="shared" si="9445"/>
        <v>ya</v>
      </c>
      <c r="M6427" s="21" t="str">
        <f t="shared" si="9446"/>
        <v/>
      </c>
      <c r="N6427" s="21" t="str">
        <f t="shared" si="9447"/>
        <v>na + √gilā + ana</v>
      </c>
      <c r="O6427" s="21" t="str">
        <f t="shared" si="9448"/>
        <v/>
      </c>
      <c r="P6427" s="21" t="str">
        <f t="shared" si="9449"/>
        <v/>
      </c>
      <c r="Q6427" s="21"/>
      <c r="R6427" s="21" t="s">
        <v>12081</v>
      </c>
      <c r="S6427" s="21" t="s">
        <v>12082</v>
      </c>
      <c r="T6427" s="21" t="s">
        <v>12083</v>
      </c>
      <c r="U6427" s="23"/>
      <c r="V6427" s="23"/>
      <c r="W6427" s="15">
        <f t="shared" si="2"/>
        <v>45635</v>
      </c>
      <c r="X6427" s="24">
        <v>6426.0</v>
      </c>
      <c r="Y6427" s="17" t="str">
        <f t="shared" si="9433"/>
        <v>=COUNTIFS(C$3:C6427,C6427)</v>
      </c>
      <c r="Z6427" s="25" t="str">
        <f t="shared" si="9434"/>
        <v>#NAME?</v>
      </c>
      <c r="AA6427" s="25" t="str">
        <f t="shared" si="9435"/>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36"/>
        <v>21</v>
      </c>
      <c r="B6428" s="10">
        <f t="shared" si="8292"/>
        <v>25</v>
      </c>
      <c r="C6428" s="12" t="s">
        <v>1065</v>
      </c>
      <c r="D6428" s="21" t="str">
        <f t="shared" si="9437"/>
        <v>noun</v>
      </c>
      <c r="E6428" s="21" t="str">
        <f t="shared" si="9438"/>
        <v>masc acc sg of dhamma</v>
      </c>
      <c r="F6428" s="21" t="str">
        <f t="shared" si="9439"/>
        <v/>
      </c>
      <c r="G6428" s="21" t="str">
        <f t="shared" si="9440"/>
        <v>masc acc sg of dhamma</v>
      </c>
      <c r="H6428" s="21" t="str">
        <f t="shared" si="9441"/>
        <v>act, practice, behaviour</v>
      </c>
      <c r="I6428" s="21" t="str">
        <f t="shared" si="9442"/>
        <v/>
      </c>
      <c r="J6428" s="21" t="str">
        <f t="shared" si="9443"/>
        <v>√dhar (hold)</v>
      </c>
      <c r="K6428" s="21">
        <f t="shared" si="9444"/>
        <v>1</v>
      </c>
      <c r="L6428" s="21" t="str">
        <f t="shared" si="9445"/>
        <v>a</v>
      </c>
      <c r="M6428" s="21" t="str">
        <f t="shared" si="9446"/>
        <v/>
      </c>
      <c r="N6428" s="21" t="str">
        <f t="shared" si="9447"/>
        <v>√dhar + ma</v>
      </c>
      <c r="O6428" s="21" t="str">
        <f t="shared" si="9448"/>
        <v/>
      </c>
      <c r="P6428" s="21" t="str">
        <f t="shared" si="9449"/>
        <v/>
      </c>
      <c r="Q6428" s="21"/>
      <c r="R6428" s="21" t="s">
        <v>12081</v>
      </c>
      <c r="S6428" s="21" t="s">
        <v>12082</v>
      </c>
      <c r="T6428" s="21" t="s">
        <v>12083</v>
      </c>
      <c r="U6428" s="23"/>
      <c r="V6428" s="23"/>
      <c r="W6428" s="15">
        <f t="shared" si="2"/>
        <v>45635</v>
      </c>
      <c r="X6428" s="24">
        <v>6427.0</v>
      </c>
      <c r="Y6428" s="17" t="str">
        <f t="shared" si="9433"/>
        <v>=COUNTIFS(C$3:C6428,C6428)</v>
      </c>
      <c r="Z6428" s="25" t="str">
        <f t="shared" si="9434"/>
        <v>#NAME?</v>
      </c>
      <c r="AA6428" s="25" t="str">
        <f t="shared" si="9435"/>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36"/>
        <v>12</v>
      </c>
      <c r="B6429" s="10">
        <f t="shared" si="8292"/>
        <v>16</v>
      </c>
      <c r="C6429" s="12" t="s">
        <v>11921</v>
      </c>
      <c r="D6429" s="21" t="str">
        <f t="shared" si="9437"/>
        <v>comp</v>
      </c>
      <c r="E6429" s="21" t="str">
        <f t="shared" si="9438"/>
        <v>sandhi, fut + ind</v>
      </c>
      <c r="F6429" s="21" t="str">
        <f t="shared" si="9439"/>
        <v/>
      </c>
      <c r="G6429" s="21" t="str">
        <f t="shared" si="9440"/>
        <v>sandhi, fut + ind</v>
      </c>
      <c r="H6429" s="21" t="str">
        <f t="shared" si="9441"/>
        <v/>
      </c>
      <c r="I6429" s="21" t="str">
        <f t="shared" si="9442"/>
        <v/>
      </c>
      <c r="J6429" s="21" t="str">
        <f t="shared" si="9443"/>
        <v/>
      </c>
      <c r="K6429" s="21" t="str">
        <f t="shared" si="9444"/>
        <v/>
      </c>
      <c r="L6429" s="21" t="str">
        <f t="shared" si="9445"/>
        <v/>
      </c>
      <c r="M6429" s="21" t="str">
        <f t="shared" si="9446"/>
        <v/>
      </c>
      <c r="N6429" s="21" t="str">
        <f t="shared" si="9447"/>
        <v>desissāmi + iti</v>
      </c>
      <c r="O6429" s="21" t="str">
        <f t="shared" si="9448"/>
        <v/>
      </c>
      <c r="P6429" s="21" t="str">
        <f t="shared" si="9449"/>
        <v/>
      </c>
      <c r="Q6429" s="21" t="s">
        <v>11923</v>
      </c>
      <c r="R6429" s="21" t="s">
        <v>12081</v>
      </c>
      <c r="S6429" s="21" t="s">
        <v>12082</v>
      </c>
      <c r="T6429" s="21" t="s">
        <v>12083</v>
      </c>
      <c r="U6429" s="23"/>
      <c r="V6429" s="23"/>
      <c r="W6429" s="15">
        <f t="shared" si="2"/>
        <v>45635</v>
      </c>
      <c r="X6429" s="24">
        <v>6428.0</v>
      </c>
      <c r="Y6429" s="17" t="str">
        <f t="shared" si="9433"/>
        <v>=COUNTIFS(C$3:C6429,C6429)</v>
      </c>
      <c r="Z6429" s="25" t="str">
        <f t="shared" si="9434"/>
        <v>#NAME?</v>
      </c>
      <c r="AA6429" s="25" t="str">
        <f t="shared" si="9435"/>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36"/>
        <v>68</v>
      </c>
      <c r="B6430" s="10">
        <f t="shared" si="8292"/>
        <v>75</v>
      </c>
      <c r="C6430" s="12" t="s">
        <v>11137</v>
      </c>
      <c r="D6430" s="21" t="str">
        <f t="shared" si="9437"/>
        <v>noun</v>
      </c>
      <c r="E6430" s="21" t="s">
        <v>1988</v>
      </c>
      <c r="F6430" s="21" t="str">
        <f t="shared" si="9439"/>
        <v/>
      </c>
      <c r="G6430" s="21" t="str">
        <f t="shared" si="9440"/>
        <v>fem nom sg</v>
      </c>
      <c r="H6430" s="21" t="str">
        <f t="shared" si="9441"/>
        <v>training, precept, training precept</v>
      </c>
      <c r="I6430" s="21" t="str">
        <f t="shared" si="9442"/>
        <v/>
      </c>
      <c r="J6430" s="21" t="str">
        <f t="shared" si="9443"/>
        <v>√sikkh (train)</v>
      </c>
      <c r="K6430" s="21">
        <f t="shared" si="9444"/>
        <v>1</v>
      </c>
      <c r="L6430" s="21" t="str">
        <f t="shared" si="9445"/>
        <v>a</v>
      </c>
      <c r="M6430" s="21" t="str">
        <f t="shared" si="9446"/>
        <v/>
      </c>
      <c r="N6430" s="21" t="str">
        <f t="shared" si="9447"/>
        <v>√sikkh + ā</v>
      </c>
      <c r="O6430" s="21" t="str">
        <f t="shared" si="9448"/>
        <v/>
      </c>
      <c r="P6430" s="21" t="str">
        <f t="shared" si="9449"/>
        <v/>
      </c>
      <c r="Q6430" s="21"/>
      <c r="R6430" s="21" t="s">
        <v>12081</v>
      </c>
      <c r="S6430" s="21" t="s">
        <v>12082</v>
      </c>
      <c r="T6430" s="21" t="s">
        <v>12083</v>
      </c>
      <c r="U6430" s="23"/>
      <c r="V6430" s="23"/>
      <c r="W6430" s="15">
        <f t="shared" si="2"/>
        <v>45635</v>
      </c>
      <c r="X6430" s="24">
        <v>6429.0</v>
      </c>
      <c r="Y6430" s="17" t="str">
        <f t="shared" si="9433"/>
        <v>=COUNTIFS(C$3:C6430,C6430)</v>
      </c>
      <c r="Z6430" s="25" t="str">
        <f t="shared" si="9434"/>
        <v>#NAME?</v>
      </c>
      <c r="AA6430" s="25" t="str">
        <f t="shared" si="9435"/>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36"/>
        <v>69</v>
      </c>
      <c r="B6431" s="10">
        <f t="shared" si="8292"/>
        <v>76</v>
      </c>
      <c r="C6431" s="12" t="s">
        <v>10666</v>
      </c>
      <c r="D6431" s="21" t="str">
        <f t="shared" si="9437"/>
        <v>noun</v>
      </c>
      <c r="E6431" s="21" t="s">
        <v>11370</v>
      </c>
      <c r="F6431" s="21" t="str">
        <f t="shared" si="9439"/>
        <v/>
      </c>
      <c r="G6431" s="21" t="str">
        <f t="shared" si="9440"/>
        <v>nt abl sg of karaṇīya, ptp of karoti</v>
      </c>
      <c r="H6431" s="21" t="str">
        <f t="shared" si="9441"/>
        <v>duty; obligation; business; something to be done</v>
      </c>
      <c r="I6431" s="21" t="str">
        <f t="shared" si="9442"/>
        <v>to be done</v>
      </c>
      <c r="J6431" s="21" t="str">
        <f t="shared" si="9443"/>
        <v>√kar (do, make)</v>
      </c>
      <c r="K6431" s="21">
        <f t="shared" si="9444"/>
        <v>7</v>
      </c>
      <c r="L6431" s="21" t="str">
        <f t="shared" si="9445"/>
        <v>o</v>
      </c>
      <c r="M6431" s="21" t="str">
        <f t="shared" si="9446"/>
        <v/>
      </c>
      <c r="N6431" s="21" t="str">
        <f t="shared" si="9447"/>
        <v>√kar + aṇīya</v>
      </c>
      <c r="O6431" s="21" t="str">
        <f t="shared" si="9448"/>
        <v/>
      </c>
      <c r="P6431" s="21" t="str">
        <f t="shared" si="9449"/>
        <v/>
      </c>
      <c r="Q6431" s="21"/>
      <c r="R6431" s="21" t="s">
        <v>12081</v>
      </c>
      <c r="S6431" s="21" t="s">
        <v>12082</v>
      </c>
      <c r="T6431" s="21" t="s">
        <v>12083</v>
      </c>
      <c r="U6431" s="23"/>
      <c r="V6431" s="23"/>
      <c r="W6431" s="15">
        <f t="shared" si="2"/>
        <v>45635</v>
      </c>
      <c r="X6431" s="24">
        <v>6430.0</v>
      </c>
      <c r="Y6431" s="17" t="str">
        <f t="shared" si="9433"/>
        <v>=COUNTIFS(C$3:C6431,C6431)</v>
      </c>
      <c r="Z6431" s="25" t="str">
        <f t="shared" si="9434"/>
        <v>#NAME?</v>
      </c>
      <c r="AA6431" s="25" t="str">
        <f t="shared" si="9435"/>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92"/>
        <v>0</v>
      </c>
      <c r="C6432" s="130"/>
      <c r="D6432" s="130"/>
      <c r="E6432" s="130"/>
      <c r="F6432" s="130"/>
      <c r="G6432" s="130"/>
      <c r="H6432" s="130"/>
      <c r="I6432" s="130"/>
      <c r="J6432" s="130"/>
      <c r="K6432" s="130"/>
      <c r="L6432" s="130"/>
      <c r="M6432" s="130"/>
      <c r="N6432" s="130"/>
      <c r="O6432" s="130"/>
      <c r="P6432" s="130"/>
      <c r="Q6432" s="130"/>
      <c r="R6432" s="130"/>
      <c r="S6432" s="130"/>
      <c r="T6432" s="130"/>
      <c r="U6432" s="36"/>
      <c r="V6432" s="36"/>
      <c r="W6432" s="15">
        <f t="shared" si="2"/>
        <v>45635</v>
      </c>
      <c r="X6432" s="24">
        <v>6431.0</v>
      </c>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92"/>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2"/>
        <v>45635</v>
      </c>
      <c r="X6433" s="24">
        <v>6432.0</v>
      </c>
      <c r="Y6433" s="17" t="str">
        <f t="shared" ref="Y6433:Y6446" si="9450">formulatext(A6433)</f>
        <v>#N/A</v>
      </c>
      <c r="Z6433" s="25" t="str">
        <f t="shared" ref="Z6433:Z6446" si="9451">org.libreoffice.regex(Y6433,"(\= COUNTIFS\(C\$\d{1,3}:)(C\d{1,3})(,)(C\d{1,3})(\))","$2")</f>
        <v>#NAME?</v>
      </c>
      <c r="AA6433" s="25" t="str">
        <f t="shared" ref="AA6433:AA6446" si="9452">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92"/>
        <v>1</v>
      </c>
      <c r="C6434" s="12" t="s">
        <v>12094</v>
      </c>
      <c r="D6434" s="21"/>
      <c r="E6434" s="21"/>
      <c r="F6434" s="21"/>
      <c r="G6434" s="21"/>
      <c r="H6434" s="21"/>
      <c r="I6434" s="21"/>
      <c r="J6434" s="21"/>
      <c r="K6434" s="21"/>
      <c r="L6434" s="21"/>
      <c r="M6434" s="21"/>
      <c r="N6434" s="21"/>
      <c r="O6434" s="21"/>
      <c r="P6434" s="21"/>
      <c r="Q6434" s="21"/>
      <c r="R6434" s="21"/>
      <c r="S6434" s="21"/>
      <c r="T6434" s="21"/>
      <c r="U6434" s="23"/>
      <c r="V6434" s="23"/>
      <c r="W6434" s="15">
        <f t="shared" si="2"/>
        <v>45635</v>
      </c>
      <c r="X6434" s="24">
        <v>6433.0</v>
      </c>
      <c r="Y6434" s="17" t="str">
        <f t="shared" si="9450"/>
        <v>#N/A</v>
      </c>
      <c r="Z6434" s="25" t="str">
        <f t="shared" si="9451"/>
        <v>#NAME?</v>
      </c>
      <c r="AA6434" s="25" t="str">
        <f t="shared" si="9452"/>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53">COUNTIFS(C$3:C6435,C6435)</f>
        <v>74</v>
      </c>
      <c r="B6435" s="10">
        <f t="shared" si="8292"/>
        <v>80</v>
      </c>
      <c r="C6435" s="12" t="s">
        <v>1856</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12094</v>
      </c>
      <c r="S6435" s="21" t="s">
        <v>12095</v>
      </c>
      <c r="T6435" s="21" t="s">
        <v>12096</v>
      </c>
      <c r="U6435" s="77"/>
      <c r="V6435" s="23"/>
      <c r="W6435" s="15">
        <f t="shared" si="2"/>
        <v>45635</v>
      </c>
      <c r="X6435" s="24">
        <v>6434.0</v>
      </c>
      <c r="Y6435" s="17" t="str">
        <f t="shared" si="9450"/>
        <v>=COUNTIFS(C$3:C6435,C6435)</v>
      </c>
      <c r="Z6435" s="25" t="str">
        <f t="shared" si="9451"/>
        <v>#NAME?</v>
      </c>
      <c r="AA6435" s="25" t="str">
        <f t="shared" si="9452"/>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53"/>
        <v>1</v>
      </c>
      <c r="B6436" s="10">
        <f t="shared" si="8292"/>
        <v>1</v>
      </c>
      <c r="C6436" s="12" t="s">
        <v>12097</v>
      </c>
      <c r="D6436" s="21" t="s">
        <v>250</v>
      </c>
      <c r="E6436" s="21" t="s">
        <v>12098</v>
      </c>
      <c r="F6436" s="21"/>
      <c r="G6436" s="21"/>
      <c r="H6436" s="27" t="s">
        <v>12099</v>
      </c>
      <c r="I6436" s="21"/>
      <c r="J6436" s="21"/>
      <c r="K6436" s="21"/>
      <c r="L6436" s="21"/>
      <c r="M6436" s="21"/>
      <c r="N6436" s="21" t="s">
        <v>8851</v>
      </c>
      <c r="O6436" s="21"/>
      <c r="P6436" s="21"/>
      <c r="Q6436" s="21"/>
      <c r="R6436" s="21" t="s">
        <v>12094</v>
      </c>
      <c r="S6436" s="21" t="s">
        <v>12095</v>
      </c>
      <c r="T6436" s="21" t="s">
        <v>12100</v>
      </c>
      <c r="U6436" s="23"/>
      <c r="V6436" s="23"/>
      <c r="W6436" s="15">
        <f t="shared" si="2"/>
        <v>45635</v>
      </c>
      <c r="X6436" s="24">
        <v>6435.0</v>
      </c>
      <c r="Y6436" s="17" t="str">
        <f t="shared" si="9450"/>
        <v>=COUNTIFS(C$3:C6436,C6436)</v>
      </c>
      <c r="Z6436" s="25" t="str">
        <f t="shared" si="9451"/>
        <v>#NAME?</v>
      </c>
      <c r="AA6436" s="25" t="str">
        <f t="shared" si="9452"/>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3"/>
        <v>5</v>
      </c>
      <c r="B6437" s="10">
        <f t="shared" si="8292"/>
        <v>6</v>
      </c>
      <c r="C6437" s="12" t="s">
        <v>4451</v>
      </c>
      <c r="D6437" s="21" t="str">
        <f t="shared" ref="D6437:D6438" si="9454">VLOOKUP($C6437,$C$1:$P$7320,2,0)</f>
        <v>noun</v>
      </c>
      <c r="E6437" s="21" t="str">
        <f t="shared" ref="E6437:E6438" si="9455">VLOOKUP($C6437,$C$1:$P$7320,3,0)</f>
        <v>nt loc sg of āsana</v>
      </c>
      <c r="F6437" s="21" t="str">
        <f t="shared" ref="F6437:F6438" si="9456">VLOOKUP($C6437,$C$1:$P$7320,4,0)</f>
        <v/>
      </c>
      <c r="G6437" s="21" t="str">
        <f t="shared" ref="G6437:G6438" si="9457">VLOOKUP($C6437,$C$1:$P$7320,3,0)</f>
        <v>nt loc sg of āsana</v>
      </c>
      <c r="H6437" s="21" t="str">
        <f t="shared" ref="H6437:H6438" si="9458">VLOOKUP($C6437,$C$1:$P$7320,6,0)</f>
        <v>on a seat</v>
      </c>
      <c r="I6437" s="21" t="str">
        <f t="shared" ref="I6437:I6438" si="9459">VLOOKUP($C6437,$C$1:$P$7320,7,0)</f>
        <v/>
      </c>
      <c r="J6437" s="21" t="str">
        <f t="shared" ref="J6437:J6438" si="9460">VLOOKUP($C6437,$C$1:$P$7320,8,0)</f>
        <v>√ās (sit)</v>
      </c>
      <c r="K6437" s="21">
        <f t="shared" ref="K6437:K6438" si="9461">VLOOKUP($C6437,$C$1:$P$7320,9,0)</f>
        <v>1</v>
      </c>
      <c r="L6437" s="21" t="str">
        <f t="shared" ref="L6437:L6438" si="9462">VLOOKUP($C6437,$C$1:$P$7320,10,0)</f>
        <v>a</v>
      </c>
      <c r="M6437" s="21" t="str">
        <f t="shared" ref="M6437:M6438" si="9463">VLOOKUP($C6437,$C$1:$P$7320,11,0)</f>
        <v/>
      </c>
      <c r="N6437" s="21" t="str">
        <f t="shared" ref="N6437:N6438" si="9464">VLOOKUP($C6437,$C$1:$P$7320,12,0)</f>
        <v>√ās + ana</v>
      </c>
      <c r="O6437" s="21" t="str">
        <f t="shared" ref="O6437:O6438" si="9465">VLOOKUP($C6437,$C$1:$P$7320,13,0)</f>
        <v/>
      </c>
      <c r="P6437" s="21" t="str">
        <f t="shared" ref="P6437:P6438" si="9466">VLOOKUP($C6437,$C$1:$P$7320,14,0)</f>
        <v/>
      </c>
      <c r="Q6437" s="21"/>
      <c r="R6437" s="21" t="s">
        <v>12094</v>
      </c>
      <c r="S6437" s="21" t="s">
        <v>12095</v>
      </c>
      <c r="T6437" s="21" t="s">
        <v>12096</v>
      </c>
      <c r="U6437" s="23"/>
      <c r="V6437" s="23"/>
      <c r="W6437" s="15">
        <f t="shared" si="2"/>
        <v>45635</v>
      </c>
      <c r="X6437" s="24">
        <v>6436.0</v>
      </c>
      <c r="Y6437" s="17" t="str">
        <f t="shared" si="9450"/>
        <v>=COUNTIFS(C$3:C6437,C6437)</v>
      </c>
      <c r="Z6437" s="25" t="str">
        <f t="shared" si="9451"/>
        <v>#NAME?</v>
      </c>
      <c r="AA6437" s="25" t="str">
        <f t="shared" si="9452"/>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3"/>
        <v>2</v>
      </c>
      <c r="B6438" s="10">
        <f t="shared" si="8292"/>
        <v>2</v>
      </c>
      <c r="C6438" s="12" t="s">
        <v>12090</v>
      </c>
      <c r="D6438" s="21" t="str">
        <f t="shared" si="9454"/>
        <v>verb</v>
      </c>
      <c r="E6438" s="21" t="str">
        <f t="shared" si="9455"/>
        <v>abs of nisīdati</v>
      </c>
      <c r="F6438" s="21" t="str">
        <f t="shared" si="9456"/>
        <v/>
      </c>
      <c r="G6438" s="21" t="str">
        <f t="shared" si="9457"/>
        <v>abs of nisīdati</v>
      </c>
      <c r="H6438" s="21" t="str">
        <f t="shared" si="9458"/>
        <v>having sat down</v>
      </c>
      <c r="I6438" s="21" t="str">
        <f t="shared" si="9459"/>
        <v/>
      </c>
      <c r="J6438" s="21" t="str">
        <f t="shared" si="9460"/>
        <v>√sad (sink, sit, settle)</v>
      </c>
      <c r="K6438" s="21">
        <f t="shared" si="9461"/>
        <v>1</v>
      </c>
      <c r="L6438" s="21" t="str">
        <f t="shared" si="9462"/>
        <v>a</v>
      </c>
      <c r="M6438" s="21" t="str">
        <f t="shared" si="9463"/>
        <v>√sad + a &gt; sīda</v>
      </c>
      <c r="N6438" s="21" t="str">
        <f t="shared" si="9464"/>
        <v>ni + sīda + ti</v>
      </c>
      <c r="O6438" s="21" t="str">
        <f t="shared" si="9465"/>
        <v/>
      </c>
      <c r="P6438" s="21" t="str">
        <f t="shared" si="9466"/>
        <v/>
      </c>
      <c r="Q6438" s="21"/>
      <c r="R6438" s="21" t="s">
        <v>12094</v>
      </c>
      <c r="S6438" s="21" t="s">
        <v>12095</v>
      </c>
      <c r="T6438" s="21" t="s">
        <v>12096</v>
      </c>
      <c r="U6438" s="23"/>
      <c r="V6438" s="23"/>
      <c r="W6438" s="15">
        <f t="shared" si="2"/>
        <v>45635</v>
      </c>
      <c r="X6438" s="24">
        <v>6437.0</v>
      </c>
      <c r="Y6438" s="17" t="str">
        <f t="shared" si="9450"/>
        <v>=COUNTIFS(C$3:C6438,C6438)</v>
      </c>
      <c r="Z6438" s="25" t="str">
        <f t="shared" si="9451"/>
        <v>#NAME?</v>
      </c>
      <c r="AA6438" s="25" t="str">
        <f t="shared" si="9452"/>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3"/>
        <v>1</v>
      </c>
      <c r="B6439" s="10">
        <f t="shared" si="8292"/>
        <v>1</v>
      </c>
      <c r="C6439" s="12" t="s">
        <v>12101</v>
      </c>
      <c r="D6439" s="21" t="s">
        <v>250</v>
      </c>
      <c r="E6439" s="21" t="s">
        <v>12102</v>
      </c>
      <c r="F6439" s="21"/>
      <c r="G6439" s="21"/>
      <c r="H6439" s="27" t="s">
        <v>12103</v>
      </c>
      <c r="I6439" s="21"/>
      <c r="J6439" s="21"/>
      <c r="K6439" s="21"/>
      <c r="L6439" s="21"/>
      <c r="M6439" s="21"/>
      <c r="N6439" s="21" t="s">
        <v>12104</v>
      </c>
      <c r="O6439" s="21"/>
      <c r="P6439" s="21"/>
      <c r="Q6439" s="21"/>
      <c r="R6439" s="21" t="s">
        <v>12094</v>
      </c>
      <c r="S6439" s="21" t="s">
        <v>12095</v>
      </c>
      <c r="T6439" s="21" t="s">
        <v>12105</v>
      </c>
      <c r="U6439" s="23"/>
      <c r="V6439" s="23"/>
      <c r="W6439" s="15">
        <f t="shared" si="2"/>
        <v>45635</v>
      </c>
      <c r="X6439" s="24">
        <v>6438.0</v>
      </c>
      <c r="Y6439" s="17" t="str">
        <f t="shared" si="9450"/>
        <v>=COUNTIFS(C$3:C6439,C6439)</v>
      </c>
      <c r="Z6439" s="25" t="str">
        <f t="shared" si="9451"/>
        <v>#NAME?</v>
      </c>
      <c r="AA6439" s="25" t="str">
        <f t="shared" si="9452"/>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3"/>
        <v>6</v>
      </c>
      <c r="B6440" s="10">
        <f t="shared" si="8292"/>
        <v>6</v>
      </c>
      <c r="C6440" s="12" t="s">
        <v>4451</v>
      </c>
      <c r="D6440" s="21" t="str">
        <f t="shared" ref="D6440:D6446" si="9467">VLOOKUP($C6440,$C$1:$P$7320,2,0)</f>
        <v>noun</v>
      </c>
      <c r="E6440" s="21" t="str">
        <f t="shared" ref="E6440:E6444" si="9468">VLOOKUP($C6440,$C$1:$P$7320,3,0)</f>
        <v>nt loc sg of āsana</v>
      </c>
      <c r="F6440" s="21" t="str">
        <f t="shared" ref="F6440:F6446" si="9469">VLOOKUP($C6440,$C$1:$P$7320,4,0)</f>
        <v/>
      </c>
      <c r="G6440" s="21" t="str">
        <f t="shared" ref="G6440:G6446" si="9470">VLOOKUP($C6440,$C$1:$P$7320,3,0)</f>
        <v>nt loc sg of āsana</v>
      </c>
      <c r="H6440" s="21" t="str">
        <f t="shared" ref="H6440:H6446" si="9471">VLOOKUP($C6440,$C$1:$P$7320,6,0)</f>
        <v>on a seat</v>
      </c>
      <c r="I6440" s="21" t="str">
        <f t="shared" ref="I6440:I6446" si="9472">VLOOKUP($C6440,$C$1:$P$7320,7,0)</f>
        <v/>
      </c>
      <c r="J6440" s="21" t="str">
        <f t="shared" ref="J6440:J6446" si="9473">VLOOKUP($C6440,$C$1:$P$7320,8,0)</f>
        <v>√ās (sit)</v>
      </c>
      <c r="K6440" s="21">
        <f t="shared" ref="K6440:K6446" si="9474">VLOOKUP($C6440,$C$1:$P$7320,9,0)</f>
        <v>1</v>
      </c>
      <c r="L6440" s="21" t="str">
        <f t="shared" ref="L6440:L6446" si="9475">VLOOKUP($C6440,$C$1:$P$7320,10,0)</f>
        <v>a</v>
      </c>
      <c r="M6440" s="21" t="str">
        <f t="shared" ref="M6440:M6446" si="9476">VLOOKUP($C6440,$C$1:$P$7320,11,0)</f>
        <v/>
      </c>
      <c r="N6440" s="21" t="str">
        <f t="shared" ref="N6440:N6446" si="9477">VLOOKUP($C6440,$C$1:$P$7320,12,0)</f>
        <v>√ās + ana</v>
      </c>
      <c r="O6440" s="21" t="str">
        <f t="shared" ref="O6440:O6446" si="9478">VLOOKUP($C6440,$C$1:$P$7320,13,0)</f>
        <v/>
      </c>
      <c r="P6440" s="21" t="str">
        <f t="shared" ref="P6440:P6446" si="9479">VLOOKUP($C6440,$C$1:$P$7320,14,0)</f>
        <v/>
      </c>
      <c r="Q6440" s="21"/>
      <c r="R6440" s="21" t="s">
        <v>12094</v>
      </c>
      <c r="S6440" s="21" t="s">
        <v>12095</v>
      </c>
      <c r="T6440" s="21" t="s">
        <v>12096</v>
      </c>
      <c r="U6440" s="23"/>
      <c r="V6440" s="23"/>
      <c r="W6440" s="15">
        <f t="shared" si="2"/>
        <v>45635</v>
      </c>
      <c r="X6440" s="24">
        <v>6439.0</v>
      </c>
      <c r="Y6440" s="17" t="str">
        <f t="shared" si="9450"/>
        <v>=COUNTIFS(C$3:C6440,C6440)</v>
      </c>
      <c r="Z6440" s="25" t="str">
        <f t="shared" si="9451"/>
        <v>#NAME?</v>
      </c>
      <c r="AA6440" s="25" t="str">
        <f t="shared" si="9452"/>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3"/>
        <v>3</v>
      </c>
      <c r="B6441" s="10">
        <f t="shared" si="8292"/>
        <v>4</v>
      </c>
      <c r="C6441" s="12" t="s">
        <v>12044</v>
      </c>
      <c r="D6441" s="21" t="str">
        <f t="shared" si="9467"/>
        <v>pp</v>
      </c>
      <c r="E6441" s="21" t="str">
        <f t="shared" si="9468"/>
        <v>masc dat sg of nisinna</v>
      </c>
      <c r="F6441" s="21" t="str">
        <f t="shared" si="9469"/>
        <v/>
      </c>
      <c r="G6441" s="21" t="str">
        <f t="shared" si="9470"/>
        <v>masc dat sg of nisinna</v>
      </c>
      <c r="H6441" s="21" t="str">
        <f t="shared" si="9471"/>
        <v>to seated (a person), sitting</v>
      </c>
      <c r="I6441" s="21" t="str">
        <f t="shared" si="9472"/>
        <v/>
      </c>
      <c r="J6441" s="21" t="str">
        <f t="shared" si="9473"/>
        <v>√sad</v>
      </c>
      <c r="K6441" s="21">
        <f t="shared" si="9474"/>
        <v>1</v>
      </c>
      <c r="L6441" s="21" t="str">
        <f t="shared" si="9475"/>
        <v>a</v>
      </c>
      <c r="M6441" s="21" t="str">
        <f t="shared" si="9476"/>
        <v>√sad + a &gt; sīda</v>
      </c>
      <c r="N6441" s="21" t="str">
        <f t="shared" si="9477"/>
        <v>ni + sīda + na</v>
      </c>
      <c r="O6441" s="21" t="str">
        <f t="shared" si="9478"/>
        <v/>
      </c>
      <c r="P6441" s="21" t="str">
        <f t="shared" si="9479"/>
        <v/>
      </c>
      <c r="Q6441" s="21"/>
      <c r="R6441" s="21" t="s">
        <v>12094</v>
      </c>
      <c r="S6441" s="21" t="s">
        <v>12095</v>
      </c>
      <c r="T6441" s="21" t="s">
        <v>12096</v>
      </c>
      <c r="U6441" s="23"/>
      <c r="V6441" s="23"/>
      <c r="W6441" s="15">
        <f t="shared" si="2"/>
        <v>45635</v>
      </c>
      <c r="X6441" s="24">
        <v>6440.0</v>
      </c>
      <c r="Y6441" s="17" t="str">
        <f t="shared" si="9450"/>
        <v>=COUNTIFS(C$3:C6441,C6441)</v>
      </c>
      <c r="Z6441" s="25" t="str">
        <f t="shared" si="9451"/>
        <v>#NAME?</v>
      </c>
      <c r="AA6441" s="25" t="str">
        <f t="shared" si="9452"/>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3"/>
        <v>13</v>
      </c>
      <c r="B6442" s="10">
        <f t="shared" si="8292"/>
        <v>16</v>
      </c>
      <c r="C6442" s="12" t="s">
        <v>11917</v>
      </c>
      <c r="D6442" s="21" t="str">
        <f t="shared" si="9467"/>
        <v>adj</v>
      </c>
      <c r="E6442" s="21" t="str">
        <f t="shared" si="9468"/>
        <v>masc dat sg of agilāna</v>
      </c>
      <c r="F6442" s="21" t="str">
        <f t="shared" si="9469"/>
        <v/>
      </c>
      <c r="G6442" s="21" t="str">
        <f t="shared" si="9470"/>
        <v>masc dat sg of agilāna</v>
      </c>
      <c r="H6442" s="21" t="str">
        <f t="shared" si="9471"/>
        <v>to (someone who is) not sick</v>
      </c>
      <c r="I6442" s="21" t="str">
        <f t="shared" si="9472"/>
        <v/>
      </c>
      <c r="J6442" s="21" t="str">
        <f t="shared" si="9473"/>
        <v>√gilā (be sick, tired)</v>
      </c>
      <c r="K6442" s="21">
        <f t="shared" si="9474"/>
        <v>3</v>
      </c>
      <c r="L6442" s="21" t="str">
        <f t="shared" si="9475"/>
        <v>ya</v>
      </c>
      <c r="M6442" s="21" t="str">
        <f t="shared" si="9476"/>
        <v/>
      </c>
      <c r="N6442" s="21" t="str">
        <f t="shared" si="9477"/>
        <v>na + √gilā + ana</v>
      </c>
      <c r="O6442" s="21" t="str">
        <f t="shared" si="9478"/>
        <v/>
      </c>
      <c r="P6442" s="21" t="str">
        <f t="shared" si="9479"/>
        <v/>
      </c>
      <c r="Q6442" s="21"/>
      <c r="R6442" s="21" t="s">
        <v>12094</v>
      </c>
      <c r="S6442" s="21" t="s">
        <v>12095</v>
      </c>
      <c r="T6442" s="21" t="s">
        <v>12096</v>
      </c>
      <c r="U6442" s="23"/>
      <c r="V6442" s="23"/>
      <c r="W6442" s="15">
        <f t="shared" si="2"/>
        <v>45635</v>
      </c>
      <c r="X6442" s="24">
        <v>6441.0</v>
      </c>
      <c r="Y6442" s="17" t="str">
        <f t="shared" si="9450"/>
        <v>=COUNTIFS(C$3:C6442,C6442)</v>
      </c>
      <c r="Z6442" s="25" t="str">
        <f t="shared" si="9451"/>
        <v>#NAME?</v>
      </c>
      <c r="AA6442" s="25" t="str">
        <f t="shared" si="9452"/>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3"/>
        <v>22</v>
      </c>
      <c r="B6443" s="10">
        <f t="shared" si="8292"/>
        <v>25</v>
      </c>
      <c r="C6443" s="12" t="s">
        <v>1065</v>
      </c>
      <c r="D6443" s="21" t="str">
        <f t="shared" si="9467"/>
        <v>noun</v>
      </c>
      <c r="E6443" s="21" t="str">
        <f t="shared" si="9468"/>
        <v>masc acc sg of dhamma</v>
      </c>
      <c r="F6443" s="21" t="str">
        <f t="shared" si="9469"/>
        <v/>
      </c>
      <c r="G6443" s="21" t="str">
        <f t="shared" si="9470"/>
        <v>masc acc sg of dhamma</v>
      </c>
      <c r="H6443" s="21" t="str">
        <f t="shared" si="9471"/>
        <v>act, practice, behaviour</v>
      </c>
      <c r="I6443" s="21" t="str">
        <f t="shared" si="9472"/>
        <v/>
      </c>
      <c r="J6443" s="21" t="str">
        <f t="shared" si="9473"/>
        <v>√dhar (hold)</v>
      </c>
      <c r="K6443" s="21">
        <f t="shared" si="9474"/>
        <v>1</v>
      </c>
      <c r="L6443" s="21" t="str">
        <f t="shared" si="9475"/>
        <v>a</v>
      </c>
      <c r="M6443" s="21" t="str">
        <f t="shared" si="9476"/>
        <v/>
      </c>
      <c r="N6443" s="21" t="str">
        <f t="shared" si="9477"/>
        <v>√dhar + ma</v>
      </c>
      <c r="O6443" s="21" t="str">
        <f t="shared" si="9478"/>
        <v/>
      </c>
      <c r="P6443" s="21" t="str">
        <f t="shared" si="9479"/>
        <v/>
      </c>
      <c r="Q6443" s="21"/>
      <c r="R6443" s="21" t="s">
        <v>12094</v>
      </c>
      <c r="S6443" s="21" t="s">
        <v>12095</v>
      </c>
      <c r="T6443" s="21" t="s">
        <v>12096</v>
      </c>
      <c r="U6443" s="23"/>
      <c r="V6443" s="23"/>
      <c r="W6443" s="15">
        <f t="shared" si="2"/>
        <v>45635</v>
      </c>
      <c r="X6443" s="24">
        <v>6442.0</v>
      </c>
      <c r="Y6443" s="17" t="str">
        <f t="shared" si="9450"/>
        <v>=COUNTIFS(C$3:C6443,C6443)</v>
      </c>
      <c r="Z6443" s="25" t="str">
        <f t="shared" si="9451"/>
        <v>#NAME?</v>
      </c>
      <c r="AA6443" s="25" t="str">
        <f t="shared" si="9452"/>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3"/>
        <v>13</v>
      </c>
      <c r="B6444" s="10">
        <f t="shared" si="8292"/>
        <v>16</v>
      </c>
      <c r="C6444" s="12" t="s">
        <v>11921</v>
      </c>
      <c r="D6444" s="21" t="str">
        <f t="shared" si="9467"/>
        <v>comp</v>
      </c>
      <c r="E6444" s="21" t="str">
        <f t="shared" si="9468"/>
        <v>sandhi, fut + ind</v>
      </c>
      <c r="F6444" s="21" t="str">
        <f t="shared" si="9469"/>
        <v/>
      </c>
      <c r="G6444" s="21" t="str">
        <f t="shared" si="9470"/>
        <v>sandhi, fut + ind</v>
      </c>
      <c r="H6444" s="21" t="str">
        <f t="shared" si="9471"/>
        <v/>
      </c>
      <c r="I6444" s="21" t="str">
        <f t="shared" si="9472"/>
        <v/>
      </c>
      <c r="J6444" s="21" t="str">
        <f t="shared" si="9473"/>
        <v/>
      </c>
      <c r="K6444" s="21" t="str">
        <f t="shared" si="9474"/>
        <v/>
      </c>
      <c r="L6444" s="21" t="str">
        <f t="shared" si="9475"/>
        <v/>
      </c>
      <c r="M6444" s="21" t="str">
        <f t="shared" si="9476"/>
        <v/>
      </c>
      <c r="N6444" s="21" t="str">
        <f t="shared" si="9477"/>
        <v>desissāmi + iti</v>
      </c>
      <c r="O6444" s="21" t="str">
        <f t="shared" si="9478"/>
        <v/>
      </c>
      <c r="P6444" s="21" t="str">
        <f t="shared" si="9479"/>
        <v/>
      </c>
      <c r="Q6444" s="21" t="s">
        <v>11923</v>
      </c>
      <c r="R6444" s="21" t="s">
        <v>12094</v>
      </c>
      <c r="S6444" s="21" t="s">
        <v>12095</v>
      </c>
      <c r="T6444" s="21" t="s">
        <v>12096</v>
      </c>
      <c r="U6444" s="23"/>
      <c r="V6444" s="23"/>
      <c r="W6444" s="15">
        <f t="shared" si="2"/>
        <v>45635</v>
      </c>
      <c r="X6444" s="24">
        <v>6443.0</v>
      </c>
      <c r="Y6444" s="17" t="str">
        <f t="shared" si="9450"/>
        <v>=COUNTIFS(C$3:C6444,C6444)</v>
      </c>
      <c r="Z6444" s="25" t="str">
        <f t="shared" si="9451"/>
        <v>#NAME?</v>
      </c>
      <c r="AA6444" s="25" t="str">
        <f t="shared" si="9452"/>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3"/>
        <v>69</v>
      </c>
      <c r="B6445" s="10">
        <f t="shared" si="8292"/>
        <v>75</v>
      </c>
      <c r="C6445" s="12" t="s">
        <v>11137</v>
      </c>
      <c r="D6445" s="21" t="str">
        <f t="shared" si="9467"/>
        <v>noun</v>
      </c>
      <c r="E6445" s="21" t="s">
        <v>1988</v>
      </c>
      <c r="F6445" s="21" t="str">
        <f t="shared" si="9469"/>
        <v/>
      </c>
      <c r="G6445" s="21" t="str">
        <f t="shared" si="9470"/>
        <v>fem nom sg</v>
      </c>
      <c r="H6445" s="21" t="str">
        <f t="shared" si="9471"/>
        <v>training, precept, training precept</v>
      </c>
      <c r="I6445" s="21" t="str">
        <f t="shared" si="9472"/>
        <v/>
      </c>
      <c r="J6445" s="21" t="str">
        <f t="shared" si="9473"/>
        <v>√sikkh (train)</v>
      </c>
      <c r="K6445" s="21">
        <f t="shared" si="9474"/>
        <v>1</v>
      </c>
      <c r="L6445" s="21" t="str">
        <f t="shared" si="9475"/>
        <v>a</v>
      </c>
      <c r="M6445" s="21" t="str">
        <f t="shared" si="9476"/>
        <v/>
      </c>
      <c r="N6445" s="21" t="str">
        <f t="shared" si="9477"/>
        <v>√sikkh + ā</v>
      </c>
      <c r="O6445" s="21" t="str">
        <f t="shared" si="9478"/>
        <v/>
      </c>
      <c r="P6445" s="21" t="str">
        <f t="shared" si="9479"/>
        <v/>
      </c>
      <c r="Q6445" s="21"/>
      <c r="R6445" s="21" t="s">
        <v>12094</v>
      </c>
      <c r="S6445" s="21" t="s">
        <v>12095</v>
      </c>
      <c r="T6445" s="21" t="s">
        <v>12096</v>
      </c>
      <c r="U6445" s="23"/>
      <c r="V6445" s="23"/>
      <c r="W6445" s="15">
        <f t="shared" si="2"/>
        <v>45635</v>
      </c>
      <c r="X6445" s="24">
        <v>6444.0</v>
      </c>
      <c r="Y6445" s="17" t="str">
        <f t="shared" si="9450"/>
        <v>=COUNTIFS(C$3:C6445,C6445)</v>
      </c>
      <c r="Z6445" s="25" t="str">
        <f t="shared" si="9451"/>
        <v>#NAME?</v>
      </c>
      <c r="AA6445" s="25" t="str">
        <f t="shared" si="9452"/>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3"/>
        <v>70</v>
      </c>
      <c r="B6446" s="10">
        <f t="shared" si="8292"/>
        <v>76</v>
      </c>
      <c r="C6446" s="12" t="s">
        <v>10666</v>
      </c>
      <c r="D6446" s="21" t="str">
        <f t="shared" si="9467"/>
        <v>noun</v>
      </c>
      <c r="E6446" s="21" t="s">
        <v>11370</v>
      </c>
      <c r="F6446" s="21" t="str">
        <f t="shared" si="9469"/>
        <v/>
      </c>
      <c r="G6446" s="21" t="str">
        <f t="shared" si="9470"/>
        <v>nt abl sg of karaṇīya, ptp of karoti</v>
      </c>
      <c r="H6446" s="21" t="str">
        <f t="shared" si="9471"/>
        <v>duty; obligation; business; something to be done</v>
      </c>
      <c r="I6446" s="21" t="str">
        <f t="shared" si="9472"/>
        <v>to be done</v>
      </c>
      <c r="J6446" s="21" t="str">
        <f t="shared" si="9473"/>
        <v>√kar (do, make)</v>
      </c>
      <c r="K6446" s="21">
        <f t="shared" si="9474"/>
        <v>7</v>
      </c>
      <c r="L6446" s="21" t="str">
        <f t="shared" si="9475"/>
        <v>o</v>
      </c>
      <c r="M6446" s="21" t="str">
        <f t="shared" si="9476"/>
        <v/>
      </c>
      <c r="N6446" s="21" t="str">
        <f t="shared" si="9477"/>
        <v>√kar + aṇīya</v>
      </c>
      <c r="O6446" s="21" t="str">
        <f t="shared" si="9478"/>
        <v/>
      </c>
      <c r="P6446" s="21" t="str">
        <f t="shared" si="9479"/>
        <v/>
      </c>
      <c r="Q6446" s="21"/>
      <c r="R6446" s="21" t="s">
        <v>12094</v>
      </c>
      <c r="S6446" s="21" t="s">
        <v>12095</v>
      </c>
      <c r="T6446" s="21" t="s">
        <v>12096</v>
      </c>
      <c r="U6446" s="23"/>
      <c r="V6446" s="23"/>
      <c r="W6446" s="15">
        <f t="shared" si="2"/>
        <v>45635</v>
      </c>
      <c r="X6446" s="24">
        <v>6445.0</v>
      </c>
      <c r="Y6446" s="17" t="str">
        <f t="shared" si="9450"/>
        <v>=COUNTIFS(C$3:C6446,C6446)</v>
      </c>
      <c r="Z6446" s="25" t="str">
        <f t="shared" si="9451"/>
        <v>#NAME?</v>
      </c>
      <c r="AA6446" s="25" t="str">
        <f t="shared" si="9452"/>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92"/>
        <v>0</v>
      </c>
      <c r="C6447" s="130"/>
      <c r="D6447" s="130"/>
      <c r="E6447" s="130"/>
      <c r="F6447" s="130"/>
      <c r="G6447" s="130"/>
      <c r="H6447" s="130"/>
      <c r="I6447" s="130"/>
      <c r="J6447" s="130"/>
      <c r="K6447" s="130"/>
      <c r="L6447" s="130"/>
      <c r="M6447" s="130"/>
      <c r="N6447" s="130"/>
      <c r="O6447" s="130"/>
      <c r="P6447" s="130"/>
      <c r="Q6447" s="130"/>
      <c r="R6447" s="130"/>
      <c r="S6447" s="130"/>
      <c r="T6447" s="130"/>
      <c r="U6447" s="36"/>
      <c r="V6447" s="36"/>
      <c r="W6447" s="15">
        <f t="shared" si="2"/>
        <v>45635</v>
      </c>
      <c r="X6447" s="24">
        <v>6446.0</v>
      </c>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92"/>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2"/>
        <v>45635</v>
      </c>
      <c r="X6448" s="24">
        <v>6447.0</v>
      </c>
      <c r="Y6448" s="17" t="str">
        <f t="shared" ref="Y6448:Y6457" si="9480">formulatext(A6448)</f>
        <v>#N/A</v>
      </c>
      <c r="Z6448" s="25" t="str">
        <f t="shared" ref="Z6448:Z6457" si="9481">org.libreoffice.regex(Y6448,"(\= COUNTIFS\(C\$\d{1,3}:)(C\d{1,3})(,)(C\d{1,3})(\))","$2")</f>
        <v>#NAME?</v>
      </c>
      <c r="AA6448" s="25" t="str">
        <f t="shared" ref="AA6448:AA6457" si="9482">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92"/>
        <v>1</v>
      </c>
      <c r="C6449" s="12" t="s">
        <v>12106</v>
      </c>
      <c r="D6449" s="21"/>
      <c r="E6449" s="21"/>
      <c r="F6449" s="21"/>
      <c r="G6449" s="21"/>
      <c r="H6449" s="21"/>
      <c r="I6449" s="21"/>
      <c r="J6449" s="21"/>
      <c r="K6449" s="21"/>
      <c r="L6449" s="21"/>
      <c r="M6449" s="21"/>
      <c r="N6449" s="21"/>
      <c r="O6449" s="21"/>
      <c r="P6449" s="21"/>
      <c r="Q6449" s="21"/>
      <c r="R6449" s="21"/>
      <c r="S6449" s="21"/>
      <c r="T6449" s="21"/>
      <c r="U6449" s="23"/>
      <c r="V6449" s="23"/>
      <c r="W6449" s="15">
        <f t="shared" si="2"/>
        <v>45635</v>
      </c>
      <c r="X6449" s="24">
        <v>6448.0</v>
      </c>
      <c r="Y6449" s="17" t="str">
        <f t="shared" si="9480"/>
        <v>#N/A</v>
      </c>
      <c r="Z6449" s="25" t="str">
        <f t="shared" si="9481"/>
        <v>#NAME?</v>
      </c>
      <c r="AA6449" s="25" t="str">
        <f t="shared" si="9482"/>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83">COUNTIFS(C$3:C6450,C6450)</f>
        <v>75</v>
      </c>
      <c r="B6450" s="10">
        <f t="shared" si="8292"/>
        <v>80</v>
      </c>
      <c r="C6450" s="12" t="s">
        <v>1856</v>
      </c>
      <c r="D6450" s="21" t="str">
        <f t="shared" ref="D6450:D6457" si="9484">VLOOKUP($C6450,$C$1:$P$7320,2,0)</f>
        <v>ind</v>
      </c>
      <c r="E6450" s="21" t="str">
        <f t="shared" ref="E6450:E6455" si="9485">VLOOKUP($C6450,$C$1:$P$7320,3,0)</f>
        <v>neg</v>
      </c>
      <c r="F6450" s="21" t="str">
        <f t="shared" ref="F6450:F6457" si="9486">VLOOKUP($C6450,$C$1:$P$7320,4,0)</f>
        <v/>
      </c>
      <c r="G6450" s="21" t="str">
        <f t="shared" ref="G6450:G6457" si="9487">VLOOKUP($C6450,$C$1:$P$7320,3,0)</f>
        <v>neg</v>
      </c>
      <c r="H6450" s="21" t="str">
        <f t="shared" ref="H6450:H6457" si="9488">VLOOKUP($C6450,$C$1:$P$7320,6,0)</f>
        <v>not</v>
      </c>
      <c r="I6450" s="21" t="str">
        <f t="shared" ref="I6450:I6457" si="9489">VLOOKUP($C6450,$C$1:$P$7320,7,0)</f>
        <v/>
      </c>
      <c r="J6450" s="21" t="str">
        <f t="shared" ref="J6450:J6457" si="9490">VLOOKUP($C6450,$C$1:$P$7320,8,0)</f>
        <v/>
      </c>
      <c r="K6450" s="21" t="str">
        <f t="shared" ref="K6450:K6457" si="9491">VLOOKUP($C6450,$C$1:$P$7320,9,0)</f>
        <v/>
      </c>
      <c r="L6450" s="21" t="str">
        <f t="shared" ref="L6450:L6457" si="9492">VLOOKUP($C6450,$C$1:$P$7320,10,0)</f>
        <v/>
      </c>
      <c r="M6450" s="21" t="str">
        <f t="shared" ref="M6450:M6457" si="9493">VLOOKUP($C6450,$C$1:$P$7320,11,0)</f>
        <v/>
      </c>
      <c r="N6450" s="21" t="str">
        <f t="shared" ref="N6450:N6457" si="9494">VLOOKUP($C6450,$C$1:$P$7320,12,0)</f>
        <v/>
      </c>
      <c r="O6450" s="21" t="str">
        <f t="shared" ref="O6450:O6457" si="9495">VLOOKUP($C6450,$C$1:$P$7320,13,0)</f>
        <v/>
      </c>
      <c r="P6450" s="21" t="str">
        <f t="shared" ref="P6450:P6457" si="9496">VLOOKUP($C6450,$C$1:$P$7320,14,0)</f>
        <v/>
      </c>
      <c r="Q6450" s="21"/>
      <c r="R6450" s="21" t="s">
        <v>12106</v>
      </c>
      <c r="S6450" s="27" t="s">
        <v>12107</v>
      </c>
      <c r="T6450" s="21" t="s">
        <v>12108</v>
      </c>
      <c r="U6450" s="77"/>
      <c r="V6450" s="23"/>
      <c r="W6450" s="15">
        <f t="shared" si="2"/>
        <v>45635</v>
      </c>
      <c r="X6450" s="24">
        <v>6449.0</v>
      </c>
      <c r="Y6450" s="17" t="str">
        <f t="shared" si="9480"/>
        <v>=COUNTIFS(C$3:C6450,C6450)</v>
      </c>
      <c r="Z6450" s="25" t="str">
        <f t="shared" si="9481"/>
        <v>#NAME?</v>
      </c>
      <c r="AA6450" s="25" t="str">
        <f t="shared" si="9482"/>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83"/>
        <v>2</v>
      </c>
      <c r="B6451" s="10">
        <f t="shared" si="8292"/>
        <v>3</v>
      </c>
      <c r="C6451" s="12" t="s">
        <v>7745</v>
      </c>
      <c r="D6451" s="21" t="str">
        <f t="shared" si="9484"/>
        <v>pp</v>
      </c>
      <c r="E6451" s="21" t="str">
        <f t="shared" si="9485"/>
        <v>masc nom sg of ṭhita</v>
      </c>
      <c r="F6451" s="21" t="str">
        <f t="shared" si="9486"/>
        <v/>
      </c>
      <c r="G6451" s="21" t="str">
        <f t="shared" si="9487"/>
        <v>masc nom sg of ṭhita</v>
      </c>
      <c r="H6451" s="21" t="str">
        <f t="shared" si="9488"/>
        <v>a (monk) standing</v>
      </c>
      <c r="I6451" s="21" t="str">
        <f t="shared" si="9489"/>
        <v>stood</v>
      </c>
      <c r="J6451" s="21" t="str">
        <f t="shared" si="9490"/>
        <v>√ṭhā (stand)</v>
      </c>
      <c r="K6451" s="21">
        <f t="shared" si="9491"/>
        <v>1</v>
      </c>
      <c r="L6451" s="21" t="str">
        <f t="shared" si="9492"/>
        <v>a</v>
      </c>
      <c r="M6451" s="21" t="str">
        <f t="shared" si="9493"/>
        <v/>
      </c>
      <c r="N6451" s="21" t="str">
        <f t="shared" si="9494"/>
        <v>√ṭhā + ita</v>
      </c>
      <c r="O6451" s="21" t="str">
        <f t="shared" si="9495"/>
        <v/>
      </c>
      <c r="P6451" s="21" t="str">
        <f t="shared" si="9496"/>
        <v/>
      </c>
      <c r="Q6451" s="21"/>
      <c r="R6451" s="21" t="s">
        <v>12106</v>
      </c>
      <c r="S6451" s="27" t="s">
        <v>12107</v>
      </c>
      <c r="T6451" s="21" t="s">
        <v>12108</v>
      </c>
      <c r="U6451" s="23"/>
      <c r="V6451" s="23"/>
      <c r="W6451" s="15">
        <f t="shared" si="2"/>
        <v>45635</v>
      </c>
      <c r="X6451" s="24">
        <v>6450.0</v>
      </c>
      <c r="Y6451" s="17" t="str">
        <f t="shared" si="9480"/>
        <v>=COUNTIFS(C$3:C6451,C6451)</v>
      </c>
      <c r="Z6451" s="25" t="str">
        <f t="shared" si="9481"/>
        <v>#NAME?</v>
      </c>
      <c r="AA6451" s="25" t="str">
        <f t="shared" si="9482"/>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3"/>
        <v>4</v>
      </c>
      <c r="B6452" s="10">
        <f t="shared" si="8292"/>
        <v>4</v>
      </c>
      <c r="C6452" s="12" t="s">
        <v>12044</v>
      </c>
      <c r="D6452" s="21" t="str">
        <f t="shared" si="9484"/>
        <v>pp</v>
      </c>
      <c r="E6452" s="21" t="str">
        <f t="shared" si="9485"/>
        <v>masc dat sg of nisinna</v>
      </c>
      <c r="F6452" s="21" t="str">
        <f t="shared" si="9486"/>
        <v/>
      </c>
      <c r="G6452" s="21" t="str">
        <f t="shared" si="9487"/>
        <v>masc dat sg of nisinna</v>
      </c>
      <c r="H6452" s="21" t="str">
        <f t="shared" si="9488"/>
        <v>to seated (a person), sitting</v>
      </c>
      <c r="I6452" s="21" t="str">
        <f t="shared" si="9489"/>
        <v/>
      </c>
      <c r="J6452" s="21" t="str">
        <f t="shared" si="9490"/>
        <v>√sad</v>
      </c>
      <c r="K6452" s="21">
        <f t="shared" si="9491"/>
        <v>1</v>
      </c>
      <c r="L6452" s="21" t="str">
        <f t="shared" si="9492"/>
        <v>a</v>
      </c>
      <c r="M6452" s="21" t="str">
        <f t="shared" si="9493"/>
        <v>√sad + a &gt; sīda</v>
      </c>
      <c r="N6452" s="21" t="str">
        <f t="shared" si="9494"/>
        <v>ni + sīda + na</v>
      </c>
      <c r="O6452" s="21" t="str">
        <f t="shared" si="9495"/>
        <v/>
      </c>
      <c r="P6452" s="21" t="str">
        <f t="shared" si="9496"/>
        <v/>
      </c>
      <c r="Q6452" s="21"/>
      <c r="R6452" s="21" t="s">
        <v>12106</v>
      </c>
      <c r="S6452" s="27" t="s">
        <v>12107</v>
      </c>
      <c r="T6452" s="21" t="s">
        <v>12108</v>
      </c>
      <c r="U6452" s="23"/>
      <c r="V6452" s="23"/>
      <c r="W6452" s="15">
        <f t="shared" si="2"/>
        <v>45635</v>
      </c>
      <c r="X6452" s="24">
        <v>6451.0</v>
      </c>
      <c r="Y6452" s="17" t="str">
        <f t="shared" si="9480"/>
        <v>=COUNTIFS(C$3:C6452,C6452)</v>
      </c>
      <c r="Z6452" s="25" t="str">
        <f t="shared" si="9481"/>
        <v>#NAME?</v>
      </c>
      <c r="AA6452" s="25" t="str">
        <f t="shared" si="9482"/>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3"/>
        <v>14</v>
      </c>
      <c r="B6453" s="10">
        <f t="shared" si="8292"/>
        <v>16</v>
      </c>
      <c r="C6453" s="12" t="s">
        <v>11917</v>
      </c>
      <c r="D6453" s="21" t="str">
        <f t="shared" si="9484"/>
        <v>adj</v>
      </c>
      <c r="E6453" s="21" t="str">
        <f t="shared" si="9485"/>
        <v>masc dat sg of agilāna</v>
      </c>
      <c r="F6453" s="21" t="str">
        <f t="shared" si="9486"/>
        <v/>
      </c>
      <c r="G6453" s="21" t="str">
        <f t="shared" si="9487"/>
        <v>masc dat sg of agilāna</v>
      </c>
      <c r="H6453" s="21" t="str">
        <f t="shared" si="9488"/>
        <v>to (someone who is) not sick</v>
      </c>
      <c r="I6453" s="21" t="str">
        <f t="shared" si="9489"/>
        <v/>
      </c>
      <c r="J6453" s="21" t="str">
        <f t="shared" si="9490"/>
        <v>√gilā (be sick, tired)</v>
      </c>
      <c r="K6453" s="21">
        <f t="shared" si="9491"/>
        <v>3</v>
      </c>
      <c r="L6453" s="21" t="str">
        <f t="shared" si="9492"/>
        <v>ya</v>
      </c>
      <c r="M6453" s="21" t="str">
        <f t="shared" si="9493"/>
        <v/>
      </c>
      <c r="N6453" s="21" t="str">
        <f t="shared" si="9494"/>
        <v>na + √gilā + ana</v>
      </c>
      <c r="O6453" s="21" t="str">
        <f t="shared" si="9495"/>
        <v/>
      </c>
      <c r="P6453" s="21" t="str">
        <f t="shared" si="9496"/>
        <v/>
      </c>
      <c r="Q6453" s="21"/>
      <c r="R6453" s="21" t="s">
        <v>12106</v>
      </c>
      <c r="S6453" s="27" t="s">
        <v>12107</v>
      </c>
      <c r="T6453" s="21" t="s">
        <v>12108</v>
      </c>
      <c r="U6453" s="23"/>
      <c r="V6453" s="23"/>
      <c r="W6453" s="15">
        <f t="shared" si="2"/>
        <v>45635</v>
      </c>
      <c r="X6453" s="24">
        <v>6452.0</v>
      </c>
      <c r="Y6453" s="17" t="str">
        <f t="shared" si="9480"/>
        <v>=COUNTIFS(C$3:C6453,C6453)</v>
      </c>
      <c r="Z6453" s="25" t="str">
        <f t="shared" si="9481"/>
        <v>#NAME?</v>
      </c>
      <c r="AA6453" s="25" t="str">
        <f t="shared" si="9482"/>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3"/>
        <v>23</v>
      </c>
      <c r="B6454" s="10">
        <f t="shared" si="8292"/>
        <v>25</v>
      </c>
      <c r="C6454" s="12" t="s">
        <v>1065</v>
      </c>
      <c r="D6454" s="21" t="str">
        <f t="shared" si="9484"/>
        <v>noun</v>
      </c>
      <c r="E6454" s="21" t="str">
        <f t="shared" si="9485"/>
        <v>masc acc sg of dhamma</v>
      </c>
      <c r="F6454" s="21" t="str">
        <f t="shared" si="9486"/>
        <v/>
      </c>
      <c r="G6454" s="21" t="str">
        <f t="shared" si="9487"/>
        <v>masc acc sg of dhamma</v>
      </c>
      <c r="H6454" s="21" t="str">
        <f t="shared" si="9488"/>
        <v>act, practice, behaviour</v>
      </c>
      <c r="I6454" s="21" t="str">
        <f t="shared" si="9489"/>
        <v/>
      </c>
      <c r="J6454" s="21" t="str">
        <f t="shared" si="9490"/>
        <v>√dhar (hold)</v>
      </c>
      <c r="K6454" s="21">
        <f t="shared" si="9491"/>
        <v>1</v>
      </c>
      <c r="L6454" s="21" t="str">
        <f t="shared" si="9492"/>
        <v>a</v>
      </c>
      <c r="M6454" s="21" t="str">
        <f t="shared" si="9493"/>
        <v/>
      </c>
      <c r="N6454" s="21" t="str">
        <f t="shared" si="9494"/>
        <v>√dhar + ma</v>
      </c>
      <c r="O6454" s="21" t="str">
        <f t="shared" si="9495"/>
        <v/>
      </c>
      <c r="P6454" s="21" t="str">
        <f t="shared" si="9496"/>
        <v/>
      </c>
      <c r="Q6454" s="21"/>
      <c r="R6454" s="21" t="s">
        <v>12106</v>
      </c>
      <c r="S6454" s="27" t="s">
        <v>12107</v>
      </c>
      <c r="T6454" s="21" t="s">
        <v>12108</v>
      </c>
      <c r="U6454" s="23"/>
      <c r="V6454" s="23"/>
      <c r="W6454" s="15">
        <f t="shared" si="2"/>
        <v>45635</v>
      </c>
      <c r="X6454" s="24">
        <v>6453.0</v>
      </c>
      <c r="Y6454" s="17" t="str">
        <f t="shared" si="9480"/>
        <v>=COUNTIFS(C$3:C6454,C6454)</v>
      </c>
      <c r="Z6454" s="25" t="str">
        <f t="shared" si="9481"/>
        <v>#NAME?</v>
      </c>
      <c r="AA6454" s="25" t="str">
        <f t="shared" si="9482"/>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3"/>
        <v>14</v>
      </c>
      <c r="B6455" s="10">
        <f t="shared" si="8292"/>
        <v>16</v>
      </c>
      <c r="C6455" s="12" t="s">
        <v>11921</v>
      </c>
      <c r="D6455" s="21" t="str">
        <f t="shared" si="9484"/>
        <v>comp</v>
      </c>
      <c r="E6455" s="21" t="str">
        <f t="shared" si="9485"/>
        <v>sandhi, fut + ind</v>
      </c>
      <c r="F6455" s="21" t="str">
        <f t="shared" si="9486"/>
        <v/>
      </c>
      <c r="G6455" s="21" t="str">
        <f t="shared" si="9487"/>
        <v>sandhi, fut + ind</v>
      </c>
      <c r="H6455" s="21" t="str">
        <f t="shared" si="9488"/>
        <v/>
      </c>
      <c r="I6455" s="21" t="str">
        <f t="shared" si="9489"/>
        <v/>
      </c>
      <c r="J6455" s="21" t="str">
        <f t="shared" si="9490"/>
        <v/>
      </c>
      <c r="K6455" s="21" t="str">
        <f t="shared" si="9491"/>
        <v/>
      </c>
      <c r="L6455" s="21" t="str">
        <f t="shared" si="9492"/>
        <v/>
      </c>
      <c r="M6455" s="21" t="str">
        <f t="shared" si="9493"/>
        <v/>
      </c>
      <c r="N6455" s="21" t="str">
        <f t="shared" si="9494"/>
        <v>desissāmi + iti</v>
      </c>
      <c r="O6455" s="21" t="str">
        <f t="shared" si="9495"/>
        <v/>
      </c>
      <c r="P6455" s="21" t="str">
        <f t="shared" si="9496"/>
        <v/>
      </c>
      <c r="Q6455" s="21" t="s">
        <v>11923</v>
      </c>
      <c r="R6455" s="21" t="s">
        <v>12106</v>
      </c>
      <c r="S6455" s="27" t="s">
        <v>12107</v>
      </c>
      <c r="T6455" s="21" t="s">
        <v>12108</v>
      </c>
      <c r="U6455" s="23"/>
      <c r="V6455" s="23"/>
      <c r="W6455" s="15">
        <f t="shared" si="2"/>
        <v>45635</v>
      </c>
      <c r="X6455" s="24">
        <v>6454.0</v>
      </c>
      <c r="Y6455" s="17" t="str">
        <f t="shared" si="9480"/>
        <v>=COUNTIFS(C$3:C6455,C6455)</v>
      </c>
      <c r="Z6455" s="25" t="str">
        <f t="shared" si="9481"/>
        <v>#NAME?</v>
      </c>
      <c r="AA6455" s="25" t="str">
        <f t="shared" si="9482"/>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3"/>
        <v>70</v>
      </c>
      <c r="B6456" s="10">
        <f t="shared" si="8292"/>
        <v>75</v>
      </c>
      <c r="C6456" s="12" t="s">
        <v>11137</v>
      </c>
      <c r="D6456" s="21" t="str">
        <f t="shared" si="9484"/>
        <v>noun</v>
      </c>
      <c r="E6456" s="21" t="s">
        <v>1988</v>
      </c>
      <c r="F6456" s="21" t="str">
        <f t="shared" si="9486"/>
        <v/>
      </c>
      <c r="G6456" s="21" t="str">
        <f t="shared" si="9487"/>
        <v>fem nom sg</v>
      </c>
      <c r="H6456" s="21" t="str">
        <f t="shared" si="9488"/>
        <v>training, precept, training precept</v>
      </c>
      <c r="I6456" s="21" t="str">
        <f t="shared" si="9489"/>
        <v/>
      </c>
      <c r="J6456" s="21" t="str">
        <f t="shared" si="9490"/>
        <v>√sikkh (train)</v>
      </c>
      <c r="K6456" s="21">
        <f t="shared" si="9491"/>
        <v>1</v>
      </c>
      <c r="L6456" s="21" t="str">
        <f t="shared" si="9492"/>
        <v>a</v>
      </c>
      <c r="M6456" s="21" t="str">
        <f t="shared" si="9493"/>
        <v/>
      </c>
      <c r="N6456" s="21" t="str">
        <f t="shared" si="9494"/>
        <v>√sikkh + ā</v>
      </c>
      <c r="O6456" s="21" t="str">
        <f t="shared" si="9495"/>
        <v/>
      </c>
      <c r="P6456" s="21" t="str">
        <f t="shared" si="9496"/>
        <v/>
      </c>
      <c r="Q6456" s="21"/>
      <c r="R6456" s="21" t="s">
        <v>12106</v>
      </c>
      <c r="S6456" s="27" t="s">
        <v>12107</v>
      </c>
      <c r="T6456" s="21" t="s">
        <v>12108</v>
      </c>
      <c r="U6456" s="23"/>
      <c r="V6456" s="23"/>
      <c r="W6456" s="15">
        <f t="shared" si="2"/>
        <v>45635</v>
      </c>
      <c r="X6456" s="24">
        <v>6455.0</v>
      </c>
      <c r="Y6456" s="17" t="str">
        <f t="shared" si="9480"/>
        <v>=COUNTIFS(C$3:C6456,C6456)</v>
      </c>
      <c r="Z6456" s="25" t="str">
        <f t="shared" si="9481"/>
        <v>#NAME?</v>
      </c>
      <c r="AA6456" s="25" t="str">
        <f t="shared" si="9482"/>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3"/>
        <v>71</v>
      </c>
      <c r="B6457" s="10">
        <f t="shared" si="8292"/>
        <v>76</v>
      </c>
      <c r="C6457" s="12" t="s">
        <v>10666</v>
      </c>
      <c r="D6457" s="21" t="str">
        <f t="shared" si="9484"/>
        <v>noun</v>
      </c>
      <c r="E6457" s="21" t="s">
        <v>11370</v>
      </c>
      <c r="F6457" s="21" t="str">
        <f t="shared" si="9486"/>
        <v/>
      </c>
      <c r="G6457" s="21" t="str">
        <f t="shared" si="9487"/>
        <v>nt abl sg of karaṇīya, ptp of karoti</v>
      </c>
      <c r="H6457" s="21" t="str">
        <f t="shared" si="9488"/>
        <v>duty; obligation; business; something to be done</v>
      </c>
      <c r="I6457" s="21" t="str">
        <f t="shared" si="9489"/>
        <v>to be done</v>
      </c>
      <c r="J6457" s="21" t="str">
        <f t="shared" si="9490"/>
        <v>√kar (do, make)</v>
      </c>
      <c r="K6457" s="21">
        <f t="shared" si="9491"/>
        <v>7</v>
      </c>
      <c r="L6457" s="21" t="str">
        <f t="shared" si="9492"/>
        <v>o</v>
      </c>
      <c r="M6457" s="21" t="str">
        <f t="shared" si="9493"/>
        <v/>
      </c>
      <c r="N6457" s="21" t="str">
        <f t="shared" si="9494"/>
        <v>√kar + aṇīya</v>
      </c>
      <c r="O6457" s="21" t="str">
        <f t="shared" si="9495"/>
        <v/>
      </c>
      <c r="P6457" s="21" t="str">
        <f t="shared" si="9496"/>
        <v/>
      </c>
      <c r="Q6457" s="21"/>
      <c r="R6457" s="21" t="s">
        <v>12106</v>
      </c>
      <c r="S6457" s="27" t="s">
        <v>12107</v>
      </c>
      <c r="T6457" s="21" t="s">
        <v>12108</v>
      </c>
      <c r="U6457" s="23"/>
      <c r="V6457" s="23"/>
      <c r="W6457" s="15">
        <f t="shared" si="2"/>
        <v>45635</v>
      </c>
      <c r="X6457" s="24">
        <v>6456.0</v>
      </c>
      <c r="Y6457" s="17" t="str">
        <f t="shared" si="9480"/>
        <v>=COUNTIFS(C$3:C6457,C6457)</v>
      </c>
      <c r="Z6457" s="25" t="str">
        <f t="shared" si="9481"/>
        <v>#NAME?</v>
      </c>
      <c r="AA6457" s="25" t="str">
        <f t="shared" si="9482"/>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92"/>
        <v>0</v>
      </c>
      <c r="C6458" s="130"/>
      <c r="D6458" s="130"/>
      <c r="E6458" s="130"/>
      <c r="F6458" s="130"/>
      <c r="G6458" s="130"/>
      <c r="H6458" s="130"/>
      <c r="I6458" s="130"/>
      <c r="J6458" s="130"/>
      <c r="K6458" s="130"/>
      <c r="L6458" s="130"/>
      <c r="M6458" s="130"/>
      <c r="N6458" s="130"/>
      <c r="O6458" s="130"/>
      <c r="P6458" s="130"/>
      <c r="Q6458" s="130"/>
      <c r="R6458" s="130"/>
      <c r="S6458" s="130"/>
      <c r="T6458" s="130"/>
      <c r="U6458" s="36"/>
      <c r="V6458" s="36"/>
      <c r="W6458" s="15">
        <f t="shared" si="2"/>
        <v>45635</v>
      </c>
      <c r="X6458" s="24">
        <v>6457.0</v>
      </c>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92"/>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2"/>
        <v>45635</v>
      </c>
      <c r="X6459" s="24">
        <v>6458.0</v>
      </c>
      <c r="Y6459" s="17" t="str">
        <f t="shared" ref="Y6459:Y6470" si="9497">formulatext(A6459)</f>
        <v>#N/A</v>
      </c>
      <c r="Z6459" s="25" t="str">
        <f t="shared" ref="Z6459:Z6470" si="9498">org.libreoffice.regex(Y6459,"(\= COUNTIFS\(C\$\d{1,3}:)(C\d{1,3})(,)(C\d{1,3})(\))","$2")</f>
        <v>#NAME?</v>
      </c>
      <c r="AA6459" s="25" t="str">
        <f t="shared" ref="AA6459:AA6470" si="9499">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92"/>
        <v>1</v>
      </c>
      <c r="C6460" s="12" t="s">
        <v>12109</v>
      </c>
      <c r="D6460" s="21"/>
      <c r="E6460" s="21"/>
      <c r="F6460" s="21"/>
      <c r="G6460" s="21"/>
      <c r="H6460" s="21"/>
      <c r="I6460" s="21"/>
      <c r="J6460" s="21"/>
      <c r="K6460" s="21"/>
      <c r="L6460" s="21"/>
      <c r="M6460" s="21"/>
      <c r="N6460" s="21"/>
      <c r="O6460" s="21"/>
      <c r="P6460" s="21"/>
      <c r="Q6460" s="21"/>
      <c r="R6460" s="21"/>
      <c r="S6460" s="21"/>
      <c r="T6460" s="21"/>
      <c r="U6460" s="23"/>
      <c r="V6460" s="23"/>
      <c r="W6460" s="15">
        <f t="shared" si="2"/>
        <v>45635</v>
      </c>
      <c r="X6460" s="24">
        <v>6459.0</v>
      </c>
      <c r="Y6460" s="17" t="str">
        <f t="shared" si="9497"/>
        <v>#N/A</v>
      </c>
      <c r="Z6460" s="25" t="str">
        <f t="shared" si="9498"/>
        <v>#NAME?</v>
      </c>
      <c r="AA6460" s="25" t="str">
        <f t="shared" si="9499"/>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500">COUNTIFS(C$3:C6461,C6461)</f>
        <v>76</v>
      </c>
      <c r="B6461" s="10">
        <f t="shared" si="8292"/>
        <v>80</v>
      </c>
      <c r="C6461" s="12" t="s">
        <v>1856</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12109</v>
      </c>
      <c r="S6461" s="21" t="s">
        <v>12110</v>
      </c>
      <c r="T6461" s="21" t="s">
        <v>12111</v>
      </c>
      <c r="U6461" s="77"/>
      <c r="V6461" s="23"/>
      <c r="W6461" s="15">
        <f t="shared" si="2"/>
        <v>45635</v>
      </c>
      <c r="X6461" s="24">
        <v>6460.0</v>
      </c>
      <c r="Y6461" s="17" t="str">
        <f t="shared" si="9497"/>
        <v>=COUNTIFS(C$3:C6461,C6461)</v>
      </c>
      <c r="Z6461" s="25" t="str">
        <f t="shared" si="9498"/>
        <v>#NAME?</v>
      </c>
      <c r="AA6461" s="25" t="str">
        <f t="shared" si="9499"/>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500"/>
        <v>1</v>
      </c>
      <c r="B6462" s="10">
        <f t="shared" si="8292"/>
        <v>1</v>
      </c>
      <c r="C6462" s="12" t="s">
        <v>12112</v>
      </c>
      <c r="D6462" s="21" t="s">
        <v>29</v>
      </c>
      <c r="E6462" s="21" t="s">
        <v>12113</v>
      </c>
      <c r="F6462" s="21"/>
      <c r="G6462" s="21"/>
      <c r="H6462" s="21" t="s">
        <v>12114</v>
      </c>
      <c r="I6462" s="21"/>
      <c r="J6462" s="21"/>
      <c r="K6462" s="21"/>
      <c r="L6462" s="21"/>
      <c r="M6462" s="21"/>
      <c r="N6462" s="21" t="s">
        <v>12115</v>
      </c>
      <c r="O6462" s="21"/>
      <c r="P6462" s="21"/>
      <c r="Q6462" s="21"/>
      <c r="R6462" s="21" t="s">
        <v>12109</v>
      </c>
      <c r="S6462" s="21" t="s">
        <v>12110</v>
      </c>
      <c r="T6462" s="21" t="s">
        <v>12116</v>
      </c>
      <c r="U6462" s="23"/>
      <c r="V6462" s="23"/>
      <c r="W6462" s="15">
        <f t="shared" si="2"/>
        <v>45635</v>
      </c>
      <c r="X6462" s="24">
        <v>6461.0</v>
      </c>
      <c r="Y6462" s="17" t="str">
        <f t="shared" si="9497"/>
        <v>=COUNTIFS(C$3:C6462,C6462)</v>
      </c>
      <c r="Z6462" s="25" t="str">
        <f t="shared" si="9498"/>
        <v>#NAME?</v>
      </c>
      <c r="AA6462" s="25" t="str">
        <f t="shared" si="9499"/>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0"/>
        <v>1</v>
      </c>
      <c r="B6463" s="10">
        <f t="shared" si="8292"/>
        <v>2</v>
      </c>
      <c r="C6463" s="12" t="s">
        <v>12117</v>
      </c>
      <c r="D6463" s="21" t="s">
        <v>307</v>
      </c>
      <c r="E6463" s="21" t="s">
        <v>12118</v>
      </c>
      <c r="F6463" s="21"/>
      <c r="G6463" s="21"/>
      <c r="H6463" s="21" t="s">
        <v>12119</v>
      </c>
      <c r="I6463" s="21"/>
      <c r="J6463" s="21" t="s">
        <v>975</v>
      </c>
      <c r="K6463" s="21">
        <v>1.0</v>
      </c>
      <c r="L6463" s="21" t="s">
        <v>35</v>
      </c>
      <c r="M6463" s="21" t="s">
        <v>976</v>
      </c>
      <c r="N6463" s="21" t="s">
        <v>12120</v>
      </c>
      <c r="O6463" s="21"/>
      <c r="P6463" s="21"/>
      <c r="Q6463" s="21"/>
      <c r="R6463" s="21" t="s">
        <v>12109</v>
      </c>
      <c r="S6463" s="21" t="s">
        <v>12110</v>
      </c>
      <c r="T6463" s="21" t="s">
        <v>12121</v>
      </c>
      <c r="U6463" s="23"/>
      <c r="V6463" s="23"/>
      <c r="W6463" s="15">
        <f t="shared" si="2"/>
        <v>45635</v>
      </c>
      <c r="X6463" s="24">
        <v>6462.0</v>
      </c>
      <c r="Y6463" s="17" t="str">
        <f t="shared" si="9497"/>
        <v>=COUNTIFS(C$3:C6463,C6463)</v>
      </c>
      <c r="Z6463" s="25" t="str">
        <f t="shared" si="9498"/>
        <v>#NAME?</v>
      </c>
      <c r="AA6463" s="25" t="str">
        <f t="shared" si="9499"/>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0"/>
        <v>1</v>
      </c>
      <c r="B6464" s="10">
        <f t="shared" si="8292"/>
        <v>1</v>
      </c>
      <c r="C6464" s="12" t="s">
        <v>12122</v>
      </c>
      <c r="D6464" s="21" t="s">
        <v>29</v>
      </c>
      <c r="E6464" s="21" t="s">
        <v>12123</v>
      </c>
      <c r="F6464" s="21"/>
      <c r="G6464" s="21"/>
      <c r="H6464" s="21" t="s">
        <v>5233</v>
      </c>
      <c r="I6464" s="21"/>
      <c r="J6464" s="21"/>
      <c r="K6464" s="21"/>
      <c r="L6464" s="21"/>
      <c r="M6464" s="21"/>
      <c r="N6464" s="21" t="s">
        <v>12124</v>
      </c>
      <c r="O6464" s="21"/>
      <c r="P6464" s="21"/>
      <c r="Q6464" s="21"/>
      <c r="R6464" s="21" t="s">
        <v>12109</v>
      </c>
      <c r="S6464" s="21" t="s">
        <v>12110</v>
      </c>
      <c r="T6464" s="21" t="s">
        <v>12125</v>
      </c>
      <c r="U6464" s="23"/>
      <c r="V6464" s="23"/>
      <c r="W6464" s="15">
        <f t="shared" si="2"/>
        <v>45635</v>
      </c>
      <c r="X6464" s="24">
        <v>6463.0</v>
      </c>
      <c r="Y6464" s="17" t="str">
        <f t="shared" si="9497"/>
        <v>=COUNTIFS(C$3:C6464,C6464)</v>
      </c>
      <c r="Z6464" s="25" t="str">
        <f t="shared" si="9498"/>
        <v>#NAME?</v>
      </c>
      <c r="AA6464" s="25" t="str">
        <f t="shared" si="9499"/>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0"/>
        <v>1</v>
      </c>
      <c r="B6465" s="10">
        <f t="shared" si="8292"/>
        <v>2</v>
      </c>
      <c r="C6465" s="12" t="s">
        <v>12126</v>
      </c>
      <c r="D6465" s="21" t="s">
        <v>307</v>
      </c>
      <c r="E6465" s="21" t="s">
        <v>12127</v>
      </c>
      <c r="F6465" s="21"/>
      <c r="G6465" s="21"/>
      <c r="H6465" s="21" t="s">
        <v>12128</v>
      </c>
      <c r="I6465" s="21"/>
      <c r="J6465" s="21" t="s">
        <v>975</v>
      </c>
      <c r="K6465" s="21">
        <v>1.0</v>
      </c>
      <c r="L6465" s="21" t="s">
        <v>35</v>
      </c>
      <c r="M6465" s="21" t="s">
        <v>976</v>
      </c>
      <c r="N6465" s="21" t="s">
        <v>12120</v>
      </c>
      <c r="O6465" s="21"/>
      <c r="P6465" s="21"/>
      <c r="Q6465" s="21"/>
      <c r="R6465" s="21" t="s">
        <v>12109</v>
      </c>
      <c r="S6465" s="21" t="s">
        <v>12110</v>
      </c>
      <c r="T6465" s="21" t="s">
        <v>12129</v>
      </c>
      <c r="U6465" s="23"/>
      <c r="V6465" s="23"/>
      <c r="W6465" s="15">
        <f t="shared" si="2"/>
        <v>45635</v>
      </c>
      <c r="X6465" s="24">
        <v>6464.0</v>
      </c>
      <c r="Y6465" s="17" t="str">
        <f t="shared" si="9497"/>
        <v>=COUNTIFS(C$3:C6465,C6465)</v>
      </c>
      <c r="Z6465" s="25" t="str">
        <f t="shared" si="9498"/>
        <v>#NAME?</v>
      </c>
      <c r="AA6465" s="25" t="str">
        <f t="shared" si="9499"/>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0"/>
        <v>15</v>
      </c>
      <c r="B6466" s="10">
        <f t="shared" si="8292"/>
        <v>16</v>
      </c>
      <c r="C6466" s="12" t="s">
        <v>11917</v>
      </c>
      <c r="D6466" s="21" t="str">
        <f t="shared" ref="D6466:D6470" si="9501">VLOOKUP($C6466,$C$1:$P$7320,2,0)</f>
        <v>adj</v>
      </c>
      <c r="E6466" s="21" t="str">
        <f t="shared" ref="E6466:E6468" si="9502">VLOOKUP($C6466,$C$1:$P$7320,3,0)</f>
        <v>masc dat sg of agilāna</v>
      </c>
      <c r="F6466" s="21" t="str">
        <f t="shared" ref="F6466:F6470" si="9503">VLOOKUP($C6466,$C$1:$P$7320,4,0)</f>
        <v/>
      </c>
      <c r="G6466" s="21" t="str">
        <f t="shared" ref="G6466:G6470" si="9504">VLOOKUP($C6466,$C$1:$P$7320,3,0)</f>
        <v>masc dat sg of agilāna</v>
      </c>
      <c r="H6466" s="21" t="str">
        <f t="shared" ref="H6466:H6470" si="9505">VLOOKUP($C6466,$C$1:$P$7320,6,0)</f>
        <v>to (someone who is) not sick</v>
      </c>
      <c r="I6466" s="21" t="str">
        <f t="shared" ref="I6466:I6470" si="9506">VLOOKUP($C6466,$C$1:$P$7320,7,0)</f>
        <v/>
      </c>
      <c r="J6466" s="21" t="str">
        <f t="shared" ref="J6466:J6470" si="9507">VLOOKUP($C6466,$C$1:$P$7320,8,0)</f>
        <v>√gilā (be sick, tired)</v>
      </c>
      <c r="K6466" s="21">
        <f t="shared" ref="K6466:K6470" si="9508">VLOOKUP($C6466,$C$1:$P$7320,9,0)</f>
        <v>3</v>
      </c>
      <c r="L6466" s="21" t="str">
        <f t="shared" ref="L6466:L6470" si="9509">VLOOKUP($C6466,$C$1:$P$7320,10,0)</f>
        <v>ya</v>
      </c>
      <c r="M6466" s="21" t="str">
        <f t="shared" ref="M6466:M6470" si="9510">VLOOKUP($C6466,$C$1:$P$7320,11,0)</f>
        <v/>
      </c>
      <c r="N6466" s="21" t="str">
        <f t="shared" ref="N6466:N6470" si="9511">VLOOKUP($C6466,$C$1:$P$7320,12,0)</f>
        <v>na + √gilā + ana</v>
      </c>
      <c r="O6466" s="21" t="str">
        <f t="shared" ref="O6466:O6470" si="9512">VLOOKUP($C6466,$C$1:$P$7320,13,0)</f>
        <v/>
      </c>
      <c r="P6466" s="21" t="str">
        <f t="shared" ref="P6466:P6470" si="9513">VLOOKUP($C6466,$C$1:$P$7320,14,0)</f>
        <v/>
      </c>
      <c r="Q6466" s="21"/>
      <c r="R6466" s="21" t="s">
        <v>12109</v>
      </c>
      <c r="S6466" s="21" t="s">
        <v>12110</v>
      </c>
      <c r="T6466" s="21" t="s">
        <v>12111</v>
      </c>
      <c r="U6466" s="23"/>
      <c r="V6466" s="23"/>
      <c r="W6466" s="15">
        <f t="shared" si="2"/>
        <v>45635</v>
      </c>
      <c r="X6466" s="24">
        <v>6465.0</v>
      </c>
      <c r="Y6466" s="17" t="str">
        <f t="shared" si="9497"/>
        <v>=COUNTIFS(C$3:C6466,C6466)</v>
      </c>
      <c r="Z6466" s="25" t="str">
        <f t="shared" si="9498"/>
        <v>#NAME?</v>
      </c>
      <c r="AA6466" s="25" t="str">
        <f t="shared" si="9499"/>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0"/>
        <v>24</v>
      </c>
      <c r="B6467" s="10">
        <f t="shared" si="8292"/>
        <v>25</v>
      </c>
      <c r="C6467" s="12" t="s">
        <v>1065</v>
      </c>
      <c r="D6467" s="21" t="str">
        <f t="shared" si="9501"/>
        <v>noun</v>
      </c>
      <c r="E6467" s="21" t="str">
        <f t="shared" si="9502"/>
        <v>masc acc sg of dhamma</v>
      </c>
      <c r="F6467" s="21" t="str">
        <f t="shared" si="9503"/>
        <v/>
      </c>
      <c r="G6467" s="21" t="str">
        <f t="shared" si="9504"/>
        <v>masc acc sg of dhamma</v>
      </c>
      <c r="H6467" s="21" t="str">
        <f t="shared" si="9505"/>
        <v>act, practice, behaviour</v>
      </c>
      <c r="I6467" s="21" t="str">
        <f t="shared" si="9506"/>
        <v/>
      </c>
      <c r="J6467" s="21" t="str">
        <f t="shared" si="9507"/>
        <v>√dhar (hold)</v>
      </c>
      <c r="K6467" s="21">
        <f t="shared" si="9508"/>
        <v>1</v>
      </c>
      <c r="L6467" s="21" t="str">
        <f t="shared" si="9509"/>
        <v>a</v>
      </c>
      <c r="M6467" s="21" t="str">
        <f t="shared" si="9510"/>
        <v/>
      </c>
      <c r="N6467" s="21" t="str">
        <f t="shared" si="9511"/>
        <v>√dhar + ma</v>
      </c>
      <c r="O6467" s="21" t="str">
        <f t="shared" si="9512"/>
        <v/>
      </c>
      <c r="P6467" s="21" t="str">
        <f t="shared" si="9513"/>
        <v/>
      </c>
      <c r="Q6467" s="21"/>
      <c r="R6467" s="21" t="s">
        <v>12109</v>
      </c>
      <c r="S6467" s="21" t="s">
        <v>12110</v>
      </c>
      <c r="T6467" s="21" t="s">
        <v>12111</v>
      </c>
      <c r="U6467" s="23"/>
      <c r="V6467" s="23"/>
      <c r="W6467" s="15">
        <f t="shared" si="2"/>
        <v>45635</v>
      </c>
      <c r="X6467" s="24">
        <v>6466.0</v>
      </c>
      <c r="Y6467" s="17" t="str">
        <f t="shared" si="9497"/>
        <v>=COUNTIFS(C$3:C6467,C6467)</v>
      </c>
      <c r="Z6467" s="25" t="str">
        <f t="shared" si="9498"/>
        <v>#NAME?</v>
      </c>
      <c r="AA6467" s="25" t="str">
        <f t="shared" si="9499"/>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0"/>
        <v>15</v>
      </c>
      <c r="B6468" s="10">
        <f t="shared" si="8292"/>
        <v>16</v>
      </c>
      <c r="C6468" s="12" t="s">
        <v>11921</v>
      </c>
      <c r="D6468" s="21" t="str">
        <f t="shared" si="9501"/>
        <v>comp</v>
      </c>
      <c r="E6468" s="21" t="str">
        <f t="shared" si="9502"/>
        <v>sandhi, fut + ind</v>
      </c>
      <c r="F6468" s="21" t="str">
        <f t="shared" si="9503"/>
        <v/>
      </c>
      <c r="G6468" s="21" t="str">
        <f t="shared" si="9504"/>
        <v>sandhi, fut + ind</v>
      </c>
      <c r="H6468" s="21" t="str">
        <f t="shared" si="9505"/>
        <v/>
      </c>
      <c r="I6468" s="21" t="str">
        <f t="shared" si="9506"/>
        <v/>
      </c>
      <c r="J6468" s="21" t="str">
        <f t="shared" si="9507"/>
        <v/>
      </c>
      <c r="K6468" s="21" t="str">
        <f t="shared" si="9508"/>
        <v/>
      </c>
      <c r="L6468" s="21" t="str">
        <f t="shared" si="9509"/>
        <v/>
      </c>
      <c r="M6468" s="21" t="str">
        <f t="shared" si="9510"/>
        <v/>
      </c>
      <c r="N6468" s="21" t="str">
        <f t="shared" si="9511"/>
        <v>desissāmi + iti</v>
      </c>
      <c r="O6468" s="21" t="str">
        <f t="shared" si="9512"/>
        <v/>
      </c>
      <c r="P6468" s="21" t="str">
        <f t="shared" si="9513"/>
        <v/>
      </c>
      <c r="Q6468" s="21" t="s">
        <v>11923</v>
      </c>
      <c r="R6468" s="21" t="s">
        <v>12109</v>
      </c>
      <c r="S6468" s="21" t="s">
        <v>12110</v>
      </c>
      <c r="T6468" s="21" t="s">
        <v>12111</v>
      </c>
      <c r="U6468" s="23"/>
      <c r="V6468" s="23"/>
      <c r="W6468" s="15">
        <f t="shared" si="2"/>
        <v>45635</v>
      </c>
      <c r="X6468" s="24">
        <v>6467.0</v>
      </c>
      <c r="Y6468" s="17" t="str">
        <f t="shared" si="9497"/>
        <v>=COUNTIFS(C$3:C6468,C6468)</v>
      </c>
      <c r="Z6468" s="25" t="str">
        <f t="shared" si="9498"/>
        <v>#NAME?</v>
      </c>
      <c r="AA6468" s="25" t="str">
        <f t="shared" si="9499"/>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0"/>
        <v>71</v>
      </c>
      <c r="B6469" s="10">
        <f t="shared" si="8292"/>
        <v>75</v>
      </c>
      <c r="C6469" s="12" t="s">
        <v>11137</v>
      </c>
      <c r="D6469" s="21" t="str">
        <f t="shared" si="9501"/>
        <v>noun</v>
      </c>
      <c r="E6469" s="21" t="s">
        <v>1988</v>
      </c>
      <c r="F6469" s="21" t="str">
        <f t="shared" si="9503"/>
        <v/>
      </c>
      <c r="G6469" s="21" t="str">
        <f t="shared" si="9504"/>
        <v>fem nom sg</v>
      </c>
      <c r="H6469" s="21" t="str">
        <f t="shared" si="9505"/>
        <v>training, precept, training precept</v>
      </c>
      <c r="I6469" s="21" t="str">
        <f t="shared" si="9506"/>
        <v/>
      </c>
      <c r="J6469" s="21" t="str">
        <f t="shared" si="9507"/>
        <v>√sikkh (train)</v>
      </c>
      <c r="K6469" s="21">
        <f t="shared" si="9508"/>
        <v>1</v>
      </c>
      <c r="L6469" s="21" t="str">
        <f t="shared" si="9509"/>
        <v>a</v>
      </c>
      <c r="M6469" s="21" t="str">
        <f t="shared" si="9510"/>
        <v/>
      </c>
      <c r="N6469" s="21" t="str">
        <f t="shared" si="9511"/>
        <v>√sikkh + ā</v>
      </c>
      <c r="O6469" s="21" t="str">
        <f t="shared" si="9512"/>
        <v/>
      </c>
      <c r="P6469" s="21" t="str">
        <f t="shared" si="9513"/>
        <v/>
      </c>
      <c r="Q6469" s="21"/>
      <c r="R6469" s="21" t="s">
        <v>12109</v>
      </c>
      <c r="S6469" s="21" t="s">
        <v>12110</v>
      </c>
      <c r="T6469" s="21" t="s">
        <v>12111</v>
      </c>
      <c r="U6469" s="23"/>
      <c r="V6469" s="23"/>
      <c r="W6469" s="15">
        <f t="shared" si="2"/>
        <v>45635</v>
      </c>
      <c r="X6469" s="24">
        <v>6468.0</v>
      </c>
      <c r="Y6469" s="17" t="str">
        <f t="shared" si="9497"/>
        <v>=COUNTIFS(C$3:C6469,C6469)</v>
      </c>
      <c r="Z6469" s="25" t="str">
        <f t="shared" si="9498"/>
        <v>#NAME?</v>
      </c>
      <c r="AA6469" s="25" t="str">
        <f t="shared" si="9499"/>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0"/>
        <v>72</v>
      </c>
      <c r="B6470" s="10">
        <f t="shared" si="8292"/>
        <v>76</v>
      </c>
      <c r="C6470" s="12" t="s">
        <v>10666</v>
      </c>
      <c r="D6470" s="21" t="str">
        <f t="shared" si="9501"/>
        <v>noun</v>
      </c>
      <c r="E6470" s="21" t="s">
        <v>11370</v>
      </c>
      <c r="F6470" s="21" t="str">
        <f t="shared" si="9503"/>
        <v/>
      </c>
      <c r="G6470" s="21" t="str">
        <f t="shared" si="9504"/>
        <v>nt abl sg of karaṇīya, ptp of karoti</v>
      </c>
      <c r="H6470" s="21" t="str">
        <f t="shared" si="9505"/>
        <v>duty; obligation; business; something to be done</v>
      </c>
      <c r="I6470" s="21" t="str">
        <f t="shared" si="9506"/>
        <v>to be done</v>
      </c>
      <c r="J6470" s="21" t="str">
        <f t="shared" si="9507"/>
        <v>√kar (do, make)</v>
      </c>
      <c r="K6470" s="21">
        <f t="shared" si="9508"/>
        <v>7</v>
      </c>
      <c r="L6470" s="21" t="str">
        <f t="shared" si="9509"/>
        <v>o</v>
      </c>
      <c r="M6470" s="21" t="str">
        <f t="shared" si="9510"/>
        <v/>
      </c>
      <c r="N6470" s="21" t="str">
        <f t="shared" si="9511"/>
        <v>√kar + aṇīya</v>
      </c>
      <c r="O6470" s="21" t="str">
        <f t="shared" si="9512"/>
        <v/>
      </c>
      <c r="P6470" s="21" t="str">
        <f t="shared" si="9513"/>
        <v/>
      </c>
      <c r="Q6470" s="21"/>
      <c r="R6470" s="21" t="s">
        <v>12109</v>
      </c>
      <c r="S6470" s="21" t="s">
        <v>12110</v>
      </c>
      <c r="T6470" s="21" t="s">
        <v>12111</v>
      </c>
      <c r="U6470" s="23"/>
      <c r="V6470" s="23"/>
      <c r="W6470" s="15">
        <f t="shared" si="2"/>
        <v>45635</v>
      </c>
      <c r="X6470" s="24">
        <v>6469.0</v>
      </c>
      <c r="Y6470" s="17" t="str">
        <f t="shared" si="9497"/>
        <v>=COUNTIFS(C$3:C6470,C6470)</v>
      </c>
      <c r="Z6470" s="25" t="str">
        <f t="shared" si="9498"/>
        <v>#NAME?</v>
      </c>
      <c r="AA6470" s="25" t="str">
        <f t="shared" si="9499"/>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92"/>
        <v>0</v>
      </c>
      <c r="C6471" s="130"/>
      <c r="D6471" s="130"/>
      <c r="E6471" s="130"/>
      <c r="F6471" s="130"/>
      <c r="G6471" s="130"/>
      <c r="H6471" s="130"/>
      <c r="I6471" s="130"/>
      <c r="J6471" s="130"/>
      <c r="K6471" s="130"/>
      <c r="L6471" s="130"/>
      <c r="M6471" s="130"/>
      <c r="N6471" s="130"/>
      <c r="O6471" s="130"/>
      <c r="P6471" s="130"/>
      <c r="Q6471" s="130"/>
      <c r="R6471" s="130"/>
      <c r="S6471" s="130"/>
      <c r="T6471" s="130"/>
      <c r="U6471" s="36"/>
      <c r="V6471" s="36"/>
      <c r="W6471" s="15">
        <f t="shared" si="2"/>
        <v>45635</v>
      </c>
      <c r="X6471" s="24">
        <v>6470.0</v>
      </c>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92"/>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2"/>
        <v>45635</v>
      </c>
      <c r="X6472" s="24">
        <v>6471.0</v>
      </c>
      <c r="Y6472" s="17" t="str">
        <f t="shared" ref="Y6472:Y6483" si="9514">formulatext(A6472)</f>
        <v>#N/A</v>
      </c>
      <c r="Z6472" s="25" t="str">
        <f t="shared" ref="Z6472:Z6483" si="9515">org.libreoffice.regex(Y6472,"(\= COUNTIFS\(C\$\d{1,3}:)(C\d{1,3})(,)(C\d{1,3})(\))","$2")</f>
        <v>#NAME?</v>
      </c>
      <c r="AA6472" s="25" t="str">
        <f t="shared" ref="AA6472:AA6483" si="9516">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92"/>
        <v>1</v>
      </c>
      <c r="C6473" s="12" t="s">
        <v>12130</v>
      </c>
      <c r="D6473" s="21"/>
      <c r="E6473" s="21"/>
      <c r="F6473" s="21"/>
      <c r="G6473" s="21"/>
      <c r="H6473" s="21"/>
      <c r="I6473" s="21"/>
      <c r="J6473" s="21"/>
      <c r="K6473" s="21"/>
      <c r="L6473" s="21"/>
      <c r="M6473" s="21"/>
      <c r="N6473" s="21"/>
      <c r="O6473" s="21"/>
      <c r="P6473" s="21"/>
      <c r="Q6473" s="21"/>
      <c r="R6473" s="21"/>
      <c r="S6473" s="21"/>
      <c r="T6473" s="21"/>
      <c r="U6473" s="23"/>
      <c r="V6473" s="23"/>
      <c r="W6473" s="15">
        <f t="shared" si="2"/>
        <v>45635</v>
      </c>
      <c r="X6473" s="24">
        <v>6472.0</v>
      </c>
      <c r="Y6473" s="17" t="str">
        <f t="shared" si="9514"/>
        <v>#N/A</v>
      </c>
      <c r="Z6473" s="25" t="str">
        <f t="shared" si="9515"/>
        <v>#NAME?</v>
      </c>
      <c r="AA6473" s="25" t="str">
        <f t="shared" si="9516"/>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517">COUNTIFS(C$3:C6474,C6474)</f>
        <v>77</v>
      </c>
      <c r="B6474" s="10">
        <f t="shared" si="8292"/>
        <v>80</v>
      </c>
      <c r="C6474" s="12" t="s">
        <v>1856</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12130</v>
      </c>
      <c r="S6474" s="21" t="s">
        <v>12131</v>
      </c>
      <c r="T6474" s="21" t="s">
        <v>12132</v>
      </c>
      <c r="U6474" s="77"/>
      <c r="V6474" s="23"/>
      <c r="W6474" s="15">
        <f t="shared" si="2"/>
        <v>45635</v>
      </c>
      <c r="X6474" s="24">
        <v>6473.0</v>
      </c>
      <c r="Y6474" s="17" t="str">
        <f t="shared" si="9514"/>
        <v>=COUNTIFS(C$3:C6474,C6474)</v>
      </c>
      <c r="Z6474" s="25" t="str">
        <f t="shared" si="9515"/>
        <v>#NAME?</v>
      </c>
      <c r="AA6474" s="25" t="str">
        <f t="shared" si="9516"/>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517"/>
        <v>1</v>
      </c>
      <c r="B6475" s="10">
        <f t="shared" si="8292"/>
        <v>1</v>
      </c>
      <c r="C6475" s="12" t="s">
        <v>12133</v>
      </c>
      <c r="D6475" s="21" t="s">
        <v>47</v>
      </c>
      <c r="E6475" s="21" t="s">
        <v>12134</v>
      </c>
      <c r="F6475" s="21"/>
      <c r="G6475" s="21"/>
      <c r="H6475" s="21" t="s">
        <v>12135</v>
      </c>
      <c r="I6475" s="21" t="s">
        <v>12136</v>
      </c>
      <c r="J6475" s="21" t="s">
        <v>12137</v>
      </c>
      <c r="K6475" s="21">
        <v>1.0</v>
      </c>
      <c r="L6475" s="21" t="s">
        <v>35</v>
      </c>
      <c r="M6475" s="21"/>
      <c r="N6475" s="21" t="s">
        <v>12138</v>
      </c>
      <c r="O6475" s="21"/>
      <c r="P6475" s="21"/>
      <c r="Q6475" s="21"/>
      <c r="R6475" s="21" t="s">
        <v>12130</v>
      </c>
      <c r="S6475" s="21" t="s">
        <v>12131</v>
      </c>
      <c r="T6475" s="21" t="s">
        <v>12139</v>
      </c>
      <c r="U6475" s="23"/>
      <c r="V6475" s="23"/>
      <c r="W6475" s="15">
        <f t="shared" si="2"/>
        <v>45635</v>
      </c>
      <c r="X6475" s="24">
        <v>6474.0</v>
      </c>
      <c r="Y6475" s="17" t="str">
        <f t="shared" si="9514"/>
        <v>=COUNTIFS(C$3:C6475,C6475)</v>
      </c>
      <c r="Z6475" s="25" t="str">
        <f t="shared" si="9515"/>
        <v>#NAME?</v>
      </c>
      <c r="AA6475" s="25" t="str">
        <f t="shared" si="9516"/>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17"/>
        <v>2</v>
      </c>
      <c r="B6476" s="10">
        <f t="shared" si="8292"/>
        <v>2</v>
      </c>
      <c r="C6476" s="12" t="s">
        <v>12117</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12130</v>
      </c>
      <c r="S6476" s="21" t="s">
        <v>12131</v>
      </c>
      <c r="T6476" s="21" t="s">
        <v>12132</v>
      </c>
      <c r="U6476" s="23"/>
      <c r="V6476" s="23"/>
      <c r="W6476" s="15">
        <f t="shared" si="2"/>
        <v>45635</v>
      </c>
      <c r="X6476" s="24">
        <v>6475.0</v>
      </c>
      <c r="Y6476" s="17" t="str">
        <f t="shared" si="9514"/>
        <v>=COUNTIFS(C$3:C6476,C6476)</v>
      </c>
      <c r="Z6476" s="25" t="str">
        <f t="shared" si="9515"/>
        <v>#NAME?</v>
      </c>
      <c r="AA6476" s="25" t="str">
        <f t="shared" si="9516"/>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17"/>
        <v>1</v>
      </c>
      <c r="B6477" s="10">
        <f t="shared" si="8292"/>
        <v>1</v>
      </c>
      <c r="C6477" s="12" t="s">
        <v>12140</v>
      </c>
      <c r="D6477" s="21" t="s">
        <v>47</v>
      </c>
      <c r="E6477" s="21" t="s">
        <v>12141</v>
      </c>
      <c r="F6477" s="21"/>
      <c r="G6477" s="21"/>
      <c r="H6477" s="21" t="s">
        <v>12142</v>
      </c>
      <c r="I6477" s="21" t="s">
        <v>12143</v>
      </c>
      <c r="J6477" s="21" t="s">
        <v>12137</v>
      </c>
      <c r="K6477" s="21">
        <v>1.0</v>
      </c>
      <c r="L6477" s="21" t="s">
        <v>35</v>
      </c>
      <c r="M6477" s="21"/>
      <c r="N6477" s="21" t="s">
        <v>12144</v>
      </c>
      <c r="O6477" s="21"/>
      <c r="P6477" s="21"/>
      <c r="Q6477" s="21"/>
      <c r="R6477" s="21" t="s">
        <v>12130</v>
      </c>
      <c r="S6477" s="21" t="s">
        <v>12131</v>
      </c>
      <c r="T6477" s="21" t="s">
        <v>12145</v>
      </c>
      <c r="U6477" s="23"/>
      <c r="V6477" s="23"/>
      <c r="W6477" s="15">
        <f t="shared" si="2"/>
        <v>45635</v>
      </c>
      <c r="X6477" s="24">
        <v>6476.0</v>
      </c>
      <c r="Y6477" s="17" t="str">
        <f t="shared" si="9514"/>
        <v>=COUNTIFS(C$3:C6477,C6477)</v>
      </c>
      <c r="Z6477" s="25" t="str">
        <f t="shared" si="9515"/>
        <v>#NAME?</v>
      </c>
      <c r="AA6477" s="25" t="str">
        <f t="shared" si="9516"/>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17"/>
        <v>2</v>
      </c>
      <c r="B6478" s="10">
        <f t="shared" si="8292"/>
        <v>2</v>
      </c>
      <c r="C6478" s="12" t="s">
        <v>12126</v>
      </c>
      <c r="D6478" s="21" t="str">
        <f t="shared" ref="D6478:D6483" si="9518">VLOOKUP($C6478,$C$1:$P$7320,2,0)</f>
        <v>prp</v>
      </c>
      <c r="E6478" s="21" t="str">
        <f t="shared" ref="E6478:E6481" si="9519">VLOOKUP($C6478,$C$1:$P$7320,3,0)</f>
        <v>masc dat sg of gacchanta</v>
      </c>
      <c r="F6478" s="21" t="str">
        <f t="shared" ref="F6478:F6483" si="9520">VLOOKUP($C6478,$C$1:$P$7320,4,0)</f>
        <v/>
      </c>
      <c r="G6478" s="21" t="str">
        <f t="shared" ref="G6478:G6483" si="9521">VLOOKUP($C6478,$C$1:$P$7320,3,0)</f>
        <v>masc dat sg of gacchanta</v>
      </c>
      <c r="H6478" s="21" t="str">
        <f t="shared" ref="H6478:H6483" si="9522">VLOOKUP($C6478,$C$1:$P$7320,6,0)</f>
        <v>to (a person) going</v>
      </c>
      <c r="I6478" s="21" t="str">
        <f t="shared" ref="I6478:I6483" si="9523">VLOOKUP($C6478,$C$1:$P$7320,7,0)</f>
        <v/>
      </c>
      <c r="J6478" s="21" t="str">
        <f t="shared" ref="J6478:J6483" si="9524">VLOOKUP($C6478,$C$1:$P$7320,8,0)</f>
        <v>√gam (go)</v>
      </c>
      <c r="K6478" s="21">
        <f t="shared" ref="K6478:K6483" si="9525">VLOOKUP($C6478,$C$1:$P$7320,9,0)</f>
        <v>1</v>
      </c>
      <c r="L6478" s="21" t="str">
        <f t="shared" ref="L6478:L6483" si="9526">VLOOKUP($C6478,$C$1:$P$7320,10,0)</f>
        <v>a</v>
      </c>
      <c r="M6478" s="21" t="str">
        <f t="shared" ref="M6478:M6483" si="9527">VLOOKUP($C6478,$C$1:$P$7320,11,0)</f>
        <v>√gam + a &gt; gaccha (irreg)</v>
      </c>
      <c r="N6478" s="21" t="str">
        <f t="shared" ref="N6478:N6483" si="9528">VLOOKUP($C6478,$C$1:$P$7320,12,0)</f>
        <v>gaccha + nta</v>
      </c>
      <c r="O6478" s="21" t="str">
        <f t="shared" ref="O6478:O6483" si="9529">VLOOKUP($C6478,$C$1:$P$7320,13,0)</f>
        <v/>
      </c>
      <c r="P6478" s="21" t="str">
        <f t="shared" ref="P6478:P6483" si="9530">VLOOKUP($C6478,$C$1:$P$7320,14,0)</f>
        <v/>
      </c>
      <c r="Q6478" s="21"/>
      <c r="R6478" s="21" t="s">
        <v>12130</v>
      </c>
      <c r="S6478" s="21" t="s">
        <v>12131</v>
      </c>
      <c r="T6478" s="21" t="s">
        <v>12132</v>
      </c>
      <c r="U6478" s="23"/>
      <c r="V6478" s="23"/>
      <c r="W6478" s="15">
        <f t="shared" si="2"/>
        <v>45635</v>
      </c>
      <c r="X6478" s="24">
        <v>6477.0</v>
      </c>
      <c r="Y6478" s="17" t="str">
        <f t="shared" si="9514"/>
        <v>=COUNTIFS(C$3:C6478,C6478)</v>
      </c>
      <c r="Z6478" s="25" t="str">
        <f t="shared" si="9515"/>
        <v>#NAME?</v>
      </c>
      <c r="AA6478" s="25" t="str">
        <f t="shared" si="9516"/>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17"/>
        <v>16</v>
      </c>
      <c r="B6479" s="10">
        <f t="shared" si="8292"/>
        <v>16</v>
      </c>
      <c r="C6479" s="12" t="s">
        <v>11917</v>
      </c>
      <c r="D6479" s="21" t="str">
        <f t="shared" si="9518"/>
        <v>adj</v>
      </c>
      <c r="E6479" s="21" t="str">
        <f t="shared" si="9519"/>
        <v>masc dat sg of agilāna</v>
      </c>
      <c r="F6479" s="21" t="str">
        <f t="shared" si="9520"/>
        <v/>
      </c>
      <c r="G6479" s="21" t="str">
        <f t="shared" si="9521"/>
        <v>masc dat sg of agilāna</v>
      </c>
      <c r="H6479" s="21" t="str">
        <f t="shared" si="9522"/>
        <v>to (someone who is) not sick</v>
      </c>
      <c r="I6479" s="21" t="str">
        <f t="shared" si="9523"/>
        <v/>
      </c>
      <c r="J6479" s="21" t="str">
        <f t="shared" si="9524"/>
        <v>√gilā (be sick, tired)</v>
      </c>
      <c r="K6479" s="21">
        <f t="shared" si="9525"/>
        <v>3</v>
      </c>
      <c r="L6479" s="21" t="str">
        <f t="shared" si="9526"/>
        <v>ya</v>
      </c>
      <c r="M6479" s="21" t="str">
        <f t="shared" si="9527"/>
        <v/>
      </c>
      <c r="N6479" s="21" t="str">
        <f t="shared" si="9528"/>
        <v>na + √gilā + ana</v>
      </c>
      <c r="O6479" s="21" t="str">
        <f t="shared" si="9529"/>
        <v/>
      </c>
      <c r="P6479" s="21" t="str">
        <f t="shared" si="9530"/>
        <v/>
      </c>
      <c r="Q6479" s="21"/>
      <c r="R6479" s="21" t="s">
        <v>12130</v>
      </c>
      <c r="S6479" s="21" t="s">
        <v>12131</v>
      </c>
      <c r="T6479" s="21" t="s">
        <v>12132</v>
      </c>
      <c r="U6479" s="23"/>
      <c r="V6479" s="23"/>
      <c r="W6479" s="15">
        <f t="shared" si="2"/>
        <v>45635</v>
      </c>
      <c r="X6479" s="24">
        <v>6478.0</v>
      </c>
      <c r="Y6479" s="17" t="str">
        <f t="shared" si="9514"/>
        <v>=COUNTIFS(C$3:C6479,C6479)</v>
      </c>
      <c r="Z6479" s="25" t="str">
        <f t="shared" si="9515"/>
        <v>#NAME?</v>
      </c>
      <c r="AA6479" s="25" t="str">
        <f t="shared" si="9516"/>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17"/>
        <v>25</v>
      </c>
      <c r="B6480" s="10">
        <f t="shared" si="8292"/>
        <v>25</v>
      </c>
      <c r="C6480" s="12" t="s">
        <v>1065</v>
      </c>
      <c r="D6480" s="21" t="str">
        <f t="shared" si="9518"/>
        <v>noun</v>
      </c>
      <c r="E6480" s="21" t="str">
        <f t="shared" si="9519"/>
        <v>masc acc sg of dhamma</v>
      </c>
      <c r="F6480" s="21" t="str">
        <f t="shared" si="9520"/>
        <v/>
      </c>
      <c r="G6480" s="21" t="str">
        <f t="shared" si="9521"/>
        <v>masc acc sg of dhamma</v>
      </c>
      <c r="H6480" s="21" t="str">
        <f t="shared" si="9522"/>
        <v>act, practice, behaviour</v>
      </c>
      <c r="I6480" s="21" t="str">
        <f t="shared" si="9523"/>
        <v/>
      </c>
      <c r="J6480" s="21" t="str">
        <f t="shared" si="9524"/>
        <v>√dhar (hold)</v>
      </c>
      <c r="K6480" s="21">
        <f t="shared" si="9525"/>
        <v>1</v>
      </c>
      <c r="L6480" s="21" t="str">
        <f t="shared" si="9526"/>
        <v>a</v>
      </c>
      <c r="M6480" s="21" t="str">
        <f t="shared" si="9527"/>
        <v/>
      </c>
      <c r="N6480" s="21" t="str">
        <f t="shared" si="9528"/>
        <v>√dhar + ma</v>
      </c>
      <c r="O6480" s="21" t="str">
        <f t="shared" si="9529"/>
        <v/>
      </c>
      <c r="P6480" s="21" t="str">
        <f t="shared" si="9530"/>
        <v/>
      </c>
      <c r="Q6480" s="21"/>
      <c r="R6480" s="21" t="s">
        <v>12130</v>
      </c>
      <c r="S6480" s="21" t="s">
        <v>12131</v>
      </c>
      <c r="T6480" s="21" t="s">
        <v>12132</v>
      </c>
      <c r="U6480" s="23"/>
      <c r="V6480" s="23"/>
      <c r="W6480" s="15">
        <f t="shared" si="2"/>
        <v>45635</v>
      </c>
      <c r="X6480" s="24">
        <v>6479.0</v>
      </c>
      <c r="Y6480" s="17" t="str">
        <f t="shared" si="9514"/>
        <v>=COUNTIFS(C$3:C6480,C6480)</v>
      </c>
      <c r="Z6480" s="25" t="str">
        <f t="shared" si="9515"/>
        <v>#NAME?</v>
      </c>
      <c r="AA6480" s="25" t="str">
        <f t="shared" si="9516"/>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17"/>
        <v>16</v>
      </c>
      <c r="B6481" s="10">
        <f t="shared" si="8292"/>
        <v>16</v>
      </c>
      <c r="C6481" s="12" t="s">
        <v>11921</v>
      </c>
      <c r="D6481" s="21" t="str">
        <f t="shared" si="9518"/>
        <v>comp</v>
      </c>
      <c r="E6481" s="21" t="str">
        <f t="shared" si="9519"/>
        <v>sandhi, fut + ind</v>
      </c>
      <c r="F6481" s="21" t="str">
        <f t="shared" si="9520"/>
        <v/>
      </c>
      <c r="G6481" s="21" t="str">
        <f t="shared" si="9521"/>
        <v>sandhi, fut + ind</v>
      </c>
      <c r="H6481" s="21" t="str">
        <f t="shared" si="9522"/>
        <v/>
      </c>
      <c r="I6481" s="21" t="str">
        <f t="shared" si="9523"/>
        <v/>
      </c>
      <c r="J6481" s="21" t="str">
        <f t="shared" si="9524"/>
        <v/>
      </c>
      <c r="K6481" s="21" t="str">
        <f t="shared" si="9525"/>
        <v/>
      </c>
      <c r="L6481" s="21" t="str">
        <f t="shared" si="9526"/>
        <v/>
      </c>
      <c r="M6481" s="21" t="str">
        <f t="shared" si="9527"/>
        <v/>
      </c>
      <c r="N6481" s="21" t="str">
        <f t="shared" si="9528"/>
        <v>desissāmi + iti</v>
      </c>
      <c r="O6481" s="21" t="str">
        <f t="shared" si="9529"/>
        <v/>
      </c>
      <c r="P6481" s="21" t="str">
        <f t="shared" si="9530"/>
        <v/>
      </c>
      <c r="Q6481" s="21" t="s">
        <v>11923</v>
      </c>
      <c r="R6481" s="21" t="s">
        <v>12130</v>
      </c>
      <c r="S6481" s="21" t="s">
        <v>12131</v>
      </c>
      <c r="T6481" s="21" t="s">
        <v>12132</v>
      </c>
      <c r="U6481" s="23"/>
      <c r="V6481" s="23"/>
      <c r="W6481" s="15">
        <f t="shared" si="2"/>
        <v>45635</v>
      </c>
      <c r="X6481" s="24">
        <v>6480.0</v>
      </c>
      <c r="Y6481" s="17" t="str">
        <f t="shared" si="9514"/>
        <v>=COUNTIFS(C$3:C6481,C6481)</v>
      </c>
      <c r="Z6481" s="25" t="str">
        <f t="shared" si="9515"/>
        <v>#NAME?</v>
      </c>
      <c r="AA6481" s="25" t="str">
        <f t="shared" si="9516"/>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17"/>
        <v>72</v>
      </c>
      <c r="B6482" s="10">
        <f t="shared" si="8292"/>
        <v>75</v>
      </c>
      <c r="C6482" s="12" t="s">
        <v>11137</v>
      </c>
      <c r="D6482" s="21" t="str">
        <f t="shared" si="9518"/>
        <v>noun</v>
      </c>
      <c r="E6482" s="21" t="s">
        <v>1988</v>
      </c>
      <c r="F6482" s="21" t="str">
        <f t="shared" si="9520"/>
        <v/>
      </c>
      <c r="G6482" s="21" t="str">
        <f t="shared" si="9521"/>
        <v>fem nom sg</v>
      </c>
      <c r="H6482" s="21" t="str">
        <f t="shared" si="9522"/>
        <v>training, precept, training precept</v>
      </c>
      <c r="I6482" s="21" t="str">
        <f t="shared" si="9523"/>
        <v/>
      </c>
      <c r="J6482" s="21" t="str">
        <f t="shared" si="9524"/>
        <v>√sikkh (train)</v>
      </c>
      <c r="K6482" s="21">
        <f t="shared" si="9525"/>
        <v>1</v>
      </c>
      <c r="L6482" s="21" t="str">
        <f t="shared" si="9526"/>
        <v>a</v>
      </c>
      <c r="M6482" s="21" t="str">
        <f t="shared" si="9527"/>
        <v/>
      </c>
      <c r="N6482" s="21" t="str">
        <f t="shared" si="9528"/>
        <v>√sikkh + ā</v>
      </c>
      <c r="O6482" s="21" t="str">
        <f t="shared" si="9529"/>
        <v/>
      </c>
      <c r="P6482" s="21" t="str">
        <f t="shared" si="9530"/>
        <v/>
      </c>
      <c r="Q6482" s="21"/>
      <c r="R6482" s="21" t="s">
        <v>12130</v>
      </c>
      <c r="S6482" s="21" t="s">
        <v>12131</v>
      </c>
      <c r="T6482" s="21" t="s">
        <v>12132</v>
      </c>
      <c r="U6482" s="23"/>
      <c r="V6482" s="23"/>
      <c r="W6482" s="15">
        <f t="shared" si="2"/>
        <v>45635</v>
      </c>
      <c r="X6482" s="24">
        <v>6481.0</v>
      </c>
      <c r="Y6482" s="17" t="str">
        <f t="shared" si="9514"/>
        <v>=COUNTIFS(C$3:C6482,C6482)</v>
      </c>
      <c r="Z6482" s="25" t="str">
        <f t="shared" si="9515"/>
        <v>#NAME?</v>
      </c>
      <c r="AA6482" s="25" t="str">
        <f t="shared" si="9516"/>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17"/>
        <v>73</v>
      </c>
      <c r="B6483" s="10">
        <f t="shared" si="8292"/>
        <v>76</v>
      </c>
      <c r="C6483" s="12" t="s">
        <v>10666</v>
      </c>
      <c r="D6483" s="21" t="str">
        <f t="shared" si="9518"/>
        <v>noun</v>
      </c>
      <c r="E6483" s="21" t="s">
        <v>11370</v>
      </c>
      <c r="F6483" s="21" t="str">
        <f t="shared" si="9520"/>
        <v/>
      </c>
      <c r="G6483" s="21" t="str">
        <f t="shared" si="9521"/>
        <v>nt abl sg of karaṇīya, ptp of karoti</v>
      </c>
      <c r="H6483" s="21" t="str">
        <f t="shared" si="9522"/>
        <v>duty; obligation; business; something to be done</v>
      </c>
      <c r="I6483" s="21" t="str">
        <f t="shared" si="9523"/>
        <v>to be done</v>
      </c>
      <c r="J6483" s="21" t="str">
        <f t="shared" si="9524"/>
        <v>√kar (do, make)</v>
      </c>
      <c r="K6483" s="21">
        <f t="shared" si="9525"/>
        <v>7</v>
      </c>
      <c r="L6483" s="21" t="str">
        <f t="shared" si="9526"/>
        <v>o</v>
      </c>
      <c r="M6483" s="21" t="str">
        <f t="shared" si="9527"/>
        <v/>
      </c>
      <c r="N6483" s="21" t="str">
        <f t="shared" si="9528"/>
        <v>√kar + aṇīya</v>
      </c>
      <c r="O6483" s="21" t="str">
        <f t="shared" si="9529"/>
        <v/>
      </c>
      <c r="P6483" s="21" t="str">
        <f t="shared" si="9530"/>
        <v/>
      </c>
      <c r="Q6483" s="21"/>
      <c r="R6483" s="21" t="s">
        <v>12130</v>
      </c>
      <c r="S6483" s="21" t="s">
        <v>12131</v>
      </c>
      <c r="T6483" s="21" t="s">
        <v>12132</v>
      </c>
      <c r="U6483" s="23"/>
      <c r="V6483" s="23"/>
      <c r="W6483" s="15">
        <f t="shared" si="2"/>
        <v>45635</v>
      </c>
      <c r="X6483" s="24">
        <v>6482.0</v>
      </c>
      <c r="Y6483" s="17" t="str">
        <f t="shared" si="9514"/>
        <v>=COUNTIFS(C$3:C6483,C6483)</v>
      </c>
      <c r="Z6483" s="25" t="str">
        <f t="shared" si="9515"/>
        <v>#NAME?</v>
      </c>
      <c r="AA6483" s="25" t="str">
        <f t="shared" si="9516"/>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92"/>
        <v>0</v>
      </c>
      <c r="C6484" s="130"/>
      <c r="D6484" s="130"/>
      <c r="E6484" s="130"/>
      <c r="F6484" s="130"/>
      <c r="G6484" s="130"/>
      <c r="H6484" s="130"/>
      <c r="I6484" s="130"/>
      <c r="J6484" s="130"/>
      <c r="K6484" s="130"/>
      <c r="L6484" s="130"/>
      <c r="M6484" s="130"/>
      <c r="N6484" s="130"/>
      <c r="O6484" s="130"/>
      <c r="P6484" s="130"/>
      <c r="Q6484" s="130"/>
      <c r="R6484" s="130"/>
      <c r="S6484" s="130"/>
      <c r="T6484" s="130"/>
      <c r="U6484" s="36"/>
      <c r="V6484" s="36"/>
      <c r="W6484" s="15">
        <f t="shared" si="2"/>
        <v>45635</v>
      </c>
      <c r="X6484" s="24">
        <v>6483.0</v>
      </c>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92"/>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2"/>
        <v>45635</v>
      </c>
      <c r="X6485" s="24">
        <v>6484.0</v>
      </c>
      <c r="Y6485" s="17" t="str">
        <f t="shared" ref="Y6485:Y6496" si="9531">formulatext(A6485)</f>
        <v>#N/A</v>
      </c>
      <c r="Z6485" s="25" t="str">
        <f t="shared" ref="Z6485:Z6496" si="9532">org.libreoffice.regex(Y6485,"(\= COUNTIFS\(C\$\d{1,3}:)(C\d{1,3})(,)(C\d{1,3})(\))","$2")</f>
        <v>#NAME?</v>
      </c>
      <c r="AA6485" s="25" t="str">
        <f t="shared" ref="AA6485:AA6496" si="9533">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92"/>
        <v>1</v>
      </c>
      <c r="C6486" s="12" t="s">
        <v>12146</v>
      </c>
      <c r="D6486" s="21"/>
      <c r="E6486" s="21"/>
      <c r="F6486" s="21"/>
      <c r="G6486" s="21"/>
      <c r="H6486" s="21"/>
      <c r="I6486" s="21"/>
      <c r="J6486" s="21"/>
      <c r="K6486" s="21"/>
      <c r="L6486" s="21"/>
      <c r="M6486" s="21"/>
      <c r="N6486" s="21"/>
      <c r="O6486" s="21"/>
      <c r="P6486" s="21"/>
      <c r="Q6486" s="21"/>
      <c r="R6486" s="21"/>
      <c r="S6486" s="21"/>
      <c r="T6486" s="21"/>
      <c r="U6486" s="23"/>
      <c r="V6486" s="23"/>
      <c r="W6486" s="15">
        <f t="shared" si="2"/>
        <v>45635</v>
      </c>
      <c r="X6486" s="24">
        <v>6485.0</v>
      </c>
      <c r="Y6486" s="17" t="str">
        <f t="shared" si="9531"/>
        <v>#N/A</v>
      </c>
      <c r="Z6486" s="25" t="str">
        <f t="shared" si="9532"/>
        <v>#NAME?</v>
      </c>
      <c r="AA6486" s="25" t="str">
        <f t="shared" si="9533"/>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34">COUNTIFS(C$3:C6487,C6487)</f>
        <v>78</v>
      </c>
      <c r="B6487" s="10">
        <f t="shared" si="8292"/>
        <v>80</v>
      </c>
      <c r="C6487" s="12" t="s">
        <v>1856</v>
      </c>
      <c r="D6487" s="21" t="str">
        <f t="shared" ref="D6487:D6489" si="9535">VLOOKUP($C6487,$C$1:$P$7320,2,0)</f>
        <v>ind</v>
      </c>
      <c r="E6487" s="21" t="str">
        <f t="shared" ref="E6487:E6489" si="9536">VLOOKUP($C6487,$C$1:$P$7320,3,0)</f>
        <v>neg</v>
      </c>
      <c r="F6487" s="21" t="str">
        <f t="shared" ref="F6487:F6489" si="9537">VLOOKUP($C6487,$C$1:$P$7320,4,0)</f>
        <v/>
      </c>
      <c r="G6487" s="21" t="str">
        <f t="shared" ref="G6487:G6489" si="9538">VLOOKUP($C6487,$C$1:$P$7320,3,0)</f>
        <v>neg</v>
      </c>
      <c r="H6487" s="21" t="str">
        <f t="shared" ref="H6487:H6489" si="9539">VLOOKUP($C6487,$C$1:$P$7320,6,0)</f>
        <v>not</v>
      </c>
      <c r="I6487" s="21" t="str">
        <f t="shared" ref="I6487:I6489" si="9540">VLOOKUP($C6487,$C$1:$P$7320,7,0)</f>
        <v/>
      </c>
      <c r="J6487" s="21" t="str">
        <f t="shared" ref="J6487:J6489" si="9541">VLOOKUP($C6487,$C$1:$P$7320,8,0)</f>
        <v/>
      </c>
      <c r="K6487" s="21" t="str">
        <f t="shared" ref="K6487:K6489" si="9542">VLOOKUP($C6487,$C$1:$P$7320,9,0)</f>
        <v/>
      </c>
      <c r="L6487" s="21" t="str">
        <f t="shared" ref="L6487:L6489" si="9543">VLOOKUP($C6487,$C$1:$P$7320,10,0)</f>
        <v/>
      </c>
      <c r="M6487" s="21" t="str">
        <f t="shared" ref="M6487:M6489" si="9544">VLOOKUP($C6487,$C$1:$P$7320,11,0)</f>
        <v/>
      </c>
      <c r="N6487" s="21" t="str">
        <f t="shared" ref="N6487:N6489" si="9545">VLOOKUP($C6487,$C$1:$P$7320,12,0)</f>
        <v/>
      </c>
      <c r="O6487" s="21" t="str">
        <f t="shared" ref="O6487:O6489" si="9546">VLOOKUP($C6487,$C$1:$P$7320,13,0)</f>
        <v/>
      </c>
      <c r="P6487" s="21" t="str">
        <f t="shared" ref="P6487:P6489" si="9547">VLOOKUP($C6487,$C$1:$P$7320,14,0)</f>
        <v/>
      </c>
      <c r="Q6487" s="21"/>
      <c r="R6487" s="21" t="s">
        <v>12146</v>
      </c>
      <c r="S6487" s="21" t="s">
        <v>12147</v>
      </c>
      <c r="T6487" s="21" t="s">
        <v>12148</v>
      </c>
      <c r="U6487" s="77"/>
      <c r="V6487" s="23"/>
      <c r="W6487" s="15">
        <f t="shared" si="2"/>
        <v>45635</v>
      </c>
      <c r="X6487" s="24">
        <v>6486.0</v>
      </c>
      <c r="Y6487" s="17" t="str">
        <f t="shared" si="9531"/>
        <v>=COUNTIFS(C$3:C6487,C6487)</v>
      </c>
      <c r="Z6487" s="25" t="str">
        <f t="shared" si="9532"/>
        <v>#NAME?</v>
      </c>
      <c r="AA6487" s="25" t="str">
        <f t="shared" si="9533"/>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34"/>
        <v>3</v>
      </c>
      <c r="B6488" s="10">
        <f t="shared" si="8292"/>
        <v>3</v>
      </c>
      <c r="C6488" s="12" t="s">
        <v>7745</v>
      </c>
      <c r="D6488" s="21" t="str">
        <f t="shared" si="9535"/>
        <v>pp</v>
      </c>
      <c r="E6488" s="21" t="str">
        <f t="shared" si="9536"/>
        <v>masc nom sg of ṭhita</v>
      </c>
      <c r="F6488" s="21" t="str">
        <f t="shared" si="9537"/>
        <v/>
      </c>
      <c r="G6488" s="21" t="str">
        <f t="shared" si="9538"/>
        <v>masc nom sg of ṭhita</v>
      </c>
      <c r="H6488" s="21" t="str">
        <f t="shared" si="9539"/>
        <v>a (monk) standing</v>
      </c>
      <c r="I6488" s="21" t="str">
        <f t="shared" si="9540"/>
        <v>stood</v>
      </c>
      <c r="J6488" s="21" t="str">
        <f t="shared" si="9541"/>
        <v>√ṭhā (stand)</v>
      </c>
      <c r="K6488" s="21">
        <f t="shared" si="9542"/>
        <v>1</v>
      </c>
      <c r="L6488" s="21" t="str">
        <f t="shared" si="9543"/>
        <v>a</v>
      </c>
      <c r="M6488" s="21" t="str">
        <f t="shared" si="9544"/>
        <v/>
      </c>
      <c r="N6488" s="21" t="str">
        <f t="shared" si="9545"/>
        <v>√ṭhā + ita</v>
      </c>
      <c r="O6488" s="21" t="str">
        <f t="shared" si="9546"/>
        <v/>
      </c>
      <c r="P6488" s="21" t="str">
        <f t="shared" si="9547"/>
        <v/>
      </c>
      <c r="Q6488" s="21"/>
      <c r="R6488" s="21" t="s">
        <v>12146</v>
      </c>
      <c r="S6488" s="21" t="s">
        <v>12147</v>
      </c>
      <c r="T6488" s="21" t="s">
        <v>12148</v>
      </c>
      <c r="U6488" s="23"/>
      <c r="V6488" s="23"/>
      <c r="W6488" s="15">
        <f t="shared" si="2"/>
        <v>45635</v>
      </c>
      <c r="X6488" s="24">
        <v>6487.0</v>
      </c>
      <c r="Y6488" s="17" t="str">
        <f t="shared" si="9531"/>
        <v>=COUNTIFS(C$3:C6488,C6488)</v>
      </c>
      <c r="Z6488" s="25" t="str">
        <f t="shared" si="9532"/>
        <v>#NAME?</v>
      </c>
      <c r="AA6488" s="25" t="str">
        <f t="shared" si="9533"/>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34"/>
        <v>6</v>
      </c>
      <c r="B6489" s="10">
        <f t="shared" si="8292"/>
        <v>8</v>
      </c>
      <c r="C6489" s="12" t="s">
        <v>8533</v>
      </c>
      <c r="D6489" s="21" t="str">
        <f t="shared" si="9535"/>
        <v>adj</v>
      </c>
      <c r="E6489" s="21" t="str">
        <f t="shared" si="9536"/>
        <v>masc nom sg of agilāna</v>
      </c>
      <c r="F6489" s="21" t="str">
        <f t="shared" si="9537"/>
        <v/>
      </c>
      <c r="G6489" s="21" t="str">
        <f t="shared" si="9538"/>
        <v>masc nom sg of agilāna</v>
      </c>
      <c r="H6489" s="21" t="str">
        <f t="shared" si="9539"/>
        <v>healthy</v>
      </c>
      <c r="I6489" s="21" t="str">
        <f t="shared" si="9540"/>
        <v>not sick</v>
      </c>
      <c r="J6489" s="21" t="str">
        <f t="shared" si="9541"/>
        <v>√gilā (be sick, tired)</v>
      </c>
      <c r="K6489" s="21">
        <f t="shared" si="9542"/>
        <v>3</v>
      </c>
      <c r="L6489" s="21" t="str">
        <f t="shared" si="9543"/>
        <v>ya</v>
      </c>
      <c r="M6489" s="21" t="str">
        <f t="shared" si="9544"/>
        <v/>
      </c>
      <c r="N6489" s="21" t="str">
        <f t="shared" si="9545"/>
        <v>na + √gilā + na</v>
      </c>
      <c r="O6489" s="21" t="str">
        <f t="shared" si="9546"/>
        <v/>
      </c>
      <c r="P6489" s="21" t="str">
        <f t="shared" si="9547"/>
        <v/>
      </c>
      <c r="Q6489" s="21"/>
      <c r="R6489" s="21" t="s">
        <v>12146</v>
      </c>
      <c r="S6489" s="21" t="s">
        <v>12147</v>
      </c>
      <c r="T6489" s="21" t="s">
        <v>12148</v>
      </c>
      <c r="U6489" s="23"/>
      <c r="V6489" s="23"/>
      <c r="W6489" s="15">
        <f t="shared" si="2"/>
        <v>45635</v>
      </c>
      <c r="X6489" s="24">
        <v>6488.0</v>
      </c>
      <c r="Y6489" s="17" t="str">
        <f t="shared" si="9531"/>
        <v>=COUNTIFS(C$3:C6489,C6489)</v>
      </c>
      <c r="Z6489" s="25" t="str">
        <f t="shared" si="9532"/>
        <v>#NAME?</v>
      </c>
      <c r="AA6489" s="25" t="str">
        <f t="shared" si="9533"/>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34"/>
        <v>1</v>
      </c>
      <c r="B6490" s="10">
        <f t="shared" si="8292"/>
        <v>3</v>
      </c>
      <c r="C6490" s="12" t="s">
        <v>12149</v>
      </c>
      <c r="D6490" s="21" t="s">
        <v>47</v>
      </c>
      <c r="E6490" s="21" t="s">
        <v>12150</v>
      </c>
      <c r="F6490" s="21"/>
      <c r="G6490" s="21"/>
      <c r="H6490" s="21" t="s">
        <v>12151</v>
      </c>
      <c r="I6490" s="21" t="s">
        <v>12152</v>
      </c>
      <c r="J6490" s="21" t="s">
        <v>1673</v>
      </c>
      <c r="K6490" s="21">
        <v>1.0</v>
      </c>
      <c r="L6490" s="21" t="s">
        <v>35</v>
      </c>
      <c r="M6490" s="21"/>
      <c r="N6490" s="21" t="s">
        <v>12153</v>
      </c>
      <c r="O6490" s="21"/>
      <c r="P6490" s="21"/>
      <c r="Q6490" s="21"/>
      <c r="R6490" s="21" t="s">
        <v>12146</v>
      </c>
      <c r="S6490" s="21" t="s">
        <v>12147</v>
      </c>
      <c r="T6490" s="21" t="s">
        <v>12154</v>
      </c>
      <c r="U6490" s="23"/>
      <c r="V6490" s="23"/>
      <c r="W6490" s="15">
        <f t="shared" si="2"/>
        <v>45635</v>
      </c>
      <c r="X6490" s="24">
        <v>6489.0</v>
      </c>
      <c r="Y6490" s="17" t="str">
        <f t="shared" si="9531"/>
        <v>=COUNTIFS(C$3:C6490,C6490)</v>
      </c>
      <c r="Z6490" s="25" t="str">
        <f t="shared" si="9532"/>
        <v>#NAME?</v>
      </c>
      <c r="AA6490" s="25" t="str">
        <f t="shared" si="9533"/>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34"/>
        <v>213</v>
      </c>
      <c r="B6491" s="10">
        <f t="shared" si="8292"/>
        <v>220</v>
      </c>
      <c r="C6491" s="12" t="s">
        <v>1131</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12146</v>
      </c>
      <c r="S6491" s="21" t="s">
        <v>12147</v>
      </c>
      <c r="T6491" s="21" t="s">
        <v>12148</v>
      </c>
      <c r="U6491" s="23"/>
      <c r="V6491" s="23"/>
      <c r="W6491" s="15">
        <f t="shared" si="2"/>
        <v>45635</v>
      </c>
      <c r="X6491" s="24">
        <v>6490.0</v>
      </c>
      <c r="Y6491" s="17" t="str">
        <f t="shared" si="9531"/>
        <v>=COUNTIFS(C$3:C6491,C6491)</v>
      </c>
      <c r="Z6491" s="25" t="str">
        <f t="shared" si="9532"/>
        <v>#NAME?</v>
      </c>
      <c r="AA6491" s="25" t="str">
        <f t="shared" si="9533"/>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34"/>
        <v>1</v>
      </c>
      <c r="B6492" s="10">
        <f t="shared" si="8292"/>
        <v>3</v>
      </c>
      <c r="C6492" s="12" t="s">
        <v>12155</v>
      </c>
      <c r="D6492" s="21" t="s">
        <v>47</v>
      </c>
      <c r="E6492" s="21" t="s">
        <v>12156</v>
      </c>
      <c r="F6492" s="21"/>
      <c r="G6492" s="21"/>
      <c r="H6492" s="21" t="s">
        <v>12157</v>
      </c>
      <c r="I6492" s="21" t="s">
        <v>12158</v>
      </c>
      <c r="J6492" s="21" t="s">
        <v>12159</v>
      </c>
      <c r="K6492" s="21">
        <v>1.0</v>
      </c>
      <c r="L6492" s="21" t="s">
        <v>35</v>
      </c>
      <c r="M6492" s="21"/>
      <c r="N6492" s="21" t="s">
        <v>12160</v>
      </c>
      <c r="O6492" s="21"/>
      <c r="P6492" s="21"/>
      <c r="Q6492" s="21"/>
      <c r="R6492" s="21" t="s">
        <v>12146</v>
      </c>
      <c r="S6492" s="21" t="s">
        <v>12147</v>
      </c>
      <c r="T6492" s="21" t="s">
        <v>12161</v>
      </c>
      <c r="U6492" s="23"/>
      <c r="V6492" s="23"/>
      <c r="W6492" s="15">
        <f t="shared" si="2"/>
        <v>45635</v>
      </c>
      <c r="X6492" s="24">
        <v>6491.0</v>
      </c>
      <c r="Y6492" s="17" t="str">
        <f t="shared" si="9531"/>
        <v>=COUNTIFS(C$3:C6492,C6492)</v>
      </c>
      <c r="Z6492" s="25" t="str">
        <f t="shared" si="9532"/>
        <v>#NAME?</v>
      </c>
      <c r="AA6492" s="25" t="str">
        <f t="shared" si="9533"/>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34"/>
        <v>214</v>
      </c>
      <c r="B6493" s="10">
        <f t="shared" si="8292"/>
        <v>220</v>
      </c>
      <c r="C6493" s="12" t="s">
        <v>1131</v>
      </c>
      <c r="D6493" s="21" t="str">
        <f t="shared" ref="D6493:D6496" si="9548">VLOOKUP($C6493,$C$1:$P$7320,2,0)</f>
        <v>ind</v>
      </c>
      <c r="E6493" s="21" t="str">
        <f t="shared" ref="E6493:E6494" si="9549">VLOOKUP($C6493,$C$1:$P$7320,3,0)</f>
        <v>conj</v>
      </c>
      <c r="F6493" s="21" t="str">
        <f t="shared" ref="F6493:F6496" si="9550">VLOOKUP($C6493,$C$1:$P$7320,4,0)</f>
        <v/>
      </c>
      <c r="G6493" s="21" t="str">
        <f t="shared" ref="G6493:G6496" si="9551">VLOOKUP($C6493,$C$1:$P$7320,3,0)</f>
        <v>conj</v>
      </c>
      <c r="H6493" s="21" t="str">
        <f t="shared" ref="H6493:H6496" si="9552">VLOOKUP($C6493,$C$1:$P$7320,6,0)</f>
        <v>or, either or</v>
      </c>
      <c r="I6493" s="21" t="str">
        <f t="shared" ref="I6493:I6496" si="9553">VLOOKUP($C6493,$C$1:$P$7320,7,0)</f>
        <v/>
      </c>
      <c r="J6493" s="21" t="str">
        <f t="shared" ref="J6493:J6496" si="9554">VLOOKUP($C6493,$C$1:$P$7320,8,0)</f>
        <v/>
      </c>
      <c r="K6493" s="21" t="str">
        <f t="shared" ref="K6493:K6496" si="9555">VLOOKUP($C6493,$C$1:$P$7320,9,0)</f>
        <v/>
      </c>
      <c r="L6493" s="21" t="str">
        <f t="shared" ref="L6493:L6496" si="9556">VLOOKUP($C6493,$C$1:$P$7320,10,0)</f>
        <v/>
      </c>
      <c r="M6493" s="21" t="str">
        <f t="shared" ref="M6493:M6496" si="9557">VLOOKUP($C6493,$C$1:$P$7320,11,0)</f>
        <v/>
      </c>
      <c r="N6493" s="21" t="str">
        <f t="shared" ref="N6493:N6496" si="9558">VLOOKUP($C6493,$C$1:$P$7320,12,0)</f>
        <v/>
      </c>
      <c r="O6493" s="21" t="str">
        <f t="shared" ref="O6493:O6496" si="9559">VLOOKUP($C6493,$C$1:$P$7320,13,0)</f>
        <v/>
      </c>
      <c r="P6493" s="21" t="str">
        <f t="shared" ref="P6493:P6496" si="9560">VLOOKUP($C6493,$C$1:$P$7320,14,0)</f>
        <v/>
      </c>
      <c r="Q6493" s="21"/>
      <c r="R6493" s="21" t="s">
        <v>12146</v>
      </c>
      <c r="S6493" s="21" t="s">
        <v>12147</v>
      </c>
      <c r="T6493" s="21" t="s">
        <v>12148</v>
      </c>
      <c r="U6493" s="23"/>
      <c r="V6493" s="23"/>
      <c r="W6493" s="15">
        <f t="shared" si="2"/>
        <v>45635</v>
      </c>
      <c r="X6493" s="24">
        <v>6492.0</v>
      </c>
      <c r="Y6493" s="17" t="str">
        <f t="shared" si="9531"/>
        <v>=COUNTIFS(C$3:C6493,C6493)</v>
      </c>
      <c r="Z6493" s="25" t="str">
        <f t="shared" si="9532"/>
        <v>#NAME?</v>
      </c>
      <c r="AA6493" s="25" t="str">
        <f t="shared" si="9533"/>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34"/>
        <v>3</v>
      </c>
      <c r="B6494" s="10">
        <f t="shared" si="8292"/>
        <v>5</v>
      </c>
      <c r="C6494" s="12" t="s">
        <v>11560</v>
      </c>
      <c r="D6494" s="21" t="str">
        <f t="shared" si="9548"/>
        <v>comp</v>
      </c>
      <c r="E6494" s="21" t="str">
        <f t="shared" si="9549"/>
        <v>sandhi, fut + ind</v>
      </c>
      <c r="F6494" s="21" t="str">
        <f t="shared" si="9550"/>
        <v/>
      </c>
      <c r="G6494" s="21" t="str">
        <f t="shared" si="9551"/>
        <v>sandhi, fut + ind</v>
      </c>
      <c r="H6494" s="21" t="str">
        <f t="shared" si="9552"/>
        <v/>
      </c>
      <c r="I6494" s="21" t="str">
        <f t="shared" si="9553"/>
        <v/>
      </c>
      <c r="J6494" s="21" t="str">
        <f t="shared" si="9554"/>
        <v/>
      </c>
      <c r="K6494" s="21" t="str">
        <f t="shared" si="9555"/>
        <v/>
      </c>
      <c r="L6494" s="21" t="str">
        <f t="shared" si="9556"/>
        <v/>
      </c>
      <c r="M6494" s="21" t="str">
        <f t="shared" si="9557"/>
        <v/>
      </c>
      <c r="N6494" s="21" t="str">
        <f t="shared" si="9558"/>
        <v>karissāmi + iti</v>
      </c>
      <c r="O6494" s="21" t="str">
        <f t="shared" si="9559"/>
        <v/>
      </c>
      <c r="P6494" s="21" t="str">
        <f t="shared" si="9560"/>
        <v/>
      </c>
      <c r="Q6494" s="21"/>
      <c r="R6494" s="21" t="s">
        <v>12146</v>
      </c>
      <c r="S6494" s="21" t="s">
        <v>12147</v>
      </c>
      <c r="T6494" s="21" t="s">
        <v>12148</v>
      </c>
      <c r="U6494" s="23"/>
      <c r="V6494" s="23"/>
      <c r="W6494" s="15">
        <f t="shared" si="2"/>
        <v>45635</v>
      </c>
      <c r="X6494" s="24">
        <v>6493.0</v>
      </c>
      <c r="Y6494" s="17" t="str">
        <f t="shared" si="9531"/>
        <v>=COUNTIFS(C$3:C6494,C6494)</v>
      </c>
      <c r="Z6494" s="25" t="str">
        <f t="shared" si="9532"/>
        <v>#NAME?</v>
      </c>
      <c r="AA6494" s="25" t="str">
        <f t="shared" si="9533"/>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34"/>
        <v>73</v>
      </c>
      <c r="B6495" s="10">
        <f t="shared" si="8292"/>
        <v>75</v>
      </c>
      <c r="C6495" s="12" t="s">
        <v>11137</v>
      </c>
      <c r="D6495" s="21" t="str">
        <f t="shared" si="9548"/>
        <v>noun</v>
      </c>
      <c r="E6495" s="21" t="s">
        <v>1988</v>
      </c>
      <c r="F6495" s="21" t="str">
        <f t="shared" si="9550"/>
        <v/>
      </c>
      <c r="G6495" s="21" t="str">
        <f t="shared" si="9551"/>
        <v>fem nom sg</v>
      </c>
      <c r="H6495" s="21" t="str">
        <f t="shared" si="9552"/>
        <v>training, precept, training precept</v>
      </c>
      <c r="I6495" s="21" t="str">
        <f t="shared" si="9553"/>
        <v/>
      </c>
      <c r="J6495" s="21" t="str">
        <f t="shared" si="9554"/>
        <v>√sikkh (train)</v>
      </c>
      <c r="K6495" s="21">
        <f t="shared" si="9555"/>
        <v>1</v>
      </c>
      <c r="L6495" s="21" t="str">
        <f t="shared" si="9556"/>
        <v>a</v>
      </c>
      <c r="M6495" s="21" t="str">
        <f t="shared" si="9557"/>
        <v/>
      </c>
      <c r="N6495" s="21" t="str">
        <f t="shared" si="9558"/>
        <v>√sikkh + ā</v>
      </c>
      <c r="O6495" s="21" t="str">
        <f t="shared" si="9559"/>
        <v/>
      </c>
      <c r="P6495" s="21" t="str">
        <f t="shared" si="9560"/>
        <v/>
      </c>
      <c r="Q6495" s="21"/>
      <c r="R6495" s="21" t="s">
        <v>12146</v>
      </c>
      <c r="S6495" s="21" t="s">
        <v>12147</v>
      </c>
      <c r="T6495" s="21" t="s">
        <v>12148</v>
      </c>
      <c r="U6495" s="23"/>
      <c r="V6495" s="23"/>
      <c r="W6495" s="15">
        <f t="shared" si="2"/>
        <v>45635</v>
      </c>
      <c r="X6495" s="24">
        <v>6494.0</v>
      </c>
      <c r="Y6495" s="17" t="str">
        <f t="shared" si="9531"/>
        <v>=COUNTIFS(C$3:C6495,C6495)</v>
      </c>
      <c r="Z6495" s="25" t="str">
        <f t="shared" si="9532"/>
        <v>#NAME?</v>
      </c>
      <c r="AA6495" s="25" t="str">
        <f t="shared" si="9533"/>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34"/>
        <v>74</v>
      </c>
      <c r="B6496" s="10">
        <f t="shared" si="8292"/>
        <v>76</v>
      </c>
      <c r="C6496" s="12" t="s">
        <v>10666</v>
      </c>
      <c r="D6496" s="21" t="str">
        <f t="shared" si="9548"/>
        <v>noun</v>
      </c>
      <c r="E6496" s="21" t="s">
        <v>11370</v>
      </c>
      <c r="F6496" s="21" t="str">
        <f t="shared" si="9550"/>
        <v/>
      </c>
      <c r="G6496" s="21" t="str">
        <f t="shared" si="9551"/>
        <v>nt abl sg of karaṇīya, ptp of karoti</v>
      </c>
      <c r="H6496" s="21" t="str">
        <f t="shared" si="9552"/>
        <v>duty; obligation; business; something to be done</v>
      </c>
      <c r="I6496" s="21" t="str">
        <f t="shared" si="9553"/>
        <v>to be done</v>
      </c>
      <c r="J6496" s="21" t="str">
        <f t="shared" si="9554"/>
        <v>√kar (do, make)</v>
      </c>
      <c r="K6496" s="21">
        <f t="shared" si="9555"/>
        <v>7</v>
      </c>
      <c r="L6496" s="21" t="str">
        <f t="shared" si="9556"/>
        <v>o</v>
      </c>
      <c r="M6496" s="21" t="str">
        <f t="shared" si="9557"/>
        <v/>
      </c>
      <c r="N6496" s="21" t="str">
        <f t="shared" si="9558"/>
        <v>√kar + aṇīya</v>
      </c>
      <c r="O6496" s="21" t="str">
        <f t="shared" si="9559"/>
        <v/>
      </c>
      <c r="P6496" s="21" t="str">
        <f t="shared" si="9560"/>
        <v/>
      </c>
      <c r="Q6496" s="21"/>
      <c r="R6496" s="21" t="s">
        <v>12146</v>
      </c>
      <c r="S6496" s="21" t="s">
        <v>12147</v>
      </c>
      <c r="T6496" s="21" t="s">
        <v>12148</v>
      </c>
      <c r="U6496" s="23"/>
      <c r="V6496" s="23"/>
      <c r="W6496" s="15">
        <f t="shared" si="2"/>
        <v>45635</v>
      </c>
      <c r="X6496" s="24">
        <v>6495.0</v>
      </c>
      <c r="Y6496" s="17" t="str">
        <f t="shared" si="9531"/>
        <v>=COUNTIFS(C$3:C6496,C6496)</v>
      </c>
      <c r="Z6496" s="25" t="str">
        <f t="shared" si="9532"/>
        <v>#NAME?</v>
      </c>
      <c r="AA6496" s="25" t="str">
        <f t="shared" si="9533"/>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92"/>
        <v>0</v>
      </c>
      <c r="C6497" s="130"/>
      <c r="D6497" s="130"/>
      <c r="E6497" s="130"/>
      <c r="F6497" s="130"/>
      <c r="G6497" s="130"/>
      <c r="H6497" s="130"/>
      <c r="I6497" s="130"/>
      <c r="J6497" s="130"/>
      <c r="K6497" s="130"/>
      <c r="L6497" s="130"/>
      <c r="M6497" s="130"/>
      <c r="N6497" s="130"/>
      <c r="O6497" s="130"/>
      <c r="P6497" s="130"/>
      <c r="Q6497" s="130"/>
      <c r="R6497" s="130"/>
      <c r="S6497" s="130"/>
      <c r="T6497" s="130"/>
      <c r="U6497" s="36"/>
      <c r="V6497" s="36"/>
      <c r="W6497" s="15">
        <f t="shared" si="2"/>
        <v>45635</v>
      </c>
      <c r="X6497" s="24">
        <v>6496.0</v>
      </c>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92"/>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2"/>
        <v>45635</v>
      </c>
      <c r="X6498" s="24">
        <v>6497.0</v>
      </c>
      <c r="Y6498" s="17" t="str">
        <f t="shared" ref="Y6498:Y6511" si="9561">formulatext(A6498)</f>
        <v>#N/A</v>
      </c>
      <c r="Z6498" s="25" t="str">
        <f t="shared" ref="Z6498:Z6511" si="9562">org.libreoffice.regex(Y6498,"(\= COUNTIFS\(C\$\d{1,3}:)(C\d{1,3})(,)(C\d{1,3})(\))","$2")</f>
        <v>#NAME?</v>
      </c>
      <c r="AA6498" s="25" t="str">
        <f t="shared" ref="AA6498:AA6511" si="9563">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92"/>
        <v>1</v>
      </c>
      <c r="C6499" s="12" t="s">
        <v>12162</v>
      </c>
      <c r="D6499" s="21"/>
      <c r="E6499" s="21"/>
      <c r="F6499" s="21"/>
      <c r="G6499" s="21"/>
      <c r="H6499" s="21"/>
      <c r="I6499" s="21"/>
      <c r="J6499" s="21"/>
      <c r="K6499" s="21"/>
      <c r="L6499" s="21"/>
      <c r="M6499" s="21"/>
      <c r="N6499" s="21"/>
      <c r="O6499" s="21"/>
      <c r="P6499" s="21"/>
      <c r="Q6499" s="21"/>
      <c r="R6499" s="21"/>
      <c r="S6499" s="21"/>
      <c r="T6499" s="21"/>
      <c r="U6499" s="23"/>
      <c r="V6499" s="23"/>
      <c r="W6499" s="15">
        <f t="shared" si="2"/>
        <v>45635</v>
      </c>
      <c r="X6499" s="24">
        <v>6498.0</v>
      </c>
      <c r="Y6499" s="17" t="str">
        <f t="shared" si="9561"/>
        <v>#N/A</v>
      </c>
      <c r="Z6499" s="25" t="str">
        <f t="shared" si="9562"/>
        <v>#NAME?</v>
      </c>
      <c r="AA6499" s="25" t="str">
        <f t="shared" si="9563"/>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64">COUNTIFS(C$3:C6500,C6500)</f>
        <v>79</v>
      </c>
      <c r="B6500" s="10">
        <f t="shared" si="8292"/>
        <v>80</v>
      </c>
      <c r="C6500" s="12" t="s">
        <v>1856</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12162</v>
      </c>
      <c r="S6500" s="21" t="s">
        <v>12163</v>
      </c>
      <c r="T6500" s="21" t="s">
        <v>12164</v>
      </c>
      <c r="U6500" s="77"/>
      <c r="V6500" s="23"/>
      <c r="W6500" s="15">
        <f t="shared" si="2"/>
        <v>45635</v>
      </c>
      <c r="X6500" s="24">
        <v>6499.0</v>
      </c>
      <c r="Y6500" s="17" t="str">
        <f t="shared" si="9561"/>
        <v>=COUNTIFS(C$3:C6500,C6500)</v>
      </c>
      <c r="Z6500" s="25" t="str">
        <f t="shared" si="9562"/>
        <v>#NAME?</v>
      </c>
      <c r="AA6500" s="25" t="str">
        <f t="shared" si="9563"/>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64"/>
        <v>1</v>
      </c>
      <c r="B6501" s="10">
        <f t="shared" si="8292"/>
        <v>1</v>
      </c>
      <c r="C6501" s="12" t="s">
        <v>12165</v>
      </c>
      <c r="D6501" s="21" t="s">
        <v>47</v>
      </c>
      <c r="E6501" s="21" t="s">
        <v>7722</v>
      </c>
      <c r="F6501" s="21"/>
      <c r="G6501" s="21"/>
      <c r="H6501" s="21" t="s">
        <v>12166</v>
      </c>
      <c r="I6501" s="21" t="s">
        <v>12167</v>
      </c>
      <c r="J6501" s="21"/>
      <c r="K6501" s="21"/>
      <c r="L6501" s="21"/>
      <c r="M6501" s="21"/>
      <c r="N6501" s="21"/>
      <c r="O6501" s="21"/>
      <c r="P6501" s="21"/>
      <c r="Q6501" s="21"/>
      <c r="R6501" s="21" t="s">
        <v>12162</v>
      </c>
      <c r="S6501" s="21" t="s">
        <v>12163</v>
      </c>
      <c r="T6501" s="21" t="s">
        <v>12168</v>
      </c>
      <c r="U6501" s="23"/>
      <c r="V6501" s="23"/>
      <c r="W6501" s="15">
        <f t="shared" si="2"/>
        <v>45635</v>
      </c>
      <c r="X6501" s="24">
        <v>6500.0</v>
      </c>
      <c r="Y6501" s="17" t="str">
        <f t="shared" si="9561"/>
        <v>=COUNTIFS(C$3:C6501,C6501)</v>
      </c>
      <c r="Z6501" s="25" t="str">
        <f t="shared" si="9562"/>
        <v>#NAME?</v>
      </c>
      <c r="AA6501" s="25" t="str">
        <f t="shared" si="9563"/>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64"/>
        <v>7</v>
      </c>
      <c r="B6502" s="10">
        <f t="shared" si="8292"/>
        <v>8</v>
      </c>
      <c r="C6502" s="12" t="s">
        <v>8533</v>
      </c>
      <c r="D6502" s="21" t="str">
        <f t="shared" ref="D6502:D6506" si="9565">VLOOKUP($C6502,$C$1:$P$7320,2,0)</f>
        <v>adj</v>
      </c>
      <c r="E6502" s="21" t="str">
        <f t="shared" ref="E6502:E6506" si="9566">VLOOKUP($C6502,$C$1:$P$7320,3,0)</f>
        <v>masc nom sg of agilāna</v>
      </c>
      <c r="F6502" s="21" t="str">
        <f t="shared" ref="F6502:F6506" si="9567">VLOOKUP($C6502,$C$1:$P$7320,4,0)</f>
        <v/>
      </c>
      <c r="G6502" s="21" t="str">
        <f t="shared" ref="G6502:G6506" si="9568">VLOOKUP($C6502,$C$1:$P$7320,3,0)</f>
        <v>masc nom sg of agilāna</v>
      </c>
      <c r="H6502" s="21" t="str">
        <f t="shared" ref="H6502:H6506" si="9569">VLOOKUP($C6502,$C$1:$P$7320,6,0)</f>
        <v>healthy</v>
      </c>
      <c r="I6502" s="21" t="str">
        <f t="shared" ref="I6502:I6506" si="9570">VLOOKUP($C6502,$C$1:$P$7320,7,0)</f>
        <v>not sick</v>
      </c>
      <c r="J6502" s="21" t="str">
        <f t="shared" ref="J6502:J6506" si="9571">VLOOKUP($C6502,$C$1:$P$7320,8,0)</f>
        <v>√gilā (be sick, tired)</v>
      </c>
      <c r="K6502" s="21">
        <f t="shared" ref="K6502:K6506" si="9572">VLOOKUP($C6502,$C$1:$P$7320,9,0)</f>
        <v>3</v>
      </c>
      <c r="L6502" s="21" t="str">
        <f t="shared" ref="L6502:L6506" si="9573">VLOOKUP($C6502,$C$1:$P$7320,10,0)</f>
        <v>ya</v>
      </c>
      <c r="M6502" s="21" t="str">
        <f t="shared" ref="M6502:M6506" si="9574">VLOOKUP($C6502,$C$1:$P$7320,11,0)</f>
        <v/>
      </c>
      <c r="N6502" s="21" t="str">
        <f t="shared" ref="N6502:N6506" si="9575">VLOOKUP($C6502,$C$1:$P$7320,12,0)</f>
        <v>na + √gilā + na</v>
      </c>
      <c r="O6502" s="21" t="str">
        <f t="shared" ref="O6502:O6506" si="9576">VLOOKUP($C6502,$C$1:$P$7320,13,0)</f>
        <v/>
      </c>
      <c r="P6502" s="21" t="str">
        <f t="shared" ref="P6502:P6506" si="9577">VLOOKUP($C6502,$C$1:$P$7320,14,0)</f>
        <v/>
      </c>
      <c r="Q6502" s="21"/>
      <c r="R6502" s="21" t="s">
        <v>12162</v>
      </c>
      <c r="S6502" s="21" t="s">
        <v>12163</v>
      </c>
      <c r="T6502" s="21" t="s">
        <v>12164</v>
      </c>
      <c r="U6502" s="23"/>
      <c r="V6502" s="23"/>
      <c r="W6502" s="15">
        <f t="shared" si="2"/>
        <v>45635</v>
      </c>
      <c r="X6502" s="24">
        <v>6501.0</v>
      </c>
      <c r="Y6502" s="17" t="str">
        <f t="shared" si="9561"/>
        <v>=COUNTIFS(C$3:C6502,C6502)</v>
      </c>
      <c r="Z6502" s="25" t="str">
        <f t="shared" si="9562"/>
        <v>#NAME?</v>
      </c>
      <c r="AA6502" s="25" t="str">
        <f t="shared" si="9563"/>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64"/>
        <v>2</v>
      </c>
      <c r="B6503" s="10">
        <f t="shared" si="8292"/>
        <v>3</v>
      </c>
      <c r="C6503" s="12" t="s">
        <v>12149</v>
      </c>
      <c r="D6503" s="21" t="str">
        <f t="shared" si="9565"/>
        <v>noun</v>
      </c>
      <c r="E6503" s="21" t="str">
        <f t="shared" si="9566"/>
        <v>masc acc sg of uccāra</v>
      </c>
      <c r="F6503" s="21" t="str">
        <f t="shared" si="9567"/>
        <v/>
      </c>
      <c r="G6503" s="21" t="str">
        <f t="shared" si="9568"/>
        <v>masc acc sg of uccāra</v>
      </c>
      <c r="H6503" s="21" t="str">
        <f t="shared" si="9569"/>
        <v>excrement</v>
      </c>
      <c r="I6503" s="21" t="str">
        <f t="shared" si="9570"/>
        <v>discharge</v>
      </c>
      <c r="J6503" s="21" t="str">
        <f t="shared" si="9571"/>
        <v>√car (walk, behave)</v>
      </c>
      <c r="K6503" s="21">
        <f t="shared" si="9572"/>
        <v>1</v>
      </c>
      <c r="L6503" s="21" t="str">
        <f t="shared" si="9573"/>
        <v>a</v>
      </c>
      <c r="M6503" s="21" t="str">
        <f t="shared" si="9574"/>
        <v/>
      </c>
      <c r="N6503" s="21" t="str">
        <f t="shared" si="9575"/>
        <v>ud + √car + *a</v>
      </c>
      <c r="O6503" s="21" t="str">
        <f t="shared" si="9576"/>
        <v/>
      </c>
      <c r="P6503" s="21" t="str">
        <f t="shared" si="9577"/>
        <v/>
      </c>
      <c r="Q6503" s="21"/>
      <c r="R6503" s="21" t="s">
        <v>12162</v>
      </c>
      <c r="S6503" s="21" t="s">
        <v>12163</v>
      </c>
      <c r="T6503" s="21" t="s">
        <v>12164</v>
      </c>
      <c r="U6503" s="23"/>
      <c r="V6503" s="23"/>
      <c r="W6503" s="15">
        <f t="shared" si="2"/>
        <v>45635</v>
      </c>
      <c r="X6503" s="24">
        <v>6502.0</v>
      </c>
      <c r="Y6503" s="17" t="str">
        <f t="shared" si="9561"/>
        <v>=COUNTIFS(C$3:C6503,C6503)</v>
      </c>
      <c r="Z6503" s="25" t="str">
        <f t="shared" si="9562"/>
        <v>#NAME?</v>
      </c>
      <c r="AA6503" s="25" t="str">
        <f t="shared" si="9563"/>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64"/>
        <v>215</v>
      </c>
      <c r="B6504" s="10">
        <f t="shared" si="8292"/>
        <v>220</v>
      </c>
      <c r="C6504" s="12" t="s">
        <v>1131</v>
      </c>
      <c r="D6504" s="21" t="str">
        <f t="shared" si="9565"/>
        <v>ind</v>
      </c>
      <c r="E6504" s="21" t="str">
        <f t="shared" si="9566"/>
        <v>conj</v>
      </c>
      <c r="F6504" s="21" t="str">
        <f t="shared" si="9567"/>
        <v/>
      </c>
      <c r="G6504" s="21" t="str">
        <f t="shared" si="9568"/>
        <v>conj</v>
      </c>
      <c r="H6504" s="21" t="str">
        <f t="shared" si="9569"/>
        <v>or, either or</v>
      </c>
      <c r="I6504" s="21" t="str">
        <f t="shared" si="9570"/>
        <v/>
      </c>
      <c r="J6504" s="21" t="str">
        <f t="shared" si="9571"/>
        <v/>
      </c>
      <c r="K6504" s="21" t="str">
        <f t="shared" si="9572"/>
        <v/>
      </c>
      <c r="L6504" s="21" t="str">
        <f t="shared" si="9573"/>
        <v/>
      </c>
      <c r="M6504" s="21" t="str">
        <f t="shared" si="9574"/>
        <v/>
      </c>
      <c r="N6504" s="21" t="str">
        <f t="shared" si="9575"/>
        <v/>
      </c>
      <c r="O6504" s="21" t="str">
        <f t="shared" si="9576"/>
        <v/>
      </c>
      <c r="P6504" s="21" t="str">
        <f t="shared" si="9577"/>
        <v/>
      </c>
      <c r="Q6504" s="21"/>
      <c r="R6504" s="21" t="s">
        <v>12162</v>
      </c>
      <c r="S6504" s="21" t="s">
        <v>12163</v>
      </c>
      <c r="T6504" s="21" t="s">
        <v>12164</v>
      </c>
      <c r="U6504" s="23"/>
      <c r="V6504" s="23"/>
      <c r="W6504" s="15">
        <f t="shared" si="2"/>
        <v>45635</v>
      </c>
      <c r="X6504" s="24">
        <v>6503.0</v>
      </c>
      <c r="Y6504" s="17" t="str">
        <f t="shared" si="9561"/>
        <v>=COUNTIFS(C$3:C6504,C6504)</v>
      </c>
      <c r="Z6504" s="25" t="str">
        <f t="shared" si="9562"/>
        <v>#NAME?</v>
      </c>
      <c r="AA6504" s="25" t="str">
        <f t="shared" si="9563"/>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64"/>
        <v>2</v>
      </c>
      <c r="B6505" s="10">
        <f t="shared" si="8292"/>
        <v>3</v>
      </c>
      <c r="C6505" s="12" t="s">
        <v>12155</v>
      </c>
      <c r="D6505" s="21" t="str">
        <f t="shared" si="9565"/>
        <v>noun</v>
      </c>
      <c r="E6505" s="21" t="str">
        <f t="shared" si="9566"/>
        <v>masc acc sg of passāva</v>
      </c>
      <c r="F6505" s="21" t="str">
        <f t="shared" si="9567"/>
        <v/>
      </c>
      <c r="G6505" s="21" t="str">
        <f t="shared" si="9568"/>
        <v>masc acc sg of passāva</v>
      </c>
      <c r="H6505" s="21" t="str">
        <f t="shared" si="9569"/>
        <v>urine</v>
      </c>
      <c r="I6505" s="21" t="str">
        <f t="shared" si="9570"/>
        <v>flowing out</v>
      </c>
      <c r="J6505" s="21" t="str">
        <f t="shared" si="9571"/>
        <v>√su (go, flow)</v>
      </c>
      <c r="K6505" s="21">
        <f t="shared" si="9572"/>
        <v>1</v>
      </c>
      <c r="L6505" s="21" t="str">
        <f t="shared" si="9573"/>
        <v>a</v>
      </c>
      <c r="M6505" s="21" t="str">
        <f t="shared" si="9574"/>
        <v/>
      </c>
      <c r="N6505" s="21" t="str">
        <f t="shared" si="9575"/>
        <v>pa + √su  &gt; sav + *a</v>
      </c>
      <c r="O6505" s="21" t="str">
        <f t="shared" si="9576"/>
        <v/>
      </c>
      <c r="P6505" s="21" t="str">
        <f t="shared" si="9577"/>
        <v/>
      </c>
      <c r="Q6505" s="21"/>
      <c r="R6505" s="21" t="s">
        <v>12162</v>
      </c>
      <c r="S6505" s="21" t="s">
        <v>12163</v>
      </c>
      <c r="T6505" s="21" t="s">
        <v>12164</v>
      </c>
      <c r="U6505" s="23"/>
      <c r="V6505" s="23"/>
      <c r="W6505" s="15">
        <f t="shared" si="2"/>
        <v>45635</v>
      </c>
      <c r="X6505" s="24">
        <v>6504.0</v>
      </c>
      <c r="Y6505" s="17" t="str">
        <f t="shared" si="9561"/>
        <v>=COUNTIFS(C$3:C6505,C6505)</v>
      </c>
      <c r="Z6505" s="25" t="str">
        <f t="shared" si="9562"/>
        <v>#NAME?</v>
      </c>
      <c r="AA6505" s="25" t="str">
        <f t="shared" si="9563"/>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64"/>
        <v>216</v>
      </c>
      <c r="B6506" s="10">
        <f t="shared" si="8292"/>
        <v>220</v>
      </c>
      <c r="C6506" s="12" t="s">
        <v>1131</v>
      </c>
      <c r="D6506" s="21" t="str">
        <f t="shared" si="9565"/>
        <v>ind</v>
      </c>
      <c r="E6506" s="21" t="str">
        <f t="shared" si="9566"/>
        <v>conj</v>
      </c>
      <c r="F6506" s="21" t="str">
        <f t="shared" si="9567"/>
        <v/>
      </c>
      <c r="G6506" s="21" t="str">
        <f t="shared" si="9568"/>
        <v>conj</v>
      </c>
      <c r="H6506" s="21" t="str">
        <f t="shared" si="9569"/>
        <v>or, either or</v>
      </c>
      <c r="I6506" s="21" t="str">
        <f t="shared" si="9570"/>
        <v/>
      </c>
      <c r="J6506" s="21" t="str">
        <f t="shared" si="9571"/>
        <v/>
      </c>
      <c r="K6506" s="21" t="str">
        <f t="shared" si="9572"/>
        <v/>
      </c>
      <c r="L6506" s="21" t="str">
        <f t="shared" si="9573"/>
        <v/>
      </c>
      <c r="M6506" s="21" t="str">
        <f t="shared" si="9574"/>
        <v/>
      </c>
      <c r="N6506" s="21" t="str">
        <f t="shared" si="9575"/>
        <v/>
      </c>
      <c r="O6506" s="21" t="str">
        <f t="shared" si="9576"/>
        <v/>
      </c>
      <c r="P6506" s="21" t="str">
        <f t="shared" si="9577"/>
        <v/>
      </c>
      <c r="Q6506" s="21"/>
      <c r="R6506" s="21" t="s">
        <v>12162</v>
      </c>
      <c r="S6506" s="21" t="s">
        <v>12163</v>
      </c>
      <c r="T6506" s="21" t="s">
        <v>12164</v>
      </c>
      <c r="U6506" s="23"/>
      <c r="V6506" s="23"/>
      <c r="W6506" s="15">
        <f t="shared" si="2"/>
        <v>45635</v>
      </c>
      <c r="X6506" s="24">
        <v>6505.0</v>
      </c>
      <c r="Y6506" s="17" t="str">
        <f t="shared" si="9561"/>
        <v>=COUNTIFS(C$3:C6506,C6506)</v>
      </c>
      <c r="Z6506" s="25" t="str">
        <f t="shared" si="9562"/>
        <v>#NAME?</v>
      </c>
      <c r="AA6506" s="25" t="str">
        <f t="shared" si="9563"/>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64"/>
        <v>1</v>
      </c>
      <c r="B6507" s="10">
        <f t="shared" si="8292"/>
        <v>2</v>
      </c>
      <c r="C6507" s="12" t="s">
        <v>12169</v>
      </c>
      <c r="D6507" s="21" t="s">
        <v>47</v>
      </c>
      <c r="E6507" s="21" t="s">
        <v>12170</v>
      </c>
      <c r="F6507" s="21"/>
      <c r="G6507" s="21"/>
      <c r="H6507" s="21" t="s">
        <v>12171</v>
      </c>
      <c r="I6507" s="21"/>
      <c r="J6507" s="21"/>
      <c r="K6507" s="21"/>
      <c r="L6507" s="21"/>
      <c r="M6507" s="21"/>
      <c r="N6507" s="21"/>
      <c r="O6507" s="21"/>
      <c r="P6507" s="21"/>
      <c r="Q6507" s="21"/>
      <c r="R6507" s="21" t="s">
        <v>12162</v>
      </c>
      <c r="S6507" s="21" t="s">
        <v>12163</v>
      </c>
      <c r="T6507" s="27" t="s">
        <v>12172</v>
      </c>
      <c r="U6507" s="23"/>
      <c r="V6507" s="23"/>
      <c r="W6507" s="15">
        <f t="shared" si="2"/>
        <v>45635</v>
      </c>
      <c r="X6507" s="24">
        <v>6506.0</v>
      </c>
      <c r="Y6507" s="17" t="str">
        <f t="shared" si="9561"/>
        <v>=COUNTIFS(C$3:C6507,C6507)</v>
      </c>
      <c r="Z6507" s="25" t="str">
        <f t="shared" si="9562"/>
        <v>#NAME?</v>
      </c>
      <c r="AA6507" s="25" t="str">
        <f t="shared" si="9563"/>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64"/>
        <v>217</v>
      </c>
      <c r="B6508" s="10">
        <f t="shared" si="8292"/>
        <v>220</v>
      </c>
      <c r="C6508" s="12" t="s">
        <v>1131</v>
      </c>
      <c r="D6508" s="21" t="str">
        <f t="shared" ref="D6508:D6511" si="9578">VLOOKUP($C6508,$C$1:$P$7320,2,0)</f>
        <v>ind</v>
      </c>
      <c r="E6508" s="21" t="str">
        <f t="shared" ref="E6508:E6509" si="9579">VLOOKUP($C6508,$C$1:$P$7320,3,0)</f>
        <v>conj</v>
      </c>
      <c r="F6508" s="21" t="str">
        <f t="shared" ref="F6508:F6511" si="9580">VLOOKUP($C6508,$C$1:$P$7320,4,0)</f>
        <v/>
      </c>
      <c r="G6508" s="21" t="str">
        <f t="shared" ref="G6508:G6511" si="9581">VLOOKUP($C6508,$C$1:$P$7320,3,0)</f>
        <v>conj</v>
      </c>
      <c r="H6508" s="21" t="str">
        <f t="shared" ref="H6508:H6511" si="9582">VLOOKUP($C6508,$C$1:$P$7320,6,0)</f>
        <v>or, either or</v>
      </c>
      <c r="I6508" s="21" t="str">
        <f t="shared" ref="I6508:I6511" si="9583">VLOOKUP($C6508,$C$1:$P$7320,7,0)</f>
        <v/>
      </c>
      <c r="J6508" s="21" t="str">
        <f t="shared" ref="J6508:J6511" si="9584">VLOOKUP($C6508,$C$1:$P$7320,8,0)</f>
        <v/>
      </c>
      <c r="K6508" s="21" t="str">
        <f t="shared" ref="K6508:K6511" si="9585">VLOOKUP($C6508,$C$1:$P$7320,9,0)</f>
        <v/>
      </c>
      <c r="L6508" s="21" t="str">
        <f t="shared" ref="L6508:L6511" si="9586">VLOOKUP($C6508,$C$1:$P$7320,10,0)</f>
        <v/>
      </c>
      <c r="M6508" s="21" t="str">
        <f t="shared" ref="M6508:M6511" si="9587">VLOOKUP($C6508,$C$1:$P$7320,11,0)</f>
        <v/>
      </c>
      <c r="N6508" s="21" t="str">
        <f t="shared" ref="N6508:N6511" si="9588">VLOOKUP($C6508,$C$1:$P$7320,12,0)</f>
        <v/>
      </c>
      <c r="O6508" s="21" t="str">
        <f t="shared" ref="O6508:O6511" si="9589">VLOOKUP($C6508,$C$1:$P$7320,13,0)</f>
        <v/>
      </c>
      <c r="P6508" s="21" t="str">
        <f t="shared" ref="P6508:P6511" si="9590">VLOOKUP($C6508,$C$1:$P$7320,14,0)</f>
        <v/>
      </c>
      <c r="Q6508" s="21"/>
      <c r="R6508" s="21" t="s">
        <v>12162</v>
      </c>
      <c r="S6508" s="21" t="s">
        <v>12163</v>
      </c>
      <c r="T6508" s="21" t="s">
        <v>12164</v>
      </c>
      <c r="U6508" s="23"/>
      <c r="V6508" s="23"/>
      <c r="W6508" s="15">
        <f t="shared" si="2"/>
        <v>45635</v>
      </c>
      <c r="X6508" s="24">
        <v>6507.0</v>
      </c>
      <c r="Y6508" s="17" t="str">
        <f t="shared" si="9561"/>
        <v>=COUNTIFS(C$3:C6508,C6508)</v>
      </c>
      <c r="Z6508" s="25" t="str">
        <f t="shared" si="9562"/>
        <v>#NAME?</v>
      </c>
      <c r="AA6508" s="25" t="str">
        <f t="shared" si="9563"/>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64"/>
        <v>4</v>
      </c>
      <c r="B6509" s="10">
        <f t="shared" si="8292"/>
        <v>5</v>
      </c>
      <c r="C6509" s="12" t="s">
        <v>11560</v>
      </c>
      <c r="D6509" s="21" t="str">
        <f t="shared" si="9578"/>
        <v>comp</v>
      </c>
      <c r="E6509" s="21" t="str">
        <f t="shared" si="9579"/>
        <v>sandhi, fut + ind</v>
      </c>
      <c r="F6509" s="21" t="str">
        <f t="shared" si="9580"/>
        <v/>
      </c>
      <c r="G6509" s="21" t="str">
        <f t="shared" si="9581"/>
        <v>sandhi, fut + ind</v>
      </c>
      <c r="H6509" s="21" t="str">
        <f t="shared" si="9582"/>
        <v/>
      </c>
      <c r="I6509" s="21" t="str">
        <f t="shared" si="9583"/>
        <v/>
      </c>
      <c r="J6509" s="21" t="str">
        <f t="shared" si="9584"/>
        <v/>
      </c>
      <c r="K6509" s="21" t="str">
        <f t="shared" si="9585"/>
        <v/>
      </c>
      <c r="L6509" s="21" t="str">
        <f t="shared" si="9586"/>
        <v/>
      </c>
      <c r="M6509" s="21" t="str">
        <f t="shared" si="9587"/>
        <v/>
      </c>
      <c r="N6509" s="21" t="str">
        <f t="shared" si="9588"/>
        <v>karissāmi + iti</v>
      </c>
      <c r="O6509" s="21" t="str">
        <f t="shared" si="9589"/>
        <v/>
      </c>
      <c r="P6509" s="21" t="str">
        <f t="shared" si="9590"/>
        <v/>
      </c>
      <c r="Q6509" s="21"/>
      <c r="R6509" s="21" t="s">
        <v>12162</v>
      </c>
      <c r="S6509" s="21" t="s">
        <v>12163</v>
      </c>
      <c r="T6509" s="21" t="s">
        <v>12164</v>
      </c>
      <c r="U6509" s="23"/>
      <c r="V6509" s="23"/>
      <c r="W6509" s="15">
        <f t="shared" si="2"/>
        <v>45635</v>
      </c>
      <c r="X6509" s="24">
        <v>6508.0</v>
      </c>
      <c r="Y6509" s="17" t="str">
        <f t="shared" si="9561"/>
        <v>=COUNTIFS(C$3:C6509,C6509)</v>
      </c>
      <c r="Z6509" s="25" t="str">
        <f t="shared" si="9562"/>
        <v>#NAME?</v>
      </c>
      <c r="AA6509" s="25" t="str">
        <f t="shared" si="9563"/>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64"/>
        <v>74</v>
      </c>
      <c r="B6510" s="10">
        <f t="shared" si="8292"/>
        <v>75</v>
      </c>
      <c r="C6510" s="12" t="s">
        <v>11137</v>
      </c>
      <c r="D6510" s="21" t="str">
        <f t="shared" si="9578"/>
        <v>noun</v>
      </c>
      <c r="E6510" s="21" t="s">
        <v>1988</v>
      </c>
      <c r="F6510" s="21" t="str">
        <f t="shared" si="9580"/>
        <v/>
      </c>
      <c r="G6510" s="21" t="str">
        <f t="shared" si="9581"/>
        <v>fem nom sg</v>
      </c>
      <c r="H6510" s="21" t="str">
        <f t="shared" si="9582"/>
        <v>training, precept, training precept</v>
      </c>
      <c r="I6510" s="21" t="str">
        <f t="shared" si="9583"/>
        <v/>
      </c>
      <c r="J6510" s="21" t="str">
        <f t="shared" si="9584"/>
        <v>√sikkh (train)</v>
      </c>
      <c r="K6510" s="21">
        <f t="shared" si="9585"/>
        <v>1</v>
      </c>
      <c r="L6510" s="21" t="str">
        <f t="shared" si="9586"/>
        <v>a</v>
      </c>
      <c r="M6510" s="21" t="str">
        <f t="shared" si="9587"/>
        <v/>
      </c>
      <c r="N6510" s="21" t="str">
        <f t="shared" si="9588"/>
        <v>√sikkh + ā</v>
      </c>
      <c r="O6510" s="21" t="str">
        <f t="shared" si="9589"/>
        <v/>
      </c>
      <c r="P6510" s="21" t="str">
        <f t="shared" si="9590"/>
        <v/>
      </c>
      <c r="Q6510" s="21"/>
      <c r="R6510" s="21" t="s">
        <v>12162</v>
      </c>
      <c r="S6510" s="21" t="s">
        <v>12163</v>
      </c>
      <c r="T6510" s="21" t="s">
        <v>12164</v>
      </c>
      <c r="U6510" s="23"/>
      <c r="V6510" s="23"/>
      <c r="W6510" s="15">
        <f t="shared" si="2"/>
        <v>45635</v>
      </c>
      <c r="X6510" s="24">
        <v>6509.0</v>
      </c>
      <c r="Y6510" s="17" t="str">
        <f t="shared" si="9561"/>
        <v>=COUNTIFS(C$3:C6510,C6510)</v>
      </c>
      <c r="Z6510" s="25" t="str">
        <f t="shared" si="9562"/>
        <v>#NAME?</v>
      </c>
      <c r="AA6510" s="25" t="str">
        <f t="shared" si="9563"/>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64"/>
        <v>75</v>
      </c>
      <c r="B6511" s="10">
        <f t="shared" si="8292"/>
        <v>76</v>
      </c>
      <c r="C6511" s="12" t="s">
        <v>10666</v>
      </c>
      <c r="D6511" s="21" t="str">
        <f t="shared" si="9578"/>
        <v>noun</v>
      </c>
      <c r="E6511" s="21" t="s">
        <v>11370</v>
      </c>
      <c r="F6511" s="21" t="str">
        <f t="shared" si="9580"/>
        <v/>
      </c>
      <c r="G6511" s="21" t="str">
        <f t="shared" si="9581"/>
        <v>nt abl sg of karaṇīya, ptp of karoti</v>
      </c>
      <c r="H6511" s="21" t="str">
        <f t="shared" si="9582"/>
        <v>duty; obligation; business; something to be done</v>
      </c>
      <c r="I6511" s="21" t="str">
        <f t="shared" si="9583"/>
        <v>to be done</v>
      </c>
      <c r="J6511" s="21" t="str">
        <f t="shared" si="9584"/>
        <v>√kar (do, make)</v>
      </c>
      <c r="K6511" s="21">
        <f t="shared" si="9585"/>
        <v>7</v>
      </c>
      <c r="L6511" s="21" t="str">
        <f t="shared" si="9586"/>
        <v>o</v>
      </c>
      <c r="M6511" s="21" t="str">
        <f t="shared" si="9587"/>
        <v/>
      </c>
      <c r="N6511" s="21" t="str">
        <f t="shared" si="9588"/>
        <v>√kar + aṇīya</v>
      </c>
      <c r="O6511" s="21" t="str">
        <f t="shared" si="9589"/>
        <v/>
      </c>
      <c r="P6511" s="21" t="str">
        <f t="shared" si="9590"/>
        <v/>
      </c>
      <c r="Q6511" s="21"/>
      <c r="R6511" s="21" t="s">
        <v>12162</v>
      </c>
      <c r="S6511" s="21" t="s">
        <v>12163</v>
      </c>
      <c r="T6511" s="21" t="s">
        <v>12164</v>
      </c>
      <c r="U6511" s="23"/>
      <c r="V6511" s="23"/>
      <c r="W6511" s="15">
        <f t="shared" si="2"/>
        <v>45635</v>
      </c>
      <c r="X6511" s="24">
        <v>6510.0</v>
      </c>
      <c r="Y6511" s="17" t="str">
        <f t="shared" si="9561"/>
        <v>=COUNTIFS(C$3:C6511,C6511)</v>
      </c>
      <c r="Z6511" s="25" t="str">
        <f t="shared" si="9562"/>
        <v>#NAME?</v>
      </c>
      <c r="AA6511" s="25" t="str">
        <f t="shared" si="9563"/>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92"/>
        <v>0</v>
      </c>
      <c r="C6512" s="130"/>
      <c r="D6512" s="130"/>
      <c r="E6512" s="130"/>
      <c r="F6512" s="130"/>
      <c r="G6512" s="130"/>
      <c r="H6512" s="130"/>
      <c r="I6512" s="130"/>
      <c r="J6512" s="130"/>
      <c r="K6512" s="130"/>
      <c r="L6512" s="130"/>
      <c r="M6512" s="130"/>
      <c r="N6512" s="130"/>
      <c r="O6512" s="130"/>
      <c r="P6512" s="130"/>
      <c r="Q6512" s="130"/>
      <c r="R6512" s="130"/>
      <c r="S6512" s="130"/>
      <c r="T6512" s="130"/>
      <c r="U6512" s="36"/>
      <c r="V6512" s="36"/>
      <c r="W6512" s="15">
        <f t="shared" si="2"/>
        <v>45635</v>
      </c>
      <c r="X6512" s="24">
        <v>6511.0</v>
      </c>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92"/>
        <v>1</v>
      </c>
      <c r="C6513" s="12" t="s">
        <v>12173</v>
      </c>
      <c r="D6513" s="21"/>
      <c r="E6513" s="21"/>
      <c r="F6513" s="21"/>
      <c r="G6513" s="21"/>
      <c r="H6513" s="21"/>
      <c r="I6513" s="21"/>
      <c r="J6513" s="21"/>
      <c r="K6513" s="21"/>
      <c r="L6513" s="21"/>
      <c r="M6513" s="21"/>
      <c r="N6513" s="21"/>
      <c r="O6513" s="21"/>
      <c r="P6513" s="21"/>
      <c r="Q6513" s="21"/>
      <c r="R6513" s="21"/>
      <c r="S6513" s="21"/>
      <c r="T6513" s="21"/>
      <c r="U6513" s="23"/>
      <c r="V6513" s="23"/>
      <c r="W6513" s="15">
        <f t="shared" si="2"/>
        <v>45635</v>
      </c>
      <c r="X6513" s="24">
        <v>6512.0</v>
      </c>
      <c r="Y6513" s="17" t="str">
        <f t="shared" ref="Y6513:Y6525" si="9591">formulatext(A6513)</f>
        <v>#N/A</v>
      </c>
      <c r="Z6513" s="25" t="str">
        <f t="shared" ref="Z6513:Z6525" si="9592">org.libreoffice.regex(Y6513,"(\= COUNTIFS\(C\$\d{1,3}:)(C\d{1,3})(,)(C\d{1,3})(\))","$2")</f>
        <v>#NAME?</v>
      </c>
      <c r="AA6513" s="25" t="str">
        <f t="shared" ref="AA6513:AA6525" si="9593">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94">COUNTIFS(C$3:C6514,C6514)</f>
        <v>80</v>
      </c>
      <c r="B6514" s="10">
        <f t="shared" si="8292"/>
        <v>80</v>
      </c>
      <c r="C6514" s="12" t="s">
        <v>1856</v>
      </c>
      <c r="D6514" s="21" t="str">
        <f t="shared" ref="D6514:D6525" si="9595">VLOOKUP($C6514,$C$1:$P$7320,2,0)</f>
        <v>ind</v>
      </c>
      <c r="E6514" s="21" t="str">
        <f t="shared" ref="E6514:E6523" si="9596">VLOOKUP($C6514,$C$1:$P$7320,3,0)</f>
        <v>neg</v>
      </c>
      <c r="F6514" s="21" t="str">
        <f t="shared" ref="F6514:F6525" si="9597">VLOOKUP($C6514,$C$1:$P$7320,4,0)</f>
        <v/>
      </c>
      <c r="G6514" s="21" t="str">
        <f t="shared" ref="G6514:G6525" si="9598">VLOOKUP($C6514,$C$1:$P$7320,3,0)</f>
        <v>neg</v>
      </c>
      <c r="H6514" s="21" t="str">
        <f t="shared" ref="H6514:H6525" si="9599">VLOOKUP($C6514,$C$1:$P$7320,6,0)</f>
        <v>not</v>
      </c>
      <c r="I6514" s="21" t="str">
        <f t="shared" ref="I6514:I6525" si="9600">VLOOKUP($C6514,$C$1:$P$7320,7,0)</f>
        <v/>
      </c>
      <c r="J6514" s="21" t="str">
        <f t="shared" ref="J6514:J6525" si="9601">VLOOKUP($C6514,$C$1:$P$7320,8,0)</f>
        <v/>
      </c>
      <c r="K6514" s="21" t="str">
        <f t="shared" ref="K6514:K6525" si="9602">VLOOKUP($C6514,$C$1:$P$7320,9,0)</f>
        <v/>
      </c>
      <c r="L6514" s="21" t="str">
        <f t="shared" ref="L6514:L6525" si="9603">VLOOKUP($C6514,$C$1:$P$7320,10,0)</f>
        <v/>
      </c>
      <c r="M6514" s="21" t="str">
        <f t="shared" ref="M6514:M6525" si="9604">VLOOKUP($C6514,$C$1:$P$7320,11,0)</f>
        <v/>
      </c>
      <c r="N6514" s="21" t="str">
        <f t="shared" ref="N6514:N6525" si="9605">VLOOKUP($C6514,$C$1:$P$7320,12,0)</f>
        <v/>
      </c>
      <c r="O6514" s="21" t="str">
        <f t="shared" ref="O6514:O6525" si="9606">VLOOKUP($C6514,$C$1:$P$7320,13,0)</f>
        <v/>
      </c>
      <c r="P6514" s="21" t="str">
        <f t="shared" ref="P6514:P6525" si="9607">VLOOKUP($C6514,$C$1:$P$7320,14,0)</f>
        <v/>
      </c>
      <c r="Q6514" s="21"/>
      <c r="R6514" s="21" t="s">
        <v>12173</v>
      </c>
      <c r="S6514" s="27" t="s">
        <v>12174</v>
      </c>
      <c r="T6514" s="21" t="s">
        <v>12175</v>
      </c>
      <c r="U6514" s="77"/>
      <c r="V6514" s="23"/>
      <c r="W6514" s="15">
        <f t="shared" si="2"/>
        <v>45635</v>
      </c>
      <c r="X6514" s="24">
        <v>6513.0</v>
      </c>
      <c r="Y6514" s="17" t="str">
        <f t="shared" si="9591"/>
        <v>=COUNTIFS(C$3:C6514,C6514)</v>
      </c>
      <c r="Z6514" s="25" t="str">
        <f t="shared" si="9592"/>
        <v>#NAME?</v>
      </c>
      <c r="AA6514" s="25" t="str">
        <f t="shared" si="9593"/>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94"/>
        <v>2</v>
      </c>
      <c r="B6515" s="10">
        <f t="shared" si="8292"/>
        <v>2</v>
      </c>
      <c r="C6515" s="12" t="s">
        <v>9026</v>
      </c>
      <c r="D6515" s="21" t="str">
        <f t="shared" si="9595"/>
        <v>noun</v>
      </c>
      <c r="E6515" s="21" t="str">
        <f t="shared" si="9596"/>
        <v>nt loc sg of udaka</v>
      </c>
      <c r="F6515" s="21" t="str">
        <f t="shared" si="9597"/>
        <v/>
      </c>
      <c r="G6515" s="21" t="str">
        <f t="shared" si="9598"/>
        <v>nt loc sg of udaka</v>
      </c>
      <c r="H6515" s="21" t="str">
        <f t="shared" si="9599"/>
        <v>in water</v>
      </c>
      <c r="I6515" s="21" t="str">
        <f t="shared" si="9600"/>
        <v/>
      </c>
      <c r="J6515" s="21" t="str">
        <f t="shared" si="9601"/>
        <v>√ud (be wet)</v>
      </c>
      <c r="K6515" s="21">
        <f t="shared" si="9602"/>
        <v>2</v>
      </c>
      <c r="L6515" s="21" t="str">
        <f t="shared" si="9603"/>
        <v>ṃa</v>
      </c>
      <c r="M6515" s="21" t="str">
        <f t="shared" si="9604"/>
        <v/>
      </c>
      <c r="N6515" s="21" t="str">
        <f t="shared" si="9605"/>
        <v>√ud + aka</v>
      </c>
      <c r="O6515" s="21" t="str">
        <f t="shared" si="9606"/>
        <v/>
      </c>
      <c r="P6515" s="21" t="str">
        <f t="shared" si="9607"/>
        <v/>
      </c>
      <c r="Q6515" s="21"/>
      <c r="R6515" s="21" t="s">
        <v>12173</v>
      </c>
      <c r="S6515" s="27" t="s">
        <v>12174</v>
      </c>
      <c r="T6515" s="21" t="s">
        <v>12175</v>
      </c>
      <c r="U6515" s="23"/>
      <c r="V6515" s="23"/>
      <c r="W6515" s="15">
        <f t="shared" si="2"/>
        <v>45635</v>
      </c>
      <c r="X6515" s="24">
        <v>6514.0</v>
      </c>
      <c r="Y6515" s="17" t="str">
        <f t="shared" si="9591"/>
        <v>=COUNTIFS(C$3:C6515,C6515)</v>
      </c>
      <c r="Z6515" s="25" t="str">
        <f t="shared" si="9592"/>
        <v>#NAME?</v>
      </c>
      <c r="AA6515" s="25" t="str">
        <f t="shared" si="9593"/>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94"/>
        <v>8</v>
      </c>
      <c r="B6516" s="10">
        <f t="shared" si="8292"/>
        <v>8</v>
      </c>
      <c r="C6516" s="12" t="s">
        <v>8533</v>
      </c>
      <c r="D6516" s="21" t="str">
        <f t="shared" si="9595"/>
        <v>adj</v>
      </c>
      <c r="E6516" s="21" t="str">
        <f t="shared" si="9596"/>
        <v>masc nom sg of agilāna</v>
      </c>
      <c r="F6516" s="21" t="str">
        <f t="shared" si="9597"/>
        <v/>
      </c>
      <c r="G6516" s="21" t="str">
        <f t="shared" si="9598"/>
        <v>masc nom sg of agilāna</v>
      </c>
      <c r="H6516" s="21" t="str">
        <f t="shared" si="9599"/>
        <v>healthy</v>
      </c>
      <c r="I6516" s="21" t="str">
        <f t="shared" si="9600"/>
        <v>not sick</v>
      </c>
      <c r="J6516" s="21" t="str">
        <f t="shared" si="9601"/>
        <v>√gilā (be sick, tired)</v>
      </c>
      <c r="K6516" s="21">
        <f t="shared" si="9602"/>
        <v>3</v>
      </c>
      <c r="L6516" s="21" t="str">
        <f t="shared" si="9603"/>
        <v>ya</v>
      </c>
      <c r="M6516" s="21" t="str">
        <f t="shared" si="9604"/>
        <v/>
      </c>
      <c r="N6516" s="21" t="str">
        <f t="shared" si="9605"/>
        <v>na + √gilā + na</v>
      </c>
      <c r="O6516" s="21" t="str">
        <f t="shared" si="9606"/>
        <v/>
      </c>
      <c r="P6516" s="21" t="str">
        <f t="shared" si="9607"/>
        <v/>
      </c>
      <c r="Q6516" s="21"/>
      <c r="R6516" s="21" t="s">
        <v>12173</v>
      </c>
      <c r="S6516" s="27" t="s">
        <v>12174</v>
      </c>
      <c r="T6516" s="21" t="s">
        <v>12175</v>
      </c>
      <c r="U6516" s="23"/>
      <c r="V6516" s="23"/>
      <c r="W6516" s="15">
        <f t="shared" si="2"/>
        <v>45635</v>
      </c>
      <c r="X6516" s="24">
        <v>6515.0</v>
      </c>
      <c r="Y6516" s="17" t="str">
        <f t="shared" si="9591"/>
        <v>=COUNTIFS(C$3:C6516,C6516)</v>
      </c>
      <c r="Z6516" s="25" t="str">
        <f t="shared" si="9592"/>
        <v>#NAME?</v>
      </c>
      <c r="AA6516" s="25" t="str">
        <f t="shared" si="9593"/>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94"/>
        <v>3</v>
      </c>
      <c r="B6517" s="10">
        <f t="shared" si="8292"/>
        <v>3</v>
      </c>
      <c r="C6517" s="12" t="s">
        <v>12149</v>
      </c>
      <c r="D6517" s="21" t="str">
        <f t="shared" si="9595"/>
        <v>noun</v>
      </c>
      <c r="E6517" s="21" t="str">
        <f t="shared" si="9596"/>
        <v>masc acc sg of uccāra</v>
      </c>
      <c r="F6517" s="21" t="str">
        <f t="shared" si="9597"/>
        <v/>
      </c>
      <c r="G6517" s="21" t="str">
        <f t="shared" si="9598"/>
        <v>masc acc sg of uccāra</v>
      </c>
      <c r="H6517" s="21" t="str">
        <f t="shared" si="9599"/>
        <v>excrement</v>
      </c>
      <c r="I6517" s="21" t="str">
        <f t="shared" si="9600"/>
        <v>discharge</v>
      </c>
      <c r="J6517" s="21" t="str">
        <f t="shared" si="9601"/>
        <v>√car (walk, behave)</v>
      </c>
      <c r="K6517" s="21">
        <f t="shared" si="9602"/>
        <v>1</v>
      </c>
      <c r="L6517" s="21" t="str">
        <f t="shared" si="9603"/>
        <v>a</v>
      </c>
      <c r="M6517" s="21" t="str">
        <f t="shared" si="9604"/>
        <v/>
      </c>
      <c r="N6517" s="21" t="str">
        <f t="shared" si="9605"/>
        <v>ud + √car + *a</v>
      </c>
      <c r="O6517" s="21" t="str">
        <f t="shared" si="9606"/>
        <v/>
      </c>
      <c r="P6517" s="21" t="str">
        <f t="shared" si="9607"/>
        <v/>
      </c>
      <c r="Q6517" s="21"/>
      <c r="R6517" s="21" t="s">
        <v>12173</v>
      </c>
      <c r="S6517" s="27" t="s">
        <v>12174</v>
      </c>
      <c r="T6517" s="21" t="s">
        <v>12175</v>
      </c>
      <c r="U6517" s="23"/>
      <c r="V6517" s="23"/>
      <c r="W6517" s="15">
        <f t="shared" si="2"/>
        <v>45635</v>
      </c>
      <c r="X6517" s="24">
        <v>6516.0</v>
      </c>
      <c r="Y6517" s="17" t="str">
        <f t="shared" si="9591"/>
        <v>=COUNTIFS(C$3:C6517,C6517)</v>
      </c>
      <c r="Z6517" s="25" t="str">
        <f t="shared" si="9592"/>
        <v>#NAME?</v>
      </c>
      <c r="AA6517" s="25" t="str">
        <f t="shared" si="9593"/>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94"/>
        <v>218</v>
      </c>
      <c r="B6518" s="10">
        <f t="shared" si="8292"/>
        <v>220</v>
      </c>
      <c r="C6518" s="12" t="s">
        <v>1131</v>
      </c>
      <c r="D6518" s="21" t="str">
        <f t="shared" si="9595"/>
        <v>ind</v>
      </c>
      <c r="E6518" s="21" t="str">
        <f t="shared" si="9596"/>
        <v>conj</v>
      </c>
      <c r="F6518" s="21" t="str">
        <f t="shared" si="9597"/>
        <v/>
      </c>
      <c r="G6518" s="21" t="str">
        <f t="shared" si="9598"/>
        <v>conj</v>
      </c>
      <c r="H6518" s="21" t="str">
        <f t="shared" si="9599"/>
        <v>or, either or</v>
      </c>
      <c r="I6518" s="21" t="str">
        <f t="shared" si="9600"/>
        <v/>
      </c>
      <c r="J6518" s="21" t="str">
        <f t="shared" si="9601"/>
        <v/>
      </c>
      <c r="K6518" s="21" t="str">
        <f t="shared" si="9602"/>
        <v/>
      </c>
      <c r="L6518" s="21" t="str">
        <f t="shared" si="9603"/>
        <v/>
      </c>
      <c r="M6518" s="21" t="str">
        <f t="shared" si="9604"/>
        <v/>
      </c>
      <c r="N6518" s="21" t="str">
        <f t="shared" si="9605"/>
        <v/>
      </c>
      <c r="O6518" s="21" t="str">
        <f t="shared" si="9606"/>
        <v/>
      </c>
      <c r="P6518" s="21" t="str">
        <f t="shared" si="9607"/>
        <v/>
      </c>
      <c r="Q6518" s="21"/>
      <c r="R6518" s="21" t="s">
        <v>12173</v>
      </c>
      <c r="S6518" s="27" t="s">
        <v>12174</v>
      </c>
      <c r="T6518" s="21" t="s">
        <v>12175</v>
      </c>
      <c r="U6518" s="23"/>
      <c r="V6518" s="23"/>
      <c r="W6518" s="15">
        <f t="shared" si="2"/>
        <v>45635</v>
      </c>
      <c r="X6518" s="24">
        <v>6517.0</v>
      </c>
      <c r="Y6518" s="17" t="str">
        <f t="shared" si="9591"/>
        <v>=COUNTIFS(C$3:C6518,C6518)</v>
      </c>
      <c r="Z6518" s="25" t="str">
        <f t="shared" si="9592"/>
        <v>#NAME?</v>
      </c>
      <c r="AA6518" s="25" t="str">
        <f t="shared" si="9593"/>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94"/>
        <v>3</v>
      </c>
      <c r="B6519" s="10">
        <f t="shared" si="8292"/>
        <v>3</v>
      </c>
      <c r="C6519" s="12" t="s">
        <v>12155</v>
      </c>
      <c r="D6519" s="21" t="str">
        <f t="shared" si="9595"/>
        <v>noun</v>
      </c>
      <c r="E6519" s="21" t="str">
        <f t="shared" si="9596"/>
        <v>masc acc sg of passāva</v>
      </c>
      <c r="F6519" s="21" t="str">
        <f t="shared" si="9597"/>
        <v/>
      </c>
      <c r="G6519" s="21" t="str">
        <f t="shared" si="9598"/>
        <v>masc acc sg of passāva</v>
      </c>
      <c r="H6519" s="21" t="str">
        <f t="shared" si="9599"/>
        <v>urine</v>
      </c>
      <c r="I6519" s="21" t="str">
        <f t="shared" si="9600"/>
        <v>flowing out</v>
      </c>
      <c r="J6519" s="21" t="str">
        <f t="shared" si="9601"/>
        <v>√su (go, flow)</v>
      </c>
      <c r="K6519" s="21">
        <f t="shared" si="9602"/>
        <v>1</v>
      </c>
      <c r="L6519" s="21" t="str">
        <f t="shared" si="9603"/>
        <v>a</v>
      </c>
      <c r="M6519" s="21" t="str">
        <f t="shared" si="9604"/>
        <v/>
      </c>
      <c r="N6519" s="21" t="str">
        <f t="shared" si="9605"/>
        <v>pa + √su  &gt; sav + *a</v>
      </c>
      <c r="O6519" s="21" t="str">
        <f t="shared" si="9606"/>
        <v/>
      </c>
      <c r="P6519" s="21" t="str">
        <f t="shared" si="9607"/>
        <v/>
      </c>
      <c r="Q6519" s="21"/>
      <c r="R6519" s="21" t="s">
        <v>12173</v>
      </c>
      <c r="S6519" s="27" t="s">
        <v>12174</v>
      </c>
      <c r="T6519" s="21" t="s">
        <v>12175</v>
      </c>
      <c r="U6519" s="23"/>
      <c r="V6519" s="23"/>
      <c r="W6519" s="15">
        <f t="shared" si="2"/>
        <v>45635</v>
      </c>
      <c r="X6519" s="24">
        <v>6518.0</v>
      </c>
      <c r="Y6519" s="17" t="str">
        <f t="shared" si="9591"/>
        <v>=COUNTIFS(C$3:C6519,C6519)</v>
      </c>
      <c r="Z6519" s="25" t="str">
        <f t="shared" si="9592"/>
        <v>#NAME?</v>
      </c>
      <c r="AA6519" s="25" t="str">
        <f t="shared" si="9593"/>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94"/>
        <v>219</v>
      </c>
      <c r="B6520" s="10">
        <f t="shared" si="8292"/>
        <v>220</v>
      </c>
      <c r="C6520" s="12" t="s">
        <v>1131</v>
      </c>
      <c r="D6520" s="21" t="str">
        <f t="shared" si="9595"/>
        <v>ind</v>
      </c>
      <c r="E6520" s="21" t="str">
        <f t="shared" si="9596"/>
        <v>conj</v>
      </c>
      <c r="F6520" s="21" t="str">
        <f t="shared" si="9597"/>
        <v/>
      </c>
      <c r="G6520" s="21" t="str">
        <f t="shared" si="9598"/>
        <v>conj</v>
      </c>
      <c r="H6520" s="21" t="str">
        <f t="shared" si="9599"/>
        <v>or, either or</v>
      </c>
      <c r="I6520" s="21" t="str">
        <f t="shared" si="9600"/>
        <v/>
      </c>
      <c r="J6520" s="21" t="str">
        <f t="shared" si="9601"/>
        <v/>
      </c>
      <c r="K6520" s="21" t="str">
        <f t="shared" si="9602"/>
        <v/>
      </c>
      <c r="L6520" s="21" t="str">
        <f t="shared" si="9603"/>
        <v/>
      </c>
      <c r="M6520" s="21" t="str">
        <f t="shared" si="9604"/>
        <v/>
      </c>
      <c r="N6520" s="21" t="str">
        <f t="shared" si="9605"/>
        <v/>
      </c>
      <c r="O6520" s="21" t="str">
        <f t="shared" si="9606"/>
        <v/>
      </c>
      <c r="P6520" s="21" t="str">
        <f t="shared" si="9607"/>
        <v/>
      </c>
      <c r="Q6520" s="21"/>
      <c r="R6520" s="21" t="s">
        <v>12173</v>
      </c>
      <c r="S6520" s="27" t="s">
        <v>12174</v>
      </c>
      <c r="T6520" s="21" t="s">
        <v>12175</v>
      </c>
      <c r="U6520" s="23"/>
      <c r="V6520" s="23"/>
      <c r="W6520" s="15">
        <f t="shared" si="2"/>
        <v>45635</v>
      </c>
      <c r="X6520" s="24">
        <v>6519.0</v>
      </c>
      <c r="Y6520" s="17" t="str">
        <f t="shared" si="9591"/>
        <v>=COUNTIFS(C$3:C6520,C6520)</v>
      </c>
      <c r="Z6520" s="25" t="str">
        <f t="shared" si="9592"/>
        <v>#NAME?</v>
      </c>
      <c r="AA6520" s="25" t="str">
        <f t="shared" si="9593"/>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94"/>
        <v>2</v>
      </c>
      <c r="B6521" s="10">
        <f t="shared" si="8292"/>
        <v>2</v>
      </c>
      <c r="C6521" s="12" t="s">
        <v>12169</v>
      </c>
      <c r="D6521" s="21" t="str">
        <f t="shared" si="9595"/>
        <v>noun</v>
      </c>
      <c r="E6521" s="21" t="str">
        <f t="shared" si="9596"/>
        <v>masc acc sg of kheḷa</v>
      </c>
      <c r="F6521" s="21" t="str">
        <f t="shared" si="9597"/>
        <v/>
      </c>
      <c r="G6521" s="21" t="str">
        <f t="shared" si="9598"/>
        <v>masc acc sg of kheḷa</v>
      </c>
      <c r="H6521" s="21" t="str">
        <f t="shared" si="9599"/>
        <v>spit, saliva</v>
      </c>
      <c r="I6521" s="21" t="str">
        <f t="shared" si="9600"/>
        <v/>
      </c>
      <c r="J6521" s="21" t="str">
        <f t="shared" si="9601"/>
        <v/>
      </c>
      <c r="K6521" s="21" t="str">
        <f t="shared" si="9602"/>
        <v/>
      </c>
      <c r="L6521" s="21" t="str">
        <f t="shared" si="9603"/>
        <v/>
      </c>
      <c r="M6521" s="21" t="str">
        <f t="shared" si="9604"/>
        <v/>
      </c>
      <c r="N6521" s="21" t="str">
        <f t="shared" si="9605"/>
        <v/>
      </c>
      <c r="O6521" s="21" t="str">
        <f t="shared" si="9606"/>
        <v/>
      </c>
      <c r="P6521" s="21" t="str">
        <f t="shared" si="9607"/>
        <v/>
      </c>
      <c r="Q6521" s="21"/>
      <c r="R6521" s="21" t="s">
        <v>12173</v>
      </c>
      <c r="S6521" s="27" t="s">
        <v>12174</v>
      </c>
      <c r="T6521" s="21" t="s">
        <v>12175</v>
      </c>
      <c r="U6521" s="23"/>
      <c r="V6521" s="23"/>
      <c r="W6521" s="15">
        <f t="shared" si="2"/>
        <v>45635</v>
      </c>
      <c r="X6521" s="24">
        <v>6520.0</v>
      </c>
      <c r="Y6521" s="17" t="str">
        <f t="shared" si="9591"/>
        <v>=COUNTIFS(C$3:C6521,C6521)</v>
      </c>
      <c r="Z6521" s="25" t="str">
        <f t="shared" si="9592"/>
        <v>#NAME?</v>
      </c>
      <c r="AA6521" s="25" t="str">
        <f t="shared" si="9593"/>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94"/>
        <v>220</v>
      </c>
      <c r="B6522" s="10">
        <f t="shared" si="8292"/>
        <v>220</v>
      </c>
      <c r="C6522" s="12" t="s">
        <v>1131</v>
      </c>
      <c r="D6522" s="21" t="str">
        <f t="shared" si="9595"/>
        <v>ind</v>
      </c>
      <c r="E6522" s="21" t="str">
        <f t="shared" si="9596"/>
        <v>conj</v>
      </c>
      <c r="F6522" s="21" t="str">
        <f t="shared" si="9597"/>
        <v/>
      </c>
      <c r="G6522" s="21" t="str">
        <f t="shared" si="9598"/>
        <v>conj</v>
      </c>
      <c r="H6522" s="21" t="str">
        <f t="shared" si="9599"/>
        <v>or, either or</v>
      </c>
      <c r="I6522" s="21" t="str">
        <f t="shared" si="9600"/>
        <v/>
      </c>
      <c r="J6522" s="21" t="str">
        <f t="shared" si="9601"/>
        <v/>
      </c>
      <c r="K6522" s="21" t="str">
        <f t="shared" si="9602"/>
        <v/>
      </c>
      <c r="L6522" s="21" t="str">
        <f t="shared" si="9603"/>
        <v/>
      </c>
      <c r="M6522" s="21" t="str">
        <f t="shared" si="9604"/>
        <v/>
      </c>
      <c r="N6522" s="21" t="str">
        <f t="shared" si="9605"/>
        <v/>
      </c>
      <c r="O6522" s="21" t="str">
        <f t="shared" si="9606"/>
        <v/>
      </c>
      <c r="P6522" s="21" t="str">
        <f t="shared" si="9607"/>
        <v/>
      </c>
      <c r="Q6522" s="21"/>
      <c r="R6522" s="21" t="s">
        <v>12173</v>
      </c>
      <c r="S6522" s="27" t="s">
        <v>12174</v>
      </c>
      <c r="T6522" s="21" t="s">
        <v>12175</v>
      </c>
      <c r="U6522" s="23"/>
      <c r="V6522" s="23"/>
      <c r="W6522" s="15">
        <f t="shared" si="2"/>
        <v>45635</v>
      </c>
      <c r="X6522" s="24">
        <v>6521.0</v>
      </c>
      <c r="Y6522" s="17" t="str">
        <f t="shared" si="9591"/>
        <v>=COUNTIFS(C$3:C6522,C6522)</v>
      </c>
      <c r="Z6522" s="25" t="str">
        <f t="shared" si="9592"/>
        <v>#NAME?</v>
      </c>
      <c r="AA6522" s="25" t="str">
        <f t="shared" si="9593"/>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94"/>
        <v>5</v>
      </c>
      <c r="B6523" s="10">
        <f t="shared" si="8292"/>
        <v>5</v>
      </c>
      <c r="C6523" s="12" t="s">
        <v>11560</v>
      </c>
      <c r="D6523" s="21" t="str">
        <f t="shared" si="9595"/>
        <v>comp</v>
      </c>
      <c r="E6523" s="21" t="str">
        <f t="shared" si="9596"/>
        <v>sandhi, fut + ind</v>
      </c>
      <c r="F6523" s="21" t="str">
        <f t="shared" si="9597"/>
        <v/>
      </c>
      <c r="G6523" s="21" t="str">
        <f t="shared" si="9598"/>
        <v>sandhi, fut + ind</v>
      </c>
      <c r="H6523" s="21" t="str">
        <f t="shared" si="9599"/>
        <v/>
      </c>
      <c r="I6523" s="21" t="str">
        <f t="shared" si="9600"/>
        <v/>
      </c>
      <c r="J6523" s="21" t="str">
        <f t="shared" si="9601"/>
        <v/>
      </c>
      <c r="K6523" s="21" t="str">
        <f t="shared" si="9602"/>
        <v/>
      </c>
      <c r="L6523" s="21" t="str">
        <f t="shared" si="9603"/>
        <v/>
      </c>
      <c r="M6523" s="21" t="str">
        <f t="shared" si="9604"/>
        <v/>
      </c>
      <c r="N6523" s="21" t="str">
        <f t="shared" si="9605"/>
        <v>karissāmi + iti</v>
      </c>
      <c r="O6523" s="21" t="str">
        <f t="shared" si="9606"/>
        <v/>
      </c>
      <c r="P6523" s="21" t="str">
        <f t="shared" si="9607"/>
        <v/>
      </c>
      <c r="Q6523" s="21"/>
      <c r="R6523" s="21" t="s">
        <v>12173</v>
      </c>
      <c r="S6523" s="27" t="s">
        <v>12174</v>
      </c>
      <c r="T6523" s="21" t="s">
        <v>12175</v>
      </c>
      <c r="U6523" s="23"/>
      <c r="V6523" s="23"/>
      <c r="W6523" s="15">
        <f t="shared" si="2"/>
        <v>45635</v>
      </c>
      <c r="X6523" s="24">
        <v>6522.0</v>
      </c>
      <c r="Y6523" s="17" t="str">
        <f t="shared" si="9591"/>
        <v>=COUNTIFS(C$3:C6523,C6523)</v>
      </c>
      <c r="Z6523" s="25" t="str">
        <f t="shared" si="9592"/>
        <v>#NAME?</v>
      </c>
      <c r="AA6523" s="25" t="str">
        <f t="shared" si="9593"/>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94"/>
        <v>75</v>
      </c>
      <c r="B6524" s="10">
        <f t="shared" si="8292"/>
        <v>75</v>
      </c>
      <c r="C6524" s="12" t="s">
        <v>11137</v>
      </c>
      <c r="D6524" s="21" t="str">
        <f t="shared" si="9595"/>
        <v>noun</v>
      </c>
      <c r="E6524" s="21" t="s">
        <v>1988</v>
      </c>
      <c r="F6524" s="21" t="str">
        <f t="shared" si="9597"/>
        <v/>
      </c>
      <c r="G6524" s="21" t="str">
        <f t="shared" si="9598"/>
        <v>fem nom sg</v>
      </c>
      <c r="H6524" s="21" t="str">
        <f t="shared" si="9599"/>
        <v>training, precept, training precept</v>
      </c>
      <c r="I6524" s="21" t="str">
        <f t="shared" si="9600"/>
        <v/>
      </c>
      <c r="J6524" s="21" t="str">
        <f t="shared" si="9601"/>
        <v>√sikkh (train)</v>
      </c>
      <c r="K6524" s="21">
        <f t="shared" si="9602"/>
        <v>1</v>
      </c>
      <c r="L6524" s="21" t="str">
        <f t="shared" si="9603"/>
        <v>a</v>
      </c>
      <c r="M6524" s="21" t="str">
        <f t="shared" si="9604"/>
        <v/>
      </c>
      <c r="N6524" s="21" t="str">
        <f t="shared" si="9605"/>
        <v>√sikkh + ā</v>
      </c>
      <c r="O6524" s="21" t="str">
        <f t="shared" si="9606"/>
        <v/>
      </c>
      <c r="P6524" s="21" t="str">
        <f t="shared" si="9607"/>
        <v/>
      </c>
      <c r="Q6524" s="21"/>
      <c r="R6524" s="21" t="s">
        <v>12173</v>
      </c>
      <c r="S6524" s="27" t="s">
        <v>12174</v>
      </c>
      <c r="T6524" s="21" t="s">
        <v>12175</v>
      </c>
      <c r="U6524" s="23"/>
      <c r="V6524" s="23"/>
      <c r="W6524" s="15">
        <f t="shared" si="2"/>
        <v>45635</v>
      </c>
      <c r="X6524" s="24">
        <v>6523.0</v>
      </c>
      <c r="Y6524" s="17" t="str">
        <f t="shared" si="9591"/>
        <v>=COUNTIFS(C$3:C6524,C6524)</v>
      </c>
      <c r="Z6524" s="25" t="str">
        <f t="shared" si="9592"/>
        <v>#NAME?</v>
      </c>
      <c r="AA6524" s="25" t="str">
        <f t="shared" si="9593"/>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94"/>
        <v>76</v>
      </c>
      <c r="B6525" s="10">
        <f t="shared" si="8292"/>
        <v>76</v>
      </c>
      <c r="C6525" s="12" t="s">
        <v>10666</v>
      </c>
      <c r="D6525" s="21" t="str">
        <f t="shared" si="9595"/>
        <v>noun</v>
      </c>
      <c r="E6525" s="21" t="s">
        <v>11370</v>
      </c>
      <c r="F6525" s="21" t="str">
        <f t="shared" si="9597"/>
        <v/>
      </c>
      <c r="G6525" s="21" t="str">
        <f t="shared" si="9598"/>
        <v>nt abl sg of karaṇīya, ptp of karoti</v>
      </c>
      <c r="H6525" s="21" t="str">
        <f t="shared" si="9599"/>
        <v>duty; obligation; business; something to be done</v>
      </c>
      <c r="I6525" s="21" t="str">
        <f t="shared" si="9600"/>
        <v>to be done</v>
      </c>
      <c r="J6525" s="21" t="str">
        <f t="shared" si="9601"/>
        <v>√kar (do, make)</v>
      </c>
      <c r="K6525" s="21">
        <f t="shared" si="9602"/>
        <v>7</v>
      </c>
      <c r="L6525" s="21" t="str">
        <f t="shared" si="9603"/>
        <v>o</v>
      </c>
      <c r="M6525" s="21" t="str">
        <f t="shared" si="9604"/>
        <v/>
      </c>
      <c r="N6525" s="21" t="str">
        <f t="shared" si="9605"/>
        <v>√kar + aṇīya</v>
      </c>
      <c r="O6525" s="21" t="str">
        <f t="shared" si="9606"/>
        <v/>
      </c>
      <c r="P6525" s="21" t="str">
        <f t="shared" si="9607"/>
        <v/>
      </c>
      <c r="Q6525" s="21"/>
      <c r="R6525" s="21" t="s">
        <v>12173</v>
      </c>
      <c r="S6525" s="27" t="s">
        <v>12174</v>
      </c>
      <c r="T6525" s="21" t="s">
        <v>12175</v>
      </c>
      <c r="U6525" s="23"/>
      <c r="V6525" s="23"/>
      <c r="W6525" s="15">
        <f t="shared" si="2"/>
        <v>45635</v>
      </c>
      <c r="X6525" s="24">
        <v>6524.0</v>
      </c>
      <c r="Y6525" s="17" t="str">
        <f t="shared" si="9591"/>
        <v>=COUNTIFS(C$3:C6525,C6525)</v>
      </c>
      <c r="Z6525" s="25" t="str">
        <f t="shared" si="9592"/>
        <v>#NAME?</v>
      </c>
      <c r="AA6525" s="25" t="str">
        <f t="shared" si="9593"/>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2"/>
      <c r="B6526" s="154">
        <f t="shared" ref="B6526:B6531" si="9608">COUNTIF($C$1:$C$7269,C6526)</f>
        <v>0</v>
      </c>
      <c r="C6526" s="113"/>
      <c r="D6526" s="114"/>
      <c r="E6526" s="114"/>
      <c r="F6526" s="114"/>
      <c r="G6526" s="114"/>
      <c r="H6526" s="114"/>
      <c r="I6526" s="114"/>
      <c r="J6526" s="114"/>
      <c r="K6526" s="114"/>
      <c r="L6526" s="114"/>
      <c r="M6526" s="114"/>
      <c r="N6526" s="114"/>
      <c r="O6526" s="114"/>
      <c r="P6526" s="114"/>
      <c r="Q6526" s="114"/>
      <c r="R6526" s="114"/>
      <c r="S6526" s="114"/>
      <c r="T6526" s="114"/>
      <c r="U6526" s="112"/>
      <c r="V6526" s="112"/>
      <c r="W6526" s="15">
        <f t="shared" si="2"/>
        <v>45635</v>
      </c>
      <c r="X6526" s="24">
        <v>6525.0</v>
      </c>
      <c r="Y6526" s="112"/>
      <c r="Z6526" s="112"/>
      <c r="AA6526" s="112"/>
      <c r="AB6526" s="112"/>
      <c r="AC6526" s="112"/>
      <c r="AD6526" s="112"/>
      <c r="AE6526" s="112"/>
      <c r="AF6526" s="112"/>
      <c r="AG6526" s="112"/>
      <c r="AH6526" s="112"/>
      <c r="AI6526" s="112"/>
      <c r="AJ6526" s="112"/>
      <c r="AK6526" s="112"/>
      <c r="AL6526" s="115"/>
      <c r="AM6526" s="115"/>
      <c r="AN6526" s="115"/>
      <c r="AO6526" s="115"/>
      <c r="AP6526" s="115"/>
      <c r="AQ6526" s="115"/>
      <c r="AR6526" s="115"/>
      <c r="AS6526" s="115"/>
      <c r="AT6526" s="115"/>
      <c r="AU6526" s="115"/>
    </row>
    <row r="6527" ht="15.75" customHeight="1">
      <c r="A6527" s="116"/>
      <c r="B6527" s="155">
        <f t="shared" si="9608"/>
        <v>1</v>
      </c>
      <c r="C6527" s="131" t="s">
        <v>12176</v>
      </c>
      <c r="D6527" s="118"/>
      <c r="E6527" s="118"/>
      <c r="F6527" s="118"/>
      <c r="G6527" s="118"/>
      <c r="H6527" s="118"/>
      <c r="I6527" s="118"/>
      <c r="J6527" s="118"/>
      <c r="K6527" s="118"/>
      <c r="L6527" s="118"/>
      <c r="M6527" s="118"/>
      <c r="N6527" s="118"/>
      <c r="O6527" s="118"/>
      <c r="P6527" s="118"/>
      <c r="Q6527" s="118"/>
      <c r="R6527" s="118"/>
      <c r="S6527" s="118"/>
      <c r="T6527" s="156"/>
      <c r="U6527" s="121"/>
      <c r="V6527" s="121"/>
      <c r="W6527" s="15">
        <f t="shared" si="2"/>
        <v>45635</v>
      </c>
      <c r="X6527" s="24">
        <v>6526.0</v>
      </c>
      <c r="Y6527" s="121"/>
      <c r="Z6527" s="121"/>
      <c r="AA6527" s="121"/>
      <c r="AB6527" s="121"/>
      <c r="AC6527" s="121"/>
      <c r="AD6527" s="121"/>
      <c r="AE6527" s="121"/>
      <c r="AF6527" s="121"/>
      <c r="AG6527" s="121"/>
      <c r="AH6527" s="121"/>
      <c r="AI6527" s="121"/>
      <c r="AJ6527" s="121"/>
      <c r="AK6527" s="121"/>
      <c r="AL6527" s="122"/>
      <c r="AM6527" s="122"/>
      <c r="AN6527" s="122"/>
      <c r="AO6527" s="122"/>
      <c r="AP6527" s="122"/>
      <c r="AQ6527" s="122"/>
      <c r="AR6527" s="122"/>
      <c r="AS6527" s="122"/>
      <c r="AT6527" s="122"/>
      <c r="AU6527" s="122"/>
    </row>
    <row r="6528" ht="15.75" customHeight="1">
      <c r="A6528" s="123">
        <f t="shared" ref="A6528:A6531" si="9609">COUNTIFS(C$3:C6528,C6528)</f>
        <v>1</v>
      </c>
      <c r="B6528" s="155">
        <f t="shared" si="9608"/>
        <v>1</v>
      </c>
      <c r="C6528" s="117" t="s">
        <v>12177</v>
      </c>
      <c r="D6528" s="118" t="s">
        <v>47</v>
      </c>
      <c r="E6528" s="124" t="s">
        <v>11965</v>
      </c>
      <c r="F6528" s="118"/>
      <c r="G6528" s="118"/>
      <c r="H6528" s="119" t="s">
        <v>12178</v>
      </c>
      <c r="I6528" s="118"/>
      <c r="J6528" s="118"/>
      <c r="K6528" s="118"/>
      <c r="L6528" s="118"/>
      <c r="M6528" s="118"/>
      <c r="N6528" s="119" t="s">
        <v>12179</v>
      </c>
      <c r="O6528" s="118" t="s">
        <v>65</v>
      </c>
      <c r="P6528" s="119" t="s">
        <v>12179</v>
      </c>
      <c r="Q6528" s="118"/>
      <c r="R6528" s="118" t="s">
        <v>12173</v>
      </c>
      <c r="S6528" s="120" t="s">
        <v>12174</v>
      </c>
      <c r="T6528" s="125" t="s">
        <v>12180</v>
      </c>
      <c r="U6528" s="121"/>
      <c r="V6528" s="121"/>
      <c r="W6528" s="15">
        <f t="shared" si="2"/>
        <v>45635</v>
      </c>
      <c r="X6528" s="24">
        <v>6527.0</v>
      </c>
      <c r="Y6528" s="121" t="str">
        <f>formulatext(A6528)</f>
        <v>=COUNTIFS(C$3:C6528,C6528)</v>
      </c>
      <c r="Z6528" s="127" t="str">
        <f>org.libreoffice.regex(Y6528,"(\= COUNTIFS\(C\$\d{1,3}:)(C\d{1,3})(,)(C\d{1,3})(\))","$2")</f>
        <v>#NAME?</v>
      </c>
      <c r="AA6528" s="127" t="str">
        <f>org.libreoffice.regex(Y6528,"(\= COUNTIFS\(C\$\d{1,3}:)(C\d{1,3})(,)(C\d{1,3})(\))","$4")</f>
        <v>#NAME?</v>
      </c>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si="9609"/>
        <v>2</v>
      </c>
      <c r="B6529" s="155">
        <f t="shared" si="9608"/>
        <v>2</v>
      </c>
      <c r="C6529" s="117" t="s">
        <v>11980</v>
      </c>
      <c r="D6529" s="157" t="str">
        <f t="shared" ref="D6529:D6531" si="9610">VLOOKUP($C6529,$C$1:$P$7314,2,0)</f>
        <v>noun</v>
      </c>
      <c r="E6529" s="157" t="str">
        <f t="shared" ref="E6529:E6531" si="9611">VLOOKUP($C6529,$C$1:$P$7314,3,0)</f>
        <v>fem</v>
      </c>
      <c r="F6529" s="157" t="str">
        <f t="shared" ref="F6529:F6531" si="9612">VLOOKUP($C6529,$C$1:$P$7314,4,0)</f>
        <v/>
      </c>
      <c r="G6529" s="157" t="str">
        <f t="shared" ref="G6529:G6531" si="9613">VLOOKUP($C6529,$C$1:$P$7314,3,0)</f>
        <v>fem</v>
      </c>
      <c r="H6529" s="157" t="str">
        <f t="shared" ref="H6529:H6531" si="9614">VLOOKUP($C6529,$C$1:$P$7314,6,0)</f>
        <v>shoes</v>
      </c>
      <c r="I6529" s="157" t="str">
        <f t="shared" ref="I6529:I6531" si="9615">VLOOKUP($C6529,$C$1:$P$7314,7,0)</f>
        <v/>
      </c>
      <c r="J6529" s="157" t="str">
        <f t="shared" ref="J6529:J6531" si="9616">VLOOKUP($C6529,$C$1:$P$7314,8,0)</f>
        <v>√pad (go, step)</v>
      </c>
      <c r="K6529" s="157">
        <f t="shared" ref="K6529:K6531" si="9617">VLOOKUP($C6529,$C$1:$P$7314,9,0)</f>
        <v>3</v>
      </c>
      <c r="L6529" s="157" t="str">
        <f t="shared" ref="L6529:L6531" si="9618">VLOOKUP($C6529,$C$1:$P$7314,10,0)</f>
        <v>ya</v>
      </c>
      <c r="M6529" s="157" t="str">
        <f t="shared" ref="M6529:M6531" si="9619">VLOOKUP($C6529,$C$1:$P$7314,11,0)</f>
        <v/>
      </c>
      <c r="N6529" s="157" t="str">
        <f t="shared" ref="N6529:N6531" si="9620">VLOOKUP($C6529,$C$1:$P$7314,12,0)</f>
        <v>√pad + *a + ukā</v>
      </c>
      <c r="O6529" s="157" t="str">
        <f t="shared" ref="O6529:O6531" si="9621">VLOOKUP($C6529,$C$1:$P$7314,13,0)</f>
        <v/>
      </c>
      <c r="P6529" s="158" t="str">
        <f t="shared" ref="P6529:P6531" si="9622">VLOOKUP($C6529,$C$1:$P$7314,14,0)</f>
        <v/>
      </c>
      <c r="Q6529" s="118"/>
      <c r="R6529" s="118" t="s">
        <v>12173</v>
      </c>
      <c r="S6529" s="120" t="s">
        <v>12174</v>
      </c>
      <c r="T6529" s="119" t="s">
        <v>12181</v>
      </c>
      <c r="U6529" s="121"/>
      <c r="V6529" s="121"/>
      <c r="W6529" s="15">
        <f t="shared" si="2"/>
        <v>45635</v>
      </c>
      <c r="X6529" s="24">
        <v>6528.0</v>
      </c>
      <c r="Y6529" s="121"/>
      <c r="Z6529" s="127"/>
      <c r="AA6529" s="127"/>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609"/>
        <v>19</v>
      </c>
      <c r="B6530" s="155">
        <f t="shared" si="9608"/>
        <v>19</v>
      </c>
      <c r="C6530" s="128" t="s">
        <v>5844</v>
      </c>
      <c r="D6530" s="157" t="str">
        <f t="shared" si="9610"/>
        <v>noun</v>
      </c>
      <c r="E6530" s="157" t="str">
        <f t="shared" si="9611"/>
        <v>masc nom sg of vagga</v>
      </c>
      <c r="F6530" s="157" t="str">
        <f t="shared" si="9612"/>
        <v/>
      </c>
      <c r="G6530" s="157" t="str">
        <f t="shared" si="9613"/>
        <v>masc nom sg of vagga</v>
      </c>
      <c r="H6530" s="157" t="str">
        <f t="shared" si="9614"/>
        <v>chapter; section</v>
      </c>
      <c r="I6530" s="157" t="str">
        <f t="shared" si="9615"/>
        <v/>
      </c>
      <c r="J6530" s="157" t="str">
        <f t="shared" si="9616"/>
        <v/>
      </c>
      <c r="K6530" s="157" t="str">
        <f t="shared" si="9617"/>
        <v/>
      </c>
      <c r="L6530" s="157" t="str">
        <f t="shared" si="9618"/>
        <v/>
      </c>
      <c r="M6530" s="157" t="str">
        <f t="shared" si="9619"/>
        <v/>
      </c>
      <c r="N6530" s="157" t="str">
        <f t="shared" si="9620"/>
        <v>vi + agga</v>
      </c>
      <c r="O6530" s="157" t="str">
        <f t="shared" si="9621"/>
        <v/>
      </c>
      <c r="P6530" s="158" t="str">
        <f t="shared" si="9622"/>
        <v/>
      </c>
      <c r="Q6530" s="118"/>
      <c r="R6530" s="118" t="s">
        <v>12173</v>
      </c>
      <c r="S6530" s="120" t="s">
        <v>12174</v>
      </c>
      <c r="T6530" s="139" t="s">
        <v>12176</v>
      </c>
      <c r="U6530" s="121"/>
      <c r="V6530" s="121"/>
      <c r="W6530" s="15">
        <f t="shared" si="2"/>
        <v>45635</v>
      </c>
      <c r="X6530" s="24">
        <v>6529.0</v>
      </c>
      <c r="Y6530" s="121" t="str">
        <f t="shared" ref="Y6530:Y6531" si="9623">formulatext(A6530)</f>
        <v>=COUNTIFS(C$3:C6530,C6530)</v>
      </c>
      <c r="Z6530" s="127" t="str">
        <f t="shared" ref="Z6530:Z6531" si="9624">org.libreoffice.regex(Y6530,"(\= COUNTIFS\(C\$\d{1,3}:)(C\d{1,3})(,)(C\d{1,3})(\))","$2")</f>
        <v>#NAME?</v>
      </c>
      <c r="AA6530" s="127" t="str">
        <f t="shared" ref="AA6530:AA6531" si="9625">org.libreoffice.regex(Y6530,"(\= COUNTIFS\(C\$\d{1,3}:)(C\d{1,3})(,)(C\d{1,3})(\))","$4")</f>
        <v>#NAME?</v>
      </c>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609"/>
        <v>2</v>
      </c>
      <c r="B6531" s="155">
        <f t="shared" si="9608"/>
        <v>2</v>
      </c>
      <c r="C6531" s="117" t="s">
        <v>9836</v>
      </c>
      <c r="D6531" s="132" t="str">
        <f t="shared" si="9610"/>
        <v>ordin</v>
      </c>
      <c r="E6531" s="132" t="str">
        <f t="shared" si="9611"/>
        <v>masc nom sg of sattama</v>
      </c>
      <c r="F6531" s="132" t="str">
        <f t="shared" si="9612"/>
        <v/>
      </c>
      <c r="G6531" s="132" t="str">
        <f t="shared" si="9613"/>
        <v>masc nom sg of sattama</v>
      </c>
      <c r="H6531" s="132" t="str">
        <f t="shared" si="9614"/>
        <v>seventh (7th) </v>
      </c>
      <c r="I6531" s="132" t="str">
        <f t="shared" si="9615"/>
        <v/>
      </c>
      <c r="J6531" s="132" t="str">
        <f t="shared" si="9616"/>
        <v/>
      </c>
      <c r="K6531" s="132" t="str">
        <f t="shared" si="9617"/>
        <v/>
      </c>
      <c r="L6531" s="132" t="str">
        <f t="shared" si="9618"/>
        <v/>
      </c>
      <c r="M6531" s="132" t="str">
        <f t="shared" si="9619"/>
        <v/>
      </c>
      <c r="N6531" s="132" t="str">
        <f t="shared" si="9620"/>
        <v>satta + ma</v>
      </c>
      <c r="O6531" s="132" t="str">
        <f t="shared" si="9621"/>
        <v/>
      </c>
      <c r="P6531" s="133" t="str">
        <f t="shared" si="9622"/>
        <v/>
      </c>
      <c r="Q6531" s="118"/>
      <c r="R6531" s="118" t="s">
        <v>12173</v>
      </c>
      <c r="S6531" s="120" t="s">
        <v>12174</v>
      </c>
      <c r="T6531" s="139" t="s">
        <v>12176</v>
      </c>
      <c r="U6531" s="121"/>
      <c r="V6531" s="121"/>
      <c r="W6531" s="15">
        <f t="shared" si="2"/>
        <v>45635</v>
      </c>
      <c r="X6531" s="24">
        <v>6530.0</v>
      </c>
      <c r="Y6531" s="121" t="str">
        <f t="shared" si="9623"/>
        <v>=COUNTIFS(C$3:C6531,C6531)</v>
      </c>
      <c r="Z6531" s="127" t="str">
        <f t="shared" si="9624"/>
        <v>#NAME?</v>
      </c>
      <c r="AA6531" s="127" t="str">
        <f t="shared" si="9625"/>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36"/>
      <c r="B6532" s="10">
        <f t="shared" ref="B6532:B6758" si="9626">COUNTIF($C$1:$C$7275,C6532)</f>
        <v>0</v>
      </c>
      <c r="C6532" s="130"/>
      <c r="D6532" s="130"/>
      <c r="E6532" s="130"/>
      <c r="F6532" s="130"/>
      <c r="G6532" s="130"/>
      <c r="H6532" s="130"/>
      <c r="I6532" s="130"/>
      <c r="J6532" s="130"/>
      <c r="K6532" s="130"/>
      <c r="L6532" s="130"/>
      <c r="M6532" s="130"/>
      <c r="N6532" s="130"/>
      <c r="O6532" s="130"/>
      <c r="P6532" s="130"/>
      <c r="Q6532" s="130"/>
      <c r="R6532" s="130"/>
      <c r="S6532" s="130"/>
      <c r="T6532" s="130"/>
      <c r="U6532" s="36"/>
      <c r="V6532" s="36"/>
      <c r="W6532" s="15">
        <f t="shared" si="2"/>
        <v>45635</v>
      </c>
      <c r="X6532" s="24">
        <v>6531.0</v>
      </c>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26"/>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2"/>
        <v>45635</v>
      </c>
      <c r="X6533" s="24">
        <v>6532.0</v>
      </c>
      <c r="Y6533" s="17" t="str">
        <f t="shared" ref="Y6533:Y6538" si="9627">formulatext(A6533)</f>
        <v>#N/A</v>
      </c>
      <c r="Z6533" s="25" t="str">
        <f t="shared" ref="Z6533:Z6538" si="9628">org.libreoffice.regex(Y6533,"(\= COUNTIFS\(C\$\d{1,3}:)(C\d{1,3})(,)(C\d{1,3})(\))","$2")</f>
        <v>#NAME?</v>
      </c>
      <c r="AA6533" s="25" t="str">
        <f t="shared" ref="AA6533:AA6538" si="9629">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30">COUNTIFS(C$3:C6534,C6534)</f>
        <v>7</v>
      </c>
      <c r="B6534" s="10">
        <f t="shared" si="9626"/>
        <v>16</v>
      </c>
      <c r="C6534" s="12" t="s">
        <v>1823</v>
      </c>
      <c r="D6534" s="21" t="str">
        <f t="shared" ref="D6534:D6538" si="9631">VLOOKUP($C6534,$C$1:$P$7320,2,0)</f>
        <v>pp</v>
      </c>
      <c r="E6534" s="21" t="str">
        <f t="shared" ref="E6534:E6538" si="9632">VLOOKUP($C6534,$C$1:$P$7320,3,0)</f>
        <v>masc nom pl of uddiṭṭha, pp of uddisati</v>
      </c>
      <c r="F6534" s="21" t="str">
        <f t="shared" ref="F6534:F6538" si="9633">VLOOKUP($C6534,$C$1:$P$7320,4,0)</f>
        <v/>
      </c>
      <c r="G6534" s="21" t="str">
        <f t="shared" ref="G6534:G6538" si="9634">VLOOKUP($C6534,$C$1:$P$7320,3,0)</f>
        <v>masc nom pl of uddiṭṭha, pp of uddisati</v>
      </c>
      <c r="H6534" s="21" t="str">
        <f t="shared" ref="H6534:H6538" si="9635">VLOOKUP($C6534,$C$1:$P$7320,6,0)</f>
        <v>recited, chanted</v>
      </c>
      <c r="I6534" s="21" t="str">
        <f t="shared" ref="I6534:I6538" si="9636">VLOOKUP($C6534,$C$1:$P$7320,7,0)</f>
        <v>pointed up</v>
      </c>
      <c r="J6534" s="21" t="str">
        <f t="shared" ref="J6534:J6538" si="9637">VLOOKUP($C6534,$C$1:$P$7320,8,0)</f>
        <v>√dis (point out, explain)</v>
      </c>
      <c r="K6534" s="21">
        <f t="shared" ref="K6534:K6538" si="9638">VLOOKUP($C6534,$C$1:$P$7320,9,0)</f>
        <v>1</v>
      </c>
      <c r="L6534" s="21" t="str">
        <f t="shared" ref="L6534:L6538" si="9639">VLOOKUP($C6534,$C$1:$P$7320,10,0)</f>
        <v>a</v>
      </c>
      <c r="M6534" s="21" t="str">
        <f t="shared" ref="M6534:M6538" si="9640">VLOOKUP($C6534,$C$1:$P$7320,11,0)</f>
        <v/>
      </c>
      <c r="N6534" s="21" t="str">
        <f t="shared" ref="N6534:N6538" si="9641">VLOOKUP($C6534,$C$1:$P$7320,12,0)</f>
        <v>ud + √dis + ta</v>
      </c>
      <c r="O6534" s="21" t="str">
        <f t="shared" ref="O6534:O6538" si="9642">VLOOKUP($C6534,$C$1:$P$7320,13,0)</f>
        <v/>
      </c>
      <c r="P6534" s="21" t="str">
        <f t="shared" ref="P6534:P6538" si="9643">VLOOKUP($C6534,$C$1:$P$7320,14,0)</f>
        <v/>
      </c>
      <c r="Q6534" s="21"/>
      <c r="R6534" s="21" t="s">
        <v>11111</v>
      </c>
      <c r="S6534" s="21" t="s">
        <v>11112</v>
      </c>
      <c r="T6534" s="21" t="s">
        <v>12182</v>
      </c>
      <c r="U6534" s="23"/>
      <c r="V6534" s="23"/>
      <c r="W6534" s="15">
        <f t="shared" si="2"/>
        <v>45635</v>
      </c>
      <c r="X6534" s="24">
        <v>6533.0</v>
      </c>
      <c r="Y6534" s="17" t="str">
        <f t="shared" si="9627"/>
        <v>=COUNTIFS(C$3:C6534,C6534)</v>
      </c>
      <c r="Z6534" s="25" t="str">
        <f t="shared" si="9628"/>
        <v>#NAME?</v>
      </c>
      <c r="AA6534" s="25" t="str">
        <f t="shared" si="9629"/>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30"/>
        <v>39</v>
      </c>
      <c r="B6535" s="10">
        <f t="shared" si="9626"/>
        <v>42</v>
      </c>
      <c r="C6535" s="12" t="s">
        <v>423</v>
      </c>
      <c r="D6535" s="21" t="str">
        <f t="shared" si="9631"/>
        <v>ind</v>
      </c>
      <c r="E6535" s="21" t="str">
        <f t="shared" si="9632"/>
        <v>emph</v>
      </c>
      <c r="F6535" s="21" t="str">
        <f t="shared" si="9633"/>
        <v/>
      </c>
      <c r="G6535" s="21" t="str">
        <f t="shared" si="9634"/>
        <v>emph</v>
      </c>
      <c r="H6535" s="21" t="str">
        <f t="shared" si="9635"/>
        <v>truly, indeed, then</v>
      </c>
      <c r="I6535" s="21" t="str">
        <f t="shared" si="9636"/>
        <v/>
      </c>
      <c r="J6535" s="21" t="str">
        <f t="shared" si="9637"/>
        <v/>
      </c>
      <c r="K6535" s="21" t="str">
        <f t="shared" si="9638"/>
        <v/>
      </c>
      <c r="L6535" s="21" t="str">
        <f t="shared" si="9639"/>
        <v/>
      </c>
      <c r="M6535" s="21" t="str">
        <f t="shared" si="9640"/>
        <v/>
      </c>
      <c r="N6535" s="21" t="str">
        <f t="shared" si="9641"/>
        <v/>
      </c>
      <c r="O6535" s="21" t="str">
        <f t="shared" si="9642"/>
        <v/>
      </c>
      <c r="P6535" s="21" t="str">
        <f t="shared" si="9643"/>
        <v/>
      </c>
      <c r="Q6535" s="21"/>
      <c r="R6535" s="118" t="s">
        <v>11111</v>
      </c>
      <c r="S6535" s="118" t="s">
        <v>11112</v>
      </c>
      <c r="T6535" s="21" t="s">
        <v>12182</v>
      </c>
      <c r="U6535" s="77"/>
      <c r="V6535" s="23"/>
      <c r="W6535" s="15">
        <f t="shared" si="2"/>
        <v>45635</v>
      </c>
      <c r="X6535" s="24">
        <v>6534.0</v>
      </c>
      <c r="Y6535" s="17" t="str">
        <f t="shared" si="9627"/>
        <v>=COUNTIFS(C$3:C6535,C6535)</v>
      </c>
      <c r="Z6535" s="25" t="str">
        <f t="shared" si="9628"/>
        <v>#NAME?</v>
      </c>
      <c r="AA6535" s="25" t="str">
        <f t="shared" si="9629"/>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0"/>
        <v>12</v>
      </c>
      <c r="B6536" s="10">
        <f t="shared" si="9626"/>
        <v>14</v>
      </c>
      <c r="C6536" s="12" t="s">
        <v>269</v>
      </c>
      <c r="D6536" s="21" t="str">
        <f t="shared" si="9631"/>
        <v>noun</v>
      </c>
      <c r="E6536" s="21" t="str">
        <f t="shared" si="9632"/>
        <v>masc voc pl of āyasmant</v>
      </c>
      <c r="F6536" s="21" t="str">
        <f t="shared" si="9633"/>
        <v/>
      </c>
      <c r="G6536" s="21" t="str">
        <f t="shared" si="9634"/>
        <v>masc voc pl of āyasmant</v>
      </c>
      <c r="H6536" s="21" t="str">
        <f t="shared" si="9635"/>
        <v>venerables</v>
      </c>
      <c r="I6536" s="21" t="str">
        <f t="shared" si="9636"/>
        <v>having long life</v>
      </c>
      <c r="J6536" s="21" t="str">
        <f t="shared" si="9637"/>
        <v/>
      </c>
      <c r="K6536" s="21" t="str">
        <f t="shared" si="9638"/>
        <v/>
      </c>
      <c r="L6536" s="21" t="str">
        <f t="shared" si="9639"/>
        <v/>
      </c>
      <c r="M6536" s="21" t="str">
        <f t="shared" si="9640"/>
        <v/>
      </c>
      <c r="N6536" s="21" t="str">
        <f t="shared" si="9641"/>
        <v>āyas + mant</v>
      </c>
      <c r="O6536" s="21" t="str">
        <f t="shared" si="9642"/>
        <v/>
      </c>
      <c r="P6536" s="21" t="str">
        <f t="shared" si="9643"/>
        <v/>
      </c>
      <c r="Q6536" s="21"/>
      <c r="R6536" s="21" t="s">
        <v>11111</v>
      </c>
      <c r="S6536" s="21" t="s">
        <v>11112</v>
      </c>
      <c r="T6536" s="21" t="s">
        <v>12182</v>
      </c>
      <c r="U6536" s="23"/>
      <c r="V6536" s="23"/>
      <c r="W6536" s="15">
        <f t="shared" si="2"/>
        <v>45635</v>
      </c>
      <c r="X6536" s="24">
        <v>6535.0</v>
      </c>
      <c r="Y6536" s="17" t="str">
        <f t="shared" si="9627"/>
        <v>=COUNTIFS(C$3:C6536,C6536)</v>
      </c>
      <c r="Z6536" s="25" t="str">
        <f t="shared" si="9628"/>
        <v>#NAME?</v>
      </c>
      <c r="AA6536" s="25" t="str">
        <f t="shared" si="9629"/>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0"/>
        <v>2</v>
      </c>
      <c r="B6537" s="10">
        <f t="shared" si="9626"/>
        <v>4</v>
      </c>
      <c r="C6537" s="12" t="s">
        <v>11112</v>
      </c>
      <c r="D6537" s="21" t="str">
        <f t="shared" si="9631"/>
        <v>ptp</v>
      </c>
      <c r="E6537" s="21" t="str">
        <f t="shared" si="9632"/>
        <v>masc nom pl of sekhiya</v>
      </c>
      <c r="F6537" s="21" t="str">
        <f t="shared" si="9633"/>
        <v/>
      </c>
      <c r="G6537" s="21" t="str">
        <f t="shared" si="9634"/>
        <v>masc nom pl of sekhiya</v>
      </c>
      <c r="H6537" s="21" t="str">
        <f t="shared" si="9635"/>
        <v>related to training; to be practised</v>
      </c>
      <c r="I6537" s="21" t="str">
        <f t="shared" si="9636"/>
        <v>to be trained</v>
      </c>
      <c r="J6537" s="21" t="str">
        <f t="shared" si="9637"/>
        <v>√sikkh (learn, train)</v>
      </c>
      <c r="K6537" s="21">
        <f t="shared" si="9638"/>
        <v>1</v>
      </c>
      <c r="L6537" s="21" t="str">
        <f t="shared" si="9639"/>
        <v>a</v>
      </c>
      <c r="M6537" s="21" t="str">
        <f t="shared" si="9640"/>
        <v/>
      </c>
      <c r="N6537" s="21" t="str">
        <f t="shared" si="9641"/>
        <v>√sikkh + *iya</v>
      </c>
      <c r="O6537" s="21" t="str">
        <f t="shared" si="9642"/>
        <v/>
      </c>
      <c r="P6537" s="21" t="str">
        <f t="shared" si="9643"/>
        <v/>
      </c>
      <c r="Q6537" s="21"/>
      <c r="R6537" s="21" t="s">
        <v>11111</v>
      </c>
      <c r="S6537" s="21" t="s">
        <v>11112</v>
      </c>
      <c r="T6537" s="21" t="s">
        <v>12182</v>
      </c>
      <c r="U6537" s="23"/>
      <c r="V6537" s="23"/>
      <c r="W6537" s="15">
        <f t="shared" si="2"/>
        <v>45635</v>
      </c>
      <c r="X6537" s="24">
        <v>6536.0</v>
      </c>
      <c r="Y6537" s="17" t="str">
        <f t="shared" si="9627"/>
        <v>=COUNTIFS(C$3:C6537,C6537)</v>
      </c>
      <c r="Z6537" s="25" t="str">
        <f t="shared" si="9628"/>
        <v>#NAME?</v>
      </c>
      <c r="AA6537" s="25" t="str">
        <f t="shared" si="9629"/>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0"/>
        <v>22</v>
      </c>
      <c r="B6538" s="10">
        <f t="shared" si="9626"/>
        <v>34</v>
      </c>
      <c r="C6538" s="12" t="s">
        <v>963</v>
      </c>
      <c r="D6538" s="21" t="str">
        <f t="shared" si="9631"/>
        <v>noun</v>
      </c>
      <c r="E6538" s="21" t="str">
        <f t="shared" si="9632"/>
        <v>masc nom pl of dhamma</v>
      </c>
      <c r="F6538" s="21" t="str">
        <f t="shared" si="9633"/>
        <v/>
      </c>
      <c r="G6538" s="21" t="str">
        <f t="shared" si="9634"/>
        <v>masc nom pl of dhamma</v>
      </c>
      <c r="H6538" s="21" t="str">
        <f t="shared" si="9635"/>
        <v>cases, laws, rules</v>
      </c>
      <c r="I6538" s="21" t="str">
        <f t="shared" si="9636"/>
        <v>holdings, supports</v>
      </c>
      <c r="J6538" s="21" t="str">
        <f t="shared" si="9637"/>
        <v>√dhar (hold)</v>
      </c>
      <c r="K6538" s="21">
        <f t="shared" si="9638"/>
        <v>1</v>
      </c>
      <c r="L6538" s="21" t="str">
        <f t="shared" si="9639"/>
        <v>a</v>
      </c>
      <c r="M6538" s="21" t="str">
        <f t="shared" si="9640"/>
        <v/>
      </c>
      <c r="N6538" s="21" t="str">
        <f t="shared" si="9641"/>
        <v>√dhar + ma</v>
      </c>
      <c r="O6538" s="21" t="str">
        <f t="shared" si="9642"/>
        <v/>
      </c>
      <c r="P6538" s="21" t="str">
        <f t="shared" si="9643"/>
        <v/>
      </c>
      <c r="Q6538" s="21"/>
      <c r="R6538" s="21" t="s">
        <v>11111</v>
      </c>
      <c r="S6538" s="21" t="s">
        <v>11112</v>
      </c>
      <c r="T6538" s="21" t="s">
        <v>12182</v>
      </c>
      <c r="U6538" s="23"/>
      <c r="V6538" s="23"/>
      <c r="W6538" s="15">
        <f t="shared" si="2"/>
        <v>45635</v>
      </c>
      <c r="X6538" s="24">
        <v>6537.0</v>
      </c>
      <c r="Y6538" s="17" t="str">
        <f t="shared" si="9627"/>
        <v>=COUNTIFS(C$3:C6538,C6538)</v>
      </c>
      <c r="Z6538" s="25" t="str">
        <f t="shared" si="9628"/>
        <v>#NAME?</v>
      </c>
      <c r="AA6538" s="25" t="str">
        <f t="shared" si="9629"/>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26"/>
        <v>0</v>
      </c>
      <c r="C6539" s="130"/>
      <c r="D6539" s="130"/>
      <c r="E6539" s="130"/>
      <c r="F6539" s="130"/>
      <c r="G6539" s="130"/>
      <c r="H6539" s="130"/>
      <c r="I6539" s="130"/>
      <c r="J6539" s="130"/>
      <c r="K6539" s="130"/>
      <c r="L6539" s="130"/>
      <c r="M6539" s="130"/>
      <c r="N6539" s="130"/>
      <c r="O6539" s="130"/>
      <c r="P6539" s="130"/>
      <c r="Q6539" s="130"/>
      <c r="R6539" s="130"/>
      <c r="S6539" s="130"/>
      <c r="T6539" s="130"/>
      <c r="U6539" s="36"/>
      <c r="V6539" s="36"/>
      <c r="W6539" s="15">
        <f t="shared" si="2"/>
        <v>45635</v>
      </c>
      <c r="X6539" s="24">
        <v>6538.0</v>
      </c>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26"/>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2"/>
        <v>45635</v>
      </c>
      <c r="X6540" s="24">
        <v>6539.0</v>
      </c>
      <c r="Y6540" s="17" t="str">
        <f t="shared" ref="Y6540:Y6544" si="9644">formulatext(A6540)</f>
        <v>#N/A</v>
      </c>
      <c r="Z6540" s="25" t="str">
        <f t="shared" ref="Z6540:Z6544" si="9645">org.libreoffice.regex(Y6540,"(\= COUNTIFS\(C\$\d{1,3}:)(C\d{1,3})(,)(C\d{1,3})(\))","$2")</f>
        <v>#NAME?</v>
      </c>
      <c r="AA6540" s="25" t="str">
        <f t="shared" ref="AA6540:AA6544" si="9646">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47">COUNTIFS(C$3:C6541,C6541)</f>
        <v>8</v>
      </c>
      <c r="B6541" s="10">
        <f t="shared" si="9626"/>
        <v>9</v>
      </c>
      <c r="C6541" s="12" t="s">
        <v>799</v>
      </c>
      <c r="D6541" s="21" t="str">
        <f t="shared" ref="D6541:D6544" si="9648">VLOOKUP($C6541,$C$1:$P$7320,2,0)</f>
        <v>comp</v>
      </c>
      <c r="E6541" s="21" t="str">
        <f t="shared" ref="E6541:E6544" si="9649">VLOOKUP($C6541,$C$1:$P$7320,3,0)</f>
        <v>sandhi, adv + masc</v>
      </c>
      <c r="F6541" s="21" t="str">
        <f t="shared" ref="F6541:F6544" si="9650">VLOOKUP($C6541,$C$1:$P$7320,4,0)</f>
        <v/>
      </c>
      <c r="G6541" s="21" t="str">
        <f t="shared" ref="G6541:G6544" si="9651">VLOOKUP($C6541,$C$1:$P$7320,3,0)</f>
        <v>sandhi, adv + masc</v>
      </c>
      <c r="H6541" s="21" t="str">
        <f t="shared" ref="H6541:H6544" si="9652">VLOOKUP($C6541,$C$1:$P$7320,6,0)</f>
        <v>in that case the venerables</v>
      </c>
      <c r="I6541" s="21" t="str">
        <f t="shared" ref="I6541:I6544" si="9653">VLOOKUP($C6541,$C$1:$P$7320,7,0)</f>
        <v/>
      </c>
      <c r="J6541" s="21" t="str">
        <f t="shared" ref="J6541:J6544" si="9654">VLOOKUP($C6541,$C$1:$P$7320,8,0)</f>
        <v/>
      </c>
      <c r="K6541" s="21" t="str">
        <f t="shared" ref="K6541:K6544" si="9655">VLOOKUP($C6541,$C$1:$P$7320,9,0)</f>
        <v/>
      </c>
      <c r="L6541" s="21" t="str">
        <f t="shared" ref="L6541:L6544" si="9656">VLOOKUP($C6541,$C$1:$P$7320,10,0)</f>
        <v/>
      </c>
      <c r="M6541" s="21" t="str">
        <f t="shared" ref="M6541:M6544" si="9657">VLOOKUP($C6541,$C$1:$P$7320,11,0)</f>
        <v/>
      </c>
      <c r="N6541" s="21" t="str">
        <f t="shared" ref="N6541:N6544" si="9658">VLOOKUP($C6541,$C$1:$P$7320,12,0)</f>
        <v>tattha + āyasmante</v>
      </c>
      <c r="O6541" s="21" t="str">
        <f t="shared" ref="O6541:O6544" si="9659">VLOOKUP($C6541,$C$1:$P$7320,13,0)</f>
        <v/>
      </c>
      <c r="P6541" s="21" t="str">
        <f t="shared" ref="P6541:P6544" si="9660">VLOOKUP($C6541,$C$1:$P$7320,14,0)</f>
        <v/>
      </c>
      <c r="Q6541" s="21"/>
      <c r="R6541" s="118" t="s">
        <v>11111</v>
      </c>
      <c r="S6541" s="118" t="s">
        <v>11112</v>
      </c>
      <c r="T6541" s="27" t="s">
        <v>10895</v>
      </c>
      <c r="U6541" s="23"/>
      <c r="V6541" s="23"/>
      <c r="W6541" s="15">
        <f t="shared" si="2"/>
        <v>45635</v>
      </c>
      <c r="X6541" s="24">
        <v>6540.0</v>
      </c>
      <c r="Y6541" s="17" t="str">
        <f t="shared" si="9644"/>
        <v>=COUNTIFS(C$3:C6541,C6541)</v>
      </c>
      <c r="Z6541" s="25" t="str">
        <f t="shared" si="9645"/>
        <v>#NAME?</v>
      </c>
      <c r="AA6541" s="25" t="str">
        <f t="shared" si="9646"/>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47"/>
        <v>22</v>
      </c>
      <c r="B6542" s="10">
        <f t="shared" si="9626"/>
        <v>27</v>
      </c>
      <c r="C6542" s="12" t="s">
        <v>810</v>
      </c>
      <c r="D6542" s="21" t="str">
        <f t="shared" si="9648"/>
        <v>verb</v>
      </c>
      <c r="E6542" s="21" t="str">
        <f t="shared" si="9649"/>
        <v>pr 1st sg of pucchati</v>
      </c>
      <c r="F6542" s="21" t="str">
        <f t="shared" si="9650"/>
        <v/>
      </c>
      <c r="G6542" s="21" t="str">
        <f t="shared" si="9651"/>
        <v>pr 1st sg of pucchati</v>
      </c>
      <c r="H6542" s="21" t="str">
        <f t="shared" si="9652"/>
        <v>I ask, I am asking</v>
      </c>
      <c r="I6542" s="21" t="str">
        <f t="shared" si="9653"/>
        <v/>
      </c>
      <c r="J6542" s="21" t="str">
        <f t="shared" si="9654"/>
        <v>√pucch (ask)</v>
      </c>
      <c r="K6542" s="21">
        <f t="shared" si="9655"/>
        <v>1</v>
      </c>
      <c r="L6542" s="21" t="str">
        <f t="shared" si="9656"/>
        <v>a</v>
      </c>
      <c r="M6542" s="21" t="str">
        <f t="shared" si="9657"/>
        <v>√pucch + a &gt; puccha</v>
      </c>
      <c r="N6542" s="21" t="str">
        <f t="shared" si="9658"/>
        <v>puccha + ti</v>
      </c>
      <c r="O6542" s="21" t="str">
        <f t="shared" si="9659"/>
        <v/>
      </c>
      <c r="P6542" s="21" t="str">
        <f t="shared" si="9660"/>
        <v/>
      </c>
      <c r="Q6542" s="21"/>
      <c r="R6542" s="118" t="s">
        <v>11111</v>
      </c>
      <c r="S6542" s="118" t="s">
        <v>11112</v>
      </c>
      <c r="T6542" s="27" t="s">
        <v>10895</v>
      </c>
      <c r="U6542" s="77"/>
      <c r="V6542" s="23"/>
      <c r="W6542" s="15">
        <f t="shared" si="2"/>
        <v>45635</v>
      </c>
      <c r="X6542" s="24">
        <v>6541.0</v>
      </c>
      <c r="Y6542" s="17" t="str">
        <f t="shared" si="9644"/>
        <v>=COUNTIFS(C$3:C6542,C6542)</v>
      </c>
      <c r="Z6542" s="25" t="str">
        <f t="shared" si="9645"/>
        <v>#NAME?</v>
      </c>
      <c r="AA6542" s="25" t="str">
        <f t="shared" si="9646"/>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47"/>
        <v>22</v>
      </c>
      <c r="B6543" s="10">
        <f t="shared" si="9626"/>
        <v>27</v>
      </c>
      <c r="C6543" s="12" t="s">
        <v>816</v>
      </c>
      <c r="D6543" s="21" t="str">
        <f t="shared" si="9648"/>
        <v>comp</v>
      </c>
      <c r="E6543" s="21" t="str">
        <f t="shared" si="9649"/>
        <v>sandhi, ind + adv (or) ind + pr</v>
      </c>
      <c r="F6543" s="21" t="str">
        <f t="shared" si="9650"/>
        <v/>
      </c>
      <c r="G6543" s="21" t="str">
        <f t="shared" si="9651"/>
        <v>sandhi, ind + adv (or) ind + pr</v>
      </c>
      <c r="H6543" s="21" t="str">
        <f t="shared" si="9652"/>
        <v>I trust in this case, (or) I trust you all are</v>
      </c>
      <c r="I6543" s="21" t="str">
        <f t="shared" si="9653"/>
        <v/>
      </c>
      <c r="J6543" s="21" t="str">
        <f t="shared" si="9654"/>
        <v/>
      </c>
      <c r="K6543" s="21" t="str">
        <f t="shared" si="9655"/>
        <v/>
      </c>
      <c r="L6543" s="21" t="str">
        <f t="shared" si="9656"/>
        <v/>
      </c>
      <c r="M6543" s="21" t="str">
        <f t="shared" si="9657"/>
        <v/>
      </c>
      <c r="N6543" s="21" t="str">
        <f t="shared" si="9658"/>
        <v>kacci + ettha or kacci + attha</v>
      </c>
      <c r="O6543" s="21" t="str">
        <f t="shared" si="9659"/>
        <v/>
      </c>
      <c r="P6543" s="21" t="str">
        <f t="shared" si="9660"/>
        <v/>
      </c>
      <c r="Q6543" s="21"/>
      <c r="R6543" s="118" t="s">
        <v>11111</v>
      </c>
      <c r="S6543" s="118" t="s">
        <v>11112</v>
      </c>
      <c r="T6543" s="27" t="s">
        <v>10895</v>
      </c>
      <c r="U6543" s="23"/>
      <c r="V6543" s="23"/>
      <c r="W6543" s="15">
        <f t="shared" si="2"/>
        <v>45635</v>
      </c>
      <c r="X6543" s="24">
        <v>6542.0</v>
      </c>
      <c r="Y6543" s="17" t="str">
        <f t="shared" si="9644"/>
        <v>=COUNTIFS(C$3:C6543,C6543)</v>
      </c>
      <c r="Z6543" s="25" t="str">
        <f t="shared" si="9645"/>
        <v>#NAME?</v>
      </c>
      <c r="AA6543" s="25" t="str">
        <f t="shared" si="9646"/>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47"/>
        <v>22</v>
      </c>
      <c r="B6544" s="10">
        <f t="shared" si="9626"/>
        <v>27</v>
      </c>
      <c r="C6544" s="12" t="s">
        <v>837</v>
      </c>
      <c r="D6544" s="21" t="str">
        <f t="shared" si="9648"/>
        <v>pp</v>
      </c>
      <c r="E6544" s="21" t="str">
        <f t="shared" si="9649"/>
        <v>masc nom pl of parisuddha, pp of parisujjhati</v>
      </c>
      <c r="F6544" s="21" t="str">
        <f t="shared" si="9650"/>
        <v/>
      </c>
      <c r="G6544" s="21" t="str">
        <f t="shared" si="9651"/>
        <v>masc nom pl of parisuddha, pp of parisujjhati</v>
      </c>
      <c r="H6544" s="21" t="str">
        <f t="shared" si="9652"/>
        <v>pure, innocent</v>
      </c>
      <c r="I6544" s="21" t="str">
        <f t="shared" si="9653"/>
        <v>purified</v>
      </c>
      <c r="J6544" s="21" t="str">
        <f t="shared" si="9654"/>
        <v>√sudh (be pure)</v>
      </c>
      <c r="K6544" s="21">
        <f t="shared" si="9655"/>
        <v>3</v>
      </c>
      <c r="L6544" s="21" t="str">
        <f t="shared" si="9656"/>
        <v>ya</v>
      </c>
      <c r="M6544" s="21" t="str">
        <f t="shared" si="9657"/>
        <v/>
      </c>
      <c r="N6544" s="21" t="str">
        <f t="shared" si="9658"/>
        <v>pari + √sudh + ta</v>
      </c>
      <c r="O6544" s="21" t="str">
        <f t="shared" si="9659"/>
        <v/>
      </c>
      <c r="P6544" s="21" t="str">
        <f t="shared" si="9660"/>
        <v/>
      </c>
      <c r="Q6544" s="21"/>
      <c r="R6544" s="118" t="s">
        <v>11111</v>
      </c>
      <c r="S6544" s="118" t="s">
        <v>11112</v>
      </c>
      <c r="T6544" s="27" t="s">
        <v>10895</v>
      </c>
      <c r="U6544" s="23"/>
      <c r="V6544" s="23"/>
      <c r="W6544" s="15">
        <f t="shared" si="2"/>
        <v>45635</v>
      </c>
      <c r="X6544" s="24">
        <v>6543.0</v>
      </c>
      <c r="Y6544" s="17" t="str">
        <f t="shared" si="9644"/>
        <v>=COUNTIFS(C$3:C6544,C6544)</v>
      </c>
      <c r="Z6544" s="25" t="str">
        <f t="shared" si="9645"/>
        <v>#NAME?</v>
      </c>
      <c r="AA6544" s="25" t="str">
        <f t="shared" si="9646"/>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26"/>
        <v>0</v>
      </c>
      <c r="C6545" s="130"/>
      <c r="D6545" s="130"/>
      <c r="E6545" s="130"/>
      <c r="F6545" s="130"/>
      <c r="G6545" s="130"/>
      <c r="H6545" s="130"/>
      <c r="I6545" s="130"/>
      <c r="J6545" s="130"/>
      <c r="K6545" s="130"/>
      <c r="L6545" s="130"/>
      <c r="M6545" s="130"/>
      <c r="N6545" s="130"/>
      <c r="O6545" s="130"/>
      <c r="P6545" s="130"/>
      <c r="Q6545" s="130"/>
      <c r="R6545" s="130"/>
      <c r="S6545" s="130"/>
      <c r="T6545" s="130"/>
      <c r="U6545" s="36"/>
      <c r="V6545" s="36"/>
      <c r="W6545" s="15">
        <f t="shared" si="2"/>
        <v>45635</v>
      </c>
      <c r="X6545" s="24">
        <v>6544.0</v>
      </c>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26"/>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2"/>
        <v>45635</v>
      </c>
      <c r="X6546" s="24">
        <v>6545.0</v>
      </c>
      <c r="Y6546" s="17" t="str">
        <f t="shared" ref="Y6546:Y6550" si="9661">formulatext(A6546)</f>
        <v>#N/A</v>
      </c>
      <c r="Z6546" s="25" t="str">
        <f t="shared" ref="Z6546:Z6550" si="9662">org.libreoffice.regex(Y6546,"(\= COUNTIFS\(C\$\d{1,3}:)(C\d{1,3})(,)(C\d{1,3})(\))","$2")</f>
        <v>#NAME?</v>
      </c>
      <c r="AA6546" s="25" t="str">
        <f t="shared" ref="AA6546:AA6550" si="9663">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64">COUNTIFS(C$3:C6547,C6547)</f>
        <v>8</v>
      </c>
      <c r="B6547" s="10">
        <f t="shared" si="9626"/>
        <v>9</v>
      </c>
      <c r="C6547" s="12" t="s">
        <v>841</v>
      </c>
      <c r="D6547" s="21" t="str">
        <f t="shared" ref="D6547:D6550" si="9665">VLOOKUP($C6547,$C$1:$P$7320,2,0)</f>
        <v>comp</v>
      </c>
      <c r="E6547" s="21" t="str">
        <f t="shared" ref="E6547:E6550" si="9666">VLOOKUP($C6547,$C$1:$P$7320,3,0)</f>
        <v>sandhi, adv + ind</v>
      </c>
      <c r="F6547" s="21" t="str">
        <f t="shared" ref="F6547:F6550" si="9667">VLOOKUP($C6547,$C$1:$P$7320,4,0)</f>
        <v/>
      </c>
      <c r="G6547" s="21" t="str">
        <f t="shared" ref="G6547:G6550" si="9668">VLOOKUP($C6547,$C$1:$P$7320,3,0)</f>
        <v>sandhi, adv + ind</v>
      </c>
      <c r="H6547" s="21" t="str">
        <f t="shared" ref="H6547:H6550" si="9669">VLOOKUP($C6547,$C$1:$P$7320,6,0)</f>
        <v>and for the second time</v>
      </c>
      <c r="I6547" s="21" t="str">
        <f t="shared" ref="I6547:I6550" si="9670">VLOOKUP($C6547,$C$1:$P$7320,7,0)</f>
        <v/>
      </c>
      <c r="J6547" s="21" t="str">
        <f t="shared" ref="J6547:J6550" si="9671">VLOOKUP($C6547,$C$1:$P$7320,8,0)</f>
        <v/>
      </c>
      <c r="K6547" s="21" t="str">
        <f t="shared" ref="K6547:K6550" si="9672">VLOOKUP($C6547,$C$1:$P$7320,9,0)</f>
        <v/>
      </c>
      <c r="L6547" s="21" t="str">
        <f t="shared" ref="L6547:L6550" si="9673">VLOOKUP($C6547,$C$1:$P$7320,10,0)</f>
        <v/>
      </c>
      <c r="M6547" s="21" t="str">
        <f t="shared" ref="M6547:M6550" si="9674">VLOOKUP($C6547,$C$1:$P$7320,11,0)</f>
        <v/>
      </c>
      <c r="N6547" s="21" t="str">
        <f t="shared" ref="N6547:N6550" si="9675">VLOOKUP($C6547,$C$1:$P$7320,12,0)</f>
        <v>dutiyaṃ + api</v>
      </c>
      <c r="O6547" s="21" t="str">
        <f t="shared" ref="O6547:O6550" si="9676">VLOOKUP($C6547,$C$1:$P$7320,13,0)</f>
        <v/>
      </c>
      <c r="P6547" s="21" t="str">
        <f t="shared" ref="P6547:P6550" si="9677">VLOOKUP($C6547,$C$1:$P$7320,14,0)</f>
        <v/>
      </c>
      <c r="Q6547" s="21"/>
      <c r="R6547" s="118" t="s">
        <v>11111</v>
      </c>
      <c r="S6547" s="118" t="s">
        <v>11112</v>
      </c>
      <c r="T6547" s="27" t="s">
        <v>10896</v>
      </c>
      <c r="U6547" s="23"/>
      <c r="V6547" s="23"/>
      <c r="W6547" s="15">
        <f t="shared" si="2"/>
        <v>45635</v>
      </c>
      <c r="X6547" s="24">
        <v>6546.0</v>
      </c>
      <c r="Y6547" s="17" t="str">
        <f t="shared" si="9661"/>
        <v>=COUNTIFS(C$3:C6547,C6547)</v>
      </c>
      <c r="Z6547" s="25" t="str">
        <f t="shared" si="9662"/>
        <v>#NAME?</v>
      </c>
      <c r="AA6547" s="25" t="str">
        <f t="shared" si="9663"/>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64"/>
        <v>23</v>
      </c>
      <c r="B6548" s="10">
        <f t="shared" si="9626"/>
        <v>27</v>
      </c>
      <c r="C6548" s="12" t="s">
        <v>810</v>
      </c>
      <c r="D6548" s="21" t="str">
        <f t="shared" si="9665"/>
        <v>verb</v>
      </c>
      <c r="E6548" s="21" t="str">
        <f t="shared" si="9666"/>
        <v>pr 1st sg of pucchati</v>
      </c>
      <c r="F6548" s="21" t="str">
        <f t="shared" si="9667"/>
        <v/>
      </c>
      <c r="G6548" s="21" t="str">
        <f t="shared" si="9668"/>
        <v>pr 1st sg of pucchati</v>
      </c>
      <c r="H6548" s="21" t="str">
        <f t="shared" si="9669"/>
        <v>I ask, I am asking</v>
      </c>
      <c r="I6548" s="21" t="str">
        <f t="shared" si="9670"/>
        <v/>
      </c>
      <c r="J6548" s="21" t="str">
        <f t="shared" si="9671"/>
        <v>√pucch (ask)</v>
      </c>
      <c r="K6548" s="21">
        <f t="shared" si="9672"/>
        <v>1</v>
      </c>
      <c r="L6548" s="21" t="str">
        <f t="shared" si="9673"/>
        <v>a</v>
      </c>
      <c r="M6548" s="21" t="str">
        <f t="shared" si="9674"/>
        <v>√pucch + a &gt; puccha</v>
      </c>
      <c r="N6548" s="21" t="str">
        <f t="shared" si="9675"/>
        <v>puccha + ti</v>
      </c>
      <c r="O6548" s="21" t="str">
        <f t="shared" si="9676"/>
        <v/>
      </c>
      <c r="P6548" s="21" t="str">
        <f t="shared" si="9677"/>
        <v/>
      </c>
      <c r="Q6548" s="21"/>
      <c r="R6548" s="118" t="s">
        <v>11111</v>
      </c>
      <c r="S6548" s="118" t="s">
        <v>11112</v>
      </c>
      <c r="T6548" s="27" t="s">
        <v>10896</v>
      </c>
      <c r="U6548" s="77"/>
      <c r="V6548" s="23"/>
      <c r="W6548" s="15">
        <f t="shared" si="2"/>
        <v>45635</v>
      </c>
      <c r="X6548" s="24">
        <v>6547.0</v>
      </c>
      <c r="Y6548" s="17" t="str">
        <f t="shared" si="9661"/>
        <v>=COUNTIFS(C$3:C6548,C6548)</v>
      </c>
      <c r="Z6548" s="25" t="str">
        <f t="shared" si="9662"/>
        <v>#NAME?</v>
      </c>
      <c r="AA6548" s="25" t="str">
        <f t="shared" si="9663"/>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64"/>
        <v>23</v>
      </c>
      <c r="B6549" s="10">
        <f t="shared" si="9626"/>
        <v>27</v>
      </c>
      <c r="C6549" s="12" t="s">
        <v>816</v>
      </c>
      <c r="D6549" s="21" t="str">
        <f t="shared" si="9665"/>
        <v>comp</v>
      </c>
      <c r="E6549" s="21" t="str">
        <f t="shared" si="9666"/>
        <v>sandhi, ind + adv (or) ind + pr</v>
      </c>
      <c r="F6549" s="21" t="str">
        <f t="shared" si="9667"/>
        <v/>
      </c>
      <c r="G6549" s="21" t="str">
        <f t="shared" si="9668"/>
        <v>sandhi, ind + adv (or) ind + pr</v>
      </c>
      <c r="H6549" s="21" t="str">
        <f t="shared" si="9669"/>
        <v>I trust in this case, (or) I trust you all are</v>
      </c>
      <c r="I6549" s="21" t="str">
        <f t="shared" si="9670"/>
        <v/>
      </c>
      <c r="J6549" s="21" t="str">
        <f t="shared" si="9671"/>
        <v/>
      </c>
      <c r="K6549" s="21" t="str">
        <f t="shared" si="9672"/>
        <v/>
      </c>
      <c r="L6549" s="21" t="str">
        <f t="shared" si="9673"/>
        <v/>
      </c>
      <c r="M6549" s="21" t="str">
        <f t="shared" si="9674"/>
        <v/>
      </c>
      <c r="N6549" s="21" t="str">
        <f t="shared" si="9675"/>
        <v>kacci + ettha or kacci + attha</v>
      </c>
      <c r="O6549" s="21" t="str">
        <f t="shared" si="9676"/>
        <v/>
      </c>
      <c r="P6549" s="21" t="str">
        <f t="shared" si="9677"/>
        <v/>
      </c>
      <c r="Q6549" s="21"/>
      <c r="R6549" s="118" t="s">
        <v>11111</v>
      </c>
      <c r="S6549" s="118" t="s">
        <v>11112</v>
      </c>
      <c r="T6549" s="27" t="s">
        <v>10896</v>
      </c>
      <c r="U6549" s="23"/>
      <c r="V6549" s="23"/>
      <c r="W6549" s="15">
        <f t="shared" si="2"/>
        <v>45635</v>
      </c>
      <c r="X6549" s="24">
        <v>6548.0</v>
      </c>
      <c r="Y6549" s="17" t="str">
        <f t="shared" si="9661"/>
        <v>=COUNTIFS(C$3:C6549,C6549)</v>
      </c>
      <c r="Z6549" s="25" t="str">
        <f t="shared" si="9662"/>
        <v>#NAME?</v>
      </c>
      <c r="AA6549" s="25" t="str">
        <f t="shared" si="9663"/>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64"/>
        <v>23</v>
      </c>
      <c r="B6550" s="10">
        <f t="shared" si="9626"/>
        <v>27</v>
      </c>
      <c r="C6550" s="12" t="s">
        <v>837</v>
      </c>
      <c r="D6550" s="21" t="str">
        <f t="shared" si="9665"/>
        <v>pp</v>
      </c>
      <c r="E6550" s="21" t="str">
        <f t="shared" si="9666"/>
        <v>masc nom pl of parisuddha, pp of parisujjhati</v>
      </c>
      <c r="F6550" s="21" t="str">
        <f t="shared" si="9667"/>
        <v/>
      </c>
      <c r="G6550" s="21" t="str">
        <f t="shared" si="9668"/>
        <v>masc nom pl of parisuddha, pp of parisujjhati</v>
      </c>
      <c r="H6550" s="21" t="str">
        <f t="shared" si="9669"/>
        <v>pure, innocent</v>
      </c>
      <c r="I6550" s="21" t="str">
        <f t="shared" si="9670"/>
        <v>purified</v>
      </c>
      <c r="J6550" s="21" t="str">
        <f t="shared" si="9671"/>
        <v>√sudh (be pure)</v>
      </c>
      <c r="K6550" s="21">
        <f t="shared" si="9672"/>
        <v>3</v>
      </c>
      <c r="L6550" s="21" t="str">
        <f t="shared" si="9673"/>
        <v>ya</v>
      </c>
      <c r="M6550" s="21" t="str">
        <f t="shared" si="9674"/>
        <v/>
      </c>
      <c r="N6550" s="21" t="str">
        <f t="shared" si="9675"/>
        <v>pari + √sudh + ta</v>
      </c>
      <c r="O6550" s="21" t="str">
        <f t="shared" si="9676"/>
        <v/>
      </c>
      <c r="P6550" s="21" t="str">
        <f t="shared" si="9677"/>
        <v/>
      </c>
      <c r="Q6550" s="21"/>
      <c r="R6550" s="118" t="s">
        <v>11111</v>
      </c>
      <c r="S6550" s="118" t="s">
        <v>11112</v>
      </c>
      <c r="T6550" s="27" t="s">
        <v>10896</v>
      </c>
      <c r="U6550" s="23"/>
      <c r="V6550" s="23"/>
      <c r="W6550" s="15">
        <f t="shared" si="2"/>
        <v>45635</v>
      </c>
      <c r="X6550" s="24">
        <v>6549.0</v>
      </c>
      <c r="Y6550" s="17" t="str">
        <f t="shared" si="9661"/>
        <v>=COUNTIFS(C$3:C6550,C6550)</v>
      </c>
      <c r="Z6550" s="25" t="str">
        <f t="shared" si="9662"/>
        <v>#NAME?</v>
      </c>
      <c r="AA6550" s="25" t="str">
        <f t="shared" si="9663"/>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26"/>
        <v>0</v>
      </c>
      <c r="C6551" s="130"/>
      <c r="D6551" s="130"/>
      <c r="E6551" s="130"/>
      <c r="F6551" s="130"/>
      <c r="G6551" s="130"/>
      <c r="H6551" s="130"/>
      <c r="I6551" s="130"/>
      <c r="J6551" s="130"/>
      <c r="K6551" s="130"/>
      <c r="L6551" s="130"/>
      <c r="M6551" s="130"/>
      <c r="N6551" s="130"/>
      <c r="O6551" s="130"/>
      <c r="P6551" s="130"/>
      <c r="Q6551" s="130"/>
      <c r="R6551" s="130"/>
      <c r="S6551" s="130"/>
      <c r="T6551" s="130"/>
      <c r="U6551" s="36"/>
      <c r="V6551" s="36"/>
      <c r="W6551" s="15">
        <f t="shared" si="2"/>
        <v>45635</v>
      </c>
      <c r="X6551" s="24">
        <v>6550.0</v>
      </c>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26"/>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2"/>
        <v>45635</v>
      </c>
      <c r="X6552" s="24">
        <v>6551.0</v>
      </c>
      <c r="Y6552" s="17" t="str">
        <f t="shared" ref="Y6552:Y6556" si="9678">formulatext(A6552)</f>
        <v>#N/A</v>
      </c>
      <c r="Z6552" s="25" t="str">
        <f t="shared" ref="Z6552:Z6556" si="9679">org.libreoffice.regex(Y6552,"(\= COUNTIFS\(C\$\d{1,3}:)(C\d{1,3})(,)(C\d{1,3})(\))","$2")</f>
        <v>#NAME?</v>
      </c>
      <c r="AA6552" s="25" t="str">
        <f t="shared" ref="AA6552:AA6556" si="9680">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81">COUNTIFS(C$3:C6553,C6553)</f>
        <v>8</v>
      </c>
      <c r="B6553" s="10">
        <f t="shared" si="9626"/>
        <v>9</v>
      </c>
      <c r="C6553" s="12" t="s">
        <v>861</v>
      </c>
      <c r="D6553" s="21" t="str">
        <f t="shared" ref="D6553:D6556" si="9682">VLOOKUP($C6553,$C$1:$P$7320,2,0)</f>
        <v>comp</v>
      </c>
      <c r="E6553" s="21" t="str">
        <f t="shared" ref="E6553:E6556" si="9683">VLOOKUP($C6553,$C$1:$P$7320,3,0)</f>
        <v>sandhi, adv + ind</v>
      </c>
      <c r="F6553" s="21" t="str">
        <f t="shared" ref="F6553:F6556" si="9684">VLOOKUP($C6553,$C$1:$P$7320,4,0)</f>
        <v/>
      </c>
      <c r="G6553" s="21" t="str">
        <f t="shared" ref="G6553:G6556" si="9685">VLOOKUP($C6553,$C$1:$P$7320,3,0)</f>
        <v>sandhi, adv + ind</v>
      </c>
      <c r="H6553" s="21" t="str">
        <f t="shared" ref="H6553:H6556" si="9686">VLOOKUP($C6553,$C$1:$P$7320,6,0)</f>
        <v>and for the third time</v>
      </c>
      <c r="I6553" s="21" t="str">
        <f t="shared" ref="I6553:I6556" si="9687">VLOOKUP($C6553,$C$1:$P$7320,7,0)</f>
        <v/>
      </c>
      <c r="J6553" s="21" t="str">
        <f t="shared" ref="J6553:J6556" si="9688">VLOOKUP($C6553,$C$1:$P$7320,8,0)</f>
        <v/>
      </c>
      <c r="K6553" s="21" t="str">
        <f t="shared" ref="K6553:K6556" si="9689">VLOOKUP($C6553,$C$1:$P$7320,9,0)</f>
        <v/>
      </c>
      <c r="L6553" s="21" t="str">
        <f t="shared" ref="L6553:L6556" si="9690">VLOOKUP($C6553,$C$1:$P$7320,10,0)</f>
        <v/>
      </c>
      <c r="M6553" s="21" t="str">
        <f t="shared" ref="M6553:M6556" si="9691">VLOOKUP($C6553,$C$1:$P$7320,11,0)</f>
        <v/>
      </c>
      <c r="N6553" s="21" t="str">
        <f t="shared" ref="N6553:N6556" si="9692">VLOOKUP($C6553,$C$1:$P$7320,12,0)</f>
        <v>tatiyaṃ + api</v>
      </c>
      <c r="O6553" s="21" t="str">
        <f t="shared" ref="O6553:O6556" si="9693">VLOOKUP($C6553,$C$1:$P$7320,13,0)</f>
        <v/>
      </c>
      <c r="P6553" s="21" t="str">
        <f t="shared" ref="P6553:P6556" si="9694">VLOOKUP($C6553,$C$1:$P$7320,14,0)</f>
        <v/>
      </c>
      <c r="Q6553" s="21"/>
      <c r="R6553" s="118" t="s">
        <v>11111</v>
      </c>
      <c r="S6553" s="118" t="s">
        <v>11112</v>
      </c>
      <c r="T6553" s="21" t="s">
        <v>12183</v>
      </c>
      <c r="U6553" s="23"/>
      <c r="V6553" s="23"/>
      <c r="W6553" s="15">
        <f t="shared" si="2"/>
        <v>45635</v>
      </c>
      <c r="X6553" s="24">
        <v>6552.0</v>
      </c>
      <c r="Y6553" s="17" t="str">
        <f t="shared" si="9678"/>
        <v>=COUNTIFS(C$3:C6553,C6553)</v>
      </c>
      <c r="Z6553" s="25" t="str">
        <f t="shared" si="9679"/>
        <v>#NAME?</v>
      </c>
      <c r="AA6553" s="25" t="str">
        <f t="shared" si="9680"/>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81"/>
        <v>24</v>
      </c>
      <c r="B6554" s="10">
        <f t="shared" si="9626"/>
        <v>27</v>
      </c>
      <c r="C6554" s="12" t="s">
        <v>810</v>
      </c>
      <c r="D6554" s="21" t="str">
        <f t="shared" si="9682"/>
        <v>verb</v>
      </c>
      <c r="E6554" s="21" t="str">
        <f t="shared" si="9683"/>
        <v>pr 1st sg of pucchati</v>
      </c>
      <c r="F6554" s="21" t="str">
        <f t="shared" si="9684"/>
        <v/>
      </c>
      <c r="G6554" s="21" t="str">
        <f t="shared" si="9685"/>
        <v>pr 1st sg of pucchati</v>
      </c>
      <c r="H6554" s="21" t="str">
        <f t="shared" si="9686"/>
        <v>I ask, I am asking</v>
      </c>
      <c r="I6554" s="21" t="str">
        <f t="shared" si="9687"/>
        <v/>
      </c>
      <c r="J6554" s="21" t="str">
        <f t="shared" si="9688"/>
        <v>√pucch (ask)</v>
      </c>
      <c r="K6554" s="21">
        <f t="shared" si="9689"/>
        <v>1</v>
      </c>
      <c r="L6554" s="21" t="str">
        <f t="shared" si="9690"/>
        <v>a</v>
      </c>
      <c r="M6554" s="21" t="str">
        <f t="shared" si="9691"/>
        <v>√pucch + a &gt; puccha</v>
      </c>
      <c r="N6554" s="21" t="str">
        <f t="shared" si="9692"/>
        <v>puccha + ti</v>
      </c>
      <c r="O6554" s="21" t="str">
        <f t="shared" si="9693"/>
        <v/>
      </c>
      <c r="P6554" s="21" t="str">
        <f t="shared" si="9694"/>
        <v/>
      </c>
      <c r="Q6554" s="21"/>
      <c r="R6554" s="118" t="s">
        <v>11111</v>
      </c>
      <c r="S6554" s="118" t="s">
        <v>11112</v>
      </c>
      <c r="T6554" s="21" t="s">
        <v>12183</v>
      </c>
      <c r="U6554" s="77"/>
      <c r="V6554" s="23"/>
      <c r="W6554" s="15">
        <f t="shared" si="2"/>
        <v>45635</v>
      </c>
      <c r="X6554" s="24">
        <v>6553.0</v>
      </c>
      <c r="Y6554" s="17" t="str">
        <f t="shared" si="9678"/>
        <v>=COUNTIFS(C$3:C6554,C6554)</v>
      </c>
      <c r="Z6554" s="25" t="str">
        <f t="shared" si="9679"/>
        <v>#NAME?</v>
      </c>
      <c r="AA6554" s="25" t="str">
        <f t="shared" si="9680"/>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1"/>
        <v>24</v>
      </c>
      <c r="B6555" s="10">
        <f t="shared" si="9626"/>
        <v>27</v>
      </c>
      <c r="C6555" s="12" t="s">
        <v>816</v>
      </c>
      <c r="D6555" s="21" t="str">
        <f t="shared" si="9682"/>
        <v>comp</v>
      </c>
      <c r="E6555" s="21" t="str">
        <f t="shared" si="9683"/>
        <v>sandhi, ind + adv (or) ind + pr</v>
      </c>
      <c r="F6555" s="21" t="str">
        <f t="shared" si="9684"/>
        <v/>
      </c>
      <c r="G6555" s="21" t="str">
        <f t="shared" si="9685"/>
        <v>sandhi, ind + adv (or) ind + pr</v>
      </c>
      <c r="H6555" s="21" t="str">
        <f t="shared" si="9686"/>
        <v>I trust in this case, (or) I trust you all are</v>
      </c>
      <c r="I6555" s="21" t="str">
        <f t="shared" si="9687"/>
        <v/>
      </c>
      <c r="J6555" s="21" t="str">
        <f t="shared" si="9688"/>
        <v/>
      </c>
      <c r="K6555" s="21" t="str">
        <f t="shared" si="9689"/>
        <v/>
      </c>
      <c r="L6555" s="21" t="str">
        <f t="shared" si="9690"/>
        <v/>
      </c>
      <c r="M6555" s="21" t="str">
        <f t="shared" si="9691"/>
        <v/>
      </c>
      <c r="N6555" s="21" t="str">
        <f t="shared" si="9692"/>
        <v>kacci + ettha or kacci + attha</v>
      </c>
      <c r="O6555" s="21" t="str">
        <f t="shared" si="9693"/>
        <v/>
      </c>
      <c r="P6555" s="21" t="str">
        <f t="shared" si="9694"/>
        <v/>
      </c>
      <c r="Q6555" s="21"/>
      <c r="R6555" s="118" t="s">
        <v>11111</v>
      </c>
      <c r="S6555" s="118" t="s">
        <v>11112</v>
      </c>
      <c r="T6555" s="21" t="s">
        <v>12183</v>
      </c>
      <c r="U6555" s="23"/>
      <c r="V6555" s="23"/>
      <c r="W6555" s="15">
        <f t="shared" si="2"/>
        <v>45635</v>
      </c>
      <c r="X6555" s="24">
        <v>6554.0</v>
      </c>
      <c r="Y6555" s="17" t="str">
        <f t="shared" si="9678"/>
        <v>=COUNTIFS(C$3:C6555,C6555)</v>
      </c>
      <c r="Z6555" s="25" t="str">
        <f t="shared" si="9679"/>
        <v>#NAME?</v>
      </c>
      <c r="AA6555" s="25" t="str">
        <f t="shared" si="9680"/>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1"/>
        <v>24</v>
      </c>
      <c r="B6556" s="10">
        <f t="shared" si="9626"/>
        <v>27</v>
      </c>
      <c r="C6556" s="12" t="s">
        <v>837</v>
      </c>
      <c r="D6556" s="21" t="str">
        <f t="shared" si="9682"/>
        <v>pp</v>
      </c>
      <c r="E6556" s="21" t="str">
        <f t="shared" si="9683"/>
        <v>masc nom pl of parisuddha, pp of parisujjhati</v>
      </c>
      <c r="F6556" s="21" t="str">
        <f t="shared" si="9684"/>
        <v/>
      </c>
      <c r="G6556" s="21" t="str">
        <f t="shared" si="9685"/>
        <v>masc nom pl of parisuddha, pp of parisujjhati</v>
      </c>
      <c r="H6556" s="21" t="str">
        <f t="shared" si="9686"/>
        <v>pure, innocent</v>
      </c>
      <c r="I6556" s="21" t="str">
        <f t="shared" si="9687"/>
        <v>purified</v>
      </c>
      <c r="J6556" s="21" t="str">
        <f t="shared" si="9688"/>
        <v>√sudh (be pure)</v>
      </c>
      <c r="K6556" s="21">
        <f t="shared" si="9689"/>
        <v>3</v>
      </c>
      <c r="L6556" s="21" t="str">
        <f t="shared" si="9690"/>
        <v>ya</v>
      </c>
      <c r="M6556" s="21" t="str">
        <f t="shared" si="9691"/>
        <v/>
      </c>
      <c r="N6556" s="21" t="str">
        <f t="shared" si="9692"/>
        <v>pari + √sudh + ta</v>
      </c>
      <c r="O6556" s="21" t="str">
        <f t="shared" si="9693"/>
        <v/>
      </c>
      <c r="P6556" s="21" t="str">
        <f t="shared" si="9694"/>
        <v/>
      </c>
      <c r="Q6556" s="21"/>
      <c r="R6556" s="118" t="s">
        <v>11111</v>
      </c>
      <c r="S6556" s="118" t="s">
        <v>11112</v>
      </c>
      <c r="T6556" s="21" t="s">
        <v>12183</v>
      </c>
      <c r="U6556" s="23"/>
      <c r="V6556" s="23"/>
      <c r="W6556" s="15">
        <f t="shared" si="2"/>
        <v>45635</v>
      </c>
      <c r="X6556" s="24">
        <v>6555.0</v>
      </c>
      <c r="Y6556" s="17" t="str">
        <f t="shared" si="9678"/>
        <v>=COUNTIFS(C$3:C6556,C6556)</v>
      </c>
      <c r="Z6556" s="25" t="str">
        <f t="shared" si="9679"/>
        <v>#NAME?</v>
      </c>
      <c r="AA6556" s="25" t="str">
        <f t="shared" si="9680"/>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26"/>
        <v>0</v>
      </c>
      <c r="C6557" s="130"/>
      <c r="D6557" s="130"/>
      <c r="E6557" s="130"/>
      <c r="F6557" s="130"/>
      <c r="G6557" s="130"/>
      <c r="H6557" s="130"/>
      <c r="I6557" s="130"/>
      <c r="J6557" s="130"/>
      <c r="K6557" s="130"/>
      <c r="L6557" s="130"/>
      <c r="M6557" s="130"/>
      <c r="N6557" s="130"/>
      <c r="O6557" s="130"/>
      <c r="P6557" s="130"/>
      <c r="Q6557" s="130"/>
      <c r="R6557" s="130"/>
      <c r="S6557" s="130"/>
      <c r="T6557" s="130"/>
      <c r="U6557" s="36"/>
      <c r="V6557" s="36"/>
      <c r="W6557" s="15">
        <f t="shared" si="2"/>
        <v>45635</v>
      </c>
      <c r="X6557" s="24">
        <v>6556.0</v>
      </c>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26"/>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2"/>
        <v>45635</v>
      </c>
      <c r="X6558" s="24">
        <v>6557.0</v>
      </c>
      <c r="Y6558" s="17" t="str">
        <f t="shared" ref="Y6558:Y6563" si="9695">formulatext(A6558)</f>
        <v>#N/A</v>
      </c>
      <c r="Z6558" s="25" t="str">
        <f t="shared" ref="Z6558:Z6563" si="9696">org.libreoffice.regex(Y6558,"(\= COUNTIFS\(C\$\d{1,3}:)(C\d{1,3})(,)(C\d{1,3})(\))","$2")</f>
        <v>#NAME?</v>
      </c>
      <c r="AA6558" s="25" t="str">
        <f t="shared" ref="AA6558:AA6563" si="9697">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98">COUNTIFS(C$3:C6559,C6559)</f>
        <v>8</v>
      </c>
      <c r="B6559" s="10">
        <f t="shared" si="9626"/>
        <v>9</v>
      </c>
      <c r="C6559" s="12" t="s">
        <v>872</v>
      </c>
      <c r="D6559" s="21" t="str">
        <f t="shared" ref="D6559:D6563" si="9699">VLOOKUP($C6559,$C$1:$P$7320,2,0)</f>
        <v>comp</v>
      </c>
      <c r="E6559" s="21" t="str">
        <f t="shared" ref="E6559:E6563" si="9700">VLOOKUP($C6559,$C$1:$P$7320,3,0)</f>
        <v>sandhi, pp + adv + masc</v>
      </c>
      <c r="F6559" s="21" t="str">
        <f t="shared" ref="F6559:F6563" si="9701">VLOOKUP($C6559,$C$1:$P$7320,4,0)</f>
        <v/>
      </c>
      <c r="G6559" s="21" t="str">
        <f t="shared" ref="G6559:G6563" si="9702">VLOOKUP($C6559,$C$1:$P$7320,3,0)</f>
        <v>sandhi, pp + adv + masc</v>
      </c>
      <c r="H6559" s="21" t="str">
        <f t="shared" ref="H6559:H6563" si="9703">VLOOKUP($C6559,$C$1:$P$7320,6,0)</f>
        <v>the venerables (are) pure in this regard</v>
      </c>
      <c r="I6559" s="21" t="str">
        <f t="shared" ref="I6559:I6563" si="9704">VLOOKUP($C6559,$C$1:$P$7320,7,0)</f>
        <v>the long lived ones are pure here</v>
      </c>
      <c r="J6559" s="21" t="str">
        <f t="shared" ref="J6559:J6563" si="9705">VLOOKUP($C6559,$C$1:$P$7320,8,0)</f>
        <v/>
      </c>
      <c r="K6559" s="21" t="str">
        <f t="shared" ref="K6559:K6563" si="9706">VLOOKUP($C6559,$C$1:$P$7320,9,0)</f>
        <v/>
      </c>
      <c r="L6559" s="21" t="str">
        <f t="shared" ref="L6559:L6563" si="9707">VLOOKUP($C6559,$C$1:$P$7320,10,0)</f>
        <v/>
      </c>
      <c r="M6559" s="21" t="str">
        <f t="shared" ref="M6559:M6563" si="9708">VLOOKUP($C6559,$C$1:$P$7320,11,0)</f>
        <v/>
      </c>
      <c r="N6559" s="21" t="str">
        <f t="shared" ref="N6559:N6563" si="9709">VLOOKUP($C6559,$C$1:$P$7320,12,0)</f>
        <v>parisuddhā + ettha + āyasmanto</v>
      </c>
      <c r="O6559" s="21" t="str">
        <f t="shared" ref="O6559:O6563" si="9710">VLOOKUP($C6559,$C$1:$P$7320,13,0)</f>
        <v/>
      </c>
      <c r="P6559" s="21" t="str">
        <f t="shared" ref="P6559:P6563" si="9711">VLOOKUP($C6559,$C$1:$P$7320,14,0)</f>
        <v/>
      </c>
      <c r="Q6559" s="21"/>
      <c r="R6559" s="118" t="s">
        <v>11111</v>
      </c>
      <c r="S6559" s="118" t="s">
        <v>11112</v>
      </c>
      <c r="T6559" s="21" t="s">
        <v>10898</v>
      </c>
      <c r="U6559" s="23"/>
      <c r="V6559" s="23"/>
      <c r="W6559" s="15">
        <f t="shared" si="2"/>
        <v>45635</v>
      </c>
      <c r="X6559" s="24">
        <v>6558.0</v>
      </c>
      <c r="Y6559" s="17" t="str">
        <f t="shared" si="9695"/>
        <v>=COUNTIFS(C$3:C6559,C6559)</v>
      </c>
      <c r="Z6559" s="25" t="str">
        <f t="shared" si="9696"/>
        <v>#NAME?</v>
      </c>
      <c r="AA6559" s="25" t="str">
        <f t="shared" si="9697"/>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98"/>
        <v>9</v>
      </c>
      <c r="B6560" s="10">
        <f t="shared" si="9626"/>
        <v>10</v>
      </c>
      <c r="C6560" s="12" t="s">
        <v>694</v>
      </c>
      <c r="D6560" s="21" t="str">
        <f t="shared" si="9699"/>
        <v>ind</v>
      </c>
      <c r="E6560" s="21" t="str">
        <f t="shared" si="9700"/>
        <v>adv, abl sg of ta</v>
      </c>
      <c r="F6560" s="21" t="str">
        <f t="shared" si="9701"/>
        <v/>
      </c>
      <c r="G6560" s="21" t="str">
        <f t="shared" si="9702"/>
        <v>adv, abl sg of ta</v>
      </c>
      <c r="H6560" s="21" t="str">
        <f t="shared" si="9703"/>
        <v>therefore</v>
      </c>
      <c r="I6560" s="21" t="str">
        <f t="shared" si="9704"/>
        <v>from that</v>
      </c>
      <c r="J6560" s="21" t="str">
        <f t="shared" si="9705"/>
        <v/>
      </c>
      <c r="K6560" s="21" t="str">
        <f t="shared" si="9706"/>
        <v/>
      </c>
      <c r="L6560" s="21" t="str">
        <f t="shared" si="9707"/>
        <v/>
      </c>
      <c r="M6560" s="21" t="str">
        <f t="shared" si="9708"/>
        <v/>
      </c>
      <c r="N6560" s="21" t="str">
        <f t="shared" si="9709"/>
        <v>ta + smā</v>
      </c>
      <c r="O6560" s="21" t="str">
        <f t="shared" si="9710"/>
        <v/>
      </c>
      <c r="P6560" s="21" t="str">
        <f t="shared" si="9711"/>
        <v/>
      </c>
      <c r="Q6560" s="21"/>
      <c r="R6560" s="118" t="s">
        <v>11111</v>
      </c>
      <c r="S6560" s="118" t="s">
        <v>11112</v>
      </c>
      <c r="T6560" s="21" t="s">
        <v>10898</v>
      </c>
      <c r="U6560" s="77"/>
      <c r="V6560" s="23"/>
      <c r="W6560" s="15">
        <f t="shared" si="2"/>
        <v>45635</v>
      </c>
      <c r="X6560" s="24">
        <v>6559.0</v>
      </c>
      <c r="Y6560" s="17" t="str">
        <f t="shared" si="9695"/>
        <v>=COUNTIFS(C$3:C6560,C6560)</v>
      </c>
      <c r="Z6560" s="25" t="str">
        <f t="shared" si="9696"/>
        <v>#NAME?</v>
      </c>
      <c r="AA6560" s="25" t="str">
        <f t="shared" si="9697"/>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98"/>
        <v>9</v>
      </c>
      <c r="B6561" s="10">
        <f t="shared" si="9626"/>
        <v>10</v>
      </c>
      <c r="C6561" s="12" t="s">
        <v>397</v>
      </c>
      <c r="D6561" s="21" t="str">
        <f t="shared" si="9699"/>
        <v>ind</v>
      </c>
      <c r="E6561" s="21" t="str">
        <f t="shared" si="9700"/>
        <v>adv</v>
      </c>
      <c r="F6561" s="21" t="str">
        <f t="shared" si="9701"/>
        <v/>
      </c>
      <c r="G6561" s="21" t="str">
        <f t="shared" si="9702"/>
        <v>adv</v>
      </c>
      <c r="H6561" s="21" t="str">
        <f t="shared" si="9703"/>
        <v>silent, silence, silently</v>
      </c>
      <c r="I6561" s="21" t="str">
        <f t="shared" si="9704"/>
        <v/>
      </c>
      <c r="J6561" s="21" t="str">
        <f t="shared" si="9705"/>
        <v/>
      </c>
      <c r="K6561" s="21" t="str">
        <f t="shared" si="9706"/>
        <v/>
      </c>
      <c r="L6561" s="21" t="str">
        <f t="shared" si="9707"/>
        <v/>
      </c>
      <c r="M6561" s="21" t="str">
        <f t="shared" si="9708"/>
        <v/>
      </c>
      <c r="N6561" s="21" t="str">
        <f t="shared" si="9709"/>
        <v/>
      </c>
      <c r="O6561" s="21" t="str">
        <f t="shared" si="9710"/>
        <v/>
      </c>
      <c r="P6561" s="21" t="str">
        <f t="shared" si="9711"/>
        <v/>
      </c>
      <c r="Q6561" s="21"/>
      <c r="R6561" s="118" t="s">
        <v>11111</v>
      </c>
      <c r="S6561" s="118" t="s">
        <v>11112</v>
      </c>
      <c r="T6561" s="21" t="s">
        <v>10898</v>
      </c>
      <c r="U6561" s="23"/>
      <c r="V6561" s="23"/>
      <c r="W6561" s="15">
        <f t="shared" si="2"/>
        <v>45635</v>
      </c>
      <c r="X6561" s="24">
        <v>6560.0</v>
      </c>
      <c r="Y6561" s="17" t="str">
        <f t="shared" si="9695"/>
        <v>=COUNTIFS(C$3:C6561,C6561)</v>
      </c>
      <c r="Z6561" s="25" t="str">
        <f t="shared" si="9696"/>
        <v>#NAME?</v>
      </c>
      <c r="AA6561" s="25" t="str">
        <f t="shared" si="9697"/>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98"/>
        <v>8</v>
      </c>
      <c r="B6562" s="10">
        <f t="shared" si="9626"/>
        <v>9</v>
      </c>
      <c r="C6562" s="12" t="s">
        <v>885</v>
      </c>
      <c r="D6562" s="21" t="str">
        <f t="shared" si="9699"/>
        <v>comp</v>
      </c>
      <c r="E6562" s="21" t="str">
        <f t="shared" si="9700"/>
        <v>sandhi, adv + pron</v>
      </c>
      <c r="F6562" s="21" t="str">
        <f t="shared" si="9701"/>
        <v/>
      </c>
      <c r="G6562" s="21" t="str">
        <f t="shared" si="9702"/>
        <v>sandhi, adv + pron</v>
      </c>
      <c r="H6562" s="21" t="str">
        <f t="shared" si="9703"/>
        <v>therefore this</v>
      </c>
      <c r="I6562" s="21" t="str">
        <f t="shared" si="9704"/>
        <v>thus this</v>
      </c>
      <c r="J6562" s="21" t="str">
        <f t="shared" si="9705"/>
        <v/>
      </c>
      <c r="K6562" s="21" t="str">
        <f t="shared" si="9706"/>
        <v/>
      </c>
      <c r="L6562" s="21" t="str">
        <f t="shared" si="9707"/>
        <v/>
      </c>
      <c r="M6562" s="21" t="str">
        <f t="shared" si="9708"/>
        <v/>
      </c>
      <c r="N6562" s="21" t="str">
        <f t="shared" si="9709"/>
        <v>evaṃ + etaṃ</v>
      </c>
      <c r="O6562" s="21" t="str">
        <f t="shared" si="9710"/>
        <v/>
      </c>
      <c r="P6562" s="21" t="str">
        <f t="shared" si="9711"/>
        <v/>
      </c>
      <c r="Q6562" s="21"/>
      <c r="R6562" s="118" t="s">
        <v>11111</v>
      </c>
      <c r="S6562" s="118" t="s">
        <v>11112</v>
      </c>
      <c r="T6562" s="21" t="s">
        <v>10898</v>
      </c>
      <c r="U6562" s="23"/>
      <c r="V6562" s="23"/>
      <c r="W6562" s="15">
        <f t="shared" si="2"/>
        <v>45635</v>
      </c>
      <c r="X6562" s="24">
        <v>6561.0</v>
      </c>
      <c r="Y6562" s="17" t="str">
        <f t="shared" si="9695"/>
        <v>=COUNTIFS(C$3:C6562,C6562)</v>
      </c>
      <c r="Z6562" s="25" t="str">
        <f t="shared" si="9696"/>
        <v>#NAME?</v>
      </c>
      <c r="AA6562" s="25" t="str">
        <f t="shared" si="9697"/>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98"/>
        <v>7</v>
      </c>
      <c r="B6563" s="10">
        <f t="shared" si="9626"/>
        <v>8</v>
      </c>
      <c r="C6563" s="12" t="s">
        <v>899</v>
      </c>
      <c r="D6563" s="21" t="str">
        <f t="shared" si="9699"/>
        <v>verb</v>
      </c>
      <c r="E6563" s="21" t="str">
        <f t="shared" si="9700"/>
        <v>pr 1st sg of dhārayati</v>
      </c>
      <c r="F6563" s="21" t="str">
        <f t="shared" si="9701"/>
        <v>+acc</v>
      </c>
      <c r="G6563" s="21" t="str">
        <f t="shared" si="9702"/>
        <v>pr 1st sg of dhārayati</v>
      </c>
      <c r="H6563" s="21" t="str">
        <f t="shared" si="9703"/>
        <v>I take, I believe, I keep in mind</v>
      </c>
      <c r="I6563" s="21" t="str">
        <f t="shared" si="9704"/>
        <v>bear, carry</v>
      </c>
      <c r="J6563" s="21" t="str">
        <f t="shared" si="9705"/>
        <v>√dhar (wear, hold, carry)</v>
      </c>
      <c r="K6563" s="21">
        <f t="shared" si="9706"/>
        <v>8</v>
      </c>
      <c r="L6563" s="21" t="str">
        <f t="shared" si="9707"/>
        <v>*aya</v>
      </c>
      <c r="M6563" s="21" t="str">
        <f t="shared" si="9708"/>
        <v>√dhar + *aya &gt; dhāraya</v>
      </c>
      <c r="N6563" s="21" t="str">
        <f t="shared" si="9709"/>
        <v>dhāraya + ti</v>
      </c>
      <c r="O6563" s="21" t="str">
        <f t="shared" si="9710"/>
        <v/>
      </c>
      <c r="P6563" s="21" t="str">
        <f t="shared" si="9711"/>
        <v/>
      </c>
      <c r="Q6563" s="21"/>
      <c r="R6563" s="118" t="s">
        <v>11111</v>
      </c>
      <c r="S6563" s="118" t="s">
        <v>11112</v>
      </c>
      <c r="T6563" s="21" t="s">
        <v>10898</v>
      </c>
      <c r="U6563" s="23"/>
      <c r="V6563" s="23"/>
      <c r="W6563" s="15">
        <f t="shared" si="2"/>
        <v>45635</v>
      </c>
      <c r="X6563" s="24">
        <v>6562.0</v>
      </c>
      <c r="Y6563" s="17" t="str">
        <f t="shared" si="9695"/>
        <v>=COUNTIFS(C$3:C6563,C6563)</v>
      </c>
      <c r="Z6563" s="25" t="str">
        <f t="shared" si="9696"/>
        <v>#NAME?</v>
      </c>
      <c r="AA6563" s="25" t="str">
        <f t="shared" si="9697"/>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26"/>
        <v>0</v>
      </c>
      <c r="C6564" s="130"/>
      <c r="D6564" s="130"/>
      <c r="E6564" s="130"/>
      <c r="F6564" s="130"/>
      <c r="G6564" s="130"/>
      <c r="H6564" s="130"/>
      <c r="I6564" s="130"/>
      <c r="J6564" s="130"/>
      <c r="K6564" s="130"/>
      <c r="L6564" s="130"/>
      <c r="M6564" s="130"/>
      <c r="N6564" s="130"/>
      <c r="O6564" s="130"/>
      <c r="P6564" s="130"/>
      <c r="Q6564" s="130"/>
      <c r="R6564" s="130"/>
      <c r="S6564" s="130"/>
      <c r="T6564" s="130"/>
      <c r="U6564" s="36"/>
      <c r="V6564" s="36"/>
      <c r="W6564" s="15">
        <f t="shared" si="2"/>
        <v>45635</v>
      </c>
      <c r="X6564" s="24">
        <v>6563.0</v>
      </c>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26"/>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2"/>
        <v>45635</v>
      </c>
      <c r="X6565" s="24">
        <v>6564.0</v>
      </c>
      <c r="Y6565" s="17" t="str">
        <f t="shared" ref="Y6565:Y6568" si="9712">formulatext(A6565)</f>
        <v>#N/A</v>
      </c>
      <c r="Z6565" s="25" t="str">
        <f t="shared" ref="Z6565:Z6568" si="9713">org.libreoffice.regex(Y6565,"(\= COUNTIFS\(C\$\d{1,3}:)(C\d{1,3})(,)(C\d{1,3})(\))","$2")</f>
        <v>#NAME?</v>
      </c>
      <c r="AA6565" s="25" t="str">
        <f t="shared" ref="AA6565:AA6568" si="9714">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715">COUNTIFS(C$3:C6566,C6566)</f>
        <v>3</v>
      </c>
      <c r="B6566" s="10">
        <f t="shared" si="9626"/>
        <v>4</v>
      </c>
      <c r="C6566" s="12" t="s">
        <v>11112</v>
      </c>
      <c r="D6566" s="21" t="str">
        <f t="shared" ref="D6566:D6568" si="9716">VLOOKUP($C6566,$C$1:$P$7320,2,0)</f>
        <v>ptp</v>
      </c>
      <c r="E6566" s="21" t="str">
        <f t="shared" ref="E6566:E6568" si="9717">VLOOKUP($C6566,$C$1:$P$7320,3,0)</f>
        <v>masc nom pl of sekhiya</v>
      </c>
      <c r="F6566" s="21" t="str">
        <f t="shared" ref="F6566:F6568" si="9718">VLOOKUP($C6566,$C$1:$P$7320,4,0)</f>
        <v/>
      </c>
      <c r="G6566" s="21" t="str">
        <f t="shared" ref="G6566:G6568" si="9719">VLOOKUP($C6566,$C$1:$P$7320,3,0)</f>
        <v>masc nom pl of sekhiya</v>
      </c>
      <c r="H6566" s="21" t="str">
        <f t="shared" ref="H6566:H6568" si="9720">VLOOKUP($C6566,$C$1:$P$7320,6,0)</f>
        <v>related to training; to be practised</v>
      </c>
      <c r="I6566" s="21" t="str">
        <f t="shared" ref="I6566:I6568" si="9721">VLOOKUP($C6566,$C$1:$P$7320,7,0)</f>
        <v>to be trained</v>
      </c>
      <c r="J6566" s="21" t="str">
        <f t="shared" ref="J6566:J6568" si="9722">VLOOKUP($C6566,$C$1:$P$7320,8,0)</f>
        <v>√sikkh (learn, train)</v>
      </c>
      <c r="K6566" s="21">
        <f t="shared" ref="K6566:K6568" si="9723">VLOOKUP($C6566,$C$1:$P$7320,9,0)</f>
        <v>1</v>
      </c>
      <c r="L6566" s="21" t="str">
        <f t="shared" ref="L6566:L6568" si="9724">VLOOKUP($C6566,$C$1:$P$7320,10,0)</f>
        <v>a</v>
      </c>
      <c r="M6566" s="21" t="str">
        <f t="shared" ref="M6566:M6568" si="9725">VLOOKUP($C6566,$C$1:$P$7320,11,0)</f>
        <v/>
      </c>
      <c r="N6566" s="21" t="str">
        <f t="shared" ref="N6566:N6568" si="9726">VLOOKUP($C6566,$C$1:$P$7320,12,0)</f>
        <v>√sikkh + *iya</v>
      </c>
      <c r="O6566" s="21" t="str">
        <f t="shared" ref="O6566:O6568" si="9727">VLOOKUP($C6566,$C$1:$P$7320,13,0)</f>
        <v/>
      </c>
      <c r="P6566" s="21" t="str">
        <f t="shared" ref="P6566:P6568" si="9728">VLOOKUP($C6566,$C$1:$P$7320,14,0)</f>
        <v/>
      </c>
      <c r="Q6566" s="21"/>
      <c r="R6566" s="118" t="s">
        <v>11111</v>
      </c>
      <c r="S6566" s="118" t="s">
        <v>11112</v>
      </c>
      <c r="T6566" s="21" t="s">
        <v>12184</v>
      </c>
      <c r="U6566" s="23"/>
      <c r="V6566" s="23"/>
      <c r="W6566" s="15">
        <f t="shared" si="2"/>
        <v>45635</v>
      </c>
      <c r="X6566" s="24">
        <v>6565.0</v>
      </c>
      <c r="Y6566" s="17" t="str">
        <f t="shared" si="9712"/>
        <v>=COUNTIFS(C$3:C6566,C6566)</v>
      </c>
      <c r="Z6566" s="25" t="str">
        <f t="shared" si="9713"/>
        <v>#NAME?</v>
      </c>
      <c r="AA6566" s="25" t="str">
        <f t="shared" si="9714"/>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715"/>
        <v>23</v>
      </c>
      <c r="B6567" s="10">
        <f t="shared" si="9626"/>
        <v>34</v>
      </c>
      <c r="C6567" s="12" t="s">
        <v>963</v>
      </c>
      <c r="D6567" s="21" t="str">
        <f t="shared" si="9716"/>
        <v>noun</v>
      </c>
      <c r="E6567" s="21" t="str">
        <f t="shared" si="9717"/>
        <v>masc nom pl of dhamma</v>
      </c>
      <c r="F6567" s="21" t="str">
        <f t="shared" si="9718"/>
        <v/>
      </c>
      <c r="G6567" s="21" t="str">
        <f t="shared" si="9719"/>
        <v>masc nom pl of dhamma</v>
      </c>
      <c r="H6567" s="21" t="str">
        <f t="shared" si="9720"/>
        <v>cases, laws, rules</v>
      </c>
      <c r="I6567" s="21" t="str">
        <f t="shared" si="9721"/>
        <v>holdings, supports</v>
      </c>
      <c r="J6567" s="21" t="str">
        <f t="shared" si="9722"/>
        <v>√dhar (hold)</v>
      </c>
      <c r="K6567" s="21">
        <f t="shared" si="9723"/>
        <v>1</v>
      </c>
      <c r="L6567" s="21" t="str">
        <f t="shared" si="9724"/>
        <v>a</v>
      </c>
      <c r="M6567" s="21" t="str">
        <f t="shared" si="9725"/>
        <v/>
      </c>
      <c r="N6567" s="21" t="str">
        <f t="shared" si="9726"/>
        <v>√dhar + ma</v>
      </c>
      <c r="O6567" s="21" t="str">
        <f t="shared" si="9727"/>
        <v/>
      </c>
      <c r="P6567" s="21" t="str">
        <f t="shared" si="9728"/>
        <v/>
      </c>
      <c r="Q6567" s="21"/>
      <c r="R6567" s="118" t="s">
        <v>11111</v>
      </c>
      <c r="S6567" s="118" t="s">
        <v>11112</v>
      </c>
      <c r="T6567" s="21" t="s">
        <v>12184</v>
      </c>
      <c r="U6567" s="77"/>
      <c r="V6567" s="23"/>
      <c r="W6567" s="15">
        <f t="shared" si="2"/>
        <v>45635</v>
      </c>
      <c r="X6567" s="24">
        <v>6566.0</v>
      </c>
      <c r="Y6567" s="17" t="str">
        <f t="shared" si="9712"/>
        <v>=COUNTIFS(C$3:C6567,C6567)</v>
      </c>
      <c r="Z6567" s="25" t="str">
        <f t="shared" si="9713"/>
        <v>#NAME?</v>
      </c>
      <c r="AA6567" s="25" t="str">
        <f t="shared" si="9714"/>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15"/>
        <v>5</v>
      </c>
      <c r="B6568" s="10">
        <f t="shared" si="9626"/>
        <v>6</v>
      </c>
      <c r="C6568" s="12" t="s">
        <v>7096</v>
      </c>
      <c r="D6568" s="21" t="str">
        <f t="shared" si="9716"/>
        <v>pp</v>
      </c>
      <c r="E6568" s="21" t="str">
        <f t="shared" si="9717"/>
        <v>pp of niṭṭhāti</v>
      </c>
      <c r="F6568" s="21" t="str">
        <f t="shared" si="9718"/>
        <v/>
      </c>
      <c r="G6568" s="21" t="str">
        <f t="shared" si="9719"/>
        <v>pp of niṭṭhāti</v>
      </c>
      <c r="H6568" s="21" t="str">
        <f t="shared" si="9720"/>
        <v>finished, complete</v>
      </c>
      <c r="I6568" s="21" t="str">
        <f t="shared" si="9721"/>
        <v/>
      </c>
      <c r="J6568" s="21" t="str">
        <f t="shared" si="9722"/>
        <v>√ṭhā (stand)</v>
      </c>
      <c r="K6568" s="21">
        <f t="shared" si="9723"/>
        <v>1</v>
      </c>
      <c r="L6568" s="21" t="str">
        <f t="shared" si="9724"/>
        <v>a</v>
      </c>
      <c r="M6568" s="21" t="str">
        <f t="shared" si="9725"/>
        <v/>
      </c>
      <c r="N6568" s="21" t="str">
        <f t="shared" si="9726"/>
        <v>ni + √ṭhā + ita</v>
      </c>
      <c r="O6568" s="21" t="str">
        <f t="shared" si="9727"/>
        <v/>
      </c>
      <c r="P6568" s="21" t="str">
        <f t="shared" si="9728"/>
        <v/>
      </c>
      <c r="Q6568" s="21"/>
      <c r="R6568" s="118" t="s">
        <v>11111</v>
      </c>
      <c r="S6568" s="118" t="s">
        <v>11112</v>
      </c>
      <c r="T6568" s="21" t="s">
        <v>12184</v>
      </c>
      <c r="U6568" s="23"/>
      <c r="V6568" s="23"/>
      <c r="W6568" s="15">
        <f t="shared" si="2"/>
        <v>45635</v>
      </c>
      <c r="X6568" s="24">
        <v>6567.0</v>
      </c>
      <c r="Y6568" s="17" t="str">
        <f t="shared" si="9712"/>
        <v>=COUNTIFS(C$3:C6568,C6568)</v>
      </c>
      <c r="Z6568" s="25" t="str">
        <f t="shared" si="9713"/>
        <v>#NAME?</v>
      </c>
      <c r="AA6568" s="25" t="str">
        <f t="shared" si="9714"/>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26"/>
        <v>0</v>
      </c>
      <c r="C6569" s="130"/>
      <c r="D6569" s="130"/>
      <c r="E6569" s="130"/>
      <c r="F6569" s="130"/>
      <c r="G6569" s="130"/>
      <c r="H6569" s="130"/>
      <c r="I6569" s="130"/>
      <c r="J6569" s="130"/>
      <c r="K6569" s="130"/>
      <c r="L6569" s="130"/>
      <c r="M6569" s="130"/>
      <c r="N6569" s="130"/>
      <c r="O6569" s="130"/>
      <c r="P6569" s="130"/>
      <c r="Q6569" s="130"/>
      <c r="R6569" s="130"/>
      <c r="S6569" s="130"/>
      <c r="T6569" s="130"/>
      <c r="U6569" s="36"/>
      <c r="V6569" s="36"/>
      <c r="W6569" s="15">
        <f t="shared" si="2"/>
        <v>45635</v>
      </c>
      <c r="X6569" s="24">
        <v>6568.0</v>
      </c>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26"/>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2"/>
        <v>45635</v>
      </c>
      <c r="X6570" s="24">
        <v>6569.0</v>
      </c>
      <c r="Y6570" s="17" t="str">
        <f t="shared" ref="Y6570:Y6580" si="9729">formulatext(A6570)</f>
        <v>#N/A</v>
      </c>
      <c r="Z6570" s="25" t="str">
        <f t="shared" ref="Z6570:Z6580" si="9730">org.libreoffice.regex(Y6570,"(\= COUNTIFS\(C\$\d{1,3}:)(C\d{1,3})(,)(C\d{1,3})(\))","$2")</f>
        <v>#NAME?</v>
      </c>
      <c r="AA6570" s="25" t="str">
        <f t="shared" ref="AA6570:AA6580" si="9731">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32">COUNTIFS(C$3:C6571,C6571)</f>
        <v>8</v>
      </c>
      <c r="B6571" s="10">
        <f t="shared" si="9626"/>
        <v>8</v>
      </c>
      <c r="C6571" s="12" t="s">
        <v>1937</v>
      </c>
      <c r="D6571" s="21" t="str">
        <f t="shared" ref="D6571:D6573" si="9733">VLOOKUP($C6571,$C$1:$P$7320,2,0)</f>
        <v>pron</v>
      </c>
      <c r="E6571" s="21" t="str">
        <f t="shared" ref="E6571:E6573" si="9734">VLOOKUP($C6571,$C$1:$P$7320,3,0)</f>
        <v>masc nom pl of ima</v>
      </c>
      <c r="F6571" s="21" t="str">
        <f t="shared" ref="F6571:F6573" si="9735">VLOOKUP($C6571,$C$1:$P$7320,4,0)</f>
        <v/>
      </c>
      <c r="G6571" s="21" t="str">
        <f t="shared" ref="G6571:G6573" si="9736">VLOOKUP($C6571,$C$1:$P$7320,3,0)</f>
        <v>masc nom pl of ima</v>
      </c>
      <c r="H6571" s="21" t="str">
        <f t="shared" ref="H6571:H6573" si="9737">VLOOKUP($C6571,$C$1:$P$7320,6,0)</f>
        <v>these</v>
      </c>
      <c r="I6571" s="21" t="str">
        <f t="shared" ref="I6571:I6573" si="9738">VLOOKUP($C6571,$C$1:$P$7320,7,0)</f>
        <v/>
      </c>
      <c r="J6571" s="21" t="str">
        <f t="shared" ref="J6571:J6573" si="9739">VLOOKUP($C6571,$C$1:$P$7320,8,0)</f>
        <v/>
      </c>
      <c r="K6571" s="21" t="str">
        <f t="shared" ref="K6571:K6573" si="9740">VLOOKUP($C6571,$C$1:$P$7320,9,0)</f>
        <v/>
      </c>
      <c r="L6571" s="21" t="str">
        <f t="shared" ref="L6571:L6573" si="9741">VLOOKUP($C6571,$C$1:$P$7320,10,0)</f>
        <v/>
      </c>
      <c r="M6571" s="21" t="str">
        <f t="shared" ref="M6571:M6573" si="9742">VLOOKUP($C6571,$C$1:$P$7320,11,0)</f>
        <v/>
      </c>
      <c r="N6571" s="21" t="str">
        <f t="shared" ref="N6571:N6573" si="9743">VLOOKUP($C6571,$C$1:$P$7320,12,0)</f>
        <v/>
      </c>
      <c r="O6571" s="21" t="str">
        <f t="shared" ref="O6571:O6573" si="9744">VLOOKUP($C6571,$C$1:$P$7320,13,0)</f>
        <v/>
      </c>
      <c r="P6571" s="21" t="str">
        <f t="shared" ref="P6571:P6573" si="9745">VLOOKUP($C6571,$C$1:$P$7320,14,0)</f>
        <v/>
      </c>
      <c r="Q6571" s="21"/>
      <c r="R6571" s="21" t="s">
        <v>12185</v>
      </c>
      <c r="S6571" s="21" t="s">
        <v>12186</v>
      </c>
      <c r="T6571" s="27" t="s">
        <v>12187</v>
      </c>
      <c r="U6571" s="23"/>
      <c r="V6571" s="23"/>
      <c r="W6571" s="15">
        <f t="shared" si="2"/>
        <v>45635</v>
      </c>
      <c r="X6571" s="24">
        <v>6570.0</v>
      </c>
      <c r="Y6571" s="17" t="str">
        <f t="shared" si="9729"/>
        <v>=COUNTIFS(C$3:C6571,C6571)</v>
      </c>
      <c r="Z6571" s="25" t="str">
        <f t="shared" si="9730"/>
        <v>#NAME?</v>
      </c>
      <c r="AA6571" s="25" t="str">
        <f t="shared" si="9731"/>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32"/>
        <v>40</v>
      </c>
      <c r="B6572" s="10">
        <f t="shared" si="9626"/>
        <v>42</v>
      </c>
      <c r="C6572" s="12" t="s">
        <v>423</v>
      </c>
      <c r="D6572" s="21" t="str">
        <f t="shared" si="9733"/>
        <v>ind</v>
      </c>
      <c r="E6572" s="21" t="str">
        <f t="shared" si="9734"/>
        <v>emph</v>
      </c>
      <c r="F6572" s="21" t="str">
        <f t="shared" si="9735"/>
        <v/>
      </c>
      <c r="G6572" s="21" t="str">
        <f t="shared" si="9736"/>
        <v>emph</v>
      </c>
      <c r="H6572" s="21" t="str">
        <f t="shared" si="9737"/>
        <v>truly, indeed, then</v>
      </c>
      <c r="I6572" s="21" t="str">
        <f t="shared" si="9738"/>
        <v/>
      </c>
      <c r="J6572" s="21" t="str">
        <f t="shared" si="9739"/>
        <v/>
      </c>
      <c r="K6572" s="21" t="str">
        <f t="shared" si="9740"/>
        <v/>
      </c>
      <c r="L6572" s="21" t="str">
        <f t="shared" si="9741"/>
        <v/>
      </c>
      <c r="M6572" s="21" t="str">
        <f t="shared" si="9742"/>
        <v/>
      </c>
      <c r="N6572" s="21" t="str">
        <f t="shared" si="9743"/>
        <v/>
      </c>
      <c r="O6572" s="21" t="str">
        <f t="shared" si="9744"/>
        <v/>
      </c>
      <c r="P6572" s="21" t="str">
        <f t="shared" si="9745"/>
        <v/>
      </c>
      <c r="Q6572" s="21"/>
      <c r="R6572" s="21" t="s">
        <v>12185</v>
      </c>
      <c r="S6572" s="21" t="s">
        <v>12186</v>
      </c>
      <c r="T6572" s="136" t="s">
        <v>12187</v>
      </c>
      <c r="U6572" s="77"/>
      <c r="V6572" s="23"/>
      <c r="W6572" s="15">
        <f t="shared" si="2"/>
        <v>45635</v>
      </c>
      <c r="X6572" s="24">
        <v>6571.0</v>
      </c>
      <c r="Y6572" s="17" t="str">
        <f t="shared" si="9729"/>
        <v>=COUNTIFS(C$3:C6572,C6572)</v>
      </c>
      <c r="Z6572" s="25" t="str">
        <f t="shared" si="9730"/>
        <v>#NAME?</v>
      </c>
      <c r="AA6572" s="25" t="str">
        <f t="shared" si="9731"/>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2"/>
        <v>8</v>
      </c>
      <c r="B6573" s="10">
        <f t="shared" si="9626"/>
        <v>8</v>
      </c>
      <c r="C6573" s="12" t="s">
        <v>661</v>
      </c>
      <c r="D6573" s="21" t="str">
        <f t="shared" si="9733"/>
        <v>comp</v>
      </c>
      <c r="E6573" s="21" t="str">
        <f t="shared" si="9734"/>
        <v>sandhi, ind + masc</v>
      </c>
      <c r="F6573" s="21" t="str">
        <f t="shared" si="9735"/>
        <v/>
      </c>
      <c r="G6573" s="21" t="str">
        <f t="shared" si="9736"/>
        <v>sandhi, ind + masc</v>
      </c>
      <c r="H6573" s="21" t="str">
        <f t="shared" si="9737"/>
        <v>and venerables</v>
      </c>
      <c r="I6573" s="21" t="str">
        <f t="shared" si="9738"/>
        <v/>
      </c>
      <c r="J6573" s="21" t="str">
        <f t="shared" si="9739"/>
        <v/>
      </c>
      <c r="K6573" s="21" t="str">
        <f t="shared" si="9740"/>
        <v/>
      </c>
      <c r="L6573" s="21" t="str">
        <f t="shared" si="9741"/>
        <v/>
      </c>
      <c r="M6573" s="21" t="str">
        <f t="shared" si="9742"/>
        <v/>
      </c>
      <c r="N6573" s="21" t="str">
        <f t="shared" si="9743"/>
        <v>pana + āyasmanto</v>
      </c>
      <c r="O6573" s="21" t="str">
        <f t="shared" si="9744"/>
        <v/>
      </c>
      <c r="P6573" s="21" t="str">
        <f t="shared" si="9745"/>
        <v/>
      </c>
      <c r="Q6573" s="21"/>
      <c r="R6573" s="21" t="s">
        <v>12185</v>
      </c>
      <c r="S6573" s="21" t="s">
        <v>12186</v>
      </c>
      <c r="T6573" s="136" t="s">
        <v>12187</v>
      </c>
      <c r="U6573" s="23"/>
      <c r="V6573" s="23"/>
      <c r="W6573" s="15">
        <f t="shared" si="2"/>
        <v>45635</v>
      </c>
      <c r="X6573" s="24">
        <v>6572.0</v>
      </c>
      <c r="Y6573" s="17" t="str">
        <f t="shared" si="9729"/>
        <v>=COUNTIFS(C$3:C6573,C6573)</v>
      </c>
      <c r="Z6573" s="25" t="str">
        <f t="shared" si="9730"/>
        <v>#NAME?</v>
      </c>
      <c r="AA6573" s="25" t="str">
        <f t="shared" si="9731"/>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2"/>
        <v>1</v>
      </c>
      <c r="B6574" s="10">
        <f t="shared" si="9626"/>
        <v>4</v>
      </c>
      <c r="C6574" s="12" t="s">
        <v>12188</v>
      </c>
      <c r="D6574" s="27" t="s">
        <v>141</v>
      </c>
      <c r="E6574" s="21" t="s">
        <v>2561</v>
      </c>
      <c r="F6574" s="21"/>
      <c r="G6574" s="21"/>
      <c r="H6574" s="21" t="s">
        <v>2597</v>
      </c>
      <c r="I6574" s="21"/>
      <c r="J6574" s="21"/>
      <c r="K6574" s="21"/>
      <c r="L6574" s="21"/>
      <c r="M6574" s="21"/>
      <c r="N6574" s="21"/>
      <c r="O6574" s="21"/>
      <c r="P6574" s="21"/>
      <c r="Q6574" s="21"/>
      <c r="R6574" s="21" t="s">
        <v>12185</v>
      </c>
      <c r="S6574" s="21" t="s">
        <v>12186</v>
      </c>
      <c r="T6574" s="27" t="s">
        <v>12189</v>
      </c>
      <c r="U6574" s="23"/>
      <c r="V6574" s="23"/>
      <c r="W6574" s="15">
        <f t="shared" si="2"/>
        <v>45635</v>
      </c>
      <c r="X6574" s="24">
        <v>6573.0</v>
      </c>
      <c r="Y6574" s="17" t="str">
        <f t="shared" si="9729"/>
        <v>=COUNTIFS(C$3:C6574,C6574)</v>
      </c>
      <c r="Z6574" s="25" t="str">
        <f t="shared" si="9730"/>
        <v>#NAME?</v>
      </c>
      <c r="AA6574" s="25" t="str">
        <f t="shared" si="9731"/>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2"/>
        <v>1</v>
      </c>
      <c r="B6575" s="10">
        <f t="shared" si="9626"/>
        <v>4</v>
      </c>
      <c r="C6575" s="12" t="s">
        <v>12186</v>
      </c>
      <c r="D6575" s="21" t="s">
        <v>250</v>
      </c>
      <c r="E6575" s="21" t="s">
        <v>12190</v>
      </c>
      <c r="F6575" s="21"/>
      <c r="G6575" s="21"/>
      <c r="H6575" s="21" t="s">
        <v>12191</v>
      </c>
      <c r="I6575" s="21" t="s">
        <v>12192</v>
      </c>
      <c r="J6575" s="21"/>
      <c r="K6575" s="21"/>
      <c r="L6575" s="21"/>
      <c r="M6575" s="21"/>
      <c r="N6575" s="21" t="s">
        <v>12193</v>
      </c>
      <c r="O6575" s="21" t="s">
        <v>916</v>
      </c>
      <c r="P6575" s="21" t="s">
        <v>12194</v>
      </c>
      <c r="Q6575" s="21"/>
      <c r="R6575" s="21" t="s">
        <v>12185</v>
      </c>
      <c r="S6575" s="21" t="s">
        <v>12186</v>
      </c>
      <c r="T6575" s="27" t="s">
        <v>12195</v>
      </c>
      <c r="U6575" s="23"/>
      <c r="V6575" s="23"/>
      <c r="W6575" s="15">
        <f t="shared" si="2"/>
        <v>45635</v>
      </c>
      <c r="X6575" s="24">
        <v>6574.0</v>
      </c>
      <c r="Y6575" s="17" t="str">
        <f t="shared" si="9729"/>
        <v>=COUNTIFS(C$3:C6575,C6575)</v>
      </c>
      <c r="Z6575" s="25" t="str">
        <f t="shared" si="9730"/>
        <v>#NAME?</v>
      </c>
      <c r="AA6575" s="25" t="str">
        <f t="shared" si="9731"/>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2"/>
        <v>1</v>
      </c>
      <c r="B6576" s="10">
        <f t="shared" si="9626"/>
        <v>1</v>
      </c>
      <c r="C6576" s="12" t="s">
        <v>12196</v>
      </c>
      <c r="D6576" s="21" t="s">
        <v>47</v>
      </c>
      <c r="E6576" s="21" t="s">
        <v>921</v>
      </c>
      <c r="F6576" s="21"/>
      <c r="G6576" s="21"/>
      <c r="H6576" s="21" t="s">
        <v>12197</v>
      </c>
      <c r="I6576" s="21"/>
      <c r="J6576" s="21" t="s">
        <v>214</v>
      </c>
      <c r="K6576" s="21">
        <v>7.0</v>
      </c>
      <c r="L6576" s="21" t="s">
        <v>215</v>
      </c>
      <c r="M6576" s="21"/>
      <c r="N6576" s="21" t="s">
        <v>2888</v>
      </c>
      <c r="O6576" s="21"/>
      <c r="P6576" s="21"/>
      <c r="Q6576" s="21"/>
      <c r="R6576" s="21" t="s">
        <v>12185</v>
      </c>
      <c r="S6576" s="21" t="s">
        <v>12186</v>
      </c>
      <c r="T6576" s="27" t="s">
        <v>12198</v>
      </c>
      <c r="U6576" s="23"/>
      <c r="V6576" s="23"/>
      <c r="W6576" s="15">
        <f t="shared" si="2"/>
        <v>45635</v>
      </c>
      <c r="X6576" s="24">
        <v>6575.0</v>
      </c>
      <c r="Y6576" s="17" t="str">
        <f t="shared" si="9729"/>
        <v>=COUNTIFS(C$3:C6576,C6576)</v>
      </c>
      <c r="Z6576" s="25" t="str">
        <f t="shared" si="9730"/>
        <v>#NAME?</v>
      </c>
      <c r="AA6576" s="25" t="str">
        <f t="shared" si="9731"/>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2"/>
        <v>1</v>
      </c>
      <c r="B6577" s="10">
        <f t="shared" si="9626"/>
        <v>1</v>
      </c>
      <c r="C6577" s="12" t="s">
        <v>12199</v>
      </c>
      <c r="D6577" s="21" t="s">
        <v>47</v>
      </c>
      <c r="E6577" s="21" t="s">
        <v>12200</v>
      </c>
      <c r="F6577" s="21"/>
      <c r="G6577" s="21"/>
      <c r="H6577" s="21" t="s">
        <v>12201</v>
      </c>
      <c r="I6577" s="21" t="s">
        <v>12202</v>
      </c>
      <c r="J6577" s="21" t="s">
        <v>12203</v>
      </c>
      <c r="K6577" s="21">
        <v>3.0</v>
      </c>
      <c r="L6577" s="21" t="s">
        <v>76</v>
      </c>
      <c r="M6577" s="21"/>
      <c r="N6577" s="21" t="s">
        <v>12204</v>
      </c>
      <c r="O6577" s="21"/>
      <c r="P6577" s="21"/>
      <c r="Q6577" s="21"/>
      <c r="R6577" s="21" t="s">
        <v>12185</v>
      </c>
      <c r="S6577" s="21" t="s">
        <v>12186</v>
      </c>
      <c r="T6577" s="27" t="s">
        <v>12205</v>
      </c>
      <c r="U6577" s="23"/>
      <c r="V6577" s="23"/>
      <c r="W6577" s="15">
        <f t="shared" si="2"/>
        <v>45635</v>
      </c>
      <c r="X6577" s="24">
        <v>6576.0</v>
      </c>
      <c r="Y6577" s="17" t="str">
        <f t="shared" si="9729"/>
        <v>=COUNTIFS(C$3:C6577,C6577)</v>
      </c>
      <c r="Z6577" s="25" t="str">
        <f t="shared" si="9730"/>
        <v>#NAME?</v>
      </c>
      <c r="AA6577" s="25" t="str">
        <f t="shared" si="9731"/>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2"/>
        <v>24</v>
      </c>
      <c r="B6578" s="10">
        <f t="shared" si="9626"/>
        <v>34</v>
      </c>
      <c r="C6578" s="12" t="s">
        <v>963</v>
      </c>
      <c r="D6578" s="21" t="str">
        <f t="shared" ref="D6578:D6580" si="9746">VLOOKUP($C6578,$C$1:$P$7320,2,0)</f>
        <v>noun</v>
      </c>
      <c r="E6578" s="21" t="str">
        <f t="shared" ref="E6578:E6580" si="9747">VLOOKUP($C6578,$C$1:$P$7320,3,0)</f>
        <v>masc nom pl of dhamma</v>
      </c>
      <c r="F6578" s="21" t="str">
        <f t="shared" ref="F6578:F6580" si="9748">VLOOKUP($C6578,$C$1:$P$7320,4,0)</f>
        <v/>
      </c>
      <c r="G6578" s="21" t="str">
        <f t="shared" ref="G6578:G6580" si="9749">VLOOKUP($C6578,$C$1:$P$7320,3,0)</f>
        <v>masc nom pl of dhamma</v>
      </c>
      <c r="H6578" s="21" t="str">
        <f t="shared" ref="H6578:H6580" si="9750">VLOOKUP($C6578,$C$1:$P$7320,6,0)</f>
        <v>cases, laws, rules</v>
      </c>
      <c r="I6578" s="21" t="str">
        <f t="shared" ref="I6578:I6580" si="9751">VLOOKUP($C6578,$C$1:$P$7320,7,0)</f>
        <v>holdings, supports</v>
      </c>
      <c r="J6578" s="21" t="str">
        <f t="shared" ref="J6578:J6580" si="9752">VLOOKUP($C6578,$C$1:$P$7320,8,0)</f>
        <v>√dhar (hold)</v>
      </c>
      <c r="K6578" s="21">
        <f t="shared" ref="K6578:K6580" si="9753">VLOOKUP($C6578,$C$1:$P$7320,9,0)</f>
        <v>1</v>
      </c>
      <c r="L6578" s="21" t="str">
        <f t="shared" ref="L6578:L6580" si="9754">VLOOKUP($C6578,$C$1:$P$7320,10,0)</f>
        <v>a</v>
      </c>
      <c r="M6578" s="21" t="str">
        <f t="shared" ref="M6578:M6580" si="9755">VLOOKUP($C6578,$C$1:$P$7320,11,0)</f>
        <v/>
      </c>
      <c r="N6578" s="21" t="str">
        <f t="shared" ref="N6578:N6580" si="9756">VLOOKUP($C6578,$C$1:$P$7320,12,0)</f>
        <v>√dhar + ma</v>
      </c>
      <c r="O6578" s="21" t="str">
        <f t="shared" ref="O6578:O6580" si="9757">VLOOKUP($C6578,$C$1:$P$7320,13,0)</f>
        <v/>
      </c>
      <c r="P6578" s="21" t="str">
        <f t="shared" ref="P6578:P6580" si="9758">VLOOKUP($C6578,$C$1:$P$7320,14,0)</f>
        <v/>
      </c>
      <c r="Q6578" s="21"/>
      <c r="R6578" s="21" t="s">
        <v>12185</v>
      </c>
      <c r="S6578" s="21" t="s">
        <v>12186</v>
      </c>
      <c r="T6578" s="136" t="s">
        <v>12187</v>
      </c>
      <c r="U6578" s="23"/>
      <c r="V6578" s="23"/>
      <c r="W6578" s="15">
        <f t="shared" si="2"/>
        <v>45635</v>
      </c>
      <c r="X6578" s="24">
        <v>6577.0</v>
      </c>
      <c r="Y6578" s="17" t="str">
        <f t="shared" si="9729"/>
        <v>=COUNTIFS(C$3:C6578,C6578)</v>
      </c>
      <c r="Z6578" s="25" t="str">
        <f t="shared" si="9730"/>
        <v>#NAME?</v>
      </c>
      <c r="AA6578" s="25" t="str">
        <f t="shared" si="9731"/>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2"/>
        <v>9</v>
      </c>
      <c r="B6579" s="10">
        <f t="shared" si="9626"/>
        <v>10</v>
      </c>
      <c r="C6579" s="12" t="s">
        <v>968</v>
      </c>
      <c r="D6579" s="21" t="str">
        <f t="shared" si="9746"/>
        <v>noun</v>
      </c>
      <c r="E6579" s="21" t="str">
        <f t="shared" si="9747"/>
        <v>masc acc sg of uddesa, from uddisati</v>
      </c>
      <c r="F6579" s="21" t="str">
        <f t="shared" si="9748"/>
        <v/>
      </c>
      <c r="G6579" s="21" t="str">
        <f t="shared" si="9749"/>
        <v>masc acc sg of uddesa, from uddisati</v>
      </c>
      <c r="H6579" s="21" t="str">
        <f t="shared" si="9750"/>
        <v>recitation, chanting</v>
      </c>
      <c r="I6579" s="21" t="str">
        <f t="shared" si="9751"/>
        <v>pointing up</v>
      </c>
      <c r="J6579" s="21" t="str">
        <f t="shared" si="9752"/>
        <v>√dis (point out, explain)</v>
      </c>
      <c r="K6579" s="21">
        <f t="shared" si="9753"/>
        <v>1</v>
      </c>
      <c r="L6579" s="21" t="str">
        <f t="shared" si="9754"/>
        <v>a</v>
      </c>
      <c r="M6579" s="21" t="str">
        <f t="shared" si="9755"/>
        <v/>
      </c>
      <c r="N6579" s="21" t="str">
        <f t="shared" si="9756"/>
        <v>ud + √dis + *a</v>
      </c>
      <c r="O6579" s="21" t="str">
        <f t="shared" si="9757"/>
        <v/>
      </c>
      <c r="P6579" s="21" t="str">
        <f t="shared" si="9758"/>
        <v/>
      </c>
      <c r="Q6579" s="21"/>
      <c r="R6579" s="21" t="s">
        <v>12185</v>
      </c>
      <c r="S6579" s="21" t="s">
        <v>12186</v>
      </c>
      <c r="T6579" s="136" t="s">
        <v>12187</v>
      </c>
      <c r="U6579" s="23"/>
      <c r="V6579" s="23"/>
      <c r="W6579" s="15">
        <f t="shared" si="2"/>
        <v>45635</v>
      </c>
      <c r="X6579" s="24">
        <v>6578.0</v>
      </c>
      <c r="Y6579" s="17" t="str">
        <f t="shared" si="9729"/>
        <v>=COUNTIFS(C$3:C6579,C6579)</v>
      </c>
      <c r="Z6579" s="25" t="str">
        <f t="shared" si="9730"/>
        <v>#NAME?</v>
      </c>
      <c r="AA6579" s="25" t="str">
        <f t="shared" si="9731"/>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2"/>
        <v>8</v>
      </c>
      <c r="B6580" s="10">
        <f t="shared" si="9626"/>
        <v>8</v>
      </c>
      <c r="C6580" s="12" t="s">
        <v>971</v>
      </c>
      <c r="D6580" s="21" t="str">
        <f t="shared" si="9746"/>
        <v>verb</v>
      </c>
      <c r="E6580" s="21" t="str">
        <f t="shared" si="9747"/>
        <v>pr 3rd pl of āgacchati</v>
      </c>
      <c r="F6580" s="21" t="str">
        <f t="shared" si="9748"/>
        <v>+acc</v>
      </c>
      <c r="G6580" s="21" t="str">
        <f t="shared" si="9749"/>
        <v>pr 3rd pl of āgacchati</v>
      </c>
      <c r="H6580" s="21" t="str">
        <f t="shared" si="9750"/>
        <v>they arrive, they are coming up (for)</v>
      </c>
      <c r="I6580" s="21" t="str">
        <f t="shared" si="9751"/>
        <v>arrive</v>
      </c>
      <c r="J6580" s="21" t="str">
        <f t="shared" si="9752"/>
        <v>√gam (go)</v>
      </c>
      <c r="K6580" s="21">
        <f t="shared" si="9753"/>
        <v>1</v>
      </c>
      <c r="L6580" s="21" t="str">
        <f t="shared" si="9754"/>
        <v>a</v>
      </c>
      <c r="M6580" s="21" t="str">
        <f t="shared" si="9755"/>
        <v>√gam + a &gt; gaccha (irreg)</v>
      </c>
      <c r="N6580" s="21" t="str">
        <f t="shared" si="9756"/>
        <v>ā + gaccha + ti</v>
      </c>
      <c r="O6580" s="21" t="str">
        <f t="shared" si="9757"/>
        <v/>
      </c>
      <c r="P6580" s="21" t="str">
        <f t="shared" si="9758"/>
        <v/>
      </c>
      <c r="Q6580" s="21"/>
      <c r="R6580" s="21" t="s">
        <v>12185</v>
      </c>
      <c r="S6580" s="21" t="s">
        <v>12186</v>
      </c>
      <c r="T6580" s="136" t="s">
        <v>12187</v>
      </c>
      <c r="U6580" s="23"/>
      <c r="V6580" s="23"/>
      <c r="W6580" s="15">
        <f t="shared" si="2"/>
        <v>45635</v>
      </c>
      <c r="X6580" s="24">
        <v>6579.0</v>
      </c>
      <c r="Y6580" s="17" t="str">
        <f t="shared" si="9729"/>
        <v>=COUNTIFS(C$3:C6580,C6580)</v>
      </c>
      <c r="Z6580" s="25" t="str">
        <f t="shared" si="9730"/>
        <v>#NAME?</v>
      </c>
      <c r="AA6580" s="25" t="str">
        <f t="shared" si="9731"/>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26"/>
        <v>0</v>
      </c>
      <c r="C6581" s="130"/>
      <c r="D6581" s="130"/>
      <c r="E6581" s="130"/>
      <c r="F6581" s="130"/>
      <c r="G6581" s="130"/>
      <c r="H6581" s="130"/>
      <c r="I6581" s="130"/>
      <c r="J6581" s="130"/>
      <c r="K6581" s="130"/>
      <c r="L6581" s="130"/>
      <c r="M6581" s="130"/>
      <c r="N6581" s="130"/>
      <c r="O6581" s="130"/>
      <c r="P6581" s="130"/>
      <c r="Q6581" s="130"/>
      <c r="R6581" s="130"/>
      <c r="S6581" s="130"/>
      <c r="T6581" s="130"/>
      <c r="U6581" s="36"/>
      <c r="V6581" s="36"/>
      <c r="W6581" s="15">
        <f t="shared" si="2"/>
        <v>45635</v>
      </c>
      <c r="X6581" s="24">
        <v>6580.0</v>
      </c>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26"/>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2"/>
        <v>45635</v>
      </c>
      <c r="X6582" s="24">
        <v>6581.0</v>
      </c>
      <c r="Y6582" s="17" t="str">
        <f t="shared" ref="Y6582:Y6588" si="9759">formulatext(A6582)</f>
        <v>#N/A</v>
      </c>
      <c r="Z6582" s="25" t="str">
        <f t="shared" ref="Z6582:Z6588" si="9760">org.libreoffice.regex(Y6582,"(\= COUNTIFS\(C\$\d{1,3}:)(C\d{1,3})(,)(C\d{1,3})(\))","$2")</f>
        <v>#NAME?</v>
      </c>
      <c r="AA6582" s="25" t="str">
        <f t="shared" ref="AA6582:AA6588" si="9761">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62">COUNTIFS(C$3:C6583,C6583)</f>
        <v>1</v>
      </c>
      <c r="B6583" s="10">
        <f t="shared" si="9626"/>
        <v>1</v>
      </c>
      <c r="C6583" s="12" t="s">
        <v>12206</v>
      </c>
      <c r="D6583" s="21" t="s">
        <v>250</v>
      </c>
      <c r="E6583" s="21" t="s">
        <v>12207</v>
      </c>
      <c r="F6583" s="21"/>
      <c r="G6583" s="21"/>
      <c r="H6583" s="21" t="s">
        <v>12208</v>
      </c>
      <c r="I6583" s="21"/>
      <c r="J6583" s="21"/>
      <c r="K6583" s="21"/>
      <c r="L6583" s="21"/>
      <c r="M6583" s="21"/>
      <c r="N6583" s="21" t="s">
        <v>12209</v>
      </c>
      <c r="O6583" s="21"/>
      <c r="P6583" s="21"/>
      <c r="Q6583" s="21"/>
      <c r="R6583" s="21" t="s">
        <v>12185</v>
      </c>
      <c r="S6583" s="21" t="s">
        <v>12186</v>
      </c>
      <c r="T6583" s="43" t="s">
        <v>12210</v>
      </c>
      <c r="U6583" s="23"/>
      <c r="V6583" s="23"/>
      <c r="W6583" s="15">
        <f t="shared" si="2"/>
        <v>45635</v>
      </c>
      <c r="X6583" s="24">
        <v>6582.0</v>
      </c>
      <c r="Y6583" s="17" t="str">
        <f t="shared" si="9759"/>
        <v>=COUNTIFS(C$3:C6583,C6583)</v>
      </c>
      <c r="Z6583" s="25" t="str">
        <f t="shared" si="9760"/>
        <v>#NAME?</v>
      </c>
      <c r="AA6583" s="25" t="str">
        <f t="shared" si="9761"/>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62"/>
        <v>1</v>
      </c>
      <c r="B6584" s="10">
        <f t="shared" si="9626"/>
        <v>1</v>
      </c>
      <c r="C6584" s="12" t="s">
        <v>12211</v>
      </c>
      <c r="D6584" s="21" t="s">
        <v>183</v>
      </c>
      <c r="E6584" s="21" t="s">
        <v>12212</v>
      </c>
      <c r="F6584" s="21"/>
      <c r="G6584" s="21"/>
      <c r="H6584" s="21" t="s">
        <v>12213</v>
      </c>
      <c r="I6584" s="21"/>
      <c r="J6584" s="21" t="s">
        <v>360</v>
      </c>
      <c r="K6584" s="21">
        <v>3.0</v>
      </c>
      <c r="L6584" s="21" t="s">
        <v>76</v>
      </c>
      <c r="M6584" s="21"/>
      <c r="N6584" s="21" t="s">
        <v>12214</v>
      </c>
      <c r="O6584" s="21"/>
      <c r="P6584" s="21"/>
      <c r="Q6584" s="21"/>
      <c r="R6584" s="21" t="s">
        <v>12185</v>
      </c>
      <c r="S6584" s="21" t="s">
        <v>12186</v>
      </c>
      <c r="T6584" s="43" t="s">
        <v>12215</v>
      </c>
      <c r="U6584" s="23"/>
      <c r="V6584" s="23"/>
      <c r="W6584" s="15">
        <f t="shared" si="2"/>
        <v>45635</v>
      </c>
      <c r="X6584" s="24">
        <v>6583.0</v>
      </c>
      <c r="Y6584" s="17" t="str">
        <f t="shared" si="9759"/>
        <v>=COUNTIFS(C$3:C6584,C6584)</v>
      </c>
      <c r="Z6584" s="25" t="str">
        <f t="shared" si="9760"/>
        <v>#NAME?</v>
      </c>
      <c r="AA6584" s="25" t="str">
        <f t="shared" si="9761"/>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2"/>
        <v>1</v>
      </c>
      <c r="B6585" s="10">
        <f t="shared" si="9626"/>
        <v>1</v>
      </c>
      <c r="C6585" s="12" t="s">
        <v>12216</v>
      </c>
      <c r="D6585" s="21" t="s">
        <v>183</v>
      </c>
      <c r="E6585" s="21" t="s">
        <v>12217</v>
      </c>
      <c r="F6585" s="21"/>
      <c r="G6585" s="21"/>
      <c r="H6585" s="21" t="s">
        <v>12218</v>
      </c>
      <c r="I6585" s="21"/>
      <c r="J6585" s="21" t="s">
        <v>360</v>
      </c>
      <c r="K6585" s="21">
        <v>3.0</v>
      </c>
      <c r="L6585" s="21" t="s">
        <v>76</v>
      </c>
      <c r="M6585" s="21"/>
      <c r="N6585" s="21" t="s">
        <v>12214</v>
      </c>
      <c r="O6585" s="21"/>
      <c r="P6585" s="21"/>
      <c r="Q6585" s="21"/>
      <c r="R6585" s="21" t="s">
        <v>12185</v>
      </c>
      <c r="S6585" s="21" t="s">
        <v>12186</v>
      </c>
      <c r="T6585" s="27" t="s">
        <v>12219</v>
      </c>
      <c r="U6585" s="23"/>
      <c r="V6585" s="23"/>
      <c r="W6585" s="15">
        <f t="shared" si="2"/>
        <v>45635</v>
      </c>
      <c r="X6585" s="24">
        <v>6584.0</v>
      </c>
      <c r="Y6585" s="17" t="str">
        <f t="shared" si="9759"/>
        <v>=COUNTIFS(C$3:C6585,C6585)</v>
      </c>
      <c r="Z6585" s="25" t="str">
        <f t="shared" si="9760"/>
        <v>#NAME?</v>
      </c>
      <c r="AA6585" s="25" t="str">
        <f t="shared" si="9761"/>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2"/>
        <v>1</v>
      </c>
      <c r="B6586" s="10">
        <f t="shared" si="9626"/>
        <v>1</v>
      </c>
      <c r="C6586" s="12" t="s">
        <v>12220</v>
      </c>
      <c r="D6586" s="21" t="s">
        <v>47</v>
      </c>
      <c r="E6586" s="21" t="s">
        <v>12221</v>
      </c>
      <c r="F6586" s="21"/>
      <c r="G6586" s="21"/>
      <c r="H6586" s="21" t="s">
        <v>12222</v>
      </c>
      <c r="I6586" s="21"/>
      <c r="J6586" s="21" t="s">
        <v>214</v>
      </c>
      <c r="K6586" s="21">
        <v>7.0</v>
      </c>
      <c r="L6586" s="21" t="s">
        <v>215</v>
      </c>
      <c r="M6586" s="21"/>
      <c r="N6586" s="21" t="s">
        <v>2888</v>
      </c>
      <c r="O6586" s="21"/>
      <c r="P6586" s="21"/>
      <c r="Q6586" s="21"/>
      <c r="R6586" s="21" t="s">
        <v>12185</v>
      </c>
      <c r="S6586" s="21" t="s">
        <v>12186</v>
      </c>
      <c r="T6586" s="27" t="s">
        <v>12223</v>
      </c>
      <c r="U6586" s="23"/>
      <c r="V6586" s="23"/>
      <c r="W6586" s="15">
        <f t="shared" si="2"/>
        <v>45635</v>
      </c>
      <c r="X6586" s="24">
        <v>6585.0</v>
      </c>
      <c r="Y6586" s="17" t="str">
        <f t="shared" si="9759"/>
        <v>=COUNTIFS(C$3:C6586,C6586)</v>
      </c>
      <c r="Z6586" s="25" t="str">
        <f t="shared" si="9760"/>
        <v>#NAME?</v>
      </c>
      <c r="AA6586" s="25" t="str">
        <f t="shared" si="9761"/>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2"/>
        <v>1</v>
      </c>
      <c r="B6587" s="10">
        <f t="shared" si="9626"/>
        <v>1</v>
      </c>
      <c r="C6587" s="12" t="s">
        <v>12224</v>
      </c>
      <c r="D6587" s="21" t="s">
        <v>47</v>
      </c>
      <c r="E6587" s="21" t="s">
        <v>12225</v>
      </c>
      <c r="F6587" s="21" t="s">
        <v>1841</v>
      </c>
      <c r="G6587" s="21"/>
      <c r="H6587" s="21" t="s">
        <v>12226</v>
      </c>
      <c r="I6587" s="21" t="s">
        <v>12227</v>
      </c>
      <c r="J6587" s="21" t="s">
        <v>12203</v>
      </c>
      <c r="K6587" s="21">
        <v>3.0</v>
      </c>
      <c r="L6587" s="21" t="s">
        <v>76</v>
      </c>
      <c r="M6587" s="21"/>
      <c r="N6587" s="21" t="s">
        <v>12204</v>
      </c>
      <c r="O6587" s="21"/>
      <c r="P6587" s="21"/>
      <c r="Q6587" s="21"/>
      <c r="R6587" s="21" t="s">
        <v>12185</v>
      </c>
      <c r="S6587" s="21" t="s">
        <v>12186</v>
      </c>
      <c r="T6587" s="27" t="s">
        <v>12228</v>
      </c>
      <c r="U6587" s="23"/>
      <c r="V6587" s="23"/>
      <c r="W6587" s="15">
        <f t="shared" si="2"/>
        <v>45635</v>
      </c>
      <c r="X6587" s="24">
        <v>6586.0</v>
      </c>
      <c r="Y6587" s="17" t="str">
        <f t="shared" si="9759"/>
        <v>=COUNTIFS(C$3:C6587,C6587)</v>
      </c>
      <c r="Z6587" s="25" t="str">
        <f t="shared" si="9760"/>
        <v>#NAME?</v>
      </c>
      <c r="AA6587" s="25" t="str">
        <f t="shared" si="9761"/>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2"/>
        <v>1</v>
      </c>
      <c r="B6588" s="10">
        <f t="shared" si="9626"/>
        <v>1</v>
      </c>
      <c r="C6588" s="12" t="s">
        <v>12229</v>
      </c>
      <c r="D6588" s="21" t="s">
        <v>47</v>
      </c>
      <c r="E6588" s="21" t="s">
        <v>12230</v>
      </c>
      <c r="F6588" s="21" t="s">
        <v>1841</v>
      </c>
      <c r="G6588" s="21"/>
      <c r="H6588" s="21" t="s">
        <v>12231</v>
      </c>
      <c r="I6588" s="21"/>
      <c r="J6588" s="21" t="s">
        <v>12203</v>
      </c>
      <c r="K6588" s="21">
        <v>3.0</v>
      </c>
      <c r="L6588" s="21" t="s">
        <v>76</v>
      </c>
      <c r="M6588" s="21"/>
      <c r="N6588" s="21" t="s">
        <v>12232</v>
      </c>
      <c r="O6588" s="21"/>
      <c r="P6588" s="21"/>
      <c r="Q6588" s="21"/>
      <c r="R6588" s="21" t="s">
        <v>12185</v>
      </c>
      <c r="S6588" s="21" t="s">
        <v>12186</v>
      </c>
      <c r="T6588" s="27" t="s">
        <v>12233</v>
      </c>
      <c r="U6588" s="23"/>
      <c r="V6588" s="23"/>
      <c r="W6588" s="15">
        <f t="shared" si="2"/>
        <v>45635</v>
      </c>
      <c r="X6588" s="24">
        <v>6587.0</v>
      </c>
      <c r="Y6588" s="17" t="str">
        <f t="shared" si="9759"/>
        <v>=COUNTIFS(C$3:C6588,C6588)</v>
      </c>
      <c r="Z6588" s="25" t="str">
        <f t="shared" si="9760"/>
        <v>#NAME?</v>
      </c>
      <c r="AA6588" s="25" t="str">
        <f t="shared" si="9761"/>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26"/>
        <v>0</v>
      </c>
      <c r="C6589" s="130"/>
      <c r="D6589" s="130"/>
      <c r="E6589" s="130"/>
      <c r="F6589" s="130"/>
      <c r="G6589" s="130"/>
      <c r="H6589" s="130"/>
      <c r="I6589" s="130"/>
      <c r="J6589" s="130"/>
      <c r="K6589" s="130"/>
      <c r="L6589" s="130"/>
      <c r="M6589" s="130"/>
      <c r="N6589" s="130"/>
      <c r="O6589" s="130"/>
      <c r="P6589" s="130"/>
      <c r="Q6589" s="130"/>
      <c r="R6589" s="130"/>
      <c r="S6589" s="130"/>
      <c r="T6589" s="130"/>
      <c r="U6589" s="36"/>
      <c r="V6589" s="36"/>
      <c r="W6589" s="15">
        <f t="shared" si="2"/>
        <v>45635</v>
      </c>
      <c r="X6589" s="24">
        <v>6588.0</v>
      </c>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26"/>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2"/>
        <v>45635</v>
      </c>
      <c r="X6590" s="24">
        <v>6589.0</v>
      </c>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26"/>
        <v>1</v>
      </c>
      <c r="C6591" s="12" t="s">
        <v>12234</v>
      </c>
      <c r="D6591" s="21"/>
      <c r="E6591" s="21"/>
      <c r="F6591" s="21"/>
      <c r="G6591" s="21"/>
      <c r="H6591" s="21"/>
      <c r="I6591" s="21"/>
      <c r="J6591" s="21"/>
      <c r="K6591" s="21"/>
      <c r="L6591" s="21"/>
      <c r="M6591" s="21"/>
      <c r="N6591" s="21"/>
      <c r="O6591" s="21"/>
      <c r="P6591" s="21"/>
      <c r="Q6591" s="21"/>
      <c r="R6591" s="21"/>
      <c r="S6591" s="21"/>
      <c r="T6591" s="21"/>
      <c r="U6591" s="23"/>
      <c r="V6591" s="23"/>
      <c r="W6591" s="15">
        <f t="shared" si="2"/>
        <v>45635</v>
      </c>
      <c r="X6591" s="24">
        <v>6590.0</v>
      </c>
      <c r="Y6591" s="17" t="str">
        <f t="shared" ref="Y6591:Y6595" si="9763">formulatext(A6591)</f>
        <v>#N/A</v>
      </c>
      <c r="Z6591" s="25" t="str">
        <f t="shared" ref="Z6591:Z6595" si="9764">org.libreoffice.regex(Y6591,"(\= COUNTIFS\(C\$\d{1,3}:)(C\d{1,3})(,)(C\d{1,3})(\))","$2")</f>
        <v>#NAME?</v>
      </c>
      <c r="AA6591" s="25" t="str">
        <f t="shared" ref="AA6591:AA6595" si="9765">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66">COUNTIFS(C$3:C6592,C6592)</f>
        <v>1</v>
      </c>
      <c r="B6592" s="10">
        <f t="shared" si="9626"/>
        <v>1</v>
      </c>
      <c r="C6592" s="12" t="s">
        <v>12235</v>
      </c>
      <c r="D6592" s="21" t="s">
        <v>47</v>
      </c>
      <c r="E6592" s="21" t="s">
        <v>12236</v>
      </c>
      <c r="F6592" s="21"/>
      <c r="G6592" s="21"/>
      <c r="H6592" s="21" t="s">
        <v>12237</v>
      </c>
      <c r="I6592" s="21"/>
      <c r="J6592" s="21"/>
      <c r="K6592" s="21"/>
      <c r="L6592" s="21"/>
      <c r="M6592" s="21"/>
      <c r="N6592" s="21" t="s">
        <v>12238</v>
      </c>
      <c r="O6592" s="27" t="s">
        <v>65</v>
      </c>
      <c r="P6592" s="27" t="s">
        <v>12239</v>
      </c>
      <c r="Q6592" s="21"/>
      <c r="R6592" s="21" t="s">
        <v>12185</v>
      </c>
      <c r="S6592" s="21" t="s">
        <v>12186</v>
      </c>
      <c r="T6592" s="22" t="s">
        <v>12240</v>
      </c>
      <c r="U6592" s="23"/>
      <c r="V6592" s="23"/>
      <c r="W6592" s="15">
        <f t="shared" si="2"/>
        <v>45635</v>
      </c>
      <c r="X6592" s="24">
        <v>6591.0</v>
      </c>
      <c r="Y6592" s="17" t="str">
        <f t="shared" si="9763"/>
        <v>=COUNTIFS(C$3:C6592,C6592)</v>
      </c>
      <c r="Z6592" s="25" t="str">
        <f t="shared" si="9764"/>
        <v>#NAME?</v>
      </c>
      <c r="AA6592" s="25" t="str">
        <f t="shared" si="9765"/>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66"/>
        <v>1</v>
      </c>
      <c r="B6593" s="10">
        <f t="shared" si="9626"/>
        <v>1</v>
      </c>
      <c r="C6593" s="12" t="s">
        <v>12241</v>
      </c>
      <c r="D6593" s="21" t="s">
        <v>29</v>
      </c>
      <c r="E6593" s="21" t="s">
        <v>12242</v>
      </c>
      <c r="F6593" s="21"/>
      <c r="G6593" s="21"/>
      <c r="H6593" s="21" t="s">
        <v>12243</v>
      </c>
      <c r="I6593" s="21"/>
      <c r="J6593" s="21"/>
      <c r="K6593" s="21"/>
      <c r="L6593" s="21"/>
      <c r="M6593" s="21"/>
      <c r="N6593" s="21" t="s">
        <v>12244</v>
      </c>
      <c r="O6593" s="21"/>
      <c r="P6593" s="21"/>
      <c r="Q6593" s="21"/>
      <c r="R6593" s="21" t="s">
        <v>12185</v>
      </c>
      <c r="S6593" s="21" t="s">
        <v>12186</v>
      </c>
      <c r="T6593" s="22" t="s">
        <v>12245</v>
      </c>
      <c r="U6593" s="23"/>
      <c r="V6593" s="23"/>
      <c r="W6593" s="15">
        <f t="shared" si="2"/>
        <v>45635</v>
      </c>
      <c r="X6593" s="24">
        <v>6592.0</v>
      </c>
      <c r="Y6593" s="17" t="str">
        <f t="shared" si="9763"/>
        <v>=COUNTIFS(C$3:C6593,C6593)</v>
      </c>
      <c r="Z6593" s="25" t="str">
        <f t="shared" si="9764"/>
        <v>#NAME?</v>
      </c>
      <c r="AA6593" s="25" t="str">
        <f t="shared" si="9765"/>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66"/>
        <v>1</v>
      </c>
      <c r="B6594" s="10">
        <f t="shared" si="9626"/>
        <v>3</v>
      </c>
      <c r="C6594" s="12" t="s">
        <v>12246</v>
      </c>
      <c r="D6594" s="21" t="s">
        <v>47</v>
      </c>
      <c r="E6594" s="21" t="s">
        <v>12247</v>
      </c>
      <c r="F6594" s="21"/>
      <c r="G6594" s="21"/>
      <c r="H6594" s="21" t="s">
        <v>12248</v>
      </c>
      <c r="I6594" s="21" t="s">
        <v>12249</v>
      </c>
      <c r="J6594" s="21" t="s">
        <v>1627</v>
      </c>
      <c r="K6594" s="21">
        <v>1.0</v>
      </c>
      <c r="L6594" s="21" t="s">
        <v>35</v>
      </c>
      <c r="M6594" s="21"/>
      <c r="N6594" s="21" t="s">
        <v>3415</v>
      </c>
      <c r="O6594" s="21"/>
      <c r="P6594" s="21"/>
      <c r="Q6594" s="21"/>
      <c r="R6594" s="21" t="s">
        <v>12185</v>
      </c>
      <c r="S6594" s="21" t="s">
        <v>12186</v>
      </c>
      <c r="T6594" s="21" t="s">
        <v>12250</v>
      </c>
      <c r="U6594" s="23"/>
      <c r="V6594" s="23"/>
      <c r="W6594" s="15">
        <f t="shared" si="2"/>
        <v>45635</v>
      </c>
      <c r="X6594" s="24">
        <v>6593.0</v>
      </c>
      <c r="Y6594" s="17" t="str">
        <f t="shared" si="9763"/>
        <v>=COUNTIFS(C$3:C6594,C6594)</v>
      </c>
      <c r="Z6594" s="25" t="str">
        <f t="shared" si="9764"/>
        <v>#NAME?</v>
      </c>
      <c r="AA6594" s="25" t="str">
        <f t="shared" si="9765"/>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66"/>
        <v>1</v>
      </c>
      <c r="B6595" s="10">
        <f t="shared" si="9626"/>
        <v>3</v>
      </c>
      <c r="C6595" s="12" t="s">
        <v>12251</v>
      </c>
      <c r="D6595" s="21" t="s">
        <v>401</v>
      </c>
      <c r="E6595" s="21" t="s">
        <v>12252</v>
      </c>
      <c r="F6595" s="21"/>
      <c r="G6595" s="21"/>
      <c r="H6595" s="21" t="s">
        <v>12253</v>
      </c>
      <c r="I6595" s="21"/>
      <c r="J6595" s="21" t="s">
        <v>1145</v>
      </c>
      <c r="K6595" s="21">
        <v>1.0</v>
      </c>
      <c r="L6595" s="21" t="s">
        <v>35</v>
      </c>
      <c r="M6595" s="21"/>
      <c r="N6595" s="21" t="s">
        <v>12254</v>
      </c>
      <c r="O6595" s="21"/>
      <c r="P6595" s="21"/>
      <c r="Q6595" s="21"/>
      <c r="R6595" s="21" t="s">
        <v>12185</v>
      </c>
      <c r="S6595" s="21" t="s">
        <v>12186</v>
      </c>
      <c r="T6595" s="21" t="s">
        <v>12255</v>
      </c>
      <c r="U6595" s="23"/>
      <c r="V6595" s="23"/>
      <c r="W6595" s="15">
        <f t="shared" si="2"/>
        <v>45635</v>
      </c>
      <c r="X6595" s="24">
        <v>6594.0</v>
      </c>
      <c r="Y6595" s="17" t="str">
        <f t="shared" si="9763"/>
        <v>=COUNTIFS(C$3:C6595,C6595)</v>
      </c>
      <c r="Z6595" s="25" t="str">
        <f t="shared" si="9764"/>
        <v>#NAME?</v>
      </c>
      <c r="AA6595" s="25" t="str">
        <f t="shared" si="9765"/>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26"/>
        <v>0</v>
      </c>
      <c r="C6596" s="130"/>
      <c r="D6596" s="130"/>
      <c r="E6596" s="130"/>
      <c r="F6596" s="130"/>
      <c r="G6596" s="130"/>
      <c r="H6596" s="130"/>
      <c r="I6596" s="130"/>
      <c r="J6596" s="130"/>
      <c r="K6596" s="130"/>
      <c r="L6596" s="130"/>
      <c r="M6596" s="130"/>
      <c r="N6596" s="130"/>
      <c r="O6596" s="130"/>
      <c r="P6596" s="130"/>
      <c r="Q6596" s="130"/>
      <c r="R6596" s="130"/>
      <c r="S6596" s="130"/>
      <c r="T6596" s="130"/>
      <c r="U6596" s="36"/>
      <c r="V6596" s="36"/>
      <c r="W6596" s="15">
        <f t="shared" si="2"/>
        <v>45635</v>
      </c>
      <c r="X6596" s="24">
        <v>6595.0</v>
      </c>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26"/>
        <v>1</v>
      </c>
      <c r="C6597" s="12" t="s">
        <v>12256</v>
      </c>
      <c r="D6597" s="21"/>
      <c r="E6597" s="21"/>
      <c r="F6597" s="21"/>
      <c r="G6597" s="21"/>
      <c r="H6597" s="21"/>
      <c r="I6597" s="21"/>
      <c r="J6597" s="21"/>
      <c r="K6597" s="21"/>
      <c r="L6597" s="21"/>
      <c r="M6597" s="21"/>
      <c r="N6597" s="21"/>
      <c r="O6597" s="21"/>
      <c r="P6597" s="21"/>
      <c r="Q6597" s="21"/>
      <c r="R6597" s="21"/>
      <c r="S6597" s="21"/>
      <c r="T6597" s="21"/>
      <c r="U6597" s="23"/>
      <c r="V6597" s="23"/>
      <c r="W6597" s="15">
        <f t="shared" si="2"/>
        <v>45635</v>
      </c>
      <c r="X6597" s="24">
        <v>6596.0</v>
      </c>
      <c r="Y6597" s="17" t="str">
        <f t="shared" ref="Y6597:Y6601" si="9767">formulatext(A6597)</f>
        <v>#N/A</v>
      </c>
      <c r="Z6597" s="25" t="str">
        <f t="shared" ref="Z6597:Z6601" si="9768">org.libreoffice.regex(Y6597,"(\= COUNTIFS\(C\$\d{1,3}:)(C\d{1,3})(,)(C\d{1,3})(\))","$2")</f>
        <v>#NAME?</v>
      </c>
      <c r="AA6597" s="25" t="str">
        <f t="shared" ref="AA6597:AA6601" si="9769">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70">COUNTIFS(C$3:C6598,C6598)</f>
        <v>1</v>
      </c>
      <c r="B6598" s="10">
        <f t="shared" si="9626"/>
        <v>1</v>
      </c>
      <c r="C6598" s="12" t="s">
        <v>12257</v>
      </c>
      <c r="D6598" s="21" t="s">
        <v>47</v>
      </c>
      <c r="E6598" s="21" t="s">
        <v>12258</v>
      </c>
      <c r="F6598" s="21"/>
      <c r="G6598" s="21"/>
      <c r="H6598" s="21" t="s">
        <v>12259</v>
      </c>
      <c r="I6598" s="21"/>
      <c r="J6598" s="21"/>
      <c r="K6598" s="21"/>
      <c r="L6598" s="21"/>
      <c r="M6598" s="21"/>
      <c r="N6598" s="21" t="s">
        <v>12260</v>
      </c>
      <c r="O6598" s="21" t="s">
        <v>1153</v>
      </c>
      <c r="P6598" s="21" t="s">
        <v>12261</v>
      </c>
      <c r="Q6598" s="21"/>
      <c r="R6598" s="21" t="s">
        <v>12185</v>
      </c>
      <c r="S6598" s="21" t="s">
        <v>12186</v>
      </c>
      <c r="T6598" s="21" t="s">
        <v>12262</v>
      </c>
      <c r="U6598" s="23"/>
      <c r="V6598" s="23"/>
      <c r="W6598" s="15">
        <f t="shared" si="2"/>
        <v>45635</v>
      </c>
      <c r="X6598" s="24">
        <v>6597.0</v>
      </c>
      <c r="Y6598" s="17" t="str">
        <f t="shared" si="9767"/>
        <v>=COUNTIFS(C$3:C6598,C6598)</v>
      </c>
      <c r="Z6598" s="25" t="str">
        <f t="shared" si="9768"/>
        <v>#NAME?</v>
      </c>
      <c r="AA6598" s="25" t="str">
        <f t="shared" si="9769"/>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70"/>
        <v>1</v>
      </c>
      <c r="B6599" s="10">
        <f t="shared" si="9626"/>
        <v>1</v>
      </c>
      <c r="C6599" s="12" t="s">
        <v>12263</v>
      </c>
      <c r="D6599" s="21" t="s">
        <v>47</v>
      </c>
      <c r="E6599" s="21" t="s">
        <v>2064</v>
      </c>
      <c r="F6599" s="21"/>
      <c r="G6599" s="21"/>
      <c r="H6599" s="21" t="s">
        <v>12264</v>
      </c>
      <c r="I6599" s="21"/>
      <c r="J6599" s="21" t="s">
        <v>580</v>
      </c>
      <c r="K6599" s="21">
        <v>1.0</v>
      </c>
      <c r="L6599" s="21" t="s">
        <v>35</v>
      </c>
      <c r="M6599" s="21"/>
      <c r="N6599" s="21" t="s">
        <v>12265</v>
      </c>
      <c r="O6599" s="21"/>
      <c r="P6599" s="21"/>
      <c r="Q6599" s="21"/>
      <c r="R6599" s="21" t="s">
        <v>12185</v>
      </c>
      <c r="S6599" s="21" t="s">
        <v>12186</v>
      </c>
      <c r="T6599" s="21" t="s">
        <v>12266</v>
      </c>
      <c r="U6599" s="23"/>
      <c r="V6599" s="23"/>
      <c r="W6599" s="15">
        <f t="shared" si="2"/>
        <v>45635</v>
      </c>
      <c r="X6599" s="24">
        <v>6598.0</v>
      </c>
      <c r="Y6599" s="17" t="str">
        <f t="shared" si="9767"/>
        <v>=COUNTIFS(C$3:C6599,C6599)</v>
      </c>
      <c r="Z6599" s="25" t="str">
        <f t="shared" si="9768"/>
        <v>#NAME?</v>
      </c>
      <c r="AA6599" s="25" t="str">
        <f t="shared" si="9769"/>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0"/>
        <v>2</v>
      </c>
      <c r="B6600" s="10">
        <f t="shared" si="9626"/>
        <v>3</v>
      </c>
      <c r="C6600" s="12" t="s">
        <v>12246</v>
      </c>
      <c r="D6600" s="21" t="str">
        <f t="shared" ref="D6600:D6601" si="9771">VLOOKUP($C6600,$C$1:$P$7320,2,0)</f>
        <v>noun</v>
      </c>
      <c r="E6600" s="21" t="str">
        <f t="shared" ref="E6600:E6601" si="9772">VLOOKUP($C6600,$C$1:$P$7320,3,0)</f>
        <v>masc nom sg of vinaya</v>
      </c>
      <c r="F6600" s="21" t="str">
        <f t="shared" ref="F6600:F6601" si="9773">VLOOKUP($C6600,$C$1:$P$7320,4,0)</f>
        <v/>
      </c>
      <c r="G6600" s="21" t="str">
        <f t="shared" ref="G6600:G6601" si="9774">VLOOKUP($C6600,$C$1:$P$7320,3,0)</f>
        <v>masc nom sg of vinaya</v>
      </c>
      <c r="H6600" s="21" t="str">
        <f t="shared" ref="H6600:H6601" si="9775">VLOOKUP($C6600,$C$1:$P$7320,6,0)</f>
        <v>verdict, resolution, judgement</v>
      </c>
      <c r="I6600" s="21" t="str">
        <f t="shared" ref="I6600:I6601" si="9776">VLOOKUP($C6600,$C$1:$P$7320,7,0)</f>
        <v>removing</v>
      </c>
      <c r="J6600" s="21" t="str">
        <f t="shared" ref="J6600:J6601" si="9777">VLOOKUP($C6600,$C$1:$P$7320,8,0)</f>
        <v>√nī (lead)</v>
      </c>
      <c r="K6600" s="21">
        <f t="shared" ref="K6600:K6601" si="9778">VLOOKUP($C6600,$C$1:$P$7320,9,0)</f>
        <v>1</v>
      </c>
      <c r="L6600" s="21" t="str">
        <f t="shared" ref="L6600:L6601" si="9779">VLOOKUP($C6600,$C$1:$P$7320,10,0)</f>
        <v>a</v>
      </c>
      <c r="M6600" s="21" t="str">
        <f t="shared" ref="M6600:M6601" si="9780">VLOOKUP($C6600,$C$1:$P$7320,11,0)</f>
        <v/>
      </c>
      <c r="N6600" s="21" t="str">
        <f t="shared" ref="N6600:N6601" si="9781">VLOOKUP($C6600,$C$1:$P$7320,12,0)</f>
        <v>vi + √nī &gt; nay + *a</v>
      </c>
      <c r="O6600" s="21" t="str">
        <f t="shared" ref="O6600:O6601" si="9782">VLOOKUP($C6600,$C$1:$P$7320,13,0)</f>
        <v/>
      </c>
      <c r="P6600" s="21" t="str">
        <f t="shared" ref="P6600:P6601" si="9783">VLOOKUP($C6600,$C$1:$P$7320,14,0)</f>
        <v/>
      </c>
      <c r="Q6600" s="21"/>
      <c r="R6600" s="21" t="s">
        <v>12185</v>
      </c>
      <c r="S6600" s="21" t="s">
        <v>12186</v>
      </c>
      <c r="T6600" s="21" t="s">
        <v>12267</v>
      </c>
      <c r="U6600" s="23"/>
      <c r="V6600" s="23"/>
      <c r="W6600" s="15">
        <f t="shared" si="2"/>
        <v>45635</v>
      </c>
      <c r="X6600" s="24">
        <v>6599.0</v>
      </c>
      <c r="Y6600" s="17" t="str">
        <f t="shared" si="9767"/>
        <v>=COUNTIFS(C$3:C6600,C6600)</v>
      </c>
      <c r="Z6600" s="25" t="str">
        <f t="shared" si="9768"/>
        <v>#NAME?</v>
      </c>
      <c r="AA6600" s="25" t="str">
        <f t="shared" si="9769"/>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0"/>
        <v>2</v>
      </c>
      <c r="B6601" s="10">
        <f t="shared" si="9626"/>
        <v>3</v>
      </c>
      <c r="C6601" s="12" t="s">
        <v>12251</v>
      </c>
      <c r="D6601" s="21" t="str">
        <f t="shared" si="9771"/>
        <v>ptp</v>
      </c>
      <c r="E6601" s="21" t="str">
        <f t="shared" si="9772"/>
        <v>masc nom sg of dātabba</v>
      </c>
      <c r="F6601" s="21" t="str">
        <f t="shared" si="9773"/>
        <v/>
      </c>
      <c r="G6601" s="21" t="str">
        <f t="shared" si="9774"/>
        <v>masc nom sg of dātabba</v>
      </c>
      <c r="H6601" s="21" t="str">
        <f t="shared" si="9775"/>
        <v>should be given </v>
      </c>
      <c r="I6601" s="21" t="str">
        <f t="shared" si="9776"/>
        <v/>
      </c>
      <c r="J6601" s="21" t="str">
        <f t="shared" si="9777"/>
        <v>√dā (give)</v>
      </c>
      <c r="K6601" s="21">
        <f t="shared" si="9778"/>
        <v>1</v>
      </c>
      <c r="L6601" s="21" t="str">
        <f t="shared" si="9779"/>
        <v>a</v>
      </c>
      <c r="M6601" s="21" t="str">
        <f t="shared" si="9780"/>
        <v/>
      </c>
      <c r="N6601" s="21" t="str">
        <f t="shared" si="9781"/>
        <v>√dā + tabba</v>
      </c>
      <c r="O6601" s="21" t="str">
        <f t="shared" si="9782"/>
        <v/>
      </c>
      <c r="P6601" s="21" t="str">
        <f t="shared" si="9783"/>
        <v/>
      </c>
      <c r="Q6601" s="21"/>
      <c r="R6601" s="21" t="s">
        <v>12185</v>
      </c>
      <c r="S6601" s="21" t="s">
        <v>12186</v>
      </c>
      <c r="T6601" s="21" t="s">
        <v>12267</v>
      </c>
      <c r="U6601" s="23"/>
      <c r="V6601" s="23"/>
      <c r="W6601" s="15">
        <f t="shared" si="2"/>
        <v>45635</v>
      </c>
      <c r="X6601" s="24">
        <v>6600.0</v>
      </c>
      <c r="Y6601" s="17" t="str">
        <f t="shared" si="9767"/>
        <v>=COUNTIFS(C$3:C6601,C6601)</v>
      </c>
      <c r="Z6601" s="25" t="str">
        <f t="shared" si="9768"/>
        <v>#NAME?</v>
      </c>
      <c r="AA6601" s="25" t="str">
        <f t="shared" si="9769"/>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26"/>
        <v>0</v>
      </c>
      <c r="C6602" s="130"/>
      <c r="D6602" s="130"/>
      <c r="E6602" s="130"/>
      <c r="F6602" s="130"/>
      <c r="G6602" s="130"/>
      <c r="H6602" s="130"/>
      <c r="I6602" s="130"/>
      <c r="J6602" s="130"/>
      <c r="K6602" s="130"/>
      <c r="L6602" s="130"/>
      <c r="M6602" s="130"/>
      <c r="N6602" s="130"/>
      <c r="O6602" s="130"/>
      <c r="P6602" s="130"/>
      <c r="Q6602" s="130"/>
      <c r="R6602" s="130"/>
      <c r="S6602" s="130"/>
      <c r="T6602" s="130"/>
      <c r="U6602" s="36"/>
      <c r="V6602" s="36"/>
      <c r="W6602" s="15">
        <f t="shared" si="2"/>
        <v>45635</v>
      </c>
      <c r="X6602" s="24">
        <v>6601.0</v>
      </c>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26"/>
        <v>1</v>
      </c>
      <c r="C6603" s="12" t="s">
        <v>12268</v>
      </c>
      <c r="D6603" s="21"/>
      <c r="E6603" s="21"/>
      <c r="F6603" s="21"/>
      <c r="G6603" s="21"/>
      <c r="H6603" s="21"/>
      <c r="I6603" s="21"/>
      <c r="J6603" s="21"/>
      <c r="K6603" s="21"/>
      <c r="L6603" s="21"/>
      <c r="M6603" s="21"/>
      <c r="N6603" s="21"/>
      <c r="O6603" s="21"/>
      <c r="P6603" s="21"/>
      <c r="Q6603" s="21"/>
      <c r="R6603" s="21"/>
      <c r="S6603" s="21"/>
      <c r="T6603" s="21"/>
      <c r="U6603" s="23"/>
      <c r="V6603" s="23"/>
      <c r="W6603" s="15">
        <f t="shared" si="2"/>
        <v>45635</v>
      </c>
      <c r="X6603" s="24">
        <v>6602.0</v>
      </c>
      <c r="Y6603" s="17" t="str">
        <f t="shared" ref="Y6603:Y6607" si="9784">formulatext(A6603)</f>
        <v>#N/A</v>
      </c>
      <c r="Z6603" s="25" t="str">
        <f t="shared" ref="Z6603:Z6607" si="9785">org.libreoffice.regex(Y6603,"(\= COUNTIFS\(C\$\d{1,3}:)(C\d{1,3})(,)(C\d{1,3})(\))","$2")</f>
        <v>#NAME?</v>
      </c>
      <c r="AA6603" s="25" t="str">
        <f t="shared" ref="AA6603:AA6607" si="9786">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87">COUNTIFS(C$3:C6604,C6604)</f>
        <v>1</v>
      </c>
      <c r="B6604" s="10">
        <f t="shared" si="9626"/>
        <v>1</v>
      </c>
      <c r="C6604" s="12" t="s">
        <v>12269</v>
      </c>
      <c r="D6604" s="21" t="s">
        <v>47</v>
      </c>
      <c r="E6604" s="21" t="s">
        <v>12270</v>
      </c>
      <c r="F6604" s="21"/>
      <c r="G6604" s="21"/>
      <c r="H6604" s="21" t="s">
        <v>12271</v>
      </c>
      <c r="I6604" s="21" t="s">
        <v>12272</v>
      </c>
      <c r="J6604" s="21"/>
      <c r="K6604" s="21"/>
      <c r="L6604" s="21"/>
      <c r="M6604" s="21"/>
      <c r="N6604" s="21" t="s">
        <v>12273</v>
      </c>
      <c r="O6604" s="21" t="s">
        <v>1153</v>
      </c>
      <c r="P6604" s="21" t="s">
        <v>12274</v>
      </c>
      <c r="Q6604" s="21"/>
      <c r="R6604" s="21" t="s">
        <v>12185</v>
      </c>
      <c r="S6604" s="21" t="s">
        <v>12186</v>
      </c>
      <c r="T6604" s="21" t="s">
        <v>12275</v>
      </c>
      <c r="U6604" s="23"/>
      <c r="V6604" s="23"/>
      <c r="W6604" s="15">
        <f t="shared" si="2"/>
        <v>45635</v>
      </c>
      <c r="X6604" s="24">
        <v>6603.0</v>
      </c>
      <c r="Y6604" s="17" t="str">
        <f t="shared" si="9784"/>
        <v>=COUNTIFS(C$3:C6604,C6604)</v>
      </c>
      <c r="Z6604" s="25" t="str">
        <f t="shared" si="9785"/>
        <v>#NAME?</v>
      </c>
      <c r="AA6604" s="25" t="str">
        <f t="shared" si="9786"/>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87"/>
        <v>1</v>
      </c>
      <c r="B6605" s="10">
        <f t="shared" si="9626"/>
        <v>1</v>
      </c>
      <c r="C6605" s="12" t="s">
        <v>12276</v>
      </c>
      <c r="D6605" s="21" t="s">
        <v>183</v>
      </c>
      <c r="E6605" s="21" t="s">
        <v>12277</v>
      </c>
      <c r="F6605" s="21"/>
      <c r="G6605" s="21"/>
      <c r="H6605" s="21" t="s">
        <v>12278</v>
      </c>
      <c r="I6605" s="21" t="s">
        <v>12279</v>
      </c>
      <c r="J6605" s="21" t="s">
        <v>1288</v>
      </c>
      <c r="K6605" s="21">
        <v>3.0</v>
      </c>
      <c r="L6605" s="21" t="s">
        <v>76</v>
      </c>
      <c r="M6605" s="21"/>
      <c r="N6605" s="21" t="s">
        <v>12280</v>
      </c>
      <c r="O6605" s="21"/>
      <c r="P6605" s="21"/>
      <c r="Q6605" s="21"/>
      <c r="R6605" s="21" t="s">
        <v>12185</v>
      </c>
      <c r="S6605" s="21" t="s">
        <v>12186</v>
      </c>
      <c r="T6605" s="21" t="s">
        <v>12281</v>
      </c>
      <c r="U6605" s="23"/>
      <c r="V6605" s="23"/>
      <c r="W6605" s="15">
        <f t="shared" si="2"/>
        <v>45635</v>
      </c>
      <c r="X6605" s="24">
        <v>6604.0</v>
      </c>
      <c r="Y6605" s="17" t="str">
        <f t="shared" si="9784"/>
        <v>=COUNTIFS(C$3:C6605,C6605)</v>
      </c>
      <c r="Z6605" s="25" t="str">
        <f t="shared" si="9785"/>
        <v>#NAME?</v>
      </c>
      <c r="AA6605" s="25" t="str">
        <f t="shared" si="9786"/>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87"/>
        <v>3</v>
      </c>
      <c r="B6606" s="10">
        <f t="shared" si="9626"/>
        <v>3</v>
      </c>
      <c r="C6606" s="12" t="s">
        <v>12246</v>
      </c>
      <c r="D6606" s="21" t="str">
        <f t="shared" ref="D6606:D6607" si="9788">VLOOKUP($C6606,$C$1:$P$7320,2,0)</f>
        <v>noun</v>
      </c>
      <c r="E6606" s="21" t="str">
        <f t="shared" ref="E6606:E6607" si="9789">VLOOKUP($C6606,$C$1:$P$7320,3,0)</f>
        <v>masc nom sg of vinaya</v>
      </c>
      <c r="F6606" s="21" t="str">
        <f t="shared" ref="F6606:F6607" si="9790">VLOOKUP($C6606,$C$1:$P$7320,4,0)</f>
        <v/>
      </c>
      <c r="G6606" s="21" t="str">
        <f t="shared" ref="G6606:G6607" si="9791">VLOOKUP($C6606,$C$1:$P$7320,3,0)</f>
        <v>masc nom sg of vinaya</v>
      </c>
      <c r="H6606" s="21" t="str">
        <f t="shared" ref="H6606:H6607" si="9792">VLOOKUP($C6606,$C$1:$P$7320,6,0)</f>
        <v>verdict, resolution, judgement</v>
      </c>
      <c r="I6606" s="21" t="str">
        <f t="shared" ref="I6606:I6607" si="9793">VLOOKUP($C6606,$C$1:$P$7320,7,0)</f>
        <v>removing</v>
      </c>
      <c r="J6606" s="21" t="str">
        <f t="shared" ref="J6606:J6607" si="9794">VLOOKUP($C6606,$C$1:$P$7320,8,0)</f>
        <v>√nī (lead)</v>
      </c>
      <c r="K6606" s="21">
        <f t="shared" ref="K6606:K6607" si="9795">VLOOKUP($C6606,$C$1:$P$7320,9,0)</f>
        <v>1</v>
      </c>
      <c r="L6606" s="21" t="str">
        <f t="shared" ref="L6606:L6607" si="9796">VLOOKUP($C6606,$C$1:$P$7320,10,0)</f>
        <v>a</v>
      </c>
      <c r="M6606" s="21" t="str">
        <f t="shared" ref="M6606:M6607" si="9797">VLOOKUP($C6606,$C$1:$P$7320,11,0)</f>
        <v/>
      </c>
      <c r="N6606" s="21" t="str">
        <f t="shared" ref="N6606:N6607" si="9798">VLOOKUP($C6606,$C$1:$P$7320,12,0)</f>
        <v>vi + √nī &gt; nay + *a</v>
      </c>
      <c r="O6606" s="21" t="str">
        <f t="shared" ref="O6606:O6607" si="9799">VLOOKUP($C6606,$C$1:$P$7320,13,0)</f>
        <v/>
      </c>
      <c r="P6606" s="21" t="str">
        <f t="shared" ref="P6606:P6607" si="9800">VLOOKUP($C6606,$C$1:$P$7320,14,0)</f>
        <v/>
      </c>
      <c r="Q6606" s="21"/>
      <c r="R6606" s="21" t="s">
        <v>12185</v>
      </c>
      <c r="S6606" s="21" t="s">
        <v>12186</v>
      </c>
      <c r="T6606" s="21" t="s">
        <v>12267</v>
      </c>
      <c r="U6606" s="23"/>
      <c r="V6606" s="23"/>
      <c r="W6606" s="15">
        <f t="shared" si="2"/>
        <v>45635</v>
      </c>
      <c r="X6606" s="24">
        <v>6605.0</v>
      </c>
      <c r="Y6606" s="17" t="str">
        <f t="shared" si="9784"/>
        <v>=COUNTIFS(C$3:C6606,C6606)</v>
      </c>
      <c r="Z6606" s="25" t="str">
        <f t="shared" si="9785"/>
        <v>#NAME?</v>
      </c>
      <c r="AA6606" s="25" t="str">
        <f t="shared" si="9786"/>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87"/>
        <v>3</v>
      </c>
      <c r="B6607" s="10">
        <f t="shared" si="9626"/>
        <v>3</v>
      </c>
      <c r="C6607" s="12" t="s">
        <v>12251</v>
      </c>
      <c r="D6607" s="21" t="str">
        <f t="shared" si="9788"/>
        <v>ptp</v>
      </c>
      <c r="E6607" s="21" t="str">
        <f t="shared" si="9789"/>
        <v>masc nom sg of dātabba</v>
      </c>
      <c r="F6607" s="21" t="str">
        <f t="shared" si="9790"/>
        <v/>
      </c>
      <c r="G6607" s="21" t="str">
        <f t="shared" si="9791"/>
        <v>masc nom sg of dātabba</v>
      </c>
      <c r="H6607" s="21" t="str">
        <f t="shared" si="9792"/>
        <v>should be given </v>
      </c>
      <c r="I6607" s="21" t="str">
        <f t="shared" si="9793"/>
        <v/>
      </c>
      <c r="J6607" s="21" t="str">
        <f t="shared" si="9794"/>
        <v>√dā (give)</v>
      </c>
      <c r="K6607" s="21">
        <f t="shared" si="9795"/>
        <v>1</v>
      </c>
      <c r="L6607" s="21" t="str">
        <f t="shared" si="9796"/>
        <v>a</v>
      </c>
      <c r="M6607" s="21" t="str">
        <f t="shared" si="9797"/>
        <v/>
      </c>
      <c r="N6607" s="21" t="str">
        <f t="shared" si="9798"/>
        <v>√dā + tabba</v>
      </c>
      <c r="O6607" s="21" t="str">
        <f t="shared" si="9799"/>
        <v/>
      </c>
      <c r="P6607" s="21" t="str">
        <f t="shared" si="9800"/>
        <v/>
      </c>
      <c r="Q6607" s="21"/>
      <c r="R6607" s="21" t="s">
        <v>12185</v>
      </c>
      <c r="S6607" s="21" t="s">
        <v>12186</v>
      </c>
      <c r="T6607" s="21" t="s">
        <v>12267</v>
      </c>
      <c r="U6607" s="23"/>
      <c r="V6607" s="23"/>
      <c r="W6607" s="15">
        <f t="shared" si="2"/>
        <v>45635</v>
      </c>
      <c r="X6607" s="24">
        <v>6606.0</v>
      </c>
      <c r="Y6607" s="17" t="str">
        <f t="shared" si="9784"/>
        <v>=COUNTIFS(C$3:C6607,C6607)</v>
      </c>
      <c r="Z6607" s="25" t="str">
        <f t="shared" si="9785"/>
        <v>#NAME?</v>
      </c>
      <c r="AA6607" s="25" t="str">
        <f t="shared" si="9786"/>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26"/>
        <v>0</v>
      </c>
      <c r="C6608" s="130"/>
      <c r="D6608" s="130"/>
      <c r="E6608" s="130"/>
      <c r="F6608" s="130"/>
      <c r="G6608" s="130"/>
      <c r="H6608" s="130"/>
      <c r="I6608" s="130"/>
      <c r="J6608" s="130"/>
      <c r="K6608" s="130"/>
      <c r="L6608" s="130"/>
      <c r="M6608" s="130"/>
      <c r="N6608" s="130"/>
      <c r="O6608" s="130"/>
      <c r="P6608" s="130"/>
      <c r="Q6608" s="130"/>
      <c r="R6608" s="130"/>
      <c r="S6608" s="130"/>
      <c r="T6608" s="130"/>
      <c r="U6608" s="36"/>
      <c r="V6608" s="36"/>
      <c r="W6608" s="15">
        <f t="shared" si="2"/>
        <v>45635</v>
      </c>
      <c r="X6608" s="24">
        <v>6607.0</v>
      </c>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26"/>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2"/>
        <v>45635</v>
      </c>
      <c r="X6609" s="24">
        <v>6608.0</v>
      </c>
      <c r="Y6609" s="17" t="str">
        <f t="shared" ref="Y6609:Y6612" si="9801">formulatext(A6609)</f>
        <v>#N/A</v>
      </c>
      <c r="Z6609" s="25" t="str">
        <f t="shared" ref="Z6609:Z6612" si="9802">org.libreoffice.regex(Y6609,"(\= COUNTIFS\(C\$\d{1,3}:)(C\d{1,3})(,)(C\d{1,3})(\))","$2")</f>
        <v>#NAME?</v>
      </c>
      <c r="AA6609" s="25" t="str">
        <f t="shared" ref="AA6609:AA6612" si="9803">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26"/>
        <v>1</v>
      </c>
      <c r="C6610" s="12" t="s">
        <v>12282</v>
      </c>
      <c r="D6610" s="21"/>
      <c r="E6610" s="21"/>
      <c r="F6610" s="21"/>
      <c r="G6610" s="21"/>
      <c r="H6610" s="21"/>
      <c r="I6610" s="21"/>
      <c r="J6610" s="21"/>
      <c r="K6610" s="21"/>
      <c r="L6610" s="21"/>
      <c r="M6610" s="21"/>
      <c r="N6610" s="21"/>
      <c r="O6610" s="21"/>
      <c r="P6610" s="21"/>
      <c r="Q6610" s="21"/>
      <c r="R6610" s="21"/>
      <c r="S6610" s="21"/>
      <c r="T6610" s="21"/>
      <c r="U6610" s="23"/>
      <c r="V6610" s="23"/>
      <c r="W6610" s="15">
        <f t="shared" si="2"/>
        <v>45635</v>
      </c>
      <c r="X6610" s="24">
        <v>6609.0</v>
      </c>
      <c r="Y6610" s="17" t="str">
        <f t="shared" si="9801"/>
        <v>#N/A</v>
      </c>
      <c r="Z6610" s="25" t="str">
        <f t="shared" si="9802"/>
        <v>#NAME?</v>
      </c>
      <c r="AA6610" s="25" t="str">
        <f t="shared" si="9803"/>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804">COUNTIFS(C$3:C6611,C6611)</f>
        <v>1</v>
      </c>
      <c r="B6611" s="10">
        <f t="shared" si="9626"/>
        <v>1</v>
      </c>
      <c r="C6611" s="12" t="s">
        <v>12283</v>
      </c>
      <c r="D6611" s="21" t="s">
        <v>47</v>
      </c>
      <c r="E6611" s="21" t="s">
        <v>12284</v>
      </c>
      <c r="F6611" s="21"/>
      <c r="G6611" s="21"/>
      <c r="H6611" s="21" t="s">
        <v>12285</v>
      </c>
      <c r="I6611" s="21" t="s">
        <v>12286</v>
      </c>
      <c r="J6611" s="21"/>
      <c r="K6611" s="21"/>
      <c r="L6611" s="21"/>
      <c r="M6611" s="21"/>
      <c r="N6611" s="21" t="s">
        <v>12287</v>
      </c>
      <c r="O6611" s="21"/>
      <c r="P6611" s="21"/>
      <c r="Q6611" s="21" t="s">
        <v>12288</v>
      </c>
      <c r="R6611" s="21" t="s">
        <v>12185</v>
      </c>
      <c r="S6611" s="21" t="s">
        <v>12186</v>
      </c>
      <c r="T6611" s="22" t="s">
        <v>12289</v>
      </c>
      <c r="U6611" s="23"/>
      <c r="V6611" s="23"/>
      <c r="W6611" s="15">
        <f t="shared" si="2"/>
        <v>45635</v>
      </c>
      <c r="X6611" s="24">
        <v>6610.0</v>
      </c>
      <c r="Y6611" s="17" t="str">
        <f t="shared" si="9801"/>
        <v>=COUNTIFS(C$3:C6611,C6611)</v>
      </c>
      <c r="Z6611" s="25" t="str">
        <f t="shared" si="9802"/>
        <v>#NAME?</v>
      </c>
      <c r="AA6611" s="25" t="str">
        <f t="shared" si="9803"/>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804"/>
        <v>4</v>
      </c>
      <c r="B6612" s="10">
        <f t="shared" si="9626"/>
        <v>4</v>
      </c>
      <c r="C6612" s="12" t="s">
        <v>4834</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12290</v>
      </c>
      <c r="R6612" s="21" t="s">
        <v>12185</v>
      </c>
      <c r="S6612" s="21" t="s">
        <v>12186</v>
      </c>
      <c r="T6612" s="21" t="s">
        <v>12291</v>
      </c>
      <c r="U6612" s="23"/>
      <c r="V6612" s="23"/>
      <c r="W6612" s="15">
        <f t="shared" si="2"/>
        <v>45635</v>
      </c>
      <c r="X6612" s="24">
        <v>6611.0</v>
      </c>
      <c r="Y6612" s="17" t="str">
        <f t="shared" si="9801"/>
        <v>=COUNTIFS(C$3:C6612,C6612)</v>
      </c>
      <c r="Z6612" s="25" t="str">
        <f t="shared" si="9802"/>
        <v>#NAME?</v>
      </c>
      <c r="AA6612" s="25" t="str">
        <f t="shared" si="9803"/>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26"/>
        <v>0</v>
      </c>
      <c r="C6613" s="130"/>
      <c r="D6613" s="130"/>
      <c r="E6613" s="130"/>
      <c r="F6613" s="130"/>
      <c r="G6613" s="130"/>
      <c r="H6613" s="130"/>
      <c r="I6613" s="130"/>
      <c r="J6613" s="130"/>
      <c r="K6613" s="130"/>
      <c r="L6613" s="130"/>
      <c r="M6613" s="130"/>
      <c r="N6613" s="130"/>
      <c r="O6613" s="130"/>
      <c r="P6613" s="130"/>
      <c r="Q6613" s="130"/>
      <c r="R6613" s="130"/>
      <c r="S6613" s="130"/>
      <c r="T6613" s="130"/>
      <c r="U6613" s="36"/>
      <c r="V6613" s="36"/>
      <c r="W6613" s="15">
        <f t="shared" si="2"/>
        <v>45635</v>
      </c>
      <c r="X6613" s="24">
        <v>6612.0</v>
      </c>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26"/>
        <v>1</v>
      </c>
      <c r="C6614" s="12" t="s">
        <v>12292</v>
      </c>
      <c r="D6614" s="21"/>
      <c r="E6614" s="21"/>
      <c r="F6614" s="21"/>
      <c r="G6614" s="21"/>
      <c r="H6614" s="21"/>
      <c r="I6614" s="21"/>
      <c r="J6614" s="21"/>
      <c r="K6614" s="21"/>
      <c r="L6614" s="21"/>
      <c r="M6614" s="21"/>
      <c r="N6614" s="21"/>
      <c r="O6614" s="21"/>
      <c r="P6614" s="21"/>
      <c r="Q6614" s="21"/>
      <c r="R6614" s="21"/>
      <c r="S6614" s="21"/>
      <c r="T6614" s="21"/>
      <c r="U6614" s="23"/>
      <c r="V6614" s="23"/>
      <c r="W6614" s="15">
        <f t="shared" si="2"/>
        <v>45635</v>
      </c>
      <c r="X6614" s="24">
        <v>6613.0</v>
      </c>
      <c r="Y6614" s="17" t="str">
        <f t="shared" ref="Y6614:Y6615" si="9805">formulatext(A6614)</f>
        <v>#N/A</v>
      </c>
      <c r="Z6614" s="25" t="str">
        <f t="shared" ref="Z6614:Z6615" si="9806">org.libreoffice.regex(Y6614,"(\= COUNTIFS\(C\$\d{1,3}:)(C\d{1,3})(,)(C\d{1,3})(\))","$2")</f>
        <v>#NAME?</v>
      </c>
      <c r="AA6614" s="25" t="str">
        <f t="shared" ref="AA6614:AA6615" si="9807">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26"/>
        <v>1</v>
      </c>
      <c r="C6615" s="12" t="s">
        <v>12293</v>
      </c>
      <c r="D6615" s="21" t="s">
        <v>47</v>
      </c>
      <c r="E6615" s="21" t="s">
        <v>12294</v>
      </c>
      <c r="F6615" s="21"/>
      <c r="G6615" s="21"/>
      <c r="H6615" s="21" t="s">
        <v>12295</v>
      </c>
      <c r="I6615" s="21" t="s">
        <v>12296</v>
      </c>
      <c r="J6615" s="21"/>
      <c r="K6615" s="21"/>
      <c r="L6615" s="21"/>
      <c r="M6615" s="21"/>
      <c r="N6615" s="21" t="s">
        <v>12297</v>
      </c>
      <c r="O6615" s="21"/>
      <c r="P6615" s="21"/>
      <c r="Q6615" s="21"/>
      <c r="R6615" s="21" t="s">
        <v>12185</v>
      </c>
      <c r="S6615" s="21" t="s">
        <v>12186</v>
      </c>
      <c r="T6615" s="21" t="s">
        <v>12298</v>
      </c>
      <c r="U6615" s="23"/>
      <c r="V6615" s="23"/>
      <c r="W6615" s="15">
        <f t="shared" si="2"/>
        <v>45635</v>
      </c>
      <c r="X6615" s="24">
        <v>6614.0</v>
      </c>
      <c r="Y6615" s="17" t="str">
        <f t="shared" si="9805"/>
        <v>=COUNTIFS(C$3:C6615,C6615)</v>
      </c>
      <c r="Z6615" s="25" t="str">
        <f t="shared" si="9806"/>
        <v>#NAME?</v>
      </c>
      <c r="AA6615" s="25" t="str">
        <f t="shared" si="9807"/>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26"/>
        <v>0</v>
      </c>
      <c r="C6616" s="130"/>
      <c r="D6616" s="130"/>
      <c r="E6616" s="130"/>
      <c r="F6616" s="130"/>
      <c r="G6616" s="130"/>
      <c r="H6616" s="130"/>
      <c r="I6616" s="130"/>
      <c r="J6616" s="130"/>
      <c r="K6616" s="130"/>
      <c r="L6616" s="130"/>
      <c r="M6616" s="130"/>
      <c r="N6616" s="130"/>
      <c r="O6616" s="130"/>
      <c r="P6616" s="130"/>
      <c r="Q6616" s="130"/>
      <c r="R6616" s="130"/>
      <c r="S6616" s="130"/>
      <c r="T6616" s="130"/>
      <c r="U6616" s="36"/>
      <c r="V6616" s="36"/>
      <c r="W6616" s="15">
        <f t="shared" si="2"/>
        <v>45635</v>
      </c>
      <c r="X6616" s="24">
        <v>6615.0</v>
      </c>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26"/>
        <v>1</v>
      </c>
      <c r="C6617" s="12" t="s">
        <v>12299</v>
      </c>
      <c r="D6617" s="21"/>
      <c r="E6617" s="21"/>
      <c r="F6617" s="21"/>
      <c r="G6617" s="21"/>
      <c r="H6617" s="21"/>
      <c r="I6617" s="21"/>
      <c r="J6617" s="21"/>
      <c r="K6617" s="21"/>
      <c r="L6617" s="21"/>
      <c r="M6617" s="21"/>
      <c r="N6617" s="21"/>
      <c r="O6617" s="21"/>
      <c r="P6617" s="21"/>
      <c r="Q6617" s="21"/>
      <c r="R6617" s="21"/>
      <c r="S6617" s="21"/>
      <c r="T6617" s="21"/>
      <c r="U6617" s="23"/>
      <c r="V6617" s="23"/>
      <c r="W6617" s="15">
        <f t="shared" si="2"/>
        <v>45635</v>
      </c>
      <c r="X6617" s="24">
        <v>6616.0</v>
      </c>
      <c r="Y6617" s="17" t="str">
        <f t="shared" ref="Y6617:Y6620" si="9808">formulatext(A6617)</f>
        <v>#N/A</v>
      </c>
      <c r="Z6617" s="25" t="str">
        <f t="shared" ref="Z6617:Z6620" si="9809">org.libreoffice.regex(Y6617,"(\= COUNTIFS\(C\$\d{1,3}:)(C\d{1,3})(,)(C\d{1,3})(\))","$2")</f>
        <v>#NAME?</v>
      </c>
      <c r="AA6617" s="25" t="str">
        <f t="shared" ref="AA6617:AA6620" si="9810">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811">COUNTIFS(C$3:C6618,C6618)</f>
        <v>1</v>
      </c>
      <c r="B6618" s="10">
        <f t="shared" si="9626"/>
        <v>1</v>
      </c>
      <c r="C6618" s="44" t="s">
        <v>12300</v>
      </c>
      <c r="D6618" s="21" t="s">
        <v>47</v>
      </c>
      <c r="E6618" s="27" t="s">
        <v>12301</v>
      </c>
      <c r="F6618" s="21"/>
      <c r="G6618" s="21"/>
      <c r="H6618" s="21" t="s">
        <v>12302</v>
      </c>
      <c r="I6618" s="21" t="s">
        <v>12303</v>
      </c>
      <c r="J6618" s="21"/>
      <c r="K6618" s="21"/>
      <c r="L6618" s="21"/>
      <c r="M6618" s="21"/>
      <c r="N6618" s="27" t="s">
        <v>12304</v>
      </c>
      <c r="O6618" s="21"/>
      <c r="P6618" s="21"/>
      <c r="Q6618" s="27" t="s">
        <v>12305</v>
      </c>
      <c r="R6618" s="21" t="s">
        <v>12185</v>
      </c>
      <c r="S6618" s="21" t="s">
        <v>12186</v>
      </c>
      <c r="T6618" s="27" t="s">
        <v>12306</v>
      </c>
      <c r="U6618" s="23"/>
      <c r="V6618" s="23"/>
      <c r="W6618" s="15">
        <f t="shared" si="2"/>
        <v>45635</v>
      </c>
      <c r="X6618" s="24">
        <v>6617.0</v>
      </c>
      <c r="Y6618" s="17" t="str">
        <f t="shared" si="9808"/>
        <v>=COUNTIFS(C$3:C6618,C6618)</v>
      </c>
      <c r="Z6618" s="25" t="str">
        <f t="shared" si="9809"/>
        <v>#NAME?</v>
      </c>
      <c r="AA6618" s="25" t="str">
        <f t="shared" si="9810"/>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811"/>
        <v>2</v>
      </c>
      <c r="B6619" s="10">
        <f t="shared" si="9626"/>
        <v>2</v>
      </c>
      <c r="C6619" s="12" t="s">
        <v>3307</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12185</v>
      </c>
      <c r="S6619" s="21" t="s">
        <v>12186</v>
      </c>
      <c r="T6619" s="21" t="s">
        <v>12291</v>
      </c>
      <c r="U6619" s="23"/>
      <c r="V6619" s="23"/>
      <c r="W6619" s="15">
        <f t="shared" si="2"/>
        <v>45635</v>
      </c>
      <c r="X6619" s="24">
        <v>6618.0</v>
      </c>
      <c r="Y6619" s="17" t="str">
        <f t="shared" si="9808"/>
        <v>=COUNTIFS(C$3:C6619,C6619)</v>
      </c>
      <c r="Z6619" s="25" t="str">
        <f t="shared" si="9809"/>
        <v>#NAME?</v>
      </c>
      <c r="AA6619" s="25" t="str">
        <f t="shared" si="9810"/>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1"/>
        <v>1</v>
      </c>
      <c r="B6620" s="10">
        <f t="shared" si="9626"/>
        <v>1</v>
      </c>
      <c r="C6620" s="44" t="s">
        <v>12307</v>
      </c>
      <c r="D6620" s="21" t="s">
        <v>47</v>
      </c>
      <c r="E6620" s="27" t="s">
        <v>12308</v>
      </c>
      <c r="F6620" s="21"/>
      <c r="G6620" s="21"/>
      <c r="H6620" s="21" t="s">
        <v>12309</v>
      </c>
      <c r="I6620" s="21" t="s">
        <v>12310</v>
      </c>
      <c r="J6620" s="21"/>
      <c r="K6620" s="21"/>
      <c r="L6620" s="21"/>
      <c r="M6620" s="21"/>
      <c r="N6620" s="27" t="s">
        <v>12311</v>
      </c>
      <c r="O6620" s="21"/>
      <c r="P6620" s="21"/>
      <c r="Q6620" s="27" t="s">
        <v>12312</v>
      </c>
      <c r="R6620" s="21" t="s">
        <v>12185</v>
      </c>
      <c r="S6620" s="21" t="s">
        <v>12186</v>
      </c>
      <c r="T6620" s="27" t="s">
        <v>12313</v>
      </c>
      <c r="U6620" s="23"/>
      <c r="V6620" s="23"/>
      <c r="W6620" s="15">
        <f t="shared" si="2"/>
        <v>45635</v>
      </c>
      <c r="X6620" s="24">
        <v>6619.0</v>
      </c>
      <c r="Y6620" s="17" t="str">
        <f t="shared" si="9808"/>
        <v>=COUNTIFS(C$3:C6620,C6620)</v>
      </c>
      <c r="Z6620" s="25" t="str">
        <f t="shared" si="9809"/>
        <v>#NAME?</v>
      </c>
      <c r="AA6620" s="25" t="str">
        <f t="shared" si="9810"/>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26"/>
        <v>0</v>
      </c>
      <c r="C6621" s="130"/>
      <c r="D6621" s="130"/>
      <c r="E6621" s="130"/>
      <c r="F6621" s="130"/>
      <c r="G6621" s="130"/>
      <c r="H6621" s="130"/>
      <c r="I6621" s="130"/>
      <c r="J6621" s="130"/>
      <c r="K6621" s="130"/>
      <c r="L6621" s="130"/>
      <c r="M6621" s="130"/>
      <c r="N6621" s="130"/>
      <c r="O6621" s="130"/>
      <c r="P6621" s="130"/>
      <c r="Q6621" s="130"/>
      <c r="R6621" s="130"/>
      <c r="S6621" s="130"/>
      <c r="T6621" s="130"/>
      <c r="U6621" s="36"/>
      <c r="V6621" s="36"/>
      <c r="W6621" s="15">
        <f t="shared" si="2"/>
        <v>45635</v>
      </c>
      <c r="X6621" s="24">
        <v>6620.0</v>
      </c>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26"/>
        <v>1</v>
      </c>
      <c r="C6622" s="12" t="s">
        <v>12314</v>
      </c>
      <c r="D6622" s="21"/>
      <c r="E6622" s="21"/>
      <c r="F6622" s="21"/>
      <c r="G6622" s="21"/>
      <c r="H6622" s="21"/>
      <c r="I6622" s="21"/>
      <c r="J6622" s="21"/>
      <c r="K6622" s="21"/>
      <c r="L6622" s="21"/>
      <c r="M6622" s="21"/>
      <c r="N6622" s="21"/>
      <c r="O6622" s="21"/>
      <c r="P6622" s="21"/>
      <c r="Q6622" s="21"/>
      <c r="R6622" s="21"/>
      <c r="S6622" s="21"/>
      <c r="T6622" s="21"/>
      <c r="U6622" s="23"/>
      <c r="V6622" s="23"/>
      <c r="W6622" s="15">
        <f t="shared" si="2"/>
        <v>45635</v>
      </c>
      <c r="X6622" s="24">
        <v>6621.0</v>
      </c>
      <c r="Y6622" s="17" t="str">
        <f t="shared" ref="Y6622:Y6626" si="9812">formulatext(A6622)</f>
        <v>#N/A</v>
      </c>
      <c r="Z6622" s="25" t="str">
        <f t="shared" ref="Z6622:Z6626" si="9813">org.libreoffice.regex(Y6622,"(\= COUNTIFS\(C\$\d{1,3}:)(C\d{1,3})(,)(C\d{1,3})(\))","$2")</f>
        <v>#NAME?</v>
      </c>
      <c r="AA6622" s="25" t="str">
        <f t="shared" ref="AA6622:AA6626" si="9814">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815">COUNTIFS(C$3:C6623,C6623)</f>
        <v>1</v>
      </c>
      <c r="B6623" s="10">
        <f t="shared" si="9626"/>
        <v>1</v>
      </c>
      <c r="C6623" s="44" t="s">
        <v>12315</v>
      </c>
      <c r="D6623" s="21" t="s">
        <v>47</v>
      </c>
      <c r="E6623" s="21" t="s">
        <v>12316</v>
      </c>
      <c r="F6623" s="21"/>
      <c r="G6623" s="21"/>
      <c r="H6623" s="27" t="s">
        <v>12317</v>
      </c>
      <c r="I6623" s="21"/>
      <c r="J6623" s="21"/>
      <c r="K6623" s="21"/>
      <c r="L6623" s="21"/>
      <c r="M6623" s="21"/>
      <c r="N6623" s="27" t="s">
        <v>12318</v>
      </c>
      <c r="O6623" s="27" t="s">
        <v>12319</v>
      </c>
      <c r="P6623" s="27" t="s">
        <v>12320</v>
      </c>
      <c r="Q6623" s="21"/>
      <c r="R6623" s="21" t="s">
        <v>12185</v>
      </c>
      <c r="S6623" s="21" t="s">
        <v>12186</v>
      </c>
      <c r="T6623" s="27" t="s">
        <v>12321</v>
      </c>
      <c r="U6623" s="23"/>
      <c r="V6623" s="23"/>
      <c r="W6623" s="15">
        <f t="shared" si="2"/>
        <v>45635</v>
      </c>
      <c r="X6623" s="24">
        <v>6622.0</v>
      </c>
      <c r="Y6623" s="17" t="str">
        <f t="shared" si="9812"/>
        <v>=COUNTIFS(C$3:C6623,C6623)</v>
      </c>
      <c r="Z6623" s="25" t="str">
        <f t="shared" si="9813"/>
        <v>#NAME?</v>
      </c>
      <c r="AA6623" s="25" t="str">
        <f t="shared" si="9814"/>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815"/>
        <v>1</v>
      </c>
      <c r="B6624" s="10">
        <f t="shared" si="9626"/>
        <v>1</v>
      </c>
      <c r="C6624" s="12" t="s">
        <v>12322</v>
      </c>
      <c r="D6624" s="21" t="s">
        <v>47</v>
      </c>
      <c r="E6624" s="21" t="s">
        <v>921</v>
      </c>
      <c r="F6624" s="21"/>
      <c r="G6624" s="21"/>
      <c r="H6624" s="21" t="s">
        <v>12323</v>
      </c>
      <c r="I6624" s="21"/>
      <c r="J6624" s="21"/>
      <c r="K6624" s="21"/>
      <c r="L6624" s="21"/>
      <c r="M6624" s="21"/>
      <c r="N6624" s="21"/>
      <c r="O6624" s="21"/>
      <c r="P6624" s="21"/>
      <c r="Q6624" s="21"/>
      <c r="R6624" s="21" t="s">
        <v>12185</v>
      </c>
      <c r="S6624" s="21" t="s">
        <v>12186</v>
      </c>
      <c r="T6624" s="21" t="s">
        <v>12324</v>
      </c>
      <c r="U6624" s="23"/>
      <c r="V6624" s="23"/>
      <c r="W6624" s="15">
        <f t="shared" si="2"/>
        <v>45635</v>
      </c>
      <c r="X6624" s="24">
        <v>6623.0</v>
      </c>
      <c r="Y6624" s="17" t="str">
        <f t="shared" si="9812"/>
        <v>=COUNTIFS(C$3:C6624,C6624)</v>
      </c>
      <c r="Z6624" s="25" t="str">
        <f t="shared" si="9813"/>
        <v>#NAME?</v>
      </c>
      <c r="AA6624" s="25" t="str">
        <f t="shared" si="9814"/>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15"/>
        <v>1</v>
      </c>
      <c r="B6625" s="10">
        <f t="shared" si="9626"/>
        <v>1</v>
      </c>
      <c r="C6625" s="12" t="s">
        <v>12325</v>
      </c>
      <c r="D6625" s="27" t="s">
        <v>47</v>
      </c>
      <c r="E6625" s="21" t="s">
        <v>12326</v>
      </c>
      <c r="F6625" s="21"/>
      <c r="G6625" s="21"/>
      <c r="H6625" s="27" t="s">
        <v>12327</v>
      </c>
      <c r="I6625" s="21"/>
      <c r="J6625" s="21" t="s">
        <v>5874</v>
      </c>
      <c r="K6625" s="21">
        <v>1.0</v>
      </c>
      <c r="L6625" s="21" t="s">
        <v>35</v>
      </c>
      <c r="M6625" s="21"/>
      <c r="N6625" s="21" t="s">
        <v>12328</v>
      </c>
      <c r="O6625" s="21"/>
      <c r="P6625" s="21"/>
      <c r="Q6625" s="21"/>
      <c r="R6625" s="21" t="s">
        <v>12185</v>
      </c>
      <c r="S6625" s="21" t="s">
        <v>12186</v>
      </c>
      <c r="T6625" s="21" t="s">
        <v>12329</v>
      </c>
      <c r="U6625" s="23"/>
      <c r="V6625" s="23"/>
      <c r="W6625" s="15">
        <f t="shared" si="2"/>
        <v>45635</v>
      </c>
      <c r="X6625" s="24">
        <v>6624.0</v>
      </c>
      <c r="Y6625" s="17" t="str">
        <f t="shared" si="9812"/>
        <v>=COUNTIFS(C$3:C6625,C6625)</v>
      </c>
      <c r="Z6625" s="25" t="str">
        <f t="shared" si="9813"/>
        <v>#NAME?</v>
      </c>
      <c r="AA6625" s="25" t="str">
        <f t="shared" si="9814"/>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15"/>
        <v>62</v>
      </c>
      <c r="B6626" s="10">
        <f t="shared" si="9626"/>
        <v>63</v>
      </c>
      <c r="C6626" s="12" t="s">
        <v>449</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12185</v>
      </c>
      <c r="S6626" s="21" t="s">
        <v>12186</v>
      </c>
      <c r="T6626" s="21" t="s">
        <v>12291</v>
      </c>
      <c r="U6626" s="23"/>
      <c r="V6626" s="23"/>
      <c r="W6626" s="15">
        <f t="shared" si="2"/>
        <v>45635</v>
      </c>
      <c r="X6626" s="24">
        <v>6625.0</v>
      </c>
      <c r="Y6626" s="17" t="str">
        <f t="shared" si="9812"/>
        <v>=COUNTIFS(C$3:C6626,C6626)</v>
      </c>
      <c r="Z6626" s="25" t="str">
        <f t="shared" si="9813"/>
        <v>#NAME?</v>
      </c>
      <c r="AA6626" s="25" t="str">
        <f t="shared" si="9814"/>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26"/>
        <v>0</v>
      </c>
      <c r="C6627" s="130"/>
      <c r="D6627" s="130"/>
      <c r="E6627" s="130"/>
      <c r="F6627" s="130"/>
      <c r="G6627" s="130"/>
      <c r="H6627" s="130"/>
      <c r="I6627" s="130"/>
      <c r="J6627" s="130"/>
      <c r="K6627" s="130"/>
      <c r="L6627" s="130"/>
      <c r="M6627" s="130"/>
      <c r="N6627" s="130"/>
      <c r="O6627" s="130"/>
      <c r="P6627" s="130"/>
      <c r="Q6627" s="130"/>
      <c r="R6627" s="130"/>
      <c r="S6627" s="130"/>
      <c r="T6627" s="130"/>
      <c r="U6627" s="36"/>
      <c r="V6627" s="36"/>
      <c r="W6627" s="15">
        <f t="shared" si="2"/>
        <v>45635</v>
      </c>
      <c r="X6627" s="24">
        <v>6626.0</v>
      </c>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26"/>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2"/>
        <v>45635</v>
      </c>
      <c r="X6628" s="24">
        <v>6627.0</v>
      </c>
      <c r="Y6628" s="17" t="str">
        <f t="shared" ref="Y6628:Y6634" si="9816">formulatext(A6628)</f>
        <v>#N/A</v>
      </c>
      <c r="Z6628" s="25" t="str">
        <f t="shared" ref="Z6628:Z6634" si="9817">org.libreoffice.regex(Y6628,"(\= COUNTIFS\(C\$\d{1,3}:)(C\d{1,3})(,)(C\d{1,3})(\))","$2")</f>
        <v>#NAME?</v>
      </c>
      <c r="AA6628" s="25" t="str">
        <f t="shared" ref="AA6628:AA6634" si="9818">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819">COUNTIFS(C$3:C6629,C6629)</f>
        <v>8</v>
      </c>
      <c r="B6629" s="10">
        <f t="shared" si="9626"/>
        <v>16</v>
      </c>
      <c r="C6629" s="12" t="s">
        <v>1823</v>
      </c>
      <c r="D6629" s="21" t="str">
        <f t="shared" ref="D6629:D6634" si="9820">VLOOKUP($C6629,$C$1:$P$7320,2,0)</f>
        <v>pp</v>
      </c>
      <c r="E6629" s="21" t="str">
        <f t="shared" ref="E6629:E6634" si="9821">VLOOKUP($C6629,$C$1:$P$7320,3,0)</f>
        <v>masc nom pl of uddiṭṭha, pp of uddisati</v>
      </c>
      <c r="F6629" s="21" t="str">
        <f t="shared" ref="F6629:F6634" si="9822">VLOOKUP($C6629,$C$1:$P$7320,4,0)</f>
        <v/>
      </c>
      <c r="G6629" s="21" t="str">
        <f t="shared" ref="G6629:G6634" si="9823">VLOOKUP($C6629,$C$1:$P$7320,3,0)</f>
        <v>masc nom pl of uddiṭṭha, pp of uddisati</v>
      </c>
      <c r="H6629" s="21" t="str">
        <f t="shared" ref="H6629:H6634" si="9824">VLOOKUP($C6629,$C$1:$P$7320,6,0)</f>
        <v>recited, chanted</v>
      </c>
      <c r="I6629" s="21" t="str">
        <f t="shared" ref="I6629:I6634" si="9825">VLOOKUP($C6629,$C$1:$P$7320,7,0)</f>
        <v>pointed up</v>
      </c>
      <c r="J6629" s="21" t="str">
        <f t="shared" ref="J6629:J6634" si="9826">VLOOKUP($C6629,$C$1:$P$7320,8,0)</f>
        <v>√dis (point out, explain)</v>
      </c>
      <c r="K6629" s="21">
        <f t="shared" ref="K6629:K6634" si="9827">VLOOKUP($C6629,$C$1:$P$7320,9,0)</f>
        <v>1</v>
      </c>
      <c r="L6629" s="21" t="str">
        <f t="shared" ref="L6629:L6634" si="9828">VLOOKUP($C6629,$C$1:$P$7320,10,0)</f>
        <v>a</v>
      </c>
      <c r="M6629" s="21" t="str">
        <f t="shared" ref="M6629:M6634" si="9829">VLOOKUP($C6629,$C$1:$P$7320,11,0)</f>
        <v/>
      </c>
      <c r="N6629" s="21" t="str">
        <f t="shared" ref="N6629:N6634" si="9830">VLOOKUP($C6629,$C$1:$P$7320,12,0)</f>
        <v>ud + √dis + ta</v>
      </c>
      <c r="O6629" s="21" t="str">
        <f t="shared" ref="O6629:O6634" si="9831">VLOOKUP($C6629,$C$1:$P$7320,13,0)</f>
        <v/>
      </c>
      <c r="P6629" s="21" t="str">
        <f t="shared" ref="P6629:P6634" si="9832">VLOOKUP($C6629,$C$1:$P$7320,14,0)</f>
        <v/>
      </c>
      <c r="Q6629" s="21"/>
      <c r="R6629" s="21" t="s">
        <v>12185</v>
      </c>
      <c r="S6629" s="21" t="s">
        <v>12186</v>
      </c>
      <c r="T6629" s="21" t="s">
        <v>12330</v>
      </c>
      <c r="U6629" s="23"/>
      <c r="V6629" s="23"/>
      <c r="W6629" s="15">
        <f t="shared" si="2"/>
        <v>45635</v>
      </c>
      <c r="X6629" s="24">
        <v>6628.0</v>
      </c>
      <c r="Y6629" s="17" t="str">
        <f t="shared" si="9816"/>
        <v>=COUNTIFS(C$3:C6629,C6629)</v>
      </c>
      <c r="Z6629" s="25" t="str">
        <f t="shared" si="9817"/>
        <v>#NAME?</v>
      </c>
      <c r="AA6629" s="25" t="str">
        <f t="shared" si="9818"/>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819"/>
        <v>41</v>
      </c>
      <c r="B6630" s="10">
        <f t="shared" si="9626"/>
        <v>42</v>
      </c>
      <c r="C6630" s="12" t="s">
        <v>423</v>
      </c>
      <c r="D6630" s="21" t="str">
        <f t="shared" si="9820"/>
        <v>ind</v>
      </c>
      <c r="E6630" s="21" t="str">
        <f t="shared" si="9821"/>
        <v>emph</v>
      </c>
      <c r="F6630" s="21" t="str">
        <f t="shared" si="9822"/>
        <v/>
      </c>
      <c r="G6630" s="21" t="str">
        <f t="shared" si="9823"/>
        <v>emph</v>
      </c>
      <c r="H6630" s="21" t="str">
        <f t="shared" si="9824"/>
        <v>truly, indeed, then</v>
      </c>
      <c r="I6630" s="21" t="str">
        <f t="shared" si="9825"/>
        <v/>
      </c>
      <c r="J6630" s="21" t="str">
        <f t="shared" si="9826"/>
        <v/>
      </c>
      <c r="K6630" s="21" t="str">
        <f t="shared" si="9827"/>
        <v/>
      </c>
      <c r="L6630" s="21" t="str">
        <f t="shared" si="9828"/>
        <v/>
      </c>
      <c r="M6630" s="21" t="str">
        <f t="shared" si="9829"/>
        <v/>
      </c>
      <c r="N6630" s="21" t="str">
        <f t="shared" si="9830"/>
        <v/>
      </c>
      <c r="O6630" s="21" t="str">
        <f t="shared" si="9831"/>
        <v/>
      </c>
      <c r="P6630" s="21" t="str">
        <f t="shared" si="9832"/>
        <v/>
      </c>
      <c r="Q6630" s="21"/>
      <c r="R6630" s="21" t="s">
        <v>12185</v>
      </c>
      <c r="S6630" s="21" t="s">
        <v>12186</v>
      </c>
      <c r="T6630" s="21" t="s">
        <v>12330</v>
      </c>
      <c r="U6630" s="77"/>
      <c r="V6630" s="23"/>
      <c r="W6630" s="15">
        <f t="shared" si="2"/>
        <v>45635</v>
      </c>
      <c r="X6630" s="24">
        <v>6629.0</v>
      </c>
      <c r="Y6630" s="17" t="str">
        <f t="shared" si="9816"/>
        <v>=COUNTIFS(C$3:C6630,C6630)</v>
      </c>
      <c r="Z6630" s="25" t="str">
        <f t="shared" si="9817"/>
        <v>#NAME?</v>
      </c>
      <c r="AA6630" s="25" t="str">
        <f t="shared" si="9818"/>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19"/>
        <v>13</v>
      </c>
      <c r="B6631" s="10">
        <f t="shared" si="9626"/>
        <v>14</v>
      </c>
      <c r="C6631" s="12" t="s">
        <v>269</v>
      </c>
      <c r="D6631" s="21" t="str">
        <f t="shared" si="9820"/>
        <v>noun</v>
      </c>
      <c r="E6631" s="21" t="str">
        <f t="shared" si="9821"/>
        <v>masc voc pl of āyasmant</v>
      </c>
      <c r="F6631" s="21" t="str">
        <f t="shared" si="9822"/>
        <v/>
      </c>
      <c r="G6631" s="21" t="str">
        <f t="shared" si="9823"/>
        <v>masc voc pl of āyasmant</v>
      </c>
      <c r="H6631" s="21" t="str">
        <f t="shared" si="9824"/>
        <v>venerables</v>
      </c>
      <c r="I6631" s="21" t="str">
        <f t="shared" si="9825"/>
        <v>having long life</v>
      </c>
      <c r="J6631" s="21" t="str">
        <f t="shared" si="9826"/>
        <v/>
      </c>
      <c r="K6631" s="21" t="str">
        <f t="shared" si="9827"/>
        <v/>
      </c>
      <c r="L6631" s="21" t="str">
        <f t="shared" si="9828"/>
        <v/>
      </c>
      <c r="M6631" s="21" t="str">
        <f t="shared" si="9829"/>
        <v/>
      </c>
      <c r="N6631" s="21" t="str">
        <f t="shared" si="9830"/>
        <v>āyas + mant</v>
      </c>
      <c r="O6631" s="21" t="str">
        <f t="shared" si="9831"/>
        <v/>
      </c>
      <c r="P6631" s="21" t="str">
        <f t="shared" si="9832"/>
        <v/>
      </c>
      <c r="Q6631" s="21"/>
      <c r="R6631" s="21" t="s">
        <v>12185</v>
      </c>
      <c r="S6631" s="21" t="s">
        <v>12186</v>
      </c>
      <c r="T6631" s="21" t="s">
        <v>12330</v>
      </c>
      <c r="U6631" s="23"/>
      <c r="V6631" s="23"/>
      <c r="W6631" s="15">
        <f t="shared" si="2"/>
        <v>45635</v>
      </c>
      <c r="X6631" s="24">
        <v>6630.0</v>
      </c>
      <c r="Y6631" s="17" t="str">
        <f t="shared" si="9816"/>
        <v>=COUNTIFS(C$3:C6631,C6631)</v>
      </c>
      <c r="Z6631" s="25" t="str">
        <f t="shared" si="9817"/>
        <v>#NAME?</v>
      </c>
      <c r="AA6631" s="25" t="str">
        <f t="shared" si="9818"/>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19"/>
        <v>2</v>
      </c>
      <c r="B6632" s="10">
        <f t="shared" si="9626"/>
        <v>4</v>
      </c>
      <c r="C6632" s="12" t="s">
        <v>12188</v>
      </c>
      <c r="D6632" s="21" t="str">
        <f t="shared" si="9820"/>
        <v>card</v>
      </c>
      <c r="E6632" s="21" t="str">
        <f t="shared" si="9821"/>
        <v>x pl</v>
      </c>
      <c r="F6632" s="21" t="str">
        <f t="shared" si="9822"/>
        <v/>
      </c>
      <c r="G6632" s="21" t="str">
        <f t="shared" si="9823"/>
        <v>x pl</v>
      </c>
      <c r="H6632" s="21" t="str">
        <f t="shared" si="9824"/>
        <v>seven</v>
      </c>
      <c r="I6632" s="21" t="str">
        <f t="shared" si="9825"/>
        <v/>
      </c>
      <c r="J6632" s="21" t="str">
        <f t="shared" si="9826"/>
        <v/>
      </c>
      <c r="K6632" s="21" t="str">
        <f t="shared" si="9827"/>
        <v/>
      </c>
      <c r="L6632" s="21" t="str">
        <f t="shared" si="9828"/>
        <v/>
      </c>
      <c r="M6632" s="21" t="str">
        <f t="shared" si="9829"/>
        <v/>
      </c>
      <c r="N6632" s="21" t="str">
        <f t="shared" si="9830"/>
        <v/>
      </c>
      <c r="O6632" s="21" t="str">
        <f t="shared" si="9831"/>
        <v/>
      </c>
      <c r="P6632" s="21" t="str">
        <f t="shared" si="9832"/>
        <v/>
      </c>
      <c r="Q6632" s="21"/>
      <c r="R6632" s="21" t="s">
        <v>12185</v>
      </c>
      <c r="S6632" s="21" t="s">
        <v>12186</v>
      </c>
      <c r="T6632" s="21" t="s">
        <v>12330</v>
      </c>
      <c r="U6632" s="23"/>
      <c r="V6632" s="23"/>
      <c r="W6632" s="15">
        <f t="shared" si="2"/>
        <v>45635</v>
      </c>
      <c r="X6632" s="24">
        <v>6631.0</v>
      </c>
      <c r="Y6632" s="17" t="str">
        <f t="shared" si="9816"/>
        <v>=COUNTIFS(C$3:C6632,C6632)</v>
      </c>
      <c r="Z6632" s="25" t="str">
        <f t="shared" si="9817"/>
        <v>#NAME?</v>
      </c>
      <c r="AA6632" s="25" t="str">
        <f t="shared" si="9818"/>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19"/>
        <v>2</v>
      </c>
      <c r="B6633" s="10">
        <f t="shared" si="9626"/>
        <v>4</v>
      </c>
      <c r="C6633" s="12" t="s">
        <v>12186</v>
      </c>
      <c r="D6633" s="21" t="str">
        <f t="shared" si="9820"/>
        <v>adj</v>
      </c>
      <c r="E6633" s="21" t="str">
        <f t="shared" si="9821"/>
        <v>masc nom pl of adhikaraṇasamatha, comp</v>
      </c>
      <c r="F6633" s="21" t="str">
        <f t="shared" si="9822"/>
        <v/>
      </c>
      <c r="G6633" s="21" t="str">
        <f t="shared" si="9823"/>
        <v>masc nom pl of adhikaraṇasamatha, comp</v>
      </c>
      <c r="H6633" s="21" t="str">
        <f t="shared" si="9824"/>
        <v>related to settling legal cases</v>
      </c>
      <c r="I6633" s="21" t="str">
        <f t="shared" si="9825"/>
        <v>settling lawsuits</v>
      </c>
      <c r="J6633" s="21" t="str">
        <f t="shared" si="9826"/>
        <v/>
      </c>
      <c r="K6633" s="21" t="str">
        <f t="shared" si="9827"/>
        <v/>
      </c>
      <c r="L6633" s="21" t="str">
        <f t="shared" si="9828"/>
        <v/>
      </c>
      <c r="M6633" s="21" t="str">
        <f t="shared" si="9829"/>
        <v/>
      </c>
      <c r="N6633" s="21" t="str">
        <f t="shared" si="9830"/>
        <v>adhikaraṇa + samatha</v>
      </c>
      <c r="O6633" s="21" t="str">
        <f t="shared" si="9831"/>
        <v>genitive tappurisa</v>
      </c>
      <c r="P6633" s="21" t="str">
        <f t="shared" si="9832"/>
        <v>adhikaraṇassa + samatha</v>
      </c>
      <c r="Q6633" s="21"/>
      <c r="R6633" s="21" t="s">
        <v>12185</v>
      </c>
      <c r="S6633" s="21" t="s">
        <v>12186</v>
      </c>
      <c r="T6633" s="21" t="s">
        <v>12330</v>
      </c>
      <c r="U6633" s="23"/>
      <c r="V6633" s="23"/>
      <c r="W6633" s="15">
        <f t="shared" si="2"/>
        <v>45635</v>
      </c>
      <c r="X6633" s="24">
        <v>6632.0</v>
      </c>
      <c r="Y6633" s="17" t="str">
        <f t="shared" si="9816"/>
        <v>=COUNTIFS(C$3:C6633,C6633)</v>
      </c>
      <c r="Z6633" s="25" t="str">
        <f t="shared" si="9817"/>
        <v>#NAME?</v>
      </c>
      <c r="AA6633" s="25" t="str">
        <f t="shared" si="9818"/>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19"/>
        <v>25</v>
      </c>
      <c r="B6634" s="10">
        <f t="shared" si="9626"/>
        <v>34</v>
      </c>
      <c r="C6634" s="12" t="s">
        <v>963</v>
      </c>
      <c r="D6634" s="21" t="str">
        <f t="shared" si="9820"/>
        <v>noun</v>
      </c>
      <c r="E6634" s="21" t="str">
        <f t="shared" si="9821"/>
        <v>masc nom pl of dhamma</v>
      </c>
      <c r="F6634" s="21" t="str">
        <f t="shared" si="9822"/>
        <v/>
      </c>
      <c r="G6634" s="21" t="str">
        <f t="shared" si="9823"/>
        <v>masc nom pl of dhamma</v>
      </c>
      <c r="H6634" s="21" t="str">
        <f t="shared" si="9824"/>
        <v>cases, laws, rules</v>
      </c>
      <c r="I6634" s="21" t="str">
        <f t="shared" si="9825"/>
        <v>holdings, supports</v>
      </c>
      <c r="J6634" s="21" t="str">
        <f t="shared" si="9826"/>
        <v>√dhar (hold)</v>
      </c>
      <c r="K6634" s="21">
        <f t="shared" si="9827"/>
        <v>1</v>
      </c>
      <c r="L6634" s="21" t="str">
        <f t="shared" si="9828"/>
        <v>a</v>
      </c>
      <c r="M6634" s="21" t="str">
        <f t="shared" si="9829"/>
        <v/>
      </c>
      <c r="N6634" s="21" t="str">
        <f t="shared" si="9830"/>
        <v>√dhar + ma</v>
      </c>
      <c r="O6634" s="21" t="str">
        <f t="shared" si="9831"/>
        <v/>
      </c>
      <c r="P6634" s="21" t="str">
        <f t="shared" si="9832"/>
        <v/>
      </c>
      <c r="Q6634" s="21"/>
      <c r="R6634" s="21" t="s">
        <v>12185</v>
      </c>
      <c r="S6634" s="21" t="s">
        <v>12186</v>
      </c>
      <c r="T6634" s="21" t="s">
        <v>12330</v>
      </c>
      <c r="U6634" s="23"/>
      <c r="V6634" s="23"/>
      <c r="W6634" s="15">
        <f t="shared" si="2"/>
        <v>45635</v>
      </c>
      <c r="X6634" s="24">
        <v>6633.0</v>
      </c>
      <c r="Y6634" s="17" t="str">
        <f t="shared" si="9816"/>
        <v>=COUNTIFS(C$3:C6634,C6634)</v>
      </c>
      <c r="Z6634" s="25" t="str">
        <f t="shared" si="9817"/>
        <v>#NAME?</v>
      </c>
      <c r="AA6634" s="25" t="str">
        <f t="shared" si="9818"/>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26"/>
        <v>0</v>
      </c>
      <c r="C6635" s="130"/>
      <c r="D6635" s="130"/>
      <c r="E6635" s="130"/>
      <c r="F6635" s="130"/>
      <c r="G6635" s="130"/>
      <c r="H6635" s="130"/>
      <c r="I6635" s="130"/>
      <c r="J6635" s="130"/>
      <c r="K6635" s="130"/>
      <c r="L6635" s="130"/>
      <c r="M6635" s="130"/>
      <c r="N6635" s="130"/>
      <c r="O6635" s="130"/>
      <c r="P6635" s="130"/>
      <c r="Q6635" s="130"/>
      <c r="R6635" s="130"/>
      <c r="S6635" s="130"/>
      <c r="T6635" s="130"/>
      <c r="U6635" s="36"/>
      <c r="V6635" s="36"/>
      <c r="W6635" s="15">
        <f t="shared" si="2"/>
        <v>45635</v>
      </c>
      <c r="X6635" s="24">
        <v>6634.0</v>
      </c>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26"/>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2"/>
        <v>45635</v>
      </c>
      <c r="X6636" s="24">
        <v>6635.0</v>
      </c>
      <c r="Y6636" s="17" t="str">
        <f t="shared" ref="Y6636:Y6640" si="9833">formulatext(A6636)</f>
        <v>#N/A</v>
      </c>
      <c r="Z6636" s="25" t="str">
        <f t="shared" ref="Z6636:Z6640" si="9834">org.libreoffice.regex(Y6636,"(\= COUNTIFS\(C\$\d{1,3}:)(C\d{1,3})(,)(C\d{1,3})(\))","$2")</f>
        <v>#NAME?</v>
      </c>
      <c r="AA6636" s="25" t="str">
        <f t="shared" ref="AA6636:AA6640" si="9835">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36">COUNTIFS(C$3:C6637,C6637)</f>
        <v>9</v>
      </c>
      <c r="B6637" s="10">
        <f t="shared" si="9626"/>
        <v>9</v>
      </c>
      <c r="C6637" s="12" t="s">
        <v>799</v>
      </c>
      <c r="D6637" s="21" t="str">
        <f t="shared" ref="D6637:D6640" si="9837">VLOOKUP($C6637,$C$1:$P$7320,2,0)</f>
        <v>comp</v>
      </c>
      <c r="E6637" s="21" t="str">
        <f t="shared" ref="E6637:E6640" si="9838">VLOOKUP($C6637,$C$1:$P$7320,3,0)</f>
        <v>sandhi, adv + masc</v>
      </c>
      <c r="F6637" s="21" t="str">
        <f t="shared" ref="F6637:F6640" si="9839">VLOOKUP($C6637,$C$1:$P$7320,4,0)</f>
        <v/>
      </c>
      <c r="G6637" s="21" t="str">
        <f t="shared" ref="G6637:G6640" si="9840">VLOOKUP($C6637,$C$1:$P$7320,3,0)</f>
        <v>sandhi, adv + masc</v>
      </c>
      <c r="H6637" s="21" t="str">
        <f t="shared" ref="H6637:H6640" si="9841">VLOOKUP($C6637,$C$1:$P$7320,6,0)</f>
        <v>in that case the venerables</v>
      </c>
      <c r="I6637" s="21" t="str">
        <f t="shared" ref="I6637:I6640" si="9842">VLOOKUP($C6637,$C$1:$P$7320,7,0)</f>
        <v/>
      </c>
      <c r="J6637" s="21" t="str">
        <f t="shared" ref="J6637:J6640" si="9843">VLOOKUP($C6637,$C$1:$P$7320,8,0)</f>
        <v/>
      </c>
      <c r="K6637" s="21" t="str">
        <f t="shared" ref="K6637:K6640" si="9844">VLOOKUP($C6637,$C$1:$P$7320,9,0)</f>
        <v/>
      </c>
      <c r="L6637" s="21" t="str">
        <f t="shared" ref="L6637:L6640" si="9845">VLOOKUP($C6637,$C$1:$P$7320,10,0)</f>
        <v/>
      </c>
      <c r="M6637" s="21" t="str">
        <f t="shared" ref="M6637:M6640" si="9846">VLOOKUP($C6637,$C$1:$P$7320,11,0)</f>
        <v/>
      </c>
      <c r="N6637" s="21" t="str">
        <f t="shared" ref="N6637:N6640" si="9847">VLOOKUP($C6637,$C$1:$P$7320,12,0)</f>
        <v>tattha + āyasmante</v>
      </c>
      <c r="O6637" s="21" t="str">
        <f t="shared" ref="O6637:O6640" si="9848">VLOOKUP($C6637,$C$1:$P$7320,13,0)</f>
        <v/>
      </c>
      <c r="P6637" s="21" t="str">
        <f t="shared" ref="P6637:P6640" si="9849">VLOOKUP($C6637,$C$1:$P$7320,14,0)</f>
        <v/>
      </c>
      <c r="Q6637" s="21"/>
      <c r="R6637" s="21" t="s">
        <v>12185</v>
      </c>
      <c r="S6637" s="21" t="s">
        <v>12186</v>
      </c>
      <c r="T6637" s="21" t="s">
        <v>12331</v>
      </c>
      <c r="U6637" s="23"/>
      <c r="V6637" s="23"/>
      <c r="W6637" s="15">
        <f t="shared" si="2"/>
        <v>45635</v>
      </c>
      <c r="X6637" s="24">
        <v>6636.0</v>
      </c>
      <c r="Y6637" s="17" t="str">
        <f t="shared" si="9833"/>
        <v>=COUNTIFS(C$3:C6637,C6637)</v>
      </c>
      <c r="Z6637" s="25" t="str">
        <f t="shared" si="9834"/>
        <v>#NAME?</v>
      </c>
      <c r="AA6637" s="25" t="str">
        <f t="shared" si="9835"/>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36"/>
        <v>25</v>
      </c>
      <c r="B6638" s="10">
        <f t="shared" si="9626"/>
        <v>27</v>
      </c>
      <c r="C6638" s="12" t="s">
        <v>810</v>
      </c>
      <c r="D6638" s="21" t="str">
        <f t="shared" si="9837"/>
        <v>verb</v>
      </c>
      <c r="E6638" s="21" t="str">
        <f t="shared" si="9838"/>
        <v>pr 1st sg of pucchati</v>
      </c>
      <c r="F6638" s="21" t="str">
        <f t="shared" si="9839"/>
        <v/>
      </c>
      <c r="G6638" s="21" t="str">
        <f t="shared" si="9840"/>
        <v>pr 1st sg of pucchati</v>
      </c>
      <c r="H6638" s="21" t="str">
        <f t="shared" si="9841"/>
        <v>I ask, I am asking</v>
      </c>
      <c r="I6638" s="21" t="str">
        <f t="shared" si="9842"/>
        <v/>
      </c>
      <c r="J6638" s="21" t="str">
        <f t="shared" si="9843"/>
        <v>√pucch (ask)</v>
      </c>
      <c r="K6638" s="21">
        <f t="shared" si="9844"/>
        <v>1</v>
      </c>
      <c r="L6638" s="21" t="str">
        <f t="shared" si="9845"/>
        <v>a</v>
      </c>
      <c r="M6638" s="21" t="str">
        <f t="shared" si="9846"/>
        <v>√pucch + a &gt; puccha</v>
      </c>
      <c r="N6638" s="21" t="str">
        <f t="shared" si="9847"/>
        <v>puccha + ti</v>
      </c>
      <c r="O6638" s="21" t="str">
        <f t="shared" si="9848"/>
        <v/>
      </c>
      <c r="P6638" s="21" t="str">
        <f t="shared" si="9849"/>
        <v/>
      </c>
      <c r="Q6638" s="21"/>
      <c r="R6638" s="21" t="s">
        <v>12185</v>
      </c>
      <c r="S6638" s="21" t="s">
        <v>12186</v>
      </c>
      <c r="T6638" s="21" t="s">
        <v>12331</v>
      </c>
      <c r="U6638" s="77"/>
      <c r="V6638" s="23"/>
      <c r="W6638" s="15">
        <f t="shared" si="2"/>
        <v>45635</v>
      </c>
      <c r="X6638" s="24">
        <v>6637.0</v>
      </c>
      <c r="Y6638" s="17" t="str">
        <f t="shared" si="9833"/>
        <v>=COUNTIFS(C$3:C6638,C6638)</v>
      </c>
      <c r="Z6638" s="25" t="str">
        <f t="shared" si="9834"/>
        <v>#NAME?</v>
      </c>
      <c r="AA6638" s="25" t="str">
        <f t="shared" si="9835"/>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36"/>
        <v>25</v>
      </c>
      <c r="B6639" s="10">
        <f t="shared" si="9626"/>
        <v>27</v>
      </c>
      <c r="C6639" s="12" t="s">
        <v>816</v>
      </c>
      <c r="D6639" s="21" t="str">
        <f t="shared" si="9837"/>
        <v>comp</v>
      </c>
      <c r="E6639" s="21" t="str">
        <f t="shared" si="9838"/>
        <v>sandhi, ind + adv (or) ind + pr</v>
      </c>
      <c r="F6639" s="21" t="str">
        <f t="shared" si="9839"/>
        <v/>
      </c>
      <c r="G6639" s="21" t="str">
        <f t="shared" si="9840"/>
        <v>sandhi, ind + adv (or) ind + pr</v>
      </c>
      <c r="H6639" s="21" t="str">
        <f t="shared" si="9841"/>
        <v>I trust in this case, (or) I trust you all are</v>
      </c>
      <c r="I6639" s="21" t="str">
        <f t="shared" si="9842"/>
        <v/>
      </c>
      <c r="J6639" s="21" t="str">
        <f t="shared" si="9843"/>
        <v/>
      </c>
      <c r="K6639" s="21" t="str">
        <f t="shared" si="9844"/>
        <v/>
      </c>
      <c r="L6639" s="21" t="str">
        <f t="shared" si="9845"/>
        <v/>
      </c>
      <c r="M6639" s="21" t="str">
        <f t="shared" si="9846"/>
        <v/>
      </c>
      <c r="N6639" s="21" t="str">
        <f t="shared" si="9847"/>
        <v>kacci + ettha or kacci + attha</v>
      </c>
      <c r="O6639" s="21" t="str">
        <f t="shared" si="9848"/>
        <v/>
      </c>
      <c r="P6639" s="21" t="str">
        <f t="shared" si="9849"/>
        <v/>
      </c>
      <c r="Q6639" s="21"/>
      <c r="R6639" s="21" t="s">
        <v>12185</v>
      </c>
      <c r="S6639" s="21" t="s">
        <v>12186</v>
      </c>
      <c r="T6639" s="21" t="s">
        <v>12331</v>
      </c>
      <c r="U6639" s="23"/>
      <c r="V6639" s="23"/>
      <c r="W6639" s="15">
        <f t="shared" si="2"/>
        <v>45635</v>
      </c>
      <c r="X6639" s="24">
        <v>6638.0</v>
      </c>
      <c r="Y6639" s="17" t="str">
        <f t="shared" si="9833"/>
        <v>=COUNTIFS(C$3:C6639,C6639)</v>
      </c>
      <c r="Z6639" s="25" t="str">
        <f t="shared" si="9834"/>
        <v>#NAME?</v>
      </c>
      <c r="AA6639" s="25" t="str">
        <f t="shared" si="9835"/>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36"/>
        <v>25</v>
      </c>
      <c r="B6640" s="10">
        <f t="shared" si="9626"/>
        <v>27</v>
      </c>
      <c r="C6640" s="12" t="s">
        <v>837</v>
      </c>
      <c r="D6640" s="21" t="str">
        <f t="shared" si="9837"/>
        <v>pp</v>
      </c>
      <c r="E6640" s="21" t="str">
        <f t="shared" si="9838"/>
        <v>masc nom pl of parisuddha, pp of parisujjhati</v>
      </c>
      <c r="F6640" s="21" t="str">
        <f t="shared" si="9839"/>
        <v/>
      </c>
      <c r="G6640" s="21" t="str">
        <f t="shared" si="9840"/>
        <v>masc nom pl of parisuddha, pp of parisujjhati</v>
      </c>
      <c r="H6640" s="21" t="str">
        <f t="shared" si="9841"/>
        <v>pure, innocent</v>
      </c>
      <c r="I6640" s="21" t="str">
        <f t="shared" si="9842"/>
        <v>purified</v>
      </c>
      <c r="J6640" s="21" t="str">
        <f t="shared" si="9843"/>
        <v>√sudh (be pure)</v>
      </c>
      <c r="K6640" s="21">
        <f t="shared" si="9844"/>
        <v>3</v>
      </c>
      <c r="L6640" s="21" t="str">
        <f t="shared" si="9845"/>
        <v>ya</v>
      </c>
      <c r="M6640" s="21" t="str">
        <f t="shared" si="9846"/>
        <v/>
      </c>
      <c r="N6640" s="21" t="str">
        <f t="shared" si="9847"/>
        <v>pari + √sudh + ta</v>
      </c>
      <c r="O6640" s="21" t="str">
        <f t="shared" si="9848"/>
        <v/>
      </c>
      <c r="P6640" s="21" t="str">
        <f t="shared" si="9849"/>
        <v/>
      </c>
      <c r="Q6640" s="21"/>
      <c r="R6640" s="21" t="s">
        <v>12185</v>
      </c>
      <c r="S6640" s="21" t="s">
        <v>12186</v>
      </c>
      <c r="T6640" s="21" t="s">
        <v>12331</v>
      </c>
      <c r="U6640" s="23"/>
      <c r="V6640" s="23"/>
      <c r="W6640" s="15">
        <f t="shared" si="2"/>
        <v>45635</v>
      </c>
      <c r="X6640" s="24">
        <v>6639.0</v>
      </c>
      <c r="Y6640" s="17" t="str">
        <f t="shared" si="9833"/>
        <v>=COUNTIFS(C$3:C6640,C6640)</v>
      </c>
      <c r="Z6640" s="25" t="str">
        <f t="shared" si="9834"/>
        <v>#NAME?</v>
      </c>
      <c r="AA6640" s="25" t="str">
        <f t="shared" si="9835"/>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26"/>
        <v>0</v>
      </c>
      <c r="C6641" s="130"/>
      <c r="D6641" s="130"/>
      <c r="E6641" s="130"/>
      <c r="F6641" s="130"/>
      <c r="G6641" s="130"/>
      <c r="H6641" s="130"/>
      <c r="I6641" s="130"/>
      <c r="J6641" s="130"/>
      <c r="K6641" s="130"/>
      <c r="L6641" s="130"/>
      <c r="M6641" s="130"/>
      <c r="N6641" s="130"/>
      <c r="O6641" s="130"/>
      <c r="P6641" s="130"/>
      <c r="Q6641" s="130"/>
      <c r="R6641" s="130"/>
      <c r="S6641" s="130"/>
      <c r="T6641" s="130"/>
      <c r="U6641" s="36"/>
      <c r="V6641" s="36"/>
      <c r="W6641" s="15">
        <f t="shared" si="2"/>
        <v>45635</v>
      </c>
      <c r="X6641" s="24">
        <v>6640.0</v>
      </c>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26"/>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2"/>
        <v>45635</v>
      </c>
      <c r="X6642" s="24">
        <v>6641.0</v>
      </c>
      <c r="Y6642" s="17" t="str">
        <f t="shared" ref="Y6642:Y6646" si="9850">formulatext(A6642)</f>
        <v>#N/A</v>
      </c>
      <c r="Z6642" s="25" t="str">
        <f t="shared" ref="Z6642:Z6646" si="9851">org.libreoffice.regex(Y6642,"(\= COUNTIFS\(C\$\d{1,3}:)(C\d{1,3})(,)(C\d{1,3})(\))","$2")</f>
        <v>#NAME?</v>
      </c>
      <c r="AA6642" s="25" t="str">
        <f t="shared" ref="AA6642:AA6646" si="9852">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53">COUNTIFS(C$3:C6643,C6643)</f>
        <v>9</v>
      </c>
      <c r="B6643" s="10">
        <f t="shared" si="9626"/>
        <v>9</v>
      </c>
      <c r="C6643" s="12" t="s">
        <v>841</v>
      </c>
      <c r="D6643" s="21" t="str">
        <f t="shared" ref="D6643:D6646" si="9854">VLOOKUP($C6643,$C$1:$P$7320,2,0)</f>
        <v>comp</v>
      </c>
      <c r="E6643" s="21" t="str">
        <f t="shared" ref="E6643:E6646" si="9855">VLOOKUP($C6643,$C$1:$P$7320,3,0)</f>
        <v>sandhi, adv + ind</v>
      </c>
      <c r="F6643" s="21" t="str">
        <f t="shared" ref="F6643:F6646" si="9856">VLOOKUP($C6643,$C$1:$P$7320,4,0)</f>
        <v/>
      </c>
      <c r="G6643" s="21" t="str">
        <f t="shared" ref="G6643:G6646" si="9857">VLOOKUP($C6643,$C$1:$P$7320,3,0)</f>
        <v>sandhi, adv + ind</v>
      </c>
      <c r="H6643" s="21" t="str">
        <f t="shared" ref="H6643:H6646" si="9858">VLOOKUP($C6643,$C$1:$P$7320,6,0)</f>
        <v>and for the second time</v>
      </c>
      <c r="I6643" s="21" t="str">
        <f t="shared" ref="I6643:I6646" si="9859">VLOOKUP($C6643,$C$1:$P$7320,7,0)</f>
        <v/>
      </c>
      <c r="J6643" s="21" t="str">
        <f t="shared" ref="J6643:J6646" si="9860">VLOOKUP($C6643,$C$1:$P$7320,8,0)</f>
        <v/>
      </c>
      <c r="K6643" s="21" t="str">
        <f t="shared" ref="K6643:K6646" si="9861">VLOOKUP($C6643,$C$1:$P$7320,9,0)</f>
        <v/>
      </c>
      <c r="L6643" s="21" t="str">
        <f t="shared" ref="L6643:L6646" si="9862">VLOOKUP($C6643,$C$1:$P$7320,10,0)</f>
        <v/>
      </c>
      <c r="M6643" s="21" t="str">
        <f t="shared" ref="M6643:M6646" si="9863">VLOOKUP($C6643,$C$1:$P$7320,11,0)</f>
        <v/>
      </c>
      <c r="N6643" s="21" t="str">
        <f t="shared" ref="N6643:N6646" si="9864">VLOOKUP($C6643,$C$1:$P$7320,12,0)</f>
        <v>dutiyaṃ + api</v>
      </c>
      <c r="O6643" s="21" t="str">
        <f t="shared" ref="O6643:O6646" si="9865">VLOOKUP($C6643,$C$1:$P$7320,13,0)</f>
        <v/>
      </c>
      <c r="P6643" s="21" t="str">
        <f t="shared" ref="P6643:P6646" si="9866">VLOOKUP($C6643,$C$1:$P$7320,14,0)</f>
        <v/>
      </c>
      <c r="Q6643" s="21"/>
      <c r="R6643" s="21" t="s">
        <v>12185</v>
      </c>
      <c r="S6643" s="21" t="s">
        <v>12186</v>
      </c>
      <c r="T6643" s="21" t="s">
        <v>11109</v>
      </c>
      <c r="U6643" s="23"/>
      <c r="V6643" s="23"/>
      <c r="W6643" s="15">
        <f t="shared" si="2"/>
        <v>45635</v>
      </c>
      <c r="X6643" s="24">
        <v>6642.0</v>
      </c>
      <c r="Y6643" s="17" t="str">
        <f t="shared" si="9850"/>
        <v>=COUNTIFS(C$3:C6643,C6643)</v>
      </c>
      <c r="Z6643" s="25" t="str">
        <f t="shared" si="9851"/>
        <v>#NAME?</v>
      </c>
      <c r="AA6643" s="25" t="str">
        <f t="shared" si="9852"/>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53"/>
        <v>26</v>
      </c>
      <c r="B6644" s="10">
        <f t="shared" si="9626"/>
        <v>27</v>
      </c>
      <c r="C6644" s="12" t="s">
        <v>810</v>
      </c>
      <c r="D6644" s="21" t="str">
        <f t="shared" si="9854"/>
        <v>verb</v>
      </c>
      <c r="E6644" s="21" t="str">
        <f t="shared" si="9855"/>
        <v>pr 1st sg of pucchati</v>
      </c>
      <c r="F6644" s="21" t="str">
        <f t="shared" si="9856"/>
        <v/>
      </c>
      <c r="G6644" s="21" t="str">
        <f t="shared" si="9857"/>
        <v>pr 1st sg of pucchati</v>
      </c>
      <c r="H6644" s="21" t="str">
        <f t="shared" si="9858"/>
        <v>I ask, I am asking</v>
      </c>
      <c r="I6644" s="21" t="str">
        <f t="shared" si="9859"/>
        <v/>
      </c>
      <c r="J6644" s="21" t="str">
        <f t="shared" si="9860"/>
        <v>√pucch (ask)</v>
      </c>
      <c r="K6644" s="21">
        <f t="shared" si="9861"/>
        <v>1</v>
      </c>
      <c r="L6644" s="21" t="str">
        <f t="shared" si="9862"/>
        <v>a</v>
      </c>
      <c r="M6644" s="21" t="str">
        <f t="shared" si="9863"/>
        <v>√pucch + a &gt; puccha</v>
      </c>
      <c r="N6644" s="21" t="str">
        <f t="shared" si="9864"/>
        <v>puccha + ti</v>
      </c>
      <c r="O6644" s="21" t="str">
        <f t="shared" si="9865"/>
        <v/>
      </c>
      <c r="P6644" s="21" t="str">
        <f t="shared" si="9866"/>
        <v/>
      </c>
      <c r="Q6644" s="21"/>
      <c r="R6644" s="21" t="s">
        <v>12185</v>
      </c>
      <c r="S6644" s="21" t="s">
        <v>12186</v>
      </c>
      <c r="T6644" s="21" t="s">
        <v>11109</v>
      </c>
      <c r="U6644" s="77"/>
      <c r="V6644" s="23"/>
      <c r="W6644" s="15">
        <f t="shared" si="2"/>
        <v>45635</v>
      </c>
      <c r="X6644" s="24">
        <v>6643.0</v>
      </c>
      <c r="Y6644" s="17" t="str">
        <f t="shared" si="9850"/>
        <v>=COUNTIFS(C$3:C6644,C6644)</v>
      </c>
      <c r="Z6644" s="25" t="str">
        <f t="shared" si="9851"/>
        <v>#NAME?</v>
      </c>
      <c r="AA6644" s="25" t="str">
        <f t="shared" si="9852"/>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3"/>
        <v>26</v>
      </c>
      <c r="B6645" s="10">
        <f t="shared" si="9626"/>
        <v>27</v>
      </c>
      <c r="C6645" s="12" t="s">
        <v>816</v>
      </c>
      <c r="D6645" s="21" t="str">
        <f t="shared" si="9854"/>
        <v>comp</v>
      </c>
      <c r="E6645" s="21" t="str">
        <f t="shared" si="9855"/>
        <v>sandhi, ind + adv (or) ind + pr</v>
      </c>
      <c r="F6645" s="21" t="str">
        <f t="shared" si="9856"/>
        <v/>
      </c>
      <c r="G6645" s="21" t="str">
        <f t="shared" si="9857"/>
        <v>sandhi, ind + adv (or) ind + pr</v>
      </c>
      <c r="H6645" s="21" t="str">
        <f t="shared" si="9858"/>
        <v>I trust in this case, (or) I trust you all are</v>
      </c>
      <c r="I6645" s="21" t="str">
        <f t="shared" si="9859"/>
        <v/>
      </c>
      <c r="J6645" s="21" t="str">
        <f t="shared" si="9860"/>
        <v/>
      </c>
      <c r="K6645" s="21" t="str">
        <f t="shared" si="9861"/>
        <v/>
      </c>
      <c r="L6645" s="21" t="str">
        <f t="shared" si="9862"/>
        <v/>
      </c>
      <c r="M6645" s="21" t="str">
        <f t="shared" si="9863"/>
        <v/>
      </c>
      <c r="N6645" s="21" t="str">
        <f t="shared" si="9864"/>
        <v>kacci + ettha or kacci + attha</v>
      </c>
      <c r="O6645" s="21" t="str">
        <f t="shared" si="9865"/>
        <v/>
      </c>
      <c r="P6645" s="21" t="str">
        <f t="shared" si="9866"/>
        <v/>
      </c>
      <c r="Q6645" s="21"/>
      <c r="R6645" s="21" t="s">
        <v>12185</v>
      </c>
      <c r="S6645" s="21" t="s">
        <v>12186</v>
      </c>
      <c r="T6645" s="21" t="s">
        <v>11109</v>
      </c>
      <c r="U6645" s="23"/>
      <c r="V6645" s="23"/>
      <c r="W6645" s="15">
        <f t="shared" si="2"/>
        <v>45635</v>
      </c>
      <c r="X6645" s="24">
        <v>6644.0</v>
      </c>
      <c r="Y6645" s="17" t="str">
        <f t="shared" si="9850"/>
        <v>=COUNTIFS(C$3:C6645,C6645)</v>
      </c>
      <c r="Z6645" s="25" t="str">
        <f t="shared" si="9851"/>
        <v>#NAME?</v>
      </c>
      <c r="AA6645" s="25" t="str">
        <f t="shared" si="9852"/>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3"/>
        <v>26</v>
      </c>
      <c r="B6646" s="10">
        <f t="shared" si="9626"/>
        <v>27</v>
      </c>
      <c r="C6646" s="12" t="s">
        <v>837</v>
      </c>
      <c r="D6646" s="21" t="str">
        <f t="shared" si="9854"/>
        <v>pp</v>
      </c>
      <c r="E6646" s="21" t="str">
        <f t="shared" si="9855"/>
        <v>masc nom pl of parisuddha, pp of parisujjhati</v>
      </c>
      <c r="F6646" s="21" t="str">
        <f t="shared" si="9856"/>
        <v/>
      </c>
      <c r="G6646" s="21" t="str">
        <f t="shared" si="9857"/>
        <v>masc nom pl of parisuddha, pp of parisujjhati</v>
      </c>
      <c r="H6646" s="21" t="str">
        <f t="shared" si="9858"/>
        <v>pure, innocent</v>
      </c>
      <c r="I6646" s="21" t="str">
        <f t="shared" si="9859"/>
        <v>purified</v>
      </c>
      <c r="J6646" s="21" t="str">
        <f t="shared" si="9860"/>
        <v>√sudh (be pure)</v>
      </c>
      <c r="K6646" s="21">
        <f t="shared" si="9861"/>
        <v>3</v>
      </c>
      <c r="L6646" s="21" t="str">
        <f t="shared" si="9862"/>
        <v>ya</v>
      </c>
      <c r="M6646" s="21" t="str">
        <f t="shared" si="9863"/>
        <v/>
      </c>
      <c r="N6646" s="21" t="str">
        <f t="shared" si="9864"/>
        <v>pari + √sudh + ta</v>
      </c>
      <c r="O6646" s="21" t="str">
        <f t="shared" si="9865"/>
        <v/>
      </c>
      <c r="P6646" s="21" t="str">
        <f t="shared" si="9866"/>
        <v/>
      </c>
      <c r="Q6646" s="21"/>
      <c r="R6646" s="21" t="s">
        <v>12185</v>
      </c>
      <c r="S6646" s="21" t="s">
        <v>12186</v>
      </c>
      <c r="T6646" s="21" t="s">
        <v>11109</v>
      </c>
      <c r="U6646" s="23"/>
      <c r="V6646" s="23"/>
      <c r="W6646" s="15">
        <f t="shared" si="2"/>
        <v>45635</v>
      </c>
      <c r="X6646" s="24">
        <v>6645.0</v>
      </c>
      <c r="Y6646" s="17" t="str">
        <f t="shared" si="9850"/>
        <v>=COUNTIFS(C$3:C6646,C6646)</v>
      </c>
      <c r="Z6646" s="25" t="str">
        <f t="shared" si="9851"/>
        <v>#NAME?</v>
      </c>
      <c r="AA6646" s="25" t="str">
        <f t="shared" si="9852"/>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26"/>
        <v>0</v>
      </c>
      <c r="C6647" s="130"/>
      <c r="D6647" s="130"/>
      <c r="E6647" s="130"/>
      <c r="F6647" s="130"/>
      <c r="G6647" s="130"/>
      <c r="H6647" s="130"/>
      <c r="I6647" s="130"/>
      <c r="J6647" s="130"/>
      <c r="K6647" s="130"/>
      <c r="L6647" s="130"/>
      <c r="M6647" s="130"/>
      <c r="N6647" s="130"/>
      <c r="O6647" s="130"/>
      <c r="P6647" s="130"/>
      <c r="Q6647" s="130"/>
      <c r="R6647" s="130"/>
      <c r="S6647" s="130"/>
      <c r="T6647" s="130"/>
      <c r="U6647" s="36"/>
      <c r="V6647" s="36"/>
      <c r="W6647" s="15">
        <f t="shared" si="2"/>
        <v>45635</v>
      </c>
      <c r="X6647" s="24">
        <v>6646.0</v>
      </c>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26"/>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2"/>
        <v>45635</v>
      </c>
      <c r="X6648" s="24">
        <v>6647.0</v>
      </c>
      <c r="Y6648" s="17" t="str">
        <f t="shared" ref="Y6648:Y6652" si="9867">formulatext(A6648)</f>
        <v>#N/A</v>
      </c>
      <c r="Z6648" s="25" t="str">
        <f t="shared" ref="Z6648:Z6652" si="9868">org.libreoffice.regex(Y6648,"(\= COUNTIFS\(C\$\d{1,3}:)(C\d{1,3})(,)(C\d{1,3})(\))","$2")</f>
        <v>#NAME?</v>
      </c>
      <c r="AA6648" s="25" t="str">
        <f t="shared" ref="AA6648:AA6652" si="9869">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70">COUNTIFS(C$3:C6649,C6649)</f>
        <v>9</v>
      </c>
      <c r="B6649" s="10">
        <f t="shared" si="9626"/>
        <v>9</v>
      </c>
      <c r="C6649" s="12" t="s">
        <v>861</v>
      </c>
      <c r="D6649" s="21" t="str">
        <f t="shared" ref="D6649:D6652" si="9871">VLOOKUP($C6649,$C$1:$P$7320,2,0)</f>
        <v>comp</v>
      </c>
      <c r="E6649" s="21" t="str">
        <f>VLOOKUP($C6649,$C$1:$P$7320,3,0)</f>
        <v>sandhi, adv + ind</v>
      </c>
      <c r="F6649" s="21" t="str">
        <f t="shared" ref="F6649:F6652" si="9872">VLOOKUP($C6649,$C$1:$P$7320,4,0)</f>
        <v/>
      </c>
      <c r="G6649" s="21" t="str">
        <f t="shared" ref="G6649:G6652" si="9873">VLOOKUP($C6649,$C$1:$P$7320,3,0)</f>
        <v>sandhi, adv + ind</v>
      </c>
      <c r="H6649" s="21" t="str">
        <f t="shared" ref="H6649:H6652" si="9874">VLOOKUP($C6649,$C$1:$P$7320,6,0)</f>
        <v>and for the third time</v>
      </c>
      <c r="I6649" s="21" t="str">
        <f t="shared" ref="I6649:I6652" si="9875">VLOOKUP($C6649,$C$1:$P$7320,7,0)</f>
        <v/>
      </c>
      <c r="J6649" s="21" t="str">
        <f t="shared" ref="J6649:J6652" si="9876">VLOOKUP($C6649,$C$1:$P$7320,8,0)</f>
        <v/>
      </c>
      <c r="K6649" s="21" t="str">
        <f t="shared" ref="K6649:K6652" si="9877">VLOOKUP($C6649,$C$1:$P$7320,9,0)</f>
        <v/>
      </c>
      <c r="L6649" s="21" t="str">
        <f t="shared" ref="L6649:L6652" si="9878">VLOOKUP($C6649,$C$1:$P$7320,10,0)</f>
        <v/>
      </c>
      <c r="M6649" s="21" t="str">
        <f t="shared" ref="M6649:M6652" si="9879">VLOOKUP($C6649,$C$1:$P$7320,11,0)</f>
        <v/>
      </c>
      <c r="N6649" s="21" t="str">
        <f t="shared" ref="N6649:N6652" si="9880">VLOOKUP($C6649,$C$1:$P$7320,12,0)</f>
        <v>tatiyaṃ + api</v>
      </c>
      <c r="O6649" s="21" t="str">
        <f t="shared" ref="O6649:O6652" si="9881">VLOOKUP($C6649,$C$1:$P$7320,13,0)</f>
        <v/>
      </c>
      <c r="P6649" s="21" t="str">
        <f t="shared" ref="P6649:P6652" si="9882">VLOOKUP($C6649,$C$1:$P$7320,14,0)</f>
        <v/>
      </c>
      <c r="Q6649" s="21"/>
      <c r="R6649" s="21" t="s">
        <v>12185</v>
      </c>
      <c r="S6649" s="21" t="s">
        <v>12186</v>
      </c>
      <c r="T6649" s="21" t="s">
        <v>12183</v>
      </c>
      <c r="U6649" s="23"/>
      <c r="V6649" s="23"/>
      <c r="W6649" s="15">
        <f t="shared" si="2"/>
        <v>45635</v>
      </c>
      <c r="X6649" s="24">
        <v>6648.0</v>
      </c>
      <c r="Y6649" s="17" t="str">
        <f t="shared" si="9867"/>
        <v>=COUNTIFS(C$3:C6649,C6649)</v>
      </c>
      <c r="Z6649" s="25" t="str">
        <f t="shared" si="9868"/>
        <v>#NAME?</v>
      </c>
      <c r="AA6649" s="25" t="str">
        <f t="shared" si="9869"/>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70"/>
        <v>27</v>
      </c>
      <c r="B6650" s="10">
        <f t="shared" si="9626"/>
        <v>27</v>
      </c>
      <c r="C6650" s="12" t="s">
        <v>810</v>
      </c>
      <c r="D6650" s="21" t="str">
        <f t="shared" si="9871"/>
        <v>verb</v>
      </c>
      <c r="E6650" s="21" t="s">
        <v>12332</v>
      </c>
      <c r="F6650" s="21" t="str">
        <f t="shared" si="9872"/>
        <v/>
      </c>
      <c r="G6650" s="21" t="str">
        <f t="shared" si="9873"/>
        <v>pr 1st sg of pucchati</v>
      </c>
      <c r="H6650" s="21" t="str">
        <f t="shared" si="9874"/>
        <v>I ask, I am asking</v>
      </c>
      <c r="I6650" s="21" t="str">
        <f t="shared" si="9875"/>
        <v/>
      </c>
      <c r="J6650" s="21" t="str">
        <f t="shared" si="9876"/>
        <v>√pucch (ask)</v>
      </c>
      <c r="K6650" s="21">
        <f t="shared" si="9877"/>
        <v>1</v>
      </c>
      <c r="L6650" s="21" t="str">
        <f t="shared" si="9878"/>
        <v>a</v>
      </c>
      <c r="M6650" s="21" t="str">
        <f t="shared" si="9879"/>
        <v>√pucch + a &gt; puccha</v>
      </c>
      <c r="N6650" s="21" t="str">
        <f t="shared" si="9880"/>
        <v>puccha + ti</v>
      </c>
      <c r="O6650" s="21" t="str">
        <f t="shared" si="9881"/>
        <v/>
      </c>
      <c r="P6650" s="21" t="str">
        <f t="shared" si="9882"/>
        <v/>
      </c>
      <c r="Q6650" s="21"/>
      <c r="R6650" s="21" t="s">
        <v>12185</v>
      </c>
      <c r="S6650" s="21" t="s">
        <v>12186</v>
      </c>
      <c r="T6650" s="21" t="s">
        <v>12183</v>
      </c>
      <c r="U6650" s="77"/>
      <c r="V6650" s="23"/>
      <c r="W6650" s="15">
        <f t="shared" si="2"/>
        <v>45635</v>
      </c>
      <c r="X6650" s="24">
        <v>6649.0</v>
      </c>
      <c r="Y6650" s="17" t="str">
        <f t="shared" si="9867"/>
        <v>=COUNTIFS(C$3:C6650,C6650)</v>
      </c>
      <c r="Z6650" s="25" t="str">
        <f t="shared" si="9868"/>
        <v>#NAME?</v>
      </c>
      <c r="AA6650" s="25" t="str">
        <f t="shared" si="9869"/>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0"/>
        <v>27</v>
      </c>
      <c r="B6651" s="10">
        <f t="shared" si="9626"/>
        <v>27</v>
      </c>
      <c r="C6651" s="12" t="s">
        <v>816</v>
      </c>
      <c r="D6651" s="21" t="str">
        <f t="shared" si="9871"/>
        <v>comp</v>
      </c>
      <c r="E6651" s="21" t="s">
        <v>12333</v>
      </c>
      <c r="F6651" s="21" t="str">
        <f t="shared" si="9872"/>
        <v/>
      </c>
      <c r="G6651" s="21" t="str">
        <f t="shared" si="9873"/>
        <v>sandhi, ind + adv (or) ind + pr</v>
      </c>
      <c r="H6651" s="21" t="str">
        <f t="shared" si="9874"/>
        <v>I trust in this case, (or) I trust you all are</v>
      </c>
      <c r="I6651" s="21" t="str">
        <f t="shared" si="9875"/>
        <v/>
      </c>
      <c r="J6651" s="21" t="str">
        <f t="shared" si="9876"/>
        <v/>
      </c>
      <c r="K6651" s="21" t="str">
        <f t="shared" si="9877"/>
        <v/>
      </c>
      <c r="L6651" s="21" t="str">
        <f t="shared" si="9878"/>
        <v/>
      </c>
      <c r="M6651" s="21" t="str">
        <f t="shared" si="9879"/>
        <v/>
      </c>
      <c r="N6651" s="21" t="str">
        <f t="shared" si="9880"/>
        <v>kacci + ettha or kacci + attha</v>
      </c>
      <c r="O6651" s="21" t="str">
        <f t="shared" si="9881"/>
        <v/>
      </c>
      <c r="P6651" s="21" t="str">
        <f t="shared" si="9882"/>
        <v/>
      </c>
      <c r="Q6651" s="21"/>
      <c r="R6651" s="21" t="s">
        <v>12185</v>
      </c>
      <c r="S6651" s="21" t="s">
        <v>12186</v>
      </c>
      <c r="T6651" s="21" t="s">
        <v>12183</v>
      </c>
      <c r="U6651" s="23"/>
      <c r="V6651" s="23"/>
      <c r="W6651" s="15">
        <f t="shared" si="2"/>
        <v>45635</v>
      </c>
      <c r="X6651" s="24">
        <v>6650.0</v>
      </c>
      <c r="Y6651" s="17" t="str">
        <f t="shared" si="9867"/>
        <v>=COUNTIFS(C$3:C6651,C6651)</v>
      </c>
      <c r="Z6651" s="25" t="str">
        <f t="shared" si="9868"/>
        <v>#NAME?</v>
      </c>
      <c r="AA6651" s="25" t="str">
        <f t="shared" si="9869"/>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0"/>
        <v>27</v>
      </c>
      <c r="B6652" s="10">
        <f t="shared" si="9626"/>
        <v>27</v>
      </c>
      <c r="C6652" s="12" t="s">
        <v>837</v>
      </c>
      <c r="D6652" s="21" t="str">
        <f t="shared" si="9871"/>
        <v>pp</v>
      </c>
      <c r="E6652" s="21" t="s">
        <v>12334</v>
      </c>
      <c r="F6652" s="21" t="str">
        <f t="shared" si="9872"/>
        <v/>
      </c>
      <c r="G6652" s="21" t="str">
        <f t="shared" si="9873"/>
        <v>masc nom pl of parisuddha, pp of parisujjhati</v>
      </c>
      <c r="H6652" s="21" t="str">
        <f t="shared" si="9874"/>
        <v>pure, innocent</v>
      </c>
      <c r="I6652" s="21" t="str">
        <f t="shared" si="9875"/>
        <v>purified</v>
      </c>
      <c r="J6652" s="21" t="str">
        <f t="shared" si="9876"/>
        <v>√sudh (be pure)</v>
      </c>
      <c r="K6652" s="21">
        <f t="shared" si="9877"/>
        <v>3</v>
      </c>
      <c r="L6652" s="21" t="str">
        <f t="shared" si="9878"/>
        <v>ya</v>
      </c>
      <c r="M6652" s="21" t="str">
        <f t="shared" si="9879"/>
        <v/>
      </c>
      <c r="N6652" s="21" t="str">
        <f t="shared" si="9880"/>
        <v>pari + √sudh + ta</v>
      </c>
      <c r="O6652" s="21" t="str">
        <f t="shared" si="9881"/>
        <v/>
      </c>
      <c r="P6652" s="21" t="str">
        <f t="shared" si="9882"/>
        <v/>
      </c>
      <c r="Q6652" s="21"/>
      <c r="R6652" s="21" t="s">
        <v>12185</v>
      </c>
      <c r="S6652" s="21" t="s">
        <v>12186</v>
      </c>
      <c r="T6652" s="21" t="s">
        <v>12183</v>
      </c>
      <c r="U6652" s="23"/>
      <c r="V6652" s="23"/>
      <c r="W6652" s="15">
        <f t="shared" si="2"/>
        <v>45635</v>
      </c>
      <c r="X6652" s="24">
        <v>6651.0</v>
      </c>
      <c r="Y6652" s="17" t="str">
        <f t="shared" si="9867"/>
        <v>=COUNTIFS(C$3:C6652,C6652)</v>
      </c>
      <c r="Z6652" s="25" t="str">
        <f t="shared" si="9868"/>
        <v>#NAME?</v>
      </c>
      <c r="AA6652" s="25" t="str">
        <f t="shared" si="9869"/>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26"/>
        <v>0</v>
      </c>
      <c r="C6653" s="130"/>
      <c r="D6653" s="130"/>
      <c r="E6653" s="130"/>
      <c r="F6653" s="130"/>
      <c r="G6653" s="130"/>
      <c r="H6653" s="130"/>
      <c r="I6653" s="130"/>
      <c r="J6653" s="130"/>
      <c r="K6653" s="130"/>
      <c r="L6653" s="130"/>
      <c r="M6653" s="130"/>
      <c r="N6653" s="130"/>
      <c r="O6653" s="130"/>
      <c r="P6653" s="130"/>
      <c r="Q6653" s="130"/>
      <c r="R6653" s="130"/>
      <c r="S6653" s="130"/>
      <c r="T6653" s="130"/>
      <c r="U6653" s="36"/>
      <c r="V6653" s="36"/>
      <c r="W6653" s="15">
        <f t="shared" si="2"/>
        <v>45635</v>
      </c>
      <c r="X6653" s="24">
        <v>6652.0</v>
      </c>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26"/>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2"/>
        <v>45635</v>
      </c>
      <c r="X6654" s="24">
        <v>6653.0</v>
      </c>
      <c r="Y6654" s="17" t="str">
        <f t="shared" ref="Y6654:Y6659" si="9883">formulatext(A6654)</f>
        <v>#N/A</v>
      </c>
      <c r="Z6654" s="25" t="str">
        <f t="shared" ref="Z6654:Z6659" si="9884">org.libreoffice.regex(Y6654,"(\= COUNTIFS\(C\$\d{1,3}:)(C\d{1,3})(,)(C\d{1,3})(\))","$2")</f>
        <v>#NAME?</v>
      </c>
      <c r="AA6654" s="25" t="str">
        <f t="shared" ref="AA6654:AA6659" si="9885">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86">COUNTIFS(C$3:C6655,C6655)</f>
        <v>9</v>
      </c>
      <c r="B6655" s="10">
        <f t="shared" si="9626"/>
        <v>9</v>
      </c>
      <c r="C6655" s="12" t="s">
        <v>872</v>
      </c>
      <c r="D6655" s="21" t="str">
        <f t="shared" ref="D6655:D6659" si="9887">VLOOKUP($C6655,$C$1:$P$7320,2,0)</f>
        <v>comp</v>
      </c>
      <c r="E6655" s="21" t="str">
        <f t="shared" ref="E6655:E6659" si="9888">VLOOKUP($C6655,$C$1:$P$7320,3,0)</f>
        <v>sandhi, pp + adv + masc</v>
      </c>
      <c r="F6655" s="21" t="str">
        <f t="shared" ref="F6655:F6659" si="9889">VLOOKUP($C6655,$C$1:$P$7320,4,0)</f>
        <v/>
      </c>
      <c r="G6655" s="21" t="str">
        <f t="shared" ref="G6655:G6659" si="9890">VLOOKUP($C6655,$C$1:$P$7320,3,0)</f>
        <v>sandhi, pp + adv + masc</v>
      </c>
      <c r="H6655" s="21" t="str">
        <f t="shared" ref="H6655:H6659" si="9891">VLOOKUP($C6655,$C$1:$P$7320,6,0)</f>
        <v>the venerables (are) pure in this regard</v>
      </c>
      <c r="I6655" s="21" t="str">
        <f t="shared" ref="I6655:I6659" si="9892">VLOOKUP($C6655,$C$1:$P$7320,7,0)</f>
        <v>the long lived ones are pure here</v>
      </c>
      <c r="J6655" s="21" t="str">
        <f t="shared" ref="J6655:J6659" si="9893">VLOOKUP($C6655,$C$1:$P$7320,8,0)</f>
        <v/>
      </c>
      <c r="K6655" s="21" t="str">
        <f t="shared" ref="K6655:K6659" si="9894">VLOOKUP($C6655,$C$1:$P$7320,9,0)</f>
        <v/>
      </c>
      <c r="L6655" s="21" t="str">
        <f t="shared" ref="L6655:L6659" si="9895">VLOOKUP($C6655,$C$1:$P$7320,10,0)</f>
        <v/>
      </c>
      <c r="M6655" s="21" t="str">
        <f t="shared" ref="M6655:M6659" si="9896">VLOOKUP($C6655,$C$1:$P$7320,11,0)</f>
        <v/>
      </c>
      <c r="N6655" s="21" t="str">
        <f t="shared" ref="N6655:N6659" si="9897">VLOOKUP($C6655,$C$1:$P$7320,12,0)</f>
        <v>parisuddhā + ettha + āyasmanto</v>
      </c>
      <c r="O6655" s="21" t="str">
        <f t="shared" ref="O6655:O6659" si="9898">VLOOKUP($C6655,$C$1:$P$7320,13,0)</f>
        <v/>
      </c>
      <c r="P6655" s="21" t="str">
        <f t="shared" ref="P6655:P6659" si="9899">VLOOKUP($C6655,$C$1:$P$7320,14,0)</f>
        <v/>
      </c>
      <c r="Q6655" s="21"/>
      <c r="R6655" s="21" t="s">
        <v>12185</v>
      </c>
      <c r="S6655" s="21" t="s">
        <v>12186</v>
      </c>
      <c r="T6655" s="21" t="s">
        <v>10898</v>
      </c>
      <c r="U6655" s="23"/>
      <c r="V6655" s="23"/>
      <c r="W6655" s="15">
        <f t="shared" si="2"/>
        <v>45635</v>
      </c>
      <c r="X6655" s="24">
        <v>6654.0</v>
      </c>
      <c r="Y6655" s="17" t="str">
        <f t="shared" si="9883"/>
        <v>=COUNTIFS(C$3:C6655,C6655)</v>
      </c>
      <c r="Z6655" s="25" t="str">
        <f t="shared" si="9884"/>
        <v>#NAME?</v>
      </c>
      <c r="AA6655" s="25" t="str">
        <f t="shared" si="9885"/>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86"/>
        <v>10</v>
      </c>
      <c r="B6656" s="10">
        <f t="shared" si="9626"/>
        <v>10</v>
      </c>
      <c r="C6656" s="12" t="s">
        <v>694</v>
      </c>
      <c r="D6656" s="21" t="str">
        <f t="shared" si="9887"/>
        <v>ind</v>
      </c>
      <c r="E6656" s="21" t="str">
        <f t="shared" si="9888"/>
        <v>adv, abl sg of ta</v>
      </c>
      <c r="F6656" s="21" t="str">
        <f t="shared" si="9889"/>
        <v/>
      </c>
      <c r="G6656" s="21" t="str">
        <f t="shared" si="9890"/>
        <v>adv, abl sg of ta</v>
      </c>
      <c r="H6656" s="21" t="str">
        <f t="shared" si="9891"/>
        <v>therefore</v>
      </c>
      <c r="I6656" s="21" t="str">
        <f t="shared" si="9892"/>
        <v>from that</v>
      </c>
      <c r="J6656" s="21" t="str">
        <f t="shared" si="9893"/>
        <v/>
      </c>
      <c r="K6656" s="21" t="str">
        <f t="shared" si="9894"/>
        <v/>
      </c>
      <c r="L6656" s="21" t="str">
        <f t="shared" si="9895"/>
        <v/>
      </c>
      <c r="M6656" s="21" t="str">
        <f t="shared" si="9896"/>
        <v/>
      </c>
      <c r="N6656" s="21" t="str">
        <f t="shared" si="9897"/>
        <v>ta + smā</v>
      </c>
      <c r="O6656" s="21" t="str">
        <f t="shared" si="9898"/>
        <v/>
      </c>
      <c r="P6656" s="21" t="str">
        <f t="shared" si="9899"/>
        <v/>
      </c>
      <c r="Q6656" s="21"/>
      <c r="R6656" s="21" t="s">
        <v>12185</v>
      </c>
      <c r="S6656" s="21" t="s">
        <v>12186</v>
      </c>
      <c r="T6656" s="21" t="s">
        <v>10898</v>
      </c>
      <c r="U6656" s="77"/>
      <c r="V6656" s="23"/>
      <c r="W6656" s="15">
        <f t="shared" si="2"/>
        <v>45635</v>
      </c>
      <c r="X6656" s="24">
        <v>6655.0</v>
      </c>
      <c r="Y6656" s="17" t="str">
        <f t="shared" si="9883"/>
        <v>=COUNTIFS(C$3:C6656,C6656)</v>
      </c>
      <c r="Z6656" s="25" t="str">
        <f t="shared" si="9884"/>
        <v>#NAME?</v>
      </c>
      <c r="AA6656" s="25" t="str">
        <f t="shared" si="9885"/>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86"/>
        <v>10</v>
      </c>
      <c r="B6657" s="10">
        <f t="shared" si="9626"/>
        <v>10</v>
      </c>
      <c r="C6657" s="12" t="s">
        <v>397</v>
      </c>
      <c r="D6657" s="21" t="str">
        <f t="shared" si="9887"/>
        <v>ind</v>
      </c>
      <c r="E6657" s="21" t="str">
        <f t="shared" si="9888"/>
        <v>adv</v>
      </c>
      <c r="F6657" s="21" t="str">
        <f t="shared" si="9889"/>
        <v/>
      </c>
      <c r="G6657" s="21" t="str">
        <f t="shared" si="9890"/>
        <v>adv</v>
      </c>
      <c r="H6657" s="21" t="str">
        <f t="shared" si="9891"/>
        <v>silent, silence, silently</v>
      </c>
      <c r="I6657" s="21" t="str">
        <f t="shared" si="9892"/>
        <v/>
      </c>
      <c r="J6657" s="21" t="str">
        <f t="shared" si="9893"/>
        <v/>
      </c>
      <c r="K6657" s="21" t="str">
        <f t="shared" si="9894"/>
        <v/>
      </c>
      <c r="L6657" s="21" t="str">
        <f t="shared" si="9895"/>
        <v/>
      </c>
      <c r="M6657" s="21" t="str">
        <f t="shared" si="9896"/>
        <v/>
      </c>
      <c r="N6657" s="21" t="str">
        <f t="shared" si="9897"/>
        <v/>
      </c>
      <c r="O6657" s="21" t="str">
        <f t="shared" si="9898"/>
        <v/>
      </c>
      <c r="P6657" s="21" t="str">
        <f t="shared" si="9899"/>
        <v/>
      </c>
      <c r="Q6657" s="21"/>
      <c r="R6657" s="21" t="s">
        <v>12185</v>
      </c>
      <c r="S6657" s="21" t="s">
        <v>12186</v>
      </c>
      <c r="T6657" s="21" t="s">
        <v>10898</v>
      </c>
      <c r="U6657" s="23"/>
      <c r="V6657" s="23"/>
      <c r="W6657" s="15">
        <f t="shared" si="2"/>
        <v>45635</v>
      </c>
      <c r="X6657" s="24">
        <v>6656.0</v>
      </c>
      <c r="Y6657" s="17" t="str">
        <f t="shared" si="9883"/>
        <v>=COUNTIFS(C$3:C6657,C6657)</v>
      </c>
      <c r="Z6657" s="25" t="str">
        <f t="shared" si="9884"/>
        <v>#NAME?</v>
      </c>
      <c r="AA6657" s="25" t="str">
        <f t="shared" si="9885"/>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86"/>
        <v>9</v>
      </c>
      <c r="B6658" s="10">
        <f t="shared" si="9626"/>
        <v>9</v>
      </c>
      <c r="C6658" s="12" t="s">
        <v>885</v>
      </c>
      <c r="D6658" s="21" t="str">
        <f t="shared" si="9887"/>
        <v>comp</v>
      </c>
      <c r="E6658" s="21" t="str">
        <f t="shared" si="9888"/>
        <v>sandhi, adv + pron</v>
      </c>
      <c r="F6658" s="21" t="str">
        <f t="shared" si="9889"/>
        <v/>
      </c>
      <c r="G6658" s="21" t="str">
        <f t="shared" si="9890"/>
        <v>sandhi, adv + pron</v>
      </c>
      <c r="H6658" s="21" t="str">
        <f t="shared" si="9891"/>
        <v>therefore this</v>
      </c>
      <c r="I6658" s="21" t="str">
        <f t="shared" si="9892"/>
        <v>thus this</v>
      </c>
      <c r="J6658" s="21" t="str">
        <f t="shared" si="9893"/>
        <v/>
      </c>
      <c r="K6658" s="21" t="str">
        <f t="shared" si="9894"/>
        <v/>
      </c>
      <c r="L6658" s="21" t="str">
        <f t="shared" si="9895"/>
        <v/>
      </c>
      <c r="M6658" s="21" t="str">
        <f t="shared" si="9896"/>
        <v/>
      </c>
      <c r="N6658" s="21" t="str">
        <f t="shared" si="9897"/>
        <v>evaṃ + etaṃ</v>
      </c>
      <c r="O6658" s="21" t="str">
        <f t="shared" si="9898"/>
        <v/>
      </c>
      <c r="P6658" s="21" t="str">
        <f t="shared" si="9899"/>
        <v/>
      </c>
      <c r="Q6658" s="21"/>
      <c r="R6658" s="21" t="s">
        <v>12185</v>
      </c>
      <c r="S6658" s="21" t="s">
        <v>12186</v>
      </c>
      <c r="T6658" s="21" t="s">
        <v>10898</v>
      </c>
      <c r="U6658" s="23"/>
      <c r="V6658" s="23"/>
      <c r="W6658" s="15">
        <f t="shared" si="2"/>
        <v>45635</v>
      </c>
      <c r="X6658" s="24">
        <v>6657.0</v>
      </c>
      <c r="Y6658" s="17" t="str">
        <f t="shared" si="9883"/>
        <v>=COUNTIFS(C$3:C6658,C6658)</v>
      </c>
      <c r="Z6658" s="25" t="str">
        <f t="shared" si="9884"/>
        <v>#NAME?</v>
      </c>
      <c r="AA6658" s="25" t="str">
        <f t="shared" si="9885"/>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86"/>
        <v>8</v>
      </c>
      <c r="B6659" s="10">
        <f t="shared" si="9626"/>
        <v>8</v>
      </c>
      <c r="C6659" s="12" t="s">
        <v>899</v>
      </c>
      <c r="D6659" s="21" t="str">
        <f t="shared" si="9887"/>
        <v>verb</v>
      </c>
      <c r="E6659" s="21" t="str">
        <f t="shared" si="9888"/>
        <v>pr 1st sg of dhārayati</v>
      </c>
      <c r="F6659" s="21" t="str">
        <f t="shared" si="9889"/>
        <v>+acc</v>
      </c>
      <c r="G6659" s="21" t="str">
        <f t="shared" si="9890"/>
        <v>pr 1st sg of dhārayati</v>
      </c>
      <c r="H6659" s="21" t="str">
        <f t="shared" si="9891"/>
        <v>I take, I believe, I keep in mind</v>
      </c>
      <c r="I6659" s="21" t="str">
        <f t="shared" si="9892"/>
        <v>bear, carry</v>
      </c>
      <c r="J6659" s="21" t="str">
        <f t="shared" si="9893"/>
        <v>√dhar (wear, hold, carry)</v>
      </c>
      <c r="K6659" s="21">
        <f t="shared" si="9894"/>
        <v>8</v>
      </c>
      <c r="L6659" s="21" t="str">
        <f t="shared" si="9895"/>
        <v>*aya</v>
      </c>
      <c r="M6659" s="21" t="str">
        <f t="shared" si="9896"/>
        <v>√dhar + *aya &gt; dhāraya</v>
      </c>
      <c r="N6659" s="21" t="str">
        <f t="shared" si="9897"/>
        <v>dhāraya + ti</v>
      </c>
      <c r="O6659" s="21" t="str">
        <f t="shared" si="9898"/>
        <v/>
      </c>
      <c r="P6659" s="21" t="str">
        <f t="shared" si="9899"/>
        <v/>
      </c>
      <c r="Q6659" s="21"/>
      <c r="R6659" s="21" t="s">
        <v>12185</v>
      </c>
      <c r="S6659" s="21" t="s">
        <v>12186</v>
      </c>
      <c r="T6659" s="21" t="s">
        <v>10898</v>
      </c>
      <c r="U6659" s="23"/>
      <c r="V6659" s="23"/>
      <c r="W6659" s="15">
        <f t="shared" si="2"/>
        <v>45635</v>
      </c>
      <c r="X6659" s="24">
        <v>6658.0</v>
      </c>
      <c r="Y6659" s="17" t="str">
        <f t="shared" si="9883"/>
        <v>=COUNTIFS(C$3:C6659,C6659)</v>
      </c>
      <c r="Z6659" s="25" t="str">
        <f t="shared" si="9884"/>
        <v>#NAME?</v>
      </c>
      <c r="AA6659" s="25" t="str">
        <f t="shared" si="9885"/>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26"/>
        <v>0</v>
      </c>
      <c r="C6660" s="130"/>
      <c r="D6660" s="130"/>
      <c r="E6660" s="130"/>
      <c r="F6660" s="130"/>
      <c r="G6660" s="130"/>
      <c r="H6660" s="130"/>
      <c r="I6660" s="130"/>
      <c r="J6660" s="130"/>
      <c r="K6660" s="130"/>
      <c r="L6660" s="130"/>
      <c r="M6660" s="130"/>
      <c r="N6660" s="130"/>
      <c r="O6660" s="130"/>
      <c r="P6660" s="130"/>
      <c r="Q6660" s="130"/>
      <c r="R6660" s="130"/>
      <c r="S6660" s="130"/>
      <c r="T6660" s="130"/>
      <c r="U6660" s="36"/>
      <c r="V6660" s="36"/>
      <c r="W6660" s="15">
        <f t="shared" si="2"/>
        <v>45635</v>
      </c>
      <c r="X6660" s="24">
        <v>6659.0</v>
      </c>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26"/>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2"/>
        <v>45635</v>
      </c>
      <c r="X6661" s="24">
        <v>6660.0</v>
      </c>
      <c r="Y6661" s="17" t="str">
        <f t="shared" ref="Y6661:Y6665" si="9900">formulatext(A6661)</f>
        <v>#N/A</v>
      </c>
      <c r="Z6661" s="25" t="str">
        <f t="shared" ref="Z6661:Z6665" si="9901">org.libreoffice.regex(Y6661,"(\= COUNTIFS\(C\$\d{1,3}:)(C\d{1,3})(,)(C\d{1,3})(\))","$2")</f>
        <v>#NAME?</v>
      </c>
      <c r="AA6661" s="25" t="str">
        <f t="shared" ref="AA6661:AA6665" si="9902">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903">COUNTIFS(C$3:C6662,C6662)</f>
        <v>3</v>
      </c>
      <c r="B6662" s="10">
        <f t="shared" si="9626"/>
        <v>4</v>
      </c>
      <c r="C6662" s="12" t="s">
        <v>12188</v>
      </c>
      <c r="D6662" s="21" t="str">
        <f t="shared" ref="D6662:D6665" si="9904">VLOOKUP($C6662,$C$1:$P$7320,2,0)</f>
        <v>card</v>
      </c>
      <c r="E6662" s="21" t="str">
        <f t="shared" ref="E6662:E6665" si="9905">VLOOKUP($C6662,$C$1:$P$7320,3,0)</f>
        <v>x pl</v>
      </c>
      <c r="F6662" s="21" t="str">
        <f t="shared" ref="F6662:F6665" si="9906">VLOOKUP($C6662,$C$1:$P$7320,4,0)</f>
        <v/>
      </c>
      <c r="G6662" s="21" t="str">
        <f t="shared" ref="G6662:G6665" si="9907">VLOOKUP($C6662,$C$1:$P$7320,3,0)</f>
        <v>x pl</v>
      </c>
      <c r="H6662" s="21" t="str">
        <f t="shared" ref="H6662:H6665" si="9908">VLOOKUP($C6662,$C$1:$P$7320,6,0)</f>
        <v>seven</v>
      </c>
      <c r="I6662" s="21" t="str">
        <f t="shared" ref="I6662:I6665" si="9909">VLOOKUP($C6662,$C$1:$P$7320,7,0)</f>
        <v/>
      </c>
      <c r="J6662" s="21" t="str">
        <f t="shared" ref="J6662:J6665" si="9910">VLOOKUP($C6662,$C$1:$P$7320,8,0)</f>
        <v/>
      </c>
      <c r="K6662" s="21" t="str">
        <f t="shared" ref="K6662:K6665" si="9911">VLOOKUP($C6662,$C$1:$P$7320,9,0)</f>
        <v/>
      </c>
      <c r="L6662" s="21" t="str">
        <f t="shared" ref="L6662:L6665" si="9912">VLOOKUP($C6662,$C$1:$P$7320,10,0)</f>
        <v/>
      </c>
      <c r="M6662" s="21" t="str">
        <f t="shared" ref="M6662:M6665" si="9913">VLOOKUP($C6662,$C$1:$P$7320,11,0)</f>
        <v/>
      </c>
      <c r="N6662" s="21" t="str">
        <f t="shared" ref="N6662:N6665" si="9914">VLOOKUP($C6662,$C$1:$P$7320,12,0)</f>
        <v/>
      </c>
      <c r="O6662" s="21" t="str">
        <f t="shared" ref="O6662:O6665" si="9915">VLOOKUP($C6662,$C$1:$P$7320,13,0)</f>
        <v/>
      </c>
      <c r="P6662" s="21" t="str">
        <f t="shared" ref="P6662:P6665" si="9916">VLOOKUP($C6662,$C$1:$P$7320,14,0)</f>
        <v/>
      </c>
      <c r="Q6662" s="21"/>
      <c r="R6662" s="21" t="s">
        <v>12185</v>
      </c>
      <c r="S6662" s="21" t="s">
        <v>12186</v>
      </c>
      <c r="T6662" s="21" t="s">
        <v>12335</v>
      </c>
      <c r="U6662" s="23"/>
      <c r="V6662" s="23"/>
      <c r="W6662" s="15">
        <f t="shared" si="2"/>
        <v>45635</v>
      </c>
      <c r="X6662" s="24">
        <v>6661.0</v>
      </c>
      <c r="Y6662" s="17" t="str">
        <f t="shared" si="9900"/>
        <v>=COUNTIFS(C$3:C6662,C6662)</v>
      </c>
      <c r="Z6662" s="25" t="str">
        <f t="shared" si="9901"/>
        <v>#NAME?</v>
      </c>
      <c r="AA6662" s="25" t="str">
        <f t="shared" si="9902"/>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903"/>
        <v>3</v>
      </c>
      <c r="B6663" s="10">
        <f t="shared" si="9626"/>
        <v>4</v>
      </c>
      <c r="C6663" s="12" t="s">
        <v>12186</v>
      </c>
      <c r="D6663" s="21" t="str">
        <f t="shared" si="9904"/>
        <v>adj</v>
      </c>
      <c r="E6663" s="21" t="str">
        <f t="shared" si="9905"/>
        <v>masc nom pl of adhikaraṇasamatha, comp</v>
      </c>
      <c r="F6663" s="21" t="str">
        <f t="shared" si="9906"/>
        <v/>
      </c>
      <c r="G6663" s="21" t="str">
        <f t="shared" si="9907"/>
        <v>masc nom pl of adhikaraṇasamatha, comp</v>
      </c>
      <c r="H6663" s="21" t="str">
        <f t="shared" si="9908"/>
        <v>related to settling legal cases</v>
      </c>
      <c r="I6663" s="21" t="str">
        <f t="shared" si="9909"/>
        <v>settling lawsuits</v>
      </c>
      <c r="J6663" s="21" t="str">
        <f t="shared" si="9910"/>
        <v/>
      </c>
      <c r="K6663" s="21" t="str">
        <f t="shared" si="9911"/>
        <v/>
      </c>
      <c r="L6663" s="21" t="str">
        <f t="shared" si="9912"/>
        <v/>
      </c>
      <c r="M6663" s="21" t="str">
        <f t="shared" si="9913"/>
        <v/>
      </c>
      <c r="N6663" s="21" t="str">
        <f t="shared" si="9914"/>
        <v>adhikaraṇa + samatha</v>
      </c>
      <c r="O6663" s="21" t="str">
        <f t="shared" si="9915"/>
        <v>genitive tappurisa</v>
      </c>
      <c r="P6663" s="21" t="str">
        <f t="shared" si="9916"/>
        <v>adhikaraṇassa + samatha</v>
      </c>
      <c r="Q6663" s="21"/>
      <c r="R6663" s="21" t="s">
        <v>12185</v>
      </c>
      <c r="S6663" s="21" t="s">
        <v>12186</v>
      </c>
      <c r="T6663" s="21" t="s">
        <v>12335</v>
      </c>
      <c r="U6663" s="77"/>
      <c r="V6663" s="23"/>
      <c r="W6663" s="15">
        <f t="shared" si="2"/>
        <v>45635</v>
      </c>
      <c r="X6663" s="24">
        <v>6662.0</v>
      </c>
      <c r="Y6663" s="17" t="str">
        <f t="shared" si="9900"/>
        <v>=COUNTIFS(C$3:C6663,C6663)</v>
      </c>
      <c r="Z6663" s="25" t="str">
        <f t="shared" si="9901"/>
        <v>#NAME?</v>
      </c>
      <c r="AA6663" s="25" t="str">
        <f t="shared" si="9902"/>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3"/>
        <v>26</v>
      </c>
      <c r="B6664" s="10">
        <f t="shared" si="9626"/>
        <v>34</v>
      </c>
      <c r="C6664" s="12" t="s">
        <v>963</v>
      </c>
      <c r="D6664" s="21" t="str">
        <f t="shared" si="9904"/>
        <v>noun</v>
      </c>
      <c r="E6664" s="21" t="str">
        <f t="shared" si="9905"/>
        <v>masc nom pl of dhamma</v>
      </c>
      <c r="F6664" s="21" t="str">
        <f t="shared" si="9906"/>
        <v/>
      </c>
      <c r="G6664" s="21" t="str">
        <f t="shared" si="9907"/>
        <v>masc nom pl of dhamma</v>
      </c>
      <c r="H6664" s="21" t="str">
        <f t="shared" si="9908"/>
        <v>cases, laws, rules</v>
      </c>
      <c r="I6664" s="21" t="str">
        <f t="shared" si="9909"/>
        <v>holdings, supports</v>
      </c>
      <c r="J6664" s="21" t="str">
        <f t="shared" si="9910"/>
        <v>√dhar (hold)</v>
      </c>
      <c r="K6664" s="21">
        <f t="shared" si="9911"/>
        <v>1</v>
      </c>
      <c r="L6664" s="21" t="str">
        <f t="shared" si="9912"/>
        <v>a</v>
      </c>
      <c r="M6664" s="21" t="str">
        <f t="shared" si="9913"/>
        <v/>
      </c>
      <c r="N6664" s="21" t="str">
        <f t="shared" si="9914"/>
        <v>√dhar + ma</v>
      </c>
      <c r="O6664" s="21" t="str">
        <f t="shared" si="9915"/>
        <v/>
      </c>
      <c r="P6664" s="21" t="str">
        <f t="shared" si="9916"/>
        <v/>
      </c>
      <c r="Q6664" s="21"/>
      <c r="R6664" s="21" t="s">
        <v>12185</v>
      </c>
      <c r="S6664" s="21" t="s">
        <v>12186</v>
      </c>
      <c r="T6664" s="21" t="s">
        <v>12335</v>
      </c>
      <c r="U6664" s="23"/>
      <c r="V6664" s="23"/>
      <c r="W6664" s="15">
        <f t="shared" si="2"/>
        <v>45635</v>
      </c>
      <c r="X6664" s="24">
        <v>6663.0</v>
      </c>
      <c r="Y6664" s="17" t="str">
        <f t="shared" si="9900"/>
        <v>=COUNTIFS(C$3:C6664,C6664)</v>
      </c>
      <c r="Z6664" s="25" t="str">
        <f t="shared" si="9901"/>
        <v>#NAME?</v>
      </c>
      <c r="AA6664" s="25" t="str">
        <f t="shared" si="9902"/>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3"/>
        <v>6</v>
      </c>
      <c r="B6665" s="10">
        <f t="shared" si="9626"/>
        <v>6</v>
      </c>
      <c r="C6665" s="12" t="s">
        <v>7096</v>
      </c>
      <c r="D6665" s="21" t="str">
        <f t="shared" si="9904"/>
        <v>pp</v>
      </c>
      <c r="E6665" s="21" t="str">
        <f t="shared" si="9905"/>
        <v>pp of niṭṭhāti</v>
      </c>
      <c r="F6665" s="21" t="str">
        <f t="shared" si="9906"/>
        <v/>
      </c>
      <c r="G6665" s="21" t="str">
        <f t="shared" si="9907"/>
        <v>pp of niṭṭhāti</v>
      </c>
      <c r="H6665" s="21" t="str">
        <f t="shared" si="9908"/>
        <v>finished, complete</v>
      </c>
      <c r="I6665" s="21" t="str">
        <f t="shared" si="9909"/>
        <v/>
      </c>
      <c r="J6665" s="21" t="str">
        <f t="shared" si="9910"/>
        <v>√ṭhā (stand)</v>
      </c>
      <c r="K6665" s="21">
        <f t="shared" si="9911"/>
        <v>1</v>
      </c>
      <c r="L6665" s="21" t="str">
        <f t="shared" si="9912"/>
        <v>a</v>
      </c>
      <c r="M6665" s="21" t="str">
        <f t="shared" si="9913"/>
        <v/>
      </c>
      <c r="N6665" s="21" t="str">
        <f t="shared" si="9914"/>
        <v>ni + √ṭhā + ita</v>
      </c>
      <c r="O6665" s="21" t="str">
        <f t="shared" si="9915"/>
        <v/>
      </c>
      <c r="P6665" s="21" t="str">
        <f t="shared" si="9916"/>
        <v/>
      </c>
      <c r="Q6665" s="21"/>
      <c r="R6665" s="66" t="s">
        <v>12185</v>
      </c>
      <c r="S6665" s="140" t="s">
        <v>12186</v>
      </c>
      <c r="T6665" s="140" t="s">
        <v>12335</v>
      </c>
      <c r="U6665" s="23"/>
      <c r="V6665" s="23"/>
      <c r="W6665" s="15">
        <f t="shared" si="2"/>
        <v>45635</v>
      </c>
      <c r="X6665" s="24">
        <v>6664.0</v>
      </c>
      <c r="Y6665" s="17" t="str">
        <f t="shared" si="9900"/>
        <v>=COUNTIFS(C$3:C6665,C6665)</v>
      </c>
      <c r="Z6665" s="25" t="str">
        <f t="shared" si="9901"/>
        <v>#NAME?</v>
      </c>
      <c r="AA6665" s="25" t="str">
        <f t="shared" si="9902"/>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26"/>
        <v>0</v>
      </c>
      <c r="C6666" s="130"/>
      <c r="D6666" s="130"/>
      <c r="E6666" s="130"/>
      <c r="F6666" s="130"/>
      <c r="G6666" s="130"/>
      <c r="H6666" s="130"/>
      <c r="I6666" s="130"/>
      <c r="J6666" s="130"/>
      <c r="K6666" s="130"/>
      <c r="L6666" s="130"/>
      <c r="M6666" s="130"/>
      <c r="N6666" s="130"/>
      <c r="O6666" s="130"/>
      <c r="P6666" s="130"/>
      <c r="Q6666" s="130"/>
      <c r="R6666" s="130"/>
      <c r="S6666" s="130"/>
      <c r="T6666" s="130"/>
      <c r="U6666" s="36"/>
      <c r="V6666" s="36"/>
      <c r="W6666" s="15">
        <f t="shared" si="2"/>
        <v>45635</v>
      </c>
      <c r="X6666" s="24">
        <v>6665.0</v>
      </c>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26"/>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2"/>
        <v>45635</v>
      </c>
      <c r="X6667" s="24">
        <v>6666.0</v>
      </c>
      <c r="Y6667" s="17" t="str">
        <f t="shared" ref="Y6667:Y6671" si="9917">formulatext(A6667)</f>
        <v>#N/A</v>
      </c>
      <c r="Z6667" s="25" t="str">
        <f t="shared" ref="Z6667:Z6671" si="9918">org.libreoffice.regex(Y6667,"(\= COUNTIFS\(C\$\d{1,3}:)(C\d{1,3})(,)(C\d{1,3})(\))","$2")</f>
        <v>#NAME?</v>
      </c>
      <c r="AA6667" s="25" t="str">
        <f t="shared" ref="AA6667:AA6671" si="9919">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920">COUNTIFS(C$3:C6668,C6668)</f>
        <v>2</v>
      </c>
      <c r="B6668" s="10">
        <f t="shared" si="9626"/>
        <v>2</v>
      </c>
      <c r="C6668" s="12" t="s">
        <v>782</v>
      </c>
      <c r="D6668" s="21" t="str">
        <f t="shared" ref="D6668:D6671" si="9921">VLOOKUP($C6668,$C$1:$P$7320,2,0)</f>
        <v>pp</v>
      </c>
      <c r="E6668" s="21" t="str">
        <f t="shared" ref="E6668:E6671" si="9922">VLOOKUP($C6668,$C$1:$P$7320,3,0)</f>
        <v>nt nom sg of uddiṭṭha, pp of uddisati</v>
      </c>
      <c r="F6668" s="21" t="str">
        <f t="shared" ref="F6668:F6671" si="9923">VLOOKUP($C6668,$C$1:$P$7320,4,0)</f>
        <v/>
      </c>
      <c r="G6668" s="21" t="str">
        <f t="shared" ref="G6668:G6671" si="9924">VLOOKUP($C6668,$C$1:$P$7320,3,0)</f>
        <v>nt nom sg of uddiṭṭha, pp of uddisati</v>
      </c>
      <c r="H6668" s="21" t="str">
        <f t="shared" ref="H6668:H6671" si="9925">VLOOKUP($C6668,$C$1:$P$7320,6,0)</f>
        <v>recited, chanted</v>
      </c>
      <c r="I6668" s="21" t="str">
        <f t="shared" ref="I6668:I6671" si="9926">VLOOKUP($C6668,$C$1:$P$7320,7,0)</f>
        <v>pointed up</v>
      </c>
      <c r="J6668" s="21" t="str">
        <f t="shared" ref="J6668:J6671" si="9927">VLOOKUP($C6668,$C$1:$P$7320,8,0)</f>
        <v>√dis (point out, explain)</v>
      </c>
      <c r="K6668" s="21">
        <f t="shared" ref="K6668:K6671" si="9928">VLOOKUP($C6668,$C$1:$P$7320,9,0)</f>
        <v>1</v>
      </c>
      <c r="L6668" s="21" t="str">
        <f t="shared" ref="L6668:L6671" si="9929">VLOOKUP($C6668,$C$1:$P$7320,10,0)</f>
        <v>a</v>
      </c>
      <c r="M6668" s="21" t="str">
        <f t="shared" ref="M6668:M6671" si="9930">VLOOKUP($C6668,$C$1:$P$7320,11,0)</f>
        <v/>
      </c>
      <c r="N6668" s="21" t="str">
        <f t="shared" ref="N6668:N6671" si="9931">VLOOKUP($C6668,$C$1:$P$7320,12,0)</f>
        <v>ud + √dis + ta</v>
      </c>
      <c r="O6668" s="21" t="str">
        <f t="shared" ref="O6668:O6671" si="9932">VLOOKUP($C6668,$C$1:$P$7320,13,0)</f>
        <v/>
      </c>
      <c r="P6668" s="21" t="str">
        <f t="shared" ref="P6668:P6671" si="9933">VLOOKUP($C6668,$C$1:$P$7320,14,0)</f>
        <v/>
      </c>
      <c r="Q6668" s="21"/>
      <c r="R6668" s="21" t="s">
        <v>12185</v>
      </c>
      <c r="S6668" s="21" t="s">
        <v>12186</v>
      </c>
      <c r="T6668" s="27" t="s">
        <v>12336</v>
      </c>
      <c r="U6668" s="23"/>
      <c r="V6668" s="23"/>
      <c r="W6668" s="15">
        <f t="shared" si="2"/>
        <v>45635</v>
      </c>
      <c r="X6668" s="24">
        <v>6667.0</v>
      </c>
      <c r="Y6668" s="17" t="str">
        <f t="shared" si="9917"/>
        <v>=COUNTIFS(C$3:C6668,C6668)</v>
      </c>
      <c r="Z6668" s="25" t="str">
        <f t="shared" si="9918"/>
        <v>#NAME?</v>
      </c>
      <c r="AA6668" s="25" t="str">
        <f t="shared" si="9919"/>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920"/>
        <v>42</v>
      </c>
      <c r="B6669" s="10">
        <f t="shared" si="9626"/>
        <v>42</v>
      </c>
      <c r="C6669" s="12" t="s">
        <v>423</v>
      </c>
      <c r="D6669" s="21" t="str">
        <f t="shared" si="9921"/>
        <v>ind</v>
      </c>
      <c r="E6669" s="21" t="str">
        <f t="shared" si="9922"/>
        <v>emph</v>
      </c>
      <c r="F6669" s="21" t="str">
        <f t="shared" si="9923"/>
        <v/>
      </c>
      <c r="G6669" s="21" t="str">
        <f t="shared" si="9924"/>
        <v>emph</v>
      </c>
      <c r="H6669" s="21" t="str">
        <f t="shared" si="9925"/>
        <v>truly, indeed, then</v>
      </c>
      <c r="I6669" s="21" t="str">
        <f t="shared" si="9926"/>
        <v/>
      </c>
      <c r="J6669" s="21" t="str">
        <f t="shared" si="9927"/>
        <v/>
      </c>
      <c r="K6669" s="21" t="str">
        <f t="shared" si="9928"/>
        <v/>
      </c>
      <c r="L6669" s="21" t="str">
        <f t="shared" si="9929"/>
        <v/>
      </c>
      <c r="M6669" s="21" t="str">
        <f t="shared" si="9930"/>
        <v/>
      </c>
      <c r="N6669" s="21" t="str">
        <f t="shared" si="9931"/>
        <v/>
      </c>
      <c r="O6669" s="21" t="str">
        <f t="shared" si="9932"/>
        <v/>
      </c>
      <c r="P6669" s="21" t="str">
        <f t="shared" si="9933"/>
        <v/>
      </c>
      <c r="Q6669" s="21"/>
      <c r="R6669" s="21" t="s">
        <v>12185</v>
      </c>
      <c r="S6669" s="21" t="s">
        <v>12186</v>
      </c>
      <c r="T6669" s="27" t="s">
        <v>12336</v>
      </c>
      <c r="U6669" s="77"/>
      <c r="V6669" s="23"/>
      <c r="W6669" s="15">
        <f t="shared" si="2"/>
        <v>45635</v>
      </c>
      <c r="X6669" s="24">
        <v>6668.0</v>
      </c>
      <c r="Y6669" s="17" t="str">
        <f t="shared" si="9917"/>
        <v>=COUNTIFS(C$3:C6669,C6669)</v>
      </c>
      <c r="Z6669" s="25" t="str">
        <f t="shared" si="9918"/>
        <v>#NAME?</v>
      </c>
      <c r="AA6669" s="25" t="str">
        <f t="shared" si="9919"/>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0"/>
        <v>14</v>
      </c>
      <c r="B6670" s="10">
        <f t="shared" si="9626"/>
        <v>14</v>
      </c>
      <c r="C6670" s="12" t="s">
        <v>269</v>
      </c>
      <c r="D6670" s="21" t="str">
        <f t="shared" si="9921"/>
        <v>noun</v>
      </c>
      <c r="E6670" s="21" t="str">
        <f t="shared" si="9922"/>
        <v>masc voc pl of āyasmant</v>
      </c>
      <c r="F6670" s="21" t="str">
        <f t="shared" si="9923"/>
        <v/>
      </c>
      <c r="G6670" s="21" t="str">
        <f t="shared" si="9924"/>
        <v>masc voc pl of āyasmant</v>
      </c>
      <c r="H6670" s="21" t="str">
        <f t="shared" si="9925"/>
        <v>venerables</v>
      </c>
      <c r="I6670" s="21" t="str">
        <f t="shared" si="9926"/>
        <v>having long life</v>
      </c>
      <c r="J6670" s="21" t="str">
        <f t="shared" si="9927"/>
        <v/>
      </c>
      <c r="K6670" s="21" t="str">
        <f t="shared" si="9928"/>
        <v/>
      </c>
      <c r="L6670" s="21" t="str">
        <f t="shared" si="9929"/>
        <v/>
      </c>
      <c r="M6670" s="21" t="str">
        <f t="shared" si="9930"/>
        <v/>
      </c>
      <c r="N6670" s="21" t="str">
        <f t="shared" si="9931"/>
        <v>āyas + mant</v>
      </c>
      <c r="O6670" s="21" t="str">
        <f t="shared" si="9932"/>
        <v/>
      </c>
      <c r="P6670" s="21" t="str">
        <f t="shared" si="9933"/>
        <v/>
      </c>
      <c r="Q6670" s="21"/>
      <c r="R6670" s="21" t="s">
        <v>12185</v>
      </c>
      <c r="S6670" s="21" t="s">
        <v>12186</v>
      </c>
      <c r="T6670" s="27" t="s">
        <v>12336</v>
      </c>
      <c r="U6670" s="23"/>
      <c r="V6670" s="23"/>
      <c r="W6670" s="15">
        <f t="shared" si="2"/>
        <v>45635</v>
      </c>
      <c r="X6670" s="24">
        <v>6669.0</v>
      </c>
      <c r="Y6670" s="17" t="str">
        <f t="shared" si="9917"/>
        <v>=COUNTIFS(C$3:C6670,C6670)</v>
      </c>
      <c r="Z6670" s="25" t="str">
        <f t="shared" si="9918"/>
        <v>#NAME?</v>
      </c>
      <c r="AA6670" s="25" t="str">
        <f t="shared" si="9919"/>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0"/>
        <v>2</v>
      </c>
      <c r="B6671" s="10">
        <f t="shared" si="9626"/>
        <v>2</v>
      </c>
      <c r="C6671" s="12" t="s">
        <v>790</v>
      </c>
      <c r="D6671" s="21" t="str">
        <f t="shared" si="9921"/>
        <v>noun</v>
      </c>
      <c r="E6671" s="21" t="str">
        <f t="shared" si="9922"/>
        <v>nt nom sg of nidāna</v>
      </c>
      <c r="F6671" s="21" t="str">
        <f t="shared" si="9923"/>
        <v/>
      </c>
      <c r="G6671" s="21" t="str">
        <f t="shared" si="9924"/>
        <v>nt nom sg of nidāna</v>
      </c>
      <c r="H6671" s="21" t="str">
        <f t="shared" si="9925"/>
        <v>introduction</v>
      </c>
      <c r="I6671" s="21" t="str">
        <f t="shared" si="9926"/>
        <v>tying down</v>
      </c>
      <c r="J6671" s="21" t="str">
        <f t="shared" si="9927"/>
        <v>√dā (tie)</v>
      </c>
      <c r="K6671" s="21">
        <f t="shared" si="9928"/>
        <v>3</v>
      </c>
      <c r="L6671" s="21" t="str">
        <f t="shared" si="9929"/>
        <v>ya</v>
      </c>
      <c r="M6671" s="21" t="str">
        <f t="shared" si="9930"/>
        <v/>
      </c>
      <c r="N6671" s="21" t="str">
        <f t="shared" si="9931"/>
        <v>ni + √dā + ana</v>
      </c>
      <c r="O6671" s="21" t="str">
        <f t="shared" si="9932"/>
        <v/>
      </c>
      <c r="P6671" s="21" t="str">
        <f t="shared" si="9933"/>
        <v/>
      </c>
      <c r="Q6671" s="21"/>
      <c r="R6671" s="21" t="s">
        <v>12185</v>
      </c>
      <c r="S6671" s="21" t="s">
        <v>12186</v>
      </c>
      <c r="T6671" s="27" t="s">
        <v>12336</v>
      </c>
      <c r="U6671" s="23"/>
      <c r="V6671" s="23"/>
      <c r="W6671" s="15">
        <f t="shared" si="2"/>
        <v>45635</v>
      </c>
      <c r="X6671" s="24">
        <v>6670.0</v>
      </c>
      <c r="Y6671" s="17" t="str">
        <f t="shared" si="9917"/>
        <v>=COUNTIFS(C$3:C6671,C6671)</v>
      </c>
      <c r="Z6671" s="25" t="str">
        <f t="shared" si="9918"/>
        <v>#NAME?</v>
      </c>
      <c r="AA6671" s="25" t="str">
        <f t="shared" si="9919"/>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26"/>
        <v>0</v>
      </c>
      <c r="C6672" s="130"/>
      <c r="D6672" s="130"/>
      <c r="E6672" s="130"/>
      <c r="F6672" s="130"/>
      <c r="G6672" s="130"/>
      <c r="H6672" s="130"/>
      <c r="I6672" s="130"/>
      <c r="J6672" s="130"/>
      <c r="K6672" s="130"/>
      <c r="L6672" s="130"/>
      <c r="M6672" s="130"/>
      <c r="N6672" s="130"/>
      <c r="O6672" s="130"/>
      <c r="P6672" s="130"/>
      <c r="Q6672" s="130"/>
      <c r="R6672" s="130"/>
      <c r="S6672" s="130"/>
      <c r="T6672" s="130"/>
      <c r="U6672" s="36"/>
      <c r="V6672" s="36"/>
      <c r="W6672" s="15">
        <f t="shared" si="2"/>
        <v>45635</v>
      </c>
      <c r="X6672" s="24">
        <v>6671.0</v>
      </c>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26"/>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2"/>
        <v>45635</v>
      </c>
      <c r="X6673" s="24">
        <v>6672.0</v>
      </c>
      <c r="Y6673" s="17" t="str">
        <f t="shared" ref="Y6673:Y6677" si="9934">formulatext(A6673)</f>
        <v>#N/A</v>
      </c>
      <c r="Z6673" s="25" t="str">
        <f t="shared" ref="Z6673:Z6677" si="9935">org.libreoffice.regex(Y6673,"(\= COUNTIFS\(C\$\d{1,3}:)(C\d{1,3})(,)(C\d{1,3})(\))","$2")</f>
        <v>#NAME?</v>
      </c>
      <c r="AA6673" s="25" t="str">
        <f t="shared" ref="AA6673:AA6677" si="9936">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37">COUNTIFS(C$3:C6674,C6674)</f>
        <v>9</v>
      </c>
      <c r="B6674" s="10">
        <f t="shared" si="9626"/>
        <v>16</v>
      </c>
      <c r="C6674" s="12" t="s">
        <v>1823</v>
      </c>
      <c r="D6674" s="21" t="str">
        <f t="shared" ref="D6674:D6677" si="9938">VLOOKUP($C6674,$C$1:$P$7320,2,0)</f>
        <v>pp</v>
      </c>
      <c r="E6674" s="21" t="str">
        <f t="shared" ref="E6674:E6676" si="9939">VLOOKUP($C6674,$C$1:$P$7320,3,0)</f>
        <v>masc nom pl of uddiṭṭha, pp of uddisati</v>
      </c>
      <c r="F6674" s="21" t="str">
        <f t="shared" ref="F6674:F6677" si="9940">VLOOKUP($C6674,$C$1:$P$7320,4,0)</f>
        <v/>
      </c>
      <c r="G6674" s="21" t="str">
        <f t="shared" ref="G6674:G6677" si="9941">VLOOKUP($C6674,$C$1:$P$7320,3,0)</f>
        <v>masc nom pl of uddiṭṭha, pp of uddisati</v>
      </c>
      <c r="H6674" s="21" t="str">
        <f t="shared" ref="H6674:H6677" si="9942">VLOOKUP($C6674,$C$1:$P$7320,6,0)</f>
        <v>recited, chanted</v>
      </c>
      <c r="I6674" s="21" t="str">
        <f t="shared" ref="I6674:I6677" si="9943">VLOOKUP($C6674,$C$1:$P$7320,7,0)</f>
        <v>pointed up</v>
      </c>
      <c r="J6674" s="21" t="str">
        <f t="shared" ref="J6674:J6677" si="9944">VLOOKUP($C6674,$C$1:$P$7320,8,0)</f>
        <v>√dis (point out, explain)</v>
      </c>
      <c r="K6674" s="21">
        <f t="shared" ref="K6674:K6677" si="9945">VLOOKUP($C6674,$C$1:$P$7320,9,0)</f>
        <v>1</v>
      </c>
      <c r="L6674" s="21" t="str">
        <f t="shared" ref="L6674:L6677" si="9946">VLOOKUP($C6674,$C$1:$P$7320,10,0)</f>
        <v>a</v>
      </c>
      <c r="M6674" s="21" t="str">
        <f t="shared" ref="M6674:M6677" si="9947">VLOOKUP($C6674,$C$1:$P$7320,11,0)</f>
        <v/>
      </c>
      <c r="N6674" s="21" t="str">
        <f t="shared" ref="N6674:N6677" si="9948">VLOOKUP($C6674,$C$1:$P$7320,12,0)</f>
        <v>ud + √dis + ta</v>
      </c>
      <c r="O6674" s="21" t="str">
        <f t="shared" ref="O6674:O6677" si="9949">VLOOKUP($C6674,$C$1:$P$7320,13,0)</f>
        <v/>
      </c>
      <c r="P6674" s="21" t="str">
        <f t="shared" ref="P6674:P6677" si="9950">VLOOKUP($C6674,$C$1:$P$7320,14,0)</f>
        <v/>
      </c>
      <c r="Q6674" s="21"/>
      <c r="R6674" s="21" t="s">
        <v>12185</v>
      </c>
      <c r="S6674" s="21" t="s">
        <v>12186</v>
      </c>
      <c r="T6674" s="27" t="s">
        <v>12337</v>
      </c>
      <c r="U6674" s="23"/>
      <c r="V6674" s="23"/>
      <c r="W6674" s="15">
        <f t="shared" si="2"/>
        <v>45635</v>
      </c>
      <c r="X6674" s="24">
        <v>6673.0</v>
      </c>
      <c r="Y6674" s="17" t="str">
        <f t="shared" si="9934"/>
        <v>=COUNTIFS(C$3:C6674,C6674)</v>
      </c>
      <c r="Z6674" s="25" t="str">
        <f t="shared" si="9935"/>
        <v>#NAME?</v>
      </c>
      <c r="AA6674" s="25" t="str">
        <f t="shared" si="9936"/>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37"/>
        <v>7</v>
      </c>
      <c r="B6675" s="10">
        <f t="shared" si="9626"/>
        <v>8</v>
      </c>
      <c r="C6675" s="12" t="s">
        <v>954</v>
      </c>
      <c r="D6675" s="21" t="str">
        <f t="shared" si="9938"/>
        <v>card</v>
      </c>
      <c r="E6675" s="21" t="str">
        <f t="shared" si="9939"/>
        <v>masc nom pl of catu</v>
      </c>
      <c r="F6675" s="21" t="str">
        <f t="shared" si="9940"/>
        <v/>
      </c>
      <c r="G6675" s="21" t="str">
        <f t="shared" si="9941"/>
        <v>masc nom pl of catu</v>
      </c>
      <c r="H6675" s="21" t="str">
        <f t="shared" si="9942"/>
        <v>four</v>
      </c>
      <c r="I6675" s="21" t="str">
        <f t="shared" si="9943"/>
        <v/>
      </c>
      <c r="J6675" s="21" t="str">
        <f t="shared" si="9944"/>
        <v/>
      </c>
      <c r="K6675" s="21" t="str">
        <f t="shared" si="9945"/>
        <v/>
      </c>
      <c r="L6675" s="21" t="str">
        <f t="shared" si="9946"/>
        <v/>
      </c>
      <c r="M6675" s="21" t="str">
        <f t="shared" si="9947"/>
        <v/>
      </c>
      <c r="N6675" s="21" t="str">
        <f t="shared" si="9948"/>
        <v/>
      </c>
      <c r="O6675" s="21" t="str">
        <f t="shared" si="9949"/>
        <v/>
      </c>
      <c r="P6675" s="21" t="str">
        <f t="shared" si="9950"/>
        <v/>
      </c>
      <c r="Q6675" s="21"/>
      <c r="R6675" s="21" t="s">
        <v>12185</v>
      </c>
      <c r="S6675" s="21" t="s">
        <v>12186</v>
      </c>
      <c r="T6675" s="27" t="s">
        <v>12337</v>
      </c>
      <c r="U6675" s="77"/>
      <c r="V6675" s="23"/>
      <c r="W6675" s="15">
        <f t="shared" si="2"/>
        <v>45635</v>
      </c>
      <c r="X6675" s="24">
        <v>6674.0</v>
      </c>
      <c r="Y6675" s="17" t="str">
        <f t="shared" si="9934"/>
        <v>=COUNTIFS(C$3:C6675,C6675)</v>
      </c>
      <c r="Z6675" s="25" t="str">
        <f t="shared" si="9935"/>
        <v>#NAME?</v>
      </c>
      <c r="AA6675" s="25" t="str">
        <f t="shared" si="9936"/>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37"/>
        <v>3</v>
      </c>
      <c r="B6676" s="10">
        <f t="shared" si="9626"/>
        <v>3</v>
      </c>
      <c r="C6676" s="12" t="s">
        <v>957</v>
      </c>
      <c r="D6676" s="21" t="str">
        <f t="shared" si="9938"/>
        <v>adj</v>
      </c>
      <c r="E6676" s="21" t="str">
        <f t="shared" si="9939"/>
        <v>masc nom pl of pārājika</v>
      </c>
      <c r="F6676" s="21" t="str">
        <f t="shared" si="9940"/>
        <v/>
      </c>
      <c r="G6676" s="21" t="str">
        <f t="shared" si="9941"/>
        <v>masc nom pl of pārājika</v>
      </c>
      <c r="H6676" s="21" t="str">
        <f t="shared" si="9942"/>
        <v>related to defeat</v>
      </c>
      <c r="I6676" s="21" t="str">
        <f t="shared" si="9943"/>
        <v/>
      </c>
      <c r="J6676" s="21" t="str">
        <f t="shared" si="9944"/>
        <v>√ji (conquer)</v>
      </c>
      <c r="K6676" s="21">
        <f t="shared" si="9945"/>
        <v>1</v>
      </c>
      <c r="L6676" s="21" t="str">
        <f t="shared" si="9946"/>
        <v>a</v>
      </c>
      <c r="M6676" s="21" t="str">
        <f t="shared" si="9947"/>
        <v/>
      </c>
      <c r="N6676" s="21" t="str">
        <f t="shared" si="9948"/>
        <v>parā &gt; pārā + √ji + *ika</v>
      </c>
      <c r="O6676" s="21" t="str">
        <f t="shared" si="9949"/>
        <v/>
      </c>
      <c r="P6676" s="21" t="str">
        <f t="shared" si="9950"/>
        <v/>
      </c>
      <c r="Q6676" s="21"/>
      <c r="R6676" s="21" t="s">
        <v>12185</v>
      </c>
      <c r="S6676" s="21" t="s">
        <v>12186</v>
      </c>
      <c r="T6676" s="27" t="s">
        <v>12337</v>
      </c>
      <c r="U6676" s="23"/>
      <c r="V6676" s="23"/>
      <c r="W6676" s="15">
        <f t="shared" si="2"/>
        <v>45635</v>
      </c>
      <c r="X6676" s="24">
        <v>6675.0</v>
      </c>
      <c r="Y6676" s="17" t="str">
        <f t="shared" si="9934"/>
        <v>=COUNTIFS(C$3:C6676,C6676)</v>
      </c>
      <c r="Z6676" s="25" t="str">
        <f t="shared" si="9935"/>
        <v>#NAME?</v>
      </c>
      <c r="AA6676" s="25" t="str">
        <f t="shared" si="9936"/>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37"/>
        <v>27</v>
      </c>
      <c r="B6677" s="10">
        <f t="shared" si="9626"/>
        <v>34</v>
      </c>
      <c r="C6677" s="12" t="s">
        <v>963</v>
      </c>
      <c r="D6677" s="21" t="str">
        <f t="shared" si="9938"/>
        <v>noun</v>
      </c>
      <c r="E6677" s="21" t="s">
        <v>12338</v>
      </c>
      <c r="F6677" s="21" t="str">
        <f t="shared" si="9940"/>
        <v/>
      </c>
      <c r="G6677" s="21" t="str">
        <f t="shared" si="9941"/>
        <v>masc nom pl of dhamma</v>
      </c>
      <c r="H6677" s="21" t="str">
        <f t="shared" si="9942"/>
        <v>cases, laws, rules</v>
      </c>
      <c r="I6677" s="21" t="str">
        <f t="shared" si="9943"/>
        <v>holdings, supports</v>
      </c>
      <c r="J6677" s="21" t="str">
        <f t="shared" si="9944"/>
        <v>√dhar (hold)</v>
      </c>
      <c r="K6677" s="21">
        <f t="shared" si="9945"/>
        <v>1</v>
      </c>
      <c r="L6677" s="21" t="str">
        <f t="shared" si="9946"/>
        <v>a</v>
      </c>
      <c r="M6677" s="21" t="str">
        <f t="shared" si="9947"/>
        <v/>
      </c>
      <c r="N6677" s="21" t="str">
        <f t="shared" si="9948"/>
        <v>√dhar + ma</v>
      </c>
      <c r="O6677" s="21" t="str">
        <f t="shared" si="9949"/>
        <v/>
      </c>
      <c r="P6677" s="21" t="str">
        <f t="shared" si="9950"/>
        <v/>
      </c>
      <c r="Q6677" s="21"/>
      <c r="R6677" s="21" t="s">
        <v>12185</v>
      </c>
      <c r="S6677" s="21" t="s">
        <v>12186</v>
      </c>
      <c r="T6677" s="27" t="s">
        <v>12337</v>
      </c>
      <c r="U6677" s="23"/>
      <c r="V6677" s="23"/>
      <c r="W6677" s="15">
        <f t="shared" si="2"/>
        <v>45635</v>
      </c>
      <c r="X6677" s="24">
        <v>6676.0</v>
      </c>
      <c r="Y6677" s="17" t="str">
        <f t="shared" si="9934"/>
        <v>=COUNTIFS(C$3:C6677,C6677)</v>
      </c>
      <c r="Z6677" s="25" t="str">
        <f t="shared" si="9935"/>
        <v>#NAME?</v>
      </c>
      <c r="AA6677" s="25" t="str">
        <f t="shared" si="9936"/>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26"/>
        <v>0</v>
      </c>
      <c r="C6678" s="130"/>
      <c r="D6678" s="130"/>
      <c r="E6678" s="130"/>
      <c r="F6678" s="130"/>
      <c r="G6678" s="130"/>
      <c r="H6678" s="130"/>
      <c r="I6678" s="130"/>
      <c r="J6678" s="130"/>
      <c r="K6678" s="130"/>
      <c r="L6678" s="130"/>
      <c r="M6678" s="130"/>
      <c r="N6678" s="130"/>
      <c r="O6678" s="130"/>
      <c r="P6678" s="130"/>
      <c r="Q6678" s="130"/>
      <c r="R6678" s="130"/>
      <c r="S6678" s="130"/>
      <c r="T6678" s="130"/>
      <c r="U6678" s="36"/>
      <c r="V6678" s="36"/>
      <c r="W6678" s="15">
        <f t="shared" si="2"/>
        <v>45635</v>
      </c>
      <c r="X6678" s="24">
        <v>6677.0</v>
      </c>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26"/>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2"/>
        <v>45635</v>
      </c>
      <c r="X6679" s="24">
        <v>6678.0</v>
      </c>
      <c r="Y6679" s="17" t="str">
        <f t="shared" ref="Y6679:Y6683" si="9951">formulatext(A6679)</f>
        <v>#N/A</v>
      </c>
      <c r="Z6679" s="25" t="str">
        <f t="shared" ref="Z6679:Z6683" si="9952">org.libreoffice.regex(Y6679,"(\= COUNTIFS\(C\$\d{1,3}:)(C\d{1,3})(,)(C\d{1,3})(\))","$2")</f>
        <v>#NAME?</v>
      </c>
      <c r="AA6679" s="25" t="str">
        <f t="shared" ref="AA6679:AA6683" si="9953">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54">COUNTIFS(C$3:C6680,C6680)</f>
        <v>10</v>
      </c>
      <c r="B6680" s="10">
        <f t="shared" si="9626"/>
        <v>16</v>
      </c>
      <c r="C6680" s="12" t="s">
        <v>1823</v>
      </c>
      <c r="D6680" s="21" t="str">
        <f t="shared" ref="D6680:D6683" si="9955">VLOOKUP($C6680,$C$1:$P$7320,2,0)</f>
        <v>pp</v>
      </c>
      <c r="E6680" s="21" t="str">
        <f t="shared" ref="E6680:E6682" si="9956">VLOOKUP($C6680,$C$1:$P$7320,3,0)</f>
        <v>masc nom pl of uddiṭṭha, pp of uddisati</v>
      </c>
      <c r="F6680" s="21" t="str">
        <f t="shared" ref="F6680:F6683" si="9957">VLOOKUP($C6680,$C$1:$P$7320,4,0)</f>
        <v/>
      </c>
      <c r="G6680" s="21" t="str">
        <f t="shared" ref="G6680:G6683" si="9958">VLOOKUP($C6680,$C$1:$P$7320,3,0)</f>
        <v>masc nom pl of uddiṭṭha, pp of uddisati</v>
      </c>
      <c r="H6680" s="21" t="str">
        <f t="shared" ref="H6680:H6683" si="9959">VLOOKUP($C6680,$C$1:$P$7320,6,0)</f>
        <v>recited, chanted</v>
      </c>
      <c r="I6680" s="21" t="str">
        <f t="shared" ref="I6680:I6683" si="9960">VLOOKUP($C6680,$C$1:$P$7320,7,0)</f>
        <v>pointed up</v>
      </c>
      <c r="J6680" s="21" t="str">
        <f t="shared" ref="J6680:J6683" si="9961">VLOOKUP($C6680,$C$1:$P$7320,8,0)</f>
        <v>√dis (point out, explain)</v>
      </c>
      <c r="K6680" s="21">
        <f t="shared" ref="K6680:K6683" si="9962">VLOOKUP($C6680,$C$1:$P$7320,9,0)</f>
        <v>1</v>
      </c>
      <c r="L6680" s="21" t="str">
        <f t="shared" ref="L6680:L6683" si="9963">VLOOKUP($C6680,$C$1:$P$7320,10,0)</f>
        <v>a</v>
      </c>
      <c r="M6680" s="21" t="str">
        <f t="shared" ref="M6680:M6683" si="9964">VLOOKUP($C6680,$C$1:$P$7320,11,0)</f>
        <v/>
      </c>
      <c r="N6680" s="21" t="str">
        <f t="shared" ref="N6680:N6683" si="9965">VLOOKUP($C6680,$C$1:$P$7320,12,0)</f>
        <v>ud + √dis + ta</v>
      </c>
      <c r="O6680" s="21" t="str">
        <f t="shared" ref="O6680:O6683" si="9966">VLOOKUP($C6680,$C$1:$P$7320,13,0)</f>
        <v/>
      </c>
      <c r="P6680" s="21" t="str">
        <f t="shared" ref="P6680:P6683" si="9967">VLOOKUP($C6680,$C$1:$P$7320,14,0)</f>
        <v/>
      </c>
      <c r="Q6680" s="21"/>
      <c r="R6680" s="21" t="s">
        <v>12185</v>
      </c>
      <c r="S6680" s="21" t="s">
        <v>12186</v>
      </c>
      <c r="T6680" s="27" t="s">
        <v>12339</v>
      </c>
      <c r="U6680" s="23"/>
      <c r="V6680" s="23"/>
      <c r="W6680" s="15">
        <f t="shared" si="2"/>
        <v>45635</v>
      </c>
      <c r="X6680" s="24">
        <v>6679.0</v>
      </c>
      <c r="Y6680" s="17" t="str">
        <f t="shared" si="9951"/>
        <v>=COUNTIFS(C$3:C6680,C6680)</v>
      </c>
      <c r="Z6680" s="25" t="str">
        <f t="shared" si="9952"/>
        <v>#NAME?</v>
      </c>
      <c r="AA6680" s="25" t="str">
        <f t="shared" si="9953"/>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54"/>
        <v>4</v>
      </c>
      <c r="B6681" s="10">
        <f t="shared" si="9626"/>
        <v>4</v>
      </c>
      <c r="C6681" s="12" t="s">
        <v>1943</v>
      </c>
      <c r="D6681" s="21" t="str">
        <f t="shared" si="9955"/>
        <v>card</v>
      </c>
      <c r="E6681" s="21" t="str">
        <f t="shared" si="9956"/>
        <v>x nom pl, comp</v>
      </c>
      <c r="F6681" s="21" t="str">
        <f t="shared" si="9957"/>
        <v/>
      </c>
      <c r="G6681" s="21" t="str">
        <f t="shared" si="9958"/>
        <v>x nom pl, comp</v>
      </c>
      <c r="H6681" s="21" t="str">
        <f t="shared" si="9959"/>
        <v>thirteen</v>
      </c>
      <c r="I6681" s="21" t="str">
        <f t="shared" si="9960"/>
        <v/>
      </c>
      <c r="J6681" s="21" t="str">
        <f t="shared" si="9961"/>
        <v/>
      </c>
      <c r="K6681" s="21" t="str">
        <f t="shared" si="9962"/>
        <v/>
      </c>
      <c r="L6681" s="21" t="str">
        <f t="shared" si="9963"/>
        <v/>
      </c>
      <c r="M6681" s="21" t="str">
        <f t="shared" si="9964"/>
        <v/>
      </c>
      <c r="N6681" s="21" t="str">
        <f t="shared" si="9965"/>
        <v>ti &gt; te + dasa &gt; rasa + *a</v>
      </c>
      <c r="O6681" s="21" t="str">
        <f t="shared" si="9966"/>
        <v>dvanda</v>
      </c>
      <c r="P6681" s="21" t="str">
        <f t="shared" si="9967"/>
        <v>ti ca dasa ca</v>
      </c>
      <c r="Q6681" s="21"/>
      <c r="R6681" s="21" t="s">
        <v>12185</v>
      </c>
      <c r="S6681" s="21" t="s">
        <v>12186</v>
      </c>
      <c r="T6681" s="27" t="s">
        <v>12339</v>
      </c>
      <c r="U6681" s="77"/>
      <c r="V6681" s="23"/>
      <c r="W6681" s="15">
        <f t="shared" si="2"/>
        <v>45635</v>
      </c>
      <c r="X6681" s="24">
        <v>6680.0</v>
      </c>
      <c r="Y6681" s="17" t="str">
        <f t="shared" si="9951"/>
        <v>=COUNTIFS(C$3:C6681,C6681)</v>
      </c>
      <c r="Z6681" s="25" t="str">
        <f t="shared" si="9952"/>
        <v>#NAME?</v>
      </c>
      <c r="AA6681" s="25" t="str">
        <f t="shared" si="9953"/>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54"/>
        <v>3</v>
      </c>
      <c r="B6682" s="10">
        <f t="shared" si="9626"/>
        <v>3</v>
      </c>
      <c r="C6682" s="12" t="s">
        <v>1955</v>
      </c>
      <c r="D6682" s="21" t="str">
        <f t="shared" si="9955"/>
        <v>adj</v>
      </c>
      <c r="E6682" s="21" t="str">
        <f t="shared" si="9956"/>
        <v>masc nom pl of saṅghādisesa, comp</v>
      </c>
      <c r="F6682" s="21" t="str">
        <f t="shared" si="9957"/>
        <v/>
      </c>
      <c r="G6682" s="21" t="str">
        <f t="shared" si="9958"/>
        <v>masc nom pl of saṅghādisesa, comp</v>
      </c>
      <c r="H6682" s="21" t="str">
        <f t="shared" si="9959"/>
        <v>related to an offence requiring suspension</v>
      </c>
      <c r="I6682" s="21" t="str">
        <f t="shared" si="9960"/>
        <v>related to an offence requiring involvement of the community from start to finish</v>
      </c>
      <c r="J6682" s="21" t="str">
        <f t="shared" si="9961"/>
        <v/>
      </c>
      <c r="K6682" s="21" t="str">
        <f t="shared" si="9962"/>
        <v/>
      </c>
      <c r="L6682" s="21" t="str">
        <f t="shared" si="9963"/>
        <v/>
      </c>
      <c r="M6682" s="21" t="str">
        <f t="shared" si="9964"/>
        <v/>
      </c>
      <c r="N6682" s="21" t="str">
        <f t="shared" si="9965"/>
        <v>saṅgha + ādi + sesa</v>
      </c>
      <c r="O6682" s="21" t="str">
        <f t="shared" si="9966"/>
        <v>sattamī tappurisa</v>
      </c>
      <c r="P6682" s="21" t="str">
        <f t="shared" si="9967"/>
        <v>saṅgha + ādisese</v>
      </c>
      <c r="Q6682" s="21"/>
      <c r="R6682" s="21" t="s">
        <v>12185</v>
      </c>
      <c r="S6682" s="21" t="s">
        <v>12186</v>
      </c>
      <c r="T6682" s="27" t="s">
        <v>12339</v>
      </c>
      <c r="U6682" s="23"/>
      <c r="V6682" s="23"/>
      <c r="W6682" s="15">
        <f t="shared" si="2"/>
        <v>45635</v>
      </c>
      <c r="X6682" s="24">
        <v>6681.0</v>
      </c>
      <c r="Y6682" s="17" t="str">
        <f t="shared" si="9951"/>
        <v>=COUNTIFS(C$3:C6682,C6682)</v>
      </c>
      <c r="Z6682" s="25" t="str">
        <f t="shared" si="9952"/>
        <v>#NAME?</v>
      </c>
      <c r="AA6682" s="25" t="str">
        <f t="shared" si="9953"/>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54"/>
        <v>28</v>
      </c>
      <c r="B6683" s="10">
        <f t="shared" si="9626"/>
        <v>34</v>
      </c>
      <c r="C6683" s="12" t="s">
        <v>963</v>
      </c>
      <c r="D6683" s="21" t="str">
        <f t="shared" si="9955"/>
        <v>noun</v>
      </c>
      <c r="E6683" s="21" t="s">
        <v>12338</v>
      </c>
      <c r="F6683" s="21" t="str">
        <f t="shared" si="9957"/>
        <v/>
      </c>
      <c r="G6683" s="21" t="str">
        <f t="shared" si="9958"/>
        <v>masc nom pl of dhamma</v>
      </c>
      <c r="H6683" s="21" t="str">
        <f t="shared" si="9959"/>
        <v>cases, laws, rules</v>
      </c>
      <c r="I6683" s="21" t="str">
        <f t="shared" si="9960"/>
        <v>holdings, supports</v>
      </c>
      <c r="J6683" s="21" t="str">
        <f t="shared" si="9961"/>
        <v>√dhar (hold)</v>
      </c>
      <c r="K6683" s="21">
        <f t="shared" si="9962"/>
        <v>1</v>
      </c>
      <c r="L6683" s="21" t="str">
        <f t="shared" si="9963"/>
        <v>a</v>
      </c>
      <c r="M6683" s="21" t="str">
        <f t="shared" si="9964"/>
        <v/>
      </c>
      <c r="N6683" s="21" t="str">
        <f t="shared" si="9965"/>
        <v>√dhar + ma</v>
      </c>
      <c r="O6683" s="21" t="str">
        <f t="shared" si="9966"/>
        <v/>
      </c>
      <c r="P6683" s="21" t="str">
        <f t="shared" si="9967"/>
        <v/>
      </c>
      <c r="Q6683" s="21"/>
      <c r="R6683" s="21" t="s">
        <v>12185</v>
      </c>
      <c r="S6683" s="21" t="s">
        <v>12186</v>
      </c>
      <c r="T6683" s="27" t="s">
        <v>12339</v>
      </c>
      <c r="U6683" s="23"/>
      <c r="V6683" s="23"/>
      <c r="W6683" s="15">
        <f t="shared" si="2"/>
        <v>45635</v>
      </c>
      <c r="X6683" s="24">
        <v>6682.0</v>
      </c>
      <c r="Y6683" s="17" t="str">
        <f t="shared" si="9951"/>
        <v>=COUNTIFS(C$3:C6683,C6683)</v>
      </c>
      <c r="Z6683" s="25" t="str">
        <f t="shared" si="9952"/>
        <v>#NAME?</v>
      </c>
      <c r="AA6683" s="25" t="str">
        <f t="shared" si="9953"/>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26"/>
        <v>0</v>
      </c>
      <c r="C6684" s="130"/>
      <c r="D6684" s="130"/>
      <c r="E6684" s="130"/>
      <c r="F6684" s="130"/>
      <c r="G6684" s="130"/>
      <c r="H6684" s="130"/>
      <c r="I6684" s="130"/>
      <c r="J6684" s="130"/>
      <c r="K6684" s="130"/>
      <c r="L6684" s="130"/>
      <c r="M6684" s="130"/>
      <c r="N6684" s="130"/>
      <c r="O6684" s="130"/>
      <c r="P6684" s="130"/>
      <c r="Q6684" s="130"/>
      <c r="R6684" s="130"/>
      <c r="S6684" s="130"/>
      <c r="T6684" s="130"/>
      <c r="U6684" s="36"/>
      <c r="V6684" s="36"/>
      <c r="W6684" s="15">
        <f t="shared" si="2"/>
        <v>45635</v>
      </c>
      <c r="X6684" s="24">
        <v>6683.0</v>
      </c>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26"/>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2"/>
        <v>45635</v>
      </c>
      <c r="X6685" s="24">
        <v>6684.0</v>
      </c>
      <c r="Y6685" s="17" t="str">
        <f t="shared" ref="Y6685:Y6689" si="9968">formulatext(A6685)</f>
        <v>#N/A</v>
      </c>
      <c r="Z6685" s="25" t="str">
        <f t="shared" ref="Z6685:Z6689" si="9969">org.libreoffice.regex(Y6685,"(\= COUNTIFS\(C\$\d{1,3}:)(C\d{1,3})(,)(C\d{1,3})(\))","$2")</f>
        <v>#NAME?</v>
      </c>
      <c r="AA6685" s="25" t="str">
        <f t="shared" ref="AA6685:AA6689" si="9970">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71">COUNTIFS(C$3:C6686,C6686)</f>
        <v>11</v>
      </c>
      <c r="B6686" s="10">
        <f t="shared" si="9626"/>
        <v>16</v>
      </c>
      <c r="C6686" s="12" t="s">
        <v>1823</v>
      </c>
      <c r="D6686" s="21" t="str">
        <f t="shared" ref="D6686:D6689" si="9972">VLOOKUP($C6686,$C$1:$P$7320,2,0)</f>
        <v>pp</v>
      </c>
      <c r="E6686" s="21" t="str">
        <f t="shared" ref="E6686:E6688" si="9973">VLOOKUP($C6686,$C$1:$P$7320,3,0)</f>
        <v>masc nom pl of uddiṭṭha, pp of uddisati</v>
      </c>
      <c r="F6686" s="21" t="str">
        <f t="shared" ref="F6686:F6689" si="9974">VLOOKUP($C6686,$C$1:$P$7320,4,0)</f>
        <v/>
      </c>
      <c r="G6686" s="21" t="str">
        <f t="shared" ref="G6686:G6689" si="9975">VLOOKUP($C6686,$C$1:$P$7320,3,0)</f>
        <v>masc nom pl of uddiṭṭha, pp of uddisati</v>
      </c>
      <c r="H6686" s="21" t="str">
        <f t="shared" ref="H6686:H6689" si="9976">VLOOKUP($C6686,$C$1:$P$7320,6,0)</f>
        <v>recited, chanted</v>
      </c>
      <c r="I6686" s="21" t="str">
        <f t="shared" ref="I6686:I6689" si="9977">VLOOKUP($C6686,$C$1:$P$7320,7,0)</f>
        <v>pointed up</v>
      </c>
      <c r="J6686" s="21" t="str">
        <f t="shared" ref="J6686:J6689" si="9978">VLOOKUP($C6686,$C$1:$P$7320,8,0)</f>
        <v>√dis (point out, explain)</v>
      </c>
      <c r="K6686" s="21">
        <f t="shared" ref="K6686:K6689" si="9979">VLOOKUP($C6686,$C$1:$P$7320,9,0)</f>
        <v>1</v>
      </c>
      <c r="L6686" s="21" t="str">
        <f t="shared" ref="L6686:L6689" si="9980">VLOOKUP($C6686,$C$1:$P$7320,10,0)</f>
        <v>a</v>
      </c>
      <c r="M6686" s="21" t="str">
        <f t="shared" ref="M6686:M6689" si="9981">VLOOKUP($C6686,$C$1:$P$7320,11,0)</f>
        <v/>
      </c>
      <c r="N6686" s="21" t="str">
        <f t="shared" ref="N6686:N6689" si="9982">VLOOKUP($C6686,$C$1:$P$7320,12,0)</f>
        <v>ud + √dis + ta</v>
      </c>
      <c r="O6686" s="21" t="str">
        <f t="shared" ref="O6686:O6689" si="9983">VLOOKUP($C6686,$C$1:$P$7320,13,0)</f>
        <v/>
      </c>
      <c r="P6686" s="21" t="str">
        <f t="shared" ref="P6686:P6689" si="9984">VLOOKUP($C6686,$C$1:$P$7320,14,0)</f>
        <v/>
      </c>
      <c r="Q6686" s="21"/>
      <c r="R6686" s="21" t="s">
        <v>12185</v>
      </c>
      <c r="S6686" s="21" t="s">
        <v>12186</v>
      </c>
      <c r="T6686" s="27" t="s">
        <v>12340</v>
      </c>
      <c r="U6686" s="23"/>
      <c r="V6686" s="23"/>
      <c r="W6686" s="15">
        <f t="shared" si="2"/>
        <v>45635</v>
      </c>
      <c r="X6686" s="24">
        <v>6685.0</v>
      </c>
      <c r="Y6686" s="17" t="str">
        <f t="shared" si="9968"/>
        <v>=COUNTIFS(C$3:C6686,C6686)</v>
      </c>
      <c r="Z6686" s="25" t="str">
        <f t="shared" si="9969"/>
        <v>#NAME?</v>
      </c>
      <c r="AA6686" s="25" t="str">
        <f t="shared" si="9970"/>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71"/>
        <v>9</v>
      </c>
      <c r="B6687" s="10">
        <f t="shared" si="9626"/>
        <v>9</v>
      </c>
      <c r="C6687" s="12" t="s">
        <v>3348</v>
      </c>
      <c r="D6687" s="21" t="str">
        <f t="shared" si="9972"/>
        <v>card</v>
      </c>
      <c r="E6687" s="21" t="str">
        <f t="shared" si="9973"/>
        <v>x nom pl</v>
      </c>
      <c r="F6687" s="21" t="str">
        <f t="shared" si="9974"/>
        <v/>
      </c>
      <c r="G6687" s="21" t="str">
        <f t="shared" si="9975"/>
        <v>x nom pl</v>
      </c>
      <c r="H6687" s="21" t="str">
        <f t="shared" si="9976"/>
        <v>two</v>
      </c>
      <c r="I6687" s="21" t="str">
        <f t="shared" si="9977"/>
        <v/>
      </c>
      <c r="J6687" s="21" t="str">
        <f t="shared" si="9978"/>
        <v/>
      </c>
      <c r="K6687" s="21" t="str">
        <f t="shared" si="9979"/>
        <v/>
      </c>
      <c r="L6687" s="21" t="str">
        <f t="shared" si="9980"/>
        <v/>
      </c>
      <c r="M6687" s="21" t="str">
        <f t="shared" si="9981"/>
        <v/>
      </c>
      <c r="N6687" s="21" t="str">
        <f t="shared" si="9982"/>
        <v/>
      </c>
      <c r="O6687" s="21" t="str">
        <f t="shared" si="9983"/>
        <v/>
      </c>
      <c r="P6687" s="21" t="str">
        <f t="shared" si="9984"/>
        <v/>
      </c>
      <c r="Q6687" s="21"/>
      <c r="R6687" s="21" t="s">
        <v>12185</v>
      </c>
      <c r="S6687" s="21" t="s">
        <v>12186</v>
      </c>
      <c r="T6687" s="27" t="s">
        <v>12340</v>
      </c>
      <c r="U6687" s="77"/>
      <c r="V6687" s="23"/>
      <c r="W6687" s="15">
        <f t="shared" si="2"/>
        <v>45635</v>
      </c>
      <c r="X6687" s="24">
        <v>6686.0</v>
      </c>
      <c r="Y6687" s="17" t="str">
        <f t="shared" si="9968"/>
        <v>=COUNTIFS(C$3:C6687,C6687)</v>
      </c>
      <c r="Z6687" s="25" t="str">
        <f t="shared" si="9969"/>
        <v>#NAME?</v>
      </c>
      <c r="AA6687" s="25" t="str">
        <f t="shared" si="9970"/>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1"/>
        <v>4</v>
      </c>
      <c r="B6688" s="10">
        <f t="shared" si="9626"/>
        <v>4</v>
      </c>
      <c r="C6688" s="12" t="s">
        <v>4424</v>
      </c>
      <c r="D6688" s="21" t="str">
        <f t="shared" si="9972"/>
        <v>adj</v>
      </c>
      <c r="E6688" s="21" t="str">
        <f t="shared" si="9973"/>
        <v>masc nom pl of aniyata</v>
      </c>
      <c r="F6688" s="21" t="str">
        <f t="shared" si="9974"/>
        <v/>
      </c>
      <c r="G6688" s="21" t="str">
        <f t="shared" si="9975"/>
        <v>masc nom pl of aniyata</v>
      </c>
      <c r="H6688" s="21" t="str">
        <f t="shared" si="9976"/>
        <v>uncertain; undecided; variable</v>
      </c>
      <c r="I6688" s="21" t="str">
        <f t="shared" si="9977"/>
        <v>not fixed down</v>
      </c>
      <c r="J6688" s="21" t="str">
        <f t="shared" si="9978"/>
        <v>√yam (control)</v>
      </c>
      <c r="K6688" s="21">
        <f t="shared" si="9979"/>
        <v>1</v>
      </c>
      <c r="L6688" s="21" t="str">
        <f t="shared" si="9980"/>
        <v>a</v>
      </c>
      <c r="M6688" s="21" t="str">
        <f t="shared" si="9981"/>
        <v/>
      </c>
      <c r="N6688" s="21" t="str">
        <f t="shared" si="9982"/>
        <v>na + ni + √yam + ta</v>
      </c>
      <c r="O6688" s="21" t="str">
        <f t="shared" si="9983"/>
        <v/>
      </c>
      <c r="P6688" s="21" t="str">
        <f t="shared" si="9984"/>
        <v/>
      </c>
      <c r="Q6688" s="21"/>
      <c r="R6688" s="21" t="s">
        <v>12185</v>
      </c>
      <c r="S6688" s="21" t="s">
        <v>12186</v>
      </c>
      <c r="T6688" s="27" t="s">
        <v>12340</v>
      </c>
      <c r="U6688" s="23"/>
      <c r="V6688" s="23"/>
      <c r="W6688" s="15">
        <f t="shared" si="2"/>
        <v>45635</v>
      </c>
      <c r="X6688" s="24">
        <v>6687.0</v>
      </c>
      <c r="Y6688" s="17" t="str">
        <f t="shared" si="9968"/>
        <v>=COUNTIFS(C$3:C6688,C6688)</v>
      </c>
      <c r="Z6688" s="25" t="str">
        <f t="shared" si="9969"/>
        <v>#NAME?</v>
      </c>
      <c r="AA6688" s="25" t="str">
        <f t="shared" si="9970"/>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1"/>
        <v>29</v>
      </c>
      <c r="B6689" s="10">
        <f t="shared" si="9626"/>
        <v>34</v>
      </c>
      <c r="C6689" s="12" t="s">
        <v>963</v>
      </c>
      <c r="D6689" s="21" t="str">
        <f t="shared" si="9972"/>
        <v>noun</v>
      </c>
      <c r="E6689" s="21" t="s">
        <v>12338</v>
      </c>
      <c r="F6689" s="21" t="str">
        <f t="shared" si="9974"/>
        <v/>
      </c>
      <c r="G6689" s="21" t="str">
        <f t="shared" si="9975"/>
        <v>masc nom pl of dhamma</v>
      </c>
      <c r="H6689" s="21" t="str">
        <f t="shared" si="9976"/>
        <v>cases, laws, rules</v>
      </c>
      <c r="I6689" s="21" t="str">
        <f t="shared" si="9977"/>
        <v>holdings, supports</v>
      </c>
      <c r="J6689" s="21" t="str">
        <f t="shared" si="9978"/>
        <v>√dhar (hold)</v>
      </c>
      <c r="K6689" s="21">
        <f t="shared" si="9979"/>
        <v>1</v>
      </c>
      <c r="L6689" s="21" t="str">
        <f t="shared" si="9980"/>
        <v>a</v>
      </c>
      <c r="M6689" s="21" t="str">
        <f t="shared" si="9981"/>
        <v/>
      </c>
      <c r="N6689" s="21" t="str">
        <f t="shared" si="9982"/>
        <v>√dhar + ma</v>
      </c>
      <c r="O6689" s="21" t="str">
        <f t="shared" si="9983"/>
        <v/>
      </c>
      <c r="P6689" s="21" t="str">
        <f t="shared" si="9984"/>
        <v/>
      </c>
      <c r="Q6689" s="21"/>
      <c r="R6689" s="21" t="s">
        <v>12185</v>
      </c>
      <c r="S6689" s="21" t="s">
        <v>12186</v>
      </c>
      <c r="T6689" s="27" t="s">
        <v>12340</v>
      </c>
      <c r="U6689" s="23"/>
      <c r="V6689" s="23"/>
      <c r="W6689" s="15">
        <f t="shared" si="2"/>
        <v>45635</v>
      </c>
      <c r="X6689" s="24">
        <v>6688.0</v>
      </c>
      <c r="Y6689" s="17" t="str">
        <f t="shared" si="9968"/>
        <v>=COUNTIFS(C$3:C6689,C6689)</v>
      </c>
      <c r="Z6689" s="25" t="str">
        <f t="shared" si="9969"/>
        <v>#NAME?</v>
      </c>
      <c r="AA6689" s="25" t="str">
        <f t="shared" si="9970"/>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26"/>
        <v>0</v>
      </c>
      <c r="C6690" s="130"/>
      <c r="D6690" s="130"/>
      <c r="E6690" s="130"/>
      <c r="F6690" s="130"/>
      <c r="G6690" s="130"/>
      <c r="H6690" s="130"/>
      <c r="I6690" s="130"/>
      <c r="J6690" s="130"/>
      <c r="K6690" s="130"/>
      <c r="L6690" s="130"/>
      <c r="M6690" s="130"/>
      <c r="N6690" s="130"/>
      <c r="O6690" s="130"/>
      <c r="P6690" s="130"/>
      <c r="Q6690" s="130"/>
      <c r="R6690" s="130"/>
      <c r="S6690" s="130"/>
      <c r="T6690" s="130"/>
      <c r="U6690" s="36"/>
      <c r="V6690" s="36"/>
      <c r="W6690" s="15">
        <f t="shared" si="2"/>
        <v>45635</v>
      </c>
      <c r="X6690" s="24">
        <v>6689.0</v>
      </c>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26"/>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2"/>
        <v>45635</v>
      </c>
      <c r="X6691" s="24">
        <v>6690.0</v>
      </c>
      <c r="Y6691" s="17" t="str">
        <f t="shared" ref="Y6691:Y6696" si="9985">formulatext(A6691)</f>
        <v>#N/A</v>
      </c>
      <c r="Z6691" s="25" t="str">
        <f t="shared" ref="Z6691:Z6696" si="9986">org.libreoffice.regex(Y6691,"(\= COUNTIFS\(C\$\d{1,3}:)(C\d{1,3})(,)(C\d{1,3})(\))","$2")</f>
        <v>#NAME?</v>
      </c>
      <c r="AA6691" s="25" t="str">
        <f t="shared" ref="AA6691:AA6696" si="9987">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88">COUNTIFS(C$3:C6692,C6692)</f>
        <v>12</v>
      </c>
      <c r="B6692" s="10">
        <f t="shared" si="9626"/>
        <v>16</v>
      </c>
      <c r="C6692" s="12" t="s">
        <v>1823</v>
      </c>
      <c r="D6692" s="21" t="str">
        <f t="shared" ref="D6692:D6696" si="9989">VLOOKUP($C6692,$C$1:$P$7320,2,0)</f>
        <v>pp</v>
      </c>
      <c r="E6692" s="21" t="str">
        <f t="shared" ref="E6692:E6695" si="9990">VLOOKUP($C6692,$C$1:$P$7320,3,0)</f>
        <v>masc nom pl of uddiṭṭha, pp of uddisati</v>
      </c>
      <c r="F6692" s="21" t="str">
        <f t="shared" ref="F6692:F6696" si="9991">VLOOKUP($C6692,$C$1:$P$7320,4,0)</f>
        <v/>
      </c>
      <c r="G6692" s="21" t="str">
        <f t="shared" ref="G6692:G6696" si="9992">VLOOKUP($C6692,$C$1:$P$7320,3,0)</f>
        <v>masc nom pl of uddiṭṭha, pp of uddisati</v>
      </c>
      <c r="H6692" s="21" t="str">
        <f t="shared" ref="H6692:H6696" si="9993">VLOOKUP($C6692,$C$1:$P$7320,6,0)</f>
        <v>recited, chanted</v>
      </c>
      <c r="I6692" s="21" t="str">
        <f t="shared" ref="I6692:I6696" si="9994">VLOOKUP($C6692,$C$1:$P$7320,7,0)</f>
        <v>pointed up</v>
      </c>
      <c r="J6692" s="21" t="str">
        <f t="shared" ref="J6692:J6696" si="9995">VLOOKUP($C6692,$C$1:$P$7320,8,0)</f>
        <v>√dis (point out, explain)</v>
      </c>
      <c r="K6692" s="21">
        <f t="shared" ref="K6692:K6696" si="9996">VLOOKUP($C6692,$C$1:$P$7320,9,0)</f>
        <v>1</v>
      </c>
      <c r="L6692" s="21" t="str">
        <f t="shared" ref="L6692:L6696" si="9997">VLOOKUP($C6692,$C$1:$P$7320,10,0)</f>
        <v>a</v>
      </c>
      <c r="M6692" s="21" t="str">
        <f t="shared" ref="M6692:M6696" si="9998">VLOOKUP($C6692,$C$1:$P$7320,11,0)</f>
        <v/>
      </c>
      <c r="N6692" s="21" t="str">
        <f t="shared" ref="N6692:N6696" si="9999">VLOOKUP($C6692,$C$1:$P$7320,12,0)</f>
        <v>ud + √dis + ta</v>
      </c>
      <c r="O6692" s="21" t="str">
        <f t="shared" ref="O6692:O6696" si="10000">VLOOKUP($C6692,$C$1:$P$7320,13,0)</f>
        <v/>
      </c>
      <c r="P6692" s="21" t="str">
        <f t="shared" ref="P6692:P6696" si="10001">VLOOKUP($C6692,$C$1:$P$7320,14,0)</f>
        <v/>
      </c>
      <c r="Q6692" s="21"/>
      <c r="R6692" s="21" t="s">
        <v>12185</v>
      </c>
      <c r="S6692" s="21" t="s">
        <v>12186</v>
      </c>
      <c r="T6692" s="27" t="s">
        <v>12341</v>
      </c>
      <c r="U6692" s="23"/>
      <c r="V6692" s="23"/>
      <c r="W6692" s="15">
        <f t="shared" si="2"/>
        <v>45635</v>
      </c>
      <c r="X6692" s="24">
        <v>6691.0</v>
      </c>
      <c r="Y6692" s="17" t="str">
        <f t="shared" si="9985"/>
        <v>=COUNTIFS(C$3:C6692,C6692)</v>
      </c>
      <c r="Z6692" s="25" t="str">
        <f t="shared" si="9986"/>
        <v>#NAME?</v>
      </c>
      <c r="AA6692" s="25" t="str">
        <f t="shared" si="9987"/>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88"/>
        <v>4</v>
      </c>
      <c r="B6693" s="10">
        <f t="shared" si="9626"/>
        <v>4</v>
      </c>
      <c r="C6693" s="12" t="s">
        <v>4635</v>
      </c>
      <c r="D6693" s="21" t="str">
        <f t="shared" si="9989"/>
        <v>card</v>
      </c>
      <c r="E6693" s="21" t="str">
        <f t="shared" si="9990"/>
        <v>fem nom sg of tiṃsā</v>
      </c>
      <c r="F6693" s="21" t="str">
        <f t="shared" si="9991"/>
        <v/>
      </c>
      <c r="G6693" s="21" t="str">
        <f t="shared" si="9992"/>
        <v>fem nom sg of tiṃsā</v>
      </c>
      <c r="H6693" s="21" t="str">
        <f t="shared" si="9993"/>
        <v>thirty</v>
      </c>
      <c r="I6693" s="21" t="str">
        <f t="shared" si="9994"/>
        <v/>
      </c>
      <c r="J6693" s="21" t="str">
        <f t="shared" si="9995"/>
        <v/>
      </c>
      <c r="K6693" s="21" t="str">
        <f t="shared" si="9996"/>
        <v/>
      </c>
      <c r="L6693" s="21" t="str">
        <f t="shared" si="9997"/>
        <v/>
      </c>
      <c r="M6693" s="21" t="str">
        <f t="shared" si="9998"/>
        <v/>
      </c>
      <c r="N6693" s="21" t="str">
        <f t="shared" si="9999"/>
        <v>ti + dasa</v>
      </c>
      <c r="O6693" s="21" t="str">
        <f t="shared" si="10000"/>
        <v/>
      </c>
      <c r="P6693" s="21" t="str">
        <f t="shared" si="10001"/>
        <v/>
      </c>
      <c r="Q6693" s="21"/>
      <c r="R6693" s="21" t="s">
        <v>12185</v>
      </c>
      <c r="S6693" s="21" t="s">
        <v>12186</v>
      </c>
      <c r="T6693" s="27" t="s">
        <v>12341</v>
      </c>
      <c r="U6693" s="77"/>
      <c r="V6693" s="23"/>
      <c r="W6693" s="15">
        <f t="shared" si="2"/>
        <v>45635</v>
      </c>
      <c r="X6693" s="24">
        <v>6692.0</v>
      </c>
      <c r="Y6693" s="17" t="str">
        <f t="shared" si="9985"/>
        <v>=COUNTIFS(C$3:C6693,C6693)</v>
      </c>
      <c r="Z6693" s="25" t="str">
        <f t="shared" si="9986"/>
        <v>#NAME?</v>
      </c>
      <c r="AA6693" s="25" t="str">
        <f t="shared" si="9987"/>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88"/>
        <v>4</v>
      </c>
      <c r="B6694" s="10">
        <f t="shared" si="9626"/>
        <v>4</v>
      </c>
      <c r="C6694" s="12" t="s">
        <v>4640</v>
      </c>
      <c r="D6694" s="21" t="str">
        <f t="shared" si="9989"/>
        <v>ptp</v>
      </c>
      <c r="E6694" s="21" t="str">
        <f t="shared" si="9990"/>
        <v>masc nom pl of nissaggiya</v>
      </c>
      <c r="F6694" s="21" t="str">
        <f t="shared" si="9991"/>
        <v/>
      </c>
      <c r="G6694" s="21" t="str">
        <f t="shared" si="9992"/>
        <v>masc nom pl of nissaggiya</v>
      </c>
      <c r="H6694" s="21" t="str">
        <f t="shared" si="9993"/>
        <v>involving relinquishment</v>
      </c>
      <c r="I6694" s="21" t="str">
        <f t="shared" si="9994"/>
        <v>to be given up</v>
      </c>
      <c r="J6694" s="21" t="str">
        <f t="shared" si="9995"/>
        <v>√sajj (relinquish, let loose)</v>
      </c>
      <c r="K6694" s="21">
        <f t="shared" si="9996"/>
        <v>1</v>
      </c>
      <c r="L6694" s="21" t="str">
        <f t="shared" si="9997"/>
        <v>a</v>
      </c>
      <c r="M6694" s="21" t="str">
        <f t="shared" si="9998"/>
        <v/>
      </c>
      <c r="N6694" s="21" t="str">
        <f t="shared" si="9999"/>
        <v>ni + √sajj &gt; sagg + iya</v>
      </c>
      <c r="O6694" s="21" t="str">
        <f t="shared" si="10000"/>
        <v/>
      </c>
      <c r="P6694" s="21" t="str">
        <f t="shared" si="10001"/>
        <v/>
      </c>
      <c r="Q6694" s="21"/>
      <c r="R6694" s="21" t="s">
        <v>12185</v>
      </c>
      <c r="S6694" s="21" t="s">
        <v>12186</v>
      </c>
      <c r="T6694" s="27" t="s">
        <v>12341</v>
      </c>
      <c r="U6694" s="23"/>
      <c r="V6694" s="23"/>
      <c r="W6694" s="15">
        <f t="shared" si="2"/>
        <v>45635</v>
      </c>
      <c r="X6694" s="24">
        <v>6693.0</v>
      </c>
      <c r="Y6694" s="17" t="str">
        <f t="shared" si="9985"/>
        <v>=COUNTIFS(C$3:C6694,C6694)</v>
      </c>
      <c r="Z6694" s="25" t="str">
        <f t="shared" si="9986"/>
        <v>#NAME?</v>
      </c>
      <c r="AA6694" s="25" t="str">
        <f t="shared" si="9987"/>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88"/>
        <v>7</v>
      </c>
      <c r="B6695" s="10">
        <f t="shared" si="9626"/>
        <v>8</v>
      </c>
      <c r="C6695" s="12" t="s">
        <v>4646</v>
      </c>
      <c r="D6695" s="21" t="str">
        <f t="shared" si="9989"/>
        <v>adj</v>
      </c>
      <c r="E6695" s="21" t="str">
        <f t="shared" si="9990"/>
        <v>masc nom pl of pācittiya</v>
      </c>
      <c r="F6695" s="21" t="str">
        <f t="shared" si="9991"/>
        <v/>
      </c>
      <c r="G6695" s="21" t="str">
        <f t="shared" si="9992"/>
        <v>masc nom pl of pācittiya</v>
      </c>
      <c r="H6695" s="21" t="str">
        <f t="shared" si="9993"/>
        <v>requiring confessing</v>
      </c>
      <c r="I6695" s="21" t="str">
        <f t="shared" si="9994"/>
        <v/>
      </c>
      <c r="J6695" s="21" t="str">
        <f t="shared" si="9995"/>
        <v/>
      </c>
      <c r="K6695" s="21" t="str">
        <f t="shared" si="9996"/>
        <v/>
      </c>
      <c r="L6695" s="21" t="str">
        <f t="shared" si="9997"/>
        <v/>
      </c>
      <c r="M6695" s="21" t="str">
        <f t="shared" si="9998"/>
        <v/>
      </c>
      <c r="N6695" s="21" t="str">
        <f t="shared" si="9999"/>
        <v/>
      </c>
      <c r="O6695" s="21" t="str">
        <f t="shared" si="10000"/>
        <v/>
      </c>
      <c r="P6695" s="21" t="str">
        <f t="shared" si="10001"/>
        <v/>
      </c>
      <c r="Q6695" s="21"/>
      <c r="R6695" s="21" t="s">
        <v>12185</v>
      </c>
      <c r="S6695" s="21" t="s">
        <v>12186</v>
      </c>
      <c r="T6695" s="27" t="s">
        <v>12341</v>
      </c>
      <c r="U6695" s="23"/>
      <c r="V6695" s="23"/>
      <c r="W6695" s="15">
        <f t="shared" si="2"/>
        <v>45635</v>
      </c>
      <c r="X6695" s="24">
        <v>6694.0</v>
      </c>
      <c r="Y6695" s="17" t="str">
        <f t="shared" si="9985"/>
        <v>=COUNTIFS(C$3:C6695,C6695)</v>
      </c>
      <c r="Z6695" s="25" t="str">
        <f t="shared" si="9986"/>
        <v>#NAME?</v>
      </c>
      <c r="AA6695" s="25" t="str">
        <f t="shared" si="9987"/>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88"/>
        <v>30</v>
      </c>
      <c r="B6696" s="10">
        <f t="shared" si="9626"/>
        <v>34</v>
      </c>
      <c r="C6696" s="12" t="s">
        <v>963</v>
      </c>
      <c r="D6696" s="21" t="str">
        <f t="shared" si="9989"/>
        <v>noun</v>
      </c>
      <c r="E6696" s="21" t="s">
        <v>12338</v>
      </c>
      <c r="F6696" s="21" t="str">
        <f t="shared" si="9991"/>
        <v/>
      </c>
      <c r="G6696" s="21" t="str">
        <f t="shared" si="9992"/>
        <v>masc nom pl of dhamma</v>
      </c>
      <c r="H6696" s="21" t="str">
        <f t="shared" si="9993"/>
        <v>cases, laws, rules</v>
      </c>
      <c r="I6696" s="21" t="str">
        <f t="shared" si="9994"/>
        <v>holdings, supports</v>
      </c>
      <c r="J6696" s="21" t="str">
        <f t="shared" si="9995"/>
        <v>√dhar (hold)</v>
      </c>
      <c r="K6696" s="21">
        <f t="shared" si="9996"/>
        <v>1</v>
      </c>
      <c r="L6696" s="21" t="str">
        <f t="shared" si="9997"/>
        <v>a</v>
      </c>
      <c r="M6696" s="21" t="str">
        <f t="shared" si="9998"/>
        <v/>
      </c>
      <c r="N6696" s="21" t="str">
        <f t="shared" si="9999"/>
        <v>√dhar + ma</v>
      </c>
      <c r="O6696" s="21" t="str">
        <f t="shared" si="10000"/>
        <v/>
      </c>
      <c r="P6696" s="21" t="str">
        <f t="shared" si="10001"/>
        <v/>
      </c>
      <c r="Q6696" s="21"/>
      <c r="R6696" s="21" t="s">
        <v>12185</v>
      </c>
      <c r="S6696" s="21" t="s">
        <v>12186</v>
      </c>
      <c r="T6696" s="27" t="s">
        <v>12341</v>
      </c>
      <c r="U6696" s="23"/>
      <c r="V6696" s="23"/>
      <c r="W6696" s="15">
        <f t="shared" si="2"/>
        <v>45635</v>
      </c>
      <c r="X6696" s="24">
        <v>6695.0</v>
      </c>
      <c r="Y6696" s="17" t="str">
        <f t="shared" si="9985"/>
        <v>=COUNTIFS(C$3:C6696,C6696)</v>
      </c>
      <c r="Z6696" s="25" t="str">
        <f t="shared" si="9986"/>
        <v>#NAME?</v>
      </c>
      <c r="AA6696" s="25" t="str">
        <f t="shared" si="9987"/>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26"/>
        <v>0</v>
      </c>
      <c r="C6697" s="130"/>
      <c r="D6697" s="130"/>
      <c r="E6697" s="130"/>
      <c r="F6697" s="130"/>
      <c r="G6697" s="130"/>
      <c r="H6697" s="130"/>
      <c r="I6697" s="130"/>
      <c r="J6697" s="130"/>
      <c r="K6697" s="130"/>
      <c r="L6697" s="130"/>
      <c r="M6697" s="130"/>
      <c r="N6697" s="130"/>
      <c r="O6697" s="130"/>
      <c r="P6697" s="130"/>
      <c r="Q6697" s="130"/>
      <c r="R6697" s="130"/>
      <c r="S6697" s="130"/>
      <c r="T6697" s="130"/>
      <c r="U6697" s="36"/>
      <c r="V6697" s="36"/>
      <c r="W6697" s="15">
        <f t="shared" si="2"/>
        <v>45635</v>
      </c>
      <c r="X6697" s="24">
        <v>6696.0</v>
      </c>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26"/>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2"/>
        <v>45635</v>
      </c>
      <c r="X6698" s="24">
        <v>6697.0</v>
      </c>
      <c r="Y6698" s="17" t="str">
        <f t="shared" ref="Y6698:Y6702" si="10002">formulatext(A6698)</f>
        <v>#N/A</v>
      </c>
      <c r="Z6698" s="25" t="str">
        <f t="shared" ref="Z6698:Z6702" si="10003">org.libreoffice.regex(Y6698,"(\= COUNTIFS\(C\$\d{1,3}:)(C\d{1,3})(,)(C\d{1,3})(\))","$2")</f>
        <v>#NAME?</v>
      </c>
      <c r="AA6698" s="25" t="str">
        <f t="shared" ref="AA6698:AA6702" si="10004">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10005">COUNTIFS(C$3:C6699,C6699)</f>
        <v>13</v>
      </c>
      <c r="B6699" s="10">
        <f t="shared" si="9626"/>
        <v>16</v>
      </c>
      <c r="C6699" s="12" t="s">
        <v>1823</v>
      </c>
      <c r="D6699" s="21" t="str">
        <f t="shared" ref="D6699:D6702" si="10006">VLOOKUP($C6699,$C$1:$P$7320,2,0)</f>
        <v>pp</v>
      </c>
      <c r="E6699" s="21" t="str">
        <f t="shared" ref="E6699:E6701" si="10007">VLOOKUP($C6699,$C$1:$P$7320,3,0)</f>
        <v>masc nom pl of uddiṭṭha, pp of uddisati</v>
      </c>
      <c r="F6699" s="21" t="str">
        <f t="shared" ref="F6699:F6702" si="10008">VLOOKUP($C6699,$C$1:$P$7320,4,0)</f>
        <v/>
      </c>
      <c r="G6699" s="21" t="str">
        <f t="shared" ref="G6699:G6702" si="10009">VLOOKUP($C6699,$C$1:$P$7320,3,0)</f>
        <v>masc nom pl of uddiṭṭha, pp of uddisati</v>
      </c>
      <c r="H6699" s="21" t="str">
        <f t="shared" ref="H6699:H6702" si="10010">VLOOKUP($C6699,$C$1:$P$7320,6,0)</f>
        <v>recited, chanted</v>
      </c>
      <c r="I6699" s="21" t="str">
        <f t="shared" ref="I6699:I6702" si="10011">VLOOKUP($C6699,$C$1:$P$7320,7,0)</f>
        <v>pointed up</v>
      </c>
      <c r="J6699" s="21" t="str">
        <f t="shared" ref="J6699:J6702" si="10012">VLOOKUP($C6699,$C$1:$P$7320,8,0)</f>
        <v>√dis (point out, explain)</v>
      </c>
      <c r="K6699" s="21">
        <f t="shared" ref="K6699:K6702" si="10013">VLOOKUP($C6699,$C$1:$P$7320,9,0)</f>
        <v>1</v>
      </c>
      <c r="L6699" s="21" t="str">
        <f t="shared" ref="L6699:L6702" si="10014">VLOOKUP($C6699,$C$1:$P$7320,10,0)</f>
        <v>a</v>
      </c>
      <c r="M6699" s="21" t="str">
        <f t="shared" ref="M6699:M6702" si="10015">VLOOKUP($C6699,$C$1:$P$7320,11,0)</f>
        <v/>
      </c>
      <c r="N6699" s="21" t="str">
        <f t="shared" ref="N6699:N6702" si="10016">VLOOKUP($C6699,$C$1:$P$7320,12,0)</f>
        <v>ud + √dis + ta</v>
      </c>
      <c r="O6699" s="21" t="str">
        <f t="shared" ref="O6699:O6702" si="10017">VLOOKUP($C6699,$C$1:$P$7320,13,0)</f>
        <v/>
      </c>
      <c r="P6699" s="21" t="str">
        <f t="shared" ref="P6699:P6702" si="10018">VLOOKUP($C6699,$C$1:$P$7320,14,0)</f>
        <v/>
      </c>
      <c r="Q6699" s="21"/>
      <c r="R6699" s="21" t="s">
        <v>12185</v>
      </c>
      <c r="S6699" s="21" t="s">
        <v>12186</v>
      </c>
      <c r="T6699" s="27" t="s">
        <v>12342</v>
      </c>
      <c r="U6699" s="23"/>
      <c r="V6699" s="23"/>
      <c r="W6699" s="15">
        <f t="shared" si="2"/>
        <v>45635</v>
      </c>
      <c r="X6699" s="24">
        <v>6698.0</v>
      </c>
      <c r="Y6699" s="17" t="str">
        <f t="shared" si="10002"/>
        <v>=COUNTIFS(C$3:C6699,C6699)</v>
      </c>
      <c r="Z6699" s="25" t="str">
        <f t="shared" si="10003"/>
        <v>#NAME?</v>
      </c>
      <c r="AA6699" s="25" t="str">
        <f t="shared" si="10004"/>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10005"/>
        <v>4</v>
      </c>
      <c r="B6700" s="10">
        <f t="shared" si="9626"/>
        <v>4</v>
      </c>
      <c r="C6700" s="12" t="s">
        <v>7102</v>
      </c>
      <c r="D6700" s="21" t="str">
        <f t="shared" si="10006"/>
        <v>card</v>
      </c>
      <c r="E6700" s="21" t="str">
        <f t="shared" si="10007"/>
        <v>fem nom sg, comp</v>
      </c>
      <c r="F6700" s="21" t="str">
        <f t="shared" si="10008"/>
        <v/>
      </c>
      <c r="G6700" s="21" t="str">
        <f t="shared" si="10009"/>
        <v>fem nom sg, comp</v>
      </c>
      <c r="H6700" s="21" t="str">
        <f t="shared" si="10010"/>
        <v>ninety two</v>
      </c>
      <c r="I6700" s="21" t="str">
        <f t="shared" si="10011"/>
        <v/>
      </c>
      <c r="J6700" s="21" t="str">
        <f t="shared" si="10012"/>
        <v/>
      </c>
      <c r="K6700" s="21" t="str">
        <f t="shared" si="10013"/>
        <v/>
      </c>
      <c r="L6700" s="21" t="str">
        <f t="shared" si="10014"/>
        <v/>
      </c>
      <c r="M6700" s="21" t="str">
        <f t="shared" si="10015"/>
        <v/>
      </c>
      <c r="N6700" s="21" t="str">
        <f t="shared" si="10016"/>
        <v>dve + navuti</v>
      </c>
      <c r="O6700" s="21" t="str">
        <f t="shared" si="10017"/>
        <v>dvanda</v>
      </c>
      <c r="P6700" s="21" t="str">
        <f t="shared" si="10018"/>
        <v>dve ca navuti ca</v>
      </c>
      <c r="Q6700" s="21"/>
      <c r="R6700" s="21" t="s">
        <v>12185</v>
      </c>
      <c r="S6700" s="21" t="s">
        <v>12186</v>
      </c>
      <c r="T6700" s="27" t="s">
        <v>12342</v>
      </c>
      <c r="U6700" s="77"/>
      <c r="V6700" s="23"/>
      <c r="W6700" s="15">
        <f t="shared" si="2"/>
        <v>45635</v>
      </c>
      <c r="X6700" s="24">
        <v>6699.0</v>
      </c>
      <c r="Y6700" s="17" t="str">
        <f t="shared" si="10002"/>
        <v>=COUNTIFS(C$3:C6700,C6700)</v>
      </c>
      <c r="Z6700" s="25" t="str">
        <f t="shared" si="10003"/>
        <v>#NAME?</v>
      </c>
      <c r="AA6700" s="25" t="str">
        <f t="shared" si="10004"/>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05"/>
        <v>8</v>
      </c>
      <c r="B6701" s="10">
        <f t="shared" si="9626"/>
        <v>8</v>
      </c>
      <c r="C6701" s="12" t="s">
        <v>4646</v>
      </c>
      <c r="D6701" s="21" t="str">
        <f t="shared" si="10006"/>
        <v>adj</v>
      </c>
      <c r="E6701" s="21" t="str">
        <f t="shared" si="10007"/>
        <v>masc nom pl of pācittiya</v>
      </c>
      <c r="F6701" s="21" t="str">
        <f t="shared" si="10008"/>
        <v/>
      </c>
      <c r="G6701" s="21" t="str">
        <f t="shared" si="10009"/>
        <v>masc nom pl of pācittiya</v>
      </c>
      <c r="H6701" s="21" t="str">
        <f t="shared" si="10010"/>
        <v>requiring confessing</v>
      </c>
      <c r="I6701" s="21" t="str">
        <f t="shared" si="10011"/>
        <v/>
      </c>
      <c r="J6701" s="21" t="str">
        <f t="shared" si="10012"/>
        <v/>
      </c>
      <c r="K6701" s="21" t="str">
        <f t="shared" si="10013"/>
        <v/>
      </c>
      <c r="L6701" s="21" t="str">
        <f t="shared" si="10014"/>
        <v/>
      </c>
      <c r="M6701" s="21" t="str">
        <f t="shared" si="10015"/>
        <v/>
      </c>
      <c r="N6701" s="21" t="str">
        <f t="shared" si="10016"/>
        <v/>
      </c>
      <c r="O6701" s="21" t="str">
        <f t="shared" si="10017"/>
        <v/>
      </c>
      <c r="P6701" s="21" t="str">
        <f t="shared" si="10018"/>
        <v/>
      </c>
      <c r="Q6701" s="21"/>
      <c r="R6701" s="21" t="s">
        <v>12185</v>
      </c>
      <c r="S6701" s="21" t="s">
        <v>12186</v>
      </c>
      <c r="T6701" s="27" t="s">
        <v>12342</v>
      </c>
      <c r="U6701" s="23"/>
      <c r="V6701" s="23"/>
      <c r="W6701" s="15">
        <f t="shared" si="2"/>
        <v>45635</v>
      </c>
      <c r="X6701" s="24">
        <v>6700.0</v>
      </c>
      <c r="Y6701" s="17" t="str">
        <f t="shared" si="10002"/>
        <v>=COUNTIFS(C$3:C6701,C6701)</v>
      </c>
      <c r="Z6701" s="25" t="str">
        <f t="shared" si="10003"/>
        <v>#NAME?</v>
      </c>
      <c r="AA6701" s="25" t="str">
        <f t="shared" si="10004"/>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05"/>
        <v>31</v>
      </c>
      <c r="B6702" s="10">
        <f t="shared" si="9626"/>
        <v>34</v>
      </c>
      <c r="C6702" s="12" t="s">
        <v>963</v>
      </c>
      <c r="D6702" s="21" t="str">
        <f t="shared" si="10006"/>
        <v>noun</v>
      </c>
      <c r="E6702" s="21" t="s">
        <v>12338</v>
      </c>
      <c r="F6702" s="21" t="str">
        <f t="shared" si="10008"/>
        <v/>
      </c>
      <c r="G6702" s="21" t="str">
        <f t="shared" si="10009"/>
        <v>masc nom pl of dhamma</v>
      </c>
      <c r="H6702" s="21" t="str">
        <f t="shared" si="10010"/>
        <v>cases, laws, rules</v>
      </c>
      <c r="I6702" s="21" t="str">
        <f t="shared" si="10011"/>
        <v>holdings, supports</v>
      </c>
      <c r="J6702" s="21" t="str">
        <f t="shared" si="10012"/>
        <v>√dhar (hold)</v>
      </c>
      <c r="K6702" s="21">
        <f t="shared" si="10013"/>
        <v>1</v>
      </c>
      <c r="L6702" s="21" t="str">
        <f t="shared" si="10014"/>
        <v>a</v>
      </c>
      <c r="M6702" s="21" t="str">
        <f t="shared" si="10015"/>
        <v/>
      </c>
      <c r="N6702" s="21" t="str">
        <f t="shared" si="10016"/>
        <v>√dhar + ma</v>
      </c>
      <c r="O6702" s="21" t="str">
        <f t="shared" si="10017"/>
        <v/>
      </c>
      <c r="P6702" s="21" t="str">
        <f t="shared" si="10018"/>
        <v/>
      </c>
      <c r="Q6702" s="21"/>
      <c r="R6702" s="21" t="s">
        <v>12185</v>
      </c>
      <c r="S6702" s="21" t="s">
        <v>12186</v>
      </c>
      <c r="T6702" s="27" t="s">
        <v>12342</v>
      </c>
      <c r="U6702" s="23"/>
      <c r="V6702" s="23"/>
      <c r="W6702" s="15">
        <f t="shared" si="2"/>
        <v>45635</v>
      </c>
      <c r="X6702" s="24">
        <v>6701.0</v>
      </c>
      <c r="Y6702" s="17" t="str">
        <f t="shared" si="10002"/>
        <v>=COUNTIFS(C$3:C6702,C6702)</v>
      </c>
      <c r="Z6702" s="25" t="str">
        <f t="shared" si="10003"/>
        <v>#NAME?</v>
      </c>
      <c r="AA6702" s="25" t="str">
        <f t="shared" si="10004"/>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26"/>
        <v>0</v>
      </c>
      <c r="C6703" s="130"/>
      <c r="D6703" s="130"/>
      <c r="E6703" s="130"/>
      <c r="F6703" s="130"/>
      <c r="G6703" s="130"/>
      <c r="H6703" s="130"/>
      <c r="I6703" s="130"/>
      <c r="J6703" s="130"/>
      <c r="K6703" s="130"/>
      <c r="L6703" s="130"/>
      <c r="M6703" s="130"/>
      <c r="N6703" s="130"/>
      <c r="O6703" s="130"/>
      <c r="P6703" s="130"/>
      <c r="Q6703" s="130"/>
      <c r="R6703" s="130"/>
      <c r="S6703" s="130"/>
      <c r="T6703" s="130"/>
      <c r="U6703" s="36"/>
      <c r="V6703" s="36"/>
      <c r="W6703" s="15">
        <f t="shared" si="2"/>
        <v>45635</v>
      </c>
      <c r="X6703" s="24">
        <v>6702.0</v>
      </c>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26"/>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2"/>
        <v>45635</v>
      </c>
      <c r="X6704" s="24">
        <v>6703.0</v>
      </c>
      <c r="Y6704" s="17" t="str">
        <f t="shared" ref="Y6704:Y6708" si="10019">formulatext(A6704)</f>
        <v>#N/A</v>
      </c>
      <c r="Z6704" s="25" t="str">
        <f t="shared" ref="Z6704:Z6708" si="10020">org.libreoffice.regex(Y6704,"(\= COUNTIFS\(C\$\d{1,3}:)(C\d{1,3})(,)(C\d{1,3})(\))","$2")</f>
        <v>#NAME?</v>
      </c>
      <c r="AA6704" s="25" t="str">
        <f t="shared" ref="AA6704:AA6708" si="10021">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10022">COUNTIFS(C$3:C6705,C6705)</f>
        <v>14</v>
      </c>
      <c r="B6705" s="10">
        <f t="shared" si="9626"/>
        <v>16</v>
      </c>
      <c r="C6705" s="12" t="s">
        <v>1823</v>
      </c>
      <c r="D6705" s="21" t="str">
        <f t="shared" ref="D6705:D6708" si="10023">VLOOKUP($C6705,$C$1:$P$7320,2,0)</f>
        <v>pp</v>
      </c>
      <c r="E6705" s="21" t="str">
        <f t="shared" ref="E6705:E6707" si="10024">VLOOKUP($C6705,$C$1:$P$7320,3,0)</f>
        <v>masc nom pl of uddiṭṭha, pp of uddisati</v>
      </c>
      <c r="F6705" s="21" t="str">
        <f t="shared" ref="F6705:F6708" si="10025">VLOOKUP($C6705,$C$1:$P$7320,4,0)</f>
        <v/>
      </c>
      <c r="G6705" s="21" t="str">
        <f t="shared" ref="G6705:G6708" si="10026">VLOOKUP($C6705,$C$1:$P$7320,3,0)</f>
        <v>masc nom pl of uddiṭṭha, pp of uddisati</v>
      </c>
      <c r="H6705" s="21" t="str">
        <f t="shared" ref="H6705:H6708" si="10027">VLOOKUP($C6705,$C$1:$P$7320,6,0)</f>
        <v>recited, chanted</v>
      </c>
      <c r="I6705" s="21" t="str">
        <f t="shared" ref="I6705:I6708" si="10028">VLOOKUP($C6705,$C$1:$P$7320,7,0)</f>
        <v>pointed up</v>
      </c>
      <c r="J6705" s="21" t="str">
        <f t="shared" ref="J6705:J6708" si="10029">VLOOKUP($C6705,$C$1:$P$7320,8,0)</f>
        <v>√dis (point out, explain)</v>
      </c>
      <c r="K6705" s="21">
        <f t="shared" ref="K6705:K6708" si="10030">VLOOKUP($C6705,$C$1:$P$7320,9,0)</f>
        <v>1</v>
      </c>
      <c r="L6705" s="21" t="str">
        <f t="shared" ref="L6705:L6708" si="10031">VLOOKUP($C6705,$C$1:$P$7320,10,0)</f>
        <v>a</v>
      </c>
      <c r="M6705" s="21" t="str">
        <f t="shared" ref="M6705:M6708" si="10032">VLOOKUP($C6705,$C$1:$P$7320,11,0)</f>
        <v/>
      </c>
      <c r="N6705" s="21" t="str">
        <f t="shared" ref="N6705:N6708" si="10033">VLOOKUP($C6705,$C$1:$P$7320,12,0)</f>
        <v>ud + √dis + ta</v>
      </c>
      <c r="O6705" s="21" t="str">
        <f t="shared" ref="O6705:O6708" si="10034">VLOOKUP($C6705,$C$1:$P$7320,13,0)</f>
        <v/>
      </c>
      <c r="P6705" s="21" t="str">
        <f t="shared" ref="P6705:P6708" si="10035">VLOOKUP($C6705,$C$1:$P$7320,14,0)</f>
        <v/>
      </c>
      <c r="Q6705" s="21"/>
      <c r="R6705" s="21" t="s">
        <v>12185</v>
      </c>
      <c r="S6705" s="21" t="s">
        <v>12186</v>
      </c>
      <c r="T6705" s="27" t="s">
        <v>12343</v>
      </c>
      <c r="U6705" s="23"/>
      <c r="V6705" s="23"/>
      <c r="W6705" s="15">
        <f t="shared" si="2"/>
        <v>45635</v>
      </c>
      <c r="X6705" s="24">
        <v>6704.0</v>
      </c>
      <c r="Y6705" s="17" t="str">
        <f t="shared" si="10019"/>
        <v>=COUNTIFS(C$3:C6705,C6705)</v>
      </c>
      <c r="Z6705" s="25" t="str">
        <f t="shared" si="10020"/>
        <v>#NAME?</v>
      </c>
      <c r="AA6705" s="25" t="str">
        <f t="shared" si="10021"/>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10022"/>
        <v>8</v>
      </c>
      <c r="B6706" s="10">
        <f t="shared" si="9626"/>
        <v>8</v>
      </c>
      <c r="C6706" s="12" t="s">
        <v>954</v>
      </c>
      <c r="D6706" s="21" t="str">
        <f t="shared" si="10023"/>
        <v>card</v>
      </c>
      <c r="E6706" s="21" t="str">
        <f t="shared" si="10024"/>
        <v>masc nom pl of catu</v>
      </c>
      <c r="F6706" s="21" t="str">
        <f t="shared" si="10025"/>
        <v/>
      </c>
      <c r="G6706" s="21" t="str">
        <f t="shared" si="10026"/>
        <v>masc nom pl of catu</v>
      </c>
      <c r="H6706" s="21" t="str">
        <f t="shared" si="10027"/>
        <v>four</v>
      </c>
      <c r="I6706" s="21" t="str">
        <f t="shared" si="10028"/>
        <v/>
      </c>
      <c r="J6706" s="21" t="str">
        <f t="shared" si="10029"/>
        <v/>
      </c>
      <c r="K6706" s="21" t="str">
        <f t="shared" si="10030"/>
        <v/>
      </c>
      <c r="L6706" s="21" t="str">
        <f t="shared" si="10031"/>
        <v/>
      </c>
      <c r="M6706" s="21" t="str">
        <f t="shared" si="10032"/>
        <v/>
      </c>
      <c r="N6706" s="21" t="str">
        <f t="shared" si="10033"/>
        <v/>
      </c>
      <c r="O6706" s="21" t="str">
        <f t="shared" si="10034"/>
        <v/>
      </c>
      <c r="P6706" s="21" t="str">
        <f t="shared" si="10035"/>
        <v/>
      </c>
      <c r="Q6706" s="21"/>
      <c r="R6706" s="21" t="s">
        <v>12185</v>
      </c>
      <c r="S6706" s="21" t="s">
        <v>12186</v>
      </c>
      <c r="T6706" s="27" t="s">
        <v>12343</v>
      </c>
      <c r="U6706" s="77"/>
      <c r="V6706" s="23"/>
      <c r="W6706" s="15">
        <f t="shared" si="2"/>
        <v>45635</v>
      </c>
      <c r="X6706" s="24">
        <v>6705.0</v>
      </c>
      <c r="Y6706" s="17" t="str">
        <f t="shared" si="10019"/>
        <v>=COUNTIFS(C$3:C6706,C6706)</v>
      </c>
      <c r="Z6706" s="25" t="str">
        <f t="shared" si="10020"/>
        <v>#NAME?</v>
      </c>
      <c r="AA6706" s="25" t="str">
        <f t="shared" si="10021"/>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2"/>
        <v>5</v>
      </c>
      <c r="B6707" s="10">
        <f t="shared" si="9626"/>
        <v>5</v>
      </c>
      <c r="C6707" s="12" t="s">
        <v>10900</v>
      </c>
      <c r="D6707" s="21" t="str">
        <f t="shared" si="10023"/>
        <v>ptp</v>
      </c>
      <c r="E6707" s="21" t="str">
        <f t="shared" si="10024"/>
        <v>masc nom pl of pāṭidesanīya</v>
      </c>
      <c r="F6707" s="21" t="str">
        <f t="shared" si="10025"/>
        <v/>
      </c>
      <c r="G6707" s="21" t="str">
        <f t="shared" si="10026"/>
        <v>masc nom pl of pāṭidesanīya</v>
      </c>
      <c r="H6707" s="21" t="str">
        <f t="shared" si="10027"/>
        <v>should be acknowledged; to be admitted</v>
      </c>
      <c r="I6707" s="21" t="str">
        <f t="shared" si="10028"/>
        <v>to be declared</v>
      </c>
      <c r="J6707" s="21" t="str">
        <f t="shared" si="10029"/>
        <v>√dis (teach, explain)</v>
      </c>
      <c r="K6707" s="21">
        <f t="shared" si="10030"/>
        <v>8</v>
      </c>
      <c r="L6707" s="21" t="str">
        <f t="shared" si="10031"/>
        <v>*e</v>
      </c>
      <c r="M6707" s="21" t="str">
        <f t="shared" si="10032"/>
        <v>√dis + *e &gt; dese</v>
      </c>
      <c r="N6707" s="21" t="str">
        <f t="shared" si="10033"/>
        <v>pati + dese + anīya</v>
      </c>
      <c r="O6707" s="21" t="str">
        <f t="shared" si="10034"/>
        <v/>
      </c>
      <c r="P6707" s="21" t="str">
        <f t="shared" si="10035"/>
        <v/>
      </c>
      <c r="Q6707" s="21"/>
      <c r="R6707" s="21" t="s">
        <v>12185</v>
      </c>
      <c r="S6707" s="21" t="s">
        <v>12186</v>
      </c>
      <c r="T6707" s="27" t="s">
        <v>12343</v>
      </c>
      <c r="U6707" s="23"/>
      <c r="V6707" s="23"/>
      <c r="W6707" s="15">
        <f t="shared" si="2"/>
        <v>45635</v>
      </c>
      <c r="X6707" s="24">
        <v>6706.0</v>
      </c>
      <c r="Y6707" s="17" t="str">
        <f t="shared" si="10019"/>
        <v>=COUNTIFS(C$3:C6707,C6707)</v>
      </c>
      <c r="Z6707" s="25" t="str">
        <f t="shared" si="10020"/>
        <v>#NAME?</v>
      </c>
      <c r="AA6707" s="25" t="str">
        <f t="shared" si="10021"/>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2"/>
        <v>32</v>
      </c>
      <c r="B6708" s="10">
        <f t="shared" si="9626"/>
        <v>34</v>
      </c>
      <c r="C6708" s="12" t="s">
        <v>963</v>
      </c>
      <c r="D6708" s="21" t="str">
        <f t="shared" si="10023"/>
        <v>noun</v>
      </c>
      <c r="E6708" s="21" t="s">
        <v>12338</v>
      </c>
      <c r="F6708" s="21" t="str">
        <f t="shared" si="10025"/>
        <v/>
      </c>
      <c r="G6708" s="21" t="str">
        <f t="shared" si="10026"/>
        <v>masc nom pl of dhamma</v>
      </c>
      <c r="H6708" s="21" t="str">
        <f t="shared" si="10027"/>
        <v>cases, laws, rules</v>
      </c>
      <c r="I6708" s="21" t="str">
        <f t="shared" si="10028"/>
        <v>holdings, supports</v>
      </c>
      <c r="J6708" s="21" t="str">
        <f t="shared" si="10029"/>
        <v>√dhar (hold)</v>
      </c>
      <c r="K6708" s="21">
        <f t="shared" si="10030"/>
        <v>1</v>
      </c>
      <c r="L6708" s="21" t="str">
        <f t="shared" si="10031"/>
        <v>a</v>
      </c>
      <c r="M6708" s="21" t="str">
        <f t="shared" si="10032"/>
        <v/>
      </c>
      <c r="N6708" s="21" t="str">
        <f t="shared" si="10033"/>
        <v>√dhar + ma</v>
      </c>
      <c r="O6708" s="21" t="str">
        <f t="shared" si="10034"/>
        <v/>
      </c>
      <c r="P6708" s="21" t="str">
        <f t="shared" si="10035"/>
        <v/>
      </c>
      <c r="Q6708" s="21"/>
      <c r="R6708" s="21" t="s">
        <v>12185</v>
      </c>
      <c r="S6708" s="21" t="s">
        <v>12186</v>
      </c>
      <c r="T6708" s="27" t="s">
        <v>12343</v>
      </c>
      <c r="U6708" s="23"/>
      <c r="V6708" s="23"/>
      <c r="W6708" s="15">
        <f t="shared" si="2"/>
        <v>45635</v>
      </c>
      <c r="X6708" s="24">
        <v>6707.0</v>
      </c>
      <c r="Y6708" s="17" t="str">
        <f t="shared" si="10019"/>
        <v>=COUNTIFS(C$3:C6708,C6708)</v>
      </c>
      <c r="Z6708" s="25" t="str">
        <f t="shared" si="10020"/>
        <v>#NAME?</v>
      </c>
      <c r="AA6708" s="25" t="str">
        <f t="shared" si="10021"/>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26"/>
        <v>0</v>
      </c>
      <c r="C6709" s="130"/>
      <c r="D6709" s="130"/>
      <c r="E6709" s="130"/>
      <c r="F6709" s="130"/>
      <c r="G6709" s="130"/>
      <c r="H6709" s="130"/>
      <c r="I6709" s="130"/>
      <c r="J6709" s="130"/>
      <c r="K6709" s="130"/>
      <c r="L6709" s="130"/>
      <c r="M6709" s="130"/>
      <c r="N6709" s="130"/>
      <c r="O6709" s="130"/>
      <c r="P6709" s="130"/>
      <c r="Q6709" s="130"/>
      <c r="R6709" s="130"/>
      <c r="S6709" s="130"/>
      <c r="T6709" s="130"/>
      <c r="U6709" s="36"/>
      <c r="V6709" s="36"/>
      <c r="W6709" s="15">
        <f t="shared" si="2"/>
        <v>45635</v>
      </c>
      <c r="X6709" s="24">
        <v>6708.0</v>
      </c>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26"/>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2"/>
        <v>45635</v>
      </c>
      <c r="X6710" s="24">
        <v>6709.0</v>
      </c>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36">COUNTIFS(C$3:C6711,C6711)</f>
        <v>15</v>
      </c>
      <c r="B6711" s="10">
        <f t="shared" si="9626"/>
        <v>16</v>
      </c>
      <c r="C6711" s="12" t="s">
        <v>1823</v>
      </c>
      <c r="D6711" s="21" t="str">
        <f t="shared" ref="D6711:D6713" si="10037">VLOOKUP($C6711,$C$1:$P$7320,2,0)</f>
        <v>pp</v>
      </c>
      <c r="E6711" s="21" t="str">
        <f t="shared" ref="E6711:E6712" si="10038">VLOOKUP($C6711,$C$1:$P$7320,3,0)</f>
        <v>masc nom pl of uddiṭṭha, pp of uddisati</v>
      </c>
      <c r="F6711" s="21" t="str">
        <f t="shared" ref="F6711:F6713" si="10039">VLOOKUP($C6711,$C$1:$P$7320,4,0)</f>
        <v/>
      </c>
      <c r="G6711" s="21" t="str">
        <f t="shared" ref="G6711:G6713" si="10040">VLOOKUP($C6711,$C$1:$P$7320,3,0)</f>
        <v>masc nom pl of uddiṭṭha, pp of uddisati</v>
      </c>
      <c r="H6711" s="21" t="str">
        <f t="shared" ref="H6711:H6713" si="10041">VLOOKUP($C6711,$C$1:$P$7320,6,0)</f>
        <v>recited, chanted</v>
      </c>
      <c r="I6711" s="21" t="str">
        <f t="shared" ref="I6711:I6713" si="10042">VLOOKUP($C6711,$C$1:$P$7320,7,0)</f>
        <v>pointed up</v>
      </c>
      <c r="J6711" s="21" t="str">
        <f t="shared" ref="J6711:J6713" si="10043">VLOOKUP($C6711,$C$1:$P$7320,8,0)</f>
        <v>√dis (point out, explain)</v>
      </c>
      <c r="K6711" s="21">
        <f t="shared" ref="K6711:K6713" si="10044">VLOOKUP($C6711,$C$1:$P$7320,9,0)</f>
        <v>1</v>
      </c>
      <c r="L6711" s="21" t="str">
        <f t="shared" ref="L6711:L6713" si="10045">VLOOKUP($C6711,$C$1:$P$7320,10,0)</f>
        <v>a</v>
      </c>
      <c r="M6711" s="21" t="str">
        <f t="shared" ref="M6711:M6713" si="10046">VLOOKUP($C6711,$C$1:$P$7320,11,0)</f>
        <v/>
      </c>
      <c r="N6711" s="21" t="str">
        <f t="shared" ref="N6711:N6713" si="10047">VLOOKUP($C6711,$C$1:$P$7320,12,0)</f>
        <v>ud + √dis + ta</v>
      </c>
      <c r="O6711" s="21" t="str">
        <f t="shared" ref="O6711:O6713" si="10048">VLOOKUP($C6711,$C$1:$P$7320,13,0)</f>
        <v/>
      </c>
      <c r="P6711" s="21" t="str">
        <f t="shared" ref="P6711:P6713" si="10049">VLOOKUP($C6711,$C$1:$P$7320,14,0)</f>
        <v/>
      </c>
      <c r="Q6711" s="21"/>
      <c r="R6711" s="21" t="s">
        <v>12185</v>
      </c>
      <c r="S6711" s="21" t="s">
        <v>12186</v>
      </c>
      <c r="T6711" s="27" t="s">
        <v>12344</v>
      </c>
      <c r="U6711" s="23"/>
      <c r="V6711" s="23"/>
      <c r="W6711" s="15">
        <f t="shared" si="2"/>
        <v>45635</v>
      </c>
      <c r="X6711" s="24">
        <v>6710.0</v>
      </c>
      <c r="Y6711" s="17" t="str">
        <f t="shared" ref="Y6711:Y6713" si="10050">formulatext(A6711)</f>
        <v>=COUNTIFS(C$3:C6711,C6711)</v>
      </c>
      <c r="Z6711" s="25" t="str">
        <f t="shared" ref="Z6711:Z6713" si="10051">org.libreoffice.regex(Y6711,"(\= COUNTIFS\(C\$\d{1,3}:)(C\d{1,3})(,)(C\d{1,3})(\))","$2")</f>
        <v>#NAME?</v>
      </c>
      <c r="AA6711" s="25" t="str">
        <f t="shared" ref="AA6711:AA6713" si="10052">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36"/>
        <v>4</v>
      </c>
      <c r="B6712" s="10">
        <f t="shared" si="9626"/>
        <v>4</v>
      </c>
      <c r="C6712" s="12" t="s">
        <v>11112</v>
      </c>
      <c r="D6712" s="21" t="str">
        <f t="shared" si="10037"/>
        <v>ptp</v>
      </c>
      <c r="E6712" s="21" t="str">
        <f t="shared" si="10038"/>
        <v>masc nom pl of sekhiya</v>
      </c>
      <c r="F6712" s="21" t="str">
        <f t="shared" si="10039"/>
        <v/>
      </c>
      <c r="G6712" s="21" t="str">
        <f t="shared" si="10040"/>
        <v>masc nom pl of sekhiya</v>
      </c>
      <c r="H6712" s="21" t="str">
        <f t="shared" si="10041"/>
        <v>related to training; to be practised</v>
      </c>
      <c r="I6712" s="21" t="str">
        <f t="shared" si="10042"/>
        <v>to be trained</v>
      </c>
      <c r="J6712" s="21" t="str">
        <f t="shared" si="10043"/>
        <v>√sikkh (learn, train)</v>
      </c>
      <c r="K6712" s="21">
        <f t="shared" si="10044"/>
        <v>1</v>
      </c>
      <c r="L6712" s="21" t="str">
        <f t="shared" si="10045"/>
        <v>a</v>
      </c>
      <c r="M6712" s="21" t="str">
        <f t="shared" si="10046"/>
        <v/>
      </c>
      <c r="N6712" s="21" t="str">
        <f t="shared" si="10047"/>
        <v>√sikkh + *iya</v>
      </c>
      <c r="O6712" s="21" t="str">
        <f t="shared" si="10048"/>
        <v/>
      </c>
      <c r="P6712" s="21" t="str">
        <f t="shared" si="10049"/>
        <v/>
      </c>
      <c r="Q6712" s="21"/>
      <c r="R6712" s="21" t="s">
        <v>12185</v>
      </c>
      <c r="S6712" s="21" t="s">
        <v>12186</v>
      </c>
      <c r="T6712" s="27" t="s">
        <v>12344</v>
      </c>
      <c r="U6712" s="77"/>
      <c r="V6712" s="23"/>
      <c r="W6712" s="15">
        <f t="shared" si="2"/>
        <v>45635</v>
      </c>
      <c r="X6712" s="24">
        <v>6711.0</v>
      </c>
      <c r="Y6712" s="17" t="str">
        <f t="shared" si="10050"/>
        <v>=COUNTIFS(C$3:C6712,C6712)</v>
      </c>
      <c r="Z6712" s="25" t="str">
        <f t="shared" si="10051"/>
        <v>#NAME?</v>
      </c>
      <c r="AA6712" s="25" t="str">
        <f t="shared" si="10052"/>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36"/>
        <v>33</v>
      </c>
      <c r="B6713" s="10">
        <f t="shared" si="9626"/>
        <v>34</v>
      </c>
      <c r="C6713" s="12" t="s">
        <v>963</v>
      </c>
      <c r="D6713" s="21" t="str">
        <f t="shared" si="10037"/>
        <v>noun</v>
      </c>
      <c r="E6713" s="21" t="s">
        <v>12338</v>
      </c>
      <c r="F6713" s="21" t="str">
        <f t="shared" si="10039"/>
        <v/>
      </c>
      <c r="G6713" s="21" t="str">
        <f t="shared" si="10040"/>
        <v>masc nom pl of dhamma</v>
      </c>
      <c r="H6713" s="21" t="str">
        <f t="shared" si="10041"/>
        <v>cases, laws, rules</v>
      </c>
      <c r="I6713" s="21" t="str">
        <f t="shared" si="10042"/>
        <v>holdings, supports</v>
      </c>
      <c r="J6713" s="21" t="str">
        <f t="shared" si="10043"/>
        <v>√dhar (hold)</v>
      </c>
      <c r="K6713" s="21">
        <f t="shared" si="10044"/>
        <v>1</v>
      </c>
      <c r="L6713" s="21" t="str">
        <f t="shared" si="10045"/>
        <v>a</v>
      </c>
      <c r="M6713" s="21" t="str">
        <f t="shared" si="10046"/>
        <v/>
      </c>
      <c r="N6713" s="21" t="str">
        <f t="shared" si="10047"/>
        <v>√dhar + ma</v>
      </c>
      <c r="O6713" s="21" t="str">
        <f t="shared" si="10048"/>
        <v/>
      </c>
      <c r="P6713" s="21" t="str">
        <f t="shared" si="10049"/>
        <v/>
      </c>
      <c r="Q6713" s="21"/>
      <c r="R6713" s="21" t="s">
        <v>12185</v>
      </c>
      <c r="S6713" s="21" t="s">
        <v>12186</v>
      </c>
      <c r="T6713" s="27" t="s">
        <v>12344</v>
      </c>
      <c r="U6713" s="23"/>
      <c r="V6713" s="23"/>
      <c r="W6713" s="15">
        <f t="shared" si="2"/>
        <v>45635</v>
      </c>
      <c r="X6713" s="24">
        <v>6712.0</v>
      </c>
      <c r="Y6713" s="17" t="str">
        <f t="shared" si="10050"/>
        <v>=COUNTIFS(C$3:C6713,C6713)</v>
      </c>
      <c r="Z6713" s="25" t="str">
        <f t="shared" si="10051"/>
        <v>#NAME?</v>
      </c>
      <c r="AA6713" s="25" t="str">
        <f t="shared" si="10052"/>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26"/>
        <v>0</v>
      </c>
      <c r="C6714" s="130"/>
      <c r="D6714" s="130"/>
      <c r="E6714" s="130"/>
      <c r="F6714" s="130"/>
      <c r="G6714" s="130"/>
      <c r="H6714" s="130"/>
      <c r="I6714" s="130"/>
      <c r="J6714" s="130"/>
      <c r="K6714" s="130"/>
      <c r="L6714" s="130"/>
      <c r="M6714" s="130"/>
      <c r="N6714" s="130"/>
      <c r="O6714" s="130"/>
      <c r="P6714" s="130"/>
      <c r="Q6714" s="130"/>
      <c r="R6714" s="130"/>
      <c r="S6714" s="130"/>
      <c r="T6714" s="130"/>
      <c r="U6714" s="36"/>
      <c r="V6714" s="36"/>
      <c r="W6714" s="15">
        <f t="shared" si="2"/>
        <v>45635</v>
      </c>
      <c r="X6714" s="24">
        <v>6713.0</v>
      </c>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26"/>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2"/>
        <v>45635</v>
      </c>
      <c r="X6715" s="24">
        <v>6714.0</v>
      </c>
      <c r="Y6715" s="17" t="str">
        <f t="shared" ref="Y6715:Y6719" si="10053">formulatext(A6715)</f>
        <v>#N/A</v>
      </c>
      <c r="Z6715" s="25" t="str">
        <f t="shared" ref="Z6715:Z6719" si="10054">org.libreoffice.regex(Y6715,"(\= COUNTIFS\(C\$\d{1,3}:)(C\d{1,3})(,)(C\d{1,3})(\))","$2")</f>
        <v>#NAME?</v>
      </c>
      <c r="AA6715" s="25" t="str">
        <f t="shared" ref="AA6715:AA6719" si="10055">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56">COUNTIFS(C$3:C6716,C6716)</f>
        <v>16</v>
      </c>
      <c r="B6716" s="10">
        <f t="shared" si="9626"/>
        <v>16</v>
      </c>
      <c r="C6716" s="12" t="s">
        <v>1823</v>
      </c>
      <c r="D6716" s="21" t="str">
        <f t="shared" ref="D6716:D6719" si="10057">VLOOKUP($C6716,$C$1:$P$7320,2,0)</f>
        <v>pp</v>
      </c>
      <c r="E6716" s="21" t="str">
        <f t="shared" ref="E6716:E6718" si="10058">VLOOKUP($C6716,$C$1:$P$7320,3,0)</f>
        <v>masc nom pl of uddiṭṭha, pp of uddisati</v>
      </c>
      <c r="F6716" s="21" t="str">
        <f t="shared" ref="F6716:F6719" si="10059">VLOOKUP($C6716,$C$1:$P$7320,4,0)</f>
        <v/>
      </c>
      <c r="G6716" s="21" t="str">
        <f t="shared" ref="G6716:G6719" si="10060">VLOOKUP($C6716,$C$1:$P$7320,3,0)</f>
        <v>masc nom pl of uddiṭṭha, pp of uddisati</v>
      </c>
      <c r="H6716" s="21" t="str">
        <f t="shared" ref="H6716:H6719" si="10061">VLOOKUP($C6716,$C$1:$P$7320,6,0)</f>
        <v>recited, chanted</v>
      </c>
      <c r="I6716" s="21" t="str">
        <f t="shared" ref="I6716:I6719" si="10062">VLOOKUP($C6716,$C$1:$P$7320,7,0)</f>
        <v>pointed up</v>
      </c>
      <c r="J6716" s="21" t="str">
        <f t="shared" ref="J6716:J6719" si="10063">VLOOKUP($C6716,$C$1:$P$7320,8,0)</f>
        <v>√dis (point out, explain)</v>
      </c>
      <c r="K6716" s="21">
        <f t="shared" ref="K6716:K6719" si="10064">VLOOKUP($C6716,$C$1:$P$7320,9,0)</f>
        <v>1</v>
      </c>
      <c r="L6716" s="21" t="str">
        <f t="shared" ref="L6716:L6719" si="10065">VLOOKUP($C6716,$C$1:$P$7320,10,0)</f>
        <v>a</v>
      </c>
      <c r="M6716" s="21" t="str">
        <f t="shared" ref="M6716:M6719" si="10066">VLOOKUP($C6716,$C$1:$P$7320,11,0)</f>
        <v/>
      </c>
      <c r="N6716" s="21" t="str">
        <f t="shared" ref="N6716:N6719" si="10067">VLOOKUP($C6716,$C$1:$P$7320,12,0)</f>
        <v>ud + √dis + ta</v>
      </c>
      <c r="O6716" s="21" t="str">
        <f t="shared" ref="O6716:O6719" si="10068">VLOOKUP($C6716,$C$1:$P$7320,13,0)</f>
        <v/>
      </c>
      <c r="P6716" s="21" t="str">
        <f t="shared" ref="P6716:P6719" si="10069">VLOOKUP($C6716,$C$1:$P$7320,14,0)</f>
        <v/>
      </c>
      <c r="Q6716" s="21"/>
      <c r="R6716" s="21" t="s">
        <v>12185</v>
      </c>
      <c r="S6716" s="21" t="s">
        <v>12186</v>
      </c>
      <c r="T6716" s="27" t="s">
        <v>12345</v>
      </c>
      <c r="U6716" s="23"/>
      <c r="V6716" s="23"/>
      <c r="W6716" s="15">
        <f t="shared" si="2"/>
        <v>45635</v>
      </c>
      <c r="X6716" s="24">
        <v>6715.0</v>
      </c>
      <c r="Y6716" s="17" t="str">
        <f t="shared" si="10053"/>
        <v>=COUNTIFS(C$3:C6716,C6716)</v>
      </c>
      <c r="Z6716" s="25" t="str">
        <f t="shared" si="10054"/>
        <v>#NAME?</v>
      </c>
      <c r="AA6716" s="25" t="str">
        <f t="shared" si="10055"/>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56"/>
        <v>4</v>
      </c>
      <c r="B6717" s="10">
        <f t="shared" si="9626"/>
        <v>4</v>
      </c>
      <c r="C6717" s="12" t="s">
        <v>12188</v>
      </c>
      <c r="D6717" s="21" t="str">
        <f t="shared" si="10057"/>
        <v>card</v>
      </c>
      <c r="E6717" s="21" t="str">
        <f t="shared" si="10058"/>
        <v>x pl</v>
      </c>
      <c r="F6717" s="21" t="str">
        <f t="shared" si="10059"/>
        <v/>
      </c>
      <c r="G6717" s="21" t="str">
        <f t="shared" si="10060"/>
        <v>x pl</v>
      </c>
      <c r="H6717" s="21" t="str">
        <f t="shared" si="10061"/>
        <v>seven</v>
      </c>
      <c r="I6717" s="21" t="str">
        <f t="shared" si="10062"/>
        <v/>
      </c>
      <c r="J6717" s="21" t="str">
        <f t="shared" si="10063"/>
        <v/>
      </c>
      <c r="K6717" s="21" t="str">
        <f t="shared" si="10064"/>
        <v/>
      </c>
      <c r="L6717" s="21" t="str">
        <f t="shared" si="10065"/>
        <v/>
      </c>
      <c r="M6717" s="21" t="str">
        <f t="shared" si="10066"/>
        <v/>
      </c>
      <c r="N6717" s="21" t="str">
        <f t="shared" si="10067"/>
        <v/>
      </c>
      <c r="O6717" s="21" t="str">
        <f t="shared" si="10068"/>
        <v/>
      </c>
      <c r="P6717" s="21" t="str">
        <f t="shared" si="10069"/>
        <v/>
      </c>
      <c r="Q6717" s="21"/>
      <c r="R6717" s="21" t="s">
        <v>12185</v>
      </c>
      <c r="S6717" s="21" t="s">
        <v>12186</v>
      </c>
      <c r="T6717" s="27" t="s">
        <v>12345</v>
      </c>
      <c r="U6717" s="77"/>
      <c r="V6717" s="23"/>
      <c r="W6717" s="15">
        <f t="shared" si="2"/>
        <v>45635</v>
      </c>
      <c r="X6717" s="24">
        <v>6716.0</v>
      </c>
      <c r="Y6717" s="17" t="str">
        <f t="shared" si="10053"/>
        <v>=COUNTIFS(C$3:C6717,C6717)</v>
      </c>
      <c r="Z6717" s="25" t="str">
        <f t="shared" si="10054"/>
        <v>#NAME?</v>
      </c>
      <c r="AA6717" s="25" t="str">
        <f t="shared" si="10055"/>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56"/>
        <v>4</v>
      </c>
      <c r="B6718" s="10">
        <f t="shared" si="9626"/>
        <v>4</v>
      </c>
      <c r="C6718" s="12" t="s">
        <v>12186</v>
      </c>
      <c r="D6718" s="21" t="str">
        <f t="shared" si="10057"/>
        <v>adj</v>
      </c>
      <c r="E6718" s="21" t="str">
        <f t="shared" si="10058"/>
        <v>masc nom pl of adhikaraṇasamatha, comp</v>
      </c>
      <c r="F6718" s="21" t="str">
        <f t="shared" si="10059"/>
        <v/>
      </c>
      <c r="G6718" s="21" t="str">
        <f t="shared" si="10060"/>
        <v>masc nom pl of adhikaraṇasamatha, comp</v>
      </c>
      <c r="H6718" s="21" t="str">
        <f t="shared" si="10061"/>
        <v>related to settling legal cases</v>
      </c>
      <c r="I6718" s="21" t="str">
        <f t="shared" si="10062"/>
        <v>settling lawsuits</v>
      </c>
      <c r="J6718" s="21" t="str">
        <f t="shared" si="10063"/>
        <v/>
      </c>
      <c r="K6718" s="21" t="str">
        <f t="shared" si="10064"/>
        <v/>
      </c>
      <c r="L6718" s="21" t="str">
        <f t="shared" si="10065"/>
        <v/>
      </c>
      <c r="M6718" s="21" t="str">
        <f t="shared" si="10066"/>
        <v/>
      </c>
      <c r="N6718" s="21" t="str">
        <f t="shared" si="10067"/>
        <v>adhikaraṇa + samatha</v>
      </c>
      <c r="O6718" s="21" t="str">
        <f t="shared" si="10068"/>
        <v>genitive tappurisa</v>
      </c>
      <c r="P6718" s="21" t="str">
        <f t="shared" si="10069"/>
        <v>adhikaraṇassa + samatha</v>
      </c>
      <c r="Q6718" s="21"/>
      <c r="R6718" s="21" t="s">
        <v>12185</v>
      </c>
      <c r="S6718" s="21" t="s">
        <v>12186</v>
      </c>
      <c r="T6718" s="27" t="s">
        <v>12345</v>
      </c>
      <c r="U6718" s="23"/>
      <c r="V6718" s="23"/>
      <c r="W6718" s="15">
        <f t="shared" si="2"/>
        <v>45635</v>
      </c>
      <c r="X6718" s="24">
        <v>6717.0</v>
      </c>
      <c r="Y6718" s="17" t="str">
        <f t="shared" si="10053"/>
        <v>=COUNTIFS(C$3:C6718,C6718)</v>
      </c>
      <c r="Z6718" s="25" t="str">
        <f t="shared" si="10054"/>
        <v>#NAME?</v>
      </c>
      <c r="AA6718" s="25" t="str">
        <f t="shared" si="10055"/>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56"/>
        <v>34</v>
      </c>
      <c r="B6719" s="10">
        <f t="shared" si="9626"/>
        <v>34</v>
      </c>
      <c r="C6719" s="12" t="s">
        <v>963</v>
      </c>
      <c r="D6719" s="21" t="str">
        <f t="shared" si="10057"/>
        <v>noun</v>
      </c>
      <c r="E6719" s="21" t="s">
        <v>12338</v>
      </c>
      <c r="F6719" s="21" t="str">
        <f t="shared" si="10059"/>
        <v/>
      </c>
      <c r="G6719" s="21" t="str">
        <f t="shared" si="10060"/>
        <v>masc nom pl of dhamma</v>
      </c>
      <c r="H6719" s="21" t="str">
        <f t="shared" si="10061"/>
        <v>cases, laws, rules</v>
      </c>
      <c r="I6719" s="21" t="str">
        <f t="shared" si="10062"/>
        <v>holdings, supports</v>
      </c>
      <c r="J6719" s="21" t="str">
        <f t="shared" si="10063"/>
        <v>√dhar (hold)</v>
      </c>
      <c r="K6719" s="21">
        <f t="shared" si="10064"/>
        <v>1</v>
      </c>
      <c r="L6719" s="21" t="str">
        <f t="shared" si="10065"/>
        <v>a</v>
      </c>
      <c r="M6719" s="21" t="str">
        <f t="shared" si="10066"/>
        <v/>
      </c>
      <c r="N6719" s="21" t="str">
        <f t="shared" si="10067"/>
        <v>√dhar + ma</v>
      </c>
      <c r="O6719" s="21" t="str">
        <f t="shared" si="10068"/>
        <v/>
      </c>
      <c r="P6719" s="21" t="str">
        <f t="shared" si="10069"/>
        <v/>
      </c>
      <c r="Q6719" s="21"/>
      <c r="R6719" s="21" t="s">
        <v>12185</v>
      </c>
      <c r="S6719" s="21" t="s">
        <v>12186</v>
      </c>
      <c r="T6719" s="27" t="s">
        <v>12345</v>
      </c>
      <c r="U6719" s="23"/>
      <c r="V6719" s="23"/>
      <c r="W6719" s="15">
        <f t="shared" si="2"/>
        <v>45635</v>
      </c>
      <c r="X6719" s="24">
        <v>6718.0</v>
      </c>
      <c r="Y6719" s="17" t="str">
        <f t="shared" si="10053"/>
        <v>=COUNTIFS(C$3:C6719,C6719)</v>
      </c>
      <c r="Z6719" s="25" t="str">
        <f t="shared" si="10054"/>
        <v>#NAME?</v>
      </c>
      <c r="AA6719" s="25" t="str">
        <f t="shared" si="10055"/>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26"/>
        <v>0</v>
      </c>
      <c r="C6720" s="130"/>
      <c r="D6720" s="130"/>
      <c r="E6720" s="130"/>
      <c r="F6720" s="130"/>
      <c r="G6720" s="130"/>
      <c r="H6720" s="130"/>
      <c r="I6720" s="130"/>
      <c r="J6720" s="130"/>
      <c r="K6720" s="130"/>
      <c r="L6720" s="130"/>
      <c r="M6720" s="130"/>
      <c r="N6720" s="130"/>
      <c r="O6720" s="130"/>
      <c r="P6720" s="130"/>
      <c r="Q6720" s="130"/>
      <c r="R6720" s="130"/>
      <c r="S6720" s="130"/>
      <c r="T6720" s="130"/>
      <c r="U6720" s="36"/>
      <c r="V6720" s="36"/>
      <c r="W6720" s="15">
        <f t="shared" si="2"/>
        <v>45635</v>
      </c>
      <c r="X6720" s="24">
        <v>6719.0</v>
      </c>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26"/>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2"/>
        <v>45635</v>
      </c>
      <c r="X6721" s="24">
        <v>6720.0</v>
      </c>
      <c r="Y6721" s="17" t="str">
        <f t="shared" ref="Y6721:Y6733" si="10070">formulatext(A6721)</f>
        <v>#N/A</v>
      </c>
      <c r="Z6721" s="25" t="str">
        <f t="shared" ref="Z6721:Z6733" si="10071">org.libreoffice.regex(Y6721,"(\= COUNTIFS\(C\$\d{1,3}:)(C\d{1,3})(,)(C\d{1,3})(\))","$2")</f>
        <v>#NAME?</v>
      </c>
      <c r="AA6721" s="25" t="str">
        <f t="shared" ref="AA6721:AA6733" si="10072">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73">COUNTIFS(C$3:C6722,C6722)</f>
        <v>1</v>
      </c>
      <c r="B6722" s="10">
        <f t="shared" si="9626"/>
        <v>1</v>
      </c>
      <c r="C6722" s="12" t="s">
        <v>12346</v>
      </c>
      <c r="D6722" s="21" t="s">
        <v>250</v>
      </c>
      <c r="E6722" s="21" t="s">
        <v>12347</v>
      </c>
      <c r="F6722" s="21"/>
      <c r="G6722" s="21"/>
      <c r="H6722" s="21" t="s">
        <v>12348</v>
      </c>
      <c r="I6722" s="21"/>
      <c r="J6722" s="21"/>
      <c r="K6722" s="21"/>
      <c r="L6722" s="21"/>
      <c r="M6722" s="21"/>
      <c r="N6722" s="21" t="s">
        <v>12349</v>
      </c>
      <c r="O6722" s="21"/>
      <c r="P6722" s="21"/>
      <c r="Q6722" s="21" t="s">
        <v>12350</v>
      </c>
      <c r="R6722" s="21" t="s">
        <v>12185</v>
      </c>
      <c r="S6722" s="21" t="s">
        <v>12186</v>
      </c>
      <c r="T6722" s="27" t="s">
        <v>12351</v>
      </c>
      <c r="U6722" s="23"/>
      <c r="V6722" s="23"/>
      <c r="W6722" s="15">
        <f t="shared" si="2"/>
        <v>45635</v>
      </c>
      <c r="X6722" s="24">
        <v>6721.0</v>
      </c>
      <c r="Y6722" s="17" t="str">
        <f t="shared" si="10070"/>
        <v>=COUNTIFS(C$3:C6722,C6722)</v>
      </c>
      <c r="Z6722" s="25" t="str">
        <f t="shared" si="10071"/>
        <v>#NAME?</v>
      </c>
      <c r="AA6722" s="25" t="str">
        <f t="shared" si="10072"/>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73"/>
        <v>17</v>
      </c>
      <c r="B6723" s="10">
        <f t="shared" si="9626"/>
        <v>17</v>
      </c>
      <c r="C6723" s="12" t="s">
        <v>41</v>
      </c>
      <c r="D6723" s="21" t="str">
        <f t="shared" ref="D6723:D6724" si="10074">VLOOKUP($C6723,$C$1:$P$7320,2,0)</f>
        <v>pron</v>
      </c>
      <c r="E6723" s="21" t="str">
        <f t="shared" ref="E6723:E6724" si="10075">VLOOKUP($C6723,$C$1:$P$7320,3,0)</f>
        <v>masc dat sg of ta</v>
      </c>
      <c r="F6723" s="21" t="str">
        <f t="shared" ref="F6723:F6724" si="10076">VLOOKUP($C6723,$C$1:$P$7320,4,0)</f>
        <v/>
      </c>
      <c r="G6723" s="21" t="str">
        <f t="shared" ref="G6723:G6724" si="10077">VLOOKUP($C6723,$C$1:$P$7320,3,0)</f>
        <v>masc dat sg of ta</v>
      </c>
      <c r="H6723" s="21" t="str">
        <f t="shared" ref="H6723:H6724" si="10078">VLOOKUP($C6723,$C$1:$P$7320,6,0)</f>
        <v>to him</v>
      </c>
      <c r="I6723" s="21" t="str">
        <f t="shared" ref="I6723:I6724" si="10079">VLOOKUP($C6723,$C$1:$P$7320,7,0)</f>
        <v/>
      </c>
      <c r="J6723" s="21" t="str">
        <f t="shared" ref="J6723:J6724" si="10080">VLOOKUP($C6723,$C$1:$P$7320,8,0)</f>
        <v/>
      </c>
      <c r="K6723" s="21" t="str">
        <f t="shared" ref="K6723:K6724" si="10081">VLOOKUP($C6723,$C$1:$P$7320,9,0)</f>
        <v/>
      </c>
      <c r="L6723" s="21" t="str">
        <f t="shared" ref="L6723:L6724" si="10082">VLOOKUP($C6723,$C$1:$P$7320,10,0)</f>
        <v/>
      </c>
      <c r="M6723" s="21" t="str">
        <f t="shared" ref="M6723:M6724" si="10083">VLOOKUP($C6723,$C$1:$P$7320,11,0)</f>
        <v/>
      </c>
      <c r="N6723" s="21" t="str">
        <f t="shared" ref="N6723:N6724" si="10084">VLOOKUP($C6723,$C$1:$P$7320,12,0)</f>
        <v/>
      </c>
      <c r="O6723" s="21" t="str">
        <f t="shared" ref="O6723:O6724" si="10085">VLOOKUP($C6723,$C$1:$P$7320,13,0)</f>
        <v/>
      </c>
      <c r="P6723" s="21" t="str">
        <f t="shared" ref="P6723:P6724" si="10086">VLOOKUP($C6723,$C$1:$P$7320,14,0)</f>
        <v/>
      </c>
      <c r="Q6723" s="21"/>
      <c r="R6723" s="21" t="s">
        <v>12185</v>
      </c>
      <c r="S6723" s="21" t="s">
        <v>12186</v>
      </c>
      <c r="T6723" s="27" t="s">
        <v>12352</v>
      </c>
      <c r="U6723" s="77"/>
      <c r="V6723" s="23"/>
      <c r="W6723" s="15">
        <f t="shared" si="2"/>
        <v>45635</v>
      </c>
      <c r="X6723" s="24">
        <v>6722.0</v>
      </c>
      <c r="Y6723" s="17" t="str">
        <f t="shared" si="10070"/>
        <v>=COUNTIFS(C$3:C6723,C6723)</v>
      </c>
      <c r="Z6723" s="25" t="str">
        <f t="shared" si="10071"/>
        <v>#NAME?</v>
      </c>
      <c r="AA6723" s="25" t="str">
        <f t="shared" si="10072"/>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3"/>
        <v>5</v>
      </c>
      <c r="B6724" s="10">
        <f t="shared" si="9626"/>
        <v>5</v>
      </c>
      <c r="C6724" s="12" t="s">
        <v>46</v>
      </c>
      <c r="D6724" s="21" t="str">
        <f t="shared" si="10074"/>
        <v>noun</v>
      </c>
      <c r="E6724" s="21" t="str">
        <f t="shared" si="10075"/>
        <v>masc dat sg of bhagavant</v>
      </c>
      <c r="F6724" s="21" t="str">
        <f t="shared" si="10076"/>
        <v/>
      </c>
      <c r="G6724" s="21" t="str">
        <f t="shared" si="10077"/>
        <v>masc dat sg of bhagavant</v>
      </c>
      <c r="H6724" s="21" t="str">
        <f t="shared" si="10078"/>
        <v>to the Blessed One, Fortunate one</v>
      </c>
      <c r="I6724" s="21" t="str">
        <f t="shared" si="10079"/>
        <v>having quality of fortune</v>
      </c>
      <c r="J6724" s="21" t="str">
        <f t="shared" si="10080"/>
        <v>√bhaj (divide)</v>
      </c>
      <c r="K6724" s="21">
        <f t="shared" si="10081"/>
        <v>1</v>
      </c>
      <c r="L6724" s="21" t="str">
        <f t="shared" si="10082"/>
        <v>a</v>
      </c>
      <c r="M6724" s="21" t="str">
        <f t="shared" si="10083"/>
        <v/>
      </c>
      <c r="N6724" s="21" t="str">
        <f t="shared" si="10084"/>
        <v>√bhaj + a + vant</v>
      </c>
      <c r="O6724" s="21" t="str">
        <f t="shared" si="10085"/>
        <v/>
      </c>
      <c r="P6724" s="21" t="str">
        <f t="shared" si="10086"/>
        <v/>
      </c>
      <c r="Q6724" s="21"/>
      <c r="R6724" s="21" t="s">
        <v>12185</v>
      </c>
      <c r="S6724" s="21" t="s">
        <v>12186</v>
      </c>
      <c r="T6724" s="27" t="s">
        <v>12352</v>
      </c>
      <c r="U6724" s="23"/>
      <c r="V6724" s="23"/>
      <c r="W6724" s="15">
        <f t="shared" si="2"/>
        <v>45635</v>
      </c>
      <c r="X6724" s="24">
        <v>6723.0</v>
      </c>
      <c r="Y6724" s="17" t="str">
        <f t="shared" si="10070"/>
        <v>=COUNTIFS(C$3:C6724,C6724)</v>
      </c>
      <c r="Z6724" s="25" t="str">
        <f t="shared" si="10071"/>
        <v>#NAME?</v>
      </c>
      <c r="AA6724" s="25" t="str">
        <f t="shared" si="10072"/>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3"/>
        <v>1</v>
      </c>
      <c r="B6725" s="10">
        <f t="shared" si="9626"/>
        <v>1</v>
      </c>
      <c r="C6725" s="12" t="s">
        <v>12353</v>
      </c>
      <c r="D6725" s="21" t="s">
        <v>250</v>
      </c>
      <c r="E6725" s="21" t="s">
        <v>12354</v>
      </c>
      <c r="F6725" s="21"/>
      <c r="G6725" s="21"/>
      <c r="H6725" s="21" t="s">
        <v>12355</v>
      </c>
      <c r="I6725" s="21"/>
      <c r="J6725" s="21"/>
      <c r="K6725" s="21"/>
      <c r="L6725" s="21"/>
      <c r="M6725" s="21"/>
      <c r="N6725" s="21" t="s">
        <v>10048</v>
      </c>
      <c r="O6725" s="21" t="s">
        <v>65</v>
      </c>
      <c r="P6725" s="21" t="s">
        <v>10048</v>
      </c>
      <c r="Q6725" s="21"/>
      <c r="R6725" s="21" t="s">
        <v>12185</v>
      </c>
      <c r="S6725" s="21" t="s">
        <v>12186</v>
      </c>
      <c r="T6725" s="27" t="s">
        <v>12356</v>
      </c>
      <c r="U6725" s="23"/>
      <c r="V6725" s="23"/>
      <c r="W6725" s="15">
        <f t="shared" si="2"/>
        <v>45635</v>
      </c>
      <c r="X6725" s="24">
        <v>6724.0</v>
      </c>
      <c r="Y6725" s="17" t="str">
        <f t="shared" si="10070"/>
        <v>=COUNTIFS(C$3:C6725,C6725)</v>
      </c>
      <c r="Z6725" s="25" t="str">
        <f t="shared" si="10071"/>
        <v>#NAME?</v>
      </c>
      <c r="AA6725" s="25" t="str">
        <f t="shared" si="10072"/>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3"/>
        <v>3</v>
      </c>
      <c r="B6726" s="10">
        <f t="shared" si="9626"/>
        <v>4</v>
      </c>
      <c r="C6726" s="12" t="s">
        <v>10051</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12185</v>
      </c>
      <c r="S6726" s="21" t="s">
        <v>12186</v>
      </c>
      <c r="T6726" s="27" t="s">
        <v>12352</v>
      </c>
      <c r="U6726" s="23"/>
      <c r="V6726" s="23"/>
      <c r="W6726" s="15">
        <f t="shared" si="2"/>
        <v>45635</v>
      </c>
      <c r="X6726" s="24">
        <v>6725.0</v>
      </c>
      <c r="Y6726" s="17" t="str">
        <f t="shared" si="10070"/>
        <v>=COUNTIFS(C$3:C6726,C6726)</v>
      </c>
      <c r="Z6726" s="25" t="str">
        <f t="shared" si="10071"/>
        <v>#NAME?</v>
      </c>
      <c r="AA6726" s="25" t="str">
        <f t="shared" si="10072"/>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3"/>
        <v>1</v>
      </c>
      <c r="B6727" s="10">
        <f t="shared" si="9626"/>
        <v>1</v>
      </c>
      <c r="C6727" s="12" t="s">
        <v>12357</v>
      </c>
      <c r="D6727" s="21" t="s">
        <v>183</v>
      </c>
      <c r="E6727" s="21" t="s">
        <v>12358</v>
      </c>
      <c r="F6727" s="21"/>
      <c r="G6727" s="21"/>
      <c r="H6727" s="21" t="s">
        <v>12359</v>
      </c>
      <c r="I6727" s="21" t="s">
        <v>12360</v>
      </c>
      <c r="J6727" s="21" t="s">
        <v>975</v>
      </c>
      <c r="K6727" s="21">
        <v>1.0</v>
      </c>
      <c r="L6727" s="21" t="s">
        <v>35</v>
      </c>
      <c r="M6727" s="21"/>
      <c r="N6727" s="21" t="s">
        <v>10059</v>
      </c>
      <c r="O6727" s="21"/>
      <c r="P6727" s="21"/>
      <c r="Q6727" s="21"/>
      <c r="R6727" s="21" t="s">
        <v>12185</v>
      </c>
      <c r="S6727" s="21" t="s">
        <v>12186</v>
      </c>
      <c r="T6727" s="27" t="s">
        <v>12361</v>
      </c>
      <c r="U6727" s="23"/>
      <c r="V6727" s="23"/>
      <c r="W6727" s="15">
        <f t="shared" si="2"/>
        <v>45635</v>
      </c>
      <c r="X6727" s="24">
        <v>6726.0</v>
      </c>
      <c r="Y6727" s="17" t="str">
        <f t="shared" si="10070"/>
        <v>=COUNTIFS(C$3:C6727,C6727)</v>
      </c>
      <c r="Z6727" s="25" t="str">
        <f t="shared" si="10071"/>
        <v>#NAME?</v>
      </c>
      <c r="AA6727" s="25" t="str">
        <f t="shared" si="10072"/>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3"/>
        <v>1</v>
      </c>
      <c r="B6728" s="10">
        <f t="shared" si="9626"/>
        <v>1</v>
      </c>
      <c r="C6728" s="12" t="s">
        <v>12362</v>
      </c>
      <c r="D6728" s="21" t="s">
        <v>250</v>
      </c>
      <c r="E6728" s="21" t="s">
        <v>12363</v>
      </c>
      <c r="F6728" s="21"/>
      <c r="G6728" s="21"/>
      <c r="H6728" s="21" t="s">
        <v>10063</v>
      </c>
      <c r="I6728" s="21"/>
      <c r="J6728" s="21"/>
      <c r="K6728" s="21"/>
      <c r="L6728" s="21"/>
      <c r="M6728" s="21"/>
      <c r="N6728" s="21" t="s">
        <v>10064</v>
      </c>
      <c r="O6728" s="21" t="s">
        <v>65</v>
      </c>
      <c r="P6728" s="21" t="s">
        <v>10064</v>
      </c>
      <c r="Q6728" s="21"/>
      <c r="R6728" s="21" t="s">
        <v>12185</v>
      </c>
      <c r="S6728" s="21" t="s">
        <v>12186</v>
      </c>
      <c r="T6728" s="27" t="s">
        <v>12364</v>
      </c>
      <c r="U6728" s="23"/>
      <c r="V6728" s="23"/>
      <c r="W6728" s="15">
        <f t="shared" si="2"/>
        <v>45635</v>
      </c>
      <c r="X6728" s="24">
        <v>6727.0</v>
      </c>
      <c r="Y6728" s="17" t="str">
        <f t="shared" si="10070"/>
        <v>=COUNTIFS(C$3:C6728,C6728)</v>
      </c>
      <c r="Z6728" s="25" t="str">
        <f t="shared" si="10071"/>
        <v>#NAME?</v>
      </c>
      <c r="AA6728" s="25" t="str">
        <f t="shared" si="10072"/>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3"/>
        <v>4</v>
      </c>
      <c r="B6729" s="10">
        <f t="shared" si="9626"/>
        <v>4</v>
      </c>
      <c r="C6729" s="12" t="s">
        <v>10051</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12185</v>
      </c>
      <c r="S6729" s="21" t="s">
        <v>12186</v>
      </c>
      <c r="T6729" s="27" t="s">
        <v>12352</v>
      </c>
      <c r="U6729" s="23"/>
      <c r="V6729" s="23"/>
      <c r="W6729" s="15">
        <f t="shared" si="2"/>
        <v>45635</v>
      </c>
      <c r="X6729" s="24">
        <v>6728.0</v>
      </c>
      <c r="Y6729" s="17" t="str">
        <f t="shared" si="10070"/>
        <v>=COUNTIFS(C$3:C6729,C6729)</v>
      </c>
      <c r="Z6729" s="25" t="str">
        <f t="shared" si="10071"/>
        <v>#NAME?</v>
      </c>
      <c r="AA6729" s="25" t="str">
        <f t="shared" si="10072"/>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3"/>
        <v>1</v>
      </c>
      <c r="B6730" s="10">
        <f t="shared" si="9626"/>
        <v>1</v>
      </c>
      <c r="C6730" s="12" t="s">
        <v>12365</v>
      </c>
      <c r="D6730" s="21" t="s">
        <v>183</v>
      </c>
      <c r="E6730" s="21" t="s">
        <v>12366</v>
      </c>
      <c r="F6730" s="21"/>
      <c r="G6730" s="21"/>
      <c r="H6730" s="21" t="s">
        <v>12367</v>
      </c>
      <c r="I6730" s="21" t="s">
        <v>12368</v>
      </c>
      <c r="J6730" s="21" t="s">
        <v>360</v>
      </c>
      <c r="K6730" s="21">
        <v>3.0</v>
      </c>
      <c r="L6730" s="21" t="s">
        <v>76</v>
      </c>
      <c r="M6730" s="21"/>
      <c r="N6730" s="21" t="s">
        <v>12369</v>
      </c>
      <c r="O6730" s="21"/>
      <c r="P6730" s="21"/>
      <c r="Q6730" s="21"/>
      <c r="R6730" s="21" t="s">
        <v>12185</v>
      </c>
      <c r="S6730" s="21" t="s">
        <v>12186</v>
      </c>
      <c r="T6730" s="27" t="s">
        <v>12370</v>
      </c>
      <c r="U6730" s="23"/>
      <c r="V6730" s="23"/>
      <c r="W6730" s="15">
        <f t="shared" si="2"/>
        <v>45635</v>
      </c>
      <c r="X6730" s="24">
        <v>6729.0</v>
      </c>
      <c r="Y6730" s="17" t="str">
        <f t="shared" si="10070"/>
        <v>=COUNTIFS(C$3:C6730,C6730)</v>
      </c>
      <c r="Z6730" s="25" t="str">
        <f t="shared" si="10071"/>
        <v>#NAME?</v>
      </c>
      <c r="AA6730" s="25" t="str">
        <f t="shared" si="10072"/>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3"/>
        <v>3</v>
      </c>
      <c r="B6731" s="10">
        <f t="shared" si="9626"/>
        <v>3</v>
      </c>
      <c r="C6731" s="12" t="s">
        <v>10023</v>
      </c>
      <c r="D6731" s="21" t="str">
        <f t="shared" ref="D6731:D6732" si="10087">VLOOKUP($C6731,$C$1:$P$7320,2,0)</f>
        <v>ind</v>
      </c>
      <c r="E6731" s="21" t="str">
        <f t="shared" ref="E6731:E6732" si="10088">VLOOKUP($C6731,$C$1:$P$7320,3,0)</f>
        <v>adv, acc sg of anvaddhamāsa, comp</v>
      </c>
      <c r="F6731" s="21" t="str">
        <f t="shared" ref="F6731:F6732" si="10089">VLOOKUP($C6731,$C$1:$P$7320,4,0)</f>
        <v/>
      </c>
      <c r="G6731" s="21" t="str">
        <f t="shared" ref="G6731:G6732" si="10090">VLOOKUP($C6731,$C$1:$P$7320,3,0)</f>
        <v>adv, acc sg of anvaddhamāsa, comp</v>
      </c>
      <c r="H6731" s="21" t="str">
        <f t="shared" ref="H6731:H6732" si="10091">VLOOKUP($C6731,$C$1:$P$7320,6,0)</f>
        <v>every fortnight</v>
      </c>
      <c r="I6731" s="21" t="str">
        <f t="shared" ref="I6731:I6732" si="10092">VLOOKUP($C6731,$C$1:$P$7320,7,0)</f>
        <v>following half month</v>
      </c>
      <c r="J6731" s="21" t="str">
        <f t="shared" ref="J6731:J6732" si="10093">VLOOKUP($C6731,$C$1:$P$7320,8,0)</f>
        <v/>
      </c>
      <c r="K6731" s="21" t="str">
        <f t="shared" ref="K6731:K6732" si="10094">VLOOKUP($C6731,$C$1:$P$7320,9,0)</f>
        <v/>
      </c>
      <c r="L6731" s="21" t="str">
        <f t="shared" ref="L6731:L6732" si="10095">VLOOKUP($C6731,$C$1:$P$7320,10,0)</f>
        <v/>
      </c>
      <c r="M6731" s="21" t="str">
        <f t="shared" ref="M6731:M6732" si="10096">VLOOKUP($C6731,$C$1:$P$7320,11,0)</f>
        <v/>
      </c>
      <c r="N6731" s="21" t="str">
        <f t="shared" ref="N6731:N6732" si="10097">VLOOKUP($C6731,$C$1:$P$7320,12,0)</f>
        <v>anu  + addha + māsa</v>
      </c>
      <c r="O6731" s="21" t="str">
        <f t="shared" ref="O6731:O6732" si="10098">VLOOKUP($C6731,$C$1:$P$7320,13,0)</f>
        <v>abyāyibhāva</v>
      </c>
      <c r="P6731" s="21" t="str">
        <f t="shared" ref="P6731:P6732" si="10099">VLOOKUP($C6731,$C$1:$P$7320,14,0)</f>
        <v/>
      </c>
      <c r="Q6731" s="21" t="s">
        <v>10072</v>
      </c>
      <c r="R6731" s="21" t="s">
        <v>12185</v>
      </c>
      <c r="S6731" s="21" t="s">
        <v>12186</v>
      </c>
      <c r="T6731" s="27" t="s">
        <v>12352</v>
      </c>
      <c r="U6731" s="23"/>
      <c r="V6731" s="23"/>
      <c r="W6731" s="15">
        <f t="shared" si="2"/>
        <v>45635</v>
      </c>
      <c r="X6731" s="24">
        <v>6730.0</v>
      </c>
      <c r="Y6731" s="17" t="str">
        <f t="shared" si="10070"/>
        <v>=COUNTIFS(C$3:C6731,C6731)</v>
      </c>
      <c r="Z6731" s="25" t="str">
        <f t="shared" si="10071"/>
        <v>#NAME?</v>
      </c>
      <c r="AA6731" s="25" t="str">
        <f t="shared" si="10072"/>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3"/>
        <v>10</v>
      </c>
      <c r="B6732" s="10">
        <f t="shared" si="9626"/>
        <v>10</v>
      </c>
      <c r="C6732" s="12" t="s">
        <v>968</v>
      </c>
      <c r="D6732" s="21" t="str">
        <f t="shared" si="10087"/>
        <v>noun</v>
      </c>
      <c r="E6732" s="21" t="str">
        <f t="shared" si="10088"/>
        <v>masc acc sg of uddesa, from uddisati</v>
      </c>
      <c r="F6732" s="21" t="str">
        <f t="shared" si="10089"/>
        <v/>
      </c>
      <c r="G6732" s="21" t="str">
        <f t="shared" si="10090"/>
        <v>masc acc sg of uddesa, from uddisati</v>
      </c>
      <c r="H6732" s="21" t="str">
        <f t="shared" si="10091"/>
        <v>recitation, chanting</v>
      </c>
      <c r="I6732" s="21" t="str">
        <f t="shared" si="10092"/>
        <v>pointing up</v>
      </c>
      <c r="J6732" s="21" t="str">
        <f t="shared" si="10093"/>
        <v>√dis (point out, explain)</v>
      </c>
      <c r="K6732" s="21">
        <f t="shared" si="10094"/>
        <v>1</v>
      </c>
      <c r="L6732" s="21" t="str">
        <f t="shared" si="10095"/>
        <v>a</v>
      </c>
      <c r="M6732" s="21" t="str">
        <f t="shared" si="10096"/>
        <v/>
      </c>
      <c r="N6732" s="21" t="str">
        <f t="shared" si="10097"/>
        <v>ud + √dis + *a</v>
      </c>
      <c r="O6732" s="21" t="str">
        <f t="shared" si="10098"/>
        <v/>
      </c>
      <c r="P6732" s="21" t="str">
        <f t="shared" si="10099"/>
        <v/>
      </c>
      <c r="Q6732" s="21"/>
      <c r="R6732" s="21" t="s">
        <v>12185</v>
      </c>
      <c r="S6732" s="21" t="s">
        <v>12186</v>
      </c>
      <c r="T6732" s="27" t="s">
        <v>12352</v>
      </c>
      <c r="U6732" s="23"/>
      <c r="V6732" s="23"/>
      <c r="W6732" s="15">
        <f t="shared" si="2"/>
        <v>45635</v>
      </c>
      <c r="X6732" s="24">
        <v>6731.0</v>
      </c>
      <c r="Y6732" s="17" t="str">
        <f t="shared" si="10070"/>
        <v>=COUNTIFS(C$3:C6732,C6732)</v>
      </c>
      <c r="Z6732" s="25" t="str">
        <f t="shared" si="10071"/>
        <v>#NAME?</v>
      </c>
      <c r="AA6732" s="25" t="str">
        <f t="shared" si="10072"/>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3"/>
        <v>1</v>
      </c>
      <c r="B6733" s="10">
        <f t="shared" si="9626"/>
        <v>1</v>
      </c>
      <c r="C6733" s="12" t="s">
        <v>12371</v>
      </c>
      <c r="D6733" s="21" t="s">
        <v>84</v>
      </c>
      <c r="E6733" s="21" t="s">
        <v>12372</v>
      </c>
      <c r="F6733" s="21" t="s">
        <v>185</v>
      </c>
      <c r="G6733" s="21"/>
      <c r="H6733" s="21" t="s">
        <v>12373</v>
      </c>
      <c r="I6733" s="21" t="s">
        <v>10078</v>
      </c>
      <c r="J6733" s="21" t="s">
        <v>975</v>
      </c>
      <c r="K6733" s="21">
        <v>1.0</v>
      </c>
      <c r="L6733" s="21" t="s">
        <v>35</v>
      </c>
      <c r="M6733" s="21" t="s">
        <v>976</v>
      </c>
      <c r="N6733" s="21" t="s">
        <v>977</v>
      </c>
      <c r="O6733" s="21"/>
      <c r="P6733" s="21"/>
      <c r="Q6733" s="21"/>
      <c r="R6733" s="21" t="s">
        <v>12185</v>
      </c>
      <c r="S6733" s="21" t="s">
        <v>12186</v>
      </c>
      <c r="T6733" s="27" t="s">
        <v>12374</v>
      </c>
      <c r="U6733" s="23"/>
      <c r="V6733" s="23"/>
      <c r="W6733" s="15">
        <f t="shared" si="2"/>
        <v>45635</v>
      </c>
      <c r="X6733" s="24">
        <v>6732.0</v>
      </c>
      <c r="Y6733" s="17" t="str">
        <f t="shared" si="10070"/>
        <v>=COUNTIFS(C$3:C6733,C6733)</v>
      </c>
      <c r="Z6733" s="25" t="str">
        <f t="shared" si="10071"/>
        <v>#NAME?</v>
      </c>
      <c r="AA6733" s="25" t="str">
        <f t="shared" si="10072"/>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26"/>
        <v>0</v>
      </c>
      <c r="C6734" s="130"/>
      <c r="D6734" s="130"/>
      <c r="E6734" s="130"/>
      <c r="F6734" s="130"/>
      <c r="G6734" s="130"/>
      <c r="H6734" s="130"/>
      <c r="I6734" s="130"/>
      <c r="J6734" s="130"/>
      <c r="K6734" s="130"/>
      <c r="L6734" s="130"/>
      <c r="M6734" s="130"/>
      <c r="N6734" s="130"/>
      <c r="O6734" s="130"/>
      <c r="P6734" s="130"/>
      <c r="Q6734" s="130"/>
      <c r="R6734" s="130"/>
      <c r="S6734" s="130"/>
      <c r="T6734" s="130"/>
      <c r="U6734" s="36"/>
      <c r="V6734" s="36"/>
      <c r="W6734" s="15">
        <f t="shared" si="2"/>
        <v>45635</v>
      </c>
      <c r="X6734" s="24">
        <v>6733.0</v>
      </c>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26"/>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2"/>
        <v>45635</v>
      </c>
      <c r="X6735" s="24">
        <v>6734.0</v>
      </c>
      <c r="Y6735" s="17" t="str">
        <f t="shared" ref="Y6735:Y6745" si="10100">formulatext(A6735)</f>
        <v>#N/A</v>
      </c>
      <c r="Z6735" s="25" t="str">
        <f t="shared" ref="Z6735:Z6745" si="10101">org.libreoffice.regex(Y6735,"(\= COUNTIFS\(C\$\d{1,3}:)(C\d{1,3})(,)(C\d{1,3})(\))","$2")</f>
        <v>#NAME?</v>
      </c>
      <c r="AA6735" s="25" t="str">
        <f t="shared" ref="AA6735:AA6745" si="10102">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103">COUNTIFS(C$3:C6736,C6736)</f>
        <v>17</v>
      </c>
      <c r="B6736" s="10">
        <f t="shared" si="9626"/>
        <v>17</v>
      </c>
      <c r="C6736" s="12" t="s">
        <v>4353</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12185</v>
      </c>
      <c r="S6736" s="21" t="s">
        <v>12186</v>
      </c>
      <c r="T6736" s="21" t="s">
        <v>12375</v>
      </c>
      <c r="U6736" s="23"/>
      <c r="V6736" s="23"/>
      <c r="W6736" s="15">
        <f t="shared" si="2"/>
        <v>45635</v>
      </c>
      <c r="X6736" s="24">
        <v>6735.0</v>
      </c>
      <c r="Y6736" s="17" t="str">
        <f t="shared" si="10100"/>
        <v>=COUNTIFS(C$3:C6736,C6736)</v>
      </c>
      <c r="Z6736" s="25" t="str">
        <f t="shared" si="10101"/>
        <v>#NAME?</v>
      </c>
      <c r="AA6736" s="25" t="str">
        <f t="shared" si="10102"/>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103"/>
        <v>1</v>
      </c>
      <c r="B6737" s="10">
        <f t="shared" si="9626"/>
        <v>1</v>
      </c>
      <c r="C6737" s="12" t="s">
        <v>12376</v>
      </c>
      <c r="D6737" s="21" t="s">
        <v>118</v>
      </c>
      <c r="E6737" s="21" t="s">
        <v>6774</v>
      </c>
      <c r="F6737" s="21"/>
      <c r="G6737" s="21"/>
      <c r="H6737" s="21" t="s">
        <v>12377</v>
      </c>
      <c r="I6737" s="21"/>
      <c r="J6737" s="21"/>
      <c r="K6737" s="21"/>
      <c r="L6737" s="21"/>
      <c r="M6737" s="21"/>
      <c r="N6737" s="21" t="s">
        <v>12378</v>
      </c>
      <c r="O6737" s="21"/>
      <c r="P6737" s="21"/>
      <c r="Q6737" s="21"/>
      <c r="R6737" s="21" t="s">
        <v>12185</v>
      </c>
      <c r="S6737" s="21" t="s">
        <v>12186</v>
      </c>
      <c r="T6737" s="21" t="s">
        <v>12379</v>
      </c>
      <c r="U6737" s="23"/>
      <c r="V6737" s="23"/>
      <c r="W6737" s="15">
        <f t="shared" si="2"/>
        <v>45635</v>
      </c>
      <c r="X6737" s="24">
        <v>6736.0</v>
      </c>
      <c r="Y6737" s="17" t="str">
        <f t="shared" si="10100"/>
        <v>=COUNTIFS(C$3:C6737,C6737)</v>
      </c>
      <c r="Z6737" s="25" t="str">
        <f t="shared" si="10101"/>
        <v>#NAME?</v>
      </c>
      <c r="AA6737" s="25" t="str">
        <f t="shared" si="10102"/>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3"/>
        <v>1</v>
      </c>
      <c r="B6738" s="10">
        <f t="shared" si="9626"/>
        <v>1</v>
      </c>
      <c r="C6738" s="12" t="s">
        <v>12380</v>
      </c>
      <c r="D6738" s="21" t="s">
        <v>42</v>
      </c>
      <c r="E6738" s="21" t="s">
        <v>12381</v>
      </c>
      <c r="F6738" s="21"/>
      <c r="G6738" s="21"/>
      <c r="H6738" s="21" t="s">
        <v>12382</v>
      </c>
      <c r="I6738" s="21"/>
      <c r="J6738" s="21"/>
      <c r="K6738" s="21"/>
      <c r="L6738" s="21"/>
      <c r="M6738" s="21"/>
      <c r="N6738" s="21"/>
      <c r="O6738" s="21"/>
      <c r="P6738" s="21"/>
      <c r="Q6738" s="21"/>
      <c r="R6738" s="21" t="s">
        <v>12185</v>
      </c>
      <c r="S6738" s="21" t="s">
        <v>12186</v>
      </c>
      <c r="T6738" s="27" t="s">
        <v>12383</v>
      </c>
      <c r="U6738" s="23"/>
      <c r="V6738" s="23"/>
      <c r="W6738" s="15">
        <f t="shared" si="2"/>
        <v>45635</v>
      </c>
      <c r="X6738" s="24">
        <v>6737.0</v>
      </c>
      <c r="Y6738" s="17" t="str">
        <f t="shared" si="10100"/>
        <v>=COUNTIFS(C$3:C6738,C6738)</v>
      </c>
      <c r="Z6738" s="25" t="str">
        <f t="shared" si="10101"/>
        <v>#NAME?</v>
      </c>
      <c r="AA6738" s="25" t="str">
        <f t="shared" si="10102"/>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3"/>
        <v>21</v>
      </c>
      <c r="B6739" s="10">
        <f t="shared" si="9626"/>
        <v>21</v>
      </c>
      <c r="C6739" s="12" t="s">
        <v>302</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12185</v>
      </c>
      <c r="S6739" s="21" t="s">
        <v>12186</v>
      </c>
      <c r="T6739" s="21" t="s">
        <v>12375</v>
      </c>
      <c r="U6739" s="23"/>
      <c r="V6739" s="23"/>
      <c r="W6739" s="15">
        <f t="shared" si="2"/>
        <v>45635</v>
      </c>
      <c r="X6739" s="24">
        <v>6738.0</v>
      </c>
      <c r="Y6739" s="17" t="str">
        <f t="shared" si="10100"/>
        <v>=COUNTIFS(C$3:C6739,C6739)</v>
      </c>
      <c r="Z6739" s="25" t="str">
        <f t="shared" si="10101"/>
        <v>#NAME?</v>
      </c>
      <c r="AA6739" s="25" t="str">
        <f t="shared" si="10102"/>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3"/>
        <v>1</v>
      </c>
      <c r="B6740" s="10">
        <f t="shared" si="9626"/>
        <v>1</v>
      </c>
      <c r="C6740" s="12" t="s">
        <v>12384</v>
      </c>
      <c r="D6740" s="21" t="s">
        <v>250</v>
      </c>
      <c r="E6740" s="21" t="s">
        <v>12385</v>
      </c>
      <c r="F6740" s="21"/>
      <c r="G6740" s="21"/>
      <c r="H6740" s="21" t="s">
        <v>12386</v>
      </c>
      <c r="I6740" s="21" t="s">
        <v>12387</v>
      </c>
      <c r="J6740" s="21"/>
      <c r="K6740" s="21"/>
      <c r="L6740" s="21"/>
      <c r="M6740" s="21"/>
      <c r="N6740" s="21" t="s">
        <v>3037</v>
      </c>
      <c r="O6740" s="21"/>
      <c r="P6740" s="21"/>
      <c r="Q6740" s="21"/>
      <c r="R6740" s="21" t="s">
        <v>12185</v>
      </c>
      <c r="S6740" s="21" t="s">
        <v>12186</v>
      </c>
      <c r="T6740" s="21" t="s">
        <v>12388</v>
      </c>
      <c r="U6740" s="23"/>
      <c r="V6740" s="23"/>
      <c r="W6740" s="15">
        <f t="shared" si="2"/>
        <v>45635</v>
      </c>
      <c r="X6740" s="24">
        <v>6739.0</v>
      </c>
      <c r="Y6740" s="17" t="str">
        <f t="shared" si="10100"/>
        <v>=COUNTIFS(C$3:C6740,C6740)</v>
      </c>
      <c r="Z6740" s="25" t="str">
        <f t="shared" si="10101"/>
        <v>#NAME?</v>
      </c>
      <c r="AA6740" s="25" t="str">
        <f t="shared" si="10102"/>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3"/>
        <v>1</v>
      </c>
      <c r="B6741" s="10">
        <f t="shared" si="9626"/>
        <v>1</v>
      </c>
      <c r="C6741" s="12" t="s">
        <v>12389</v>
      </c>
      <c r="D6741" s="21" t="s">
        <v>307</v>
      </c>
      <c r="E6741" s="21" t="s">
        <v>12390</v>
      </c>
      <c r="F6741" s="21"/>
      <c r="G6741" s="21"/>
      <c r="H6741" s="21" t="s">
        <v>12391</v>
      </c>
      <c r="I6741" s="27" t="s">
        <v>12392</v>
      </c>
      <c r="J6741" s="21" t="s">
        <v>3179</v>
      </c>
      <c r="K6741" s="21">
        <v>1.0</v>
      </c>
      <c r="L6741" s="21" t="s">
        <v>35</v>
      </c>
      <c r="M6741" s="21" t="s">
        <v>3180</v>
      </c>
      <c r="N6741" s="21" t="s">
        <v>3181</v>
      </c>
      <c r="O6741" s="21"/>
      <c r="P6741" s="21"/>
      <c r="Q6741" s="21"/>
      <c r="R6741" s="21" t="s">
        <v>12185</v>
      </c>
      <c r="S6741" s="21" t="s">
        <v>12186</v>
      </c>
      <c r="T6741" s="21" t="s">
        <v>12393</v>
      </c>
      <c r="U6741" s="23"/>
      <c r="V6741" s="23"/>
      <c r="W6741" s="15">
        <f t="shared" si="2"/>
        <v>45635</v>
      </c>
      <c r="X6741" s="24">
        <v>6740.0</v>
      </c>
      <c r="Y6741" s="17" t="str">
        <f t="shared" si="10100"/>
        <v>=COUNTIFS(C$3:C6741,C6741)</v>
      </c>
      <c r="Z6741" s="25" t="str">
        <f t="shared" si="10101"/>
        <v>#NAME?</v>
      </c>
      <c r="AA6741" s="25" t="str">
        <f t="shared" si="10102"/>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3"/>
        <v>1</v>
      </c>
      <c r="B6742" s="10">
        <f t="shared" si="9626"/>
        <v>1</v>
      </c>
      <c r="C6742" s="12" t="s">
        <v>12394</v>
      </c>
      <c r="D6742" s="21" t="s">
        <v>307</v>
      </c>
      <c r="E6742" s="21" t="s">
        <v>12395</v>
      </c>
      <c r="F6742" s="21"/>
      <c r="G6742" s="21"/>
      <c r="H6742" s="21" t="s">
        <v>12396</v>
      </c>
      <c r="I6742" s="21"/>
      <c r="J6742" s="21" t="s">
        <v>640</v>
      </c>
      <c r="K6742" s="21">
        <v>1.0</v>
      </c>
      <c r="L6742" s="21" t="s">
        <v>35</v>
      </c>
      <c r="M6742" s="21" t="s">
        <v>1752</v>
      </c>
      <c r="N6742" s="21" t="s">
        <v>12397</v>
      </c>
      <c r="O6742" s="21"/>
      <c r="P6742" s="21"/>
      <c r="Q6742" s="21"/>
      <c r="R6742" s="21" t="s">
        <v>12185</v>
      </c>
      <c r="S6742" s="21" t="s">
        <v>12186</v>
      </c>
      <c r="T6742" s="21" t="s">
        <v>12398</v>
      </c>
      <c r="U6742" s="23"/>
      <c r="V6742" s="23"/>
      <c r="W6742" s="15">
        <f t="shared" si="2"/>
        <v>45635</v>
      </c>
      <c r="X6742" s="24">
        <v>6741.0</v>
      </c>
      <c r="Y6742" s="17" t="str">
        <f t="shared" si="10100"/>
        <v>=COUNTIFS(C$3:C6742,C6742)</v>
      </c>
      <c r="Z6742" s="25" t="str">
        <f t="shared" si="10101"/>
        <v>#NAME?</v>
      </c>
      <c r="AA6742" s="25" t="str">
        <f t="shared" si="10102"/>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26"/>
        <v>1</v>
      </c>
      <c r="C6743" s="12" t="s">
        <v>12399</v>
      </c>
      <c r="D6743" s="21" t="s">
        <v>118</v>
      </c>
      <c r="E6743" s="27" t="s">
        <v>6421</v>
      </c>
      <c r="F6743" s="21"/>
      <c r="G6743" s="21"/>
      <c r="H6743" s="21"/>
      <c r="I6743" s="21"/>
      <c r="J6743" s="21"/>
      <c r="K6743" s="21"/>
      <c r="L6743" s="21"/>
      <c r="M6743" s="21"/>
      <c r="N6743" s="21" t="s">
        <v>12400</v>
      </c>
      <c r="O6743" s="21"/>
      <c r="P6743" s="21"/>
      <c r="Q6743" s="21"/>
      <c r="R6743" s="21" t="s">
        <v>12185</v>
      </c>
      <c r="S6743" s="21" t="s">
        <v>12186</v>
      </c>
      <c r="T6743" s="21" t="s">
        <v>12375</v>
      </c>
      <c r="U6743" s="23"/>
      <c r="V6743" s="23"/>
      <c r="W6743" s="15">
        <f t="shared" si="2"/>
        <v>45635</v>
      </c>
      <c r="X6743" s="24">
        <v>6742.0</v>
      </c>
      <c r="Y6743" s="17" t="str">
        <f t="shared" si="10100"/>
        <v>=COUNTIFS(C$3:C6745,C6743)</v>
      </c>
      <c r="Z6743" s="25" t="str">
        <f t="shared" si="10101"/>
        <v>#NAME?</v>
      </c>
      <c r="AA6743" s="25" t="str">
        <f t="shared" si="10102"/>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26"/>
        <v>1</v>
      </c>
      <c r="C6744" s="12" t="s">
        <v>12401</v>
      </c>
      <c r="D6744" s="21" t="s">
        <v>401</v>
      </c>
      <c r="E6744" s="21" t="s">
        <v>12402</v>
      </c>
      <c r="F6744" s="21"/>
      <c r="G6744" s="21"/>
      <c r="H6744" s="21" t="s">
        <v>12403</v>
      </c>
      <c r="I6744" s="21"/>
      <c r="J6744" s="21" t="s">
        <v>1005</v>
      </c>
      <c r="K6744" s="21">
        <v>1.0</v>
      </c>
      <c r="L6744" s="21" t="s">
        <v>35</v>
      </c>
      <c r="M6744" s="21"/>
      <c r="N6744" s="21" t="s">
        <v>12404</v>
      </c>
      <c r="O6744" s="21"/>
      <c r="P6744" s="21"/>
      <c r="Q6744" s="21"/>
      <c r="R6744" s="21" t="s">
        <v>12185</v>
      </c>
      <c r="S6744" s="21" t="s">
        <v>12186</v>
      </c>
      <c r="T6744" s="21" t="s">
        <v>12405</v>
      </c>
      <c r="U6744" s="23"/>
      <c r="V6744" s="23"/>
      <c r="W6744" s="15">
        <f t="shared" si="2"/>
        <v>45635</v>
      </c>
      <c r="X6744" s="24">
        <v>6743.0</v>
      </c>
      <c r="Y6744" s="17" t="str">
        <f t="shared" si="10100"/>
        <v>=COUNTIFS(C$3:C6752,C6744)</v>
      </c>
      <c r="Z6744" s="25" t="str">
        <f t="shared" si="10101"/>
        <v>#NAME?</v>
      </c>
      <c r="AA6744" s="25" t="str">
        <f t="shared" si="10102"/>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26"/>
        <v>63</v>
      </c>
      <c r="C6745" s="12" t="s">
        <v>449</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12185</v>
      </c>
      <c r="S6745" s="21" t="s">
        <v>12186</v>
      </c>
      <c r="T6745" s="21" t="s">
        <v>12375</v>
      </c>
      <c r="U6745" s="23"/>
      <c r="V6745" s="23"/>
      <c r="W6745" s="15">
        <f t="shared" si="2"/>
        <v>45635</v>
      </c>
      <c r="X6745" s="24">
        <v>6744.0</v>
      </c>
      <c r="Y6745" s="17" t="str">
        <f t="shared" si="10100"/>
        <v>=COUNTIFS(C$3:C6752,C6745)</v>
      </c>
      <c r="Z6745" s="25" t="str">
        <f t="shared" si="10101"/>
        <v>#NAME?</v>
      </c>
      <c r="AA6745" s="25" t="str">
        <f t="shared" si="10102"/>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26"/>
        <v>0</v>
      </c>
      <c r="C6746" s="130"/>
      <c r="D6746" s="130"/>
      <c r="E6746" s="130"/>
      <c r="F6746" s="130"/>
      <c r="G6746" s="130"/>
      <c r="H6746" s="130"/>
      <c r="I6746" s="130"/>
      <c r="J6746" s="130"/>
      <c r="K6746" s="130"/>
      <c r="L6746" s="130"/>
      <c r="M6746" s="130"/>
      <c r="N6746" s="130"/>
      <c r="O6746" s="130"/>
      <c r="P6746" s="130"/>
      <c r="Q6746" s="130"/>
      <c r="R6746" s="130"/>
      <c r="S6746" s="130"/>
      <c r="T6746" s="130"/>
      <c r="U6746" s="36"/>
      <c r="V6746" s="36"/>
      <c r="W6746" s="15">
        <f t="shared" si="2"/>
        <v>45635</v>
      </c>
      <c r="X6746" s="24">
        <v>6745.0</v>
      </c>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26"/>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2"/>
        <v>45635</v>
      </c>
      <c r="X6747" s="24">
        <v>6746.0</v>
      </c>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104">COUNTIFS(C$3:C6748,C6748)</f>
        <v>1</v>
      </c>
      <c r="B6748" s="10">
        <f t="shared" si="9626"/>
        <v>1</v>
      </c>
      <c r="C6748" s="12" t="s">
        <v>12406</v>
      </c>
      <c r="D6748" s="21" t="s">
        <v>47</v>
      </c>
      <c r="E6748" s="21" t="s">
        <v>12407</v>
      </c>
      <c r="F6748" s="21"/>
      <c r="G6748" s="21"/>
      <c r="H6748" s="21" t="s">
        <v>12408</v>
      </c>
      <c r="I6748" s="21"/>
      <c r="J6748" s="21"/>
      <c r="K6748" s="21"/>
      <c r="L6748" s="21"/>
      <c r="M6748" s="21"/>
      <c r="N6748" s="21" t="s">
        <v>12409</v>
      </c>
      <c r="O6748" s="21" t="s">
        <v>65</v>
      </c>
      <c r="P6748" s="21" t="s">
        <v>12409</v>
      </c>
      <c r="Q6748" s="21"/>
      <c r="R6748" s="21" t="s">
        <v>12185</v>
      </c>
      <c r="S6748" s="21" t="s">
        <v>12186</v>
      </c>
      <c r="T6748" s="22" t="s">
        <v>12410</v>
      </c>
      <c r="U6748" s="23"/>
      <c r="V6748" s="23"/>
      <c r="W6748" s="15">
        <f t="shared" si="2"/>
        <v>45635</v>
      </c>
      <c r="X6748" s="24">
        <v>6747.0</v>
      </c>
      <c r="Y6748" s="17" t="str">
        <f t="shared" ref="Y6748:Y6751" si="10105">formulatext(A6748)</f>
        <v>=COUNTIFS(C$3:C6748,C6748)</v>
      </c>
      <c r="Z6748" s="25" t="str">
        <f t="shared" ref="Z6748:Z6751" si="10106">org.libreoffice.regex(Y6748,"(\= COUNTIFS\(C\$\d{1,3}:)(C\d{1,3})(,)(C\d{1,3})(\))","$2")</f>
        <v>#NAME?</v>
      </c>
      <c r="AA6748" s="25" t="str">
        <f t="shared" ref="AA6748:AA6751" si="10107">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104"/>
        <v>1</v>
      </c>
      <c r="B6749" s="10">
        <f t="shared" si="9626"/>
        <v>1</v>
      </c>
      <c r="C6749" s="12" t="s">
        <v>12411</v>
      </c>
      <c r="D6749" s="21" t="s">
        <v>250</v>
      </c>
      <c r="E6749" s="21" t="s">
        <v>612</v>
      </c>
      <c r="F6749" s="21"/>
      <c r="G6749" s="21"/>
      <c r="H6749" s="21" t="s">
        <v>12412</v>
      </c>
      <c r="I6749" s="21"/>
      <c r="J6749" s="21" t="s">
        <v>5874</v>
      </c>
      <c r="K6749" s="21">
        <v>1.0</v>
      </c>
      <c r="L6749" s="21" t="s">
        <v>35</v>
      </c>
      <c r="M6749" s="21"/>
      <c r="N6749" s="21" t="s">
        <v>12413</v>
      </c>
      <c r="O6749" s="21"/>
      <c r="P6749" s="21"/>
      <c r="Q6749" s="21"/>
      <c r="R6749" s="21" t="s">
        <v>12185</v>
      </c>
      <c r="S6749" s="21" t="s">
        <v>12186</v>
      </c>
      <c r="T6749" s="22" t="s">
        <v>12414</v>
      </c>
      <c r="U6749" s="23"/>
      <c r="V6749" s="23"/>
      <c r="W6749" s="15">
        <f t="shared" si="2"/>
        <v>45635</v>
      </c>
      <c r="X6749" s="24">
        <v>6748.0</v>
      </c>
      <c r="Y6749" s="17" t="str">
        <f t="shared" si="10105"/>
        <v>=COUNTIFS(C$3:C6749,C6749)</v>
      </c>
      <c r="Z6749" s="25" t="str">
        <f t="shared" si="10106"/>
        <v>#NAME?</v>
      </c>
      <c r="AA6749" s="25" t="str">
        <f t="shared" si="10107"/>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04"/>
        <v>2</v>
      </c>
      <c r="B6750" s="10">
        <f t="shared" si="9626"/>
        <v>2</v>
      </c>
      <c r="C6750" s="12" t="s">
        <v>3669</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12185</v>
      </c>
      <c r="S6750" s="21" t="s">
        <v>12186</v>
      </c>
      <c r="T6750" s="21" t="s">
        <v>12415</v>
      </c>
      <c r="U6750" s="23"/>
      <c r="V6750" s="23"/>
      <c r="W6750" s="15">
        <f t="shared" si="2"/>
        <v>45635</v>
      </c>
      <c r="X6750" s="24">
        <v>6749.0</v>
      </c>
      <c r="Y6750" s="17" t="str">
        <f t="shared" si="10105"/>
        <v>=COUNTIFS(C$3:C6750,C6750)</v>
      </c>
      <c r="Z6750" s="25" t="str">
        <f t="shared" si="10106"/>
        <v>#NAME?</v>
      </c>
      <c r="AA6750" s="25" t="str">
        <f t="shared" si="10107"/>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04"/>
        <v>3</v>
      </c>
      <c r="B6751" s="10">
        <f t="shared" si="9626"/>
        <v>3</v>
      </c>
      <c r="C6751" s="12" t="s">
        <v>8975</v>
      </c>
      <c r="D6751" s="21" t="s">
        <v>930</v>
      </c>
      <c r="E6751" s="21" t="s">
        <v>8976</v>
      </c>
      <c r="F6751" s="21"/>
      <c r="G6751" s="21"/>
      <c r="H6751" s="21" t="s">
        <v>8977</v>
      </c>
      <c r="I6751" s="21"/>
      <c r="J6751" s="21"/>
      <c r="K6751" s="21"/>
      <c r="L6751" s="21"/>
      <c r="M6751" s="21"/>
      <c r="N6751" s="21" t="s">
        <v>8978</v>
      </c>
      <c r="O6751" s="21"/>
      <c r="P6751" s="21"/>
      <c r="Q6751" s="21"/>
      <c r="R6751" s="21" t="s">
        <v>12185</v>
      </c>
      <c r="S6751" s="21" t="s">
        <v>12186</v>
      </c>
      <c r="T6751" s="21" t="s">
        <v>12416</v>
      </c>
      <c r="U6751" s="23"/>
      <c r="V6751" s="23"/>
      <c r="W6751" s="15">
        <f t="shared" si="2"/>
        <v>45635</v>
      </c>
      <c r="X6751" s="24">
        <v>6750.0</v>
      </c>
      <c r="Y6751" s="17" t="str">
        <f t="shared" si="10105"/>
        <v>=COUNTIFS(C$3:C6751,C6751)</v>
      </c>
      <c r="Z6751" s="25" t="str">
        <f t="shared" si="10106"/>
        <v>#NAME?</v>
      </c>
      <c r="AA6751" s="25" t="str">
        <f t="shared" si="10107"/>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26"/>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2"/>
        <v>45635</v>
      </c>
      <c r="X6752" s="24">
        <v>6751.0</v>
      </c>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26"/>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2"/>
        <v>45635</v>
      </c>
      <c r="X6753" s="24">
        <v>6752.0</v>
      </c>
      <c r="Y6753" s="17" t="str">
        <f t="shared" ref="Y6753:Y6755" si="10108">formulatext(A6753)</f>
        <v>#N/A</v>
      </c>
      <c r="Z6753" s="25" t="str">
        <f t="shared" ref="Z6753:Z6755" si="10109">org.libreoffice.regex(Y6753,"(\= COUNTIFS\(C\$\d{1,3}:)(C\d{1,3})(,)(C\d{1,3})(\))","$2")</f>
        <v>#NAME?</v>
      </c>
      <c r="AA6753" s="25" t="str">
        <f t="shared" ref="AA6753:AA6755" si="10110">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111">COUNTIFS(C$3:C6754,C6754)</f>
        <v>1</v>
      </c>
      <c r="B6754" s="10">
        <f t="shared" si="9626"/>
        <v>1</v>
      </c>
      <c r="C6754" s="12" t="s">
        <v>12417</v>
      </c>
      <c r="D6754" s="21" t="s">
        <v>47</v>
      </c>
      <c r="E6754" s="21" t="s">
        <v>12418</v>
      </c>
      <c r="F6754" s="21"/>
      <c r="G6754" s="21"/>
      <c r="H6754" s="21" t="s">
        <v>12419</v>
      </c>
      <c r="I6754" s="21"/>
      <c r="J6754" s="21"/>
      <c r="K6754" s="21"/>
      <c r="L6754" s="21"/>
      <c r="M6754" s="21"/>
      <c r="N6754" s="21" t="s">
        <v>12420</v>
      </c>
      <c r="O6754" s="21" t="s">
        <v>916</v>
      </c>
      <c r="P6754" s="21" t="s">
        <v>12421</v>
      </c>
      <c r="Q6754" s="21" t="s">
        <v>12422</v>
      </c>
      <c r="R6754" s="21" t="s">
        <v>12185</v>
      </c>
      <c r="S6754" s="21" t="s">
        <v>12186</v>
      </c>
      <c r="T6754" s="22" t="s">
        <v>12423</v>
      </c>
      <c r="U6754" s="23"/>
      <c r="V6754" s="23"/>
      <c r="W6754" s="15">
        <f t="shared" si="2"/>
        <v>45635</v>
      </c>
      <c r="X6754" s="24">
        <v>6753.0</v>
      </c>
      <c r="Y6754" s="17" t="str">
        <f t="shared" si="10108"/>
        <v>=COUNTIFS(C$3:C6754,C6754)</v>
      </c>
      <c r="Z6754" s="25" t="str">
        <f t="shared" si="10109"/>
        <v>#NAME?</v>
      </c>
      <c r="AA6754" s="25" t="str">
        <f t="shared" si="10110"/>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111"/>
        <v>1</v>
      </c>
      <c r="B6755" s="10">
        <f t="shared" si="9626"/>
        <v>1</v>
      </c>
      <c r="C6755" s="12" t="s">
        <v>12424</v>
      </c>
      <c r="D6755" s="21" t="s">
        <v>183</v>
      </c>
      <c r="E6755" s="21" t="s">
        <v>12425</v>
      </c>
      <c r="F6755" s="21"/>
      <c r="G6755" s="21"/>
      <c r="H6755" s="21" t="s">
        <v>12426</v>
      </c>
      <c r="I6755" s="21"/>
      <c r="J6755" s="21"/>
      <c r="K6755" s="21"/>
      <c r="L6755" s="21"/>
      <c r="M6755" s="21"/>
      <c r="N6755" s="21" t="s">
        <v>4417</v>
      </c>
      <c r="O6755" s="21"/>
      <c r="P6755" s="21"/>
      <c r="Q6755" s="21"/>
      <c r="R6755" s="21" t="s">
        <v>12185</v>
      </c>
      <c r="S6755" s="21" t="s">
        <v>12186</v>
      </c>
      <c r="T6755" s="21" t="s">
        <v>12427</v>
      </c>
      <c r="U6755" s="23"/>
      <c r="V6755" s="23"/>
      <c r="W6755" s="15">
        <f t="shared" si="2"/>
        <v>45635</v>
      </c>
      <c r="X6755" s="24">
        <v>6754.0</v>
      </c>
      <c r="Y6755" s="17" t="str">
        <f t="shared" si="10108"/>
        <v>=COUNTIFS(C$3:C6755,C6755)</v>
      </c>
      <c r="Z6755" s="25" t="str">
        <f t="shared" si="10109"/>
        <v>#NAME?</v>
      </c>
      <c r="AA6755" s="25" t="str">
        <f t="shared" si="10110"/>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26"/>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2"/>
        <v>45635</v>
      </c>
      <c r="X6756" s="24">
        <v>6755.0</v>
      </c>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26"/>
        <v>1</v>
      </c>
      <c r="C6757" s="12" t="s">
        <v>12428</v>
      </c>
      <c r="D6757" s="21"/>
      <c r="E6757" s="21"/>
      <c r="F6757" s="21"/>
      <c r="G6757" s="21"/>
      <c r="H6757" s="21"/>
      <c r="I6757" s="21"/>
      <c r="J6757" s="21"/>
      <c r="K6757" s="21"/>
      <c r="L6757" s="21"/>
      <c r="M6757" s="21"/>
      <c r="N6757" s="21"/>
      <c r="O6757" s="21"/>
      <c r="P6757" s="21"/>
      <c r="Q6757" s="21"/>
      <c r="R6757" s="21"/>
      <c r="S6757" s="21"/>
      <c r="T6757" s="21"/>
      <c r="U6757" s="23"/>
      <c r="V6757" s="23"/>
      <c r="W6757" s="15">
        <f t="shared" si="2"/>
        <v>45635</v>
      </c>
      <c r="X6757" s="24">
        <v>6756.0</v>
      </c>
      <c r="Y6757" s="17" t="str">
        <f t="shared" ref="Y6757:Y6758" si="10112">formulatext(A6757)</f>
        <v>#N/A</v>
      </c>
      <c r="Z6757" s="25" t="str">
        <f t="shared" ref="Z6757:Z6758" si="10113">org.libreoffice.regex(Y6757,"(\= COUNTIFS\(C\$\d{1,3}:)(C\d{1,3})(,)(C\d{1,3})(\))","$2")</f>
        <v>#NAME?</v>
      </c>
      <c r="AA6757" s="25" t="str">
        <f t="shared" ref="AA6757:AA6758" si="10114">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26"/>
        <v>5</v>
      </c>
      <c r="C6758" s="12" t="s">
        <v>5262</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12185</v>
      </c>
      <c r="S6758" s="21" t="s">
        <v>12186</v>
      </c>
      <c r="T6758" s="21" t="s">
        <v>12428</v>
      </c>
      <c r="U6758" s="77"/>
      <c r="V6758" s="23"/>
      <c r="W6758" s="15">
        <f t="shared" si="2"/>
        <v>45635</v>
      </c>
      <c r="X6758" s="24">
        <v>6757.0</v>
      </c>
      <c r="Y6758" s="17" t="str">
        <f t="shared" si="10112"/>
        <v>=COUNTIFS(C$3:C6758,C6758)</v>
      </c>
      <c r="Z6758" s="25" t="str">
        <f t="shared" si="10113"/>
        <v>#NAME?</v>
      </c>
      <c r="AA6758" s="25" t="str">
        <f t="shared" si="10114"/>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6"/>
      <c r="B6759" s="159"/>
      <c r="C6759" s="57"/>
      <c r="D6759" s="58"/>
      <c r="E6759" s="58"/>
      <c r="F6759" s="58"/>
      <c r="G6759" s="58"/>
      <c r="H6759" s="58"/>
      <c r="I6759" s="58"/>
      <c r="J6759" s="58"/>
      <c r="K6759" s="58"/>
      <c r="L6759" s="58"/>
      <c r="M6759" s="58"/>
      <c r="N6759" s="58"/>
      <c r="O6759" s="58"/>
      <c r="P6759" s="58"/>
      <c r="Q6759" s="58"/>
      <c r="R6759" s="58"/>
      <c r="S6759" s="58"/>
      <c r="T6759" s="58"/>
      <c r="U6759" s="46"/>
      <c r="V6759" s="46"/>
      <c r="W6759" s="160"/>
      <c r="X6759" s="26">
        <v>6758.0</v>
      </c>
      <c r="Y6759" s="17"/>
      <c r="Z6759" s="26"/>
      <c r="AA6759" s="26"/>
      <c r="AB6759" s="26"/>
      <c r="AC6759" s="26"/>
      <c r="AD6759" s="26"/>
      <c r="AE6759" s="26"/>
      <c r="AF6759" s="26"/>
      <c r="AG6759" s="26"/>
      <c r="AH6759" s="26"/>
      <c r="AI6759" s="26"/>
      <c r="AJ6759" s="26"/>
      <c r="AK6759" s="26"/>
      <c r="AL6759" s="161"/>
      <c r="AM6759" s="161"/>
      <c r="AN6759" s="161"/>
      <c r="AO6759" s="161"/>
      <c r="AP6759" s="161"/>
      <c r="AQ6759" s="161"/>
      <c r="AR6759" s="161"/>
      <c r="AS6759" s="161"/>
      <c r="AT6759" s="161"/>
      <c r="AU6759" s="161"/>
    </row>
    <row r="6760" ht="15.75" customHeight="1">
      <c r="A6760" s="56"/>
      <c r="B6760" s="159"/>
      <c r="C6760" s="57"/>
      <c r="D6760" s="58"/>
      <c r="E6760" s="58"/>
      <c r="F6760" s="58"/>
      <c r="G6760" s="58"/>
      <c r="H6760" s="58"/>
      <c r="I6760" s="58"/>
      <c r="J6760" s="58"/>
      <c r="K6760" s="58"/>
      <c r="L6760" s="58"/>
      <c r="M6760" s="58"/>
      <c r="N6760" s="58"/>
      <c r="O6760" s="58"/>
      <c r="P6760" s="58"/>
      <c r="Q6760" s="58"/>
      <c r="R6760" s="58"/>
      <c r="S6760" s="58"/>
      <c r="T6760" s="58"/>
      <c r="U6760" s="46"/>
      <c r="V6760" s="46"/>
      <c r="W6760" s="162"/>
      <c r="X6760" s="26">
        <v>6759.0</v>
      </c>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6"/>
      <c r="B6761" s="159"/>
      <c r="C6761" s="57"/>
      <c r="D6761" s="58"/>
      <c r="E6761" s="58"/>
      <c r="F6761" s="58"/>
      <c r="G6761" s="58"/>
      <c r="H6761" s="58"/>
      <c r="I6761" s="58"/>
      <c r="J6761" s="58"/>
      <c r="K6761" s="58"/>
      <c r="L6761" s="58"/>
      <c r="M6761" s="58"/>
      <c r="N6761" s="58"/>
      <c r="O6761" s="58"/>
      <c r="P6761" s="58"/>
      <c r="Q6761" s="58"/>
      <c r="R6761" s="58"/>
      <c r="S6761" s="58"/>
      <c r="T6761" s="58"/>
      <c r="U6761" s="46"/>
      <c r="V6761" s="46"/>
      <c r="W6761" s="162"/>
      <c r="X6761" s="26">
        <v>6760.0</v>
      </c>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6"/>
      <c r="B6762" s="159"/>
      <c r="C6762" s="57"/>
      <c r="D6762" s="58"/>
      <c r="E6762" s="58"/>
      <c r="F6762" s="58"/>
      <c r="G6762" s="58"/>
      <c r="H6762" s="58"/>
      <c r="I6762" s="58"/>
      <c r="J6762" s="58"/>
      <c r="K6762" s="58"/>
      <c r="L6762" s="58"/>
      <c r="M6762" s="58"/>
      <c r="N6762" s="58"/>
      <c r="O6762" s="58"/>
      <c r="P6762" s="58"/>
      <c r="Q6762" s="58"/>
      <c r="R6762" s="58"/>
      <c r="S6762" s="58"/>
      <c r="T6762" s="58"/>
      <c r="U6762" s="46"/>
      <c r="V6762" s="46"/>
      <c r="W6762" s="162"/>
      <c r="X6762" s="26">
        <v>6761.0</v>
      </c>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6"/>
      <c r="B6763" s="159"/>
      <c r="C6763" s="57"/>
      <c r="D6763" s="58"/>
      <c r="E6763" s="58"/>
      <c r="F6763" s="58"/>
      <c r="G6763" s="58"/>
      <c r="H6763" s="58"/>
      <c r="I6763" s="58"/>
      <c r="J6763" s="58"/>
      <c r="K6763" s="58"/>
      <c r="L6763" s="58"/>
      <c r="M6763" s="58"/>
      <c r="N6763" s="58"/>
      <c r="O6763" s="58"/>
      <c r="P6763" s="58"/>
      <c r="Q6763" s="58"/>
      <c r="R6763" s="58"/>
      <c r="S6763" s="58"/>
      <c r="T6763" s="58"/>
      <c r="U6763" s="46"/>
      <c r="V6763" s="46"/>
      <c r="W6763" s="162"/>
      <c r="X6763" s="26">
        <v>6762.0</v>
      </c>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6"/>
      <c r="B6764" s="159"/>
      <c r="C6764" s="57"/>
      <c r="D6764" s="58"/>
      <c r="E6764" s="58"/>
      <c r="F6764" s="58"/>
      <c r="G6764" s="58"/>
      <c r="H6764" s="58"/>
      <c r="I6764" s="58"/>
      <c r="J6764" s="58"/>
      <c r="K6764" s="58"/>
      <c r="L6764" s="58"/>
      <c r="M6764" s="58"/>
      <c r="N6764" s="58"/>
      <c r="O6764" s="58"/>
      <c r="P6764" s="58"/>
      <c r="Q6764" s="58"/>
      <c r="R6764" s="58"/>
      <c r="S6764" s="58"/>
      <c r="T6764" s="58"/>
      <c r="U6764" s="46"/>
      <c r="V6764" s="46"/>
      <c r="W6764" s="162"/>
      <c r="X6764" s="26">
        <v>6763.0</v>
      </c>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6"/>
      <c r="B6765" s="159"/>
      <c r="C6765" s="57"/>
      <c r="D6765" s="58"/>
      <c r="E6765" s="58"/>
      <c r="F6765" s="58"/>
      <c r="G6765" s="58"/>
      <c r="H6765" s="58"/>
      <c r="I6765" s="58"/>
      <c r="J6765" s="58"/>
      <c r="K6765" s="58"/>
      <c r="L6765" s="58"/>
      <c r="M6765" s="58"/>
      <c r="N6765" s="58"/>
      <c r="O6765" s="58"/>
      <c r="P6765" s="58"/>
      <c r="Q6765" s="58"/>
      <c r="R6765" s="58"/>
      <c r="S6765" s="58"/>
      <c r="T6765" s="58"/>
      <c r="U6765" s="46"/>
      <c r="V6765" s="46"/>
      <c r="W6765" s="162"/>
      <c r="X6765" s="26">
        <v>6764.0</v>
      </c>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6"/>
      <c r="B6766" s="159"/>
      <c r="C6766" s="57"/>
      <c r="D6766" s="58"/>
      <c r="E6766" s="58"/>
      <c r="F6766" s="58"/>
      <c r="G6766" s="58"/>
      <c r="H6766" s="58"/>
      <c r="I6766" s="58"/>
      <c r="J6766" s="58"/>
      <c r="K6766" s="58"/>
      <c r="L6766" s="58"/>
      <c r="M6766" s="58"/>
      <c r="N6766" s="58"/>
      <c r="O6766" s="58"/>
      <c r="P6766" s="58"/>
      <c r="Q6766" s="58"/>
      <c r="R6766" s="58"/>
      <c r="S6766" s="58"/>
      <c r="T6766" s="58"/>
      <c r="U6766" s="46"/>
      <c r="V6766" s="46"/>
      <c r="W6766" s="162"/>
      <c r="X6766" s="26">
        <v>6765.0</v>
      </c>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6"/>
      <c r="B6767" s="159"/>
      <c r="C6767" s="57"/>
      <c r="D6767" s="58"/>
      <c r="E6767" s="58"/>
      <c r="F6767" s="58"/>
      <c r="G6767" s="58"/>
      <c r="H6767" s="58"/>
      <c r="I6767" s="58"/>
      <c r="J6767" s="58"/>
      <c r="K6767" s="58"/>
      <c r="L6767" s="58"/>
      <c r="M6767" s="58"/>
      <c r="N6767" s="58"/>
      <c r="O6767" s="58"/>
      <c r="P6767" s="58"/>
      <c r="Q6767" s="58"/>
      <c r="R6767" s="58"/>
      <c r="S6767" s="58"/>
      <c r="T6767" s="58"/>
      <c r="U6767" s="46"/>
      <c r="V6767" s="46"/>
      <c r="W6767" s="162"/>
      <c r="X6767" s="26">
        <v>6766.0</v>
      </c>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6"/>
      <c r="B6768" s="159"/>
      <c r="C6768" s="57"/>
      <c r="D6768" s="58"/>
      <c r="E6768" s="58"/>
      <c r="F6768" s="58"/>
      <c r="G6768" s="58"/>
      <c r="H6768" s="58"/>
      <c r="I6768" s="58"/>
      <c r="J6768" s="58"/>
      <c r="K6768" s="58"/>
      <c r="L6768" s="58"/>
      <c r="M6768" s="58"/>
      <c r="N6768" s="58"/>
      <c r="O6768" s="58"/>
      <c r="P6768" s="58"/>
      <c r="Q6768" s="58"/>
      <c r="R6768" s="58"/>
      <c r="S6768" s="58"/>
      <c r="T6768" s="58"/>
      <c r="U6768" s="46"/>
      <c r="V6768" s="46"/>
      <c r="W6768" s="162"/>
      <c r="X6768" s="26">
        <v>6767.0</v>
      </c>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6"/>
      <c r="B6769" s="159"/>
      <c r="C6769" s="57"/>
      <c r="D6769" s="58"/>
      <c r="E6769" s="58"/>
      <c r="F6769" s="58"/>
      <c r="G6769" s="58"/>
      <c r="H6769" s="58"/>
      <c r="I6769" s="58"/>
      <c r="J6769" s="58"/>
      <c r="K6769" s="58"/>
      <c r="L6769" s="58"/>
      <c r="M6769" s="58"/>
      <c r="N6769" s="58"/>
      <c r="O6769" s="58"/>
      <c r="P6769" s="58"/>
      <c r="Q6769" s="58"/>
      <c r="R6769" s="58"/>
      <c r="S6769" s="58"/>
      <c r="T6769" s="58"/>
      <c r="U6769" s="46"/>
      <c r="V6769" s="46"/>
      <c r="W6769" s="162"/>
      <c r="X6769" s="26">
        <v>6768.0</v>
      </c>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6"/>
      <c r="B6770" s="159"/>
      <c r="C6770" s="57"/>
      <c r="D6770" s="58"/>
      <c r="E6770" s="58"/>
      <c r="F6770" s="58"/>
      <c r="G6770" s="58"/>
      <c r="H6770" s="58"/>
      <c r="I6770" s="58"/>
      <c r="J6770" s="58"/>
      <c r="K6770" s="58"/>
      <c r="L6770" s="58"/>
      <c r="M6770" s="58"/>
      <c r="N6770" s="58"/>
      <c r="O6770" s="58"/>
      <c r="P6770" s="58"/>
      <c r="Q6770" s="58"/>
      <c r="R6770" s="58"/>
      <c r="S6770" s="58"/>
      <c r="T6770" s="58"/>
      <c r="U6770" s="46"/>
      <c r="V6770" s="46"/>
      <c r="W6770" s="162"/>
      <c r="X6770" s="26">
        <v>6769.0</v>
      </c>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6"/>
      <c r="B6771" s="159"/>
      <c r="C6771" s="57"/>
      <c r="D6771" s="58"/>
      <c r="E6771" s="58"/>
      <c r="F6771" s="58"/>
      <c r="G6771" s="58"/>
      <c r="H6771" s="58"/>
      <c r="I6771" s="58"/>
      <c r="J6771" s="58"/>
      <c r="K6771" s="58"/>
      <c r="L6771" s="58"/>
      <c r="M6771" s="58"/>
      <c r="N6771" s="58"/>
      <c r="O6771" s="58"/>
      <c r="P6771" s="58"/>
      <c r="Q6771" s="58"/>
      <c r="R6771" s="58"/>
      <c r="S6771" s="58"/>
      <c r="T6771" s="58"/>
      <c r="U6771" s="46"/>
      <c r="V6771" s="46"/>
      <c r="W6771" s="162"/>
      <c r="X6771" s="26">
        <v>6770.0</v>
      </c>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6"/>
      <c r="B6772" s="159"/>
      <c r="C6772" s="57"/>
      <c r="D6772" s="58"/>
      <c r="E6772" s="58"/>
      <c r="F6772" s="58"/>
      <c r="G6772" s="58"/>
      <c r="H6772" s="58"/>
      <c r="I6772" s="58"/>
      <c r="J6772" s="58"/>
      <c r="K6772" s="58"/>
      <c r="L6772" s="58"/>
      <c r="M6772" s="58"/>
      <c r="N6772" s="58"/>
      <c r="O6772" s="58"/>
      <c r="P6772" s="58"/>
      <c r="Q6772" s="58"/>
      <c r="R6772" s="58"/>
      <c r="S6772" s="58"/>
      <c r="T6772" s="58"/>
      <c r="U6772" s="46"/>
      <c r="V6772" s="46"/>
      <c r="W6772" s="162"/>
      <c r="X6772" s="26">
        <v>6771.0</v>
      </c>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6"/>
      <c r="B6773" s="159"/>
      <c r="C6773" s="57"/>
      <c r="D6773" s="58"/>
      <c r="E6773" s="58"/>
      <c r="F6773" s="58"/>
      <c r="G6773" s="58"/>
      <c r="H6773" s="58"/>
      <c r="I6773" s="58"/>
      <c r="J6773" s="58"/>
      <c r="K6773" s="58"/>
      <c r="L6773" s="58"/>
      <c r="M6773" s="58"/>
      <c r="N6773" s="58"/>
      <c r="O6773" s="58"/>
      <c r="P6773" s="58"/>
      <c r="Q6773" s="58"/>
      <c r="R6773" s="58"/>
      <c r="S6773" s="58"/>
      <c r="T6773" s="58"/>
      <c r="U6773" s="46"/>
      <c r="V6773" s="46"/>
      <c r="W6773" s="162"/>
      <c r="X6773" s="26">
        <v>6772.0</v>
      </c>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6"/>
      <c r="B6774" s="159"/>
      <c r="C6774" s="57"/>
      <c r="D6774" s="58"/>
      <c r="E6774" s="58"/>
      <c r="F6774" s="58"/>
      <c r="G6774" s="58"/>
      <c r="H6774" s="58"/>
      <c r="I6774" s="58"/>
      <c r="J6774" s="58"/>
      <c r="K6774" s="58"/>
      <c r="L6774" s="58"/>
      <c r="M6774" s="58"/>
      <c r="N6774" s="58"/>
      <c r="O6774" s="58"/>
      <c r="P6774" s="58"/>
      <c r="Q6774" s="58"/>
      <c r="R6774" s="58"/>
      <c r="S6774" s="58"/>
      <c r="T6774" s="58"/>
      <c r="U6774" s="46"/>
      <c r="V6774" s="46"/>
      <c r="W6774" s="162"/>
      <c r="X6774" s="26">
        <v>6773.0</v>
      </c>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6"/>
      <c r="B6775" s="159"/>
      <c r="C6775" s="57"/>
      <c r="D6775" s="58"/>
      <c r="E6775" s="58"/>
      <c r="F6775" s="58"/>
      <c r="G6775" s="58"/>
      <c r="H6775" s="58"/>
      <c r="I6775" s="58"/>
      <c r="J6775" s="58"/>
      <c r="K6775" s="58"/>
      <c r="L6775" s="58"/>
      <c r="M6775" s="58"/>
      <c r="N6775" s="58"/>
      <c r="O6775" s="58"/>
      <c r="P6775" s="58"/>
      <c r="Q6775" s="58"/>
      <c r="R6775" s="58"/>
      <c r="S6775" s="58"/>
      <c r="T6775" s="58"/>
      <c r="U6775" s="46"/>
      <c r="V6775" s="46"/>
      <c r="W6775" s="162"/>
      <c r="X6775" s="26">
        <v>6774.0</v>
      </c>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6"/>
      <c r="B6776" s="159"/>
      <c r="C6776" s="57"/>
      <c r="D6776" s="58"/>
      <c r="E6776" s="58"/>
      <c r="F6776" s="58"/>
      <c r="G6776" s="58"/>
      <c r="H6776" s="58"/>
      <c r="I6776" s="58"/>
      <c r="J6776" s="58"/>
      <c r="K6776" s="58"/>
      <c r="L6776" s="58"/>
      <c r="M6776" s="58"/>
      <c r="N6776" s="58"/>
      <c r="O6776" s="58"/>
      <c r="P6776" s="58"/>
      <c r="Q6776" s="58"/>
      <c r="R6776" s="58"/>
      <c r="S6776" s="58"/>
      <c r="T6776" s="58"/>
      <c r="U6776" s="46"/>
      <c r="V6776" s="46"/>
      <c r="W6776" s="162"/>
      <c r="X6776" s="26">
        <v>6775.0</v>
      </c>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6"/>
      <c r="B6777" s="159"/>
      <c r="C6777" s="57"/>
      <c r="D6777" s="58"/>
      <c r="E6777" s="58"/>
      <c r="F6777" s="58"/>
      <c r="G6777" s="58"/>
      <c r="H6777" s="58"/>
      <c r="I6777" s="58"/>
      <c r="J6777" s="58"/>
      <c r="K6777" s="58"/>
      <c r="L6777" s="58"/>
      <c r="M6777" s="58"/>
      <c r="N6777" s="58"/>
      <c r="O6777" s="58"/>
      <c r="P6777" s="58"/>
      <c r="Q6777" s="58"/>
      <c r="R6777" s="58"/>
      <c r="S6777" s="58"/>
      <c r="T6777" s="58"/>
      <c r="U6777" s="46"/>
      <c r="V6777" s="46"/>
      <c r="W6777" s="162"/>
      <c r="X6777" s="26">
        <v>6776.0</v>
      </c>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6"/>
      <c r="B6778" s="159"/>
      <c r="C6778" s="57"/>
      <c r="D6778" s="58"/>
      <c r="E6778" s="58"/>
      <c r="F6778" s="58"/>
      <c r="G6778" s="58"/>
      <c r="H6778" s="58"/>
      <c r="I6778" s="58"/>
      <c r="J6778" s="58"/>
      <c r="K6778" s="58"/>
      <c r="L6778" s="58"/>
      <c r="M6778" s="58"/>
      <c r="N6778" s="58"/>
      <c r="O6778" s="58"/>
      <c r="P6778" s="58"/>
      <c r="Q6778" s="58"/>
      <c r="R6778" s="58"/>
      <c r="S6778" s="58"/>
      <c r="T6778" s="58"/>
      <c r="U6778" s="46"/>
      <c r="V6778" s="46"/>
      <c r="W6778" s="162"/>
      <c r="X6778" s="26">
        <v>6777.0</v>
      </c>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6"/>
      <c r="B6779" s="159"/>
      <c r="C6779" s="57"/>
      <c r="D6779" s="58"/>
      <c r="E6779" s="58"/>
      <c r="F6779" s="58"/>
      <c r="G6779" s="58"/>
      <c r="H6779" s="58"/>
      <c r="I6779" s="58"/>
      <c r="J6779" s="58"/>
      <c r="K6779" s="58"/>
      <c r="L6779" s="58"/>
      <c r="M6779" s="58"/>
      <c r="N6779" s="58"/>
      <c r="O6779" s="58"/>
      <c r="P6779" s="58"/>
      <c r="Q6779" s="58"/>
      <c r="R6779" s="58"/>
      <c r="S6779" s="58"/>
      <c r="T6779" s="58"/>
      <c r="U6779" s="46"/>
      <c r="V6779" s="46"/>
      <c r="W6779" s="162"/>
      <c r="X6779" s="26">
        <v>6778.0</v>
      </c>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6"/>
      <c r="B6780" s="159"/>
      <c r="C6780" s="57"/>
      <c r="D6780" s="58"/>
      <c r="E6780" s="58"/>
      <c r="F6780" s="58"/>
      <c r="G6780" s="58"/>
      <c r="H6780" s="58"/>
      <c r="I6780" s="58"/>
      <c r="J6780" s="58"/>
      <c r="K6780" s="58"/>
      <c r="L6780" s="58"/>
      <c r="M6780" s="58"/>
      <c r="N6780" s="58"/>
      <c r="O6780" s="58"/>
      <c r="P6780" s="58"/>
      <c r="Q6780" s="58"/>
      <c r="R6780" s="58"/>
      <c r="S6780" s="58"/>
      <c r="T6780" s="58"/>
      <c r="U6780" s="46"/>
      <c r="V6780" s="46"/>
      <c r="W6780" s="162"/>
      <c r="X6780" s="26">
        <v>6779.0</v>
      </c>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6"/>
      <c r="B6781" s="159"/>
      <c r="C6781" s="57"/>
      <c r="D6781" s="58"/>
      <c r="E6781" s="58"/>
      <c r="F6781" s="58"/>
      <c r="G6781" s="58"/>
      <c r="H6781" s="58"/>
      <c r="I6781" s="58"/>
      <c r="J6781" s="58"/>
      <c r="K6781" s="58"/>
      <c r="L6781" s="58"/>
      <c r="M6781" s="58"/>
      <c r="N6781" s="58"/>
      <c r="O6781" s="58"/>
      <c r="P6781" s="58"/>
      <c r="Q6781" s="58"/>
      <c r="R6781" s="58"/>
      <c r="S6781" s="58"/>
      <c r="T6781" s="58"/>
      <c r="U6781" s="46"/>
      <c r="V6781" s="46"/>
      <c r="W6781" s="162"/>
      <c r="X6781" s="26">
        <v>6780.0</v>
      </c>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6"/>
      <c r="B6782" s="159"/>
      <c r="C6782" s="57"/>
      <c r="D6782" s="58"/>
      <c r="E6782" s="58"/>
      <c r="F6782" s="58"/>
      <c r="G6782" s="58"/>
      <c r="H6782" s="58"/>
      <c r="I6782" s="58"/>
      <c r="J6782" s="58"/>
      <c r="K6782" s="58"/>
      <c r="L6782" s="58"/>
      <c r="M6782" s="58"/>
      <c r="N6782" s="58"/>
      <c r="O6782" s="58"/>
      <c r="P6782" s="58"/>
      <c r="Q6782" s="58"/>
      <c r="R6782" s="58"/>
      <c r="S6782" s="58"/>
      <c r="T6782" s="58"/>
      <c r="U6782" s="46"/>
      <c r="V6782" s="46"/>
      <c r="W6782" s="162"/>
      <c r="X6782" s="26">
        <v>6781.0</v>
      </c>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6"/>
      <c r="B6783" s="159"/>
      <c r="C6783" s="57"/>
      <c r="D6783" s="58"/>
      <c r="E6783" s="58"/>
      <c r="F6783" s="58"/>
      <c r="G6783" s="58"/>
      <c r="H6783" s="58"/>
      <c r="I6783" s="58"/>
      <c r="J6783" s="58"/>
      <c r="K6783" s="58"/>
      <c r="L6783" s="58"/>
      <c r="M6783" s="58"/>
      <c r="N6783" s="58"/>
      <c r="O6783" s="58"/>
      <c r="P6783" s="58"/>
      <c r="Q6783" s="58"/>
      <c r="R6783" s="58"/>
      <c r="S6783" s="58"/>
      <c r="T6783" s="58"/>
      <c r="U6783" s="46"/>
      <c r="V6783" s="46"/>
      <c r="W6783" s="162"/>
      <c r="X6783" s="26">
        <v>6782.0</v>
      </c>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6"/>
      <c r="B6784" s="159"/>
      <c r="C6784" s="57"/>
      <c r="D6784" s="58"/>
      <c r="E6784" s="58"/>
      <c r="F6784" s="58"/>
      <c r="G6784" s="58"/>
      <c r="H6784" s="58"/>
      <c r="I6784" s="58"/>
      <c r="J6784" s="58"/>
      <c r="K6784" s="58"/>
      <c r="L6784" s="58"/>
      <c r="M6784" s="58"/>
      <c r="N6784" s="58"/>
      <c r="O6784" s="58"/>
      <c r="P6784" s="58"/>
      <c r="Q6784" s="58"/>
      <c r="R6784" s="58"/>
      <c r="S6784" s="58"/>
      <c r="T6784" s="58"/>
      <c r="U6784" s="46"/>
      <c r="V6784" s="46"/>
      <c r="W6784" s="162"/>
      <c r="X6784" s="26">
        <v>6783.0</v>
      </c>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6"/>
      <c r="B6785" s="159"/>
      <c r="C6785" s="57"/>
      <c r="D6785" s="58"/>
      <c r="E6785" s="58"/>
      <c r="F6785" s="58"/>
      <c r="G6785" s="58"/>
      <c r="H6785" s="58"/>
      <c r="I6785" s="58"/>
      <c r="J6785" s="58"/>
      <c r="K6785" s="58"/>
      <c r="L6785" s="58"/>
      <c r="M6785" s="58"/>
      <c r="N6785" s="58"/>
      <c r="O6785" s="58"/>
      <c r="P6785" s="58"/>
      <c r="Q6785" s="58"/>
      <c r="R6785" s="58"/>
      <c r="S6785" s="58"/>
      <c r="T6785" s="58"/>
      <c r="U6785" s="46"/>
      <c r="V6785" s="46"/>
      <c r="W6785" s="162"/>
      <c r="X6785" s="26">
        <v>6784.0</v>
      </c>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6"/>
      <c r="B6786" s="159"/>
      <c r="C6786" s="57"/>
      <c r="D6786" s="58"/>
      <c r="E6786" s="58"/>
      <c r="F6786" s="58"/>
      <c r="G6786" s="58"/>
      <c r="H6786" s="58"/>
      <c r="I6786" s="58"/>
      <c r="J6786" s="58"/>
      <c r="K6786" s="58"/>
      <c r="L6786" s="58"/>
      <c r="M6786" s="58"/>
      <c r="N6786" s="58"/>
      <c r="O6786" s="58"/>
      <c r="P6786" s="58"/>
      <c r="Q6786" s="58"/>
      <c r="R6786" s="58"/>
      <c r="S6786" s="58"/>
      <c r="T6786" s="58"/>
      <c r="U6786" s="46"/>
      <c r="V6786" s="46"/>
      <c r="W6786" s="162"/>
      <c r="X6786" s="26">
        <v>6785.0</v>
      </c>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6"/>
      <c r="B6787" s="159"/>
      <c r="C6787" s="57"/>
      <c r="D6787" s="58"/>
      <c r="E6787" s="58"/>
      <c r="F6787" s="58"/>
      <c r="G6787" s="58"/>
      <c r="H6787" s="58"/>
      <c r="I6787" s="58"/>
      <c r="J6787" s="58"/>
      <c r="K6787" s="58"/>
      <c r="L6787" s="58"/>
      <c r="M6787" s="58"/>
      <c r="N6787" s="58"/>
      <c r="O6787" s="58"/>
      <c r="P6787" s="58"/>
      <c r="Q6787" s="58"/>
      <c r="R6787" s="58"/>
      <c r="S6787" s="58"/>
      <c r="T6787" s="58"/>
      <c r="U6787" s="46"/>
      <c r="V6787" s="46"/>
      <c r="W6787" s="162"/>
      <c r="X6787" s="26">
        <v>6786.0</v>
      </c>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6"/>
      <c r="B6788" s="159"/>
      <c r="C6788" s="57"/>
      <c r="D6788" s="58"/>
      <c r="E6788" s="58"/>
      <c r="F6788" s="58"/>
      <c r="G6788" s="58"/>
      <c r="H6788" s="58"/>
      <c r="I6788" s="58"/>
      <c r="J6788" s="58"/>
      <c r="K6788" s="58"/>
      <c r="L6788" s="58"/>
      <c r="M6788" s="58"/>
      <c r="N6788" s="58"/>
      <c r="O6788" s="58"/>
      <c r="P6788" s="58"/>
      <c r="Q6788" s="58"/>
      <c r="R6788" s="58"/>
      <c r="S6788" s="58"/>
      <c r="T6788" s="58"/>
      <c r="U6788" s="46"/>
      <c r="V6788" s="46"/>
      <c r="W6788" s="162"/>
      <c r="X6788" s="26">
        <v>6787.0</v>
      </c>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6"/>
      <c r="B6789" s="159"/>
      <c r="C6789" s="57"/>
      <c r="D6789" s="58"/>
      <c r="E6789" s="58"/>
      <c r="F6789" s="58"/>
      <c r="G6789" s="58"/>
      <c r="H6789" s="58"/>
      <c r="I6789" s="58"/>
      <c r="J6789" s="58"/>
      <c r="K6789" s="58"/>
      <c r="L6789" s="58"/>
      <c r="M6789" s="58"/>
      <c r="N6789" s="58"/>
      <c r="O6789" s="58"/>
      <c r="P6789" s="58"/>
      <c r="Q6789" s="58"/>
      <c r="R6789" s="58"/>
      <c r="S6789" s="58"/>
      <c r="T6789" s="58"/>
      <c r="U6789" s="46"/>
      <c r="V6789" s="46"/>
      <c r="W6789" s="162"/>
      <c r="X6789" s="26">
        <v>6788.0</v>
      </c>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6"/>
      <c r="B6790" s="159"/>
      <c r="C6790" s="57"/>
      <c r="D6790" s="58"/>
      <c r="E6790" s="58"/>
      <c r="F6790" s="58"/>
      <c r="G6790" s="58"/>
      <c r="H6790" s="58"/>
      <c r="I6790" s="58"/>
      <c r="J6790" s="58"/>
      <c r="K6790" s="58"/>
      <c r="L6790" s="58"/>
      <c r="M6790" s="58"/>
      <c r="N6790" s="58"/>
      <c r="O6790" s="58"/>
      <c r="P6790" s="58"/>
      <c r="Q6790" s="58"/>
      <c r="R6790" s="58"/>
      <c r="S6790" s="58"/>
      <c r="T6790" s="58"/>
      <c r="U6790" s="46"/>
      <c r="V6790" s="46"/>
      <c r="W6790" s="162"/>
      <c r="X6790" s="26">
        <v>6789.0</v>
      </c>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6"/>
      <c r="B6791" s="159"/>
      <c r="C6791" s="57"/>
      <c r="D6791" s="58"/>
      <c r="E6791" s="58"/>
      <c r="F6791" s="58"/>
      <c r="G6791" s="58"/>
      <c r="H6791" s="58"/>
      <c r="I6791" s="58"/>
      <c r="J6791" s="58"/>
      <c r="K6791" s="58"/>
      <c r="L6791" s="58"/>
      <c r="M6791" s="58"/>
      <c r="N6791" s="58"/>
      <c r="O6791" s="58"/>
      <c r="P6791" s="58"/>
      <c r="Q6791" s="58"/>
      <c r="R6791" s="58"/>
      <c r="S6791" s="58"/>
      <c r="T6791" s="58"/>
      <c r="U6791" s="46"/>
      <c r="V6791" s="46"/>
      <c r="W6791" s="162"/>
      <c r="X6791" s="26">
        <v>6790.0</v>
      </c>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6"/>
      <c r="B6792" s="159"/>
      <c r="C6792" s="57"/>
      <c r="D6792" s="58"/>
      <c r="E6792" s="58"/>
      <c r="F6792" s="58"/>
      <c r="G6792" s="58"/>
      <c r="H6792" s="58"/>
      <c r="I6792" s="58"/>
      <c r="J6792" s="58"/>
      <c r="K6792" s="58"/>
      <c r="L6792" s="58"/>
      <c r="M6792" s="58"/>
      <c r="N6792" s="58"/>
      <c r="O6792" s="58"/>
      <c r="P6792" s="58"/>
      <c r="Q6792" s="58"/>
      <c r="R6792" s="58"/>
      <c r="S6792" s="58"/>
      <c r="T6792" s="58"/>
      <c r="U6792" s="46"/>
      <c r="V6792" s="46"/>
      <c r="W6792" s="162"/>
      <c r="X6792" s="26">
        <v>6791.0</v>
      </c>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6"/>
      <c r="B6793" s="159"/>
      <c r="C6793" s="57"/>
      <c r="D6793" s="58"/>
      <c r="E6793" s="58"/>
      <c r="F6793" s="58"/>
      <c r="G6793" s="58"/>
      <c r="H6793" s="58"/>
      <c r="I6793" s="58"/>
      <c r="J6793" s="58"/>
      <c r="K6793" s="58"/>
      <c r="L6793" s="58"/>
      <c r="M6793" s="58"/>
      <c r="N6793" s="58"/>
      <c r="O6793" s="58"/>
      <c r="P6793" s="58"/>
      <c r="Q6793" s="58"/>
      <c r="R6793" s="58"/>
      <c r="S6793" s="58"/>
      <c r="T6793" s="58"/>
      <c r="U6793" s="46"/>
      <c r="V6793" s="46"/>
      <c r="W6793" s="162"/>
      <c r="X6793" s="26">
        <v>6792.0</v>
      </c>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6"/>
      <c r="B6794" s="159"/>
      <c r="C6794" s="57"/>
      <c r="D6794" s="58"/>
      <c r="E6794" s="58"/>
      <c r="F6794" s="58"/>
      <c r="G6794" s="58"/>
      <c r="H6794" s="58"/>
      <c r="I6794" s="58"/>
      <c r="J6794" s="58"/>
      <c r="K6794" s="58"/>
      <c r="L6794" s="58"/>
      <c r="M6794" s="58"/>
      <c r="N6794" s="58"/>
      <c r="O6794" s="58"/>
      <c r="P6794" s="58"/>
      <c r="Q6794" s="58"/>
      <c r="R6794" s="58"/>
      <c r="S6794" s="58"/>
      <c r="T6794" s="58"/>
      <c r="U6794" s="46"/>
      <c r="V6794" s="46"/>
      <c r="W6794" s="162"/>
      <c r="X6794" s="26">
        <v>6793.0</v>
      </c>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6"/>
      <c r="B6795" s="159"/>
      <c r="C6795" s="57"/>
      <c r="D6795" s="58"/>
      <c r="E6795" s="58"/>
      <c r="F6795" s="58"/>
      <c r="G6795" s="58"/>
      <c r="H6795" s="58"/>
      <c r="I6795" s="58"/>
      <c r="J6795" s="58"/>
      <c r="K6795" s="58"/>
      <c r="L6795" s="58"/>
      <c r="M6795" s="58"/>
      <c r="N6795" s="58"/>
      <c r="O6795" s="58"/>
      <c r="P6795" s="58"/>
      <c r="Q6795" s="58"/>
      <c r="R6795" s="58"/>
      <c r="S6795" s="58"/>
      <c r="T6795" s="58"/>
      <c r="U6795" s="46"/>
      <c r="V6795" s="46"/>
      <c r="W6795" s="162"/>
      <c r="X6795" s="26">
        <v>6794.0</v>
      </c>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6"/>
      <c r="B6796" s="159"/>
      <c r="C6796" s="57"/>
      <c r="D6796" s="58"/>
      <c r="E6796" s="58"/>
      <c r="F6796" s="58"/>
      <c r="G6796" s="58"/>
      <c r="H6796" s="58"/>
      <c r="I6796" s="58"/>
      <c r="J6796" s="58"/>
      <c r="K6796" s="58"/>
      <c r="L6796" s="58"/>
      <c r="M6796" s="58"/>
      <c r="N6796" s="58"/>
      <c r="O6796" s="58"/>
      <c r="P6796" s="58"/>
      <c r="Q6796" s="58"/>
      <c r="R6796" s="58"/>
      <c r="S6796" s="58"/>
      <c r="T6796" s="58"/>
      <c r="U6796" s="46"/>
      <c r="V6796" s="46"/>
      <c r="W6796" s="162"/>
      <c r="X6796" s="26">
        <v>6795.0</v>
      </c>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6"/>
      <c r="B6797" s="159"/>
      <c r="C6797" s="57"/>
      <c r="D6797" s="58"/>
      <c r="E6797" s="58"/>
      <c r="F6797" s="58"/>
      <c r="G6797" s="58"/>
      <c r="H6797" s="58"/>
      <c r="I6797" s="58"/>
      <c r="J6797" s="58"/>
      <c r="K6797" s="58"/>
      <c r="L6797" s="58"/>
      <c r="M6797" s="58"/>
      <c r="N6797" s="58"/>
      <c r="O6797" s="58"/>
      <c r="P6797" s="58"/>
      <c r="Q6797" s="58"/>
      <c r="R6797" s="58"/>
      <c r="S6797" s="58"/>
      <c r="T6797" s="58"/>
      <c r="U6797" s="46"/>
      <c r="V6797" s="46"/>
      <c r="W6797" s="162"/>
      <c r="X6797" s="26">
        <v>6796.0</v>
      </c>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6"/>
      <c r="B6798" s="159"/>
      <c r="C6798" s="57"/>
      <c r="D6798" s="58"/>
      <c r="E6798" s="58"/>
      <c r="F6798" s="58"/>
      <c r="G6798" s="58"/>
      <c r="H6798" s="58"/>
      <c r="I6798" s="58"/>
      <c r="J6798" s="58"/>
      <c r="K6798" s="58"/>
      <c r="L6798" s="58"/>
      <c r="M6798" s="58"/>
      <c r="N6798" s="58"/>
      <c r="O6798" s="58"/>
      <c r="P6798" s="58"/>
      <c r="Q6798" s="58"/>
      <c r="R6798" s="58"/>
      <c r="S6798" s="58"/>
      <c r="T6798" s="58"/>
      <c r="U6798" s="46"/>
      <c r="V6798" s="46"/>
      <c r="W6798" s="162"/>
      <c r="X6798" s="26">
        <v>6797.0</v>
      </c>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6"/>
      <c r="B6799" s="159"/>
      <c r="C6799" s="57"/>
      <c r="D6799" s="58"/>
      <c r="E6799" s="58"/>
      <c r="F6799" s="58"/>
      <c r="G6799" s="58"/>
      <c r="H6799" s="58"/>
      <c r="I6799" s="58"/>
      <c r="J6799" s="58"/>
      <c r="K6799" s="58"/>
      <c r="L6799" s="58"/>
      <c r="M6799" s="58"/>
      <c r="N6799" s="58"/>
      <c r="O6799" s="58"/>
      <c r="P6799" s="58"/>
      <c r="Q6799" s="58"/>
      <c r="R6799" s="58"/>
      <c r="S6799" s="58"/>
      <c r="T6799" s="58"/>
      <c r="U6799" s="46"/>
      <c r="V6799" s="46"/>
      <c r="W6799" s="162"/>
      <c r="X6799" s="26">
        <v>6798.0</v>
      </c>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6"/>
      <c r="B6800" s="159"/>
      <c r="C6800" s="57"/>
      <c r="D6800" s="58"/>
      <c r="E6800" s="58"/>
      <c r="F6800" s="58"/>
      <c r="G6800" s="58"/>
      <c r="H6800" s="58"/>
      <c r="I6800" s="58"/>
      <c r="J6800" s="58"/>
      <c r="K6800" s="58"/>
      <c r="L6800" s="58"/>
      <c r="M6800" s="58"/>
      <c r="N6800" s="58"/>
      <c r="O6800" s="58"/>
      <c r="P6800" s="58"/>
      <c r="Q6800" s="58"/>
      <c r="R6800" s="58"/>
      <c r="S6800" s="58"/>
      <c r="T6800" s="58"/>
      <c r="U6800" s="46"/>
      <c r="V6800" s="46"/>
      <c r="W6800" s="162"/>
      <c r="X6800" s="26">
        <v>6799.0</v>
      </c>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6"/>
      <c r="B6801" s="159"/>
      <c r="C6801" s="57"/>
      <c r="D6801" s="58"/>
      <c r="E6801" s="58"/>
      <c r="F6801" s="58"/>
      <c r="G6801" s="58"/>
      <c r="H6801" s="58"/>
      <c r="I6801" s="58"/>
      <c r="J6801" s="58"/>
      <c r="K6801" s="58"/>
      <c r="L6801" s="58"/>
      <c r="M6801" s="58"/>
      <c r="N6801" s="58"/>
      <c r="O6801" s="58"/>
      <c r="P6801" s="58"/>
      <c r="Q6801" s="58"/>
      <c r="R6801" s="58"/>
      <c r="S6801" s="58"/>
      <c r="T6801" s="58"/>
      <c r="U6801" s="46"/>
      <c r="V6801" s="46"/>
      <c r="W6801" s="162"/>
      <c r="X6801" s="26">
        <v>6800.0</v>
      </c>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6"/>
      <c r="B6802" s="159"/>
      <c r="C6802" s="57"/>
      <c r="D6802" s="58"/>
      <c r="E6802" s="58"/>
      <c r="F6802" s="58"/>
      <c r="G6802" s="58"/>
      <c r="H6802" s="58"/>
      <c r="I6802" s="58"/>
      <c r="J6802" s="58"/>
      <c r="K6802" s="58"/>
      <c r="L6802" s="58"/>
      <c r="M6802" s="58"/>
      <c r="N6802" s="58"/>
      <c r="O6802" s="58"/>
      <c r="P6802" s="58"/>
      <c r="Q6802" s="58"/>
      <c r="R6802" s="58"/>
      <c r="S6802" s="58"/>
      <c r="T6802" s="58"/>
      <c r="U6802" s="46"/>
      <c r="V6802" s="46"/>
      <c r="W6802" s="162"/>
      <c r="X6802" s="26">
        <v>6801.0</v>
      </c>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6"/>
      <c r="B6803" s="159"/>
      <c r="C6803" s="57"/>
      <c r="D6803" s="58"/>
      <c r="E6803" s="58"/>
      <c r="F6803" s="58"/>
      <c r="G6803" s="58"/>
      <c r="H6803" s="58"/>
      <c r="I6803" s="58"/>
      <c r="J6803" s="58"/>
      <c r="K6803" s="58"/>
      <c r="L6803" s="58"/>
      <c r="M6803" s="58"/>
      <c r="N6803" s="58"/>
      <c r="O6803" s="58"/>
      <c r="P6803" s="58"/>
      <c r="Q6803" s="58"/>
      <c r="R6803" s="58"/>
      <c r="S6803" s="58"/>
      <c r="T6803" s="58"/>
      <c r="U6803" s="46"/>
      <c r="V6803" s="46"/>
      <c r="W6803" s="162"/>
      <c r="X6803" s="26">
        <v>6802.0</v>
      </c>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6"/>
      <c r="B6804" s="159"/>
      <c r="C6804" s="57"/>
      <c r="D6804" s="58"/>
      <c r="E6804" s="58"/>
      <c r="F6804" s="58"/>
      <c r="G6804" s="58"/>
      <c r="H6804" s="58"/>
      <c r="I6804" s="58"/>
      <c r="J6804" s="58"/>
      <c r="K6804" s="58"/>
      <c r="L6804" s="58"/>
      <c r="M6804" s="58"/>
      <c r="N6804" s="58"/>
      <c r="O6804" s="58"/>
      <c r="P6804" s="58"/>
      <c r="Q6804" s="58"/>
      <c r="R6804" s="58"/>
      <c r="S6804" s="58"/>
      <c r="T6804" s="58"/>
      <c r="U6804" s="46"/>
      <c r="V6804" s="46"/>
      <c r="W6804" s="162"/>
      <c r="X6804" s="26">
        <v>6803.0</v>
      </c>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6"/>
      <c r="B6805" s="159"/>
      <c r="C6805" s="57"/>
      <c r="D6805" s="58"/>
      <c r="E6805" s="58"/>
      <c r="F6805" s="58"/>
      <c r="G6805" s="58"/>
      <c r="H6805" s="58"/>
      <c r="I6805" s="58"/>
      <c r="J6805" s="58"/>
      <c r="K6805" s="58"/>
      <c r="L6805" s="58"/>
      <c r="M6805" s="58"/>
      <c r="N6805" s="58"/>
      <c r="O6805" s="58"/>
      <c r="P6805" s="58"/>
      <c r="Q6805" s="58"/>
      <c r="R6805" s="58"/>
      <c r="S6805" s="58"/>
      <c r="T6805" s="58"/>
      <c r="U6805" s="46"/>
      <c r="V6805" s="46"/>
      <c r="W6805" s="162"/>
      <c r="X6805" s="26">
        <v>6804.0</v>
      </c>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6"/>
      <c r="B6806" s="159"/>
      <c r="C6806" s="57"/>
      <c r="D6806" s="58"/>
      <c r="E6806" s="58"/>
      <c r="F6806" s="58"/>
      <c r="G6806" s="58"/>
      <c r="H6806" s="58"/>
      <c r="I6806" s="58"/>
      <c r="J6806" s="58"/>
      <c r="K6806" s="58"/>
      <c r="L6806" s="58"/>
      <c r="M6806" s="58"/>
      <c r="N6806" s="58"/>
      <c r="O6806" s="58"/>
      <c r="P6806" s="58"/>
      <c r="Q6806" s="58"/>
      <c r="R6806" s="58"/>
      <c r="S6806" s="58"/>
      <c r="T6806" s="58"/>
      <c r="U6806" s="46"/>
      <c r="V6806" s="46"/>
      <c r="W6806" s="162"/>
      <c r="X6806" s="26">
        <v>6805.0</v>
      </c>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6"/>
      <c r="B6807" s="159"/>
      <c r="C6807" s="57"/>
      <c r="D6807" s="58"/>
      <c r="E6807" s="58"/>
      <c r="F6807" s="58"/>
      <c r="G6807" s="58"/>
      <c r="H6807" s="58"/>
      <c r="I6807" s="58"/>
      <c r="J6807" s="58"/>
      <c r="K6807" s="58"/>
      <c r="L6807" s="58"/>
      <c r="M6807" s="58"/>
      <c r="N6807" s="58"/>
      <c r="O6807" s="58"/>
      <c r="P6807" s="58"/>
      <c r="Q6807" s="58"/>
      <c r="R6807" s="58"/>
      <c r="S6807" s="58"/>
      <c r="T6807" s="58"/>
      <c r="U6807" s="46"/>
      <c r="V6807" s="46"/>
      <c r="W6807" s="162"/>
      <c r="X6807" s="26">
        <v>6806.0</v>
      </c>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6"/>
      <c r="B6808" s="159"/>
      <c r="C6808" s="57"/>
      <c r="D6808" s="58"/>
      <c r="E6808" s="58"/>
      <c r="F6808" s="58"/>
      <c r="G6808" s="58"/>
      <c r="H6808" s="58"/>
      <c r="I6808" s="58"/>
      <c r="J6808" s="58"/>
      <c r="K6808" s="58"/>
      <c r="L6808" s="58"/>
      <c r="M6808" s="58"/>
      <c r="N6808" s="58"/>
      <c r="O6808" s="58"/>
      <c r="P6808" s="58"/>
      <c r="Q6808" s="58"/>
      <c r="R6808" s="58"/>
      <c r="S6808" s="58"/>
      <c r="T6808" s="58"/>
      <c r="U6808" s="46"/>
      <c r="V6808" s="46"/>
      <c r="W6808" s="162"/>
      <c r="X6808" s="26">
        <v>6807.0</v>
      </c>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6"/>
      <c r="B6809" s="159"/>
      <c r="C6809" s="57"/>
      <c r="D6809" s="58"/>
      <c r="E6809" s="58"/>
      <c r="F6809" s="58"/>
      <c r="G6809" s="58"/>
      <c r="H6809" s="58"/>
      <c r="I6809" s="58"/>
      <c r="J6809" s="58"/>
      <c r="K6809" s="58"/>
      <c r="L6809" s="58"/>
      <c r="M6809" s="58"/>
      <c r="N6809" s="58"/>
      <c r="O6809" s="58"/>
      <c r="P6809" s="58"/>
      <c r="Q6809" s="58"/>
      <c r="R6809" s="58"/>
      <c r="S6809" s="58"/>
      <c r="T6809" s="58"/>
      <c r="U6809" s="46"/>
      <c r="V6809" s="46"/>
      <c r="W6809" s="162"/>
      <c r="X6809" s="26">
        <v>6808.0</v>
      </c>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6"/>
      <c r="B6810" s="159"/>
      <c r="C6810" s="57"/>
      <c r="D6810" s="58"/>
      <c r="E6810" s="58"/>
      <c r="F6810" s="58"/>
      <c r="G6810" s="58"/>
      <c r="H6810" s="58"/>
      <c r="I6810" s="58"/>
      <c r="J6810" s="58"/>
      <c r="K6810" s="58"/>
      <c r="L6810" s="58"/>
      <c r="M6810" s="58"/>
      <c r="N6810" s="58"/>
      <c r="O6810" s="58"/>
      <c r="P6810" s="58"/>
      <c r="Q6810" s="58"/>
      <c r="R6810" s="58"/>
      <c r="S6810" s="58"/>
      <c r="T6810" s="58"/>
      <c r="U6810" s="46"/>
      <c r="V6810" s="46"/>
      <c r="W6810" s="162"/>
      <c r="X6810" s="26">
        <v>6809.0</v>
      </c>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6"/>
      <c r="B6811" s="159"/>
      <c r="C6811" s="57"/>
      <c r="D6811" s="58"/>
      <c r="E6811" s="58"/>
      <c r="F6811" s="58"/>
      <c r="G6811" s="58"/>
      <c r="H6811" s="58"/>
      <c r="I6811" s="58"/>
      <c r="J6811" s="58"/>
      <c r="K6811" s="58"/>
      <c r="L6811" s="58"/>
      <c r="M6811" s="58"/>
      <c r="N6811" s="58"/>
      <c r="O6811" s="58"/>
      <c r="P6811" s="58"/>
      <c r="Q6811" s="58"/>
      <c r="R6811" s="58"/>
      <c r="S6811" s="58"/>
      <c r="T6811" s="58"/>
      <c r="U6811" s="46"/>
      <c r="V6811" s="46"/>
      <c r="W6811" s="162"/>
      <c r="X6811" s="26">
        <v>6810.0</v>
      </c>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6"/>
      <c r="B6812" s="159"/>
      <c r="C6812" s="57"/>
      <c r="D6812" s="58"/>
      <c r="E6812" s="58"/>
      <c r="F6812" s="58"/>
      <c r="G6812" s="58"/>
      <c r="H6812" s="58"/>
      <c r="I6812" s="58"/>
      <c r="J6812" s="58"/>
      <c r="K6812" s="58"/>
      <c r="L6812" s="58"/>
      <c r="M6812" s="58"/>
      <c r="N6812" s="58"/>
      <c r="O6812" s="58"/>
      <c r="P6812" s="58"/>
      <c r="Q6812" s="58"/>
      <c r="R6812" s="58"/>
      <c r="S6812" s="58"/>
      <c r="T6812" s="58"/>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6"/>
      <c r="B6813" s="159"/>
      <c r="C6813" s="57"/>
      <c r="D6813" s="58"/>
      <c r="E6813" s="58"/>
      <c r="F6813" s="58"/>
      <c r="G6813" s="58"/>
      <c r="H6813" s="58"/>
      <c r="I6813" s="58"/>
      <c r="J6813" s="58"/>
      <c r="K6813" s="58"/>
      <c r="L6813" s="58"/>
      <c r="M6813" s="58"/>
      <c r="N6813" s="58"/>
      <c r="O6813" s="58"/>
      <c r="P6813" s="58"/>
      <c r="Q6813" s="58"/>
      <c r="R6813" s="58"/>
      <c r="S6813" s="58"/>
      <c r="T6813" s="58"/>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6"/>
      <c r="B6814" s="159"/>
      <c r="C6814" s="57"/>
      <c r="D6814" s="58"/>
      <c r="E6814" s="58"/>
      <c r="F6814" s="58"/>
      <c r="G6814" s="58"/>
      <c r="H6814" s="58"/>
      <c r="I6814" s="58"/>
      <c r="J6814" s="58"/>
      <c r="K6814" s="58"/>
      <c r="L6814" s="58"/>
      <c r="M6814" s="58"/>
      <c r="N6814" s="58"/>
      <c r="O6814" s="58"/>
      <c r="P6814" s="58"/>
      <c r="Q6814" s="58"/>
      <c r="R6814" s="58"/>
      <c r="S6814" s="58"/>
      <c r="T6814" s="58"/>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6"/>
      <c r="B6815" s="159"/>
      <c r="C6815" s="57"/>
      <c r="D6815" s="58"/>
      <c r="E6815" s="58"/>
      <c r="F6815" s="58"/>
      <c r="G6815" s="58"/>
      <c r="H6815" s="58"/>
      <c r="I6815" s="58"/>
      <c r="J6815" s="58"/>
      <c r="K6815" s="58"/>
      <c r="L6815" s="58"/>
      <c r="M6815" s="58"/>
      <c r="N6815" s="58"/>
      <c r="O6815" s="58"/>
      <c r="P6815" s="58"/>
      <c r="Q6815" s="58"/>
      <c r="R6815" s="58"/>
      <c r="S6815" s="58"/>
      <c r="T6815" s="58"/>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6"/>
      <c r="B6816" s="159"/>
      <c r="C6816" s="57"/>
      <c r="D6816" s="58"/>
      <c r="E6816" s="58"/>
      <c r="F6816" s="58"/>
      <c r="G6816" s="58"/>
      <c r="H6816" s="58"/>
      <c r="I6816" s="58"/>
      <c r="J6816" s="58"/>
      <c r="K6816" s="58"/>
      <c r="L6816" s="58"/>
      <c r="M6816" s="58"/>
      <c r="N6816" s="58"/>
      <c r="O6816" s="58"/>
      <c r="P6816" s="58"/>
      <c r="Q6816" s="58"/>
      <c r="R6816" s="58"/>
      <c r="S6816" s="58"/>
      <c r="T6816" s="58"/>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6"/>
      <c r="B6817" s="159"/>
      <c r="C6817" s="57"/>
      <c r="D6817" s="58"/>
      <c r="E6817" s="58"/>
      <c r="F6817" s="58"/>
      <c r="G6817" s="58"/>
      <c r="H6817" s="58"/>
      <c r="I6817" s="58"/>
      <c r="J6817" s="58"/>
      <c r="K6817" s="58"/>
      <c r="L6817" s="58"/>
      <c r="M6817" s="58"/>
      <c r="N6817" s="58"/>
      <c r="O6817" s="58"/>
      <c r="P6817" s="58"/>
      <c r="Q6817" s="58"/>
      <c r="R6817" s="58"/>
      <c r="S6817" s="58"/>
      <c r="T6817" s="58"/>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6"/>
      <c r="B6818" s="159"/>
      <c r="C6818" s="57"/>
      <c r="D6818" s="58"/>
      <c r="E6818" s="58"/>
      <c r="F6818" s="58"/>
      <c r="G6818" s="58"/>
      <c r="H6818" s="58"/>
      <c r="I6818" s="58"/>
      <c r="J6818" s="58"/>
      <c r="K6818" s="58"/>
      <c r="L6818" s="58"/>
      <c r="M6818" s="58"/>
      <c r="N6818" s="58"/>
      <c r="O6818" s="58"/>
      <c r="P6818" s="58"/>
      <c r="Q6818" s="58"/>
      <c r="R6818" s="58"/>
      <c r="S6818" s="58"/>
      <c r="T6818" s="58"/>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6"/>
      <c r="B6819" s="159"/>
      <c r="C6819" s="57"/>
      <c r="D6819" s="58"/>
      <c r="E6819" s="58"/>
      <c r="F6819" s="58"/>
      <c r="G6819" s="58"/>
      <c r="H6819" s="58"/>
      <c r="I6819" s="58"/>
      <c r="J6819" s="58"/>
      <c r="K6819" s="58"/>
      <c r="L6819" s="58"/>
      <c r="M6819" s="58"/>
      <c r="N6819" s="58"/>
      <c r="O6819" s="58"/>
      <c r="P6819" s="58"/>
      <c r="Q6819" s="58"/>
      <c r="R6819" s="58"/>
      <c r="S6819" s="58"/>
      <c r="T6819" s="58"/>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6"/>
      <c r="B6820" s="159"/>
      <c r="C6820" s="57"/>
      <c r="D6820" s="58"/>
      <c r="E6820" s="58"/>
      <c r="F6820" s="58"/>
      <c r="G6820" s="58"/>
      <c r="H6820" s="58"/>
      <c r="I6820" s="58"/>
      <c r="J6820" s="58"/>
      <c r="K6820" s="58"/>
      <c r="L6820" s="58"/>
      <c r="M6820" s="58"/>
      <c r="N6820" s="58"/>
      <c r="O6820" s="58"/>
      <c r="P6820" s="58"/>
      <c r="Q6820" s="58"/>
      <c r="R6820" s="58"/>
      <c r="S6820" s="58"/>
      <c r="T6820" s="58"/>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6"/>
      <c r="B6821" s="159"/>
      <c r="C6821" s="57"/>
      <c r="D6821" s="58"/>
      <c r="E6821" s="58"/>
      <c r="F6821" s="58"/>
      <c r="G6821" s="58"/>
      <c r="H6821" s="58"/>
      <c r="I6821" s="58"/>
      <c r="J6821" s="58"/>
      <c r="K6821" s="58"/>
      <c r="L6821" s="58"/>
      <c r="M6821" s="58"/>
      <c r="N6821" s="58"/>
      <c r="O6821" s="58"/>
      <c r="P6821" s="58"/>
      <c r="Q6821" s="58"/>
      <c r="R6821" s="58"/>
      <c r="S6821" s="58"/>
      <c r="T6821" s="58"/>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6"/>
      <c r="B6822" s="159"/>
      <c r="C6822" s="57"/>
      <c r="D6822" s="58"/>
      <c r="E6822" s="58"/>
      <c r="F6822" s="58"/>
      <c r="G6822" s="58"/>
      <c r="H6822" s="58"/>
      <c r="I6822" s="58"/>
      <c r="J6822" s="58"/>
      <c r="K6822" s="58"/>
      <c r="L6822" s="58"/>
      <c r="M6822" s="58"/>
      <c r="N6822" s="58"/>
      <c r="O6822" s="58"/>
      <c r="P6822" s="58"/>
      <c r="Q6822" s="58"/>
      <c r="R6822" s="58"/>
      <c r="S6822" s="58"/>
      <c r="T6822" s="58"/>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6"/>
      <c r="B6823" s="159"/>
      <c r="C6823" s="57"/>
      <c r="D6823" s="58"/>
      <c r="E6823" s="58"/>
      <c r="F6823" s="58"/>
      <c r="G6823" s="58"/>
      <c r="H6823" s="58"/>
      <c r="I6823" s="58"/>
      <c r="J6823" s="58"/>
      <c r="K6823" s="58"/>
      <c r="L6823" s="58"/>
      <c r="M6823" s="58"/>
      <c r="N6823" s="58"/>
      <c r="O6823" s="58"/>
      <c r="P6823" s="58"/>
      <c r="Q6823" s="58"/>
      <c r="R6823" s="58"/>
      <c r="S6823" s="58"/>
      <c r="T6823" s="58"/>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6"/>
      <c r="B6824" s="159"/>
      <c r="C6824" s="57"/>
      <c r="D6824" s="58"/>
      <c r="E6824" s="58"/>
      <c r="F6824" s="58"/>
      <c r="G6824" s="58"/>
      <c r="H6824" s="58"/>
      <c r="I6824" s="58"/>
      <c r="J6824" s="58"/>
      <c r="K6824" s="58"/>
      <c r="L6824" s="58"/>
      <c r="M6824" s="58"/>
      <c r="N6824" s="58"/>
      <c r="O6824" s="58"/>
      <c r="P6824" s="58"/>
      <c r="Q6824" s="58"/>
      <c r="R6824" s="58"/>
      <c r="S6824" s="58"/>
      <c r="T6824" s="58"/>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6"/>
      <c r="B6825" s="159"/>
      <c r="C6825" s="57"/>
      <c r="D6825" s="58"/>
      <c r="E6825" s="58"/>
      <c r="F6825" s="58"/>
      <c r="G6825" s="58"/>
      <c r="H6825" s="58"/>
      <c r="I6825" s="58"/>
      <c r="J6825" s="58"/>
      <c r="K6825" s="58"/>
      <c r="L6825" s="58"/>
      <c r="M6825" s="58"/>
      <c r="N6825" s="58"/>
      <c r="O6825" s="58"/>
      <c r="P6825" s="58"/>
      <c r="Q6825" s="58"/>
      <c r="R6825" s="58"/>
      <c r="S6825" s="58"/>
      <c r="T6825" s="58"/>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6"/>
      <c r="B6826" s="159"/>
      <c r="C6826" s="57"/>
      <c r="D6826" s="58"/>
      <c r="E6826" s="58"/>
      <c r="F6826" s="58"/>
      <c r="G6826" s="58"/>
      <c r="H6826" s="58"/>
      <c r="I6826" s="58"/>
      <c r="J6826" s="58"/>
      <c r="K6826" s="58"/>
      <c r="L6826" s="58"/>
      <c r="M6826" s="58"/>
      <c r="N6826" s="58"/>
      <c r="O6826" s="58"/>
      <c r="P6826" s="58"/>
      <c r="Q6826" s="58"/>
      <c r="R6826" s="58"/>
      <c r="S6826" s="58"/>
      <c r="T6826" s="58"/>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6"/>
      <c r="B6827" s="159"/>
      <c r="C6827" s="57"/>
      <c r="D6827" s="58"/>
      <c r="E6827" s="58"/>
      <c r="F6827" s="58"/>
      <c r="G6827" s="58"/>
      <c r="H6827" s="58"/>
      <c r="I6827" s="58"/>
      <c r="J6827" s="58"/>
      <c r="K6827" s="58"/>
      <c r="L6827" s="58"/>
      <c r="M6827" s="58"/>
      <c r="N6827" s="58"/>
      <c r="O6827" s="58"/>
      <c r="P6827" s="58"/>
      <c r="Q6827" s="58"/>
      <c r="R6827" s="58"/>
      <c r="S6827" s="58"/>
      <c r="T6827" s="58"/>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6"/>
      <c r="B6828" s="159"/>
      <c r="C6828" s="57"/>
      <c r="D6828" s="58"/>
      <c r="E6828" s="58"/>
      <c r="F6828" s="58"/>
      <c r="G6828" s="58"/>
      <c r="H6828" s="58"/>
      <c r="I6828" s="58"/>
      <c r="J6828" s="58"/>
      <c r="K6828" s="58"/>
      <c r="L6828" s="58"/>
      <c r="M6828" s="58"/>
      <c r="N6828" s="58"/>
      <c r="O6828" s="58"/>
      <c r="P6828" s="58"/>
      <c r="Q6828" s="58"/>
      <c r="R6828" s="58"/>
      <c r="S6828" s="58"/>
      <c r="T6828" s="58"/>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6"/>
      <c r="B6829" s="159"/>
      <c r="C6829" s="57"/>
      <c r="D6829" s="58"/>
      <c r="E6829" s="58"/>
      <c r="F6829" s="58"/>
      <c r="G6829" s="58"/>
      <c r="H6829" s="58"/>
      <c r="I6829" s="58"/>
      <c r="J6829" s="58"/>
      <c r="K6829" s="58"/>
      <c r="L6829" s="58"/>
      <c r="M6829" s="58"/>
      <c r="N6829" s="58"/>
      <c r="O6829" s="58"/>
      <c r="P6829" s="58"/>
      <c r="Q6829" s="58"/>
      <c r="R6829" s="58"/>
      <c r="S6829" s="58"/>
      <c r="T6829" s="58"/>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6"/>
      <c r="B6830" s="159"/>
      <c r="C6830" s="57"/>
      <c r="D6830" s="58"/>
      <c r="E6830" s="58"/>
      <c r="F6830" s="58"/>
      <c r="G6830" s="58"/>
      <c r="H6830" s="58"/>
      <c r="I6830" s="58"/>
      <c r="J6830" s="58"/>
      <c r="K6830" s="58"/>
      <c r="L6830" s="58"/>
      <c r="M6830" s="58"/>
      <c r="N6830" s="58"/>
      <c r="O6830" s="58"/>
      <c r="P6830" s="58"/>
      <c r="Q6830" s="58"/>
      <c r="R6830" s="58"/>
      <c r="S6830" s="58"/>
      <c r="T6830" s="58"/>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6"/>
      <c r="B6831" s="159"/>
      <c r="C6831" s="57"/>
      <c r="D6831" s="58"/>
      <c r="E6831" s="58"/>
      <c r="F6831" s="58"/>
      <c r="G6831" s="58"/>
      <c r="H6831" s="58"/>
      <c r="I6831" s="58"/>
      <c r="J6831" s="58"/>
      <c r="K6831" s="58"/>
      <c r="L6831" s="58"/>
      <c r="M6831" s="58"/>
      <c r="N6831" s="58"/>
      <c r="O6831" s="58"/>
      <c r="P6831" s="58"/>
      <c r="Q6831" s="58"/>
      <c r="R6831" s="58"/>
      <c r="S6831" s="58"/>
      <c r="T6831" s="58"/>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6"/>
      <c r="B6832" s="159"/>
      <c r="C6832" s="57"/>
      <c r="D6832" s="58"/>
      <c r="E6832" s="58"/>
      <c r="F6832" s="58"/>
      <c r="G6832" s="58"/>
      <c r="H6832" s="58"/>
      <c r="I6832" s="58"/>
      <c r="J6832" s="58"/>
      <c r="K6832" s="58"/>
      <c r="L6832" s="58"/>
      <c r="M6832" s="58"/>
      <c r="N6832" s="58"/>
      <c r="O6832" s="58"/>
      <c r="P6832" s="58"/>
      <c r="Q6832" s="58"/>
      <c r="R6832" s="58"/>
      <c r="S6832" s="58"/>
      <c r="T6832" s="58"/>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6"/>
      <c r="B6833" s="159"/>
      <c r="C6833" s="57"/>
      <c r="D6833" s="58"/>
      <c r="E6833" s="58"/>
      <c r="F6833" s="58"/>
      <c r="G6833" s="58"/>
      <c r="H6833" s="58"/>
      <c r="I6833" s="58"/>
      <c r="J6833" s="58"/>
      <c r="K6833" s="58"/>
      <c r="L6833" s="58"/>
      <c r="M6833" s="58"/>
      <c r="N6833" s="58"/>
      <c r="O6833" s="58"/>
      <c r="P6833" s="58"/>
      <c r="Q6833" s="58"/>
      <c r="R6833" s="58"/>
      <c r="S6833" s="58"/>
      <c r="T6833" s="58"/>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6"/>
      <c r="B6834" s="159"/>
      <c r="C6834" s="57"/>
      <c r="D6834" s="58"/>
      <c r="E6834" s="58"/>
      <c r="F6834" s="58"/>
      <c r="G6834" s="58"/>
      <c r="H6834" s="58"/>
      <c r="I6834" s="58"/>
      <c r="J6834" s="58"/>
      <c r="K6834" s="58"/>
      <c r="L6834" s="58"/>
      <c r="M6834" s="58"/>
      <c r="N6834" s="58"/>
      <c r="O6834" s="58"/>
      <c r="P6834" s="58"/>
      <c r="Q6834" s="58"/>
      <c r="R6834" s="58"/>
      <c r="S6834" s="58"/>
      <c r="T6834" s="58"/>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6"/>
      <c r="B6835" s="159"/>
      <c r="C6835" s="57"/>
      <c r="D6835" s="58"/>
      <c r="E6835" s="58"/>
      <c r="F6835" s="58"/>
      <c r="G6835" s="58"/>
      <c r="H6835" s="58"/>
      <c r="I6835" s="58"/>
      <c r="J6835" s="58"/>
      <c r="K6835" s="58"/>
      <c r="L6835" s="58"/>
      <c r="M6835" s="58"/>
      <c r="N6835" s="58"/>
      <c r="O6835" s="58"/>
      <c r="P6835" s="58"/>
      <c r="Q6835" s="58"/>
      <c r="R6835" s="58"/>
      <c r="S6835" s="58"/>
      <c r="T6835" s="58"/>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6"/>
      <c r="B6836" s="159"/>
      <c r="C6836" s="57"/>
      <c r="D6836" s="58"/>
      <c r="E6836" s="58"/>
      <c r="F6836" s="58"/>
      <c r="G6836" s="58"/>
      <c r="H6836" s="58"/>
      <c r="I6836" s="58"/>
      <c r="J6836" s="58"/>
      <c r="K6836" s="58"/>
      <c r="L6836" s="58"/>
      <c r="M6836" s="58"/>
      <c r="N6836" s="58"/>
      <c r="O6836" s="58"/>
      <c r="P6836" s="58"/>
      <c r="Q6836" s="58"/>
      <c r="R6836" s="58"/>
      <c r="S6836" s="58"/>
      <c r="T6836" s="58"/>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6"/>
      <c r="B6837" s="159"/>
      <c r="C6837" s="57"/>
      <c r="D6837" s="58"/>
      <c r="E6837" s="58"/>
      <c r="F6837" s="58"/>
      <c r="G6837" s="58"/>
      <c r="H6837" s="58"/>
      <c r="I6837" s="58"/>
      <c r="J6837" s="58"/>
      <c r="K6837" s="58"/>
      <c r="L6837" s="58"/>
      <c r="M6837" s="58"/>
      <c r="N6837" s="58"/>
      <c r="O6837" s="58"/>
      <c r="P6837" s="58"/>
      <c r="Q6837" s="58"/>
      <c r="R6837" s="58"/>
      <c r="S6837" s="58"/>
      <c r="T6837" s="58"/>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6"/>
      <c r="B6838" s="159"/>
      <c r="C6838" s="57"/>
      <c r="D6838" s="58"/>
      <c r="E6838" s="58"/>
      <c r="F6838" s="58"/>
      <c r="G6838" s="58"/>
      <c r="H6838" s="58"/>
      <c r="I6838" s="58"/>
      <c r="J6838" s="58"/>
      <c r="K6838" s="58"/>
      <c r="L6838" s="58"/>
      <c r="M6838" s="58"/>
      <c r="N6838" s="58"/>
      <c r="O6838" s="58"/>
      <c r="P6838" s="58"/>
      <c r="Q6838" s="58"/>
      <c r="R6838" s="58"/>
      <c r="S6838" s="58"/>
      <c r="T6838" s="58"/>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6"/>
      <c r="B6839" s="159"/>
      <c r="C6839" s="57"/>
      <c r="D6839" s="58"/>
      <c r="E6839" s="58"/>
      <c r="F6839" s="58"/>
      <c r="G6839" s="58"/>
      <c r="H6839" s="58"/>
      <c r="I6839" s="58"/>
      <c r="J6839" s="58"/>
      <c r="K6839" s="58"/>
      <c r="L6839" s="58"/>
      <c r="M6839" s="58"/>
      <c r="N6839" s="58"/>
      <c r="O6839" s="58"/>
      <c r="P6839" s="58"/>
      <c r="Q6839" s="58"/>
      <c r="R6839" s="58"/>
      <c r="S6839" s="58"/>
      <c r="T6839" s="58"/>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6"/>
      <c r="B6840" s="159"/>
      <c r="C6840" s="57"/>
      <c r="D6840" s="58"/>
      <c r="E6840" s="58"/>
      <c r="F6840" s="58"/>
      <c r="G6840" s="58"/>
      <c r="H6840" s="58"/>
      <c r="I6840" s="58"/>
      <c r="J6840" s="58"/>
      <c r="K6840" s="58"/>
      <c r="L6840" s="58"/>
      <c r="M6840" s="58"/>
      <c r="N6840" s="58"/>
      <c r="O6840" s="58"/>
      <c r="P6840" s="58"/>
      <c r="Q6840" s="58"/>
      <c r="R6840" s="58"/>
      <c r="S6840" s="58"/>
      <c r="T6840" s="58"/>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6"/>
      <c r="B6841" s="159"/>
      <c r="C6841" s="57"/>
      <c r="D6841" s="58"/>
      <c r="E6841" s="58"/>
      <c r="F6841" s="58"/>
      <c r="G6841" s="58"/>
      <c r="H6841" s="58"/>
      <c r="I6841" s="58"/>
      <c r="J6841" s="58"/>
      <c r="K6841" s="58"/>
      <c r="L6841" s="58"/>
      <c r="M6841" s="58"/>
      <c r="N6841" s="58"/>
      <c r="O6841" s="58"/>
      <c r="P6841" s="58"/>
      <c r="Q6841" s="58"/>
      <c r="R6841" s="58"/>
      <c r="S6841" s="58"/>
      <c r="T6841" s="58"/>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6"/>
      <c r="B6842" s="159"/>
      <c r="C6842" s="57"/>
      <c r="D6842" s="58"/>
      <c r="E6842" s="58"/>
      <c r="F6842" s="58"/>
      <c r="G6842" s="58"/>
      <c r="H6842" s="58"/>
      <c r="I6842" s="58"/>
      <c r="J6842" s="58"/>
      <c r="K6842" s="58"/>
      <c r="L6842" s="58"/>
      <c r="M6842" s="58"/>
      <c r="N6842" s="58"/>
      <c r="O6842" s="58"/>
      <c r="P6842" s="58"/>
      <c r="Q6842" s="58"/>
      <c r="R6842" s="58"/>
      <c r="S6842" s="58"/>
      <c r="T6842" s="58"/>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6"/>
      <c r="B6843" s="159"/>
      <c r="C6843" s="57"/>
      <c r="D6843" s="58"/>
      <c r="E6843" s="58"/>
      <c r="F6843" s="58"/>
      <c r="G6843" s="58"/>
      <c r="H6843" s="58"/>
      <c r="I6843" s="58"/>
      <c r="J6843" s="58"/>
      <c r="K6843" s="58"/>
      <c r="L6843" s="58"/>
      <c r="M6843" s="58"/>
      <c r="N6843" s="58"/>
      <c r="O6843" s="58"/>
      <c r="P6843" s="58"/>
      <c r="Q6843" s="58"/>
      <c r="R6843" s="58"/>
      <c r="S6843" s="58"/>
      <c r="T6843" s="58"/>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6"/>
      <c r="B6844" s="159"/>
      <c r="C6844" s="57"/>
      <c r="D6844" s="58"/>
      <c r="E6844" s="58"/>
      <c r="F6844" s="58"/>
      <c r="G6844" s="58"/>
      <c r="H6844" s="58"/>
      <c r="I6844" s="58"/>
      <c r="J6844" s="58"/>
      <c r="K6844" s="58"/>
      <c r="L6844" s="58"/>
      <c r="M6844" s="58"/>
      <c r="N6844" s="58"/>
      <c r="O6844" s="58"/>
      <c r="P6844" s="58"/>
      <c r="Q6844" s="58"/>
      <c r="R6844" s="58"/>
      <c r="S6844" s="58"/>
      <c r="T6844" s="58"/>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6"/>
      <c r="B6845" s="159"/>
      <c r="C6845" s="57"/>
      <c r="D6845" s="58"/>
      <c r="E6845" s="58"/>
      <c r="F6845" s="58"/>
      <c r="G6845" s="58"/>
      <c r="H6845" s="58"/>
      <c r="I6845" s="58"/>
      <c r="J6845" s="58"/>
      <c r="K6845" s="58"/>
      <c r="L6845" s="58"/>
      <c r="M6845" s="58"/>
      <c r="N6845" s="58"/>
      <c r="O6845" s="58"/>
      <c r="P6845" s="58"/>
      <c r="Q6845" s="58"/>
      <c r="R6845" s="58"/>
      <c r="S6845" s="58"/>
      <c r="T6845" s="58"/>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6"/>
      <c r="B6846" s="159"/>
      <c r="C6846" s="57"/>
      <c r="D6846" s="58"/>
      <c r="E6846" s="58"/>
      <c r="F6846" s="58"/>
      <c r="G6846" s="58"/>
      <c r="H6846" s="58"/>
      <c r="I6846" s="58"/>
      <c r="J6846" s="58"/>
      <c r="K6846" s="58"/>
      <c r="L6846" s="58"/>
      <c r="M6846" s="58"/>
      <c r="N6846" s="58"/>
      <c r="O6846" s="58"/>
      <c r="P6846" s="58"/>
      <c r="Q6846" s="58"/>
      <c r="R6846" s="58"/>
      <c r="S6846" s="58"/>
      <c r="T6846" s="58"/>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6"/>
      <c r="B6847" s="159"/>
      <c r="C6847" s="57"/>
      <c r="D6847" s="58"/>
      <c r="E6847" s="58"/>
      <c r="F6847" s="58"/>
      <c r="G6847" s="58"/>
      <c r="H6847" s="58"/>
      <c r="I6847" s="58"/>
      <c r="J6847" s="58"/>
      <c r="K6847" s="58"/>
      <c r="L6847" s="58"/>
      <c r="M6847" s="58"/>
      <c r="N6847" s="58"/>
      <c r="O6847" s="58"/>
      <c r="P6847" s="58"/>
      <c r="Q6847" s="58"/>
      <c r="R6847" s="58"/>
      <c r="S6847" s="58"/>
      <c r="T6847" s="58"/>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6"/>
      <c r="B6848" s="159"/>
      <c r="C6848" s="57"/>
      <c r="D6848" s="58"/>
      <c r="E6848" s="58"/>
      <c r="F6848" s="58"/>
      <c r="G6848" s="58"/>
      <c r="H6848" s="58"/>
      <c r="I6848" s="58"/>
      <c r="J6848" s="58"/>
      <c r="K6848" s="58"/>
      <c r="L6848" s="58"/>
      <c r="M6848" s="58"/>
      <c r="N6848" s="58"/>
      <c r="O6848" s="58"/>
      <c r="P6848" s="58"/>
      <c r="Q6848" s="58"/>
      <c r="R6848" s="58"/>
      <c r="S6848" s="58"/>
      <c r="T6848" s="58"/>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6"/>
      <c r="B6849" s="159"/>
      <c r="C6849" s="57"/>
      <c r="D6849" s="58"/>
      <c r="E6849" s="58"/>
      <c r="F6849" s="58"/>
      <c r="G6849" s="58"/>
      <c r="H6849" s="58"/>
      <c r="I6849" s="58"/>
      <c r="J6849" s="58"/>
      <c r="K6849" s="58"/>
      <c r="L6849" s="58"/>
      <c r="M6849" s="58"/>
      <c r="N6849" s="58"/>
      <c r="O6849" s="58"/>
      <c r="P6849" s="58"/>
      <c r="Q6849" s="58"/>
      <c r="R6849" s="58"/>
      <c r="S6849" s="58"/>
      <c r="T6849" s="58"/>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6"/>
      <c r="B6850" s="159"/>
      <c r="C6850" s="57"/>
      <c r="D6850" s="58"/>
      <c r="E6850" s="58"/>
      <c r="F6850" s="58"/>
      <c r="G6850" s="58"/>
      <c r="H6850" s="58"/>
      <c r="I6850" s="58"/>
      <c r="J6850" s="58"/>
      <c r="K6850" s="58"/>
      <c r="L6850" s="58"/>
      <c r="M6850" s="58"/>
      <c r="N6850" s="58"/>
      <c r="O6850" s="58"/>
      <c r="P6850" s="58"/>
      <c r="Q6850" s="58"/>
      <c r="R6850" s="58"/>
      <c r="S6850" s="58"/>
      <c r="T6850" s="58"/>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6"/>
      <c r="B6851" s="159"/>
      <c r="C6851" s="57"/>
      <c r="D6851" s="58"/>
      <c r="E6851" s="58"/>
      <c r="F6851" s="58"/>
      <c r="G6851" s="58"/>
      <c r="H6851" s="58"/>
      <c r="I6851" s="58"/>
      <c r="J6851" s="58"/>
      <c r="K6851" s="58"/>
      <c r="L6851" s="58"/>
      <c r="M6851" s="58"/>
      <c r="N6851" s="58"/>
      <c r="O6851" s="58"/>
      <c r="P6851" s="58"/>
      <c r="Q6851" s="58"/>
      <c r="R6851" s="58"/>
      <c r="S6851" s="58"/>
      <c r="T6851" s="58"/>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6"/>
      <c r="B6852" s="159"/>
      <c r="C6852" s="57"/>
      <c r="D6852" s="58"/>
      <c r="E6852" s="58"/>
      <c r="F6852" s="58"/>
      <c r="G6852" s="58"/>
      <c r="H6852" s="58"/>
      <c r="I6852" s="58"/>
      <c r="J6852" s="58"/>
      <c r="K6852" s="58"/>
      <c r="L6852" s="58"/>
      <c r="M6852" s="58"/>
      <c r="N6852" s="58"/>
      <c r="O6852" s="58"/>
      <c r="P6852" s="58"/>
      <c r="Q6852" s="58"/>
      <c r="R6852" s="58"/>
      <c r="S6852" s="58"/>
      <c r="T6852" s="58"/>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6"/>
      <c r="B6853" s="159"/>
      <c r="C6853" s="57"/>
      <c r="D6853" s="58"/>
      <c r="E6853" s="58"/>
      <c r="F6853" s="58"/>
      <c r="G6853" s="58"/>
      <c r="H6853" s="58"/>
      <c r="I6853" s="58"/>
      <c r="J6853" s="58"/>
      <c r="K6853" s="58"/>
      <c r="L6853" s="58"/>
      <c r="M6853" s="58"/>
      <c r="N6853" s="58"/>
      <c r="O6853" s="58"/>
      <c r="P6853" s="58"/>
      <c r="Q6853" s="58"/>
      <c r="R6853" s="58"/>
      <c r="S6853" s="58"/>
      <c r="T6853" s="58"/>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6"/>
      <c r="B6854" s="159"/>
      <c r="C6854" s="57"/>
      <c r="D6854" s="58"/>
      <c r="E6854" s="58"/>
      <c r="F6854" s="58"/>
      <c r="G6854" s="58"/>
      <c r="H6854" s="58"/>
      <c r="I6854" s="58"/>
      <c r="J6854" s="58"/>
      <c r="K6854" s="58"/>
      <c r="L6854" s="58"/>
      <c r="M6854" s="58"/>
      <c r="N6854" s="58"/>
      <c r="O6854" s="58"/>
      <c r="P6854" s="58"/>
      <c r="Q6854" s="58"/>
      <c r="R6854" s="58"/>
      <c r="S6854" s="58"/>
      <c r="T6854" s="58"/>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6"/>
      <c r="B6855" s="159"/>
      <c r="C6855" s="57"/>
      <c r="D6855" s="58"/>
      <c r="E6855" s="58"/>
      <c r="F6855" s="58"/>
      <c r="G6855" s="58"/>
      <c r="H6855" s="58"/>
      <c r="I6855" s="58"/>
      <c r="J6855" s="58"/>
      <c r="K6855" s="58"/>
      <c r="L6855" s="58"/>
      <c r="M6855" s="58"/>
      <c r="N6855" s="58"/>
      <c r="O6855" s="58"/>
      <c r="P6855" s="58"/>
      <c r="Q6855" s="58"/>
      <c r="R6855" s="58"/>
      <c r="S6855" s="58"/>
      <c r="T6855" s="58"/>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6"/>
      <c r="B6856" s="159"/>
      <c r="C6856" s="57"/>
      <c r="D6856" s="58"/>
      <c r="E6856" s="58"/>
      <c r="F6856" s="58"/>
      <c r="G6856" s="58"/>
      <c r="H6856" s="58"/>
      <c r="I6856" s="58"/>
      <c r="J6856" s="58"/>
      <c r="K6856" s="58"/>
      <c r="L6856" s="58"/>
      <c r="M6856" s="58"/>
      <c r="N6856" s="58"/>
      <c r="O6856" s="58"/>
      <c r="P6856" s="58"/>
      <c r="Q6856" s="58"/>
      <c r="R6856" s="58"/>
      <c r="S6856" s="58"/>
      <c r="T6856" s="58"/>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6"/>
      <c r="B6857" s="159"/>
      <c r="C6857" s="57"/>
      <c r="D6857" s="58"/>
      <c r="E6857" s="58"/>
      <c r="F6857" s="58"/>
      <c r="G6857" s="58"/>
      <c r="H6857" s="58"/>
      <c r="I6857" s="58"/>
      <c r="J6857" s="58"/>
      <c r="K6857" s="58"/>
      <c r="L6857" s="58"/>
      <c r="M6857" s="58"/>
      <c r="N6857" s="58"/>
      <c r="O6857" s="58"/>
      <c r="P6857" s="58"/>
      <c r="Q6857" s="58"/>
      <c r="R6857" s="58"/>
      <c r="S6857" s="58"/>
      <c r="T6857" s="58"/>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6"/>
      <c r="B6858" s="159"/>
      <c r="C6858" s="57"/>
      <c r="D6858" s="58"/>
      <c r="E6858" s="58"/>
      <c r="F6858" s="58"/>
      <c r="G6858" s="58"/>
      <c r="H6858" s="58"/>
      <c r="I6858" s="58"/>
      <c r="J6858" s="58"/>
      <c r="K6858" s="58"/>
      <c r="L6858" s="58"/>
      <c r="M6858" s="58"/>
      <c r="N6858" s="58"/>
      <c r="O6858" s="58"/>
      <c r="P6858" s="58"/>
      <c r="Q6858" s="58"/>
      <c r="R6858" s="58"/>
      <c r="S6858" s="58"/>
      <c r="T6858" s="58"/>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6"/>
      <c r="B6859" s="159"/>
      <c r="C6859" s="57"/>
      <c r="D6859" s="58"/>
      <c r="E6859" s="58"/>
      <c r="F6859" s="58"/>
      <c r="G6859" s="58"/>
      <c r="H6859" s="58"/>
      <c r="I6859" s="58"/>
      <c r="J6859" s="58"/>
      <c r="K6859" s="58"/>
      <c r="L6859" s="58"/>
      <c r="M6859" s="58"/>
      <c r="N6859" s="58"/>
      <c r="O6859" s="58"/>
      <c r="P6859" s="58"/>
      <c r="Q6859" s="58"/>
      <c r="R6859" s="58"/>
      <c r="S6859" s="58"/>
      <c r="T6859" s="58"/>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6"/>
      <c r="B6860" s="159"/>
      <c r="C6860" s="57"/>
      <c r="D6860" s="58"/>
      <c r="E6860" s="58"/>
      <c r="F6860" s="58"/>
      <c r="G6860" s="58"/>
      <c r="H6860" s="58"/>
      <c r="I6860" s="58"/>
      <c r="J6860" s="58"/>
      <c r="K6860" s="58"/>
      <c r="L6860" s="58"/>
      <c r="M6860" s="58"/>
      <c r="N6860" s="58"/>
      <c r="O6860" s="58"/>
      <c r="P6860" s="58"/>
      <c r="Q6860" s="58"/>
      <c r="R6860" s="58"/>
      <c r="S6860" s="58"/>
      <c r="T6860" s="58"/>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6"/>
      <c r="B6861" s="159"/>
      <c r="C6861" s="57"/>
      <c r="D6861" s="58"/>
      <c r="E6861" s="58"/>
      <c r="F6861" s="58"/>
      <c r="G6861" s="58"/>
      <c r="H6861" s="58"/>
      <c r="I6861" s="58"/>
      <c r="J6861" s="58"/>
      <c r="K6861" s="58"/>
      <c r="L6861" s="58"/>
      <c r="M6861" s="58"/>
      <c r="N6861" s="58"/>
      <c r="O6861" s="58"/>
      <c r="P6861" s="58"/>
      <c r="Q6861" s="58"/>
      <c r="R6861" s="58"/>
      <c r="S6861" s="58"/>
      <c r="T6861" s="58"/>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6"/>
      <c r="B6862" s="159"/>
      <c r="C6862" s="57"/>
      <c r="D6862" s="58"/>
      <c r="E6862" s="58"/>
      <c r="F6862" s="58"/>
      <c r="G6862" s="58"/>
      <c r="H6862" s="58"/>
      <c r="I6862" s="58"/>
      <c r="J6862" s="58"/>
      <c r="K6862" s="58"/>
      <c r="L6862" s="58"/>
      <c r="M6862" s="58"/>
      <c r="N6862" s="58"/>
      <c r="O6862" s="58"/>
      <c r="P6862" s="58"/>
      <c r="Q6862" s="58"/>
      <c r="R6862" s="58"/>
      <c r="S6862" s="58"/>
      <c r="T6862" s="58"/>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6"/>
      <c r="B6863" s="159"/>
      <c r="C6863" s="57"/>
      <c r="D6863" s="58"/>
      <c r="E6863" s="58"/>
      <c r="F6863" s="58"/>
      <c r="G6863" s="58"/>
      <c r="H6863" s="58"/>
      <c r="I6863" s="58"/>
      <c r="J6863" s="58"/>
      <c r="K6863" s="58"/>
      <c r="L6863" s="58"/>
      <c r="M6863" s="58"/>
      <c r="N6863" s="58"/>
      <c r="O6863" s="58"/>
      <c r="P6863" s="58"/>
      <c r="Q6863" s="58"/>
      <c r="R6863" s="58"/>
      <c r="S6863" s="58"/>
      <c r="T6863" s="58"/>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6"/>
      <c r="B6864" s="159"/>
      <c r="C6864" s="57"/>
      <c r="D6864" s="58"/>
      <c r="E6864" s="58"/>
      <c r="F6864" s="58"/>
      <c r="G6864" s="58"/>
      <c r="H6864" s="58"/>
      <c r="I6864" s="58"/>
      <c r="J6864" s="58"/>
      <c r="K6864" s="58"/>
      <c r="L6864" s="58"/>
      <c r="M6864" s="58"/>
      <c r="N6864" s="58"/>
      <c r="O6864" s="58"/>
      <c r="P6864" s="58"/>
      <c r="Q6864" s="58"/>
      <c r="R6864" s="58"/>
      <c r="S6864" s="58"/>
      <c r="T6864" s="58"/>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6"/>
      <c r="B6865" s="159"/>
      <c r="C6865" s="57"/>
      <c r="D6865" s="58"/>
      <c r="E6865" s="58"/>
      <c r="F6865" s="58"/>
      <c r="G6865" s="58"/>
      <c r="H6865" s="58"/>
      <c r="I6865" s="58"/>
      <c r="J6865" s="58"/>
      <c r="K6865" s="58"/>
      <c r="L6865" s="58"/>
      <c r="M6865" s="58"/>
      <c r="N6865" s="58"/>
      <c r="O6865" s="58"/>
      <c r="P6865" s="58"/>
      <c r="Q6865" s="58"/>
      <c r="R6865" s="58"/>
      <c r="S6865" s="58"/>
      <c r="T6865" s="58"/>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6"/>
      <c r="B6866" s="159"/>
      <c r="C6866" s="57"/>
      <c r="D6866" s="58"/>
      <c r="E6866" s="58"/>
      <c r="F6866" s="58"/>
      <c r="G6866" s="58"/>
      <c r="H6866" s="58"/>
      <c r="I6866" s="58"/>
      <c r="J6866" s="58"/>
      <c r="K6866" s="58"/>
      <c r="L6866" s="58"/>
      <c r="M6866" s="58"/>
      <c r="N6866" s="58"/>
      <c r="O6866" s="58"/>
      <c r="P6866" s="58"/>
      <c r="Q6866" s="58"/>
      <c r="R6866" s="58"/>
      <c r="S6866" s="58"/>
      <c r="T6866" s="58"/>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6"/>
      <c r="B6867" s="159"/>
      <c r="C6867" s="57"/>
      <c r="D6867" s="58"/>
      <c r="E6867" s="58"/>
      <c r="F6867" s="58"/>
      <c r="G6867" s="58"/>
      <c r="H6867" s="58"/>
      <c r="I6867" s="58"/>
      <c r="J6867" s="58"/>
      <c r="K6867" s="58"/>
      <c r="L6867" s="58"/>
      <c r="M6867" s="58"/>
      <c r="N6867" s="58"/>
      <c r="O6867" s="58"/>
      <c r="P6867" s="58"/>
      <c r="Q6867" s="58"/>
      <c r="R6867" s="58"/>
      <c r="S6867" s="58"/>
      <c r="T6867" s="58"/>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6"/>
      <c r="B6868" s="159"/>
      <c r="C6868" s="57"/>
      <c r="D6868" s="58"/>
      <c r="E6868" s="58"/>
      <c r="F6868" s="58"/>
      <c r="G6868" s="58"/>
      <c r="H6868" s="58"/>
      <c r="I6868" s="58"/>
      <c r="J6868" s="58"/>
      <c r="K6868" s="58"/>
      <c r="L6868" s="58"/>
      <c r="M6868" s="58"/>
      <c r="N6868" s="58"/>
      <c r="O6868" s="58"/>
      <c r="P6868" s="58"/>
      <c r="Q6868" s="58"/>
      <c r="R6868" s="58"/>
      <c r="S6868" s="58"/>
      <c r="T6868" s="58"/>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6"/>
      <c r="B6869" s="159"/>
      <c r="C6869" s="57"/>
      <c r="D6869" s="58"/>
      <c r="E6869" s="58"/>
      <c r="F6869" s="58"/>
      <c r="G6869" s="58"/>
      <c r="H6869" s="58"/>
      <c r="I6869" s="58"/>
      <c r="J6869" s="58"/>
      <c r="K6869" s="58"/>
      <c r="L6869" s="58"/>
      <c r="M6869" s="58"/>
      <c r="N6869" s="58"/>
      <c r="O6869" s="58"/>
      <c r="P6869" s="58"/>
      <c r="Q6869" s="58"/>
      <c r="R6869" s="58"/>
      <c r="S6869" s="58"/>
      <c r="T6869" s="58"/>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6"/>
      <c r="B6870" s="159"/>
      <c r="C6870" s="57"/>
      <c r="D6870" s="58"/>
      <c r="E6870" s="58"/>
      <c r="F6870" s="58"/>
      <c r="G6870" s="58"/>
      <c r="H6870" s="58"/>
      <c r="I6870" s="58"/>
      <c r="J6870" s="58"/>
      <c r="K6870" s="58"/>
      <c r="L6870" s="58"/>
      <c r="M6870" s="58"/>
      <c r="N6870" s="58"/>
      <c r="O6870" s="58"/>
      <c r="P6870" s="58"/>
      <c r="Q6870" s="58"/>
      <c r="R6870" s="58"/>
      <c r="S6870" s="58"/>
      <c r="T6870" s="58"/>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6"/>
      <c r="B6871" s="159"/>
      <c r="C6871" s="57"/>
      <c r="D6871" s="58"/>
      <c r="E6871" s="58"/>
      <c r="F6871" s="58"/>
      <c r="G6871" s="58"/>
      <c r="H6871" s="58"/>
      <c r="I6871" s="58"/>
      <c r="J6871" s="58"/>
      <c r="K6871" s="58"/>
      <c r="L6871" s="58"/>
      <c r="M6871" s="58"/>
      <c r="N6871" s="58"/>
      <c r="O6871" s="58"/>
      <c r="P6871" s="58"/>
      <c r="Q6871" s="58"/>
      <c r="R6871" s="58"/>
      <c r="S6871" s="58"/>
      <c r="T6871" s="58"/>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6"/>
      <c r="B6872" s="159"/>
      <c r="C6872" s="57"/>
      <c r="D6872" s="58"/>
      <c r="E6872" s="58"/>
      <c r="F6872" s="58"/>
      <c r="G6872" s="58"/>
      <c r="H6872" s="58"/>
      <c r="I6872" s="58"/>
      <c r="J6872" s="58"/>
      <c r="K6872" s="58"/>
      <c r="L6872" s="58"/>
      <c r="M6872" s="58"/>
      <c r="N6872" s="58"/>
      <c r="O6872" s="58"/>
      <c r="P6872" s="58"/>
      <c r="Q6872" s="58"/>
      <c r="R6872" s="58"/>
      <c r="S6872" s="58"/>
      <c r="T6872" s="58"/>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6"/>
      <c r="B6873" s="159"/>
      <c r="C6873" s="57"/>
      <c r="D6873" s="58"/>
      <c r="E6873" s="58"/>
      <c r="F6873" s="58"/>
      <c r="G6873" s="58"/>
      <c r="H6873" s="58"/>
      <c r="I6873" s="58"/>
      <c r="J6873" s="58"/>
      <c r="K6873" s="58"/>
      <c r="L6873" s="58"/>
      <c r="M6873" s="58"/>
      <c r="N6873" s="58"/>
      <c r="O6873" s="58"/>
      <c r="P6873" s="58"/>
      <c r="Q6873" s="58"/>
      <c r="R6873" s="58"/>
      <c r="S6873" s="58"/>
      <c r="T6873" s="58"/>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6"/>
      <c r="B6874" s="159"/>
      <c r="C6874" s="57"/>
      <c r="D6874" s="58"/>
      <c r="E6874" s="58"/>
      <c r="F6874" s="58"/>
      <c r="G6874" s="58"/>
      <c r="H6874" s="58"/>
      <c r="I6874" s="58"/>
      <c r="J6874" s="58"/>
      <c r="K6874" s="58"/>
      <c r="L6874" s="58"/>
      <c r="M6874" s="58"/>
      <c r="N6874" s="58"/>
      <c r="O6874" s="58"/>
      <c r="P6874" s="58"/>
      <c r="Q6874" s="58"/>
      <c r="R6874" s="58"/>
      <c r="S6874" s="58"/>
      <c r="T6874" s="58"/>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6"/>
      <c r="B6875" s="159"/>
      <c r="C6875" s="57"/>
      <c r="D6875" s="58"/>
      <c r="E6875" s="58"/>
      <c r="F6875" s="58"/>
      <c r="G6875" s="58"/>
      <c r="H6875" s="58"/>
      <c r="I6875" s="58"/>
      <c r="J6875" s="58"/>
      <c r="K6875" s="58"/>
      <c r="L6875" s="58"/>
      <c r="M6875" s="58"/>
      <c r="N6875" s="58"/>
      <c r="O6875" s="58"/>
      <c r="P6875" s="58"/>
      <c r="Q6875" s="58"/>
      <c r="R6875" s="58"/>
      <c r="S6875" s="58"/>
      <c r="T6875" s="58"/>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6"/>
      <c r="B6876" s="159"/>
      <c r="C6876" s="57"/>
      <c r="D6876" s="58"/>
      <c r="E6876" s="58"/>
      <c r="F6876" s="58"/>
      <c r="G6876" s="58"/>
      <c r="H6876" s="58"/>
      <c r="I6876" s="58"/>
      <c r="J6876" s="58"/>
      <c r="K6876" s="58"/>
      <c r="L6876" s="58"/>
      <c r="M6876" s="58"/>
      <c r="N6876" s="58"/>
      <c r="O6876" s="58"/>
      <c r="P6876" s="58"/>
      <c r="Q6876" s="58"/>
      <c r="R6876" s="58"/>
      <c r="S6876" s="58"/>
      <c r="T6876" s="58"/>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6"/>
      <c r="B6877" s="159"/>
      <c r="C6877" s="57"/>
      <c r="D6877" s="58"/>
      <c r="E6877" s="58"/>
      <c r="F6877" s="58"/>
      <c r="G6877" s="58"/>
      <c r="H6877" s="58"/>
      <c r="I6877" s="58"/>
      <c r="J6877" s="58"/>
      <c r="K6877" s="58"/>
      <c r="L6877" s="58"/>
      <c r="M6877" s="58"/>
      <c r="N6877" s="58"/>
      <c r="O6877" s="58"/>
      <c r="P6877" s="58"/>
      <c r="Q6877" s="58"/>
      <c r="R6877" s="58"/>
      <c r="S6877" s="58"/>
      <c r="T6877" s="58"/>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6"/>
      <c r="B6878" s="159"/>
      <c r="C6878" s="57"/>
      <c r="D6878" s="58"/>
      <c r="E6878" s="58"/>
      <c r="F6878" s="58"/>
      <c r="G6878" s="58"/>
      <c r="H6878" s="58"/>
      <c r="I6878" s="58"/>
      <c r="J6878" s="58"/>
      <c r="K6878" s="58"/>
      <c r="L6878" s="58"/>
      <c r="M6878" s="58"/>
      <c r="N6878" s="58"/>
      <c r="O6878" s="58"/>
      <c r="P6878" s="58"/>
      <c r="Q6878" s="58"/>
      <c r="R6878" s="58"/>
      <c r="S6878" s="58"/>
      <c r="T6878" s="58"/>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6"/>
      <c r="B6879" s="159"/>
      <c r="C6879" s="57"/>
      <c r="D6879" s="58"/>
      <c r="E6879" s="58"/>
      <c r="F6879" s="58"/>
      <c r="G6879" s="58"/>
      <c r="H6879" s="58"/>
      <c r="I6879" s="58"/>
      <c r="J6879" s="58"/>
      <c r="K6879" s="58"/>
      <c r="L6879" s="58"/>
      <c r="M6879" s="58"/>
      <c r="N6879" s="58"/>
      <c r="O6879" s="58"/>
      <c r="P6879" s="58"/>
      <c r="Q6879" s="58"/>
      <c r="R6879" s="58"/>
      <c r="S6879" s="58"/>
      <c r="T6879" s="58"/>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6"/>
      <c r="B6880" s="159"/>
      <c r="C6880" s="57"/>
      <c r="D6880" s="58"/>
      <c r="E6880" s="58"/>
      <c r="F6880" s="58"/>
      <c r="G6880" s="58"/>
      <c r="H6880" s="58"/>
      <c r="I6880" s="58"/>
      <c r="J6880" s="58"/>
      <c r="K6880" s="58"/>
      <c r="L6880" s="58"/>
      <c r="M6880" s="58"/>
      <c r="N6880" s="58"/>
      <c r="O6880" s="58"/>
      <c r="P6880" s="58"/>
      <c r="Q6880" s="58"/>
      <c r="R6880" s="58"/>
      <c r="S6880" s="58"/>
      <c r="T6880" s="58"/>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6"/>
      <c r="B6881" s="159"/>
      <c r="C6881" s="57"/>
      <c r="D6881" s="58"/>
      <c r="E6881" s="58"/>
      <c r="F6881" s="58"/>
      <c r="G6881" s="58"/>
      <c r="H6881" s="58"/>
      <c r="I6881" s="58"/>
      <c r="J6881" s="58"/>
      <c r="K6881" s="58"/>
      <c r="L6881" s="58"/>
      <c r="M6881" s="58"/>
      <c r="N6881" s="58"/>
      <c r="O6881" s="58"/>
      <c r="P6881" s="58"/>
      <c r="Q6881" s="58"/>
      <c r="R6881" s="58"/>
      <c r="S6881" s="58"/>
      <c r="T6881" s="58"/>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6"/>
      <c r="B6882" s="159"/>
      <c r="C6882" s="57"/>
      <c r="D6882" s="58"/>
      <c r="E6882" s="58"/>
      <c r="F6882" s="58"/>
      <c r="G6882" s="58"/>
      <c r="H6882" s="58"/>
      <c r="I6882" s="58"/>
      <c r="J6882" s="58"/>
      <c r="K6882" s="58"/>
      <c r="L6882" s="58"/>
      <c r="M6882" s="58"/>
      <c r="N6882" s="58"/>
      <c r="O6882" s="58"/>
      <c r="P6882" s="58"/>
      <c r="Q6882" s="58"/>
      <c r="R6882" s="58"/>
      <c r="S6882" s="58"/>
      <c r="T6882" s="58"/>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6"/>
      <c r="B6883" s="159"/>
      <c r="C6883" s="57"/>
      <c r="D6883" s="58"/>
      <c r="E6883" s="58"/>
      <c r="F6883" s="58"/>
      <c r="G6883" s="58"/>
      <c r="H6883" s="58"/>
      <c r="I6883" s="58"/>
      <c r="J6883" s="58"/>
      <c r="K6883" s="58"/>
      <c r="L6883" s="58"/>
      <c r="M6883" s="58"/>
      <c r="N6883" s="58"/>
      <c r="O6883" s="58"/>
      <c r="P6883" s="58"/>
      <c r="Q6883" s="58"/>
      <c r="R6883" s="58"/>
      <c r="S6883" s="58"/>
      <c r="T6883" s="58"/>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6"/>
      <c r="B6884" s="159"/>
      <c r="C6884" s="57"/>
      <c r="D6884" s="58"/>
      <c r="E6884" s="58"/>
      <c r="F6884" s="58"/>
      <c r="G6884" s="58"/>
      <c r="H6884" s="58"/>
      <c r="I6884" s="58"/>
      <c r="J6884" s="58"/>
      <c r="K6884" s="58"/>
      <c r="L6884" s="58"/>
      <c r="M6884" s="58"/>
      <c r="N6884" s="58"/>
      <c r="O6884" s="58"/>
      <c r="P6884" s="58"/>
      <c r="Q6884" s="58"/>
      <c r="R6884" s="58"/>
      <c r="S6884" s="58"/>
      <c r="T6884" s="58"/>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6"/>
      <c r="B6885" s="159"/>
      <c r="C6885" s="57"/>
      <c r="D6885" s="58"/>
      <c r="E6885" s="58"/>
      <c r="F6885" s="58"/>
      <c r="G6885" s="58"/>
      <c r="H6885" s="58"/>
      <c r="I6885" s="58"/>
      <c r="J6885" s="58"/>
      <c r="K6885" s="58"/>
      <c r="L6885" s="58"/>
      <c r="M6885" s="58"/>
      <c r="N6885" s="58"/>
      <c r="O6885" s="58"/>
      <c r="P6885" s="58"/>
      <c r="Q6885" s="58"/>
      <c r="R6885" s="58"/>
      <c r="S6885" s="58"/>
      <c r="T6885" s="58"/>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6"/>
      <c r="B6886" s="159"/>
      <c r="C6886" s="57"/>
      <c r="D6886" s="58"/>
      <c r="E6886" s="58"/>
      <c r="F6886" s="58"/>
      <c r="G6886" s="58"/>
      <c r="H6886" s="58"/>
      <c r="I6886" s="58"/>
      <c r="J6886" s="58"/>
      <c r="K6886" s="58"/>
      <c r="L6886" s="58"/>
      <c r="M6886" s="58"/>
      <c r="N6886" s="58"/>
      <c r="O6886" s="58"/>
      <c r="P6886" s="58"/>
      <c r="Q6886" s="58"/>
      <c r="R6886" s="58"/>
      <c r="S6886" s="58"/>
      <c r="T6886" s="58"/>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6"/>
      <c r="B6887" s="159"/>
      <c r="C6887" s="57"/>
      <c r="D6887" s="58"/>
      <c r="E6887" s="58"/>
      <c r="F6887" s="58"/>
      <c r="G6887" s="58"/>
      <c r="H6887" s="58"/>
      <c r="I6887" s="58"/>
      <c r="J6887" s="58"/>
      <c r="K6887" s="58"/>
      <c r="L6887" s="58"/>
      <c r="M6887" s="58"/>
      <c r="N6887" s="58"/>
      <c r="O6887" s="58"/>
      <c r="P6887" s="58"/>
      <c r="Q6887" s="58"/>
      <c r="R6887" s="58"/>
      <c r="S6887" s="58"/>
      <c r="T6887" s="58"/>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6"/>
      <c r="B6888" s="159"/>
      <c r="C6888" s="57"/>
      <c r="D6888" s="58"/>
      <c r="E6888" s="58"/>
      <c r="F6888" s="58"/>
      <c r="G6888" s="58"/>
      <c r="H6888" s="58"/>
      <c r="I6888" s="58"/>
      <c r="J6888" s="58"/>
      <c r="K6888" s="58"/>
      <c r="L6888" s="58"/>
      <c r="M6888" s="58"/>
      <c r="N6888" s="58"/>
      <c r="O6888" s="58"/>
      <c r="P6888" s="58"/>
      <c r="Q6888" s="58"/>
      <c r="R6888" s="58"/>
      <c r="S6888" s="58"/>
      <c r="T6888" s="58"/>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6"/>
      <c r="B6889" s="159"/>
      <c r="C6889" s="57"/>
      <c r="D6889" s="58"/>
      <c r="E6889" s="58"/>
      <c r="F6889" s="58"/>
      <c r="G6889" s="58"/>
      <c r="H6889" s="58"/>
      <c r="I6889" s="58"/>
      <c r="J6889" s="58"/>
      <c r="K6889" s="58"/>
      <c r="L6889" s="58"/>
      <c r="M6889" s="58"/>
      <c r="N6889" s="58"/>
      <c r="O6889" s="58"/>
      <c r="P6889" s="58"/>
      <c r="Q6889" s="58"/>
      <c r="R6889" s="58"/>
      <c r="S6889" s="58"/>
      <c r="T6889" s="58"/>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6"/>
      <c r="B6890" s="159"/>
      <c r="C6890" s="57"/>
      <c r="D6890" s="58"/>
      <c r="E6890" s="58"/>
      <c r="F6890" s="58"/>
      <c r="G6890" s="58"/>
      <c r="H6890" s="58"/>
      <c r="I6890" s="58"/>
      <c r="J6890" s="58"/>
      <c r="K6890" s="58"/>
      <c r="L6890" s="58"/>
      <c r="M6890" s="58"/>
      <c r="N6890" s="58"/>
      <c r="O6890" s="58"/>
      <c r="P6890" s="58"/>
      <c r="Q6890" s="58"/>
      <c r="R6890" s="58"/>
      <c r="S6890" s="58"/>
      <c r="T6890" s="58"/>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6"/>
      <c r="B6891" s="159"/>
      <c r="C6891" s="57"/>
      <c r="D6891" s="58"/>
      <c r="E6891" s="58"/>
      <c r="F6891" s="58"/>
      <c r="G6891" s="58"/>
      <c r="H6891" s="58"/>
      <c r="I6891" s="58"/>
      <c r="J6891" s="58"/>
      <c r="K6891" s="58"/>
      <c r="L6891" s="58"/>
      <c r="M6891" s="58"/>
      <c r="N6891" s="58"/>
      <c r="O6891" s="58"/>
      <c r="P6891" s="58"/>
      <c r="Q6891" s="58"/>
      <c r="R6891" s="58"/>
      <c r="S6891" s="58"/>
      <c r="T6891" s="58"/>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6"/>
      <c r="B6892" s="159"/>
      <c r="C6892" s="57"/>
      <c r="D6892" s="58"/>
      <c r="E6892" s="58"/>
      <c r="F6892" s="58"/>
      <c r="G6892" s="58"/>
      <c r="H6892" s="58"/>
      <c r="I6892" s="58"/>
      <c r="J6892" s="58"/>
      <c r="K6892" s="58"/>
      <c r="L6892" s="58"/>
      <c r="M6892" s="58"/>
      <c r="N6892" s="58"/>
      <c r="O6892" s="58"/>
      <c r="P6892" s="58"/>
      <c r="Q6892" s="58"/>
      <c r="R6892" s="58"/>
      <c r="S6892" s="58"/>
      <c r="T6892" s="58"/>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6"/>
      <c r="B6893" s="159"/>
      <c r="C6893" s="57"/>
      <c r="D6893" s="58"/>
      <c r="E6893" s="58"/>
      <c r="F6893" s="58"/>
      <c r="G6893" s="58"/>
      <c r="H6893" s="58"/>
      <c r="I6893" s="58"/>
      <c r="J6893" s="58"/>
      <c r="K6893" s="58"/>
      <c r="L6893" s="58"/>
      <c r="M6893" s="58"/>
      <c r="N6893" s="58"/>
      <c r="O6893" s="58"/>
      <c r="P6893" s="58"/>
      <c r="Q6893" s="58"/>
      <c r="R6893" s="58"/>
      <c r="S6893" s="58"/>
      <c r="T6893" s="58"/>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6"/>
      <c r="B6894" s="159"/>
      <c r="C6894" s="57"/>
      <c r="D6894" s="58"/>
      <c r="E6894" s="58"/>
      <c r="F6894" s="58"/>
      <c r="G6894" s="58"/>
      <c r="H6894" s="58"/>
      <c r="I6894" s="58"/>
      <c r="J6894" s="58"/>
      <c r="K6894" s="58"/>
      <c r="L6894" s="58"/>
      <c r="M6894" s="58"/>
      <c r="N6894" s="58"/>
      <c r="O6894" s="58"/>
      <c r="P6894" s="58"/>
      <c r="Q6894" s="58"/>
      <c r="R6894" s="58"/>
      <c r="S6894" s="58"/>
      <c r="T6894" s="58"/>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6"/>
      <c r="B6895" s="159"/>
      <c r="C6895" s="57"/>
      <c r="D6895" s="58"/>
      <c r="E6895" s="58"/>
      <c r="F6895" s="58"/>
      <c r="G6895" s="58"/>
      <c r="H6895" s="58"/>
      <c r="I6895" s="58"/>
      <c r="J6895" s="58"/>
      <c r="K6895" s="58"/>
      <c r="L6895" s="58"/>
      <c r="M6895" s="58"/>
      <c r="N6895" s="58"/>
      <c r="O6895" s="58"/>
      <c r="P6895" s="58"/>
      <c r="Q6895" s="58"/>
      <c r="R6895" s="58"/>
      <c r="S6895" s="58"/>
      <c r="T6895" s="58"/>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6"/>
      <c r="B6896" s="159"/>
      <c r="C6896" s="57"/>
      <c r="D6896" s="58"/>
      <c r="E6896" s="58"/>
      <c r="F6896" s="58"/>
      <c r="G6896" s="58"/>
      <c r="H6896" s="58"/>
      <c r="I6896" s="58"/>
      <c r="J6896" s="58"/>
      <c r="K6896" s="58"/>
      <c r="L6896" s="58"/>
      <c r="M6896" s="58"/>
      <c r="N6896" s="58"/>
      <c r="O6896" s="58"/>
      <c r="P6896" s="58"/>
      <c r="Q6896" s="58"/>
      <c r="R6896" s="58"/>
      <c r="S6896" s="58"/>
      <c r="T6896" s="58"/>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6"/>
      <c r="B6897" s="159"/>
      <c r="C6897" s="57"/>
      <c r="D6897" s="58"/>
      <c r="E6897" s="58"/>
      <c r="F6897" s="58"/>
      <c r="G6897" s="58"/>
      <c r="H6897" s="58"/>
      <c r="I6897" s="58"/>
      <c r="J6897" s="58"/>
      <c r="K6897" s="58"/>
      <c r="L6897" s="58"/>
      <c r="M6897" s="58"/>
      <c r="N6897" s="58"/>
      <c r="O6897" s="58"/>
      <c r="P6897" s="58"/>
      <c r="Q6897" s="58"/>
      <c r="R6897" s="58"/>
      <c r="S6897" s="58"/>
      <c r="T6897" s="58"/>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6"/>
      <c r="B6898" s="159"/>
      <c r="C6898" s="57"/>
      <c r="D6898" s="58"/>
      <c r="E6898" s="58"/>
      <c r="F6898" s="58"/>
      <c r="G6898" s="58"/>
      <c r="H6898" s="58"/>
      <c r="I6898" s="58"/>
      <c r="J6898" s="58"/>
      <c r="K6898" s="58"/>
      <c r="L6898" s="58"/>
      <c r="M6898" s="58"/>
      <c r="N6898" s="58"/>
      <c r="O6898" s="58"/>
      <c r="P6898" s="58"/>
      <c r="Q6898" s="58"/>
      <c r="R6898" s="58"/>
      <c r="S6898" s="58"/>
      <c r="T6898" s="58"/>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6"/>
      <c r="B6899" s="159"/>
      <c r="C6899" s="57"/>
      <c r="D6899" s="58"/>
      <c r="E6899" s="58"/>
      <c r="F6899" s="58"/>
      <c r="G6899" s="58"/>
      <c r="H6899" s="58"/>
      <c r="I6899" s="58"/>
      <c r="J6899" s="58"/>
      <c r="K6899" s="58"/>
      <c r="L6899" s="58"/>
      <c r="M6899" s="58"/>
      <c r="N6899" s="58"/>
      <c r="O6899" s="58"/>
      <c r="P6899" s="58"/>
      <c r="Q6899" s="58"/>
      <c r="R6899" s="58"/>
      <c r="S6899" s="58"/>
      <c r="T6899" s="58"/>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6"/>
      <c r="B6900" s="159"/>
      <c r="C6900" s="57"/>
      <c r="D6900" s="58"/>
      <c r="E6900" s="58"/>
      <c r="F6900" s="58"/>
      <c r="G6900" s="58"/>
      <c r="H6900" s="58"/>
      <c r="I6900" s="58"/>
      <c r="J6900" s="58"/>
      <c r="K6900" s="58"/>
      <c r="L6900" s="58"/>
      <c r="M6900" s="58"/>
      <c r="N6900" s="58"/>
      <c r="O6900" s="58"/>
      <c r="P6900" s="58"/>
      <c r="Q6900" s="58"/>
      <c r="R6900" s="58"/>
      <c r="S6900" s="58"/>
      <c r="T6900" s="58"/>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6"/>
      <c r="B6901" s="159"/>
      <c r="C6901" s="57"/>
      <c r="D6901" s="58"/>
      <c r="E6901" s="58"/>
      <c r="F6901" s="58"/>
      <c r="G6901" s="58"/>
      <c r="H6901" s="58"/>
      <c r="I6901" s="58"/>
      <c r="J6901" s="58"/>
      <c r="K6901" s="58"/>
      <c r="L6901" s="58"/>
      <c r="M6901" s="58"/>
      <c r="N6901" s="58"/>
      <c r="O6901" s="58"/>
      <c r="P6901" s="58"/>
      <c r="Q6901" s="58"/>
      <c r="R6901" s="58"/>
      <c r="S6901" s="58"/>
      <c r="T6901" s="58"/>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6"/>
      <c r="B6902" s="159"/>
      <c r="C6902" s="57"/>
      <c r="D6902" s="58"/>
      <c r="E6902" s="58"/>
      <c r="F6902" s="58"/>
      <c r="G6902" s="58"/>
      <c r="H6902" s="58"/>
      <c r="I6902" s="58"/>
      <c r="J6902" s="58"/>
      <c r="K6902" s="58"/>
      <c r="L6902" s="58"/>
      <c r="M6902" s="58"/>
      <c r="N6902" s="58"/>
      <c r="O6902" s="58"/>
      <c r="P6902" s="58"/>
      <c r="Q6902" s="58"/>
      <c r="R6902" s="58"/>
      <c r="S6902" s="58"/>
      <c r="T6902" s="58"/>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6"/>
      <c r="B6903" s="159"/>
      <c r="C6903" s="57"/>
      <c r="D6903" s="58"/>
      <c r="E6903" s="58"/>
      <c r="F6903" s="58"/>
      <c r="G6903" s="58"/>
      <c r="H6903" s="58"/>
      <c r="I6903" s="58"/>
      <c r="J6903" s="58"/>
      <c r="K6903" s="58"/>
      <c r="L6903" s="58"/>
      <c r="M6903" s="58"/>
      <c r="N6903" s="58"/>
      <c r="O6903" s="58"/>
      <c r="P6903" s="58"/>
      <c r="Q6903" s="58"/>
      <c r="R6903" s="58"/>
      <c r="S6903" s="58"/>
      <c r="T6903" s="58"/>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6"/>
      <c r="B6904" s="159"/>
      <c r="C6904" s="57"/>
      <c r="D6904" s="58"/>
      <c r="E6904" s="58"/>
      <c r="F6904" s="58"/>
      <c r="G6904" s="58"/>
      <c r="H6904" s="58"/>
      <c r="I6904" s="58"/>
      <c r="J6904" s="58"/>
      <c r="K6904" s="58"/>
      <c r="L6904" s="58"/>
      <c r="M6904" s="58"/>
      <c r="N6904" s="58"/>
      <c r="O6904" s="58"/>
      <c r="P6904" s="58"/>
      <c r="Q6904" s="58"/>
      <c r="R6904" s="58"/>
      <c r="S6904" s="58"/>
      <c r="T6904" s="58"/>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6"/>
      <c r="B6905" s="159"/>
      <c r="C6905" s="57"/>
      <c r="D6905" s="58"/>
      <c r="E6905" s="58"/>
      <c r="F6905" s="58"/>
      <c r="G6905" s="58"/>
      <c r="H6905" s="58"/>
      <c r="I6905" s="58"/>
      <c r="J6905" s="58"/>
      <c r="K6905" s="58"/>
      <c r="L6905" s="58"/>
      <c r="M6905" s="58"/>
      <c r="N6905" s="58"/>
      <c r="O6905" s="58"/>
      <c r="P6905" s="58"/>
      <c r="Q6905" s="58"/>
      <c r="R6905" s="58"/>
      <c r="S6905" s="58"/>
      <c r="T6905" s="58"/>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6"/>
      <c r="B6906" s="159"/>
      <c r="C6906" s="57"/>
      <c r="D6906" s="58"/>
      <c r="E6906" s="58"/>
      <c r="F6906" s="58"/>
      <c r="G6906" s="58"/>
      <c r="H6906" s="58"/>
      <c r="I6906" s="58"/>
      <c r="J6906" s="58"/>
      <c r="K6906" s="58"/>
      <c r="L6906" s="58"/>
      <c r="M6906" s="58"/>
      <c r="N6906" s="58"/>
      <c r="O6906" s="58"/>
      <c r="P6906" s="58"/>
      <c r="Q6906" s="58"/>
      <c r="R6906" s="58"/>
      <c r="S6906" s="58"/>
      <c r="T6906" s="58"/>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6"/>
      <c r="B6907" s="159"/>
      <c r="C6907" s="57"/>
      <c r="D6907" s="58"/>
      <c r="E6907" s="58"/>
      <c r="F6907" s="58"/>
      <c r="G6907" s="58"/>
      <c r="H6907" s="58"/>
      <c r="I6907" s="58"/>
      <c r="J6907" s="58"/>
      <c r="K6907" s="58"/>
      <c r="L6907" s="58"/>
      <c r="M6907" s="58"/>
      <c r="N6907" s="58"/>
      <c r="O6907" s="58"/>
      <c r="P6907" s="58"/>
      <c r="Q6907" s="58"/>
      <c r="R6907" s="58"/>
      <c r="S6907" s="58"/>
      <c r="T6907" s="58"/>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6"/>
      <c r="B6908" s="159"/>
      <c r="C6908" s="57"/>
      <c r="D6908" s="58"/>
      <c r="E6908" s="58"/>
      <c r="F6908" s="58"/>
      <c r="G6908" s="58"/>
      <c r="H6908" s="58"/>
      <c r="I6908" s="58"/>
      <c r="J6908" s="58"/>
      <c r="K6908" s="58"/>
      <c r="L6908" s="58"/>
      <c r="M6908" s="58"/>
      <c r="N6908" s="58"/>
      <c r="O6908" s="58"/>
      <c r="P6908" s="58"/>
      <c r="Q6908" s="58"/>
      <c r="R6908" s="58"/>
      <c r="S6908" s="58"/>
      <c r="T6908" s="58"/>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6"/>
      <c r="B6909" s="159"/>
      <c r="C6909" s="57"/>
      <c r="D6909" s="58"/>
      <c r="E6909" s="58"/>
      <c r="F6909" s="58"/>
      <c r="G6909" s="58"/>
      <c r="H6909" s="58"/>
      <c r="I6909" s="58"/>
      <c r="J6909" s="58"/>
      <c r="K6909" s="58"/>
      <c r="L6909" s="58"/>
      <c r="M6909" s="58"/>
      <c r="N6909" s="58"/>
      <c r="O6909" s="58"/>
      <c r="P6909" s="58"/>
      <c r="Q6909" s="58"/>
      <c r="R6909" s="58"/>
      <c r="S6909" s="58"/>
      <c r="T6909" s="58"/>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6"/>
      <c r="B6910" s="159"/>
      <c r="C6910" s="57"/>
      <c r="D6910" s="58"/>
      <c r="E6910" s="58"/>
      <c r="F6910" s="58"/>
      <c r="G6910" s="58"/>
      <c r="H6910" s="58"/>
      <c r="I6910" s="58"/>
      <c r="J6910" s="58"/>
      <c r="K6910" s="58"/>
      <c r="L6910" s="58"/>
      <c r="M6910" s="58"/>
      <c r="N6910" s="58"/>
      <c r="O6910" s="58"/>
      <c r="P6910" s="58"/>
      <c r="Q6910" s="58"/>
      <c r="R6910" s="58"/>
      <c r="S6910" s="58"/>
      <c r="T6910" s="58"/>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6"/>
      <c r="B6911" s="159"/>
      <c r="C6911" s="57"/>
      <c r="D6911" s="58"/>
      <c r="E6911" s="58"/>
      <c r="F6911" s="58"/>
      <c r="G6911" s="58"/>
      <c r="H6911" s="58"/>
      <c r="I6911" s="58"/>
      <c r="J6911" s="58"/>
      <c r="K6911" s="58"/>
      <c r="L6911" s="58"/>
      <c r="M6911" s="58"/>
      <c r="N6911" s="58"/>
      <c r="O6911" s="58"/>
      <c r="P6911" s="58"/>
      <c r="Q6911" s="58"/>
      <c r="R6911" s="58"/>
      <c r="S6911" s="58"/>
      <c r="T6911" s="58"/>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6"/>
      <c r="B6912" s="159"/>
      <c r="C6912" s="57"/>
      <c r="D6912" s="58"/>
      <c r="E6912" s="58"/>
      <c r="F6912" s="58"/>
      <c r="G6912" s="58"/>
      <c r="H6912" s="58"/>
      <c r="I6912" s="58"/>
      <c r="J6912" s="58"/>
      <c r="K6912" s="58"/>
      <c r="L6912" s="58"/>
      <c r="M6912" s="58"/>
      <c r="N6912" s="58"/>
      <c r="O6912" s="58"/>
      <c r="P6912" s="58"/>
      <c r="Q6912" s="58"/>
      <c r="R6912" s="58"/>
      <c r="S6912" s="58"/>
      <c r="T6912" s="58"/>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6"/>
      <c r="B6913" s="159"/>
      <c r="C6913" s="57"/>
      <c r="D6913" s="58"/>
      <c r="E6913" s="58"/>
      <c r="F6913" s="58"/>
      <c r="G6913" s="58"/>
      <c r="H6913" s="58"/>
      <c r="I6913" s="58"/>
      <c r="J6913" s="58"/>
      <c r="K6913" s="58"/>
      <c r="L6913" s="58"/>
      <c r="M6913" s="58"/>
      <c r="N6913" s="58"/>
      <c r="O6913" s="58"/>
      <c r="P6913" s="58"/>
      <c r="Q6913" s="58"/>
      <c r="R6913" s="58"/>
      <c r="S6913" s="58"/>
      <c r="T6913" s="58"/>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6"/>
      <c r="B6914" s="159"/>
      <c r="C6914" s="57"/>
      <c r="D6914" s="58"/>
      <c r="E6914" s="58"/>
      <c r="F6914" s="58"/>
      <c r="G6914" s="58"/>
      <c r="H6914" s="58"/>
      <c r="I6914" s="58"/>
      <c r="J6914" s="58"/>
      <c r="K6914" s="58"/>
      <c r="L6914" s="58"/>
      <c r="M6914" s="58"/>
      <c r="N6914" s="58"/>
      <c r="O6914" s="58"/>
      <c r="P6914" s="58"/>
      <c r="Q6914" s="58"/>
      <c r="R6914" s="58"/>
      <c r="S6914" s="58"/>
      <c r="T6914" s="58"/>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6"/>
      <c r="B6915" s="159"/>
      <c r="C6915" s="57"/>
      <c r="D6915" s="58"/>
      <c r="E6915" s="58"/>
      <c r="F6915" s="58"/>
      <c r="G6915" s="58"/>
      <c r="H6915" s="58"/>
      <c r="I6915" s="58"/>
      <c r="J6915" s="58"/>
      <c r="K6915" s="58"/>
      <c r="L6915" s="58"/>
      <c r="M6915" s="58"/>
      <c r="N6915" s="58"/>
      <c r="O6915" s="58"/>
      <c r="P6915" s="58"/>
      <c r="Q6915" s="58"/>
      <c r="R6915" s="58"/>
      <c r="S6915" s="58"/>
      <c r="T6915" s="58"/>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6"/>
      <c r="B6916" s="159"/>
      <c r="C6916" s="57"/>
      <c r="D6916" s="58"/>
      <c r="E6916" s="58"/>
      <c r="F6916" s="58"/>
      <c r="G6916" s="58"/>
      <c r="H6916" s="58"/>
      <c r="I6916" s="58"/>
      <c r="J6916" s="58"/>
      <c r="K6916" s="58"/>
      <c r="L6916" s="58"/>
      <c r="M6916" s="58"/>
      <c r="N6916" s="58"/>
      <c r="O6916" s="58"/>
      <c r="P6916" s="58"/>
      <c r="Q6916" s="58"/>
      <c r="R6916" s="58"/>
      <c r="S6916" s="58"/>
      <c r="T6916" s="58"/>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6"/>
      <c r="B6917" s="159"/>
      <c r="C6917" s="57"/>
      <c r="D6917" s="58"/>
      <c r="E6917" s="58"/>
      <c r="F6917" s="58"/>
      <c r="G6917" s="58"/>
      <c r="H6917" s="58"/>
      <c r="I6917" s="58"/>
      <c r="J6917" s="58"/>
      <c r="K6917" s="58"/>
      <c r="L6917" s="58"/>
      <c r="M6917" s="58"/>
      <c r="N6917" s="58"/>
      <c r="O6917" s="58"/>
      <c r="P6917" s="58"/>
      <c r="Q6917" s="58"/>
      <c r="R6917" s="58"/>
      <c r="S6917" s="58"/>
      <c r="T6917" s="58"/>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6"/>
      <c r="B6918" s="159"/>
      <c r="C6918" s="57"/>
      <c r="D6918" s="58"/>
      <c r="E6918" s="58"/>
      <c r="F6918" s="58"/>
      <c r="G6918" s="58"/>
      <c r="H6918" s="58"/>
      <c r="I6918" s="58"/>
      <c r="J6918" s="58"/>
      <c r="K6918" s="58"/>
      <c r="L6918" s="58"/>
      <c r="M6918" s="58"/>
      <c r="N6918" s="58"/>
      <c r="O6918" s="58"/>
      <c r="P6918" s="58"/>
      <c r="Q6918" s="58"/>
      <c r="R6918" s="58"/>
      <c r="S6918" s="58"/>
      <c r="T6918" s="58"/>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6"/>
      <c r="B6919" s="159"/>
      <c r="C6919" s="57"/>
      <c r="D6919" s="58"/>
      <c r="E6919" s="58"/>
      <c r="F6919" s="58"/>
      <c r="G6919" s="58"/>
      <c r="H6919" s="58"/>
      <c r="I6919" s="58"/>
      <c r="J6919" s="58"/>
      <c r="K6919" s="58"/>
      <c r="L6919" s="58"/>
      <c r="M6919" s="58"/>
      <c r="N6919" s="58"/>
      <c r="O6919" s="58"/>
      <c r="P6919" s="58"/>
      <c r="Q6919" s="58"/>
      <c r="R6919" s="58"/>
      <c r="S6919" s="58"/>
      <c r="T6919" s="58"/>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6"/>
      <c r="B6920" s="159"/>
      <c r="C6920" s="57"/>
      <c r="D6920" s="58"/>
      <c r="E6920" s="58"/>
      <c r="F6920" s="58"/>
      <c r="G6920" s="58"/>
      <c r="H6920" s="58"/>
      <c r="I6920" s="58"/>
      <c r="J6920" s="58"/>
      <c r="K6920" s="58"/>
      <c r="L6920" s="58"/>
      <c r="M6920" s="58"/>
      <c r="N6920" s="58"/>
      <c r="O6920" s="58"/>
      <c r="P6920" s="58"/>
      <c r="Q6920" s="58"/>
      <c r="R6920" s="58"/>
      <c r="S6920" s="58"/>
      <c r="T6920" s="58"/>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6"/>
      <c r="B6921" s="159"/>
      <c r="C6921" s="57"/>
      <c r="D6921" s="58"/>
      <c r="E6921" s="58"/>
      <c r="F6921" s="58"/>
      <c r="G6921" s="58"/>
      <c r="H6921" s="58"/>
      <c r="I6921" s="58"/>
      <c r="J6921" s="58"/>
      <c r="K6921" s="58"/>
      <c r="L6921" s="58"/>
      <c r="M6921" s="58"/>
      <c r="N6921" s="58"/>
      <c r="O6921" s="58"/>
      <c r="P6921" s="58"/>
      <c r="Q6921" s="58"/>
      <c r="R6921" s="58"/>
      <c r="S6921" s="58"/>
      <c r="T6921" s="58"/>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6"/>
      <c r="B6922" s="159"/>
      <c r="C6922" s="57"/>
      <c r="D6922" s="58"/>
      <c r="E6922" s="58"/>
      <c r="F6922" s="58"/>
      <c r="G6922" s="58"/>
      <c r="H6922" s="58"/>
      <c r="I6922" s="58"/>
      <c r="J6922" s="58"/>
      <c r="K6922" s="58"/>
      <c r="L6922" s="58"/>
      <c r="M6922" s="58"/>
      <c r="N6922" s="58"/>
      <c r="O6922" s="58"/>
      <c r="P6922" s="58"/>
      <c r="Q6922" s="58"/>
      <c r="R6922" s="58"/>
      <c r="S6922" s="58"/>
      <c r="T6922" s="58"/>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6"/>
      <c r="B6923" s="159"/>
      <c r="C6923" s="57"/>
      <c r="D6923" s="58"/>
      <c r="E6923" s="58"/>
      <c r="F6923" s="58"/>
      <c r="G6923" s="58"/>
      <c r="H6923" s="58"/>
      <c r="I6923" s="58"/>
      <c r="J6923" s="58"/>
      <c r="K6923" s="58"/>
      <c r="L6923" s="58"/>
      <c r="M6923" s="58"/>
      <c r="N6923" s="58"/>
      <c r="O6923" s="58"/>
      <c r="P6923" s="58"/>
      <c r="Q6923" s="58"/>
      <c r="R6923" s="58"/>
      <c r="S6923" s="58"/>
      <c r="T6923" s="58"/>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6"/>
      <c r="B6924" s="159"/>
      <c r="C6924" s="57"/>
      <c r="D6924" s="58"/>
      <c r="E6924" s="58"/>
      <c r="F6924" s="58"/>
      <c r="G6924" s="58"/>
      <c r="H6924" s="58"/>
      <c r="I6924" s="58"/>
      <c r="J6924" s="58"/>
      <c r="K6924" s="58"/>
      <c r="L6924" s="58"/>
      <c r="M6924" s="58"/>
      <c r="N6924" s="58"/>
      <c r="O6924" s="58"/>
      <c r="P6924" s="58"/>
      <c r="Q6924" s="58"/>
      <c r="R6924" s="58"/>
      <c r="S6924" s="58"/>
      <c r="T6924" s="58"/>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6"/>
      <c r="B6925" s="159"/>
      <c r="C6925" s="57"/>
      <c r="D6925" s="58"/>
      <c r="E6925" s="58"/>
      <c r="F6925" s="58"/>
      <c r="G6925" s="58"/>
      <c r="H6925" s="58"/>
      <c r="I6925" s="58"/>
      <c r="J6925" s="58"/>
      <c r="K6925" s="58"/>
      <c r="L6925" s="58"/>
      <c r="M6925" s="58"/>
      <c r="N6925" s="58"/>
      <c r="O6925" s="58"/>
      <c r="P6925" s="58"/>
      <c r="Q6925" s="58"/>
      <c r="R6925" s="58"/>
      <c r="S6925" s="58"/>
      <c r="T6925" s="58"/>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6"/>
      <c r="B6926" s="159"/>
      <c r="C6926" s="57"/>
      <c r="D6926" s="58"/>
      <c r="E6926" s="58"/>
      <c r="F6926" s="58"/>
      <c r="G6926" s="58"/>
      <c r="H6926" s="58"/>
      <c r="I6926" s="58"/>
      <c r="J6926" s="58"/>
      <c r="K6926" s="58"/>
      <c r="L6926" s="58"/>
      <c r="M6926" s="58"/>
      <c r="N6926" s="58"/>
      <c r="O6926" s="58"/>
      <c r="P6926" s="58"/>
      <c r="Q6926" s="58"/>
      <c r="R6926" s="58"/>
      <c r="S6926" s="58"/>
      <c r="T6926" s="58"/>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6"/>
      <c r="B6927" s="159"/>
      <c r="C6927" s="57"/>
      <c r="D6927" s="58"/>
      <c r="E6927" s="58"/>
      <c r="F6927" s="58"/>
      <c r="G6927" s="58"/>
      <c r="H6927" s="58"/>
      <c r="I6927" s="58"/>
      <c r="J6927" s="58"/>
      <c r="K6927" s="58"/>
      <c r="L6927" s="58"/>
      <c r="M6927" s="58"/>
      <c r="N6927" s="58"/>
      <c r="O6927" s="58"/>
      <c r="P6927" s="58"/>
      <c r="Q6927" s="58"/>
      <c r="R6927" s="58"/>
      <c r="S6927" s="58"/>
      <c r="T6927" s="58"/>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6"/>
      <c r="B6928" s="159"/>
      <c r="C6928" s="57"/>
      <c r="D6928" s="58"/>
      <c r="E6928" s="58"/>
      <c r="F6928" s="58"/>
      <c r="G6928" s="58"/>
      <c r="H6928" s="58"/>
      <c r="I6928" s="58"/>
      <c r="J6928" s="58"/>
      <c r="K6928" s="58"/>
      <c r="L6928" s="58"/>
      <c r="M6928" s="58"/>
      <c r="N6928" s="58"/>
      <c r="O6928" s="58"/>
      <c r="P6928" s="58"/>
      <c r="Q6928" s="58"/>
      <c r="R6928" s="58"/>
      <c r="S6928" s="58"/>
      <c r="T6928" s="58"/>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6"/>
      <c r="B6929" s="159"/>
      <c r="C6929" s="57"/>
      <c r="D6929" s="58"/>
      <c r="E6929" s="58"/>
      <c r="F6929" s="58"/>
      <c r="G6929" s="58"/>
      <c r="H6929" s="58"/>
      <c r="I6929" s="58"/>
      <c r="J6929" s="58"/>
      <c r="K6929" s="58"/>
      <c r="L6929" s="58"/>
      <c r="M6929" s="58"/>
      <c r="N6929" s="58"/>
      <c r="O6929" s="58"/>
      <c r="P6929" s="58"/>
      <c r="Q6929" s="58"/>
      <c r="R6929" s="58"/>
      <c r="S6929" s="58"/>
      <c r="T6929" s="58"/>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6"/>
      <c r="B6930" s="159"/>
      <c r="C6930" s="57"/>
      <c r="D6930" s="58"/>
      <c r="E6930" s="58"/>
      <c r="F6930" s="58"/>
      <c r="G6930" s="58"/>
      <c r="H6930" s="58"/>
      <c r="I6930" s="58"/>
      <c r="J6930" s="58"/>
      <c r="K6930" s="58"/>
      <c r="L6930" s="58"/>
      <c r="M6930" s="58"/>
      <c r="N6930" s="58"/>
      <c r="O6930" s="58"/>
      <c r="P6930" s="58"/>
      <c r="Q6930" s="58"/>
      <c r="R6930" s="58"/>
      <c r="S6930" s="58"/>
      <c r="T6930" s="58"/>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6"/>
      <c r="B6931" s="159"/>
      <c r="C6931" s="57"/>
      <c r="D6931" s="58"/>
      <c r="E6931" s="58"/>
      <c r="F6931" s="58"/>
      <c r="G6931" s="58"/>
      <c r="H6931" s="58"/>
      <c r="I6931" s="58"/>
      <c r="J6931" s="58"/>
      <c r="K6931" s="58"/>
      <c r="L6931" s="58"/>
      <c r="M6931" s="58"/>
      <c r="N6931" s="58"/>
      <c r="O6931" s="58"/>
      <c r="P6931" s="58"/>
      <c r="Q6931" s="58"/>
      <c r="R6931" s="58"/>
      <c r="S6931" s="58"/>
      <c r="T6931" s="58"/>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6"/>
      <c r="B6932" s="159"/>
      <c r="C6932" s="57"/>
      <c r="D6932" s="58"/>
      <c r="E6932" s="58"/>
      <c r="F6932" s="58"/>
      <c r="G6932" s="58"/>
      <c r="H6932" s="58"/>
      <c r="I6932" s="58"/>
      <c r="J6932" s="58"/>
      <c r="K6932" s="58"/>
      <c r="L6932" s="58"/>
      <c r="M6932" s="58"/>
      <c r="N6932" s="58"/>
      <c r="O6932" s="58"/>
      <c r="P6932" s="58"/>
      <c r="Q6932" s="58"/>
      <c r="R6932" s="58"/>
      <c r="S6932" s="58"/>
      <c r="T6932" s="58"/>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6"/>
      <c r="B6933" s="159"/>
      <c r="C6933" s="57"/>
      <c r="D6933" s="58"/>
      <c r="E6933" s="58"/>
      <c r="F6933" s="58"/>
      <c r="G6933" s="58"/>
      <c r="H6933" s="58"/>
      <c r="I6933" s="58"/>
      <c r="J6933" s="58"/>
      <c r="K6933" s="58"/>
      <c r="L6933" s="58"/>
      <c r="M6933" s="58"/>
      <c r="N6933" s="58"/>
      <c r="O6933" s="58"/>
      <c r="P6933" s="58"/>
      <c r="Q6933" s="58"/>
      <c r="R6933" s="58"/>
      <c r="S6933" s="58"/>
      <c r="T6933" s="58"/>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6"/>
      <c r="B6934" s="159"/>
      <c r="C6934" s="57"/>
      <c r="D6934" s="58"/>
      <c r="E6934" s="58"/>
      <c r="F6934" s="58"/>
      <c r="G6934" s="58"/>
      <c r="H6934" s="58"/>
      <c r="I6934" s="58"/>
      <c r="J6934" s="58"/>
      <c r="K6934" s="58"/>
      <c r="L6934" s="58"/>
      <c r="M6934" s="58"/>
      <c r="N6934" s="58"/>
      <c r="O6934" s="58"/>
      <c r="P6934" s="58"/>
      <c r="Q6934" s="58"/>
      <c r="R6934" s="58"/>
      <c r="S6934" s="58"/>
      <c r="T6934" s="58"/>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6"/>
      <c r="B6935" s="159"/>
      <c r="C6935" s="57"/>
      <c r="D6935" s="58"/>
      <c r="E6935" s="58"/>
      <c r="F6935" s="58"/>
      <c r="G6935" s="58"/>
      <c r="H6935" s="58"/>
      <c r="I6935" s="58"/>
      <c r="J6935" s="58"/>
      <c r="K6935" s="58"/>
      <c r="L6935" s="58"/>
      <c r="M6935" s="58"/>
      <c r="N6935" s="58"/>
      <c r="O6935" s="58"/>
      <c r="P6935" s="58"/>
      <c r="Q6935" s="58"/>
      <c r="R6935" s="58"/>
      <c r="S6935" s="58"/>
      <c r="T6935" s="58"/>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6"/>
      <c r="B6936" s="159"/>
      <c r="C6936" s="57"/>
      <c r="D6936" s="58"/>
      <c r="E6936" s="58"/>
      <c r="F6936" s="58"/>
      <c r="G6936" s="58"/>
      <c r="H6936" s="58"/>
      <c r="I6936" s="58"/>
      <c r="J6936" s="58"/>
      <c r="K6936" s="58"/>
      <c r="L6936" s="58"/>
      <c r="M6936" s="58"/>
      <c r="N6936" s="58"/>
      <c r="O6936" s="58"/>
      <c r="P6936" s="58"/>
      <c r="Q6936" s="58"/>
      <c r="R6936" s="58"/>
      <c r="S6936" s="58"/>
      <c r="T6936" s="58"/>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6"/>
      <c r="B6937" s="159"/>
      <c r="C6937" s="57"/>
      <c r="D6937" s="58"/>
      <c r="E6937" s="58"/>
      <c r="F6937" s="58"/>
      <c r="G6937" s="58"/>
      <c r="H6937" s="58"/>
      <c r="I6937" s="58"/>
      <c r="J6937" s="58"/>
      <c r="K6937" s="58"/>
      <c r="L6937" s="58"/>
      <c r="M6937" s="58"/>
      <c r="N6937" s="58"/>
      <c r="O6937" s="58"/>
      <c r="P6937" s="58"/>
      <c r="Q6937" s="58"/>
      <c r="R6937" s="58"/>
      <c r="S6937" s="58"/>
      <c r="T6937" s="58"/>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6"/>
      <c r="B6938" s="159"/>
      <c r="C6938" s="57"/>
      <c r="D6938" s="58"/>
      <c r="E6938" s="58"/>
      <c r="F6938" s="58"/>
      <c r="G6938" s="58"/>
      <c r="H6938" s="58"/>
      <c r="I6938" s="58"/>
      <c r="J6938" s="58"/>
      <c r="K6938" s="58"/>
      <c r="L6938" s="58"/>
      <c r="M6938" s="58"/>
      <c r="N6938" s="58"/>
      <c r="O6938" s="58"/>
      <c r="P6938" s="58"/>
      <c r="Q6938" s="58"/>
      <c r="R6938" s="58"/>
      <c r="S6938" s="58"/>
      <c r="T6938" s="58"/>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6"/>
      <c r="B6939" s="159"/>
      <c r="C6939" s="57"/>
      <c r="D6939" s="58"/>
      <c r="E6939" s="58"/>
      <c r="F6939" s="58"/>
      <c r="G6939" s="58"/>
      <c r="H6939" s="58"/>
      <c r="I6939" s="58"/>
      <c r="J6939" s="58"/>
      <c r="K6939" s="58"/>
      <c r="L6939" s="58"/>
      <c r="M6939" s="58"/>
      <c r="N6939" s="58"/>
      <c r="O6939" s="58"/>
      <c r="P6939" s="58"/>
      <c r="Q6939" s="58"/>
      <c r="R6939" s="58"/>
      <c r="S6939" s="58"/>
      <c r="T6939" s="58"/>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6"/>
      <c r="B6940" s="159"/>
      <c r="C6940" s="57"/>
      <c r="D6940" s="58"/>
      <c r="E6940" s="58"/>
      <c r="F6940" s="58"/>
      <c r="G6940" s="58"/>
      <c r="H6940" s="58"/>
      <c r="I6940" s="58"/>
      <c r="J6940" s="58"/>
      <c r="K6940" s="58"/>
      <c r="L6940" s="58"/>
      <c r="M6940" s="58"/>
      <c r="N6940" s="58"/>
      <c r="O6940" s="58"/>
      <c r="P6940" s="58"/>
      <c r="Q6940" s="58"/>
      <c r="R6940" s="58"/>
      <c r="S6940" s="58"/>
      <c r="T6940" s="58"/>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6"/>
      <c r="B6941" s="159"/>
      <c r="C6941" s="57"/>
      <c r="D6941" s="58"/>
      <c r="E6941" s="58"/>
      <c r="F6941" s="58"/>
      <c r="G6941" s="58"/>
      <c r="H6941" s="58"/>
      <c r="I6941" s="58"/>
      <c r="J6941" s="58"/>
      <c r="K6941" s="58"/>
      <c r="L6941" s="58"/>
      <c r="M6941" s="58"/>
      <c r="N6941" s="58"/>
      <c r="O6941" s="58"/>
      <c r="P6941" s="58"/>
      <c r="Q6941" s="58"/>
      <c r="R6941" s="58"/>
      <c r="S6941" s="58"/>
      <c r="T6941" s="58"/>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6"/>
      <c r="B6942" s="159"/>
      <c r="C6942" s="57"/>
      <c r="D6942" s="58"/>
      <c r="E6942" s="58"/>
      <c r="F6942" s="58"/>
      <c r="G6942" s="58"/>
      <c r="H6942" s="58"/>
      <c r="I6942" s="58"/>
      <c r="J6942" s="58"/>
      <c r="K6942" s="58"/>
      <c r="L6942" s="58"/>
      <c r="M6942" s="58"/>
      <c r="N6942" s="58"/>
      <c r="O6942" s="58"/>
      <c r="P6942" s="58"/>
      <c r="Q6942" s="58"/>
      <c r="R6942" s="58"/>
      <c r="S6942" s="58"/>
      <c r="T6942" s="58"/>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6"/>
      <c r="B6943" s="159"/>
      <c r="C6943" s="57"/>
      <c r="D6943" s="58"/>
      <c r="E6943" s="58"/>
      <c r="F6943" s="58"/>
      <c r="G6943" s="58"/>
      <c r="H6943" s="58"/>
      <c r="I6943" s="58"/>
      <c r="J6943" s="58"/>
      <c r="K6943" s="58"/>
      <c r="L6943" s="58"/>
      <c r="M6943" s="58"/>
      <c r="N6943" s="58"/>
      <c r="O6943" s="58"/>
      <c r="P6943" s="58"/>
      <c r="Q6943" s="58"/>
      <c r="R6943" s="58"/>
      <c r="S6943" s="58"/>
      <c r="T6943" s="58"/>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6"/>
      <c r="B6944" s="159"/>
      <c r="C6944" s="57"/>
      <c r="D6944" s="58"/>
      <c r="E6944" s="58"/>
      <c r="F6944" s="58"/>
      <c r="G6944" s="58"/>
      <c r="H6944" s="58"/>
      <c r="I6944" s="58"/>
      <c r="J6944" s="58"/>
      <c r="K6944" s="58"/>
      <c r="L6944" s="58"/>
      <c r="M6944" s="58"/>
      <c r="N6944" s="58"/>
      <c r="O6944" s="58"/>
      <c r="P6944" s="58"/>
      <c r="Q6944" s="58"/>
      <c r="R6944" s="58"/>
      <c r="S6944" s="58"/>
      <c r="T6944" s="58"/>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6"/>
      <c r="B6945" s="159"/>
      <c r="C6945" s="57"/>
      <c r="D6945" s="58"/>
      <c r="E6945" s="58"/>
      <c r="F6945" s="58"/>
      <c r="G6945" s="58"/>
      <c r="H6945" s="58"/>
      <c r="I6945" s="58"/>
      <c r="J6945" s="58"/>
      <c r="K6945" s="58"/>
      <c r="L6945" s="58"/>
      <c r="M6945" s="58"/>
      <c r="N6945" s="58"/>
      <c r="O6945" s="58"/>
      <c r="P6945" s="58"/>
      <c r="Q6945" s="58"/>
      <c r="R6945" s="58"/>
      <c r="S6945" s="58"/>
      <c r="T6945" s="58"/>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6"/>
      <c r="B6946" s="159"/>
      <c r="C6946" s="57"/>
      <c r="D6946" s="58"/>
      <c r="E6946" s="58"/>
      <c r="F6946" s="58"/>
      <c r="G6946" s="58"/>
      <c r="H6946" s="58"/>
      <c r="I6946" s="58"/>
      <c r="J6946" s="58"/>
      <c r="K6946" s="58"/>
      <c r="L6946" s="58"/>
      <c r="M6946" s="58"/>
      <c r="N6946" s="58"/>
      <c r="O6946" s="58"/>
      <c r="P6946" s="58"/>
      <c r="Q6946" s="58"/>
      <c r="R6946" s="58"/>
      <c r="S6946" s="58"/>
      <c r="T6946" s="58"/>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6"/>
      <c r="B6947" s="159"/>
      <c r="C6947" s="57"/>
      <c r="D6947" s="58"/>
      <c r="E6947" s="58"/>
      <c r="F6947" s="58"/>
      <c r="G6947" s="58"/>
      <c r="H6947" s="58"/>
      <c r="I6947" s="58"/>
      <c r="J6947" s="58"/>
      <c r="K6947" s="58"/>
      <c r="L6947" s="58"/>
      <c r="M6947" s="58"/>
      <c r="N6947" s="58"/>
      <c r="O6947" s="58"/>
      <c r="P6947" s="58"/>
      <c r="Q6947" s="58"/>
      <c r="R6947" s="58"/>
      <c r="S6947" s="58"/>
      <c r="T6947" s="58"/>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6"/>
      <c r="B6948" s="159"/>
      <c r="C6948" s="57"/>
      <c r="D6948" s="58"/>
      <c r="E6948" s="58"/>
      <c r="F6948" s="58"/>
      <c r="G6948" s="58"/>
      <c r="H6948" s="58"/>
      <c r="I6948" s="58"/>
      <c r="J6948" s="58"/>
      <c r="K6948" s="58"/>
      <c r="L6948" s="58"/>
      <c r="M6948" s="58"/>
      <c r="N6948" s="58"/>
      <c r="O6948" s="58"/>
      <c r="P6948" s="58"/>
      <c r="Q6948" s="58"/>
      <c r="R6948" s="58"/>
      <c r="S6948" s="58"/>
      <c r="T6948" s="58"/>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6"/>
      <c r="B6949" s="159"/>
      <c r="C6949" s="57"/>
      <c r="D6949" s="58"/>
      <c r="E6949" s="58"/>
      <c r="F6949" s="58"/>
      <c r="G6949" s="58"/>
      <c r="H6949" s="58"/>
      <c r="I6949" s="58"/>
      <c r="J6949" s="58"/>
      <c r="K6949" s="58"/>
      <c r="L6949" s="58"/>
      <c r="M6949" s="58"/>
      <c r="N6949" s="58"/>
      <c r="O6949" s="58"/>
      <c r="P6949" s="58"/>
      <c r="Q6949" s="58"/>
      <c r="R6949" s="58"/>
      <c r="S6949" s="58"/>
      <c r="T6949" s="58"/>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6"/>
      <c r="B6950" s="159"/>
      <c r="C6950" s="57"/>
      <c r="D6950" s="58"/>
      <c r="E6950" s="58"/>
      <c r="F6950" s="58"/>
      <c r="G6950" s="58"/>
      <c r="H6950" s="58"/>
      <c r="I6950" s="58"/>
      <c r="J6950" s="58"/>
      <c r="K6950" s="58"/>
      <c r="L6950" s="58"/>
      <c r="M6950" s="58"/>
      <c r="N6950" s="58"/>
      <c r="O6950" s="58"/>
      <c r="P6950" s="58"/>
      <c r="Q6950" s="58"/>
      <c r="R6950" s="58"/>
      <c r="S6950" s="58"/>
      <c r="T6950" s="58"/>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6"/>
      <c r="B6951" s="159"/>
      <c r="C6951" s="57"/>
      <c r="D6951" s="58"/>
      <c r="E6951" s="58"/>
      <c r="F6951" s="58"/>
      <c r="G6951" s="58"/>
      <c r="H6951" s="58"/>
      <c r="I6951" s="58"/>
      <c r="J6951" s="58"/>
      <c r="K6951" s="58"/>
      <c r="L6951" s="58"/>
      <c r="M6951" s="58"/>
      <c r="N6951" s="58"/>
      <c r="O6951" s="58"/>
      <c r="P6951" s="58"/>
      <c r="Q6951" s="58"/>
      <c r="R6951" s="58"/>
      <c r="S6951" s="58"/>
      <c r="T6951" s="58"/>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6"/>
      <c r="B6952" s="159"/>
      <c r="C6952" s="57"/>
      <c r="D6952" s="58"/>
      <c r="E6952" s="58"/>
      <c r="F6952" s="58"/>
      <c r="G6952" s="58"/>
      <c r="H6952" s="58"/>
      <c r="I6952" s="58"/>
      <c r="J6952" s="58"/>
      <c r="K6952" s="58"/>
      <c r="L6952" s="58"/>
      <c r="M6952" s="58"/>
      <c r="N6952" s="58"/>
      <c r="O6952" s="58"/>
      <c r="P6952" s="58"/>
      <c r="Q6952" s="58"/>
      <c r="R6952" s="58"/>
      <c r="S6952" s="58"/>
      <c r="T6952" s="58"/>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6"/>
      <c r="B6953" s="159"/>
      <c r="C6953" s="57"/>
      <c r="D6953" s="58"/>
      <c r="E6953" s="58"/>
      <c r="F6953" s="58"/>
      <c r="G6953" s="58"/>
      <c r="H6953" s="58"/>
      <c r="I6953" s="58"/>
      <c r="J6953" s="58"/>
      <c r="K6953" s="58"/>
      <c r="L6953" s="58"/>
      <c r="M6953" s="58"/>
      <c r="N6953" s="58"/>
      <c r="O6953" s="58"/>
      <c r="P6953" s="58"/>
      <c r="Q6953" s="58"/>
      <c r="R6953" s="58"/>
      <c r="S6953" s="58"/>
      <c r="T6953" s="58"/>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6"/>
      <c r="B6954" s="159"/>
      <c r="C6954" s="57"/>
      <c r="D6954" s="58"/>
      <c r="E6954" s="58"/>
      <c r="F6954" s="58"/>
      <c r="G6954" s="58"/>
      <c r="H6954" s="58"/>
      <c r="I6954" s="58"/>
      <c r="J6954" s="58"/>
      <c r="K6954" s="58"/>
      <c r="L6954" s="58"/>
      <c r="M6954" s="58"/>
      <c r="N6954" s="58"/>
      <c r="O6954" s="58"/>
      <c r="P6954" s="58"/>
      <c r="Q6954" s="58"/>
      <c r="R6954" s="58"/>
      <c r="S6954" s="58"/>
      <c r="T6954" s="58"/>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6"/>
      <c r="B6955" s="159"/>
      <c r="C6955" s="57"/>
      <c r="D6955" s="58"/>
      <c r="E6955" s="58"/>
      <c r="F6955" s="58"/>
      <c r="G6955" s="58"/>
      <c r="H6955" s="58"/>
      <c r="I6955" s="58"/>
      <c r="J6955" s="58"/>
      <c r="K6955" s="58"/>
      <c r="L6955" s="58"/>
      <c r="M6955" s="58"/>
      <c r="N6955" s="58"/>
      <c r="O6955" s="58"/>
      <c r="P6955" s="58"/>
      <c r="Q6955" s="58"/>
      <c r="R6955" s="58"/>
      <c r="S6955" s="58"/>
      <c r="T6955" s="58"/>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6"/>
      <c r="B6956" s="159"/>
      <c r="C6956" s="57"/>
      <c r="D6956" s="58"/>
      <c r="E6956" s="58"/>
      <c r="F6956" s="58"/>
      <c r="G6956" s="58"/>
      <c r="H6956" s="58"/>
      <c r="I6956" s="58"/>
      <c r="J6956" s="58"/>
      <c r="K6956" s="58"/>
      <c r="L6956" s="58"/>
      <c r="M6956" s="58"/>
      <c r="N6956" s="58"/>
      <c r="O6956" s="58"/>
      <c r="P6956" s="58"/>
      <c r="Q6956" s="58"/>
      <c r="R6956" s="58"/>
      <c r="S6956" s="58"/>
      <c r="T6956" s="58"/>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6"/>
      <c r="B6957" s="159"/>
      <c r="C6957" s="57"/>
      <c r="D6957" s="58"/>
      <c r="E6957" s="58"/>
      <c r="F6957" s="58"/>
      <c r="G6957" s="58"/>
      <c r="H6957" s="58"/>
      <c r="I6957" s="58"/>
      <c r="J6957" s="58"/>
      <c r="K6957" s="58"/>
      <c r="L6957" s="58"/>
      <c r="M6957" s="58"/>
      <c r="N6957" s="58"/>
      <c r="O6957" s="58"/>
      <c r="P6957" s="58"/>
      <c r="Q6957" s="58"/>
      <c r="R6957" s="58"/>
      <c r="S6957" s="58"/>
      <c r="T6957" s="58"/>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6"/>
      <c r="B6958" s="159"/>
      <c r="C6958" s="57"/>
      <c r="D6958" s="58"/>
      <c r="E6958" s="58"/>
      <c r="F6958" s="58"/>
      <c r="G6958" s="58"/>
      <c r="H6958" s="58"/>
      <c r="I6958" s="58"/>
      <c r="J6958" s="58"/>
      <c r="K6958" s="58"/>
      <c r="L6958" s="58"/>
      <c r="M6958" s="58"/>
      <c r="N6958" s="58"/>
      <c r="O6958" s="58"/>
      <c r="P6958" s="58"/>
      <c r="Q6958" s="58"/>
      <c r="R6958" s="58"/>
      <c r="S6958" s="58"/>
      <c r="T6958" s="58"/>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6"/>
      <c r="B6959" s="159"/>
      <c r="C6959" s="57"/>
      <c r="D6959" s="58"/>
      <c r="E6959" s="58"/>
      <c r="F6959" s="58"/>
      <c r="G6959" s="58"/>
      <c r="H6959" s="58"/>
      <c r="I6959" s="58"/>
      <c r="J6959" s="58"/>
      <c r="K6959" s="58"/>
      <c r="L6959" s="58"/>
      <c r="M6959" s="58"/>
      <c r="N6959" s="58"/>
      <c r="O6959" s="58"/>
      <c r="P6959" s="58"/>
      <c r="Q6959" s="58"/>
      <c r="R6959" s="58"/>
      <c r="S6959" s="58"/>
      <c r="T6959" s="58"/>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6"/>
      <c r="B6960" s="159"/>
      <c r="C6960" s="57"/>
      <c r="D6960" s="58"/>
      <c r="E6960" s="58"/>
      <c r="F6960" s="58"/>
      <c r="G6960" s="58"/>
      <c r="H6960" s="58"/>
      <c r="I6960" s="58"/>
      <c r="J6960" s="58"/>
      <c r="K6960" s="58"/>
      <c r="L6960" s="58"/>
      <c r="M6960" s="58"/>
      <c r="N6960" s="58"/>
      <c r="O6960" s="58"/>
      <c r="P6960" s="58"/>
      <c r="Q6960" s="58"/>
      <c r="R6960" s="58"/>
      <c r="S6960" s="58"/>
      <c r="T6960" s="58"/>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6"/>
      <c r="B6961" s="159"/>
      <c r="C6961" s="57"/>
      <c r="D6961" s="58"/>
      <c r="E6961" s="58"/>
      <c r="F6961" s="58"/>
      <c r="G6961" s="58"/>
      <c r="H6961" s="58"/>
      <c r="I6961" s="58"/>
      <c r="J6961" s="58"/>
      <c r="K6961" s="58"/>
      <c r="L6961" s="58"/>
      <c r="M6961" s="58"/>
      <c r="N6961" s="58"/>
      <c r="O6961" s="58"/>
      <c r="P6961" s="58"/>
      <c r="Q6961" s="58"/>
      <c r="R6961" s="58"/>
      <c r="S6961" s="58"/>
      <c r="T6961" s="58"/>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6"/>
      <c r="B6962" s="159"/>
      <c r="C6962" s="57"/>
      <c r="D6962" s="58"/>
      <c r="E6962" s="58"/>
      <c r="F6962" s="58"/>
      <c r="G6962" s="58"/>
      <c r="H6962" s="58"/>
      <c r="I6962" s="58"/>
      <c r="J6962" s="58"/>
      <c r="K6962" s="58"/>
      <c r="L6962" s="58"/>
      <c r="M6962" s="58"/>
      <c r="N6962" s="58"/>
      <c r="O6962" s="58"/>
      <c r="P6962" s="58"/>
      <c r="Q6962" s="58"/>
      <c r="R6962" s="58"/>
      <c r="S6962" s="58"/>
      <c r="T6962" s="58"/>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6"/>
      <c r="B6963" s="159"/>
      <c r="C6963" s="57"/>
      <c r="D6963" s="58"/>
      <c r="E6963" s="58"/>
      <c r="F6963" s="58"/>
      <c r="G6963" s="58"/>
      <c r="H6963" s="58"/>
      <c r="I6963" s="58"/>
      <c r="J6963" s="58"/>
      <c r="K6963" s="58"/>
      <c r="L6963" s="58"/>
      <c r="M6963" s="58"/>
      <c r="N6963" s="58"/>
      <c r="O6963" s="58"/>
      <c r="P6963" s="58"/>
      <c r="Q6963" s="58"/>
      <c r="R6963" s="58"/>
      <c r="S6963" s="58"/>
      <c r="T6963" s="58"/>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6"/>
      <c r="B6964" s="159"/>
      <c r="C6964" s="57"/>
      <c r="D6964" s="58"/>
      <c r="E6964" s="58"/>
      <c r="F6964" s="58"/>
      <c r="G6964" s="58"/>
      <c r="H6964" s="58"/>
      <c r="I6964" s="58"/>
      <c r="J6964" s="58"/>
      <c r="K6964" s="58"/>
      <c r="L6964" s="58"/>
      <c r="M6964" s="58"/>
      <c r="N6964" s="58"/>
      <c r="O6964" s="58"/>
      <c r="P6964" s="58"/>
      <c r="Q6964" s="58"/>
      <c r="R6964" s="58"/>
      <c r="S6964" s="58"/>
      <c r="T6964" s="58"/>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6"/>
      <c r="B6965" s="159"/>
      <c r="C6965" s="57"/>
      <c r="D6965" s="58"/>
      <c r="E6965" s="58"/>
      <c r="F6965" s="58"/>
      <c r="G6965" s="58"/>
      <c r="H6965" s="58"/>
      <c r="I6965" s="58"/>
      <c r="J6965" s="58"/>
      <c r="K6965" s="58"/>
      <c r="L6965" s="58"/>
      <c r="M6965" s="58"/>
      <c r="N6965" s="58"/>
      <c r="O6965" s="58"/>
      <c r="P6965" s="58"/>
      <c r="Q6965" s="58"/>
      <c r="R6965" s="58"/>
      <c r="S6965" s="58"/>
      <c r="T6965" s="58"/>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6"/>
      <c r="B6966" s="159"/>
      <c r="C6966" s="57"/>
      <c r="D6966" s="58"/>
      <c r="E6966" s="58"/>
      <c r="F6966" s="58"/>
      <c r="G6966" s="58"/>
      <c r="H6966" s="58"/>
      <c r="I6966" s="58"/>
      <c r="J6966" s="58"/>
      <c r="K6966" s="58"/>
      <c r="L6966" s="58"/>
      <c r="M6966" s="58"/>
      <c r="N6966" s="58"/>
      <c r="O6966" s="58"/>
      <c r="P6966" s="58"/>
      <c r="Q6966" s="58"/>
      <c r="R6966" s="58"/>
      <c r="S6966" s="58"/>
      <c r="T6966" s="58"/>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6"/>
      <c r="B6967" s="159"/>
      <c r="C6967" s="57"/>
      <c r="D6967" s="58"/>
      <c r="E6967" s="58"/>
      <c r="F6967" s="58"/>
      <c r="G6967" s="58"/>
      <c r="H6967" s="58"/>
      <c r="I6967" s="58"/>
      <c r="J6967" s="58"/>
      <c r="K6967" s="58"/>
      <c r="L6967" s="58"/>
      <c r="M6967" s="58"/>
      <c r="N6967" s="58"/>
      <c r="O6967" s="58"/>
      <c r="P6967" s="58"/>
      <c r="Q6967" s="58"/>
      <c r="R6967" s="58"/>
      <c r="S6967" s="58"/>
      <c r="T6967" s="58"/>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6"/>
      <c r="B6968" s="159"/>
      <c r="C6968" s="57"/>
      <c r="D6968" s="58"/>
      <c r="E6968" s="58"/>
      <c r="F6968" s="58"/>
      <c r="G6968" s="58"/>
      <c r="H6968" s="58"/>
      <c r="I6968" s="58"/>
      <c r="J6968" s="58"/>
      <c r="K6968" s="58"/>
      <c r="L6968" s="58"/>
      <c r="M6968" s="58"/>
      <c r="N6968" s="58"/>
      <c r="O6968" s="58"/>
      <c r="P6968" s="58"/>
      <c r="Q6968" s="58"/>
      <c r="R6968" s="58"/>
      <c r="S6968" s="58"/>
      <c r="T6968" s="58"/>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6"/>
      <c r="B6969" s="159"/>
      <c r="C6969" s="57"/>
      <c r="D6969" s="58"/>
      <c r="E6969" s="58"/>
      <c r="F6969" s="58"/>
      <c r="G6969" s="58"/>
      <c r="H6969" s="58"/>
      <c r="I6969" s="58"/>
      <c r="J6969" s="58"/>
      <c r="K6969" s="58"/>
      <c r="L6969" s="58"/>
      <c r="M6969" s="58"/>
      <c r="N6969" s="58"/>
      <c r="O6969" s="58"/>
      <c r="P6969" s="58"/>
      <c r="Q6969" s="58"/>
      <c r="R6969" s="58"/>
      <c r="S6969" s="58"/>
      <c r="T6969" s="58"/>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6"/>
      <c r="B6970" s="159"/>
      <c r="C6970" s="57"/>
      <c r="D6970" s="58"/>
      <c r="E6970" s="58"/>
      <c r="F6970" s="58"/>
      <c r="G6970" s="58"/>
      <c r="H6970" s="58"/>
      <c r="I6970" s="58"/>
      <c r="J6970" s="58"/>
      <c r="K6970" s="58"/>
      <c r="L6970" s="58"/>
      <c r="M6970" s="58"/>
      <c r="N6970" s="58"/>
      <c r="O6970" s="58"/>
      <c r="P6970" s="58"/>
      <c r="Q6970" s="58"/>
      <c r="R6970" s="58"/>
      <c r="S6970" s="58"/>
      <c r="T6970" s="58"/>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6"/>
      <c r="B6971" s="159"/>
      <c r="C6971" s="57"/>
      <c r="D6971" s="58"/>
      <c r="E6971" s="58"/>
      <c r="F6971" s="58"/>
      <c r="G6971" s="58"/>
      <c r="H6971" s="58"/>
      <c r="I6971" s="58"/>
      <c r="J6971" s="58"/>
      <c r="K6971" s="58"/>
      <c r="L6971" s="58"/>
      <c r="M6971" s="58"/>
      <c r="N6971" s="58"/>
      <c r="O6971" s="58"/>
      <c r="P6971" s="58"/>
      <c r="Q6971" s="58"/>
      <c r="R6971" s="58"/>
      <c r="S6971" s="58"/>
      <c r="T6971" s="58"/>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6"/>
      <c r="B6972" s="159"/>
      <c r="C6972" s="57"/>
      <c r="D6972" s="58"/>
      <c r="E6972" s="58"/>
      <c r="F6972" s="58"/>
      <c r="G6972" s="58"/>
      <c r="H6972" s="58"/>
      <c r="I6972" s="58"/>
      <c r="J6972" s="58"/>
      <c r="K6972" s="58"/>
      <c r="L6972" s="58"/>
      <c r="M6972" s="58"/>
      <c r="N6972" s="58"/>
      <c r="O6972" s="58"/>
      <c r="P6972" s="58"/>
      <c r="Q6972" s="58"/>
      <c r="R6972" s="58"/>
      <c r="S6972" s="58"/>
      <c r="T6972" s="58"/>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6"/>
      <c r="B6973" s="159"/>
      <c r="C6973" s="57"/>
      <c r="D6973" s="58"/>
      <c r="E6973" s="58"/>
      <c r="F6973" s="58"/>
      <c r="G6973" s="58"/>
      <c r="H6973" s="58"/>
      <c r="I6973" s="58"/>
      <c r="J6973" s="58"/>
      <c r="K6973" s="58"/>
      <c r="L6973" s="58"/>
      <c r="M6973" s="58"/>
      <c r="N6973" s="58"/>
      <c r="O6973" s="58"/>
      <c r="P6973" s="58"/>
      <c r="Q6973" s="58"/>
      <c r="R6973" s="58"/>
      <c r="S6973" s="58"/>
      <c r="T6973" s="58"/>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6"/>
      <c r="B6974" s="159"/>
      <c r="C6974" s="57"/>
      <c r="D6974" s="58"/>
      <c r="E6974" s="58"/>
      <c r="F6974" s="58"/>
      <c r="G6974" s="58"/>
      <c r="H6974" s="58"/>
      <c r="I6974" s="58"/>
      <c r="J6974" s="58"/>
      <c r="K6974" s="58"/>
      <c r="L6974" s="58"/>
      <c r="M6974" s="58"/>
      <c r="N6974" s="58"/>
      <c r="O6974" s="58"/>
      <c r="P6974" s="58"/>
      <c r="Q6974" s="58"/>
      <c r="R6974" s="58"/>
      <c r="S6974" s="58"/>
      <c r="T6974" s="58"/>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6"/>
      <c r="B6975" s="159"/>
      <c r="C6975" s="57"/>
      <c r="D6975" s="58"/>
      <c r="E6975" s="58"/>
      <c r="F6975" s="58"/>
      <c r="G6975" s="58"/>
      <c r="H6975" s="58"/>
      <c r="I6975" s="58"/>
      <c r="J6975" s="58"/>
      <c r="K6975" s="58"/>
      <c r="L6975" s="58"/>
      <c r="M6975" s="58"/>
      <c r="N6975" s="58"/>
      <c r="O6975" s="58"/>
      <c r="P6975" s="58"/>
      <c r="Q6975" s="58"/>
      <c r="R6975" s="58"/>
      <c r="S6975" s="58"/>
      <c r="T6975" s="58"/>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6"/>
      <c r="B6976" s="159"/>
      <c r="C6976" s="57"/>
      <c r="D6976" s="58"/>
      <c r="E6976" s="58"/>
      <c r="F6976" s="58"/>
      <c r="G6976" s="58"/>
      <c r="H6976" s="58"/>
      <c r="I6976" s="58"/>
      <c r="J6976" s="58"/>
      <c r="K6976" s="58"/>
      <c r="L6976" s="58"/>
      <c r="M6976" s="58"/>
      <c r="N6976" s="58"/>
      <c r="O6976" s="58"/>
      <c r="P6976" s="58"/>
      <c r="Q6976" s="58"/>
      <c r="R6976" s="58"/>
      <c r="S6976" s="58"/>
      <c r="T6976" s="58"/>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6"/>
      <c r="B6977" s="159"/>
      <c r="C6977" s="57"/>
      <c r="D6977" s="58"/>
      <c r="E6977" s="58"/>
      <c r="F6977" s="58"/>
      <c r="G6977" s="58"/>
      <c r="H6977" s="58"/>
      <c r="I6977" s="58"/>
      <c r="J6977" s="58"/>
      <c r="K6977" s="58"/>
      <c r="L6977" s="58"/>
      <c r="M6977" s="58"/>
      <c r="N6977" s="58"/>
      <c r="O6977" s="58"/>
      <c r="P6977" s="58"/>
      <c r="Q6977" s="58"/>
      <c r="R6977" s="58"/>
      <c r="S6977" s="58"/>
      <c r="T6977" s="58"/>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6"/>
      <c r="B6978" s="159"/>
      <c r="C6978" s="57"/>
      <c r="D6978" s="58"/>
      <c r="E6978" s="58"/>
      <c r="F6978" s="58"/>
      <c r="G6978" s="58"/>
      <c r="H6978" s="58"/>
      <c r="I6978" s="58"/>
      <c r="J6978" s="58"/>
      <c r="K6978" s="58"/>
      <c r="L6978" s="58"/>
      <c r="M6978" s="58"/>
      <c r="N6978" s="58"/>
      <c r="O6978" s="58"/>
      <c r="P6978" s="58"/>
      <c r="Q6978" s="58"/>
      <c r="R6978" s="58"/>
      <c r="S6978" s="58"/>
      <c r="T6978" s="58"/>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6"/>
      <c r="B6979" s="159"/>
      <c r="C6979" s="57"/>
      <c r="D6979" s="58"/>
      <c r="E6979" s="58"/>
      <c r="F6979" s="58"/>
      <c r="G6979" s="58"/>
      <c r="H6979" s="58"/>
      <c r="I6979" s="58"/>
      <c r="J6979" s="58"/>
      <c r="K6979" s="58"/>
      <c r="L6979" s="58"/>
      <c r="M6979" s="58"/>
      <c r="N6979" s="58"/>
      <c r="O6979" s="58"/>
      <c r="P6979" s="58"/>
      <c r="Q6979" s="58"/>
      <c r="R6979" s="58"/>
      <c r="S6979" s="58"/>
      <c r="T6979" s="58"/>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6"/>
      <c r="B6980" s="159"/>
      <c r="C6980" s="57"/>
      <c r="D6980" s="58"/>
      <c r="E6980" s="58"/>
      <c r="F6980" s="58"/>
      <c r="G6980" s="58"/>
      <c r="H6980" s="58"/>
      <c r="I6980" s="58"/>
      <c r="J6980" s="58"/>
      <c r="K6980" s="58"/>
      <c r="L6980" s="58"/>
      <c r="M6980" s="58"/>
      <c r="N6980" s="58"/>
      <c r="O6980" s="58"/>
      <c r="P6980" s="58"/>
      <c r="Q6980" s="58"/>
      <c r="R6980" s="58"/>
      <c r="S6980" s="58"/>
      <c r="T6980" s="58"/>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6"/>
      <c r="B6981" s="159"/>
      <c r="C6981" s="57"/>
      <c r="D6981" s="58"/>
      <c r="E6981" s="58"/>
      <c r="F6981" s="58"/>
      <c r="G6981" s="58"/>
      <c r="H6981" s="58"/>
      <c r="I6981" s="58"/>
      <c r="J6981" s="58"/>
      <c r="K6981" s="58"/>
      <c r="L6981" s="58"/>
      <c r="M6981" s="58"/>
      <c r="N6981" s="58"/>
      <c r="O6981" s="58"/>
      <c r="P6981" s="58"/>
      <c r="Q6981" s="58"/>
      <c r="R6981" s="58"/>
      <c r="S6981" s="58"/>
      <c r="T6981" s="58"/>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6"/>
      <c r="B6982" s="159"/>
      <c r="C6982" s="57"/>
      <c r="D6982" s="58"/>
      <c r="E6982" s="58"/>
      <c r="F6982" s="58"/>
      <c r="G6982" s="58"/>
      <c r="H6982" s="58"/>
      <c r="I6982" s="58"/>
      <c r="J6982" s="58"/>
      <c r="K6982" s="58"/>
      <c r="L6982" s="58"/>
      <c r="M6982" s="58"/>
      <c r="N6982" s="58"/>
      <c r="O6982" s="58"/>
      <c r="P6982" s="58"/>
      <c r="Q6982" s="58"/>
      <c r="R6982" s="58"/>
      <c r="S6982" s="58"/>
      <c r="T6982" s="58"/>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6"/>
      <c r="B6983" s="159"/>
      <c r="C6983" s="57"/>
      <c r="D6983" s="58"/>
      <c r="E6983" s="58"/>
      <c r="F6983" s="58"/>
      <c r="G6983" s="58"/>
      <c r="H6983" s="58"/>
      <c r="I6983" s="58"/>
      <c r="J6983" s="58"/>
      <c r="K6983" s="58"/>
      <c r="L6983" s="58"/>
      <c r="M6983" s="58"/>
      <c r="N6983" s="58"/>
      <c r="O6983" s="58"/>
      <c r="P6983" s="58"/>
      <c r="Q6983" s="58"/>
      <c r="R6983" s="58"/>
      <c r="S6983" s="58"/>
      <c r="T6983" s="58"/>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6"/>
      <c r="B6984" s="159"/>
      <c r="C6984" s="57"/>
      <c r="D6984" s="58"/>
      <c r="E6984" s="58"/>
      <c r="F6984" s="58"/>
      <c r="G6984" s="58"/>
      <c r="H6984" s="58"/>
      <c r="I6984" s="58"/>
      <c r="J6984" s="58"/>
      <c r="K6984" s="58"/>
      <c r="L6984" s="58"/>
      <c r="M6984" s="58"/>
      <c r="N6984" s="58"/>
      <c r="O6984" s="58"/>
      <c r="P6984" s="58"/>
      <c r="Q6984" s="58"/>
      <c r="R6984" s="58"/>
      <c r="S6984" s="58"/>
      <c r="T6984" s="58"/>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6"/>
      <c r="B6985" s="159"/>
      <c r="C6985" s="57"/>
      <c r="D6985" s="58"/>
      <c r="E6985" s="58"/>
      <c r="F6985" s="58"/>
      <c r="G6985" s="58"/>
      <c r="H6985" s="58"/>
      <c r="I6985" s="58"/>
      <c r="J6985" s="58"/>
      <c r="K6985" s="58"/>
      <c r="L6985" s="58"/>
      <c r="M6985" s="58"/>
      <c r="N6985" s="58"/>
      <c r="O6985" s="58"/>
      <c r="P6985" s="58"/>
      <c r="Q6985" s="58"/>
      <c r="R6985" s="58"/>
      <c r="S6985" s="58"/>
      <c r="T6985" s="58"/>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6"/>
      <c r="B6986" s="159"/>
      <c r="C6986" s="57"/>
      <c r="D6986" s="58"/>
      <c r="E6986" s="58"/>
      <c r="F6986" s="58"/>
      <c r="G6986" s="58"/>
      <c r="H6986" s="58"/>
      <c r="I6986" s="58"/>
      <c r="J6986" s="58"/>
      <c r="K6986" s="58"/>
      <c r="L6986" s="58"/>
      <c r="M6986" s="58"/>
      <c r="N6986" s="58"/>
      <c r="O6986" s="58"/>
      <c r="P6986" s="58"/>
      <c r="Q6986" s="58"/>
      <c r="R6986" s="58"/>
      <c r="S6986" s="58"/>
      <c r="T6986" s="58"/>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6"/>
      <c r="B6987" s="159"/>
      <c r="C6987" s="57"/>
      <c r="D6987" s="58"/>
      <c r="E6987" s="58"/>
      <c r="F6987" s="58"/>
      <c r="G6987" s="58"/>
      <c r="H6987" s="58"/>
      <c r="I6987" s="58"/>
      <c r="J6987" s="58"/>
      <c r="K6987" s="58"/>
      <c r="L6987" s="58"/>
      <c r="M6987" s="58"/>
      <c r="N6987" s="58"/>
      <c r="O6987" s="58"/>
      <c r="P6987" s="58"/>
      <c r="Q6987" s="58"/>
      <c r="R6987" s="58"/>
      <c r="S6987" s="58"/>
      <c r="T6987" s="58"/>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6"/>
      <c r="B6988" s="159"/>
      <c r="C6988" s="57"/>
      <c r="D6988" s="58"/>
      <c r="E6988" s="58"/>
      <c r="F6988" s="58"/>
      <c r="G6988" s="58"/>
      <c r="H6988" s="58"/>
      <c r="I6988" s="58"/>
      <c r="J6988" s="58"/>
      <c r="K6988" s="58"/>
      <c r="L6988" s="58"/>
      <c r="M6988" s="58"/>
      <c r="N6988" s="58"/>
      <c r="O6988" s="58"/>
      <c r="P6988" s="58"/>
      <c r="Q6988" s="58"/>
      <c r="R6988" s="58"/>
      <c r="S6988" s="58"/>
      <c r="T6988" s="58"/>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6"/>
      <c r="B6989" s="159"/>
      <c r="C6989" s="57"/>
      <c r="D6989" s="58"/>
      <c r="E6989" s="58"/>
      <c r="F6989" s="58"/>
      <c r="G6989" s="58"/>
      <c r="H6989" s="58"/>
      <c r="I6989" s="58"/>
      <c r="J6989" s="58"/>
      <c r="K6989" s="58"/>
      <c r="L6989" s="58"/>
      <c r="M6989" s="58"/>
      <c r="N6989" s="58"/>
      <c r="O6989" s="58"/>
      <c r="P6989" s="58"/>
      <c r="Q6989" s="58"/>
      <c r="R6989" s="58"/>
      <c r="S6989" s="58"/>
      <c r="T6989" s="58"/>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6"/>
      <c r="B6990" s="159"/>
      <c r="C6990" s="57"/>
      <c r="D6990" s="58"/>
      <c r="E6990" s="58"/>
      <c r="F6990" s="58"/>
      <c r="G6990" s="58"/>
      <c r="H6990" s="58"/>
      <c r="I6990" s="58"/>
      <c r="J6990" s="58"/>
      <c r="K6990" s="58"/>
      <c r="L6990" s="58"/>
      <c r="M6990" s="58"/>
      <c r="N6990" s="58"/>
      <c r="O6990" s="58"/>
      <c r="P6990" s="58"/>
      <c r="Q6990" s="58"/>
      <c r="R6990" s="58"/>
      <c r="S6990" s="58"/>
      <c r="T6990" s="58"/>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6"/>
      <c r="B6991" s="159"/>
      <c r="C6991" s="57"/>
      <c r="D6991" s="58"/>
      <c r="E6991" s="58"/>
      <c r="F6991" s="58"/>
      <c r="G6991" s="58"/>
      <c r="H6991" s="58"/>
      <c r="I6991" s="58"/>
      <c r="J6991" s="58"/>
      <c r="K6991" s="58"/>
      <c r="L6991" s="58"/>
      <c r="M6991" s="58"/>
      <c r="N6991" s="58"/>
      <c r="O6991" s="58"/>
      <c r="P6991" s="58"/>
      <c r="Q6991" s="58"/>
      <c r="R6991" s="58"/>
      <c r="S6991" s="58"/>
      <c r="T6991" s="58"/>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6"/>
      <c r="B6992" s="159"/>
      <c r="C6992" s="57"/>
      <c r="D6992" s="58"/>
      <c r="E6992" s="58"/>
      <c r="F6992" s="58"/>
      <c r="G6992" s="58"/>
      <c r="H6992" s="58"/>
      <c r="I6992" s="58"/>
      <c r="J6992" s="58"/>
      <c r="K6992" s="58"/>
      <c r="L6992" s="58"/>
      <c r="M6992" s="58"/>
      <c r="N6992" s="58"/>
      <c r="O6992" s="58"/>
      <c r="P6992" s="58"/>
      <c r="Q6992" s="58"/>
      <c r="R6992" s="58"/>
      <c r="S6992" s="58"/>
      <c r="T6992" s="58"/>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6"/>
      <c r="B6993" s="159"/>
      <c r="C6993" s="57"/>
      <c r="D6993" s="58"/>
      <c r="E6993" s="58"/>
      <c r="F6993" s="58"/>
      <c r="G6993" s="58"/>
      <c r="H6993" s="58"/>
      <c r="I6993" s="58"/>
      <c r="J6993" s="58"/>
      <c r="K6993" s="58"/>
      <c r="L6993" s="58"/>
      <c r="M6993" s="58"/>
      <c r="N6993" s="58"/>
      <c r="O6993" s="58"/>
      <c r="P6993" s="58"/>
      <c r="Q6993" s="58"/>
      <c r="R6993" s="58"/>
      <c r="S6993" s="58"/>
      <c r="T6993" s="58"/>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6"/>
      <c r="B6994" s="159"/>
      <c r="C6994" s="57"/>
      <c r="D6994" s="58"/>
      <c r="E6994" s="58"/>
      <c r="F6994" s="58"/>
      <c r="G6994" s="58"/>
      <c r="H6994" s="58"/>
      <c r="I6994" s="58"/>
      <c r="J6994" s="58"/>
      <c r="K6994" s="58"/>
      <c r="L6994" s="58"/>
      <c r="M6994" s="58"/>
      <c r="N6994" s="58"/>
      <c r="O6994" s="58"/>
      <c r="P6994" s="58"/>
      <c r="Q6994" s="58"/>
      <c r="R6994" s="58"/>
      <c r="S6994" s="58"/>
      <c r="T6994" s="58"/>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6"/>
      <c r="B6995" s="159"/>
      <c r="C6995" s="57"/>
      <c r="D6995" s="58"/>
      <c r="E6995" s="58"/>
      <c r="F6995" s="58"/>
      <c r="G6995" s="58"/>
      <c r="H6995" s="58"/>
      <c r="I6995" s="58"/>
      <c r="J6995" s="58"/>
      <c r="K6995" s="58"/>
      <c r="L6995" s="58"/>
      <c r="M6995" s="58"/>
      <c r="N6995" s="58"/>
      <c r="O6995" s="58"/>
      <c r="P6995" s="58"/>
      <c r="Q6995" s="58"/>
      <c r="R6995" s="58"/>
      <c r="S6995" s="58"/>
      <c r="T6995" s="58"/>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6"/>
      <c r="B6996" s="159"/>
      <c r="C6996" s="57"/>
      <c r="D6996" s="58"/>
      <c r="E6996" s="58"/>
      <c r="F6996" s="58"/>
      <c r="G6996" s="58"/>
      <c r="H6996" s="58"/>
      <c r="I6996" s="58"/>
      <c r="J6996" s="58"/>
      <c r="K6996" s="58"/>
      <c r="L6996" s="58"/>
      <c r="M6996" s="58"/>
      <c r="N6996" s="58"/>
      <c r="O6996" s="58"/>
      <c r="P6996" s="58"/>
      <c r="Q6996" s="58"/>
      <c r="R6996" s="58"/>
      <c r="S6996" s="58"/>
      <c r="T6996" s="58"/>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6"/>
      <c r="B6997" s="159"/>
      <c r="C6997" s="57"/>
      <c r="D6997" s="58"/>
      <c r="E6997" s="58"/>
      <c r="F6997" s="58"/>
      <c r="G6997" s="58"/>
      <c r="H6997" s="58"/>
      <c r="I6997" s="58"/>
      <c r="J6997" s="58"/>
      <c r="K6997" s="58"/>
      <c r="L6997" s="58"/>
      <c r="M6997" s="58"/>
      <c r="N6997" s="58"/>
      <c r="O6997" s="58"/>
      <c r="P6997" s="58"/>
      <c r="Q6997" s="58"/>
      <c r="R6997" s="58"/>
      <c r="S6997" s="58"/>
      <c r="T6997" s="58"/>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6"/>
      <c r="B6998" s="159"/>
      <c r="C6998" s="57"/>
      <c r="D6998" s="58"/>
      <c r="E6998" s="58"/>
      <c r="F6998" s="58"/>
      <c r="G6998" s="58"/>
      <c r="H6998" s="58"/>
      <c r="I6998" s="58"/>
      <c r="J6998" s="58"/>
      <c r="K6998" s="58"/>
      <c r="L6998" s="58"/>
      <c r="M6998" s="58"/>
      <c r="N6998" s="58"/>
      <c r="O6998" s="58"/>
      <c r="P6998" s="58"/>
      <c r="Q6998" s="58"/>
      <c r="R6998" s="58"/>
      <c r="S6998" s="58"/>
      <c r="T6998" s="58"/>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6"/>
      <c r="B6999" s="159"/>
      <c r="C6999" s="57"/>
      <c r="D6999" s="58"/>
      <c r="E6999" s="58"/>
      <c r="F6999" s="58"/>
      <c r="G6999" s="58"/>
      <c r="H6999" s="58"/>
      <c r="I6999" s="58"/>
      <c r="J6999" s="58"/>
      <c r="K6999" s="58"/>
      <c r="L6999" s="58"/>
      <c r="M6999" s="58"/>
      <c r="N6999" s="58"/>
      <c r="O6999" s="58"/>
      <c r="P6999" s="58"/>
      <c r="Q6999" s="58"/>
      <c r="R6999" s="58"/>
      <c r="S6999" s="58"/>
      <c r="T6999" s="58"/>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6"/>
      <c r="B7000" s="159"/>
      <c r="C7000" s="57"/>
      <c r="D7000" s="58"/>
      <c r="E7000" s="58"/>
      <c r="F7000" s="58"/>
      <c r="G7000" s="58"/>
      <c r="H7000" s="58"/>
      <c r="I7000" s="58"/>
      <c r="J7000" s="58"/>
      <c r="K7000" s="58"/>
      <c r="L7000" s="58"/>
      <c r="M7000" s="58"/>
      <c r="N7000" s="58"/>
      <c r="O7000" s="58"/>
      <c r="P7000" s="58"/>
      <c r="Q7000" s="58"/>
      <c r="R7000" s="58"/>
      <c r="S7000" s="58"/>
      <c r="T7000" s="58"/>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6"/>
      <c r="B7001" s="159"/>
      <c r="C7001" s="57"/>
      <c r="D7001" s="58"/>
      <c r="E7001" s="58"/>
      <c r="F7001" s="58"/>
      <c r="G7001" s="58"/>
      <c r="H7001" s="58"/>
      <c r="I7001" s="58"/>
      <c r="J7001" s="58"/>
      <c r="K7001" s="58"/>
      <c r="L7001" s="58"/>
      <c r="M7001" s="58"/>
      <c r="N7001" s="58"/>
      <c r="O7001" s="58"/>
      <c r="P7001" s="58"/>
      <c r="Q7001" s="58"/>
      <c r="R7001" s="58"/>
      <c r="S7001" s="58"/>
      <c r="T7001" s="58"/>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6"/>
      <c r="B7002" s="159"/>
      <c r="C7002" s="57"/>
      <c r="D7002" s="58"/>
      <c r="E7002" s="58"/>
      <c r="F7002" s="58"/>
      <c r="G7002" s="58"/>
      <c r="H7002" s="58"/>
      <c r="I7002" s="58"/>
      <c r="J7002" s="58"/>
      <c r="K7002" s="58"/>
      <c r="L7002" s="58"/>
      <c r="M7002" s="58"/>
      <c r="N7002" s="58"/>
      <c r="O7002" s="58"/>
      <c r="P7002" s="58"/>
      <c r="Q7002" s="58"/>
      <c r="R7002" s="58"/>
      <c r="S7002" s="58"/>
      <c r="T7002" s="58"/>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6"/>
      <c r="B7003" s="159"/>
      <c r="C7003" s="57"/>
      <c r="D7003" s="58"/>
      <c r="E7003" s="58"/>
      <c r="F7003" s="58"/>
      <c r="G7003" s="58"/>
      <c r="H7003" s="58"/>
      <c r="I7003" s="58"/>
      <c r="J7003" s="58"/>
      <c r="K7003" s="58"/>
      <c r="L7003" s="58"/>
      <c r="M7003" s="58"/>
      <c r="N7003" s="58"/>
      <c r="O7003" s="58"/>
      <c r="P7003" s="58"/>
      <c r="Q7003" s="58"/>
      <c r="R7003" s="58"/>
      <c r="S7003" s="58"/>
      <c r="T7003" s="58"/>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6"/>
      <c r="B7004" s="159"/>
      <c r="C7004" s="57"/>
      <c r="D7004" s="58"/>
      <c r="E7004" s="58"/>
      <c r="F7004" s="58"/>
      <c r="G7004" s="58"/>
      <c r="H7004" s="58"/>
      <c r="I7004" s="58"/>
      <c r="J7004" s="58"/>
      <c r="K7004" s="58"/>
      <c r="L7004" s="58"/>
      <c r="M7004" s="58"/>
      <c r="N7004" s="58"/>
      <c r="O7004" s="58"/>
      <c r="P7004" s="58"/>
      <c r="Q7004" s="58"/>
      <c r="R7004" s="58"/>
      <c r="S7004" s="58"/>
      <c r="T7004" s="58"/>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6"/>
      <c r="B7005" s="159"/>
      <c r="C7005" s="57"/>
      <c r="D7005" s="58"/>
      <c r="E7005" s="58"/>
      <c r="F7005" s="58"/>
      <c r="G7005" s="58"/>
      <c r="H7005" s="58"/>
      <c r="I7005" s="58"/>
      <c r="J7005" s="58"/>
      <c r="K7005" s="58"/>
      <c r="L7005" s="58"/>
      <c r="M7005" s="58"/>
      <c r="N7005" s="58"/>
      <c r="O7005" s="58"/>
      <c r="P7005" s="58"/>
      <c r="Q7005" s="58"/>
      <c r="R7005" s="58"/>
      <c r="S7005" s="58"/>
      <c r="T7005" s="58"/>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6"/>
      <c r="B7006" s="159"/>
      <c r="C7006" s="57"/>
      <c r="D7006" s="58"/>
      <c r="E7006" s="58"/>
      <c r="F7006" s="58"/>
      <c r="G7006" s="58"/>
      <c r="H7006" s="58"/>
      <c r="I7006" s="58"/>
      <c r="J7006" s="58"/>
      <c r="K7006" s="58"/>
      <c r="L7006" s="58"/>
      <c r="M7006" s="58"/>
      <c r="N7006" s="58"/>
      <c r="O7006" s="58"/>
      <c r="P7006" s="58"/>
      <c r="Q7006" s="58"/>
      <c r="R7006" s="58"/>
      <c r="S7006" s="58"/>
      <c r="T7006" s="58"/>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6"/>
      <c r="B7007" s="159"/>
      <c r="C7007" s="57"/>
      <c r="D7007" s="58"/>
      <c r="E7007" s="58"/>
      <c r="F7007" s="58"/>
      <c r="G7007" s="58"/>
      <c r="H7007" s="58"/>
      <c r="I7007" s="58"/>
      <c r="J7007" s="58"/>
      <c r="K7007" s="58"/>
      <c r="L7007" s="58"/>
      <c r="M7007" s="58"/>
      <c r="N7007" s="58"/>
      <c r="O7007" s="58"/>
      <c r="P7007" s="58"/>
      <c r="Q7007" s="58"/>
      <c r="R7007" s="58"/>
      <c r="S7007" s="58"/>
      <c r="T7007" s="58"/>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6"/>
      <c r="B7008" s="159"/>
      <c r="C7008" s="57"/>
      <c r="D7008" s="58"/>
      <c r="E7008" s="58"/>
      <c r="F7008" s="58"/>
      <c r="G7008" s="58"/>
      <c r="H7008" s="58"/>
      <c r="I7008" s="58"/>
      <c r="J7008" s="58"/>
      <c r="K7008" s="58"/>
      <c r="L7008" s="58"/>
      <c r="M7008" s="58"/>
      <c r="N7008" s="58"/>
      <c r="O7008" s="58"/>
      <c r="P7008" s="58"/>
      <c r="Q7008" s="58"/>
      <c r="R7008" s="58"/>
      <c r="S7008" s="58"/>
      <c r="T7008" s="58"/>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6"/>
      <c r="B7009" s="159"/>
      <c r="C7009" s="57"/>
      <c r="D7009" s="58"/>
      <c r="E7009" s="58"/>
      <c r="F7009" s="58"/>
      <c r="G7009" s="58"/>
      <c r="H7009" s="58"/>
      <c r="I7009" s="58"/>
      <c r="J7009" s="58"/>
      <c r="K7009" s="58"/>
      <c r="L7009" s="58"/>
      <c r="M7009" s="58"/>
      <c r="N7009" s="58"/>
      <c r="O7009" s="58"/>
      <c r="P7009" s="58"/>
      <c r="Q7009" s="58"/>
      <c r="R7009" s="58"/>
      <c r="S7009" s="58"/>
      <c r="T7009" s="58"/>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6"/>
      <c r="B7010" s="159"/>
      <c r="C7010" s="57"/>
      <c r="D7010" s="58"/>
      <c r="E7010" s="58"/>
      <c r="F7010" s="58"/>
      <c r="G7010" s="58"/>
      <c r="H7010" s="58"/>
      <c r="I7010" s="58"/>
      <c r="J7010" s="58"/>
      <c r="K7010" s="58"/>
      <c r="L7010" s="58"/>
      <c r="M7010" s="58"/>
      <c r="N7010" s="58"/>
      <c r="O7010" s="58"/>
      <c r="P7010" s="58"/>
      <c r="Q7010" s="58"/>
      <c r="R7010" s="58"/>
      <c r="S7010" s="58"/>
      <c r="T7010" s="58"/>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6"/>
      <c r="B7011" s="159"/>
      <c r="C7011" s="57"/>
      <c r="D7011" s="58"/>
      <c r="E7011" s="58"/>
      <c r="F7011" s="58"/>
      <c r="G7011" s="58"/>
      <c r="H7011" s="58"/>
      <c r="I7011" s="58"/>
      <c r="J7011" s="58"/>
      <c r="K7011" s="58"/>
      <c r="L7011" s="58"/>
      <c r="M7011" s="58"/>
      <c r="N7011" s="58"/>
      <c r="O7011" s="58"/>
      <c r="P7011" s="58"/>
      <c r="Q7011" s="58"/>
      <c r="R7011" s="58"/>
      <c r="S7011" s="58"/>
      <c r="T7011" s="58"/>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6"/>
      <c r="B7012" s="159"/>
      <c r="C7012" s="57"/>
      <c r="D7012" s="58"/>
      <c r="E7012" s="58"/>
      <c r="F7012" s="58"/>
      <c r="G7012" s="58"/>
      <c r="H7012" s="58"/>
      <c r="I7012" s="58"/>
      <c r="J7012" s="58"/>
      <c r="K7012" s="58"/>
      <c r="L7012" s="58"/>
      <c r="M7012" s="58"/>
      <c r="N7012" s="58"/>
      <c r="O7012" s="58"/>
      <c r="P7012" s="58"/>
      <c r="Q7012" s="58"/>
      <c r="R7012" s="58"/>
      <c r="S7012" s="58"/>
      <c r="T7012" s="58"/>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6"/>
      <c r="B7013" s="159"/>
      <c r="C7013" s="57"/>
      <c r="D7013" s="58"/>
      <c r="E7013" s="58"/>
      <c r="F7013" s="58"/>
      <c r="G7013" s="58"/>
      <c r="H7013" s="58"/>
      <c r="I7013" s="58"/>
      <c r="J7013" s="58"/>
      <c r="K7013" s="58"/>
      <c r="L7013" s="58"/>
      <c r="M7013" s="58"/>
      <c r="N7013" s="58"/>
      <c r="O7013" s="58"/>
      <c r="P7013" s="58"/>
      <c r="Q7013" s="58"/>
      <c r="R7013" s="58"/>
      <c r="S7013" s="58"/>
      <c r="T7013" s="58"/>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6"/>
      <c r="B7014" s="159"/>
      <c r="C7014" s="57"/>
      <c r="D7014" s="58"/>
      <c r="E7014" s="58"/>
      <c r="F7014" s="58"/>
      <c r="G7014" s="58"/>
      <c r="H7014" s="58"/>
      <c r="I7014" s="58"/>
      <c r="J7014" s="58"/>
      <c r="K7014" s="58"/>
      <c r="L7014" s="58"/>
      <c r="M7014" s="58"/>
      <c r="N7014" s="58"/>
      <c r="O7014" s="58"/>
      <c r="P7014" s="58"/>
      <c r="Q7014" s="58"/>
      <c r="R7014" s="58"/>
      <c r="S7014" s="58"/>
      <c r="T7014" s="58"/>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6"/>
      <c r="B7015" s="159"/>
      <c r="C7015" s="57"/>
      <c r="D7015" s="58"/>
      <c r="E7015" s="58"/>
      <c r="F7015" s="58"/>
      <c r="G7015" s="58"/>
      <c r="H7015" s="58"/>
      <c r="I7015" s="58"/>
      <c r="J7015" s="58"/>
      <c r="K7015" s="58"/>
      <c r="L7015" s="58"/>
      <c r="M7015" s="58"/>
      <c r="N7015" s="58"/>
      <c r="O7015" s="58"/>
      <c r="P7015" s="58"/>
      <c r="Q7015" s="58"/>
      <c r="R7015" s="58"/>
      <c r="S7015" s="58"/>
      <c r="T7015" s="58"/>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6"/>
      <c r="B7016" s="159"/>
      <c r="C7016" s="57"/>
      <c r="D7016" s="58"/>
      <c r="E7016" s="58"/>
      <c r="F7016" s="58"/>
      <c r="G7016" s="58"/>
      <c r="H7016" s="58"/>
      <c r="I7016" s="58"/>
      <c r="J7016" s="58"/>
      <c r="K7016" s="58"/>
      <c r="L7016" s="58"/>
      <c r="M7016" s="58"/>
      <c r="N7016" s="58"/>
      <c r="O7016" s="58"/>
      <c r="P7016" s="58"/>
      <c r="Q7016" s="58"/>
      <c r="R7016" s="58"/>
      <c r="S7016" s="58"/>
      <c r="T7016" s="58"/>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6"/>
      <c r="B7017" s="159"/>
      <c r="C7017" s="57"/>
      <c r="D7017" s="58"/>
      <c r="E7017" s="58"/>
      <c r="F7017" s="58"/>
      <c r="G7017" s="58"/>
      <c r="H7017" s="58"/>
      <c r="I7017" s="58"/>
      <c r="J7017" s="58"/>
      <c r="K7017" s="58"/>
      <c r="L7017" s="58"/>
      <c r="M7017" s="58"/>
      <c r="N7017" s="58"/>
      <c r="O7017" s="58"/>
      <c r="P7017" s="58"/>
      <c r="Q7017" s="58"/>
      <c r="R7017" s="58"/>
      <c r="S7017" s="58"/>
      <c r="T7017" s="58"/>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6"/>
      <c r="B7018" s="159"/>
      <c r="C7018" s="57"/>
      <c r="D7018" s="58"/>
      <c r="E7018" s="58"/>
      <c r="F7018" s="58"/>
      <c r="G7018" s="58"/>
      <c r="H7018" s="58"/>
      <c r="I7018" s="58"/>
      <c r="J7018" s="58"/>
      <c r="K7018" s="58"/>
      <c r="L7018" s="58"/>
      <c r="M7018" s="58"/>
      <c r="N7018" s="58"/>
      <c r="O7018" s="58"/>
      <c r="P7018" s="58"/>
      <c r="Q7018" s="58"/>
      <c r="R7018" s="58"/>
      <c r="S7018" s="58"/>
      <c r="T7018" s="58"/>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6"/>
      <c r="B7019" s="159"/>
      <c r="C7019" s="57"/>
      <c r="D7019" s="58"/>
      <c r="E7019" s="58"/>
      <c r="F7019" s="58"/>
      <c r="G7019" s="58"/>
      <c r="H7019" s="58"/>
      <c r="I7019" s="58"/>
      <c r="J7019" s="58"/>
      <c r="K7019" s="58"/>
      <c r="L7019" s="58"/>
      <c r="M7019" s="58"/>
      <c r="N7019" s="58"/>
      <c r="O7019" s="58"/>
      <c r="P7019" s="58"/>
      <c r="Q7019" s="58"/>
      <c r="R7019" s="58"/>
      <c r="S7019" s="58"/>
      <c r="T7019" s="58"/>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6"/>
      <c r="B7020" s="159"/>
      <c r="C7020" s="57"/>
      <c r="D7020" s="58"/>
      <c r="E7020" s="58"/>
      <c r="F7020" s="58"/>
      <c r="G7020" s="58"/>
      <c r="H7020" s="58"/>
      <c r="I7020" s="58"/>
      <c r="J7020" s="58"/>
      <c r="K7020" s="58"/>
      <c r="L7020" s="58"/>
      <c r="M7020" s="58"/>
      <c r="N7020" s="58"/>
      <c r="O7020" s="58"/>
      <c r="P7020" s="58"/>
      <c r="Q7020" s="58"/>
      <c r="R7020" s="58"/>
      <c r="S7020" s="58"/>
      <c r="T7020" s="58"/>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6"/>
      <c r="B7021" s="159"/>
      <c r="C7021" s="57"/>
      <c r="D7021" s="58"/>
      <c r="E7021" s="58"/>
      <c r="F7021" s="58"/>
      <c r="G7021" s="58"/>
      <c r="H7021" s="58"/>
      <c r="I7021" s="58"/>
      <c r="J7021" s="58"/>
      <c r="K7021" s="58"/>
      <c r="L7021" s="58"/>
      <c r="M7021" s="58"/>
      <c r="N7021" s="58"/>
      <c r="O7021" s="58"/>
      <c r="P7021" s="58"/>
      <c r="Q7021" s="58"/>
      <c r="R7021" s="58"/>
      <c r="S7021" s="58"/>
      <c r="T7021" s="58"/>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6"/>
      <c r="B7022" s="159"/>
      <c r="C7022" s="57"/>
      <c r="D7022" s="58"/>
      <c r="E7022" s="58"/>
      <c r="F7022" s="58"/>
      <c r="G7022" s="58"/>
      <c r="H7022" s="58"/>
      <c r="I7022" s="58"/>
      <c r="J7022" s="58"/>
      <c r="K7022" s="58"/>
      <c r="L7022" s="58"/>
      <c r="M7022" s="58"/>
      <c r="N7022" s="58"/>
      <c r="O7022" s="58"/>
      <c r="P7022" s="58"/>
      <c r="Q7022" s="58"/>
      <c r="R7022" s="58"/>
      <c r="S7022" s="58"/>
      <c r="T7022" s="58"/>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6"/>
      <c r="B7023" s="159"/>
      <c r="C7023" s="57"/>
      <c r="D7023" s="58"/>
      <c r="E7023" s="58"/>
      <c r="F7023" s="58"/>
      <c r="G7023" s="58"/>
      <c r="H7023" s="58"/>
      <c r="I7023" s="58"/>
      <c r="J7023" s="58"/>
      <c r="K7023" s="58"/>
      <c r="L7023" s="58"/>
      <c r="M7023" s="58"/>
      <c r="N7023" s="58"/>
      <c r="O7023" s="58"/>
      <c r="P7023" s="58"/>
      <c r="Q7023" s="58"/>
      <c r="R7023" s="58"/>
      <c r="S7023" s="58"/>
      <c r="T7023" s="58"/>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6"/>
      <c r="B7024" s="159"/>
      <c r="C7024" s="57"/>
      <c r="D7024" s="58"/>
      <c r="E7024" s="58"/>
      <c r="F7024" s="58"/>
      <c r="G7024" s="58"/>
      <c r="H7024" s="58"/>
      <c r="I7024" s="58"/>
      <c r="J7024" s="58"/>
      <c r="K7024" s="58"/>
      <c r="L7024" s="58"/>
      <c r="M7024" s="58"/>
      <c r="N7024" s="58"/>
      <c r="O7024" s="58"/>
      <c r="P7024" s="58"/>
      <c r="Q7024" s="58"/>
      <c r="R7024" s="58"/>
      <c r="S7024" s="58"/>
      <c r="T7024" s="58"/>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6"/>
      <c r="B7025" s="159"/>
      <c r="C7025" s="57"/>
      <c r="D7025" s="58"/>
      <c r="E7025" s="58"/>
      <c r="F7025" s="58"/>
      <c r="G7025" s="58"/>
      <c r="H7025" s="58"/>
      <c r="I7025" s="58"/>
      <c r="J7025" s="58"/>
      <c r="K7025" s="58"/>
      <c r="L7025" s="58"/>
      <c r="M7025" s="58"/>
      <c r="N7025" s="58"/>
      <c r="O7025" s="58"/>
      <c r="P7025" s="58"/>
      <c r="Q7025" s="58"/>
      <c r="R7025" s="58"/>
      <c r="S7025" s="58"/>
      <c r="T7025" s="58"/>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6"/>
      <c r="B7026" s="159"/>
      <c r="C7026" s="57"/>
      <c r="D7026" s="58"/>
      <c r="E7026" s="58"/>
      <c r="F7026" s="58"/>
      <c r="G7026" s="58"/>
      <c r="H7026" s="58"/>
      <c r="I7026" s="58"/>
      <c r="J7026" s="58"/>
      <c r="K7026" s="58"/>
      <c r="L7026" s="58"/>
      <c r="M7026" s="58"/>
      <c r="N7026" s="58"/>
      <c r="O7026" s="58"/>
      <c r="P7026" s="58"/>
      <c r="Q7026" s="58"/>
      <c r="R7026" s="58"/>
      <c r="S7026" s="58"/>
      <c r="T7026" s="58"/>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6"/>
      <c r="B7027" s="159"/>
      <c r="C7027" s="57"/>
      <c r="D7027" s="58"/>
      <c r="E7027" s="58"/>
      <c r="F7027" s="58"/>
      <c r="G7027" s="58"/>
      <c r="H7027" s="58"/>
      <c r="I7027" s="58"/>
      <c r="J7027" s="58"/>
      <c r="K7027" s="58"/>
      <c r="L7027" s="58"/>
      <c r="M7027" s="58"/>
      <c r="N7027" s="58"/>
      <c r="O7027" s="58"/>
      <c r="P7027" s="58"/>
      <c r="Q7027" s="58"/>
      <c r="R7027" s="58"/>
      <c r="S7027" s="58"/>
      <c r="T7027" s="58"/>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6"/>
      <c r="B7028" s="159"/>
      <c r="C7028" s="57"/>
      <c r="D7028" s="58"/>
      <c r="E7028" s="58"/>
      <c r="F7028" s="58"/>
      <c r="G7028" s="58"/>
      <c r="H7028" s="58"/>
      <c r="I7028" s="58"/>
      <c r="J7028" s="58"/>
      <c r="K7028" s="58"/>
      <c r="L7028" s="58"/>
      <c r="M7028" s="58"/>
      <c r="N7028" s="58"/>
      <c r="O7028" s="58"/>
      <c r="P7028" s="58"/>
      <c r="Q7028" s="58"/>
      <c r="R7028" s="58"/>
      <c r="S7028" s="58"/>
      <c r="T7028" s="58"/>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6"/>
      <c r="B7029" s="159"/>
      <c r="C7029" s="57"/>
      <c r="D7029" s="58"/>
      <c r="E7029" s="58"/>
      <c r="F7029" s="58"/>
      <c r="G7029" s="58"/>
      <c r="H7029" s="58"/>
      <c r="I7029" s="58"/>
      <c r="J7029" s="58"/>
      <c r="K7029" s="58"/>
      <c r="L7029" s="58"/>
      <c r="M7029" s="58"/>
      <c r="N7029" s="58"/>
      <c r="O7029" s="58"/>
      <c r="P7029" s="58"/>
      <c r="Q7029" s="58"/>
      <c r="R7029" s="58"/>
      <c r="S7029" s="58"/>
      <c r="T7029" s="58"/>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6"/>
      <c r="B7030" s="159"/>
      <c r="C7030" s="57"/>
      <c r="D7030" s="58"/>
      <c r="E7030" s="58"/>
      <c r="F7030" s="58"/>
      <c r="G7030" s="58"/>
      <c r="H7030" s="58"/>
      <c r="I7030" s="58"/>
      <c r="J7030" s="58"/>
      <c r="K7030" s="58"/>
      <c r="L7030" s="58"/>
      <c r="M7030" s="58"/>
      <c r="N7030" s="58"/>
      <c r="O7030" s="58"/>
      <c r="P7030" s="58"/>
      <c r="Q7030" s="58"/>
      <c r="R7030" s="58"/>
      <c r="S7030" s="58"/>
      <c r="T7030" s="58"/>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6"/>
      <c r="B7031" s="159"/>
      <c r="C7031" s="57"/>
      <c r="D7031" s="58"/>
      <c r="E7031" s="58"/>
      <c r="F7031" s="58"/>
      <c r="G7031" s="58"/>
      <c r="H7031" s="58"/>
      <c r="I7031" s="58"/>
      <c r="J7031" s="58"/>
      <c r="K7031" s="58"/>
      <c r="L7031" s="58"/>
      <c r="M7031" s="58"/>
      <c r="N7031" s="58"/>
      <c r="O7031" s="58"/>
      <c r="P7031" s="58"/>
      <c r="Q7031" s="58"/>
      <c r="R7031" s="58"/>
      <c r="S7031" s="58"/>
      <c r="T7031" s="58"/>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6"/>
      <c r="B7032" s="159"/>
      <c r="C7032" s="57"/>
      <c r="D7032" s="58"/>
      <c r="E7032" s="58"/>
      <c r="F7032" s="58"/>
      <c r="G7032" s="58"/>
      <c r="H7032" s="58"/>
      <c r="I7032" s="58"/>
      <c r="J7032" s="58"/>
      <c r="K7032" s="58"/>
      <c r="L7032" s="58"/>
      <c r="M7032" s="58"/>
      <c r="N7032" s="58"/>
      <c r="O7032" s="58"/>
      <c r="P7032" s="58"/>
      <c r="Q7032" s="58"/>
      <c r="R7032" s="58"/>
      <c r="S7032" s="58"/>
      <c r="T7032" s="58"/>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6"/>
      <c r="B7033" s="159"/>
      <c r="C7033" s="57"/>
      <c r="D7033" s="58"/>
      <c r="E7033" s="58"/>
      <c r="F7033" s="58"/>
      <c r="G7033" s="58"/>
      <c r="H7033" s="58"/>
      <c r="I7033" s="58"/>
      <c r="J7033" s="58"/>
      <c r="K7033" s="58"/>
      <c r="L7033" s="58"/>
      <c r="M7033" s="58"/>
      <c r="N7033" s="58"/>
      <c r="O7033" s="58"/>
      <c r="P7033" s="58"/>
      <c r="Q7033" s="58"/>
      <c r="R7033" s="58"/>
      <c r="S7033" s="58"/>
      <c r="T7033" s="58"/>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6"/>
      <c r="B7034" s="159"/>
      <c r="C7034" s="57"/>
      <c r="D7034" s="58"/>
      <c r="E7034" s="58"/>
      <c r="F7034" s="58"/>
      <c r="G7034" s="58"/>
      <c r="H7034" s="58"/>
      <c r="I7034" s="58"/>
      <c r="J7034" s="58"/>
      <c r="K7034" s="58"/>
      <c r="L7034" s="58"/>
      <c r="M7034" s="58"/>
      <c r="N7034" s="58"/>
      <c r="O7034" s="58"/>
      <c r="P7034" s="58"/>
      <c r="Q7034" s="58"/>
      <c r="R7034" s="58"/>
      <c r="S7034" s="58"/>
      <c r="T7034" s="58"/>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6"/>
      <c r="B7035" s="159"/>
      <c r="C7035" s="57"/>
      <c r="D7035" s="58"/>
      <c r="E7035" s="58"/>
      <c r="F7035" s="58"/>
      <c r="G7035" s="58"/>
      <c r="H7035" s="58"/>
      <c r="I7035" s="58"/>
      <c r="J7035" s="58"/>
      <c r="K7035" s="58"/>
      <c r="L7035" s="58"/>
      <c r="M7035" s="58"/>
      <c r="N7035" s="58"/>
      <c r="O7035" s="58"/>
      <c r="P7035" s="58"/>
      <c r="Q7035" s="58"/>
      <c r="R7035" s="58"/>
      <c r="S7035" s="58"/>
      <c r="T7035" s="58"/>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6"/>
      <c r="B7036" s="159"/>
      <c r="C7036" s="57"/>
      <c r="D7036" s="58"/>
      <c r="E7036" s="58"/>
      <c r="F7036" s="58"/>
      <c r="G7036" s="58"/>
      <c r="H7036" s="58"/>
      <c r="I7036" s="58"/>
      <c r="J7036" s="58"/>
      <c r="K7036" s="58"/>
      <c r="L7036" s="58"/>
      <c r="M7036" s="58"/>
      <c r="N7036" s="58"/>
      <c r="O7036" s="58"/>
      <c r="P7036" s="58"/>
      <c r="Q7036" s="58"/>
      <c r="R7036" s="58"/>
      <c r="S7036" s="58"/>
      <c r="T7036" s="58"/>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6"/>
      <c r="B7037" s="159"/>
      <c r="C7037" s="57"/>
      <c r="D7037" s="58"/>
      <c r="E7037" s="58"/>
      <c r="F7037" s="58"/>
      <c r="G7037" s="58"/>
      <c r="H7037" s="58"/>
      <c r="I7037" s="58"/>
      <c r="J7037" s="58"/>
      <c r="K7037" s="58"/>
      <c r="L7037" s="58"/>
      <c r="M7037" s="58"/>
      <c r="N7037" s="58"/>
      <c r="O7037" s="58"/>
      <c r="P7037" s="58"/>
      <c r="Q7037" s="58"/>
      <c r="R7037" s="58"/>
      <c r="S7037" s="58"/>
      <c r="T7037" s="58"/>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6"/>
      <c r="B7038" s="159"/>
      <c r="C7038" s="57"/>
      <c r="D7038" s="58"/>
      <c r="E7038" s="58"/>
      <c r="F7038" s="58"/>
      <c r="G7038" s="58"/>
      <c r="H7038" s="58"/>
      <c r="I7038" s="58"/>
      <c r="J7038" s="58"/>
      <c r="K7038" s="58"/>
      <c r="L7038" s="58"/>
      <c r="M7038" s="58"/>
      <c r="N7038" s="58"/>
      <c r="O7038" s="58"/>
      <c r="P7038" s="58"/>
      <c r="Q7038" s="58"/>
      <c r="R7038" s="58"/>
      <c r="S7038" s="58"/>
      <c r="T7038" s="58"/>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6"/>
      <c r="B7039" s="159"/>
      <c r="C7039" s="57"/>
      <c r="D7039" s="58"/>
      <c r="E7039" s="58"/>
      <c r="F7039" s="58"/>
      <c r="G7039" s="58"/>
      <c r="H7039" s="58"/>
      <c r="I7039" s="58"/>
      <c r="J7039" s="58"/>
      <c r="K7039" s="58"/>
      <c r="L7039" s="58"/>
      <c r="M7039" s="58"/>
      <c r="N7039" s="58"/>
      <c r="O7039" s="58"/>
      <c r="P7039" s="58"/>
      <c r="Q7039" s="58"/>
      <c r="R7039" s="58"/>
      <c r="S7039" s="58"/>
      <c r="T7039" s="58"/>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6"/>
      <c r="B7040" s="159"/>
      <c r="C7040" s="57"/>
      <c r="D7040" s="58"/>
      <c r="E7040" s="58"/>
      <c r="F7040" s="58"/>
      <c r="G7040" s="58"/>
      <c r="H7040" s="58"/>
      <c r="I7040" s="58"/>
      <c r="J7040" s="58"/>
      <c r="K7040" s="58"/>
      <c r="L7040" s="58"/>
      <c r="M7040" s="58"/>
      <c r="N7040" s="58"/>
      <c r="O7040" s="58"/>
      <c r="P7040" s="58"/>
      <c r="Q7040" s="58"/>
      <c r="R7040" s="58"/>
      <c r="S7040" s="58"/>
      <c r="T7040" s="58"/>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6"/>
      <c r="B7041" s="159"/>
      <c r="C7041" s="57"/>
      <c r="D7041" s="58"/>
      <c r="E7041" s="58"/>
      <c r="F7041" s="58"/>
      <c r="G7041" s="58"/>
      <c r="H7041" s="58"/>
      <c r="I7041" s="58"/>
      <c r="J7041" s="58"/>
      <c r="K7041" s="58"/>
      <c r="L7041" s="58"/>
      <c r="M7041" s="58"/>
      <c r="N7041" s="58"/>
      <c r="O7041" s="58"/>
      <c r="P7041" s="58"/>
      <c r="Q7041" s="58"/>
      <c r="R7041" s="58"/>
      <c r="S7041" s="58"/>
      <c r="T7041" s="58"/>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6"/>
      <c r="B7042" s="159"/>
      <c r="C7042" s="57"/>
      <c r="D7042" s="58"/>
      <c r="E7042" s="58"/>
      <c r="F7042" s="58"/>
      <c r="G7042" s="58"/>
      <c r="H7042" s="58"/>
      <c r="I7042" s="58"/>
      <c r="J7042" s="58"/>
      <c r="K7042" s="58"/>
      <c r="L7042" s="58"/>
      <c r="M7042" s="58"/>
      <c r="N7042" s="58"/>
      <c r="O7042" s="58"/>
      <c r="P7042" s="58"/>
      <c r="Q7042" s="58"/>
      <c r="R7042" s="58"/>
      <c r="S7042" s="58"/>
      <c r="T7042" s="58"/>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6"/>
      <c r="B7043" s="159"/>
      <c r="C7043" s="57"/>
      <c r="D7043" s="58"/>
      <c r="E7043" s="58"/>
      <c r="F7043" s="58"/>
      <c r="G7043" s="58"/>
      <c r="H7043" s="58"/>
      <c r="I7043" s="58"/>
      <c r="J7043" s="58"/>
      <c r="K7043" s="58"/>
      <c r="L7043" s="58"/>
      <c r="M7043" s="58"/>
      <c r="N7043" s="58"/>
      <c r="O7043" s="58"/>
      <c r="P7043" s="58"/>
      <c r="Q7043" s="58"/>
      <c r="R7043" s="58"/>
      <c r="S7043" s="58"/>
      <c r="T7043" s="58"/>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6"/>
      <c r="B7044" s="159"/>
      <c r="C7044" s="57"/>
      <c r="D7044" s="58"/>
      <c r="E7044" s="58"/>
      <c r="F7044" s="58"/>
      <c r="G7044" s="58"/>
      <c r="H7044" s="58"/>
      <c r="I7044" s="58"/>
      <c r="J7044" s="58"/>
      <c r="K7044" s="58"/>
      <c r="L7044" s="58"/>
      <c r="M7044" s="58"/>
      <c r="N7044" s="58"/>
      <c r="O7044" s="58"/>
      <c r="P7044" s="58"/>
      <c r="Q7044" s="58"/>
      <c r="R7044" s="58"/>
      <c r="S7044" s="58"/>
      <c r="T7044" s="58"/>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6"/>
      <c r="B7045" s="159"/>
      <c r="C7045" s="57"/>
      <c r="D7045" s="58"/>
      <c r="E7045" s="58"/>
      <c r="F7045" s="58"/>
      <c r="G7045" s="58"/>
      <c r="H7045" s="58"/>
      <c r="I7045" s="58"/>
      <c r="J7045" s="58"/>
      <c r="K7045" s="58"/>
      <c r="L7045" s="58"/>
      <c r="M7045" s="58"/>
      <c r="N7045" s="58"/>
      <c r="O7045" s="58"/>
      <c r="P7045" s="58"/>
      <c r="Q7045" s="58"/>
      <c r="R7045" s="58"/>
      <c r="S7045" s="58"/>
      <c r="T7045" s="58"/>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6"/>
      <c r="B7046" s="159"/>
      <c r="C7046" s="57"/>
      <c r="D7046" s="58"/>
      <c r="E7046" s="58"/>
      <c r="F7046" s="58"/>
      <c r="G7046" s="58"/>
      <c r="H7046" s="58"/>
      <c r="I7046" s="58"/>
      <c r="J7046" s="58"/>
      <c r="K7046" s="58"/>
      <c r="L7046" s="58"/>
      <c r="M7046" s="58"/>
      <c r="N7046" s="58"/>
      <c r="O7046" s="58"/>
      <c r="P7046" s="58"/>
      <c r="Q7046" s="58"/>
      <c r="R7046" s="58"/>
      <c r="S7046" s="58"/>
      <c r="T7046" s="58"/>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6"/>
      <c r="B7047" s="159"/>
      <c r="C7047" s="57"/>
      <c r="D7047" s="58"/>
      <c r="E7047" s="58"/>
      <c r="F7047" s="58"/>
      <c r="G7047" s="58"/>
      <c r="H7047" s="58"/>
      <c r="I7047" s="58"/>
      <c r="J7047" s="58"/>
      <c r="K7047" s="58"/>
      <c r="L7047" s="58"/>
      <c r="M7047" s="58"/>
      <c r="N7047" s="58"/>
      <c r="O7047" s="58"/>
      <c r="P7047" s="58"/>
      <c r="Q7047" s="58"/>
      <c r="R7047" s="58"/>
      <c r="S7047" s="58"/>
      <c r="T7047" s="58"/>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6"/>
      <c r="B7048" s="159"/>
      <c r="C7048" s="57"/>
      <c r="D7048" s="58"/>
      <c r="E7048" s="58"/>
      <c r="F7048" s="58"/>
      <c r="G7048" s="58"/>
      <c r="H7048" s="58"/>
      <c r="I7048" s="58"/>
      <c r="J7048" s="58"/>
      <c r="K7048" s="58"/>
      <c r="L7048" s="58"/>
      <c r="M7048" s="58"/>
      <c r="N7048" s="58"/>
      <c r="O7048" s="58"/>
      <c r="P7048" s="58"/>
      <c r="Q7048" s="58"/>
      <c r="R7048" s="58"/>
      <c r="S7048" s="58"/>
      <c r="T7048" s="58"/>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6"/>
      <c r="B7049" s="159"/>
      <c r="C7049" s="57"/>
      <c r="D7049" s="58"/>
      <c r="E7049" s="58"/>
      <c r="F7049" s="58"/>
      <c r="G7049" s="58"/>
      <c r="H7049" s="58"/>
      <c r="I7049" s="58"/>
      <c r="J7049" s="58"/>
      <c r="K7049" s="58"/>
      <c r="L7049" s="58"/>
      <c r="M7049" s="58"/>
      <c r="N7049" s="58"/>
      <c r="O7049" s="58"/>
      <c r="P7049" s="58"/>
      <c r="Q7049" s="58"/>
      <c r="R7049" s="58"/>
      <c r="S7049" s="58"/>
      <c r="T7049" s="58"/>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6"/>
      <c r="B7050" s="159"/>
      <c r="C7050" s="57"/>
      <c r="D7050" s="58"/>
      <c r="E7050" s="58"/>
      <c r="F7050" s="58"/>
      <c r="G7050" s="58"/>
      <c r="H7050" s="58"/>
      <c r="I7050" s="58"/>
      <c r="J7050" s="58"/>
      <c r="K7050" s="58"/>
      <c r="L7050" s="58"/>
      <c r="M7050" s="58"/>
      <c r="N7050" s="58"/>
      <c r="O7050" s="58"/>
      <c r="P7050" s="58"/>
      <c r="Q7050" s="58"/>
      <c r="R7050" s="58"/>
      <c r="S7050" s="58"/>
      <c r="T7050" s="58"/>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6"/>
      <c r="B7051" s="159"/>
      <c r="C7051" s="57"/>
      <c r="D7051" s="58"/>
      <c r="E7051" s="58"/>
      <c r="F7051" s="58"/>
      <c r="G7051" s="58"/>
      <c r="H7051" s="58"/>
      <c r="I7051" s="58"/>
      <c r="J7051" s="58"/>
      <c r="K7051" s="58"/>
      <c r="L7051" s="58"/>
      <c r="M7051" s="58"/>
      <c r="N7051" s="58"/>
      <c r="O7051" s="58"/>
      <c r="P7051" s="58"/>
      <c r="Q7051" s="58"/>
      <c r="R7051" s="58"/>
      <c r="S7051" s="58"/>
      <c r="T7051" s="58"/>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6"/>
      <c r="B7052" s="159"/>
      <c r="C7052" s="57"/>
      <c r="D7052" s="58"/>
      <c r="E7052" s="58"/>
      <c r="F7052" s="58"/>
      <c r="G7052" s="58"/>
      <c r="H7052" s="58"/>
      <c r="I7052" s="58"/>
      <c r="J7052" s="58"/>
      <c r="K7052" s="58"/>
      <c r="L7052" s="58"/>
      <c r="M7052" s="58"/>
      <c r="N7052" s="58"/>
      <c r="O7052" s="58"/>
      <c r="P7052" s="58"/>
      <c r="Q7052" s="58"/>
      <c r="R7052" s="58"/>
      <c r="S7052" s="58"/>
      <c r="T7052" s="58"/>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6"/>
      <c r="B7053" s="159"/>
      <c r="C7053" s="57"/>
      <c r="D7053" s="58"/>
      <c r="E7053" s="58"/>
      <c r="F7053" s="58"/>
      <c r="G7053" s="58"/>
      <c r="H7053" s="58"/>
      <c r="I7053" s="58"/>
      <c r="J7053" s="58"/>
      <c r="K7053" s="58"/>
      <c r="L7053" s="58"/>
      <c r="M7053" s="58"/>
      <c r="N7053" s="58"/>
      <c r="O7053" s="58"/>
      <c r="P7053" s="58"/>
      <c r="Q7053" s="58"/>
      <c r="R7053" s="58"/>
      <c r="S7053" s="58"/>
      <c r="T7053" s="58"/>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6"/>
      <c r="B7054" s="159"/>
      <c r="C7054" s="57"/>
      <c r="D7054" s="58"/>
      <c r="E7054" s="58"/>
      <c r="F7054" s="58"/>
      <c r="G7054" s="58"/>
      <c r="H7054" s="58"/>
      <c r="I7054" s="58"/>
      <c r="J7054" s="58"/>
      <c r="K7054" s="58"/>
      <c r="L7054" s="58"/>
      <c r="M7054" s="58"/>
      <c r="N7054" s="58"/>
      <c r="O7054" s="58"/>
      <c r="P7054" s="58"/>
      <c r="Q7054" s="58"/>
      <c r="R7054" s="58"/>
      <c r="S7054" s="58"/>
      <c r="T7054" s="58"/>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6"/>
      <c r="B7055" s="159"/>
      <c r="C7055" s="57"/>
      <c r="D7055" s="58"/>
      <c r="E7055" s="58"/>
      <c r="F7055" s="58"/>
      <c r="G7055" s="58"/>
      <c r="H7055" s="58"/>
      <c r="I7055" s="58"/>
      <c r="J7055" s="58"/>
      <c r="K7055" s="58"/>
      <c r="L7055" s="58"/>
      <c r="M7055" s="58"/>
      <c r="N7055" s="58"/>
      <c r="O7055" s="58"/>
      <c r="P7055" s="58"/>
      <c r="Q7055" s="58"/>
      <c r="R7055" s="58"/>
      <c r="S7055" s="58"/>
      <c r="T7055" s="58"/>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6"/>
      <c r="B7056" s="159"/>
      <c r="C7056" s="57"/>
      <c r="D7056" s="58"/>
      <c r="E7056" s="58"/>
      <c r="F7056" s="58"/>
      <c r="G7056" s="58"/>
      <c r="H7056" s="58"/>
      <c r="I7056" s="58"/>
      <c r="J7056" s="58"/>
      <c r="K7056" s="58"/>
      <c r="L7056" s="58"/>
      <c r="M7056" s="58"/>
      <c r="N7056" s="58"/>
      <c r="O7056" s="58"/>
      <c r="P7056" s="58"/>
      <c r="Q7056" s="58"/>
      <c r="R7056" s="58"/>
      <c r="S7056" s="58"/>
      <c r="T7056" s="58"/>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6"/>
      <c r="B7057" s="159"/>
      <c r="C7057" s="57"/>
      <c r="D7057" s="58"/>
      <c r="E7057" s="58"/>
      <c r="F7057" s="58"/>
      <c r="G7057" s="58"/>
      <c r="H7057" s="58"/>
      <c r="I7057" s="58"/>
      <c r="J7057" s="58"/>
      <c r="K7057" s="58"/>
      <c r="L7057" s="58"/>
      <c r="M7057" s="58"/>
      <c r="N7057" s="58"/>
      <c r="O7057" s="58"/>
      <c r="P7057" s="58"/>
      <c r="Q7057" s="58"/>
      <c r="R7057" s="58"/>
      <c r="S7057" s="58"/>
      <c r="T7057" s="58"/>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6"/>
      <c r="B7058" s="159"/>
      <c r="C7058" s="57"/>
      <c r="D7058" s="58"/>
      <c r="E7058" s="58"/>
      <c r="F7058" s="58"/>
      <c r="G7058" s="58"/>
      <c r="H7058" s="58"/>
      <c r="I7058" s="58"/>
      <c r="J7058" s="58"/>
      <c r="K7058" s="58"/>
      <c r="L7058" s="58"/>
      <c r="M7058" s="58"/>
      <c r="N7058" s="58"/>
      <c r="O7058" s="58"/>
      <c r="P7058" s="58"/>
      <c r="Q7058" s="58"/>
      <c r="R7058" s="58"/>
      <c r="S7058" s="58"/>
      <c r="T7058" s="58"/>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6"/>
      <c r="B7059" s="159"/>
      <c r="C7059" s="57"/>
      <c r="D7059" s="58"/>
      <c r="E7059" s="58"/>
      <c r="F7059" s="58"/>
      <c r="G7059" s="58"/>
      <c r="H7059" s="58"/>
      <c r="I7059" s="58"/>
      <c r="J7059" s="58"/>
      <c r="K7059" s="58"/>
      <c r="L7059" s="58"/>
      <c r="M7059" s="58"/>
      <c r="N7059" s="58"/>
      <c r="O7059" s="58"/>
      <c r="P7059" s="58"/>
      <c r="Q7059" s="58"/>
      <c r="R7059" s="58"/>
      <c r="S7059" s="58"/>
      <c r="T7059" s="58"/>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6"/>
      <c r="B7060" s="159"/>
      <c r="C7060" s="57"/>
      <c r="D7060" s="58"/>
      <c r="E7060" s="58"/>
      <c r="F7060" s="58"/>
      <c r="G7060" s="58"/>
      <c r="H7060" s="58"/>
      <c r="I7060" s="58"/>
      <c r="J7060" s="58"/>
      <c r="K7060" s="58"/>
      <c r="L7060" s="58"/>
      <c r="M7060" s="58"/>
      <c r="N7060" s="58"/>
      <c r="O7060" s="58"/>
      <c r="P7060" s="58"/>
      <c r="Q7060" s="58"/>
      <c r="R7060" s="58"/>
      <c r="S7060" s="58"/>
      <c r="T7060" s="58"/>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6"/>
      <c r="B7061" s="159"/>
      <c r="C7061" s="57"/>
      <c r="D7061" s="58"/>
      <c r="E7061" s="58"/>
      <c r="F7061" s="58"/>
      <c r="G7061" s="58"/>
      <c r="H7061" s="58"/>
      <c r="I7061" s="58"/>
      <c r="J7061" s="58"/>
      <c r="K7061" s="58"/>
      <c r="L7061" s="58"/>
      <c r="M7061" s="58"/>
      <c r="N7061" s="58"/>
      <c r="O7061" s="58"/>
      <c r="P7061" s="58"/>
      <c r="Q7061" s="58"/>
      <c r="R7061" s="58"/>
      <c r="S7061" s="58"/>
      <c r="T7061" s="58"/>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6"/>
      <c r="B7062" s="159"/>
      <c r="C7062" s="57"/>
      <c r="D7062" s="58"/>
      <c r="E7062" s="58"/>
      <c r="F7062" s="58"/>
      <c r="G7062" s="58"/>
      <c r="H7062" s="58"/>
      <c r="I7062" s="58"/>
      <c r="J7062" s="58"/>
      <c r="K7062" s="58"/>
      <c r="L7062" s="58"/>
      <c r="M7062" s="58"/>
      <c r="N7062" s="58"/>
      <c r="O7062" s="58"/>
      <c r="P7062" s="58"/>
      <c r="Q7062" s="58"/>
      <c r="R7062" s="58"/>
      <c r="S7062" s="58"/>
      <c r="T7062" s="58"/>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6"/>
      <c r="B7063" s="159"/>
      <c r="C7063" s="57"/>
      <c r="D7063" s="58"/>
      <c r="E7063" s="58"/>
      <c r="F7063" s="58"/>
      <c r="G7063" s="58"/>
      <c r="H7063" s="58"/>
      <c r="I7063" s="58"/>
      <c r="J7063" s="58"/>
      <c r="K7063" s="58"/>
      <c r="L7063" s="58"/>
      <c r="M7063" s="58"/>
      <c r="N7063" s="58"/>
      <c r="O7063" s="58"/>
      <c r="P7063" s="58"/>
      <c r="Q7063" s="58"/>
      <c r="R7063" s="58"/>
      <c r="S7063" s="58"/>
      <c r="T7063" s="58"/>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6"/>
      <c r="B7064" s="159"/>
      <c r="C7064" s="57"/>
      <c r="D7064" s="58"/>
      <c r="E7064" s="58"/>
      <c r="F7064" s="58"/>
      <c r="G7064" s="58"/>
      <c r="H7064" s="58"/>
      <c r="I7064" s="58"/>
      <c r="J7064" s="58"/>
      <c r="K7064" s="58"/>
      <c r="L7064" s="58"/>
      <c r="M7064" s="58"/>
      <c r="N7064" s="58"/>
      <c r="O7064" s="58"/>
      <c r="P7064" s="58"/>
      <c r="Q7064" s="58"/>
      <c r="R7064" s="58"/>
      <c r="S7064" s="58"/>
      <c r="T7064" s="58"/>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6"/>
      <c r="B7065" s="159"/>
      <c r="C7065" s="57"/>
      <c r="D7065" s="58"/>
      <c r="E7065" s="58"/>
      <c r="F7065" s="58"/>
      <c r="G7065" s="58"/>
      <c r="H7065" s="58"/>
      <c r="I7065" s="58"/>
      <c r="J7065" s="58"/>
      <c r="K7065" s="58"/>
      <c r="L7065" s="58"/>
      <c r="M7065" s="58"/>
      <c r="N7065" s="58"/>
      <c r="O7065" s="58"/>
      <c r="P7065" s="58"/>
      <c r="Q7065" s="58"/>
      <c r="R7065" s="58"/>
      <c r="S7065" s="58"/>
      <c r="T7065" s="58"/>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6"/>
      <c r="B7066" s="159"/>
      <c r="C7066" s="57"/>
      <c r="D7066" s="58"/>
      <c r="E7066" s="58"/>
      <c r="F7066" s="58"/>
      <c r="G7066" s="58"/>
      <c r="H7066" s="58"/>
      <c r="I7066" s="58"/>
      <c r="J7066" s="58"/>
      <c r="K7066" s="58"/>
      <c r="L7066" s="58"/>
      <c r="M7066" s="58"/>
      <c r="N7066" s="58"/>
      <c r="O7066" s="58"/>
      <c r="P7066" s="58"/>
      <c r="Q7066" s="58"/>
      <c r="R7066" s="58"/>
      <c r="S7066" s="58"/>
      <c r="T7066" s="58"/>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6"/>
      <c r="B7067" s="159"/>
      <c r="C7067" s="57"/>
      <c r="D7067" s="58"/>
      <c r="E7067" s="58"/>
      <c r="F7067" s="58"/>
      <c r="G7067" s="58"/>
      <c r="H7067" s="58"/>
      <c r="I7067" s="58"/>
      <c r="J7067" s="58"/>
      <c r="K7067" s="58"/>
      <c r="L7067" s="58"/>
      <c r="M7067" s="58"/>
      <c r="N7067" s="58"/>
      <c r="O7067" s="58"/>
      <c r="P7067" s="58"/>
      <c r="Q7067" s="58"/>
      <c r="R7067" s="58"/>
      <c r="S7067" s="58"/>
      <c r="T7067" s="58"/>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6"/>
      <c r="B7068" s="159"/>
      <c r="C7068" s="57"/>
      <c r="D7068" s="58"/>
      <c r="E7068" s="58"/>
      <c r="F7068" s="58"/>
      <c r="G7068" s="58"/>
      <c r="H7068" s="58"/>
      <c r="I7068" s="58"/>
      <c r="J7068" s="58"/>
      <c r="K7068" s="58"/>
      <c r="L7068" s="58"/>
      <c r="M7068" s="58"/>
      <c r="N7068" s="58"/>
      <c r="O7068" s="58"/>
      <c r="P7068" s="58"/>
      <c r="Q7068" s="58"/>
      <c r="R7068" s="58"/>
      <c r="S7068" s="58"/>
      <c r="T7068" s="58"/>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6"/>
      <c r="B7069" s="159"/>
      <c r="C7069" s="57"/>
      <c r="D7069" s="58"/>
      <c r="E7069" s="58"/>
      <c r="F7069" s="58"/>
      <c r="G7069" s="58"/>
      <c r="H7069" s="58"/>
      <c r="I7069" s="58"/>
      <c r="J7069" s="58"/>
      <c r="K7069" s="58"/>
      <c r="L7069" s="58"/>
      <c r="M7069" s="58"/>
      <c r="N7069" s="58"/>
      <c r="O7069" s="58"/>
      <c r="P7069" s="58"/>
      <c r="Q7069" s="58"/>
      <c r="R7069" s="58"/>
      <c r="S7069" s="58"/>
      <c r="T7069" s="58"/>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6"/>
      <c r="B7070" s="159"/>
      <c r="C7070" s="57"/>
      <c r="D7070" s="58"/>
      <c r="E7070" s="58"/>
      <c r="F7070" s="58"/>
      <c r="G7070" s="58"/>
      <c r="H7070" s="58"/>
      <c r="I7070" s="58"/>
      <c r="J7070" s="58"/>
      <c r="K7070" s="58"/>
      <c r="L7070" s="58"/>
      <c r="M7070" s="58"/>
      <c r="N7070" s="58"/>
      <c r="O7070" s="58"/>
      <c r="P7070" s="58"/>
      <c r="Q7070" s="58"/>
      <c r="R7070" s="58"/>
      <c r="S7070" s="58"/>
      <c r="T7070" s="58"/>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6"/>
      <c r="B7071" s="159"/>
      <c r="C7071" s="57"/>
      <c r="D7071" s="58"/>
      <c r="E7071" s="58"/>
      <c r="F7071" s="58"/>
      <c r="G7071" s="58"/>
      <c r="H7071" s="58"/>
      <c r="I7071" s="58"/>
      <c r="J7071" s="58"/>
      <c r="K7071" s="58"/>
      <c r="L7071" s="58"/>
      <c r="M7071" s="58"/>
      <c r="N7071" s="58"/>
      <c r="O7071" s="58"/>
      <c r="P7071" s="58"/>
      <c r="Q7071" s="58"/>
      <c r="R7071" s="58"/>
      <c r="S7071" s="58"/>
      <c r="T7071" s="58"/>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6"/>
      <c r="B7072" s="159"/>
      <c r="C7072" s="57"/>
      <c r="D7072" s="58"/>
      <c r="E7072" s="58"/>
      <c r="F7072" s="58"/>
      <c r="G7072" s="58"/>
      <c r="H7072" s="58"/>
      <c r="I7072" s="58"/>
      <c r="J7072" s="58"/>
      <c r="K7072" s="58"/>
      <c r="L7072" s="58"/>
      <c r="M7072" s="58"/>
      <c r="N7072" s="58"/>
      <c r="O7072" s="58"/>
      <c r="P7072" s="58"/>
      <c r="Q7072" s="58"/>
      <c r="R7072" s="58"/>
      <c r="S7072" s="58"/>
      <c r="T7072" s="58"/>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6"/>
      <c r="B7073" s="159"/>
      <c r="C7073" s="57"/>
      <c r="D7073" s="58"/>
      <c r="E7073" s="58"/>
      <c r="F7073" s="58"/>
      <c r="G7073" s="58"/>
      <c r="H7073" s="58"/>
      <c r="I7073" s="58"/>
      <c r="J7073" s="58"/>
      <c r="K7073" s="58"/>
      <c r="L7073" s="58"/>
      <c r="M7073" s="58"/>
      <c r="N7073" s="58"/>
      <c r="O7073" s="58"/>
      <c r="P7073" s="58"/>
      <c r="Q7073" s="58"/>
      <c r="R7073" s="58"/>
      <c r="S7073" s="58"/>
      <c r="T7073" s="58"/>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6"/>
      <c r="B7074" s="159"/>
      <c r="C7074" s="57"/>
      <c r="D7074" s="58"/>
      <c r="E7074" s="58"/>
      <c r="F7074" s="58"/>
      <c r="G7074" s="58"/>
      <c r="H7074" s="58"/>
      <c r="I7074" s="58"/>
      <c r="J7074" s="58"/>
      <c r="K7074" s="58"/>
      <c r="L7074" s="58"/>
      <c r="M7074" s="58"/>
      <c r="N7074" s="58"/>
      <c r="O7074" s="58"/>
      <c r="P7074" s="58"/>
      <c r="Q7074" s="58"/>
      <c r="R7074" s="58"/>
      <c r="S7074" s="58"/>
      <c r="T7074" s="58"/>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6"/>
      <c r="B7075" s="159"/>
      <c r="C7075" s="57"/>
      <c r="D7075" s="58"/>
      <c r="E7075" s="58"/>
      <c r="F7075" s="58"/>
      <c r="G7075" s="58"/>
      <c r="H7075" s="58"/>
      <c r="I7075" s="58"/>
      <c r="J7075" s="58"/>
      <c r="K7075" s="58"/>
      <c r="L7075" s="58"/>
      <c r="M7075" s="58"/>
      <c r="N7075" s="58"/>
      <c r="O7075" s="58"/>
      <c r="P7075" s="58"/>
      <c r="Q7075" s="58"/>
      <c r="R7075" s="58"/>
      <c r="S7075" s="58"/>
      <c r="T7075" s="58"/>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6"/>
      <c r="B7076" s="159"/>
      <c r="C7076" s="57"/>
      <c r="D7076" s="58"/>
      <c r="E7076" s="58"/>
      <c r="F7076" s="58"/>
      <c r="G7076" s="58"/>
      <c r="H7076" s="58"/>
      <c r="I7076" s="58"/>
      <c r="J7076" s="58"/>
      <c r="K7076" s="58"/>
      <c r="L7076" s="58"/>
      <c r="M7076" s="58"/>
      <c r="N7076" s="58"/>
      <c r="O7076" s="58"/>
      <c r="P7076" s="58"/>
      <c r="Q7076" s="58"/>
      <c r="R7076" s="58"/>
      <c r="S7076" s="58"/>
      <c r="T7076" s="58"/>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6"/>
      <c r="B7077" s="159"/>
      <c r="C7077" s="57"/>
      <c r="D7077" s="58"/>
      <c r="E7077" s="58"/>
      <c r="F7077" s="58"/>
      <c r="G7077" s="58"/>
      <c r="H7077" s="58"/>
      <c r="I7077" s="58"/>
      <c r="J7077" s="58"/>
      <c r="K7077" s="58"/>
      <c r="L7077" s="58"/>
      <c r="M7077" s="58"/>
      <c r="N7077" s="58"/>
      <c r="O7077" s="58"/>
      <c r="P7077" s="58"/>
      <c r="Q7077" s="58"/>
      <c r="R7077" s="58"/>
      <c r="S7077" s="58"/>
      <c r="T7077" s="58"/>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6"/>
      <c r="B7078" s="159"/>
      <c r="C7078" s="57"/>
      <c r="D7078" s="58"/>
      <c r="E7078" s="58"/>
      <c r="F7078" s="58"/>
      <c r="G7078" s="58"/>
      <c r="H7078" s="58"/>
      <c r="I7078" s="58"/>
      <c r="J7078" s="58"/>
      <c r="K7078" s="58"/>
      <c r="L7078" s="58"/>
      <c r="M7078" s="58"/>
      <c r="N7078" s="58"/>
      <c r="O7078" s="58"/>
      <c r="P7078" s="58"/>
      <c r="Q7078" s="58"/>
      <c r="R7078" s="58"/>
      <c r="S7078" s="58"/>
      <c r="T7078" s="58"/>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6"/>
      <c r="B7079" s="159"/>
      <c r="C7079" s="57"/>
      <c r="D7079" s="58"/>
      <c r="E7079" s="58"/>
      <c r="F7079" s="58"/>
      <c r="G7079" s="58"/>
      <c r="H7079" s="58"/>
      <c r="I7079" s="58"/>
      <c r="J7079" s="58"/>
      <c r="K7079" s="58"/>
      <c r="L7079" s="58"/>
      <c r="M7079" s="58"/>
      <c r="N7079" s="58"/>
      <c r="O7079" s="58"/>
      <c r="P7079" s="58"/>
      <c r="Q7079" s="58"/>
      <c r="R7079" s="58"/>
      <c r="S7079" s="58"/>
      <c r="T7079" s="58"/>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6"/>
      <c r="B7080" s="159"/>
      <c r="C7080" s="57"/>
      <c r="D7080" s="58"/>
      <c r="E7080" s="58"/>
      <c r="F7080" s="58"/>
      <c r="G7080" s="58"/>
      <c r="H7080" s="58"/>
      <c r="I7080" s="58"/>
      <c r="J7080" s="58"/>
      <c r="K7080" s="58"/>
      <c r="L7080" s="58"/>
      <c r="M7080" s="58"/>
      <c r="N7080" s="58"/>
      <c r="O7080" s="58"/>
      <c r="P7080" s="58"/>
      <c r="Q7080" s="58"/>
      <c r="R7080" s="58"/>
      <c r="S7080" s="58"/>
      <c r="T7080" s="58"/>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6"/>
      <c r="B7081" s="159"/>
      <c r="C7081" s="57"/>
      <c r="D7081" s="58"/>
      <c r="E7081" s="58"/>
      <c r="F7081" s="58"/>
      <c r="G7081" s="58"/>
      <c r="H7081" s="58"/>
      <c r="I7081" s="58"/>
      <c r="J7081" s="58"/>
      <c r="K7081" s="58"/>
      <c r="L7081" s="58"/>
      <c r="M7081" s="58"/>
      <c r="N7081" s="58"/>
      <c r="O7081" s="58"/>
      <c r="P7081" s="58"/>
      <c r="Q7081" s="58"/>
      <c r="R7081" s="58"/>
      <c r="S7081" s="58"/>
      <c r="T7081" s="58"/>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6"/>
      <c r="B7082" s="159"/>
      <c r="C7082" s="57"/>
      <c r="D7082" s="58"/>
      <c r="E7082" s="58"/>
      <c r="F7082" s="58"/>
      <c r="G7082" s="58"/>
      <c r="H7082" s="58"/>
      <c r="I7082" s="58"/>
      <c r="J7082" s="58"/>
      <c r="K7082" s="58"/>
      <c r="L7082" s="58"/>
      <c r="M7082" s="58"/>
      <c r="N7082" s="58"/>
      <c r="O7082" s="58"/>
      <c r="P7082" s="58"/>
      <c r="Q7082" s="58"/>
      <c r="R7082" s="58"/>
      <c r="S7082" s="58"/>
      <c r="T7082" s="58"/>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6"/>
      <c r="B7083" s="159"/>
      <c r="C7083" s="57"/>
      <c r="D7083" s="58"/>
      <c r="E7083" s="58"/>
      <c r="F7083" s="58"/>
      <c r="G7083" s="58"/>
      <c r="H7083" s="58"/>
      <c r="I7083" s="58"/>
      <c r="J7083" s="58"/>
      <c r="K7083" s="58"/>
      <c r="L7083" s="58"/>
      <c r="M7083" s="58"/>
      <c r="N7083" s="58"/>
      <c r="O7083" s="58"/>
      <c r="P7083" s="58"/>
      <c r="Q7083" s="58"/>
      <c r="R7083" s="58"/>
      <c r="S7083" s="58"/>
      <c r="T7083" s="58"/>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6"/>
      <c r="B7084" s="159"/>
      <c r="C7084" s="57"/>
      <c r="D7084" s="58"/>
      <c r="E7084" s="58"/>
      <c r="F7084" s="58"/>
      <c r="G7084" s="58"/>
      <c r="H7084" s="58"/>
      <c r="I7084" s="58"/>
      <c r="J7084" s="58"/>
      <c r="K7084" s="58"/>
      <c r="L7084" s="58"/>
      <c r="M7084" s="58"/>
      <c r="N7084" s="58"/>
      <c r="O7084" s="58"/>
      <c r="P7084" s="58"/>
      <c r="Q7084" s="58"/>
      <c r="R7084" s="58"/>
      <c r="S7084" s="58"/>
      <c r="T7084" s="58"/>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6"/>
      <c r="B7085" s="159"/>
      <c r="C7085" s="57"/>
      <c r="D7085" s="58"/>
      <c r="E7085" s="58"/>
      <c r="F7085" s="58"/>
      <c r="G7085" s="58"/>
      <c r="H7085" s="58"/>
      <c r="I7085" s="58"/>
      <c r="J7085" s="58"/>
      <c r="K7085" s="58"/>
      <c r="L7085" s="58"/>
      <c r="M7085" s="58"/>
      <c r="N7085" s="58"/>
      <c r="O7085" s="58"/>
      <c r="P7085" s="58"/>
      <c r="Q7085" s="58"/>
      <c r="R7085" s="58"/>
      <c r="S7085" s="58"/>
      <c r="T7085" s="58"/>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6"/>
      <c r="B7086" s="159"/>
      <c r="C7086" s="57"/>
      <c r="D7086" s="58"/>
      <c r="E7086" s="58"/>
      <c r="F7086" s="58"/>
      <c r="G7086" s="58"/>
      <c r="H7086" s="58"/>
      <c r="I7086" s="58"/>
      <c r="J7086" s="58"/>
      <c r="K7086" s="58"/>
      <c r="L7086" s="58"/>
      <c r="M7086" s="58"/>
      <c r="N7086" s="58"/>
      <c r="O7086" s="58"/>
      <c r="P7086" s="58"/>
      <c r="Q7086" s="58"/>
      <c r="R7086" s="58"/>
      <c r="S7086" s="58"/>
      <c r="T7086" s="58"/>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6"/>
      <c r="B7087" s="159"/>
      <c r="C7087" s="57"/>
      <c r="D7087" s="58"/>
      <c r="E7087" s="58"/>
      <c r="F7087" s="58"/>
      <c r="G7087" s="58"/>
      <c r="H7087" s="58"/>
      <c r="I7087" s="58"/>
      <c r="J7087" s="58"/>
      <c r="K7087" s="58"/>
      <c r="L7087" s="58"/>
      <c r="M7087" s="58"/>
      <c r="N7087" s="58"/>
      <c r="O7087" s="58"/>
      <c r="P7087" s="58"/>
      <c r="Q7087" s="58"/>
      <c r="R7087" s="58"/>
      <c r="S7087" s="58"/>
      <c r="T7087" s="58"/>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6"/>
      <c r="B7088" s="159"/>
      <c r="C7088" s="57"/>
      <c r="D7088" s="58"/>
      <c r="E7088" s="58"/>
      <c r="F7088" s="58"/>
      <c r="G7088" s="58"/>
      <c r="H7088" s="58"/>
      <c r="I7088" s="58"/>
      <c r="J7088" s="58"/>
      <c r="K7088" s="58"/>
      <c r="L7088" s="58"/>
      <c r="M7088" s="58"/>
      <c r="N7088" s="58"/>
      <c r="O7088" s="58"/>
      <c r="P7088" s="58"/>
      <c r="Q7088" s="58"/>
      <c r="R7088" s="58"/>
      <c r="S7088" s="58"/>
      <c r="T7088" s="58"/>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6"/>
      <c r="B7089" s="159"/>
      <c r="C7089" s="57"/>
      <c r="D7089" s="58"/>
      <c r="E7089" s="58"/>
      <c r="F7089" s="58"/>
      <c r="G7089" s="58"/>
      <c r="H7089" s="58"/>
      <c r="I7089" s="58"/>
      <c r="J7089" s="58"/>
      <c r="K7089" s="58"/>
      <c r="L7089" s="58"/>
      <c r="M7089" s="58"/>
      <c r="N7089" s="58"/>
      <c r="O7089" s="58"/>
      <c r="P7089" s="58"/>
      <c r="Q7089" s="58"/>
      <c r="R7089" s="58"/>
      <c r="S7089" s="58"/>
      <c r="T7089" s="58"/>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6"/>
      <c r="B7090" s="159"/>
      <c r="C7090" s="57"/>
      <c r="D7090" s="58"/>
      <c r="E7090" s="58"/>
      <c r="F7090" s="58"/>
      <c r="G7090" s="58"/>
      <c r="H7090" s="58"/>
      <c r="I7090" s="58"/>
      <c r="J7090" s="58"/>
      <c r="K7090" s="58"/>
      <c r="L7090" s="58"/>
      <c r="M7090" s="58"/>
      <c r="N7090" s="58"/>
      <c r="O7090" s="58"/>
      <c r="P7090" s="58"/>
      <c r="Q7090" s="58"/>
      <c r="R7090" s="58"/>
      <c r="S7090" s="58"/>
      <c r="T7090" s="58"/>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6"/>
      <c r="B7091" s="159"/>
      <c r="C7091" s="57"/>
      <c r="D7091" s="58"/>
      <c r="E7091" s="58"/>
      <c r="F7091" s="58"/>
      <c r="G7091" s="58"/>
      <c r="H7091" s="58"/>
      <c r="I7091" s="58"/>
      <c r="J7091" s="58"/>
      <c r="K7091" s="58"/>
      <c r="L7091" s="58"/>
      <c r="M7091" s="58"/>
      <c r="N7091" s="58"/>
      <c r="O7091" s="58"/>
      <c r="P7091" s="58"/>
      <c r="Q7091" s="58"/>
      <c r="R7091" s="58"/>
      <c r="S7091" s="58"/>
      <c r="T7091" s="58"/>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6"/>
      <c r="B7092" s="159"/>
      <c r="C7092" s="57"/>
      <c r="D7092" s="58"/>
      <c r="E7092" s="58"/>
      <c r="F7092" s="58"/>
      <c r="G7092" s="58"/>
      <c r="H7092" s="58"/>
      <c r="I7092" s="58"/>
      <c r="J7092" s="58"/>
      <c r="K7092" s="58"/>
      <c r="L7092" s="58"/>
      <c r="M7092" s="58"/>
      <c r="N7092" s="58"/>
      <c r="O7092" s="58"/>
      <c r="P7092" s="58"/>
      <c r="Q7092" s="58"/>
      <c r="R7092" s="58"/>
      <c r="S7092" s="58"/>
      <c r="T7092" s="58"/>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6"/>
      <c r="B7093" s="159"/>
      <c r="C7093" s="57"/>
      <c r="D7093" s="58"/>
      <c r="E7093" s="58"/>
      <c r="F7093" s="58"/>
      <c r="G7093" s="58"/>
      <c r="H7093" s="58"/>
      <c r="I7093" s="58"/>
      <c r="J7093" s="58"/>
      <c r="K7093" s="58"/>
      <c r="L7093" s="58"/>
      <c r="M7093" s="58"/>
      <c r="N7093" s="58"/>
      <c r="O7093" s="58"/>
      <c r="P7093" s="58"/>
      <c r="Q7093" s="58"/>
      <c r="R7093" s="58"/>
      <c r="S7093" s="58"/>
      <c r="T7093" s="58"/>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6"/>
      <c r="B7094" s="159"/>
      <c r="C7094" s="57"/>
      <c r="D7094" s="58"/>
      <c r="E7094" s="58"/>
      <c r="F7094" s="58"/>
      <c r="G7094" s="58"/>
      <c r="H7094" s="58"/>
      <c r="I7094" s="58"/>
      <c r="J7094" s="58"/>
      <c r="K7094" s="58"/>
      <c r="L7094" s="58"/>
      <c r="M7094" s="58"/>
      <c r="N7094" s="58"/>
      <c r="O7094" s="58"/>
      <c r="P7094" s="58"/>
      <c r="Q7094" s="58"/>
      <c r="R7094" s="58"/>
      <c r="S7094" s="58"/>
      <c r="T7094" s="58"/>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6"/>
      <c r="B7095" s="159"/>
      <c r="C7095" s="57"/>
      <c r="D7095" s="58"/>
      <c r="E7095" s="58"/>
      <c r="F7095" s="58"/>
      <c r="G7095" s="58"/>
      <c r="H7095" s="58"/>
      <c r="I7095" s="58"/>
      <c r="J7095" s="58"/>
      <c r="K7095" s="58"/>
      <c r="L7095" s="58"/>
      <c r="M7095" s="58"/>
      <c r="N7095" s="58"/>
      <c r="O7095" s="58"/>
      <c r="P7095" s="58"/>
      <c r="Q7095" s="58"/>
      <c r="R7095" s="58"/>
      <c r="S7095" s="58"/>
      <c r="T7095" s="58"/>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6"/>
      <c r="B7096" s="159"/>
      <c r="C7096" s="57"/>
      <c r="D7096" s="58"/>
      <c r="E7096" s="58"/>
      <c r="F7096" s="58"/>
      <c r="G7096" s="58"/>
      <c r="H7096" s="58"/>
      <c r="I7096" s="58"/>
      <c r="J7096" s="58"/>
      <c r="K7096" s="58"/>
      <c r="L7096" s="58"/>
      <c r="M7096" s="58"/>
      <c r="N7096" s="58"/>
      <c r="O7096" s="58"/>
      <c r="P7096" s="58"/>
      <c r="Q7096" s="58"/>
      <c r="R7096" s="58"/>
      <c r="S7096" s="58"/>
      <c r="T7096" s="58"/>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6"/>
      <c r="B7097" s="159"/>
      <c r="C7097" s="57"/>
      <c r="D7097" s="58"/>
      <c r="E7097" s="58"/>
      <c r="F7097" s="58"/>
      <c r="G7097" s="58"/>
      <c r="H7097" s="58"/>
      <c r="I7097" s="58"/>
      <c r="J7097" s="58"/>
      <c r="K7097" s="58"/>
      <c r="L7097" s="58"/>
      <c r="M7097" s="58"/>
      <c r="N7097" s="58"/>
      <c r="O7097" s="58"/>
      <c r="P7097" s="58"/>
      <c r="Q7097" s="58"/>
      <c r="R7097" s="58"/>
      <c r="S7097" s="58"/>
      <c r="T7097" s="58"/>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6"/>
      <c r="B7098" s="159"/>
      <c r="C7098" s="57"/>
      <c r="D7098" s="58"/>
      <c r="E7098" s="58"/>
      <c r="F7098" s="58"/>
      <c r="G7098" s="58"/>
      <c r="H7098" s="58"/>
      <c r="I7098" s="58"/>
      <c r="J7098" s="58"/>
      <c r="K7098" s="58"/>
      <c r="L7098" s="58"/>
      <c r="M7098" s="58"/>
      <c r="N7098" s="58"/>
      <c r="O7098" s="58"/>
      <c r="P7098" s="58"/>
      <c r="Q7098" s="58"/>
      <c r="R7098" s="58"/>
      <c r="S7098" s="58"/>
      <c r="T7098" s="58"/>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6"/>
      <c r="B7099" s="159"/>
      <c r="C7099" s="57"/>
      <c r="D7099" s="58"/>
      <c r="E7099" s="58"/>
      <c r="F7099" s="58"/>
      <c r="G7099" s="58"/>
      <c r="H7099" s="58"/>
      <c r="I7099" s="58"/>
      <c r="J7099" s="58"/>
      <c r="K7099" s="58"/>
      <c r="L7099" s="58"/>
      <c r="M7099" s="58"/>
      <c r="N7099" s="58"/>
      <c r="O7099" s="58"/>
      <c r="P7099" s="58"/>
      <c r="Q7099" s="58"/>
      <c r="R7099" s="58"/>
      <c r="S7099" s="58"/>
      <c r="T7099" s="58"/>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6"/>
      <c r="B7100" s="159"/>
      <c r="C7100" s="57"/>
      <c r="D7100" s="58"/>
      <c r="E7100" s="58"/>
      <c r="F7100" s="58"/>
      <c r="G7100" s="58"/>
      <c r="H7100" s="58"/>
      <c r="I7100" s="58"/>
      <c r="J7100" s="58"/>
      <c r="K7100" s="58"/>
      <c r="L7100" s="58"/>
      <c r="M7100" s="58"/>
      <c r="N7100" s="58"/>
      <c r="O7100" s="58"/>
      <c r="P7100" s="58"/>
      <c r="Q7100" s="58"/>
      <c r="R7100" s="58"/>
      <c r="S7100" s="58"/>
      <c r="T7100" s="58"/>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6"/>
      <c r="B7101" s="159"/>
      <c r="C7101" s="57"/>
      <c r="D7101" s="58"/>
      <c r="E7101" s="58"/>
      <c r="F7101" s="58"/>
      <c r="G7101" s="58"/>
      <c r="H7101" s="58"/>
      <c r="I7101" s="58"/>
      <c r="J7101" s="58"/>
      <c r="K7101" s="58"/>
      <c r="L7101" s="58"/>
      <c r="M7101" s="58"/>
      <c r="N7101" s="58"/>
      <c r="O7101" s="58"/>
      <c r="P7101" s="58"/>
      <c r="Q7101" s="58"/>
      <c r="R7101" s="58"/>
      <c r="S7101" s="58"/>
      <c r="T7101" s="58"/>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6"/>
      <c r="B7102" s="159"/>
      <c r="C7102" s="57"/>
      <c r="D7102" s="58"/>
      <c r="E7102" s="58"/>
      <c r="F7102" s="58"/>
      <c r="G7102" s="58"/>
      <c r="H7102" s="58"/>
      <c r="I7102" s="58"/>
      <c r="J7102" s="58"/>
      <c r="K7102" s="58"/>
      <c r="L7102" s="58"/>
      <c r="M7102" s="58"/>
      <c r="N7102" s="58"/>
      <c r="O7102" s="58"/>
      <c r="P7102" s="58"/>
      <c r="Q7102" s="58"/>
      <c r="R7102" s="58"/>
      <c r="S7102" s="58"/>
      <c r="T7102" s="58"/>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6"/>
      <c r="B7103" s="159"/>
      <c r="C7103" s="57"/>
      <c r="D7103" s="58"/>
      <c r="E7103" s="58"/>
      <c r="F7103" s="58"/>
      <c r="G7103" s="58"/>
      <c r="H7103" s="58"/>
      <c r="I7103" s="58"/>
      <c r="J7103" s="58"/>
      <c r="K7103" s="58"/>
      <c r="L7103" s="58"/>
      <c r="M7103" s="58"/>
      <c r="N7103" s="58"/>
      <c r="O7103" s="58"/>
      <c r="P7103" s="58"/>
      <c r="Q7103" s="58"/>
      <c r="R7103" s="58"/>
      <c r="S7103" s="58"/>
      <c r="T7103" s="58"/>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6"/>
      <c r="B7104" s="159"/>
      <c r="C7104" s="57"/>
      <c r="D7104" s="58"/>
      <c r="E7104" s="58"/>
      <c r="F7104" s="58"/>
      <c r="G7104" s="58"/>
      <c r="H7104" s="58"/>
      <c r="I7104" s="58"/>
      <c r="J7104" s="58"/>
      <c r="K7104" s="58"/>
      <c r="L7104" s="58"/>
      <c r="M7104" s="58"/>
      <c r="N7104" s="58"/>
      <c r="O7104" s="58"/>
      <c r="P7104" s="58"/>
      <c r="Q7104" s="58"/>
      <c r="R7104" s="58"/>
      <c r="S7104" s="58"/>
      <c r="T7104" s="58"/>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6"/>
      <c r="B7105" s="159"/>
      <c r="C7105" s="57"/>
      <c r="D7105" s="58"/>
      <c r="E7105" s="58"/>
      <c r="F7105" s="58"/>
      <c r="G7105" s="58"/>
      <c r="H7105" s="58"/>
      <c r="I7105" s="58"/>
      <c r="J7105" s="58"/>
      <c r="K7105" s="58"/>
      <c r="L7105" s="58"/>
      <c r="M7105" s="58"/>
      <c r="N7105" s="58"/>
      <c r="O7105" s="58"/>
      <c r="P7105" s="58"/>
      <c r="Q7105" s="58"/>
      <c r="R7105" s="58"/>
      <c r="S7105" s="58"/>
      <c r="T7105" s="58"/>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6"/>
      <c r="B7106" s="159"/>
      <c r="C7106" s="57"/>
      <c r="D7106" s="58"/>
      <c r="E7106" s="58"/>
      <c r="F7106" s="58"/>
      <c r="G7106" s="58"/>
      <c r="H7106" s="58"/>
      <c r="I7106" s="58"/>
      <c r="J7106" s="58"/>
      <c r="K7106" s="58"/>
      <c r="L7106" s="58"/>
      <c r="M7106" s="58"/>
      <c r="N7106" s="58"/>
      <c r="O7106" s="58"/>
      <c r="P7106" s="58"/>
      <c r="Q7106" s="58"/>
      <c r="R7106" s="58"/>
      <c r="S7106" s="58"/>
      <c r="T7106" s="58"/>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6"/>
      <c r="B7107" s="159"/>
      <c r="C7107" s="57"/>
      <c r="D7107" s="58"/>
      <c r="E7107" s="58"/>
      <c r="F7107" s="58"/>
      <c r="G7107" s="58"/>
      <c r="H7107" s="58"/>
      <c r="I7107" s="58"/>
      <c r="J7107" s="58"/>
      <c r="K7107" s="58"/>
      <c r="L7107" s="58"/>
      <c r="M7107" s="58"/>
      <c r="N7107" s="58"/>
      <c r="O7107" s="58"/>
      <c r="P7107" s="58"/>
      <c r="Q7107" s="58"/>
      <c r="R7107" s="58"/>
      <c r="S7107" s="58"/>
      <c r="T7107" s="58"/>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6"/>
      <c r="B7108" s="159"/>
      <c r="C7108" s="57"/>
      <c r="D7108" s="58"/>
      <c r="E7108" s="58"/>
      <c r="F7108" s="58"/>
      <c r="G7108" s="58"/>
      <c r="H7108" s="58"/>
      <c r="I7108" s="58"/>
      <c r="J7108" s="58"/>
      <c r="K7108" s="58"/>
      <c r="L7108" s="58"/>
      <c r="M7108" s="58"/>
      <c r="N7108" s="58"/>
      <c r="O7108" s="58"/>
      <c r="P7108" s="58"/>
      <c r="Q7108" s="58"/>
      <c r="R7108" s="58"/>
      <c r="S7108" s="58"/>
      <c r="T7108" s="58"/>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6"/>
      <c r="B7109" s="159"/>
      <c r="C7109" s="57"/>
      <c r="D7109" s="58"/>
      <c r="E7109" s="58"/>
      <c r="F7109" s="58"/>
      <c r="G7109" s="58"/>
      <c r="H7109" s="58"/>
      <c r="I7109" s="58"/>
      <c r="J7109" s="58"/>
      <c r="K7109" s="58"/>
      <c r="L7109" s="58"/>
      <c r="M7109" s="58"/>
      <c r="N7109" s="58"/>
      <c r="O7109" s="58"/>
      <c r="P7109" s="58"/>
      <c r="Q7109" s="58"/>
      <c r="R7109" s="58"/>
      <c r="S7109" s="58"/>
      <c r="T7109" s="58"/>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6"/>
      <c r="B7110" s="159"/>
      <c r="C7110" s="57"/>
      <c r="D7110" s="58"/>
      <c r="E7110" s="58"/>
      <c r="F7110" s="58"/>
      <c r="G7110" s="58"/>
      <c r="H7110" s="58"/>
      <c r="I7110" s="58"/>
      <c r="J7110" s="58"/>
      <c r="K7110" s="58"/>
      <c r="L7110" s="58"/>
      <c r="M7110" s="58"/>
      <c r="N7110" s="58"/>
      <c r="O7110" s="58"/>
      <c r="P7110" s="58"/>
      <c r="Q7110" s="58"/>
      <c r="R7110" s="58"/>
      <c r="S7110" s="58"/>
      <c r="T7110" s="58"/>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6"/>
      <c r="B7111" s="159"/>
      <c r="C7111" s="57"/>
      <c r="D7111" s="58"/>
      <c r="E7111" s="58"/>
      <c r="F7111" s="58"/>
      <c r="G7111" s="58"/>
      <c r="H7111" s="58"/>
      <c r="I7111" s="58"/>
      <c r="J7111" s="58"/>
      <c r="K7111" s="58"/>
      <c r="L7111" s="58"/>
      <c r="M7111" s="58"/>
      <c r="N7111" s="58"/>
      <c r="O7111" s="58"/>
      <c r="P7111" s="58"/>
      <c r="Q7111" s="58"/>
      <c r="R7111" s="58"/>
      <c r="S7111" s="58"/>
      <c r="T7111" s="58"/>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6"/>
      <c r="B7112" s="159"/>
      <c r="C7112" s="57"/>
      <c r="D7112" s="58"/>
      <c r="E7112" s="58"/>
      <c r="F7112" s="58"/>
      <c r="G7112" s="58"/>
      <c r="H7112" s="58"/>
      <c r="I7112" s="58"/>
      <c r="J7112" s="58"/>
      <c r="K7112" s="58"/>
      <c r="L7112" s="58"/>
      <c r="M7112" s="58"/>
      <c r="N7112" s="58"/>
      <c r="O7112" s="58"/>
      <c r="P7112" s="58"/>
      <c r="Q7112" s="58"/>
      <c r="R7112" s="58"/>
      <c r="S7112" s="58"/>
      <c r="T7112" s="58"/>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6"/>
      <c r="B7113" s="159"/>
      <c r="C7113" s="57"/>
      <c r="D7113" s="58"/>
      <c r="E7113" s="58"/>
      <c r="F7113" s="58"/>
      <c r="G7113" s="58"/>
      <c r="H7113" s="58"/>
      <c r="I7113" s="58"/>
      <c r="J7113" s="58"/>
      <c r="K7113" s="58"/>
      <c r="L7113" s="58"/>
      <c r="M7113" s="58"/>
      <c r="N7113" s="58"/>
      <c r="O7113" s="58"/>
      <c r="P7113" s="58"/>
      <c r="Q7113" s="58"/>
      <c r="R7113" s="58"/>
      <c r="S7113" s="58"/>
      <c r="T7113" s="58"/>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6"/>
      <c r="B7114" s="159"/>
      <c r="C7114" s="57"/>
      <c r="D7114" s="58"/>
      <c r="E7114" s="58"/>
      <c r="F7114" s="58"/>
      <c r="G7114" s="58"/>
      <c r="H7114" s="58"/>
      <c r="I7114" s="58"/>
      <c r="J7114" s="58"/>
      <c r="K7114" s="58"/>
      <c r="L7114" s="58"/>
      <c r="M7114" s="58"/>
      <c r="N7114" s="58"/>
      <c r="O7114" s="58"/>
      <c r="P7114" s="58"/>
      <c r="Q7114" s="58"/>
      <c r="R7114" s="58"/>
      <c r="S7114" s="58"/>
      <c r="T7114" s="58"/>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6"/>
      <c r="B7115" s="159"/>
      <c r="C7115" s="57"/>
      <c r="D7115" s="58"/>
      <c r="E7115" s="58"/>
      <c r="F7115" s="58"/>
      <c r="G7115" s="58"/>
      <c r="H7115" s="58"/>
      <c r="I7115" s="58"/>
      <c r="J7115" s="58"/>
      <c r="K7115" s="58"/>
      <c r="L7115" s="58"/>
      <c r="M7115" s="58"/>
      <c r="N7115" s="58"/>
      <c r="O7115" s="58"/>
      <c r="P7115" s="58"/>
      <c r="Q7115" s="58"/>
      <c r="R7115" s="58"/>
      <c r="S7115" s="58"/>
      <c r="T7115" s="58"/>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6"/>
      <c r="B7116" s="159"/>
      <c r="C7116" s="57"/>
      <c r="D7116" s="58"/>
      <c r="E7116" s="58"/>
      <c r="F7116" s="58"/>
      <c r="G7116" s="58"/>
      <c r="H7116" s="58"/>
      <c r="I7116" s="58"/>
      <c r="J7116" s="58"/>
      <c r="K7116" s="58"/>
      <c r="L7116" s="58"/>
      <c r="M7116" s="58"/>
      <c r="N7116" s="58"/>
      <c r="O7116" s="58"/>
      <c r="P7116" s="58"/>
      <c r="Q7116" s="58"/>
      <c r="R7116" s="58"/>
      <c r="S7116" s="58"/>
      <c r="T7116" s="58"/>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6"/>
      <c r="B7117" s="159"/>
      <c r="C7117" s="57"/>
      <c r="D7117" s="58"/>
      <c r="E7117" s="58"/>
      <c r="F7117" s="58"/>
      <c r="G7117" s="58"/>
      <c r="H7117" s="58"/>
      <c r="I7117" s="58"/>
      <c r="J7117" s="58"/>
      <c r="K7117" s="58"/>
      <c r="L7117" s="58"/>
      <c r="M7117" s="58"/>
      <c r="N7117" s="58"/>
      <c r="O7117" s="58"/>
      <c r="P7117" s="58"/>
      <c r="Q7117" s="58"/>
      <c r="R7117" s="58"/>
      <c r="S7117" s="58"/>
      <c r="T7117" s="58"/>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6"/>
      <c r="B7118" s="159"/>
      <c r="C7118" s="57"/>
      <c r="D7118" s="58"/>
      <c r="E7118" s="58"/>
      <c r="F7118" s="58"/>
      <c r="G7118" s="58"/>
      <c r="H7118" s="58"/>
      <c r="I7118" s="58"/>
      <c r="J7118" s="58"/>
      <c r="K7118" s="58"/>
      <c r="L7118" s="58"/>
      <c r="M7118" s="58"/>
      <c r="N7118" s="58"/>
      <c r="O7118" s="58"/>
      <c r="P7118" s="58"/>
      <c r="Q7118" s="58"/>
      <c r="R7118" s="58"/>
      <c r="S7118" s="58"/>
      <c r="T7118" s="58"/>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6"/>
      <c r="B7119" s="159"/>
      <c r="C7119" s="57"/>
      <c r="D7119" s="58"/>
      <c r="E7119" s="58"/>
      <c r="F7119" s="58"/>
      <c r="G7119" s="58"/>
      <c r="H7119" s="58"/>
      <c r="I7119" s="58"/>
      <c r="J7119" s="58"/>
      <c r="K7119" s="58"/>
      <c r="L7119" s="58"/>
      <c r="M7119" s="58"/>
      <c r="N7119" s="58"/>
      <c r="O7119" s="58"/>
      <c r="P7119" s="58"/>
      <c r="Q7119" s="58"/>
      <c r="R7119" s="58"/>
      <c r="S7119" s="58"/>
      <c r="T7119" s="58"/>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6"/>
      <c r="B7120" s="159"/>
      <c r="C7120" s="57"/>
      <c r="D7120" s="58"/>
      <c r="E7120" s="58"/>
      <c r="F7120" s="58"/>
      <c r="G7120" s="58"/>
      <c r="H7120" s="58"/>
      <c r="I7120" s="58"/>
      <c r="J7120" s="58"/>
      <c r="K7120" s="58"/>
      <c r="L7120" s="58"/>
      <c r="M7120" s="58"/>
      <c r="N7120" s="58"/>
      <c r="O7120" s="58"/>
      <c r="P7120" s="58"/>
      <c r="Q7120" s="58"/>
      <c r="R7120" s="58"/>
      <c r="S7120" s="58"/>
      <c r="T7120" s="58"/>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6"/>
      <c r="B7121" s="159"/>
      <c r="C7121" s="57"/>
      <c r="D7121" s="58"/>
      <c r="E7121" s="58"/>
      <c r="F7121" s="58"/>
      <c r="G7121" s="58"/>
      <c r="H7121" s="58"/>
      <c r="I7121" s="58"/>
      <c r="J7121" s="58"/>
      <c r="K7121" s="58"/>
      <c r="L7121" s="58"/>
      <c r="M7121" s="58"/>
      <c r="N7121" s="58"/>
      <c r="O7121" s="58"/>
      <c r="P7121" s="58"/>
      <c r="Q7121" s="58"/>
      <c r="R7121" s="58"/>
      <c r="S7121" s="58"/>
      <c r="T7121" s="58"/>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6"/>
      <c r="B7122" s="159"/>
      <c r="C7122" s="57"/>
      <c r="D7122" s="58"/>
      <c r="E7122" s="58"/>
      <c r="F7122" s="58"/>
      <c r="G7122" s="58"/>
      <c r="H7122" s="58"/>
      <c r="I7122" s="58"/>
      <c r="J7122" s="58"/>
      <c r="K7122" s="58"/>
      <c r="L7122" s="58"/>
      <c r="M7122" s="58"/>
      <c r="N7122" s="58"/>
      <c r="O7122" s="58"/>
      <c r="P7122" s="58"/>
      <c r="Q7122" s="58"/>
      <c r="R7122" s="58"/>
      <c r="S7122" s="58"/>
      <c r="T7122" s="58"/>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6"/>
      <c r="B7123" s="159"/>
      <c r="C7123" s="57"/>
      <c r="D7123" s="58"/>
      <c r="E7123" s="58"/>
      <c r="F7123" s="58"/>
      <c r="G7123" s="58"/>
      <c r="H7123" s="58"/>
      <c r="I7123" s="58"/>
      <c r="J7123" s="58"/>
      <c r="K7123" s="58"/>
      <c r="L7123" s="58"/>
      <c r="M7123" s="58"/>
      <c r="N7123" s="58"/>
      <c r="O7123" s="58"/>
      <c r="P7123" s="58"/>
      <c r="Q7123" s="58"/>
      <c r="R7123" s="58"/>
      <c r="S7123" s="58"/>
      <c r="T7123" s="58"/>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6"/>
      <c r="B7124" s="159"/>
      <c r="C7124" s="57"/>
      <c r="D7124" s="58"/>
      <c r="E7124" s="58"/>
      <c r="F7124" s="58"/>
      <c r="G7124" s="58"/>
      <c r="H7124" s="58"/>
      <c r="I7124" s="58"/>
      <c r="J7124" s="58"/>
      <c r="K7124" s="58"/>
      <c r="L7124" s="58"/>
      <c r="M7124" s="58"/>
      <c r="N7124" s="58"/>
      <c r="O7124" s="58"/>
      <c r="P7124" s="58"/>
      <c r="Q7124" s="58"/>
      <c r="R7124" s="58"/>
      <c r="S7124" s="58"/>
      <c r="T7124" s="58"/>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6"/>
      <c r="B7125" s="159"/>
      <c r="C7125" s="57"/>
      <c r="D7125" s="58"/>
      <c r="E7125" s="58"/>
      <c r="F7125" s="58"/>
      <c r="G7125" s="58"/>
      <c r="H7125" s="58"/>
      <c r="I7125" s="58"/>
      <c r="J7125" s="58"/>
      <c r="K7125" s="58"/>
      <c r="L7125" s="58"/>
      <c r="M7125" s="58"/>
      <c r="N7125" s="58"/>
      <c r="O7125" s="58"/>
      <c r="P7125" s="58"/>
      <c r="Q7125" s="58"/>
      <c r="R7125" s="58"/>
      <c r="S7125" s="58"/>
      <c r="T7125" s="58"/>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6"/>
      <c r="B7126" s="159"/>
      <c r="C7126" s="57"/>
      <c r="D7126" s="58"/>
      <c r="E7126" s="58"/>
      <c r="F7126" s="58"/>
      <c r="G7126" s="58"/>
      <c r="H7126" s="58"/>
      <c r="I7126" s="58"/>
      <c r="J7126" s="58"/>
      <c r="K7126" s="58"/>
      <c r="L7126" s="58"/>
      <c r="M7126" s="58"/>
      <c r="N7126" s="58"/>
      <c r="O7126" s="58"/>
      <c r="P7126" s="58"/>
      <c r="Q7126" s="58"/>
      <c r="R7126" s="58"/>
      <c r="S7126" s="58"/>
      <c r="T7126" s="58"/>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6"/>
      <c r="B7127" s="159"/>
      <c r="C7127" s="57"/>
      <c r="D7127" s="58"/>
      <c r="E7127" s="58"/>
      <c r="F7127" s="58"/>
      <c r="G7127" s="58"/>
      <c r="H7127" s="58"/>
      <c r="I7127" s="58"/>
      <c r="J7127" s="58"/>
      <c r="K7127" s="58"/>
      <c r="L7127" s="58"/>
      <c r="M7127" s="58"/>
      <c r="N7127" s="58"/>
      <c r="O7127" s="58"/>
      <c r="P7127" s="58"/>
      <c r="Q7127" s="58"/>
      <c r="R7127" s="58"/>
      <c r="S7127" s="58"/>
      <c r="T7127" s="58"/>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6"/>
      <c r="B7128" s="159"/>
      <c r="C7128" s="57"/>
      <c r="D7128" s="58"/>
      <c r="E7128" s="58"/>
      <c r="F7128" s="58"/>
      <c r="G7128" s="58"/>
      <c r="H7128" s="58"/>
      <c r="I7128" s="58"/>
      <c r="J7128" s="58"/>
      <c r="K7128" s="58"/>
      <c r="L7128" s="58"/>
      <c r="M7128" s="58"/>
      <c r="N7128" s="58"/>
      <c r="O7128" s="58"/>
      <c r="P7128" s="58"/>
      <c r="Q7128" s="58"/>
      <c r="R7128" s="58"/>
      <c r="S7128" s="58"/>
      <c r="T7128" s="58"/>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6"/>
      <c r="B7129" s="159"/>
      <c r="C7129" s="57"/>
      <c r="D7129" s="58"/>
      <c r="E7129" s="58"/>
      <c r="F7129" s="58"/>
      <c r="G7129" s="58"/>
      <c r="H7129" s="58"/>
      <c r="I7129" s="58"/>
      <c r="J7129" s="58"/>
      <c r="K7129" s="58"/>
      <c r="L7129" s="58"/>
      <c r="M7129" s="58"/>
      <c r="N7129" s="58"/>
      <c r="O7129" s="58"/>
      <c r="P7129" s="58"/>
      <c r="Q7129" s="58"/>
      <c r="R7129" s="58"/>
      <c r="S7129" s="58"/>
      <c r="T7129" s="58"/>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6"/>
      <c r="B7130" s="159"/>
      <c r="C7130" s="57"/>
      <c r="D7130" s="58"/>
      <c r="E7130" s="58"/>
      <c r="F7130" s="58"/>
      <c r="G7130" s="58"/>
      <c r="H7130" s="58"/>
      <c r="I7130" s="58"/>
      <c r="J7130" s="58"/>
      <c r="K7130" s="58"/>
      <c r="L7130" s="58"/>
      <c r="M7130" s="58"/>
      <c r="N7130" s="58"/>
      <c r="O7130" s="58"/>
      <c r="P7130" s="58"/>
      <c r="Q7130" s="58"/>
      <c r="R7130" s="58"/>
      <c r="S7130" s="58"/>
      <c r="T7130" s="58"/>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6"/>
      <c r="B7131" s="159"/>
      <c r="C7131" s="57"/>
      <c r="D7131" s="58"/>
      <c r="E7131" s="58"/>
      <c r="F7131" s="58"/>
      <c r="G7131" s="58"/>
      <c r="H7131" s="58"/>
      <c r="I7131" s="58"/>
      <c r="J7131" s="58"/>
      <c r="K7131" s="58"/>
      <c r="L7131" s="58"/>
      <c r="M7131" s="58"/>
      <c r="N7131" s="58"/>
      <c r="O7131" s="58"/>
      <c r="P7131" s="58"/>
      <c r="Q7131" s="58"/>
      <c r="R7131" s="58"/>
      <c r="S7131" s="58"/>
      <c r="T7131" s="58"/>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6"/>
      <c r="B7132" s="159"/>
      <c r="C7132" s="57"/>
      <c r="D7132" s="58"/>
      <c r="E7132" s="58"/>
      <c r="F7132" s="58"/>
      <c r="G7132" s="58"/>
      <c r="H7132" s="58"/>
      <c r="I7132" s="58"/>
      <c r="J7132" s="58"/>
      <c r="K7132" s="58"/>
      <c r="L7132" s="58"/>
      <c r="M7132" s="58"/>
      <c r="N7132" s="58"/>
      <c r="O7132" s="58"/>
      <c r="P7132" s="58"/>
      <c r="Q7132" s="58"/>
      <c r="R7132" s="58"/>
      <c r="S7132" s="58"/>
      <c r="T7132" s="58"/>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6"/>
      <c r="B7133" s="159"/>
      <c r="C7133" s="57"/>
      <c r="D7133" s="58"/>
      <c r="E7133" s="58"/>
      <c r="F7133" s="58"/>
      <c r="G7133" s="58"/>
      <c r="H7133" s="58"/>
      <c r="I7133" s="58"/>
      <c r="J7133" s="58"/>
      <c r="K7133" s="58"/>
      <c r="L7133" s="58"/>
      <c r="M7133" s="58"/>
      <c r="N7133" s="58"/>
      <c r="O7133" s="58"/>
      <c r="P7133" s="58"/>
      <c r="Q7133" s="58"/>
      <c r="R7133" s="58"/>
      <c r="S7133" s="58"/>
      <c r="T7133" s="58"/>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6"/>
      <c r="B7134" s="159"/>
      <c r="C7134" s="57"/>
      <c r="D7134" s="58"/>
      <c r="E7134" s="58"/>
      <c r="F7134" s="58"/>
      <c r="G7134" s="58"/>
      <c r="H7134" s="58"/>
      <c r="I7134" s="58"/>
      <c r="J7134" s="58"/>
      <c r="K7134" s="58"/>
      <c r="L7134" s="58"/>
      <c r="M7134" s="58"/>
      <c r="N7134" s="58"/>
      <c r="O7134" s="58"/>
      <c r="P7134" s="58"/>
      <c r="Q7134" s="58"/>
      <c r="R7134" s="58"/>
      <c r="S7134" s="58"/>
      <c r="T7134" s="58"/>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6"/>
      <c r="B7135" s="159"/>
      <c r="C7135" s="57"/>
      <c r="D7135" s="58"/>
      <c r="E7135" s="58"/>
      <c r="F7135" s="58"/>
      <c r="G7135" s="58"/>
      <c r="H7135" s="58"/>
      <c r="I7135" s="58"/>
      <c r="J7135" s="58"/>
      <c r="K7135" s="58"/>
      <c r="L7135" s="58"/>
      <c r="M7135" s="58"/>
      <c r="N7135" s="58"/>
      <c r="O7135" s="58"/>
      <c r="P7135" s="58"/>
      <c r="Q7135" s="58"/>
      <c r="R7135" s="58"/>
      <c r="S7135" s="58"/>
      <c r="T7135" s="58"/>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6"/>
      <c r="B7136" s="159"/>
      <c r="C7136" s="57"/>
      <c r="D7136" s="58"/>
      <c r="E7136" s="58"/>
      <c r="F7136" s="58"/>
      <c r="G7136" s="58"/>
      <c r="H7136" s="58"/>
      <c r="I7136" s="58"/>
      <c r="J7136" s="58"/>
      <c r="K7136" s="58"/>
      <c r="L7136" s="58"/>
      <c r="M7136" s="58"/>
      <c r="N7136" s="58"/>
      <c r="O7136" s="58"/>
      <c r="P7136" s="58"/>
      <c r="Q7136" s="58"/>
      <c r="R7136" s="58"/>
      <c r="S7136" s="58"/>
      <c r="T7136" s="58"/>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6"/>
      <c r="B7137" s="159"/>
      <c r="C7137" s="57"/>
      <c r="D7137" s="58"/>
      <c r="E7137" s="58"/>
      <c r="F7137" s="58"/>
      <c r="G7137" s="58"/>
      <c r="H7137" s="58"/>
      <c r="I7137" s="58"/>
      <c r="J7137" s="58"/>
      <c r="K7137" s="58"/>
      <c r="L7137" s="58"/>
      <c r="M7137" s="58"/>
      <c r="N7137" s="58"/>
      <c r="O7137" s="58"/>
      <c r="P7137" s="58"/>
      <c r="Q7137" s="58"/>
      <c r="R7137" s="58"/>
      <c r="S7137" s="58"/>
      <c r="T7137" s="58"/>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6"/>
      <c r="B7138" s="159"/>
      <c r="C7138" s="57"/>
      <c r="D7138" s="58"/>
      <c r="E7138" s="58"/>
      <c r="F7138" s="58"/>
      <c r="G7138" s="58"/>
      <c r="H7138" s="58"/>
      <c r="I7138" s="58"/>
      <c r="J7138" s="58"/>
      <c r="K7138" s="58"/>
      <c r="L7138" s="58"/>
      <c r="M7138" s="58"/>
      <c r="N7138" s="58"/>
      <c r="O7138" s="58"/>
      <c r="P7138" s="58"/>
      <c r="Q7138" s="58"/>
      <c r="R7138" s="58"/>
      <c r="S7138" s="58"/>
      <c r="T7138" s="58"/>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6"/>
      <c r="B7139" s="159"/>
      <c r="C7139" s="57"/>
      <c r="D7139" s="58"/>
      <c r="E7139" s="58"/>
      <c r="F7139" s="58"/>
      <c r="G7139" s="58"/>
      <c r="H7139" s="58"/>
      <c r="I7139" s="58"/>
      <c r="J7139" s="58"/>
      <c r="K7139" s="58"/>
      <c r="L7139" s="58"/>
      <c r="M7139" s="58"/>
      <c r="N7139" s="58"/>
      <c r="O7139" s="58"/>
      <c r="P7139" s="58"/>
      <c r="Q7139" s="58"/>
      <c r="R7139" s="58"/>
      <c r="S7139" s="58"/>
      <c r="T7139" s="58"/>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6"/>
      <c r="B7140" s="159"/>
      <c r="C7140" s="57"/>
      <c r="D7140" s="58"/>
      <c r="E7140" s="58"/>
      <c r="F7140" s="58"/>
      <c r="G7140" s="58"/>
      <c r="H7140" s="58"/>
      <c r="I7140" s="58"/>
      <c r="J7140" s="58"/>
      <c r="K7140" s="58"/>
      <c r="L7140" s="58"/>
      <c r="M7140" s="58"/>
      <c r="N7140" s="58"/>
      <c r="O7140" s="58"/>
      <c r="P7140" s="58"/>
      <c r="Q7140" s="58"/>
      <c r="R7140" s="58"/>
      <c r="S7140" s="58"/>
      <c r="T7140" s="58"/>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6"/>
      <c r="B7141" s="159"/>
      <c r="C7141" s="57"/>
      <c r="D7141" s="58"/>
      <c r="E7141" s="58"/>
      <c r="F7141" s="58"/>
      <c r="G7141" s="58"/>
      <c r="H7141" s="58"/>
      <c r="I7141" s="58"/>
      <c r="J7141" s="58"/>
      <c r="K7141" s="58"/>
      <c r="L7141" s="58"/>
      <c r="M7141" s="58"/>
      <c r="N7141" s="58"/>
      <c r="O7141" s="58"/>
      <c r="P7141" s="58"/>
      <c r="Q7141" s="58"/>
      <c r="R7141" s="58"/>
      <c r="S7141" s="58"/>
      <c r="T7141" s="58"/>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6"/>
      <c r="B7142" s="159"/>
      <c r="C7142" s="57"/>
      <c r="D7142" s="58"/>
      <c r="E7142" s="58"/>
      <c r="F7142" s="58"/>
      <c r="G7142" s="58"/>
      <c r="H7142" s="58"/>
      <c r="I7142" s="58"/>
      <c r="J7142" s="58"/>
      <c r="K7142" s="58"/>
      <c r="L7142" s="58"/>
      <c r="M7142" s="58"/>
      <c r="N7142" s="58"/>
      <c r="O7142" s="58"/>
      <c r="P7142" s="58"/>
      <c r="Q7142" s="58"/>
      <c r="R7142" s="58"/>
      <c r="S7142" s="58"/>
      <c r="T7142" s="58"/>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6"/>
      <c r="B7143" s="159"/>
      <c r="C7143" s="57"/>
      <c r="D7143" s="58"/>
      <c r="E7143" s="58"/>
      <c r="F7143" s="58"/>
      <c r="G7143" s="58"/>
      <c r="H7143" s="58"/>
      <c r="I7143" s="58"/>
      <c r="J7143" s="58"/>
      <c r="K7143" s="58"/>
      <c r="L7143" s="58"/>
      <c r="M7143" s="58"/>
      <c r="N7143" s="58"/>
      <c r="O7143" s="58"/>
      <c r="P7143" s="58"/>
      <c r="Q7143" s="58"/>
      <c r="R7143" s="58"/>
      <c r="S7143" s="58"/>
      <c r="T7143" s="58"/>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6"/>
      <c r="B7144" s="159"/>
      <c r="C7144" s="57"/>
      <c r="D7144" s="58"/>
      <c r="E7144" s="58"/>
      <c r="F7144" s="58"/>
      <c r="G7144" s="58"/>
      <c r="H7144" s="58"/>
      <c r="I7144" s="58"/>
      <c r="J7144" s="58"/>
      <c r="K7144" s="58"/>
      <c r="L7144" s="58"/>
      <c r="M7144" s="58"/>
      <c r="N7144" s="58"/>
      <c r="O7144" s="58"/>
      <c r="P7144" s="58"/>
      <c r="Q7144" s="58"/>
      <c r="R7144" s="58"/>
      <c r="S7144" s="58"/>
      <c r="T7144" s="58"/>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6"/>
      <c r="B7145" s="159"/>
      <c r="C7145" s="57"/>
      <c r="D7145" s="58"/>
      <c r="E7145" s="58"/>
      <c r="F7145" s="58"/>
      <c r="G7145" s="58"/>
      <c r="H7145" s="58"/>
      <c r="I7145" s="58"/>
      <c r="J7145" s="58"/>
      <c r="K7145" s="58"/>
      <c r="L7145" s="58"/>
      <c r="M7145" s="58"/>
      <c r="N7145" s="58"/>
      <c r="O7145" s="58"/>
      <c r="P7145" s="58"/>
      <c r="Q7145" s="58"/>
      <c r="R7145" s="58"/>
      <c r="S7145" s="58"/>
      <c r="T7145" s="58"/>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6"/>
      <c r="B7146" s="159"/>
      <c r="C7146" s="57"/>
      <c r="D7146" s="58"/>
      <c r="E7146" s="58"/>
      <c r="F7146" s="58"/>
      <c r="G7146" s="58"/>
      <c r="H7146" s="58"/>
      <c r="I7146" s="58"/>
      <c r="J7146" s="58"/>
      <c r="K7146" s="58"/>
      <c r="L7146" s="58"/>
      <c r="M7146" s="58"/>
      <c r="N7146" s="58"/>
      <c r="O7146" s="58"/>
      <c r="P7146" s="58"/>
      <c r="Q7146" s="58"/>
      <c r="R7146" s="58"/>
      <c r="S7146" s="58"/>
      <c r="T7146" s="58"/>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6"/>
      <c r="B7147" s="159"/>
      <c r="C7147" s="57"/>
      <c r="D7147" s="58"/>
      <c r="E7147" s="58"/>
      <c r="F7147" s="58"/>
      <c r="G7147" s="58"/>
      <c r="H7147" s="58"/>
      <c r="I7147" s="58"/>
      <c r="J7147" s="58"/>
      <c r="K7147" s="58"/>
      <c r="L7147" s="58"/>
      <c r="M7147" s="58"/>
      <c r="N7147" s="58"/>
      <c r="O7147" s="58"/>
      <c r="P7147" s="58"/>
      <c r="Q7147" s="58"/>
      <c r="R7147" s="58"/>
      <c r="S7147" s="58"/>
      <c r="T7147" s="58"/>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6"/>
      <c r="B7148" s="159"/>
      <c r="C7148" s="57"/>
      <c r="D7148" s="58"/>
      <c r="E7148" s="58"/>
      <c r="F7148" s="58"/>
      <c r="G7148" s="58"/>
      <c r="H7148" s="58"/>
      <c r="I7148" s="58"/>
      <c r="J7148" s="58"/>
      <c r="K7148" s="58"/>
      <c r="L7148" s="58"/>
      <c r="M7148" s="58"/>
      <c r="N7148" s="58"/>
      <c r="O7148" s="58"/>
      <c r="P7148" s="58"/>
      <c r="Q7148" s="58"/>
      <c r="R7148" s="58"/>
      <c r="S7148" s="58"/>
      <c r="T7148" s="58"/>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6"/>
      <c r="B7149" s="159"/>
      <c r="C7149" s="57"/>
      <c r="D7149" s="58"/>
      <c r="E7149" s="58"/>
      <c r="F7149" s="58"/>
      <c r="G7149" s="58"/>
      <c r="H7149" s="58"/>
      <c r="I7149" s="58"/>
      <c r="J7149" s="58"/>
      <c r="K7149" s="58"/>
      <c r="L7149" s="58"/>
      <c r="M7149" s="58"/>
      <c r="N7149" s="58"/>
      <c r="O7149" s="58"/>
      <c r="P7149" s="58"/>
      <c r="Q7149" s="58"/>
      <c r="R7149" s="58"/>
      <c r="S7149" s="58"/>
      <c r="T7149" s="58"/>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6"/>
      <c r="B7150" s="159"/>
      <c r="C7150" s="57"/>
      <c r="D7150" s="58"/>
      <c r="E7150" s="58"/>
      <c r="F7150" s="58"/>
      <c r="G7150" s="58"/>
      <c r="H7150" s="58"/>
      <c r="I7150" s="58"/>
      <c r="J7150" s="58"/>
      <c r="K7150" s="58"/>
      <c r="L7150" s="58"/>
      <c r="M7150" s="58"/>
      <c r="N7150" s="58"/>
      <c r="O7150" s="58"/>
      <c r="P7150" s="58"/>
      <c r="Q7150" s="58"/>
      <c r="R7150" s="58"/>
      <c r="S7150" s="58"/>
      <c r="T7150" s="58"/>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6"/>
      <c r="B7151" s="159"/>
      <c r="C7151" s="57"/>
      <c r="D7151" s="58"/>
      <c r="E7151" s="58"/>
      <c r="F7151" s="58"/>
      <c r="G7151" s="58"/>
      <c r="H7151" s="58"/>
      <c r="I7151" s="58"/>
      <c r="J7151" s="58"/>
      <c r="K7151" s="58"/>
      <c r="L7151" s="58"/>
      <c r="M7151" s="58"/>
      <c r="N7151" s="58"/>
      <c r="O7151" s="58"/>
      <c r="P7151" s="58"/>
      <c r="Q7151" s="58"/>
      <c r="R7151" s="58"/>
      <c r="S7151" s="58"/>
      <c r="T7151" s="58"/>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6"/>
      <c r="B7152" s="159"/>
      <c r="C7152" s="57"/>
      <c r="D7152" s="58"/>
      <c r="E7152" s="58"/>
      <c r="F7152" s="58"/>
      <c r="G7152" s="58"/>
      <c r="H7152" s="58"/>
      <c r="I7152" s="58"/>
      <c r="J7152" s="58"/>
      <c r="K7152" s="58"/>
      <c r="L7152" s="58"/>
      <c r="M7152" s="58"/>
      <c r="N7152" s="58"/>
      <c r="O7152" s="58"/>
      <c r="P7152" s="58"/>
      <c r="Q7152" s="58"/>
      <c r="R7152" s="58"/>
      <c r="S7152" s="58"/>
      <c r="T7152" s="58"/>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6"/>
      <c r="B7153" s="159"/>
      <c r="C7153" s="57"/>
      <c r="D7153" s="58"/>
      <c r="E7153" s="58"/>
      <c r="F7153" s="58"/>
      <c r="G7153" s="58"/>
      <c r="H7153" s="58"/>
      <c r="I7153" s="58"/>
      <c r="J7153" s="58"/>
      <c r="K7153" s="58"/>
      <c r="L7153" s="58"/>
      <c r="M7153" s="58"/>
      <c r="N7153" s="58"/>
      <c r="O7153" s="58"/>
      <c r="P7153" s="58"/>
      <c r="Q7153" s="58"/>
      <c r="R7153" s="58"/>
      <c r="S7153" s="58"/>
      <c r="T7153" s="58"/>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6"/>
      <c r="B7154" s="159"/>
      <c r="C7154" s="57"/>
      <c r="D7154" s="58"/>
      <c r="E7154" s="58"/>
      <c r="F7154" s="58"/>
      <c r="G7154" s="58"/>
      <c r="H7154" s="58"/>
      <c r="I7154" s="58"/>
      <c r="J7154" s="58"/>
      <c r="K7154" s="58"/>
      <c r="L7154" s="58"/>
      <c r="M7154" s="58"/>
      <c r="N7154" s="58"/>
      <c r="O7154" s="58"/>
      <c r="P7154" s="58"/>
      <c r="Q7154" s="58"/>
      <c r="R7154" s="58"/>
      <c r="S7154" s="58"/>
      <c r="T7154" s="58"/>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6"/>
      <c r="B7155" s="159"/>
      <c r="C7155" s="57"/>
      <c r="D7155" s="58"/>
      <c r="E7155" s="58"/>
      <c r="F7155" s="58"/>
      <c r="G7155" s="58"/>
      <c r="H7155" s="58"/>
      <c r="I7155" s="58"/>
      <c r="J7155" s="58"/>
      <c r="K7155" s="58"/>
      <c r="L7155" s="58"/>
      <c r="M7155" s="58"/>
      <c r="N7155" s="58"/>
      <c r="O7155" s="58"/>
      <c r="P7155" s="58"/>
      <c r="Q7155" s="58"/>
      <c r="R7155" s="58"/>
      <c r="S7155" s="58"/>
      <c r="T7155" s="58"/>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6"/>
      <c r="B7156" s="159"/>
      <c r="C7156" s="57"/>
      <c r="D7156" s="58"/>
      <c r="E7156" s="58"/>
      <c r="F7156" s="58"/>
      <c r="G7156" s="58"/>
      <c r="H7156" s="58"/>
      <c r="I7156" s="58"/>
      <c r="J7156" s="58"/>
      <c r="K7156" s="58"/>
      <c r="L7156" s="58"/>
      <c r="M7156" s="58"/>
      <c r="N7156" s="58"/>
      <c r="O7156" s="58"/>
      <c r="P7156" s="58"/>
      <c r="Q7156" s="58"/>
      <c r="R7156" s="58"/>
      <c r="S7156" s="58"/>
      <c r="T7156" s="58"/>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6"/>
      <c r="B7157" s="159"/>
      <c r="C7157" s="57"/>
      <c r="D7157" s="58"/>
      <c r="E7157" s="58"/>
      <c r="F7157" s="58"/>
      <c r="G7157" s="58"/>
      <c r="H7157" s="58"/>
      <c r="I7157" s="58"/>
      <c r="J7157" s="58"/>
      <c r="K7157" s="58"/>
      <c r="L7157" s="58"/>
      <c r="M7157" s="58"/>
      <c r="N7157" s="58"/>
      <c r="O7157" s="58"/>
      <c r="P7157" s="58"/>
      <c r="Q7157" s="58"/>
      <c r="R7157" s="58"/>
      <c r="S7157" s="58"/>
      <c r="T7157" s="58"/>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6"/>
      <c r="B7158" s="159"/>
      <c r="C7158" s="57"/>
      <c r="D7158" s="58"/>
      <c r="E7158" s="58"/>
      <c r="F7158" s="58"/>
      <c r="G7158" s="58"/>
      <c r="H7158" s="58"/>
      <c r="I7158" s="58"/>
      <c r="J7158" s="58"/>
      <c r="K7158" s="58"/>
      <c r="L7158" s="58"/>
      <c r="M7158" s="58"/>
      <c r="N7158" s="58"/>
      <c r="O7158" s="58"/>
      <c r="P7158" s="58"/>
      <c r="Q7158" s="58"/>
      <c r="R7158" s="58"/>
      <c r="S7158" s="58"/>
      <c r="T7158" s="58"/>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6"/>
      <c r="B7159" s="159"/>
      <c r="C7159" s="57"/>
      <c r="D7159" s="58"/>
      <c r="E7159" s="58"/>
      <c r="F7159" s="58"/>
      <c r="G7159" s="58"/>
      <c r="H7159" s="58"/>
      <c r="I7159" s="58"/>
      <c r="J7159" s="58"/>
      <c r="K7159" s="58"/>
      <c r="L7159" s="58"/>
      <c r="M7159" s="58"/>
      <c r="N7159" s="58"/>
      <c r="O7159" s="58"/>
      <c r="P7159" s="58"/>
      <c r="Q7159" s="58"/>
      <c r="R7159" s="58"/>
      <c r="S7159" s="58"/>
      <c r="T7159" s="58"/>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6"/>
      <c r="B7160" s="159"/>
      <c r="C7160" s="57"/>
      <c r="D7160" s="58"/>
      <c r="E7160" s="58"/>
      <c r="F7160" s="58"/>
      <c r="G7160" s="58"/>
      <c r="H7160" s="58"/>
      <c r="I7160" s="58"/>
      <c r="J7160" s="58"/>
      <c r="K7160" s="58"/>
      <c r="L7160" s="58"/>
      <c r="M7160" s="58"/>
      <c r="N7160" s="58"/>
      <c r="O7160" s="58"/>
      <c r="P7160" s="58"/>
      <c r="Q7160" s="58"/>
      <c r="R7160" s="58"/>
      <c r="S7160" s="58"/>
      <c r="T7160" s="58"/>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6"/>
      <c r="B7161" s="159"/>
      <c r="C7161" s="57"/>
      <c r="D7161" s="58"/>
      <c r="E7161" s="58"/>
      <c r="F7161" s="58"/>
      <c r="G7161" s="58"/>
      <c r="H7161" s="58"/>
      <c r="I7161" s="58"/>
      <c r="J7161" s="58"/>
      <c r="K7161" s="58"/>
      <c r="L7161" s="58"/>
      <c r="M7161" s="58"/>
      <c r="N7161" s="58"/>
      <c r="O7161" s="58"/>
      <c r="P7161" s="58"/>
      <c r="Q7161" s="58"/>
      <c r="R7161" s="58"/>
      <c r="S7161" s="58"/>
      <c r="T7161" s="58"/>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6"/>
      <c r="B7162" s="159"/>
      <c r="C7162" s="57"/>
      <c r="D7162" s="58"/>
      <c r="E7162" s="58"/>
      <c r="F7162" s="58"/>
      <c r="G7162" s="58"/>
      <c r="H7162" s="58"/>
      <c r="I7162" s="58"/>
      <c r="J7162" s="58"/>
      <c r="K7162" s="58"/>
      <c r="L7162" s="58"/>
      <c r="M7162" s="58"/>
      <c r="N7162" s="58"/>
      <c r="O7162" s="58"/>
      <c r="P7162" s="58"/>
      <c r="Q7162" s="58"/>
      <c r="R7162" s="58"/>
      <c r="S7162" s="58"/>
      <c r="T7162" s="58"/>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6"/>
      <c r="B7163" s="159"/>
      <c r="C7163" s="57"/>
      <c r="D7163" s="58"/>
      <c r="E7163" s="58"/>
      <c r="F7163" s="58"/>
      <c r="G7163" s="58"/>
      <c r="H7163" s="58"/>
      <c r="I7163" s="58"/>
      <c r="J7163" s="58"/>
      <c r="K7163" s="58"/>
      <c r="L7163" s="58"/>
      <c r="M7163" s="58"/>
      <c r="N7163" s="58"/>
      <c r="O7163" s="58"/>
      <c r="P7163" s="58"/>
      <c r="Q7163" s="58"/>
      <c r="R7163" s="58"/>
      <c r="S7163" s="58"/>
      <c r="T7163" s="58"/>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6"/>
      <c r="B7164" s="159"/>
      <c r="C7164" s="57"/>
      <c r="D7164" s="58"/>
      <c r="E7164" s="58"/>
      <c r="F7164" s="58"/>
      <c r="G7164" s="58"/>
      <c r="H7164" s="58"/>
      <c r="I7164" s="58"/>
      <c r="J7164" s="58"/>
      <c r="K7164" s="58"/>
      <c r="L7164" s="58"/>
      <c r="M7164" s="58"/>
      <c r="N7164" s="58"/>
      <c r="O7164" s="58"/>
      <c r="P7164" s="58"/>
      <c r="Q7164" s="58"/>
      <c r="R7164" s="58"/>
      <c r="S7164" s="58"/>
      <c r="T7164" s="58"/>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6"/>
      <c r="B7165" s="159"/>
      <c r="C7165" s="57"/>
      <c r="D7165" s="58"/>
      <c r="E7165" s="58"/>
      <c r="F7165" s="58"/>
      <c r="G7165" s="58"/>
      <c r="H7165" s="58"/>
      <c r="I7165" s="58"/>
      <c r="J7165" s="58"/>
      <c r="K7165" s="58"/>
      <c r="L7165" s="58"/>
      <c r="M7165" s="58"/>
      <c r="N7165" s="58"/>
      <c r="O7165" s="58"/>
      <c r="P7165" s="58"/>
      <c r="Q7165" s="58"/>
      <c r="R7165" s="58"/>
      <c r="S7165" s="58"/>
      <c r="T7165" s="58"/>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6"/>
      <c r="B7166" s="159"/>
      <c r="C7166" s="57"/>
      <c r="D7166" s="58"/>
      <c r="E7166" s="58"/>
      <c r="F7166" s="58"/>
      <c r="G7166" s="58"/>
      <c r="H7166" s="58"/>
      <c r="I7166" s="58"/>
      <c r="J7166" s="58"/>
      <c r="K7166" s="58"/>
      <c r="L7166" s="58"/>
      <c r="M7166" s="58"/>
      <c r="N7166" s="58"/>
      <c r="O7166" s="58"/>
      <c r="P7166" s="58"/>
      <c r="Q7166" s="58"/>
      <c r="R7166" s="58"/>
      <c r="S7166" s="58"/>
      <c r="T7166" s="58"/>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6"/>
      <c r="B7167" s="159"/>
      <c r="C7167" s="57"/>
      <c r="D7167" s="58"/>
      <c r="E7167" s="58"/>
      <c r="F7167" s="58"/>
      <c r="G7167" s="58"/>
      <c r="H7167" s="58"/>
      <c r="I7167" s="58"/>
      <c r="J7167" s="58"/>
      <c r="K7167" s="58"/>
      <c r="L7167" s="58"/>
      <c r="M7167" s="58"/>
      <c r="N7167" s="58"/>
      <c r="O7167" s="58"/>
      <c r="P7167" s="58"/>
      <c r="Q7167" s="58"/>
      <c r="R7167" s="58"/>
      <c r="S7167" s="58"/>
      <c r="T7167" s="58"/>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6"/>
      <c r="B7168" s="159"/>
      <c r="C7168" s="57"/>
      <c r="D7168" s="58"/>
      <c r="E7168" s="58"/>
      <c r="F7168" s="58"/>
      <c r="G7168" s="58"/>
      <c r="H7168" s="58"/>
      <c r="I7168" s="58"/>
      <c r="J7168" s="58"/>
      <c r="K7168" s="58"/>
      <c r="L7168" s="58"/>
      <c r="M7168" s="58"/>
      <c r="N7168" s="58"/>
      <c r="O7168" s="58"/>
      <c r="P7168" s="58"/>
      <c r="Q7168" s="58"/>
      <c r="R7168" s="58"/>
      <c r="S7168" s="58"/>
      <c r="T7168" s="58"/>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6"/>
      <c r="B7169" s="159"/>
      <c r="C7169" s="57"/>
      <c r="D7169" s="58"/>
      <c r="E7169" s="58"/>
      <c r="F7169" s="58"/>
      <c r="G7169" s="58"/>
      <c r="H7169" s="58"/>
      <c r="I7169" s="58"/>
      <c r="J7169" s="58"/>
      <c r="K7169" s="58"/>
      <c r="L7169" s="58"/>
      <c r="M7169" s="58"/>
      <c r="N7169" s="58"/>
      <c r="O7169" s="58"/>
      <c r="P7169" s="58"/>
      <c r="Q7169" s="58"/>
      <c r="R7169" s="58"/>
      <c r="S7169" s="58"/>
      <c r="T7169" s="58"/>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6"/>
      <c r="B7170" s="159"/>
      <c r="C7170" s="57"/>
      <c r="D7170" s="58"/>
      <c r="E7170" s="58"/>
      <c r="F7170" s="58"/>
      <c r="G7170" s="58"/>
      <c r="H7170" s="58"/>
      <c r="I7170" s="58"/>
      <c r="J7170" s="58"/>
      <c r="K7170" s="58"/>
      <c r="L7170" s="58"/>
      <c r="M7170" s="58"/>
      <c r="N7170" s="58"/>
      <c r="O7170" s="58"/>
      <c r="P7170" s="58"/>
      <c r="Q7170" s="58"/>
      <c r="R7170" s="58"/>
      <c r="S7170" s="58"/>
      <c r="T7170" s="58"/>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6"/>
      <c r="B7171" s="159"/>
      <c r="C7171" s="57"/>
      <c r="D7171" s="58"/>
      <c r="E7171" s="58"/>
      <c r="F7171" s="58"/>
      <c r="G7171" s="58"/>
      <c r="H7171" s="58"/>
      <c r="I7171" s="58"/>
      <c r="J7171" s="58"/>
      <c r="K7171" s="58"/>
      <c r="L7171" s="58"/>
      <c r="M7171" s="58"/>
      <c r="N7171" s="58"/>
      <c r="O7171" s="58"/>
      <c r="P7171" s="58"/>
      <c r="Q7171" s="58"/>
      <c r="R7171" s="58"/>
      <c r="S7171" s="58"/>
      <c r="T7171" s="58"/>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6"/>
      <c r="B7172" s="159"/>
      <c r="C7172" s="57"/>
      <c r="D7172" s="58"/>
      <c r="E7172" s="58"/>
      <c r="F7172" s="58"/>
      <c r="G7172" s="58"/>
      <c r="H7172" s="58"/>
      <c r="I7172" s="58"/>
      <c r="J7172" s="58"/>
      <c r="K7172" s="58"/>
      <c r="L7172" s="58"/>
      <c r="M7172" s="58"/>
      <c r="N7172" s="58"/>
      <c r="O7172" s="58"/>
      <c r="P7172" s="58"/>
      <c r="Q7172" s="58"/>
      <c r="R7172" s="58"/>
      <c r="S7172" s="58"/>
      <c r="T7172" s="58"/>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6"/>
      <c r="B7173" s="159"/>
      <c r="C7173" s="57"/>
      <c r="D7173" s="58"/>
      <c r="E7173" s="58"/>
      <c r="F7173" s="58"/>
      <c r="G7173" s="58"/>
      <c r="H7173" s="58"/>
      <c r="I7173" s="58"/>
      <c r="J7173" s="58"/>
      <c r="K7173" s="58"/>
      <c r="L7173" s="58"/>
      <c r="M7173" s="58"/>
      <c r="N7173" s="58"/>
      <c r="O7173" s="58"/>
      <c r="P7173" s="58"/>
      <c r="Q7173" s="58"/>
      <c r="R7173" s="58"/>
      <c r="S7173" s="58"/>
      <c r="T7173" s="58"/>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6"/>
      <c r="B7174" s="159"/>
      <c r="C7174" s="57"/>
      <c r="D7174" s="58"/>
      <c r="E7174" s="58"/>
      <c r="F7174" s="58"/>
      <c r="G7174" s="58"/>
      <c r="H7174" s="58"/>
      <c r="I7174" s="58"/>
      <c r="J7174" s="58"/>
      <c r="K7174" s="58"/>
      <c r="L7174" s="58"/>
      <c r="M7174" s="58"/>
      <c r="N7174" s="58"/>
      <c r="O7174" s="58"/>
      <c r="P7174" s="58"/>
      <c r="Q7174" s="58"/>
      <c r="R7174" s="58"/>
      <c r="S7174" s="58"/>
      <c r="T7174" s="58"/>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6"/>
      <c r="B7175" s="159"/>
      <c r="C7175" s="57"/>
      <c r="D7175" s="58"/>
      <c r="E7175" s="58"/>
      <c r="F7175" s="58"/>
      <c r="G7175" s="58"/>
      <c r="H7175" s="58"/>
      <c r="I7175" s="58"/>
      <c r="J7175" s="58"/>
      <c r="K7175" s="58"/>
      <c r="L7175" s="58"/>
      <c r="M7175" s="58"/>
      <c r="N7175" s="58"/>
      <c r="O7175" s="58"/>
      <c r="P7175" s="58"/>
      <c r="Q7175" s="58"/>
      <c r="R7175" s="58"/>
      <c r="S7175" s="58"/>
      <c r="T7175" s="58"/>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6"/>
      <c r="B7176" s="159"/>
      <c r="C7176" s="57"/>
      <c r="D7176" s="58"/>
      <c r="E7176" s="58"/>
      <c r="F7176" s="58"/>
      <c r="G7176" s="58"/>
      <c r="H7176" s="58"/>
      <c r="I7176" s="58"/>
      <c r="J7176" s="58"/>
      <c r="K7176" s="58"/>
      <c r="L7176" s="58"/>
      <c r="M7176" s="58"/>
      <c r="N7176" s="58"/>
      <c r="O7176" s="58"/>
      <c r="P7176" s="58"/>
      <c r="Q7176" s="58"/>
      <c r="R7176" s="58"/>
      <c r="S7176" s="58"/>
      <c r="T7176" s="58"/>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6"/>
      <c r="B7177" s="159"/>
      <c r="C7177" s="57"/>
      <c r="D7177" s="58"/>
      <c r="E7177" s="58"/>
      <c r="F7177" s="58"/>
      <c r="G7177" s="58"/>
      <c r="H7177" s="58"/>
      <c r="I7177" s="58"/>
      <c r="J7177" s="58"/>
      <c r="K7177" s="58"/>
      <c r="L7177" s="58"/>
      <c r="M7177" s="58"/>
      <c r="N7177" s="58"/>
      <c r="O7177" s="58"/>
      <c r="P7177" s="58"/>
      <c r="Q7177" s="58"/>
      <c r="R7177" s="58"/>
      <c r="S7177" s="58"/>
      <c r="T7177" s="58"/>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6"/>
      <c r="B7178" s="159"/>
      <c r="C7178" s="57"/>
      <c r="D7178" s="58"/>
      <c r="E7178" s="58"/>
      <c r="F7178" s="58"/>
      <c r="G7178" s="58"/>
      <c r="H7178" s="58"/>
      <c r="I7178" s="58"/>
      <c r="J7178" s="58"/>
      <c r="K7178" s="58"/>
      <c r="L7178" s="58"/>
      <c r="M7178" s="58"/>
      <c r="N7178" s="58"/>
      <c r="O7178" s="58"/>
      <c r="P7178" s="58"/>
      <c r="Q7178" s="58"/>
      <c r="R7178" s="58"/>
      <c r="S7178" s="58"/>
      <c r="T7178" s="58"/>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6"/>
      <c r="B7179" s="159"/>
      <c r="C7179" s="57"/>
      <c r="D7179" s="58"/>
      <c r="E7179" s="58"/>
      <c r="F7179" s="58"/>
      <c r="G7179" s="58"/>
      <c r="H7179" s="58"/>
      <c r="I7179" s="58"/>
      <c r="J7179" s="58"/>
      <c r="K7179" s="58"/>
      <c r="L7179" s="58"/>
      <c r="M7179" s="58"/>
      <c r="N7179" s="58"/>
      <c r="O7179" s="58"/>
      <c r="P7179" s="58"/>
      <c r="Q7179" s="58"/>
      <c r="R7179" s="58"/>
      <c r="S7179" s="58"/>
      <c r="T7179" s="58"/>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6"/>
      <c r="B7180" s="159"/>
      <c r="C7180" s="57"/>
      <c r="D7180" s="58"/>
      <c r="E7180" s="58"/>
      <c r="F7180" s="58"/>
      <c r="G7180" s="58"/>
      <c r="H7180" s="58"/>
      <c r="I7180" s="58"/>
      <c r="J7180" s="58"/>
      <c r="K7180" s="58"/>
      <c r="L7180" s="58"/>
      <c r="M7180" s="58"/>
      <c r="N7180" s="58"/>
      <c r="O7180" s="58"/>
      <c r="P7180" s="58"/>
      <c r="Q7180" s="58"/>
      <c r="R7180" s="58"/>
      <c r="S7180" s="58"/>
      <c r="T7180" s="58"/>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6"/>
      <c r="B7181" s="159"/>
      <c r="C7181" s="57"/>
      <c r="D7181" s="58"/>
      <c r="E7181" s="58"/>
      <c r="F7181" s="58"/>
      <c r="G7181" s="58"/>
      <c r="H7181" s="58"/>
      <c r="I7181" s="58"/>
      <c r="J7181" s="58"/>
      <c r="K7181" s="58"/>
      <c r="L7181" s="58"/>
      <c r="M7181" s="58"/>
      <c r="N7181" s="58"/>
      <c r="O7181" s="58"/>
      <c r="P7181" s="58"/>
      <c r="Q7181" s="58"/>
      <c r="R7181" s="58"/>
      <c r="S7181" s="58"/>
      <c r="T7181" s="58"/>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6"/>
      <c r="B7182" s="159"/>
      <c r="C7182" s="57"/>
      <c r="D7182" s="58"/>
      <c r="E7182" s="58"/>
      <c r="F7182" s="58"/>
      <c r="G7182" s="58"/>
      <c r="H7182" s="58"/>
      <c r="I7182" s="58"/>
      <c r="J7182" s="58"/>
      <c r="K7182" s="58"/>
      <c r="L7182" s="58"/>
      <c r="M7182" s="58"/>
      <c r="N7182" s="58"/>
      <c r="O7182" s="58"/>
      <c r="P7182" s="58"/>
      <c r="Q7182" s="58"/>
      <c r="R7182" s="58"/>
      <c r="S7182" s="58"/>
      <c r="T7182" s="58"/>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6"/>
      <c r="B7183" s="159"/>
      <c r="C7183" s="57"/>
      <c r="D7183" s="58"/>
      <c r="E7183" s="58"/>
      <c r="F7183" s="58"/>
      <c r="G7183" s="58"/>
      <c r="H7183" s="58"/>
      <c r="I7183" s="58"/>
      <c r="J7183" s="58"/>
      <c r="K7183" s="58"/>
      <c r="L7183" s="58"/>
      <c r="M7183" s="58"/>
      <c r="N7183" s="58"/>
      <c r="O7183" s="58"/>
      <c r="P7183" s="58"/>
      <c r="Q7183" s="58"/>
      <c r="R7183" s="58"/>
      <c r="S7183" s="58"/>
      <c r="T7183" s="58"/>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6"/>
      <c r="B7184" s="159"/>
      <c r="C7184" s="57"/>
      <c r="D7184" s="58"/>
      <c r="E7184" s="58"/>
      <c r="F7184" s="58"/>
      <c r="G7184" s="58"/>
      <c r="H7184" s="58"/>
      <c r="I7184" s="58"/>
      <c r="J7184" s="58"/>
      <c r="K7184" s="58"/>
      <c r="L7184" s="58"/>
      <c r="M7184" s="58"/>
      <c r="N7184" s="58"/>
      <c r="O7184" s="58"/>
      <c r="P7184" s="58"/>
      <c r="Q7184" s="58"/>
      <c r="R7184" s="58"/>
      <c r="S7184" s="58"/>
      <c r="T7184" s="58"/>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6"/>
      <c r="B7185" s="159"/>
      <c r="C7185" s="57"/>
      <c r="D7185" s="58"/>
      <c r="E7185" s="58"/>
      <c r="F7185" s="58"/>
      <c r="G7185" s="58"/>
      <c r="H7185" s="58"/>
      <c r="I7185" s="58"/>
      <c r="J7185" s="58"/>
      <c r="K7185" s="58"/>
      <c r="L7185" s="58"/>
      <c r="M7185" s="58"/>
      <c r="N7185" s="58"/>
      <c r="O7185" s="58"/>
      <c r="P7185" s="58"/>
      <c r="Q7185" s="58"/>
      <c r="R7185" s="58"/>
      <c r="S7185" s="58"/>
      <c r="T7185" s="58"/>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6"/>
      <c r="B7186" s="159"/>
      <c r="C7186" s="57"/>
      <c r="D7186" s="58"/>
      <c r="E7186" s="58"/>
      <c r="F7186" s="58"/>
      <c r="G7186" s="58"/>
      <c r="H7186" s="58"/>
      <c r="I7186" s="58"/>
      <c r="J7186" s="58"/>
      <c r="K7186" s="58"/>
      <c r="L7186" s="58"/>
      <c r="M7186" s="58"/>
      <c r="N7186" s="58"/>
      <c r="O7186" s="58"/>
      <c r="P7186" s="58"/>
      <c r="Q7186" s="58"/>
      <c r="R7186" s="58"/>
      <c r="S7186" s="58"/>
      <c r="T7186" s="58"/>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6"/>
      <c r="B7187" s="159"/>
      <c r="C7187" s="57"/>
      <c r="D7187" s="58"/>
      <c r="E7187" s="58"/>
      <c r="F7187" s="58"/>
      <c r="G7187" s="58"/>
      <c r="H7187" s="58"/>
      <c r="I7187" s="58"/>
      <c r="J7187" s="58"/>
      <c r="K7187" s="58"/>
      <c r="L7187" s="58"/>
      <c r="M7187" s="58"/>
      <c r="N7187" s="58"/>
      <c r="O7187" s="58"/>
      <c r="P7187" s="58"/>
      <c r="Q7187" s="58"/>
      <c r="R7187" s="58"/>
      <c r="S7187" s="58"/>
      <c r="T7187" s="58"/>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6"/>
      <c r="B7188" s="159"/>
      <c r="C7188" s="57"/>
      <c r="D7188" s="58"/>
      <c r="E7188" s="58"/>
      <c r="F7188" s="58"/>
      <c r="G7188" s="58"/>
      <c r="H7188" s="58"/>
      <c r="I7188" s="58"/>
      <c r="J7188" s="58"/>
      <c r="K7188" s="58"/>
      <c r="L7188" s="58"/>
      <c r="M7188" s="58"/>
      <c r="N7188" s="58"/>
      <c r="O7188" s="58"/>
      <c r="P7188" s="58"/>
      <c r="Q7188" s="58"/>
      <c r="R7188" s="58"/>
      <c r="S7188" s="58"/>
      <c r="T7188" s="58"/>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6"/>
      <c r="B7189" s="159"/>
      <c r="C7189" s="57"/>
      <c r="D7189" s="58"/>
      <c r="E7189" s="58"/>
      <c r="F7189" s="58"/>
      <c r="G7189" s="58"/>
      <c r="H7189" s="58"/>
      <c r="I7189" s="58"/>
      <c r="J7189" s="58"/>
      <c r="K7189" s="58"/>
      <c r="L7189" s="58"/>
      <c r="M7189" s="58"/>
      <c r="N7189" s="58"/>
      <c r="O7189" s="58"/>
      <c r="P7189" s="58"/>
      <c r="Q7189" s="58"/>
      <c r="R7189" s="58"/>
      <c r="S7189" s="58"/>
      <c r="T7189" s="58"/>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6"/>
      <c r="B7190" s="159"/>
      <c r="C7190" s="57"/>
      <c r="D7190" s="58"/>
      <c r="E7190" s="58"/>
      <c r="F7190" s="58"/>
      <c r="G7190" s="58"/>
      <c r="H7190" s="58"/>
      <c r="I7190" s="58"/>
      <c r="J7190" s="58"/>
      <c r="K7190" s="58"/>
      <c r="L7190" s="58"/>
      <c r="M7190" s="58"/>
      <c r="N7190" s="58"/>
      <c r="O7190" s="58"/>
      <c r="P7190" s="58"/>
      <c r="Q7190" s="58"/>
      <c r="R7190" s="58"/>
      <c r="S7190" s="58"/>
      <c r="T7190" s="58"/>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6"/>
      <c r="B7191" s="159"/>
      <c r="C7191" s="57"/>
      <c r="D7191" s="58"/>
      <c r="E7191" s="58"/>
      <c r="F7191" s="58"/>
      <c r="G7191" s="58"/>
      <c r="H7191" s="58"/>
      <c r="I7191" s="58"/>
      <c r="J7191" s="58"/>
      <c r="K7191" s="58"/>
      <c r="L7191" s="58"/>
      <c r="M7191" s="58"/>
      <c r="N7191" s="58"/>
      <c r="O7191" s="58"/>
      <c r="P7191" s="58"/>
      <c r="Q7191" s="58"/>
      <c r="R7191" s="58"/>
      <c r="S7191" s="58"/>
      <c r="T7191" s="58"/>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6"/>
      <c r="B7192" s="159"/>
      <c r="C7192" s="57"/>
      <c r="D7192" s="58"/>
      <c r="E7192" s="58"/>
      <c r="F7192" s="58"/>
      <c r="G7192" s="58"/>
      <c r="H7192" s="58"/>
      <c r="I7192" s="58"/>
      <c r="J7192" s="58"/>
      <c r="K7192" s="58"/>
      <c r="L7192" s="58"/>
      <c r="M7192" s="58"/>
      <c r="N7192" s="58"/>
      <c r="O7192" s="58"/>
      <c r="P7192" s="58"/>
      <c r="Q7192" s="58"/>
      <c r="R7192" s="58"/>
      <c r="S7192" s="58"/>
      <c r="T7192" s="58"/>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6"/>
      <c r="B7193" s="159"/>
      <c r="C7193" s="57"/>
      <c r="D7193" s="58"/>
      <c r="E7193" s="58"/>
      <c r="F7193" s="58"/>
      <c r="G7193" s="58"/>
      <c r="H7193" s="58"/>
      <c r="I7193" s="58"/>
      <c r="J7193" s="58"/>
      <c r="K7193" s="58"/>
      <c r="L7193" s="58"/>
      <c r="M7193" s="58"/>
      <c r="N7193" s="58"/>
      <c r="O7193" s="58"/>
      <c r="P7193" s="58"/>
      <c r="Q7193" s="58"/>
      <c r="R7193" s="58"/>
      <c r="S7193" s="58"/>
      <c r="T7193" s="58"/>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6"/>
      <c r="B7194" s="159"/>
      <c r="C7194" s="57"/>
      <c r="D7194" s="58"/>
      <c r="E7194" s="58"/>
      <c r="F7194" s="58"/>
      <c r="G7194" s="58"/>
      <c r="H7194" s="58"/>
      <c r="I7194" s="58"/>
      <c r="J7194" s="58"/>
      <c r="K7194" s="58"/>
      <c r="L7194" s="58"/>
      <c r="M7194" s="58"/>
      <c r="N7194" s="58"/>
      <c r="O7194" s="58"/>
      <c r="P7194" s="58"/>
      <c r="Q7194" s="58"/>
      <c r="R7194" s="58"/>
      <c r="S7194" s="58"/>
      <c r="T7194" s="58"/>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6"/>
      <c r="B7195" s="159"/>
      <c r="C7195" s="57"/>
      <c r="D7195" s="58"/>
      <c r="E7195" s="58"/>
      <c r="F7195" s="58"/>
      <c r="G7195" s="58"/>
      <c r="H7195" s="58"/>
      <c r="I7195" s="58"/>
      <c r="J7195" s="58"/>
      <c r="K7195" s="58"/>
      <c r="L7195" s="58"/>
      <c r="M7195" s="58"/>
      <c r="N7195" s="58"/>
      <c r="O7195" s="58"/>
      <c r="P7195" s="58"/>
      <c r="Q7195" s="58"/>
      <c r="R7195" s="58"/>
      <c r="S7195" s="58"/>
      <c r="T7195" s="58"/>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6"/>
      <c r="B7196" s="159"/>
      <c r="C7196" s="57"/>
      <c r="D7196" s="58"/>
      <c r="E7196" s="58"/>
      <c r="F7196" s="58"/>
      <c r="G7196" s="58"/>
      <c r="H7196" s="58"/>
      <c r="I7196" s="58"/>
      <c r="J7196" s="58"/>
      <c r="K7196" s="58"/>
      <c r="L7196" s="58"/>
      <c r="M7196" s="58"/>
      <c r="N7196" s="58"/>
      <c r="O7196" s="58"/>
      <c r="P7196" s="58"/>
      <c r="Q7196" s="58"/>
      <c r="R7196" s="58"/>
      <c r="S7196" s="58"/>
      <c r="T7196" s="58"/>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6"/>
      <c r="B7197" s="159"/>
      <c r="C7197" s="57"/>
      <c r="D7197" s="58"/>
      <c r="E7197" s="58"/>
      <c r="F7197" s="58"/>
      <c r="G7197" s="58"/>
      <c r="H7197" s="58"/>
      <c r="I7197" s="58"/>
      <c r="J7197" s="58"/>
      <c r="K7197" s="58"/>
      <c r="L7197" s="58"/>
      <c r="M7197" s="58"/>
      <c r="N7197" s="58"/>
      <c r="O7197" s="58"/>
      <c r="P7197" s="58"/>
      <c r="Q7197" s="58"/>
      <c r="R7197" s="58"/>
      <c r="S7197" s="58"/>
      <c r="T7197" s="58"/>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6"/>
      <c r="B7198" s="159"/>
      <c r="C7198" s="57"/>
      <c r="D7198" s="58"/>
      <c r="E7198" s="58"/>
      <c r="F7198" s="58"/>
      <c r="G7198" s="58"/>
      <c r="H7198" s="58"/>
      <c r="I7198" s="58"/>
      <c r="J7198" s="58"/>
      <c r="K7198" s="58"/>
      <c r="L7198" s="58"/>
      <c r="M7198" s="58"/>
      <c r="N7198" s="58"/>
      <c r="O7198" s="58"/>
      <c r="P7198" s="58"/>
      <c r="Q7198" s="58"/>
      <c r="R7198" s="58"/>
      <c r="S7198" s="58"/>
      <c r="T7198" s="58"/>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6"/>
      <c r="B7199" s="159"/>
      <c r="C7199" s="57"/>
      <c r="D7199" s="58"/>
      <c r="E7199" s="58"/>
      <c r="F7199" s="58"/>
      <c r="G7199" s="58"/>
      <c r="H7199" s="58"/>
      <c r="I7199" s="58"/>
      <c r="J7199" s="58"/>
      <c r="K7199" s="58"/>
      <c r="L7199" s="58"/>
      <c r="M7199" s="58"/>
      <c r="N7199" s="58"/>
      <c r="O7199" s="58"/>
      <c r="P7199" s="58"/>
      <c r="Q7199" s="58"/>
      <c r="R7199" s="58"/>
      <c r="S7199" s="58"/>
      <c r="T7199" s="58"/>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6"/>
      <c r="B7200" s="159"/>
      <c r="C7200" s="57"/>
      <c r="D7200" s="58"/>
      <c r="E7200" s="58"/>
      <c r="F7200" s="58"/>
      <c r="G7200" s="58"/>
      <c r="H7200" s="58"/>
      <c r="I7200" s="58"/>
      <c r="J7200" s="58"/>
      <c r="K7200" s="58"/>
      <c r="L7200" s="58"/>
      <c r="M7200" s="58"/>
      <c r="N7200" s="58"/>
      <c r="O7200" s="58"/>
      <c r="P7200" s="58"/>
      <c r="Q7200" s="58"/>
      <c r="R7200" s="58"/>
      <c r="S7200" s="58"/>
      <c r="T7200" s="58"/>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6"/>
      <c r="B7201" s="159"/>
      <c r="C7201" s="57"/>
      <c r="D7201" s="58"/>
      <c r="E7201" s="58"/>
      <c r="F7201" s="58"/>
      <c r="G7201" s="58"/>
      <c r="H7201" s="58"/>
      <c r="I7201" s="58"/>
      <c r="J7201" s="58"/>
      <c r="K7201" s="58"/>
      <c r="L7201" s="58"/>
      <c r="M7201" s="58"/>
      <c r="N7201" s="58"/>
      <c r="O7201" s="58"/>
      <c r="P7201" s="58"/>
      <c r="Q7201" s="58"/>
      <c r="R7201" s="58"/>
      <c r="S7201" s="58"/>
      <c r="T7201" s="58"/>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6"/>
      <c r="B7202" s="159"/>
      <c r="C7202" s="57"/>
      <c r="D7202" s="58"/>
      <c r="E7202" s="58"/>
      <c r="F7202" s="58"/>
      <c r="G7202" s="58"/>
      <c r="H7202" s="58"/>
      <c r="I7202" s="58"/>
      <c r="J7202" s="58"/>
      <c r="K7202" s="58"/>
      <c r="L7202" s="58"/>
      <c r="M7202" s="58"/>
      <c r="N7202" s="58"/>
      <c r="O7202" s="58"/>
      <c r="P7202" s="58"/>
      <c r="Q7202" s="58"/>
      <c r="R7202" s="58"/>
      <c r="S7202" s="58"/>
      <c r="T7202" s="58"/>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6"/>
      <c r="B7203" s="159"/>
      <c r="C7203" s="57"/>
      <c r="D7203" s="58"/>
      <c r="E7203" s="58"/>
      <c r="F7203" s="58"/>
      <c r="G7203" s="58"/>
      <c r="H7203" s="58"/>
      <c r="I7203" s="58"/>
      <c r="J7203" s="58"/>
      <c r="K7203" s="58"/>
      <c r="L7203" s="58"/>
      <c r="M7203" s="58"/>
      <c r="N7203" s="58"/>
      <c r="O7203" s="58"/>
      <c r="P7203" s="58"/>
      <c r="Q7203" s="58"/>
      <c r="R7203" s="58"/>
      <c r="S7203" s="58"/>
      <c r="T7203" s="58"/>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6"/>
      <c r="B7204" s="159"/>
      <c r="C7204" s="57"/>
      <c r="D7204" s="58"/>
      <c r="E7204" s="58"/>
      <c r="F7204" s="58"/>
      <c r="G7204" s="58"/>
      <c r="H7204" s="58"/>
      <c r="I7204" s="58"/>
      <c r="J7204" s="58"/>
      <c r="K7204" s="58"/>
      <c r="L7204" s="58"/>
      <c r="M7204" s="58"/>
      <c r="N7204" s="58"/>
      <c r="O7204" s="58"/>
      <c r="P7204" s="58"/>
      <c r="Q7204" s="58"/>
      <c r="R7204" s="58"/>
      <c r="S7204" s="58"/>
      <c r="T7204" s="58"/>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6"/>
      <c r="B7205" s="159"/>
      <c r="C7205" s="57"/>
      <c r="D7205" s="58"/>
      <c r="E7205" s="58"/>
      <c r="F7205" s="58"/>
      <c r="G7205" s="58"/>
      <c r="H7205" s="58"/>
      <c r="I7205" s="58"/>
      <c r="J7205" s="58"/>
      <c r="K7205" s="58"/>
      <c r="L7205" s="58"/>
      <c r="M7205" s="58"/>
      <c r="N7205" s="58"/>
      <c r="O7205" s="58"/>
      <c r="P7205" s="58"/>
      <c r="Q7205" s="58"/>
      <c r="R7205" s="58"/>
      <c r="S7205" s="58"/>
      <c r="T7205" s="58"/>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6"/>
      <c r="B7206" s="159"/>
      <c r="C7206" s="57"/>
      <c r="D7206" s="58"/>
      <c r="E7206" s="58"/>
      <c r="F7206" s="58"/>
      <c r="G7206" s="58"/>
      <c r="H7206" s="58"/>
      <c r="I7206" s="58"/>
      <c r="J7206" s="58"/>
      <c r="K7206" s="58"/>
      <c r="L7206" s="58"/>
      <c r="M7206" s="58"/>
      <c r="N7206" s="58"/>
      <c r="O7206" s="58"/>
      <c r="P7206" s="58"/>
      <c r="Q7206" s="58"/>
      <c r="R7206" s="58"/>
      <c r="S7206" s="58"/>
      <c r="T7206" s="58"/>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6"/>
      <c r="B7207" s="159"/>
      <c r="C7207" s="57"/>
      <c r="D7207" s="58"/>
      <c r="E7207" s="58"/>
      <c r="F7207" s="58"/>
      <c r="G7207" s="58"/>
      <c r="H7207" s="58"/>
      <c r="I7207" s="58"/>
      <c r="J7207" s="58"/>
      <c r="K7207" s="58"/>
      <c r="L7207" s="58"/>
      <c r="M7207" s="58"/>
      <c r="N7207" s="58"/>
      <c r="O7207" s="58"/>
      <c r="P7207" s="58"/>
      <c r="Q7207" s="58"/>
      <c r="R7207" s="58"/>
      <c r="S7207" s="58"/>
      <c r="T7207" s="58"/>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6"/>
      <c r="B7208" s="159"/>
      <c r="C7208" s="57"/>
      <c r="D7208" s="58"/>
      <c r="E7208" s="58"/>
      <c r="F7208" s="58"/>
      <c r="G7208" s="58"/>
      <c r="H7208" s="58"/>
      <c r="I7208" s="58"/>
      <c r="J7208" s="58"/>
      <c r="K7208" s="58"/>
      <c r="L7208" s="58"/>
      <c r="M7208" s="58"/>
      <c r="N7208" s="58"/>
      <c r="O7208" s="58"/>
      <c r="P7208" s="58"/>
      <c r="Q7208" s="58"/>
      <c r="R7208" s="58"/>
      <c r="S7208" s="58"/>
      <c r="T7208" s="58"/>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6"/>
      <c r="B7209" s="159"/>
      <c r="C7209" s="57"/>
      <c r="D7209" s="58"/>
      <c r="E7209" s="58"/>
      <c r="F7209" s="58"/>
      <c r="G7209" s="58"/>
      <c r="H7209" s="58"/>
      <c r="I7209" s="58"/>
      <c r="J7209" s="58"/>
      <c r="K7209" s="58"/>
      <c r="L7209" s="58"/>
      <c r="M7209" s="58"/>
      <c r="N7209" s="58"/>
      <c r="O7209" s="58"/>
      <c r="P7209" s="58"/>
      <c r="Q7209" s="58"/>
      <c r="R7209" s="58"/>
      <c r="S7209" s="58"/>
      <c r="T7209" s="58"/>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6"/>
      <c r="B7210" s="159"/>
      <c r="C7210" s="57"/>
      <c r="D7210" s="58"/>
      <c r="E7210" s="58"/>
      <c r="F7210" s="58"/>
      <c r="G7210" s="58"/>
      <c r="H7210" s="58"/>
      <c r="I7210" s="58"/>
      <c r="J7210" s="58"/>
      <c r="K7210" s="58"/>
      <c r="L7210" s="58"/>
      <c r="M7210" s="58"/>
      <c r="N7210" s="58"/>
      <c r="O7210" s="58"/>
      <c r="P7210" s="58"/>
      <c r="Q7210" s="58"/>
      <c r="R7210" s="58"/>
      <c r="S7210" s="58"/>
      <c r="T7210" s="58"/>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6"/>
      <c r="B7211" s="159"/>
      <c r="C7211" s="57"/>
      <c r="D7211" s="58"/>
      <c r="E7211" s="58"/>
      <c r="F7211" s="58"/>
      <c r="G7211" s="58"/>
      <c r="H7211" s="58"/>
      <c r="I7211" s="58"/>
      <c r="J7211" s="58"/>
      <c r="K7211" s="58"/>
      <c r="L7211" s="58"/>
      <c r="M7211" s="58"/>
      <c r="N7211" s="58"/>
      <c r="O7211" s="58"/>
      <c r="P7211" s="58"/>
      <c r="Q7211" s="58"/>
      <c r="R7211" s="58"/>
      <c r="S7211" s="58"/>
      <c r="T7211" s="58"/>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6"/>
      <c r="B7212" s="159"/>
      <c r="C7212" s="57"/>
      <c r="D7212" s="58"/>
      <c r="E7212" s="58"/>
      <c r="F7212" s="58"/>
      <c r="G7212" s="58"/>
      <c r="H7212" s="58"/>
      <c r="I7212" s="58"/>
      <c r="J7212" s="58"/>
      <c r="K7212" s="58"/>
      <c r="L7212" s="58"/>
      <c r="M7212" s="58"/>
      <c r="N7212" s="58"/>
      <c r="O7212" s="58"/>
      <c r="P7212" s="58"/>
      <c r="Q7212" s="58"/>
      <c r="R7212" s="58"/>
      <c r="S7212" s="58"/>
      <c r="T7212" s="58"/>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6"/>
      <c r="B7213" s="159"/>
      <c r="C7213" s="57"/>
      <c r="D7213" s="58"/>
      <c r="E7213" s="58"/>
      <c r="F7213" s="58"/>
      <c r="G7213" s="58"/>
      <c r="H7213" s="58"/>
      <c r="I7213" s="58"/>
      <c r="J7213" s="58"/>
      <c r="K7213" s="58"/>
      <c r="L7213" s="58"/>
      <c r="M7213" s="58"/>
      <c r="N7213" s="58"/>
      <c r="O7213" s="58"/>
      <c r="P7213" s="58"/>
      <c r="Q7213" s="58"/>
      <c r="R7213" s="58"/>
      <c r="S7213" s="58"/>
      <c r="T7213" s="58"/>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6"/>
      <c r="B7214" s="159"/>
      <c r="C7214" s="57"/>
      <c r="D7214" s="58"/>
      <c r="E7214" s="58"/>
      <c r="F7214" s="58"/>
      <c r="G7214" s="58"/>
      <c r="H7214" s="58"/>
      <c r="I7214" s="58"/>
      <c r="J7214" s="58"/>
      <c r="K7214" s="58"/>
      <c r="L7214" s="58"/>
      <c r="M7214" s="58"/>
      <c r="N7214" s="58"/>
      <c r="O7214" s="58"/>
      <c r="P7214" s="58"/>
      <c r="Q7214" s="58"/>
      <c r="R7214" s="58"/>
      <c r="S7214" s="58"/>
      <c r="T7214" s="58"/>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6"/>
      <c r="B7215" s="159"/>
      <c r="C7215" s="57"/>
      <c r="D7215" s="58"/>
      <c r="E7215" s="58"/>
      <c r="F7215" s="58"/>
      <c r="G7215" s="58"/>
      <c r="H7215" s="58"/>
      <c r="I7215" s="58"/>
      <c r="J7215" s="58"/>
      <c r="K7215" s="58"/>
      <c r="L7215" s="58"/>
      <c r="M7215" s="58"/>
      <c r="N7215" s="58"/>
      <c r="O7215" s="58"/>
      <c r="P7215" s="58"/>
      <c r="Q7215" s="58"/>
      <c r="R7215" s="58"/>
      <c r="S7215" s="58"/>
      <c r="T7215" s="58"/>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6"/>
      <c r="B7216" s="159"/>
      <c r="C7216" s="57"/>
      <c r="D7216" s="58"/>
      <c r="E7216" s="58"/>
      <c r="F7216" s="58"/>
      <c r="G7216" s="58"/>
      <c r="H7216" s="58"/>
      <c r="I7216" s="58"/>
      <c r="J7216" s="58"/>
      <c r="K7216" s="58"/>
      <c r="L7216" s="58"/>
      <c r="M7216" s="58"/>
      <c r="N7216" s="58"/>
      <c r="O7216" s="58"/>
      <c r="P7216" s="58"/>
      <c r="Q7216" s="58"/>
      <c r="R7216" s="58"/>
      <c r="S7216" s="58"/>
      <c r="T7216" s="58"/>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6"/>
      <c r="B7217" s="159"/>
      <c r="C7217" s="57"/>
      <c r="D7217" s="58"/>
      <c r="E7217" s="58"/>
      <c r="F7217" s="58"/>
      <c r="G7217" s="58"/>
      <c r="H7217" s="58"/>
      <c r="I7217" s="58"/>
      <c r="J7217" s="58"/>
      <c r="K7217" s="58"/>
      <c r="L7217" s="58"/>
      <c r="M7217" s="58"/>
      <c r="N7217" s="58"/>
      <c r="O7217" s="58"/>
      <c r="P7217" s="58"/>
      <c r="Q7217" s="58"/>
      <c r="R7217" s="58"/>
      <c r="S7217" s="58"/>
      <c r="T7217" s="58"/>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6"/>
      <c r="B7218" s="159"/>
      <c r="C7218" s="57"/>
      <c r="D7218" s="58"/>
      <c r="E7218" s="58"/>
      <c r="F7218" s="58"/>
      <c r="G7218" s="58"/>
      <c r="H7218" s="58"/>
      <c r="I7218" s="58"/>
      <c r="J7218" s="58"/>
      <c r="K7218" s="58"/>
      <c r="L7218" s="58"/>
      <c r="M7218" s="58"/>
      <c r="N7218" s="58"/>
      <c r="O7218" s="58"/>
      <c r="P7218" s="58"/>
      <c r="Q7218" s="58"/>
      <c r="R7218" s="58"/>
      <c r="S7218" s="58"/>
      <c r="T7218" s="58"/>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6"/>
      <c r="B7219" s="159"/>
      <c r="C7219" s="57"/>
      <c r="D7219" s="58"/>
      <c r="E7219" s="58"/>
      <c r="F7219" s="58"/>
      <c r="G7219" s="58"/>
      <c r="H7219" s="58"/>
      <c r="I7219" s="58"/>
      <c r="J7219" s="58"/>
      <c r="K7219" s="58"/>
      <c r="L7219" s="58"/>
      <c r="M7219" s="58"/>
      <c r="N7219" s="58"/>
      <c r="O7219" s="58"/>
      <c r="P7219" s="58"/>
      <c r="Q7219" s="58"/>
      <c r="R7219" s="58"/>
      <c r="S7219" s="58"/>
      <c r="T7219" s="58"/>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6"/>
      <c r="B7220" s="159"/>
      <c r="C7220" s="57"/>
      <c r="D7220" s="58"/>
      <c r="E7220" s="58"/>
      <c r="F7220" s="58"/>
      <c r="G7220" s="58"/>
      <c r="H7220" s="58"/>
      <c r="I7220" s="58"/>
      <c r="J7220" s="58"/>
      <c r="K7220" s="58"/>
      <c r="L7220" s="58"/>
      <c r="M7220" s="58"/>
      <c r="N7220" s="58"/>
      <c r="O7220" s="58"/>
      <c r="P7220" s="58"/>
      <c r="Q7220" s="58"/>
      <c r="R7220" s="58"/>
      <c r="S7220" s="58"/>
      <c r="T7220" s="58"/>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6"/>
      <c r="B7221" s="159"/>
      <c r="C7221" s="57"/>
      <c r="D7221" s="58"/>
      <c r="E7221" s="58"/>
      <c r="F7221" s="58"/>
      <c r="G7221" s="58"/>
      <c r="H7221" s="58"/>
      <c r="I7221" s="58"/>
      <c r="J7221" s="58"/>
      <c r="K7221" s="58"/>
      <c r="L7221" s="58"/>
      <c r="M7221" s="58"/>
      <c r="N7221" s="58"/>
      <c r="O7221" s="58"/>
      <c r="P7221" s="58"/>
      <c r="Q7221" s="58"/>
      <c r="R7221" s="58"/>
      <c r="S7221" s="58"/>
      <c r="T7221" s="58"/>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6"/>
      <c r="B7222" s="159"/>
      <c r="C7222" s="57"/>
      <c r="D7222" s="58"/>
      <c r="E7222" s="58"/>
      <c r="F7222" s="58"/>
      <c r="G7222" s="58"/>
      <c r="H7222" s="58"/>
      <c r="I7222" s="58"/>
      <c r="J7222" s="58"/>
      <c r="K7222" s="58"/>
      <c r="L7222" s="58"/>
      <c r="M7222" s="58"/>
      <c r="N7222" s="58"/>
      <c r="O7222" s="58"/>
      <c r="P7222" s="58"/>
      <c r="Q7222" s="58"/>
      <c r="R7222" s="58"/>
      <c r="S7222" s="58"/>
      <c r="T7222" s="58"/>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6"/>
      <c r="B7223" s="159"/>
      <c r="C7223" s="57"/>
      <c r="D7223" s="58"/>
      <c r="E7223" s="58"/>
      <c r="F7223" s="58"/>
      <c r="G7223" s="58"/>
      <c r="H7223" s="58"/>
      <c r="I7223" s="58"/>
      <c r="J7223" s="58"/>
      <c r="K7223" s="58"/>
      <c r="L7223" s="58"/>
      <c r="M7223" s="58"/>
      <c r="N7223" s="58"/>
      <c r="O7223" s="58"/>
      <c r="P7223" s="58"/>
      <c r="Q7223" s="58"/>
      <c r="R7223" s="58"/>
      <c r="S7223" s="58"/>
      <c r="T7223" s="58"/>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6"/>
      <c r="B7224" s="159"/>
      <c r="C7224" s="57"/>
      <c r="D7224" s="58"/>
      <c r="E7224" s="58"/>
      <c r="F7224" s="58"/>
      <c r="G7224" s="58"/>
      <c r="H7224" s="58"/>
      <c r="I7224" s="58"/>
      <c r="J7224" s="58"/>
      <c r="K7224" s="58"/>
      <c r="L7224" s="58"/>
      <c r="M7224" s="58"/>
      <c r="N7224" s="58"/>
      <c r="O7224" s="58"/>
      <c r="P7224" s="58"/>
      <c r="Q7224" s="58"/>
      <c r="R7224" s="58"/>
      <c r="S7224" s="58"/>
      <c r="T7224" s="58"/>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6"/>
      <c r="B7225" s="159"/>
      <c r="C7225" s="57"/>
      <c r="D7225" s="58"/>
      <c r="E7225" s="58"/>
      <c r="F7225" s="58"/>
      <c r="G7225" s="58"/>
      <c r="H7225" s="58"/>
      <c r="I7225" s="58"/>
      <c r="J7225" s="58"/>
      <c r="K7225" s="58"/>
      <c r="L7225" s="58"/>
      <c r="M7225" s="58"/>
      <c r="N7225" s="58"/>
      <c r="O7225" s="58"/>
      <c r="P7225" s="58"/>
      <c r="Q7225" s="58"/>
      <c r="R7225" s="58"/>
      <c r="S7225" s="58"/>
      <c r="T7225" s="58"/>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6"/>
      <c r="B7226" s="159"/>
      <c r="C7226" s="57"/>
      <c r="D7226" s="58"/>
      <c r="E7226" s="58"/>
      <c r="F7226" s="58"/>
      <c r="G7226" s="58"/>
      <c r="H7226" s="58"/>
      <c r="I7226" s="58"/>
      <c r="J7226" s="58"/>
      <c r="K7226" s="58"/>
      <c r="L7226" s="58"/>
      <c r="M7226" s="58"/>
      <c r="N7226" s="58"/>
      <c r="O7226" s="58"/>
      <c r="P7226" s="58"/>
      <c r="Q7226" s="58"/>
      <c r="R7226" s="58"/>
      <c r="S7226" s="58"/>
      <c r="T7226" s="58"/>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6"/>
      <c r="B7227" s="159"/>
      <c r="C7227" s="57"/>
      <c r="D7227" s="58"/>
      <c r="E7227" s="58"/>
      <c r="F7227" s="58"/>
      <c r="G7227" s="58"/>
      <c r="H7227" s="58"/>
      <c r="I7227" s="58"/>
      <c r="J7227" s="58"/>
      <c r="K7227" s="58"/>
      <c r="L7227" s="58"/>
      <c r="M7227" s="58"/>
      <c r="N7227" s="58"/>
      <c r="O7227" s="58"/>
      <c r="P7227" s="58"/>
      <c r="Q7227" s="58"/>
      <c r="R7227" s="58"/>
      <c r="S7227" s="58"/>
      <c r="T7227" s="58"/>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6"/>
      <c r="B7228" s="159"/>
      <c r="C7228" s="57"/>
      <c r="D7228" s="58"/>
      <c r="E7228" s="58"/>
      <c r="F7228" s="58"/>
      <c r="G7228" s="58"/>
      <c r="H7228" s="58"/>
      <c r="I7228" s="58"/>
      <c r="J7228" s="58"/>
      <c r="K7228" s="58"/>
      <c r="L7228" s="58"/>
      <c r="M7228" s="58"/>
      <c r="N7228" s="58"/>
      <c r="O7228" s="58"/>
      <c r="P7228" s="58"/>
      <c r="Q7228" s="58"/>
      <c r="R7228" s="58"/>
      <c r="S7228" s="58"/>
      <c r="T7228" s="58"/>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6"/>
      <c r="B7229" s="159"/>
      <c r="C7229" s="57"/>
      <c r="D7229" s="58"/>
      <c r="E7229" s="58"/>
      <c r="F7229" s="58"/>
      <c r="G7229" s="58"/>
      <c r="H7229" s="58"/>
      <c r="I7229" s="58"/>
      <c r="J7229" s="58"/>
      <c r="K7229" s="58"/>
      <c r="L7229" s="58"/>
      <c r="M7229" s="58"/>
      <c r="N7229" s="58"/>
      <c r="O7229" s="58"/>
      <c r="P7229" s="58"/>
      <c r="Q7229" s="58"/>
      <c r="R7229" s="58"/>
      <c r="S7229" s="58"/>
      <c r="T7229" s="58"/>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6"/>
      <c r="B7230" s="159"/>
      <c r="C7230" s="57"/>
      <c r="D7230" s="58"/>
      <c r="E7230" s="58"/>
      <c r="F7230" s="58"/>
      <c r="G7230" s="58"/>
      <c r="H7230" s="58"/>
      <c r="I7230" s="58"/>
      <c r="J7230" s="58"/>
      <c r="K7230" s="58"/>
      <c r="L7230" s="58"/>
      <c r="M7230" s="58"/>
      <c r="N7230" s="58"/>
      <c r="O7230" s="58"/>
      <c r="P7230" s="58"/>
      <c r="Q7230" s="58"/>
      <c r="R7230" s="58"/>
      <c r="S7230" s="58"/>
      <c r="T7230" s="58"/>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6"/>
      <c r="B7231" s="159"/>
      <c r="C7231" s="57"/>
      <c r="D7231" s="58"/>
      <c r="E7231" s="58"/>
      <c r="F7231" s="58"/>
      <c r="G7231" s="58"/>
      <c r="H7231" s="58"/>
      <c r="I7231" s="58"/>
      <c r="J7231" s="58"/>
      <c r="K7231" s="58"/>
      <c r="L7231" s="58"/>
      <c r="M7231" s="58"/>
      <c r="N7231" s="58"/>
      <c r="O7231" s="58"/>
      <c r="P7231" s="58"/>
      <c r="Q7231" s="58"/>
      <c r="R7231" s="58"/>
      <c r="S7231" s="58"/>
      <c r="T7231" s="58"/>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6"/>
      <c r="B7232" s="159"/>
      <c r="C7232" s="57"/>
      <c r="D7232" s="58"/>
      <c r="E7232" s="58"/>
      <c r="F7232" s="58"/>
      <c r="G7232" s="58"/>
      <c r="H7232" s="58"/>
      <c r="I7232" s="58"/>
      <c r="J7232" s="58"/>
      <c r="K7232" s="58"/>
      <c r="L7232" s="58"/>
      <c r="M7232" s="58"/>
      <c r="N7232" s="58"/>
      <c r="O7232" s="58"/>
      <c r="P7232" s="58"/>
      <c r="Q7232" s="58"/>
      <c r="R7232" s="58"/>
      <c r="S7232" s="58"/>
      <c r="T7232" s="58"/>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6"/>
      <c r="B7233" s="159"/>
      <c r="C7233" s="57"/>
      <c r="D7233" s="58"/>
      <c r="E7233" s="58"/>
      <c r="F7233" s="58"/>
      <c r="G7233" s="58"/>
      <c r="H7233" s="58"/>
      <c r="I7233" s="58"/>
      <c r="J7233" s="58"/>
      <c r="K7233" s="58"/>
      <c r="L7233" s="58"/>
      <c r="M7233" s="58"/>
      <c r="N7233" s="58"/>
      <c r="O7233" s="58"/>
      <c r="P7233" s="58"/>
      <c r="Q7233" s="58"/>
      <c r="R7233" s="58"/>
      <c r="S7233" s="58"/>
      <c r="T7233" s="58"/>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6"/>
      <c r="B7234" s="159"/>
      <c r="C7234" s="57"/>
      <c r="D7234" s="58"/>
      <c r="E7234" s="58"/>
      <c r="F7234" s="58"/>
      <c r="G7234" s="58"/>
      <c r="H7234" s="58"/>
      <c r="I7234" s="58"/>
      <c r="J7234" s="58"/>
      <c r="K7234" s="58"/>
      <c r="L7234" s="58"/>
      <c r="M7234" s="58"/>
      <c r="N7234" s="58"/>
      <c r="O7234" s="58"/>
      <c r="P7234" s="58"/>
      <c r="Q7234" s="58"/>
      <c r="R7234" s="58"/>
      <c r="S7234" s="58"/>
      <c r="T7234" s="58"/>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6"/>
      <c r="B7235" s="159"/>
      <c r="C7235" s="57"/>
      <c r="D7235" s="58"/>
      <c r="E7235" s="58"/>
      <c r="F7235" s="58"/>
      <c r="G7235" s="58"/>
      <c r="H7235" s="58"/>
      <c r="I7235" s="58"/>
      <c r="J7235" s="58"/>
      <c r="K7235" s="58"/>
      <c r="L7235" s="58"/>
      <c r="M7235" s="58"/>
      <c r="N7235" s="58"/>
      <c r="O7235" s="58"/>
      <c r="P7235" s="58"/>
      <c r="Q7235" s="58"/>
      <c r="R7235" s="58"/>
      <c r="S7235" s="58"/>
      <c r="T7235" s="58"/>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6"/>
      <c r="B7236" s="159"/>
      <c r="C7236" s="57"/>
      <c r="D7236" s="58"/>
      <c r="E7236" s="58"/>
      <c r="F7236" s="58"/>
      <c r="G7236" s="58"/>
      <c r="H7236" s="58"/>
      <c r="I7236" s="58"/>
      <c r="J7236" s="58"/>
      <c r="K7236" s="58"/>
      <c r="L7236" s="58"/>
      <c r="M7236" s="58"/>
      <c r="N7236" s="58"/>
      <c r="O7236" s="58"/>
      <c r="P7236" s="58"/>
      <c r="Q7236" s="58"/>
      <c r="R7236" s="58"/>
      <c r="S7236" s="58"/>
      <c r="T7236" s="58"/>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6"/>
      <c r="B7237" s="159"/>
      <c r="C7237" s="57"/>
      <c r="D7237" s="58"/>
      <c r="E7237" s="58"/>
      <c r="F7237" s="58"/>
      <c r="G7237" s="58"/>
      <c r="H7237" s="58"/>
      <c r="I7237" s="58"/>
      <c r="J7237" s="58"/>
      <c r="K7237" s="58"/>
      <c r="L7237" s="58"/>
      <c r="M7237" s="58"/>
      <c r="N7237" s="58"/>
      <c r="O7237" s="58"/>
      <c r="P7237" s="58"/>
      <c r="Q7237" s="58"/>
      <c r="R7237" s="58"/>
      <c r="S7237" s="58"/>
      <c r="T7237" s="58"/>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6"/>
      <c r="B7238" s="159"/>
      <c r="C7238" s="57"/>
      <c r="D7238" s="58"/>
      <c r="E7238" s="58"/>
      <c r="F7238" s="58"/>
      <c r="G7238" s="58"/>
      <c r="H7238" s="58"/>
      <c r="I7238" s="58"/>
      <c r="J7238" s="58"/>
      <c r="K7238" s="58"/>
      <c r="L7238" s="58"/>
      <c r="M7238" s="58"/>
      <c r="N7238" s="58"/>
      <c r="O7238" s="58"/>
      <c r="P7238" s="58"/>
      <c r="Q7238" s="58"/>
      <c r="R7238" s="58"/>
      <c r="S7238" s="58"/>
      <c r="T7238" s="58"/>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6"/>
      <c r="B7239" s="159"/>
      <c r="C7239" s="57"/>
      <c r="D7239" s="58"/>
      <c r="E7239" s="58"/>
      <c r="F7239" s="58"/>
      <c r="G7239" s="58"/>
      <c r="H7239" s="58"/>
      <c r="I7239" s="58"/>
      <c r="J7239" s="58"/>
      <c r="K7239" s="58"/>
      <c r="L7239" s="58"/>
      <c r="M7239" s="58"/>
      <c r="N7239" s="58"/>
      <c r="O7239" s="58"/>
      <c r="P7239" s="58"/>
      <c r="Q7239" s="58"/>
      <c r="R7239" s="58"/>
      <c r="S7239" s="58"/>
      <c r="T7239" s="58"/>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6"/>
      <c r="B7240" s="159"/>
      <c r="C7240" s="57"/>
      <c r="D7240" s="58"/>
      <c r="E7240" s="58"/>
      <c r="F7240" s="58"/>
      <c r="G7240" s="58"/>
      <c r="H7240" s="58"/>
      <c r="I7240" s="58"/>
      <c r="J7240" s="58"/>
      <c r="K7240" s="58"/>
      <c r="L7240" s="58"/>
      <c r="M7240" s="58"/>
      <c r="N7240" s="58"/>
      <c r="O7240" s="58"/>
      <c r="P7240" s="58"/>
      <c r="Q7240" s="58"/>
      <c r="R7240" s="58"/>
      <c r="S7240" s="58"/>
      <c r="T7240" s="58"/>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6"/>
      <c r="B7241" s="159"/>
      <c r="C7241" s="57"/>
      <c r="D7241" s="58"/>
      <c r="E7241" s="58"/>
      <c r="F7241" s="58"/>
      <c r="G7241" s="58"/>
      <c r="H7241" s="58"/>
      <c r="I7241" s="58"/>
      <c r="J7241" s="58"/>
      <c r="K7241" s="58"/>
      <c r="L7241" s="58"/>
      <c r="M7241" s="58"/>
      <c r="N7241" s="58"/>
      <c r="O7241" s="58"/>
      <c r="P7241" s="58"/>
      <c r="Q7241" s="58"/>
      <c r="R7241" s="58"/>
      <c r="S7241" s="58"/>
      <c r="T7241" s="58"/>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6"/>
      <c r="B7242" s="159"/>
      <c r="C7242" s="57"/>
      <c r="D7242" s="58"/>
      <c r="E7242" s="58"/>
      <c r="F7242" s="58"/>
      <c r="G7242" s="58"/>
      <c r="H7242" s="58"/>
      <c r="I7242" s="58"/>
      <c r="J7242" s="58"/>
      <c r="K7242" s="58"/>
      <c r="L7242" s="58"/>
      <c r="M7242" s="58"/>
      <c r="N7242" s="58"/>
      <c r="O7242" s="58"/>
      <c r="P7242" s="58"/>
      <c r="Q7242" s="58"/>
      <c r="R7242" s="58"/>
      <c r="S7242" s="58"/>
      <c r="T7242" s="58"/>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6"/>
      <c r="B7243" s="159"/>
      <c r="C7243" s="57"/>
      <c r="D7243" s="58"/>
      <c r="E7243" s="58"/>
      <c r="F7243" s="58"/>
      <c r="G7243" s="58"/>
      <c r="H7243" s="58"/>
      <c r="I7243" s="58"/>
      <c r="J7243" s="58"/>
      <c r="K7243" s="58"/>
      <c r="L7243" s="58"/>
      <c r="M7243" s="58"/>
      <c r="N7243" s="58"/>
      <c r="O7243" s="58"/>
      <c r="P7243" s="58"/>
      <c r="Q7243" s="58"/>
      <c r="R7243" s="58"/>
      <c r="S7243" s="58"/>
      <c r="T7243" s="58"/>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6"/>
      <c r="B7244" s="159"/>
      <c r="C7244" s="57"/>
      <c r="D7244" s="58"/>
      <c r="E7244" s="58"/>
      <c r="F7244" s="58"/>
      <c r="G7244" s="58"/>
      <c r="H7244" s="58"/>
      <c r="I7244" s="58"/>
      <c r="J7244" s="58"/>
      <c r="K7244" s="58"/>
      <c r="L7244" s="58"/>
      <c r="M7244" s="58"/>
      <c r="N7244" s="58"/>
      <c r="O7244" s="58"/>
      <c r="P7244" s="58"/>
      <c r="Q7244" s="58"/>
      <c r="R7244" s="58"/>
      <c r="S7244" s="58"/>
      <c r="T7244" s="58"/>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6"/>
      <c r="B7245" s="159"/>
      <c r="C7245" s="57"/>
      <c r="D7245" s="58"/>
      <c r="E7245" s="58"/>
      <c r="F7245" s="58"/>
      <c r="G7245" s="58"/>
      <c r="H7245" s="58"/>
      <c r="I7245" s="58"/>
      <c r="J7245" s="58"/>
      <c r="K7245" s="58"/>
      <c r="L7245" s="58"/>
      <c r="M7245" s="58"/>
      <c r="N7245" s="58"/>
      <c r="O7245" s="58"/>
      <c r="P7245" s="58"/>
      <c r="Q7245" s="58"/>
      <c r="R7245" s="58"/>
      <c r="S7245" s="58"/>
      <c r="T7245" s="58"/>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6"/>
      <c r="B7246" s="159"/>
      <c r="C7246" s="57"/>
      <c r="D7246" s="58"/>
      <c r="E7246" s="58"/>
      <c r="F7246" s="58"/>
      <c r="G7246" s="58"/>
      <c r="H7246" s="58"/>
      <c r="I7246" s="58"/>
      <c r="J7246" s="58"/>
      <c r="K7246" s="58"/>
      <c r="L7246" s="58"/>
      <c r="M7246" s="58"/>
      <c r="N7246" s="58"/>
      <c r="O7246" s="58"/>
      <c r="P7246" s="58"/>
      <c r="Q7246" s="58"/>
      <c r="R7246" s="58"/>
      <c r="S7246" s="58"/>
      <c r="T7246" s="58"/>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6"/>
      <c r="B7247" s="159"/>
      <c r="C7247" s="57"/>
      <c r="D7247" s="58"/>
      <c r="E7247" s="58"/>
      <c r="F7247" s="58"/>
      <c r="G7247" s="58"/>
      <c r="H7247" s="58"/>
      <c r="I7247" s="58"/>
      <c r="J7247" s="58"/>
      <c r="K7247" s="58"/>
      <c r="L7247" s="58"/>
      <c r="M7247" s="58"/>
      <c r="N7247" s="58"/>
      <c r="O7247" s="58"/>
      <c r="P7247" s="58"/>
      <c r="Q7247" s="58"/>
      <c r="R7247" s="58"/>
      <c r="S7247" s="58"/>
      <c r="T7247" s="58"/>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6"/>
      <c r="B7248" s="159"/>
      <c r="C7248" s="57"/>
      <c r="D7248" s="58"/>
      <c r="E7248" s="58"/>
      <c r="F7248" s="58"/>
      <c r="G7248" s="58"/>
      <c r="H7248" s="58"/>
      <c r="I7248" s="58"/>
      <c r="J7248" s="58"/>
      <c r="K7248" s="58"/>
      <c r="L7248" s="58"/>
      <c r="M7248" s="58"/>
      <c r="N7248" s="58"/>
      <c r="O7248" s="58"/>
      <c r="P7248" s="58"/>
      <c r="Q7248" s="58"/>
      <c r="R7248" s="58"/>
      <c r="S7248" s="58"/>
      <c r="T7248" s="58"/>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6"/>
      <c r="B7249" s="159"/>
      <c r="C7249" s="57"/>
      <c r="D7249" s="58"/>
      <c r="E7249" s="58"/>
      <c r="F7249" s="58"/>
      <c r="G7249" s="58"/>
      <c r="H7249" s="58"/>
      <c r="I7249" s="58"/>
      <c r="J7249" s="58"/>
      <c r="K7249" s="58"/>
      <c r="L7249" s="58"/>
      <c r="M7249" s="58"/>
      <c r="N7249" s="58"/>
      <c r="O7249" s="58"/>
      <c r="P7249" s="58"/>
      <c r="Q7249" s="58"/>
      <c r="R7249" s="58"/>
      <c r="S7249" s="58"/>
      <c r="T7249" s="58"/>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6"/>
      <c r="B7250" s="159"/>
      <c r="C7250" s="57"/>
      <c r="D7250" s="58"/>
      <c r="E7250" s="58"/>
      <c r="F7250" s="58"/>
      <c r="G7250" s="58"/>
      <c r="H7250" s="58"/>
      <c r="I7250" s="58"/>
      <c r="J7250" s="58"/>
      <c r="K7250" s="58"/>
      <c r="L7250" s="58"/>
      <c r="M7250" s="58"/>
      <c r="N7250" s="58"/>
      <c r="O7250" s="58"/>
      <c r="P7250" s="58"/>
      <c r="Q7250" s="58"/>
      <c r="R7250" s="58"/>
      <c r="S7250" s="58"/>
      <c r="T7250" s="58"/>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6"/>
      <c r="B7251" s="159"/>
      <c r="C7251" s="57"/>
      <c r="D7251" s="58"/>
      <c r="E7251" s="58"/>
      <c r="F7251" s="58"/>
      <c r="G7251" s="58"/>
      <c r="H7251" s="58"/>
      <c r="I7251" s="58"/>
      <c r="J7251" s="58"/>
      <c r="K7251" s="58"/>
      <c r="L7251" s="58"/>
      <c r="M7251" s="58"/>
      <c r="N7251" s="58"/>
      <c r="O7251" s="58"/>
      <c r="P7251" s="58"/>
      <c r="Q7251" s="58"/>
      <c r="R7251" s="58"/>
      <c r="S7251" s="58"/>
      <c r="T7251" s="58"/>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6"/>
      <c r="B7252" s="159"/>
      <c r="C7252" s="57"/>
      <c r="D7252" s="58"/>
      <c r="E7252" s="58"/>
      <c r="F7252" s="58"/>
      <c r="G7252" s="58"/>
      <c r="H7252" s="58"/>
      <c r="I7252" s="58"/>
      <c r="J7252" s="58"/>
      <c r="K7252" s="58"/>
      <c r="L7252" s="58"/>
      <c r="M7252" s="58"/>
      <c r="N7252" s="58"/>
      <c r="O7252" s="58"/>
      <c r="P7252" s="58"/>
      <c r="Q7252" s="58"/>
      <c r="R7252" s="58"/>
      <c r="S7252" s="58"/>
      <c r="T7252" s="58"/>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6"/>
      <c r="B7253" s="159"/>
      <c r="C7253" s="57"/>
      <c r="D7253" s="58"/>
      <c r="E7253" s="58"/>
      <c r="F7253" s="58"/>
      <c r="G7253" s="58"/>
      <c r="H7253" s="58"/>
      <c r="I7253" s="58"/>
      <c r="J7253" s="58"/>
      <c r="K7253" s="58"/>
      <c r="L7253" s="58"/>
      <c r="M7253" s="58"/>
      <c r="N7253" s="58"/>
      <c r="O7253" s="58"/>
      <c r="P7253" s="58"/>
      <c r="Q7253" s="58"/>
      <c r="R7253" s="58"/>
      <c r="S7253" s="58"/>
      <c r="T7253" s="58"/>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6"/>
      <c r="B7254" s="159"/>
      <c r="C7254" s="57"/>
      <c r="D7254" s="58"/>
      <c r="E7254" s="58"/>
      <c r="F7254" s="58"/>
      <c r="G7254" s="58"/>
      <c r="H7254" s="58"/>
      <c r="I7254" s="58"/>
      <c r="J7254" s="58"/>
      <c r="K7254" s="58"/>
      <c r="L7254" s="58"/>
      <c r="M7254" s="58"/>
      <c r="N7254" s="58"/>
      <c r="O7254" s="58"/>
      <c r="P7254" s="58"/>
      <c r="Q7254" s="58"/>
      <c r="R7254" s="58"/>
      <c r="S7254" s="58"/>
      <c r="T7254" s="58"/>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6"/>
      <c r="B7255" s="159"/>
      <c r="C7255" s="57"/>
      <c r="D7255" s="58"/>
      <c r="E7255" s="58"/>
      <c r="F7255" s="58"/>
      <c r="G7255" s="58"/>
      <c r="H7255" s="58"/>
      <c r="I7255" s="58"/>
      <c r="J7255" s="58"/>
      <c r="K7255" s="58"/>
      <c r="L7255" s="58"/>
      <c r="M7255" s="58"/>
      <c r="N7255" s="58"/>
      <c r="O7255" s="58"/>
      <c r="P7255" s="58"/>
      <c r="Q7255" s="58"/>
      <c r="R7255" s="58"/>
      <c r="S7255" s="58"/>
      <c r="T7255" s="58"/>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6"/>
      <c r="B7256" s="159"/>
      <c r="C7256" s="57"/>
      <c r="D7256" s="58"/>
      <c r="E7256" s="58"/>
      <c r="F7256" s="58"/>
      <c r="G7256" s="58"/>
      <c r="H7256" s="58"/>
      <c r="I7256" s="58"/>
      <c r="J7256" s="58"/>
      <c r="K7256" s="58"/>
      <c r="L7256" s="58"/>
      <c r="M7256" s="58"/>
      <c r="N7256" s="58"/>
      <c r="O7256" s="58"/>
      <c r="P7256" s="58"/>
      <c r="Q7256" s="58"/>
      <c r="R7256" s="58"/>
      <c r="S7256" s="58"/>
      <c r="T7256" s="58"/>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6"/>
      <c r="B7257" s="159"/>
      <c r="C7257" s="57"/>
      <c r="D7257" s="58"/>
      <c r="E7257" s="58"/>
      <c r="F7257" s="58"/>
      <c r="G7257" s="58"/>
      <c r="H7257" s="58"/>
      <c r="I7257" s="58"/>
      <c r="J7257" s="58"/>
      <c r="K7257" s="58"/>
      <c r="L7257" s="58"/>
      <c r="M7257" s="58"/>
      <c r="N7257" s="58"/>
      <c r="O7257" s="58"/>
      <c r="P7257" s="58"/>
      <c r="Q7257" s="58"/>
      <c r="R7257" s="58"/>
      <c r="S7257" s="58"/>
      <c r="T7257" s="58"/>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6"/>
      <c r="B7258" s="159"/>
      <c r="C7258" s="57"/>
      <c r="D7258" s="58"/>
      <c r="E7258" s="58"/>
      <c r="F7258" s="58"/>
      <c r="G7258" s="58"/>
      <c r="H7258" s="58"/>
      <c r="I7258" s="58"/>
      <c r="J7258" s="58"/>
      <c r="K7258" s="58"/>
      <c r="L7258" s="58"/>
      <c r="M7258" s="58"/>
      <c r="N7258" s="58"/>
      <c r="O7258" s="58"/>
      <c r="P7258" s="58"/>
      <c r="Q7258" s="58"/>
      <c r="R7258" s="58"/>
      <c r="S7258" s="58"/>
      <c r="T7258" s="58"/>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6"/>
      <c r="B7259" s="159"/>
      <c r="C7259" s="57"/>
      <c r="D7259" s="58"/>
      <c r="E7259" s="58"/>
      <c r="F7259" s="58"/>
      <c r="G7259" s="58"/>
      <c r="H7259" s="58"/>
      <c r="I7259" s="58"/>
      <c r="J7259" s="58"/>
      <c r="K7259" s="58"/>
      <c r="L7259" s="58"/>
      <c r="M7259" s="58"/>
      <c r="N7259" s="58"/>
      <c r="O7259" s="58"/>
      <c r="P7259" s="58"/>
      <c r="Q7259" s="58"/>
      <c r="R7259" s="58"/>
      <c r="S7259" s="58"/>
      <c r="T7259" s="58"/>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6"/>
      <c r="B7260" s="159"/>
      <c r="C7260" s="57"/>
      <c r="D7260" s="58"/>
      <c r="E7260" s="58"/>
      <c r="F7260" s="58"/>
      <c r="G7260" s="58"/>
      <c r="H7260" s="58"/>
      <c r="I7260" s="58"/>
      <c r="J7260" s="58"/>
      <c r="K7260" s="58"/>
      <c r="L7260" s="58"/>
      <c r="M7260" s="58"/>
      <c r="N7260" s="58"/>
      <c r="O7260" s="58"/>
      <c r="P7260" s="58"/>
      <c r="Q7260" s="58"/>
      <c r="R7260" s="58"/>
      <c r="S7260" s="58"/>
      <c r="T7260" s="58"/>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6"/>
      <c r="B7261" s="159"/>
      <c r="C7261" s="57"/>
      <c r="D7261" s="58"/>
      <c r="E7261" s="58"/>
      <c r="F7261" s="58"/>
      <c r="G7261" s="58"/>
      <c r="H7261" s="58"/>
      <c r="I7261" s="58"/>
      <c r="J7261" s="58"/>
      <c r="K7261" s="58"/>
      <c r="L7261" s="58"/>
      <c r="M7261" s="58"/>
      <c r="N7261" s="58"/>
      <c r="O7261" s="58"/>
      <c r="P7261" s="58"/>
      <c r="Q7261" s="58"/>
      <c r="R7261" s="58"/>
      <c r="S7261" s="58"/>
      <c r="T7261" s="58"/>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6"/>
      <c r="B7262" s="159"/>
      <c r="C7262" s="57"/>
      <c r="D7262" s="58"/>
      <c r="E7262" s="58"/>
      <c r="F7262" s="58"/>
      <c r="G7262" s="58"/>
      <c r="H7262" s="58"/>
      <c r="I7262" s="58"/>
      <c r="J7262" s="58"/>
      <c r="K7262" s="58"/>
      <c r="L7262" s="58"/>
      <c r="M7262" s="58"/>
      <c r="N7262" s="58"/>
      <c r="O7262" s="58"/>
      <c r="P7262" s="58"/>
      <c r="Q7262" s="58"/>
      <c r="R7262" s="58"/>
      <c r="S7262" s="58"/>
      <c r="T7262" s="58"/>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6"/>
      <c r="B7263" s="159"/>
      <c r="C7263" s="57"/>
      <c r="D7263" s="58"/>
      <c r="E7263" s="58"/>
      <c r="F7263" s="58"/>
      <c r="G7263" s="58"/>
      <c r="H7263" s="58"/>
      <c r="I7263" s="58"/>
      <c r="J7263" s="58"/>
      <c r="K7263" s="58"/>
      <c r="L7263" s="58"/>
      <c r="M7263" s="58"/>
      <c r="N7263" s="58"/>
      <c r="O7263" s="58"/>
      <c r="P7263" s="58"/>
      <c r="Q7263" s="58"/>
      <c r="R7263" s="58"/>
      <c r="S7263" s="58"/>
      <c r="T7263" s="58"/>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6"/>
      <c r="B7264" s="159"/>
      <c r="C7264" s="57"/>
      <c r="D7264" s="58"/>
      <c r="E7264" s="58"/>
      <c r="F7264" s="58"/>
      <c r="G7264" s="58"/>
      <c r="H7264" s="58"/>
      <c r="I7264" s="58"/>
      <c r="J7264" s="58"/>
      <c r="K7264" s="58"/>
      <c r="L7264" s="58"/>
      <c r="M7264" s="58"/>
      <c r="N7264" s="58"/>
      <c r="O7264" s="58"/>
      <c r="P7264" s="58"/>
      <c r="Q7264" s="58"/>
      <c r="R7264" s="58"/>
      <c r="S7264" s="58"/>
      <c r="T7264" s="58"/>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6"/>
      <c r="B7265" s="159"/>
      <c r="C7265" s="57"/>
      <c r="D7265" s="58"/>
      <c r="E7265" s="58"/>
      <c r="F7265" s="58"/>
      <c r="G7265" s="58"/>
      <c r="H7265" s="58"/>
      <c r="I7265" s="58"/>
      <c r="J7265" s="58"/>
      <c r="K7265" s="58"/>
      <c r="L7265" s="58"/>
      <c r="M7265" s="58"/>
      <c r="N7265" s="58"/>
      <c r="O7265" s="58"/>
      <c r="P7265" s="58"/>
      <c r="Q7265" s="58"/>
      <c r="R7265" s="58"/>
      <c r="S7265" s="58"/>
      <c r="T7265" s="58"/>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6"/>
      <c r="B7266" s="159"/>
      <c r="C7266" s="57"/>
      <c r="D7266" s="58"/>
      <c r="E7266" s="58"/>
      <c r="F7266" s="58"/>
      <c r="G7266" s="58"/>
      <c r="H7266" s="58"/>
      <c r="I7266" s="58"/>
      <c r="J7266" s="58"/>
      <c r="K7266" s="58"/>
      <c r="L7266" s="58"/>
      <c r="M7266" s="58"/>
      <c r="N7266" s="58"/>
      <c r="O7266" s="58"/>
      <c r="P7266" s="58"/>
      <c r="Q7266" s="58"/>
      <c r="R7266" s="58"/>
      <c r="S7266" s="58"/>
      <c r="T7266" s="58"/>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6"/>
      <c r="B7267" s="159"/>
      <c r="C7267" s="57"/>
      <c r="D7267" s="58"/>
      <c r="E7267" s="58"/>
      <c r="F7267" s="58"/>
      <c r="G7267" s="58"/>
      <c r="H7267" s="58"/>
      <c r="I7267" s="58"/>
      <c r="J7267" s="58"/>
      <c r="K7267" s="58"/>
      <c r="L7267" s="58"/>
      <c r="M7267" s="58"/>
      <c r="N7267" s="58"/>
      <c r="O7267" s="58"/>
      <c r="P7267" s="58"/>
      <c r="Q7267" s="58"/>
      <c r="R7267" s="58"/>
      <c r="S7267" s="58"/>
      <c r="T7267" s="58"/>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6"/>
      <c r="B7268" s="159"/>
      <c r="C7268" s="57"/>
      <c r="D7268" s="58"/>
      <c r="E7268" s="58"/>
      <c r="F7268" s="58"/>
      <c r="G7268" s="58"/>
      <c r="H7268" s="58"/>
      <c r="I7268" s="58"/>
      <c r="J7268" s="58"/>
      <c r="K7268" s="58"/>
      <c r="L7268" s="58"/>
      <c r="M7268" s="58"/>
      <c r="N7268" s="58"/>
      <c r="O7268" s="58"/>
      <c r="P7268" s="58"/>
      <c r="Q7268" s="58"/>
      <c r="R7268" s="58"/>
      <c r="S7268" s="58"/>
      <c r="T7268" s="58"/>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6"/>
      <c r="B7269" s="159"/>
      <c r="C7269" s="57"/>
      <c r="D7269" s="58"/>
      <c r="E7269" s="58"/>
      <c r="F7269" s="58"/>
      <c r="G7269" s="58"/>
      <c r="H7269" s="58"/>
      <c r="I7269" s="58"/>
      <c r="J7269" s="58"/>
      <c r="K7269" s="58"/>
      <c r="L7269" s="58"/>
      <c r="M7269" s="58"/>
      <c r="N7269" s="58"/>
      <c r="O7269" s="58"/>
      <c r="P7269" s="58"/>
      <c r="Q7269" s="58"/>
      <c r="R7269" s="58"/>
      <c r="S7269" s="58"/>
      <c r="T7269" s="58"/>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6"/>
      <c r="B7270" s="159"/>
      <c r="C7270" s="57"/>
      <c r="D7270" s="58"/>
      <c r="E7270" s="58"/>
      <c r="F7270" s="58"/>
      <c r="G7270" s="58"/>
      <c r="H7270" s="58"/>
      <c r="I7270" s="58"/>
      <c r="J7270" s="58"/>
      <c r="K7270" s="58"/>
      <c r="L7270" s="58"/>
      <c r="M7270" s="58"/>
      <c r="N7270" s="58"/>
      <c r="O7270" s="58"/>
      <c r="P7270" s="58"/>
      <c r="Q7270" s="58"/>
      <c r="R7270" s="58"/>
      <c r="S7270" s="58"/>
      <c r="T7270" s="58"/>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6"/>
      <c r="B7271" s="159"/>
      <c r="C7271" s="57"/>
      <c r="D7271" s="58"/>
      <c r="E7271" s="58"/>
      <c r="F7271" s="58"/>
      <c r="G7271" s="58"/>
      <c r="H7271" s="58"/>
      <c r="I7271" s="58"/>
      <c r="J7271" s="58"/>
      <c r="K7271" s="58"/>
      <c r="L7271" s="58"/>
      <c r="M7271" s="58"/>
      <c r="N7271" s="58"/>
      <c r="O7271" s="58"/>
      <c r="P7271" s="58"/>
      <c r="Q7271" s="58"/>
      <c r="R7271" s="58"/>
      <c r="S7271" s="58"/>
      <c r="T7271" s="58"/>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6"/>
      <c r="B7272" s="159"/>
      <c r="C7272" s="57"/>
      <c r="D7272" s="58"/>
      <c r="E7272" s="58"/>
      <c r="F7272" s="58"/>
      <c r="G7272" s="58"/>
      <c r="H7272" s="58"/>
      <c r="I7272" s="58"/>
      <c r="J7272" s="58"/>
      <c r="K7272" s="58"/>
      <c r="L7272" s="58"/>
      <c r="M7272" s="58"/>
      <c r="N7272" s="58"/>
      <c r="O7272" s="58"/>
      <c r="P7272" s="58"/>
      <c r="Q7272" s="58"/>
      <c r="R7272" s="58"/>
      <c r="S7272" s="58"/>
      <c r="T7272" s="58"/>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6"/>
      <c r="B7273" s="159"/>
      <c r="C7273" s="57"/>
      <c r="D7273" s="58"/>
      <c r="E7273" s="58"/>
      <c r="F7273" s="58"/>
      <c r="G7273" s="58"/>
      <c r="H7273" s="58"/>
      <c r="I7273" s="58"/>
      <c r="J7273" s="58"/>
      <c r="K7273" s="58"/>
      <c r="L7273" s="58"/>
      <c r="M7273" s="58"/>
      <c r="N7273" s="58"/>
      <c r="O7273" s="58"/>
      <c r="P7273" s="58"/>
      <c r="Q7273" s="58"/>
      <c r="R7273" s="58"/>
      <c r="S7273" s="58"/>
      <c r="T7273" s="58"/>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6"/>
      <c r="B7274" s="159"/>
      <c r="C7274" s="57"/>
      <c r="D7274" s="58"/>
      <c r="E7274" s="58"/>
      <c r="F7274" s="58"/>
      <c r="G7274" s="58"/>
      <c r="H7274" s="58"/>
      <c r="I7274" s="58"/>
      <c r="J7274" s="58"/>
      <c r="K7274" s="58"/>
      <c r="L7274" s="58"/>
      <c r="M7274" s="58"/>
      <c r="N7274" s="58"/>
      <c r="O7274" s="58"/>
      <c r="P7274" s="58"/>
      <c r="Q7274" s="58"/>
      <c r="R7274" s="58"/>
      <c r="S7274" s="58"/>
      <c r="T7274" s="58"/>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6"/>
      <c r="B7275" s="159"/>
      <c r="C7275" s="57"/>
      <c r="D7275" s="58"/>
      <c r="E7275" s="58"/>
      <c r="F7275" s="58"/>
      <c r="G7275" s="58"/>
      <c r="H7275" s="58"/>
      <c r="I7275" s="58"/>
      <c r="J7275" s="58"/>
      <c r="K7275" s="58"/>
      <c r="L7275" s="58"/>
      <c r="M7275" s="58"/>
      <c r="N7275" s="58"/>
      <c r="O7275" s="58"/>
      <c r="P7275" s="58"/>
      <c r="Q7275" s="58"/>
      <c r="R7275" s="58"/>
      <c r="S7275" s="58"/>
      <c r="T7275" s="58"/>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6"/>
      <c r="B7276" s="159"/>
      <c r="C7276" s="57"/>
      <c r="D7276" s="58"/>
      <c r="E7276" s="58"/>
      <c r="F7276" s="58"/>
      <c r="G7276" s="58"/>
      <c r="H7276" s="58"/>
      <c r="I7276" s="58"/>
      <c r="J7276" s="58"/>
      <c r="K7276" s="58"/>
      <c r="L7276" s="58"/>
      <c r="M7276" s="58"/>
      <c r="N7276" s="58"/>
      <c r="O7276" s="58"/>
      <c r="P7276" s="58"/>
      <c r="Q7276" s="58"/>
      <c r="R7276" s="58"/>
      <c r="S7276" s="58"/>
      <c r="T7276" s="58"/>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6"/>
      <c r="B7277" s="159"/>
      <c r="C7277" s="57"/>
      <c r="D7277" s="58"/>
      <c r="E7277" s="58"/>
      <c r="F7277" s="58"/>
      <c r="G7277" s="58"/>
      <c r="H7277" s="58"/>
      <c r="I7277" s="58"/>
      <c r="J7277" s="58"/>
      <c r="K7277" s="58"/>
      <c r="L7277" s="58"/>
      <c r="M7277" s="58"/>
      <c r="N7277" s="58"/>
      <c r="O7277" s="58"/>
      <c r="P7277" s="58"/>
      <c r="Q7277" s="58"/>
      <c r="R7277" s="58"/>
      <c r="S7277" s="58"/>
      <c r="T7277" s="58"/>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6"/>
      <c r="B7278" s="159"/>
      <c r="C7278" s="57"/>
      <c r="D7278" s="58"/>
      <c r="E7278" s="58"/>
      <c r="F7278" s="58"/>
      <c r="G7278" s="58"/>
      <c r="H7278" s="58"/>
      <c r="I7278" s="58"/>
      <c r="J7278" s="58"/>
      <c r="K7278" s="58"/>
      <c r="L7278" s="58"/>
      <c r="M7278" s="58"/>
      <c r="N7278" s="58"/>
      <c r="O7278" s="58"/>
      <c r="P7278" s="58"/>
      <c r="Q7278" s="58"/>
      <c r="R7278" s="58"/>
      <c r="S7278" s="58"/>
      <c r="T7278" s="58"/>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6"/>
      <c r="B7279" s="159"/>
      <c r="C7279" s="57"/>
      <c r="D7279" s="58"/>
      <c r="E7279" s="58"/>
      <c r="F7279" s="58"/>
      <c r="G7279" s="58"/>
      <c r="H7279" s="58"/>
      <c r="I7279" s="58"/>
      <c r="J7279" s="58"/>
      <c r="K7279" s="58"/>
      <c r="L7279" s="58"/>
      <c r="M7279" s="58"/>
      <c r="N7279" s="58"/>
      <c r="O7279" s="58"/>
      <c r="P7279" s="58"/>
      <c r="Q7279" s="58"/>
      <c r="R7279" s="58"/>
      <c r="S7279" s="58"/>
      <c r="T7279" s="58"/>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6"/>
      <c r="B7280" s="159"/>
      <c r="C7280" s="57"/>
      <c r="D7280" s="58"/>
      <c r="E7280" s="58"/>
      <c r="F7280" s="58"/>
      <c r="G7280" s="58"/>
      <c r="H7280" s="58"/>
      <c r="I7280" s="58"/>
      <c r="J7280" s="58"/>
      <c r="K7280" s="58"/>
      <c r="L7280" s="58"/>
      <c r="M7280" s="58"/>
      <c r="N7280" s="58"/>
      <c r="O7280" s="58"/>
      <c r="P7280" s="58"/>
      <c r="Q7280" s="58"/>
      <c r="R7280" s="58"/>
      <c r="S7280" s="58"/>
      <c r="T7280" s="58"/>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6"/>
      <c r="B7281" s="159"/>
      <c r="C7281" s="57"/>
      <c r="D7281" s="58"/>
      <c r="E7281" s="58"/>
      <c r="F7281" s="58"/>
      <c r="G7281" s="58"/>
      <c r="H7281" s="58"/>
      <c r="I7281" s="58"/>
      <c r="J7281" s="58"/>
      <c r="K7281" s="58"/>
      <c r="L7281" s="58"/>
      <c r="M7281" s="58"/>
      <c r="N7281" s="58"/>
      <c r="O7281" s="58"/>
      <c r="P7281" s="58"/>
      <c r="Q7281" s="58"/>
      <c r="R7281" s="58"/>
      <c r="S7281" s="58"/>
      <c r="T7281" s="58"/>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6"/>
      <c r="B7282" s="159"/>
      <c r="C7282" s="57"/>
      <c r="D7282" s="58"/>
      <c r="E7282" s="58"/>
      <c r="F7282" s="58"/>
      <c r="G7282" s="58"/>
      <c r="H7282" s="58"/>
      <c r="I7282" s="58"/>
      <c r="J7282" s="58"/>
      <c r="K7282" s="58"/>
      <c r="L7282" s="58"/>
      <c r="M7282" s="58"/>
      <c r="N7282" s="58"/>
      <c r="O7282" s="58"/>
      <c r="P7282" s="58"/>
      <c r="Q7282" s="58"/>
      <c r="R7282" s="58"/>
      <c r="S7282" s="58"/>
      <c r="T7282" s="58"/>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6"/>
      <c r="B7283" s="159"/>
      <c r="C7283" s="57"/>
      <c r="D7283" s="58"/>
      <c r="E7283" s="58"/>
      <c r="F7283" s="58"/>
      <c r="G7283" s="58"/>
      <c r="H7283" s="58"/>
      <c r="I7283" s="58"/>
      <c r="J7283" s="58"/>
      <c r="K7283" s="58"/>
      <c r="L7283" s="58"/>
      <c r="M7283" s="58"/>
      <c r="N7283" s="58"/>
      <c r="O7283" s="58"/>
      <c r="P7283" s="58"/>
      <c r="Q7283" s="58"/>
      <c r="R7283" s="58"/>
      <c r="S7283" s="58"/>
      <c r="T7283" s="58"/>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6"/>
      <c r="B7284" s="159"/>
      <c r="C7284" s="57"/>
      <c r="D7284" s="58"/>
      <c r="E7284" s="58"/>
      <c r="F7284" s="58"/>
      <c r="G7284" s="58"/>
      <c r="H7284" s="58"/>
      <c r="I7284" s="58"/>
      <c r="J7284" s="58"/>
      <c r="K7284" s="58"/>
      <c r="L7284" s="58"/>
      <c r="M7284" s="58"/>
      <c r="N7284" s="58"/>
      <c r="O7284" s="58"/>
      <c r="P7284" s="58"/>
      <c r="Q7284" s="58"/>
      <c r="R7284" s="58"/>
      <c r="S7284" s="58"/>
      <c r="T7284" s="58"/>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6"/>
      <c r="B7285" s="159"/>
      <c r="C7285" s="57"/>
      <c r="D7285" s="58"/>
      <c r="E7285" s="58"/>
      <c r="F7285" s="58"/>
      <c r="G7285" s="58"/>
      <c r="H7285" s="58"/>
      <c r="I7285" s="58"/>
      <c r="J7285" s="58"/>
      <c r="K7285" s="58"/>
      <c r="L7285" s="58"/>
      <c r="M7285" s="58"/>
      <c r="N7285" s="58"/>
      <c r="O7285" s="58"/>
      <c r="P7285" s="58"/>
      <c r="Q7285" s="58"/>
      <c r="R7285" s="58"/>
      <c r="S7285" s="58"/>
      <c r="T7285" s="58"/>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6"/>
      <c r="B7286" s="159"/>
      <c r="C7286" s="57"/>
      <c r="D7286" s="58"/>
      <c r="E7286" s="58"/>
      <c r="F7286" s="58"/>
      <c r="G7286" s="58"/>
      <c r="H7286" s="58"/>
      <c r="I7286" s="58"/>
      <c r="J7286" s="58"/>
      <c r="K7286" s="58"/>
      <c r="L7286" s="58"/>
      <c r="M7286" s="58"/>
      <c r="N7286" s="58"/>
      <c r="O7286" s="58"/>
      <c r="P7286" s="58"/>
      <c r="Q7286" s="58"/>
      <c r="R7286" s="58"/>
      <c r="S7286" s="58"/>
      <c r="T7286" s="58"/>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6"/>
      <c r="B7287" s="159"/>
      <c r="C7287" s="57"/>
      <c r="D7287" s="58"/>
      <c r="E7287" s="58"/>
      <c r="F7287" s="58"/>
      <c r="G7287" s="58"/>
      <c r="H7287" s="58"/>
      <c r="I7287" s="58"/>
      <c r="J7287" s="58"/>
      <c r="K7287" s="58"/>
      <c r="L7287" s="58"/>
      <c r="M7287" s="58"/>
      <c r="N7287" s="58"/>
      <c r="O7287" s="58"/>
      <c r="P7287" s="58"/>
      <c r="Q7287" s="58"/>
      <c r="R7287" s="58"/>
      <c r="S7287" s="58"/>
      <c r="T7287" s="58"/>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6"/>
      <c r="B7288" s="159"/>
      <c r="C7288" s="57"/>
      <c r="D7288" s="58"/>
      <c r="E7288" s="58"/>
      <c r="F7288" s="58"/>
      <c r="G7288" s="58"/>
      <c r="H7288" s="58"/>
      <c r="I7288" s="58"/>
      <c r="J7288" s="58"/>
      <c r="K7288" s="58"/>
      <c r="L7288" s="58"/>
      <c r="M7288" s="58"/>
      <c r="N7288" s="58"/>
      <c r="O7288" s="58"/>
      <c r="P7288" s="58"/>
      <c r="Q7288" s="58"/>
      <c r="R7288" s="58"/>
      <c r="S7288" s="58"/>
      <c r="T7288" s="58"/>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6"/>
      <c r="B7289" s="159"/>
      <c r="C7289" s="57"/>
      <c r="D7289" s="58"/>
      <c r="E7289" s="58"/>
      <c r="F7289" s="58"/>
      <c r="G7289" s="58"/>
      <c r="H7289" s="58"/>
      <c r="I7289" s="58"/>
      <c r="J7289" s="58"/>
      <c r="K7289" s="58"/>
      <c r="L7289" s="58"/>
      <c r="M7289" s="58"/>
      <c r="N7289" s="58"/>
      <c r="O7289" s="58"/>
      <c r="P7289" s="58"/>
      <c r="Q7289" s="58"/>
      <c r="R7289" s="58"/>
      <c r="S7289" s="58"/>
      <c r="T7289" s="58"/>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6"/>
      <c r="B7290" s="159"/>
      <c r="C7290" s="57"/>
      <c r="D7290" s="58"/>
      <c r="E7290" s="58"/>
      <c r="F7290" s="58"/>
      <c r="G7290" s="58"/>
      <c r="H7290" s="58"/>
      <c r="I7290" s="58"/>
      <c r="J7290" s="58"/>
      <c r="K7290" s="58"/>
      <c r="L7290" s="58"/>
      <c r="M7290" s="58"/>
      <c r="N7290" s="58"/>
      <c r="O7290" s="58"/>
      <c r="P7290" s="58"/>
      <c r="Q7290" s="58"/>
      <c r="R7290" s="58"/>
      <c r="S7290" s="58"/>
      <c r="T7290" s="58"/>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6"/>
      <c r="B7291" s="159"/>
      <c r="C7291" s="57"/>
      <c r="D7291" s="58"/>
      <c r="E7291" s="58"/>
      <c r="F7291" s="58"/>
      <c r="G7291" s="58"/>
      <c r="H7291" s="58"/>
      <c r="I7291" s="58"/>
      <c r="J7291" s="58"/>
      <c r="K7291" s="58"/>
      <c r="L7291" s="58"/>
      <c r="M7291" s="58"/>
      <c r="N7291" s="58"/>
      <c r="O7291" s="58"/>
      <c r="P7291" s="58"/>
      <c r="Q7291" s="58"/>
      <c r="R7291" s="58"/>
      <c r="S7291" s="58"/>
      <c r="T7291" s="58"/>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6"/>
      <c r="B7292" s="159"/>
      <c r="C7292" s="57"/>
      <c r="D7292" s="58"/>
      <c r="E7292" s="58"/>
      <c r="F7292" s="58"/>
      <c r="G7292" s="58"/>
      <c r="H7292" s="58"/>
      <c r="I7292" s="58"/>
      <c r="J7292" s="58"/>
      <c r="K7292" s="58"/>
      <c r="L7292" s="58"/>
      <c r="M7292" s="58"/>
      <c r="N7292" s="58"/>
      <c r="O7292" s="58"/>
      <c r="P7292" s="58"/>
      <c r="Q7292" s="58"/>
      <c r="R7292" s="58"/>
      <c r="S7292" s="58"/>
      <c r="T7292" s="58"/>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6"/>
      <c r="B7293" s="159"/>
      <c r="C7293" s="57"/>
      <c r="D7293" s="58"/>
      <c r="E7293" s="58"/>
      <c r="F7293" s="58"/>
      <c r="G7293" s="58"/>
      <c r="H7293" s="58"/>
      <c r="I7293" s="58"/>
      <c r="J7293" s="58"/>
      <c r="K7293" s="58"/>
      <c r="L7293" s="58"/>
      <c r="M7293" s="58"/>
      <c r="N7293" s="58"/>
      <c r="O7293" s="58"/>
      <c r="P7293" s="58"/>
      <c r="Q7293" s="58"/>
      <c r="R7293" s="58"/>
      <c r="S7293" s="58"/>
      <c r="T7293" s="58"/>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6"/>
      <c r="B7294" s="159"/>
      <c r="C7294" s="57"/>
      <c r="D7294" s="58"/>
      <c r="E7294" s="58"/>
      <c r="F7294" s="58"/>
      <c r="G7294" s="58"/>
      <c r="H7294" s="58"/>
      <c r="I7294" s="58"/>
      <c r="J7294" s="58"/>
      <c r="K7294" s="58"/>
      <c r="L7294" s="58"/>
      <c r="M7294" s="58"/>
      <c r="N7294" s="58"/>
      <c r="O7294" s="58"/>
      <c r="P7294" s="58"/>
      <c r="Q7294" s="58"/>
      <c r="R7294" s="58"/>
      <c r="S7294" s="58"/>
      <c r="T7294" s="58"/>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6"/>
      <c r="B7295" s="159"/>
      <c r="C7295" s="57"/>
      <c r="D7295" s="58"/>
      <c r="E7295" s="58"/>
      <c r="F7295" s="58"/>
      <c r="G7295" s="58"/>
      <c r="H7295" s="58"/>
      <c r="I7295" s="58"/>
      <c r="J7295" s="58"/>
      <c r="K7295" s="58"/>
      <c r="L7295" s="58"/>
      <c r="M7295" s="58"/>
      <c r="N7295" s="58"/>
      <c r="O7295" s="58"/>
      <c r="P7295" s="58"/>
      <c r="Q7295" s="58"/>
      <c r="R7295" s="58"/>
      <c r="S7295" s="58"/>
      <c r="T7295" s="58"/>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6"/>
      <c r="B7296" s="159"/>
      <c r="C7296" s="57"/>
      <c r="D7296" s="58"/>
      <c r="E7296" s="58"/>
      <c r="F7296" s="58"/>
      <c r="G7296" s="58"/>
      <c r="H7296" s="58"/>
      <c r="I7296" s="58"/>
      <c r="J7296" s="58"/>
      <c r="K7296" s="58"/>
      <c r="L7296" s="58"/>
      <c r="M7296" s="58"/>
      <c r="N7296" s="58"/>
      <c r="O7296" s="58"/>
      <c r="P7296" s="58"/>
      <c r="Q7296" s="58"/>
      <c r="R7296" s="58"/>
      <c r="S7296" s="58"/>
      <c r="T7296" s="58"/>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6"/>
      <c r="B7297" s="159"/>
      <c r="C7297" s="57"/>
      <c r="D7297" s="58"/>
      <c r="E7297" s="58"/>
      <c r="F7297" s="58"/>
      <c r="G7297" s="58"/>
      <c r="H7297" s="58"/>
      <c r="I7297" s="58"/>
      <c r="J7297" s="58"/>
      <c r="K7297" s="58"/>
      <c r="L7297" s="58"/>
      <c r="M7297" s="58"/>
      <c r="N7297" s="58"/>
      <c r="O7297" s="58"/>
      <c r="P7297" s="58"/>
      <c r="Q7297" s="58"/>
      <c r="R7297" s="58"/>
      <c r="S7297" s="58"/>
      <c r="T7297" s="58"/>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6"/>
      <c r="B7298" s="159"/>
      <c r="C7298" s="57"/>
      <c r="D7298" s="58"/>
      <c r="E7298" s="58"/>
      <c r="F7298" s="58"/>
      <c r="G7298" s="58"/>
      <c r="H7298" s="58"/>
      <c r="I7298" s="58"/>
      <c r="J7298" s="58"/>
      <c r="K7298" s="58"/>
      <c r="L7298" s="58"/>
      <c r="M7298" s="58"/>
      <c r="N7298" s="58"/>
      <c r="O7298" s="58"/>
      <c r="P7298" s="58"/>
      <c r="Q7298" s="58"/>
      <c r="R7298" s="58"/>
      <c r="S7298" s="58"/>
      <c r="T7298" s="58"/>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6"/>
      <c r="B7299" s="159"/>
      <c r="C7299" s="57"/>
      <c r="D7299" s="58"/>
      <c r="E7299" s="58"/>
      <c r="F7299" s="58"/>
      <c r="G7299" s="58"/>
      <c r="H7299" s="58"/>
      <c r="I7299" s="58"/>
      <c r="J7299" s="58"/>
      <c r="K7299" s="58"/>
      <c r="L7299" s="58"/>
      <c r="M7299" s="58"/>
      <c r="N7299" s="58"/>
      <c r="O7299" s="58"/>
      <c r="P7299" s="58"/>
      <c r="Q7299" s="58"/>
      <c r="R7299" s="58"/>
      <c r="S7299" s="58"/>
      <c r="T7299" s="58"/>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6"/>
      <c r="B7300" s="159"/>
      <c r="C7300" s="57"/>
      <c r="D7300" s="58"/>
      <c r="E7300" s="58"/>
      <c r="F7300" s="58"/>
      <c r="G7300" s="58"/>
      <c r="H7300" s="58"/>
      <c r="I7300" s="58"/>
      <c r="J7300" s="58"/>
      <c r="K7300" s="58"/>
      <c r="L7300" s="58"/>
      <c r="M7300" s="58"/>
      <c r="N7300" s="58"/>
      <c r="O7300" s="58"/>
      <c r="P7300" s="58"/>
      <c r="Q7300" s="58"/>
      <c r="R7300" s="58"/>
      <c r="S7300" s="58"/>
      <c r="T7300" s="58"/>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6"/>
      <c r="B7301" s="159"/>
      <c r="C7301" s="57"/>
      <c r="D7301" s="58"/>
      <c r="E7301" s="58"/>
      <c r="F7301" s="58"/>
      <c r="G7301" s="58"/>
      <c r="H7301" s="58"/>
      <c r="I7301" s="58"/>
      <c r="J7301" s="58"/>
      <c r="K7301" s="58"/>
      <c r="L7301" s="58"/>
      <c r="M7301" s="58"/>
      <c r="N7301" s="58"/>
      <c r="O7301" s="58"/>
      <c r="P7301" s="58"/>
      <c r="Q7301" s="58"/>
      <c r="R7301" s="58"/>
      <c r="S7301" s="58"/>
      <c r="T7301" s="58"/>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6"/>
      <c r="B7302" s="159"/>
      <c r="C7302" s="57"/>
      <c r="D7302" s="58"/>
      <c r="E7302" s="58"/>
      <c r="F7302" s="58"/>
      <c r="G7302" s="58"/>
      <c r="H7302" s="58"/>
      <c r="I7302" s="58"/>
      <c r="J7302" s="58"/>
      <c r="K7302" s="58"/>
      <c r="L7302" s="58"/>
      <c r="M7302" s="58"/>
      <c r="N7302" s="58"/>
      <c r="O7302" s="58"/>
      <c r="P7302" s="58"/>
      <c r="Q7302" s="58"/>
      <c r="R7302" s="58"/>
      <c r="S7302" s="58"/>
      <c r="T7302" s="58"/>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6"/>
      <c r="B7303" s="159"/>
      <c r="C7303" s="57"/>
      <c r="D7303" s="58"/>
      <c r="E7303" s="58"/>
      <c r="F7303" s="58"/>
      <c r="G7303" s="58"/>
      <c r="H7303" s="58"/>
      <c r="I7303" s="58"/>
      <c r="J7303" s="58"/>
      <c r="K7303" s="58"/>
      <c r="L7303" s="58"/>
      <c r="M7303" s="58"/>
      <c r="N7303" s="58"/>
      <c r="O7303" s="58"/>
      <c r="P7303" s="58"/>
      <c r="Q7303" s="58"/>
      <c r="R7303" s="58"/>
      <c r="S7303" s="58"/>
      <c r="T7303" s="58"/>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6"/>
      <c r="B7304" s="159"/>
      <c r="C7304" s="57"/>
      <c r="D7304" s="58"/>
      <c r="E7304" s="58"/>
      <c r="F7304" s="58"/>
      <c r="G7304" s="58"/>
      <c r="H7304" s="58"/>
      <c r="I7304" s="58"/>
      <c r="J7304" s="58"/>
      <c r="K7304" s="58"/>
      <c r="L7304" s="58"/>
      <c r="M7304" s="58"/>
      <c r="N7304" s="58"/>
      <c r="O7304" s="58"/>
      <c r="P7304" s="58"/>
      <c r="Q7304" s="58"/>
      <c r="R7304" s="58"/>
      <c r="S7304" s="58"/>
      <c r="T7304" s="58"/>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6"/>
      <c r="B7305" s="159"/>
      <c r="C7305" s="57"/>
      <c r="D7305" s="58"/>
      <c r="E7305" s="58"/>
      <c r="F7305" s="58"/>
      <c r="G7305" s="58"/>
      <c r="H7305" s="58"/>
      <c r="I7305" s="58"/>
      <c r="J7305" s="58"/>
      <c r="K7305" s="58"/>
      <c r="L7305" s="58"/>
      <c r="M7305" s="58"/>
      <c r="N7305" s="58"/>
      <c r="O7305" s="58"/>
      <c r="P7305" s="58"/>
      <c r="Q7305" s="58"/>
      <c r="R7305" s="58"/>
      <c r="S7305" s="58"/>
      <c r="T7305" s="58"/>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6"/>
      <c r="B7306" s="159"/>
      <c r="C7306" s="57"/>
      <c r="D7306" s="58"/>
      <c r="E7306" s="58"/>
      <c r="F7306" s="58"/>
      <c r="G7306" s="58"/>
      <c r="H7306" s="58"/>
      <c r="I7306" s="58"/>
      <c r="J7306" s="58"/>
      <c r="K7306" s="58"/>
      <c r="L7306" s="58"/>
      <c r="M7306" s="58"/>
      <c r="N7306" s="58"/>
      <c r="O7306" s="58"/>
      <c r="P7306" s="58"/>
      <c r="Q7306" s="58"/>
      <c r="R7306" s="58"/>
      <c r="S7306" s="58"/>
      <c r="T7306" s="58"/>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6"/>
      <c r="B7307" s="159"/>
      <c r="C7307" s="57"/>
      <c r="D7307" s="58"/>
      <c r="E7307" s="58"/>
      <c r="F7307" s="58"/>
      <c r="G7307" s="58"/>
      <c r="H7307" s="58"/>
      <c r="I7307" s="58"/>
      <c r="J7307" s="58"/>
      <c r="K7307" s="58"/>
      <c r="L7307" s="58"/>
      <c r="M7307" s="58"/>
      <c r="N7307" s="58"/>
      <c r="O7307" s="58"/>
      <c r="P7307" s="58"/>
      <c r="Q7307" s="58"/>
      <c r="R7307" s="58"/>
      <c r="S7307" s="58"/>
      <c r="T7307" s="58"/>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6"/>
      <c r="B7308" s="159"/>
      <c r="C7308" s="57"/>
      <c r="D7308" s="58"/>
      <c r="E7308" s="58"/>
      <c r="F7308" s="58"/>
      <c r="G7308" s="58"/>
      <c r="H7308" s="58"/>
      <c r="I7308" s="58"/>
      <c r="J7308" s="58"/>
      <c r="K7308" s="58"/>
      <c r="L7308" s="58"/>
      <c r="M7308" s="58"/>
      <c r="N7308" s="58"/>
      <c r="O7308" s="58"/>
      <c r="P7308" s="58"/>
      <c r="Q7308" s="58"/>
      <c r="R7308" s="58"/>
      <c r="S7308" s="58"/>
      <c r="T7308" s="58"/>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6"/>
      <c r="B7309" s="159"/>
      <c r="C7309" s="57"/>
      <c r="D7309" s="58"/>
      <c r="E7309" s="58"/>
      <c r="F7309" s="58"/>
      <c r="G7309" s="58"/>
      <c r="H7309" s="58"/>
      <c r="I7309" s="58"/>
      <c r="J7309" s="58"/>
      <c r="K7309" s="58"/>
      <c r="L7309" s="58"/>
      <c r="M7309" s="58"/>
      <c r="N7309" s="58"/>
      <c r="O7309" s="58"/>
      <c r="P7309" s="58"/>
      <c r="Q7309" s="58"/>
      <c r="R7309" s="58"/>
      <c r="S7309" s="58"/>
      <c r="T7309" s="58"/>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6"/>
      <c r="B7310" s="159"/>
      <c r="C7310" s="57"/>
      <c r="D7310" s="58"/>
      <c r="E7310" s="58"/>
      <c r="F7310" s="58"/>
      <c r="G7310" s="58"/>
      <c r="H7310" s="58"/>
      <c r="I7310" s="58"/>
      <c r="J7310" s="58"/>
      <c r="K7310" s="58"/>
      <c r="L7310" s="58"/>
      <c r="M7310" s="58"/>
      <c r="N7310" s="58"/>
      <c r="O7310" s="58"/>
      <c r="P7310" s="58"/>
      <c r="Q7310" s="58"/>
      <c r="R7310" s="58"/>
      <c r="S7310" s="58"/>
      <c r="T7310" s="58"/>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6"/>
      <c r="B7311" s="159"/>
      <c r="C7311" s="57"/>
      <c r="D7311" s="58"/>
      <c r="E7311" s="58"/>
      <c r="F7311" s="58"/>
      <c r="G7311" s="58"/>
      <c r="H7311" s="58"/>
      <c r="I7311" s="58"/>
      <c r="J7311" s="58"/>
      <c r="K7311" s="58"/>
      <c r="L7311" s="58"/>
      <c r="M7311" s="58"/>
      <c r="N7311" s="58"/>
      <c r="O7311" s="58"/>
      <c r="P7311" s="58"/>
      <c r="Q7311" s="58"/>
      <c r="R7311" s="58"/>
      <c r="S7311" s="58"/>
      <c r="T7311" s="58"/>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6"/>
      <c r="B7312" s="159"/>
      <c r="C7312" s="57"/>
      <c r="D7312" s="58"/>
      <c r="E7312" s="58"/>
      <c r="F7312" s="58"/>
      <c r="G7312" s="58"/>
      <c r="H7312" s="58"/>
      <c r="I7312" s="58"/>
      <c r="J7312" s="58"/>
      <c r="K7312" s="58"/>
      <c r="L7312" s="58"/>
      <c r="M7312" s="58"/>
      <c r="N7312" s="58"/>
      <c r="O7312" s="58"/>
      <c r="P7312" s="58"/>
      <c r="Q7312" s="58"/>
      <c r="R7312" s="58"/>
      <c r="S7312" s="58"/>
      <c r="T7312" s="58"/>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6"/>
      <c r="B7313" s="159"/>
      <c r="C7313" s="57"/>
      <c r="D7313" s="58"/>
      <c r="E7313" s="58"/>
      <c r="F7313" s="58"/>
      <c r="G7313" s="58"/>
      <c r="H7313" s="58"/>
      <c r="I7313" s="58"/>
      <c r="J7313" s="58"/>
      <c r="K7313" s="58"/>
      <c r="L7313" s="58"/>
      <c r="M7313" s="58"/>
      <c r="N7313" s="58"/>
      <c r="O7313" s="58"/>
      <c r="P7313" s="58"/>
      <c r="Q7313" s="58"/>
      <c r="R7313" s="58"/>
      <c r="S7313" s="58"/>
      <c r="T7313" s="58"/>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6"/>
      <c r="B7314" s="159"/>
      <c r="C7314" s="57"/>
      <c r="D7314" s="58"/>
      <c r="E7314" s="58"/>
      <c r="F7314" s="58"/>
      <c r="G7314" s="58"/>
      <c r="H7314" s="58"/>
      <c r="I7314" s="58"/>
      <c r="J7314" s="58"/>
      <c r="K7314" s="58"/>
      <c r="L7314" s="58"/>
      <c r="M7314" s="58"/>
      <c r="N7314" s="58"/>
      <c r="O7314" s="58"/>
      <c r="P7314" s="58"/>
      <c r="Q7314" s="58"/>
      <c r="R7314" s="58"/>
      <c r="S7314" s="58"/>
      <c r="T7314" s="58"/>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6"/>
      <c r="B7315" s="159"/>
      <c r="C7315" s="57"/>
      <c r="D7315" s="58"/>
      <c r="E7315" s="58"/>
      <c r="F7315" s="58"/>
      <c r="G7315" s="58"/>
      <c r="H7315" s="58"/>
      <c r="I7315" s="58"/>
      <c r="J7315" s="58"/>
      <c r="K7315" s="58"/>
      <c r="L7315" s="58"/>
      <c r="M7315" s="58"/>
      <c r="N7315" s="58"/>
      <c r="O7315" s="58"/>
      <c r="P7315" s="58"/>
      <c r="Q7315" s="58"/>
      <c r="R7315" s="58"/>
      <c r="S7315" s="58"/>
      <c r="T7315" s="58"/>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6"/>
      <c r="B7316" s="159"/>
      <c r="C7316" s="57"/>
      <c r="D7316" s="58"/>
      <c r="E7316" s="58"/>
      <c r="F7316" s="58"/>
      <c r="G7316" s="58"/>
      <c r="H7316" s="58"/>
      <c r="I7316" s="58"/>
      <c r="J7316" s="58"/>
      <c r="K7316" s="58"/>
      <c r="L7316" s="58"/>
      <c r="M7316" s="58"/>
      <c r="N7316" s="58"/>
      <c r="O7316" s="58"/>
      <c r="P7316" s="58"/>
      <c r="Q7316" s="58"/>
      <c r="R7316" s="58"/>
      <c r="S7316" s="58"/>
      <c r="T7316" s="58"/>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6"/>
      <c r="B7317" s="159"/>
      <c r="C7317" s="57"/>
      <c r="D7317" s="58"/>
      <c r="E7317" s="58"/>
      <c r="F7317" s="58"/>
      <c r="G7317" s="58"/>
      <c r="H7317" s="58"/>
      <c r="I7317" s="58"/>
      <c r="J7317" s="58"/>
      <c r="K7317" s="58"/>
      <c r="L7317" s="58"/>
      <c r="M7317" s="58"/>
      <c r="N7317" s="58"/>
      <c r="O7317" s="58"/>
      <c r="P7317" s="58"/>
      <c r="Q7317" s="58"/>
      <c r="R7317" s="58"/>
      <c r="S7317" s="58"/>
      <c r="T7317" s="58"/>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6"/>
      <c r="B7318" s="159"/>
      <c r="C7318" s="57"/>
      <c r="D7318" s="58"/>
      <c r="E7318" s="58"/>
      <c r="F7318" s="58"/>
      <c r="G7318" s="58"/>
      <c r="H7318" s="58"/>
      <c r="I7318" s="58"/>
      <c r="J7318" s="58"/>
      <c r="K7318" s="58"/>
      <c r="L7318" s="58"/>
      <c r="M7318" s="58"/>
      <c r="N7318" s="58"/>
      <c r="O7318" s="58"/>
      <c r="P7318" s="58"/>
      <c r="Q7318" s="58"/>
      <c r="R7318" s="58"/>
      <c r="S7318" s="58"/>
      <c r="T7318" s="58"/>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6"/>
      <c r="B7319" s="159"/>
      <c r="C7319" s="57"/>
      <c r="D7319" s="58"/>
      <c r="E7319" s="58"/>
      <c r="F7319" s="58"/>
      <c r="G7319" s="58"/>
      <c r="H7319" s="58"/>
      <c r="I7319" s="58"/>
      <c r="J7319" s="58"/>
      <c r="K7319" s="58"/>
      <c r="L7319" s="58"/>
      <c r="M7319" s="58"/>
      <c r="N7319" s="58"/>
      <c r="O7319" s="58"/>
      <c r="P7319" s="58"/>
      <c r="Q7319" s="58"/>
      <c r="R7319" s="58"/>
      <c r="S7319" s="58"/>
      <c r="T7319" s="58"/>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6"/>
      <c r="B7320" s="159"/>
      <c r="C7320" s="57"/>
      <c r="D7320" s="58"/>
      <c r="E7320" s="58"/>
      <c r="F7320" s="58"/>
      <c r="G7320" s="58"/>
      <c r="H7320" s="58"/>
      <c r="I7320" s="58"/>
      <c r="J7320" s="58"/>
      <c r="K7320" s="58"/>
      <c r="L7320" s="58"/>
      <c r="M7320" s="58"/>
      <c r="N7320" s="58"/>
      <c r="O7320" s="58"/>
      <c r="P7320" s="58"/>
      <c r="Q7320" s="58"/>
      <c r="R7320" s="58"/>
      <c r="S7320" s="58"/>
      <c r="T7320" s="58"/>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6"/>
      <c r="B7321" s="159"/>
      <c r="C7321" s="57"/>
      <c r="D7321" s="58"/>
      <c r="E7321" s="58"/>
      <c r="F7321" s="58"/>
      <c r="G7321" s="58"/>
      <c r="H7321" s="58"/>
      <c r="I7321" s="58"/>
      <c r="J7321" s="58"/>
      <c r="K7321" s="58"/>
      <c r="L7321" s="58"/>
      <c r="M7321" s="58"/>
      <c r="N7321" s="58"/>
      <c r="O7321" s="58"/>
      <c r="P7321" s="58"/>
      <c r="Q7321" s="58"/>
      <c r="R7321" s="58"/>
      <c r="S7321" s="58"/>
      <c r="T7321" s="58"/>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6"/>
      <c r="B7322" s="159"/>
      <c r="C7322" s="57"/>
      <c r="D7322" s="58"/>
      <c r="E7322" s="58"/>
      <c r="F7322" s="58"/>
      <c r="G7322" s="58"/>
      <c r="H7322" s="58"/>
      <c r="I7322" s="58"/>
      <c r="J7322" s="58"/>
      <c r="K7322" s="58"/>
      <c r="L7322" s="58"/>
      <c r="M7322" s="58"/>
      <c r="N7322" s="58"/>
      <c r="O7322" s="58"/>
      <c r="P7322" s="58"/>
      <c r="Q7322" s="58"/>
      <c r="R7322" s="58"/>
      <c r="S7322" s="58"/>
      <c r="T7322" s="58"/>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6"/>
      <c r="B7323" s="159"/>
      <c r="C7323" s="57"/>
      <c r="D7323" s="58"/>
      <c r="E7323" s="58"/>
      <c r="F7323" s="58"/>
      <c r="G7323" s="58"/>
      <c r="H7323" s="58"/>
      <c r="I7323" s="58"/>
      <c r="J7323" s="58"/>
      <c r="K7323" s="58"/>
      <c r="L7323" s="58"/>
      <c r="M7323" s="58"/>
      <c r="N7323" s="58"/>
      <c r="O7323" s="58"/>
      <c r="P7323" s="58"/>
      <c r="Q7323" s="58"/>
      <c r="R7323" s="58"/>
      <c r="S7323" s="58"/>
      <c r="T7323" s="58"/>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6"/>
      <c r="B7324" s="159"/>
      <c r="C7324" s="57"/>
      <c r="D7324" s="58"/>
      <c r="E7324" s="58"/>
      <c r="F7324" s="58"/>
      <c r="G7324" s="58"/>
      <c r="H7324" s="58"/>
      <c r="I7324" s="58"/>
      <c r="J7324" s="58"/>
      <c r="K7324" s="58"/>
      <c r="L7324" s="58"/>
      <c r="M7324" s="58"/>
      <c r="N7324" s="58"/>
      <c r="O7324" s="58"/>
      <c r="P7324" s="58"/>
      <c r="Q7324" s="58"/>
      <c r="R7324" s="58"/>
      <c r="S7324" s="58"/>
      <c r="T7324" s="58"/>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6"/>
      <c r="B7325" s="159"/>
      <c r="C7325" s="57"/>
      <c r="D7325" s="58"/>
      <c r="E7325" s="58"/>
      <c r="F7325" s="58"/>
      <c r="G7325" s="58"/>
      <c r="H7325" s="58"/>
      <c r="I7325" s="58"/>
      <c r="J7325" s="58"/>
      <c r="K7325" s="58"/>
      <c r="L7325" s="58"/>
      <c r="M7325" s="58"/>
      <c r="N7325" s="58"/>
      <c r="O7325" s="58"/>
      <c r="P7325" s="58"/>
      <c r="Q7325" s="58"/>
      <c r="R7325" s="58"/>
      <c r="S7325" s="58"/>
      <c r="T7325" s="58"/>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6"/>
      <c r="B7326" s="159"/>
      <c r="C7326" s="57"/>
      <c r="D7326" s="58"/>
      <c r="E7326" s="58"/>
      <c r="F7326" s="58"/>
      <c r="G7326" s="58"/>
      <c r="H7326" s="58"/>
      <c r="I7326" s="58"/>
      <c r="J7326" s="58"/>
      <c r="K7326" s="58"/>
      <c r="L7326" s="58"/>
      <c r="M7326" s="58"/>
      <c r="N7326" s="58"/>
      <c r="O7326" s="58"/>
      <c r="P7326" s="58"/>
      <c r="Q7326" s="58"/>
      <c r="R7326" s="58"/>
      <c r="S7326" s="58"/>
      <c r="T7326" s="58"/>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6"/>
      <c r="B7327" s="159"/>
      <c r="C7327" s="57"/>
      <c r="D7327" s="58"/>
      <c r="E7327" s="58"/>
      <c r="F7327" s="58"/>
      <c r="G7327" s="58"/>
      <c r="H7327" s="58"/>
      <c r="I7327" s="58"/>
      <c r="J7327" s="58"/>
      <c r="K7327" s="58"/>
      <c r="L7327" s="58"/>
      <c r="M7327" s="58"/>
      <c r="N7327" s="58"/>
      <c r="O7327" s="58"/>
      <c r="P7327" s="58"/>
      <c r="Q7327" s="58"/>
      <c r="R7327" s="58"/>
      <c r="S7327" s="58"/>
      <c r="T7327" s="58"/>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6"/>
      <c r="B7328" s="159"/>
      <c r="C7328" s="57"/>
      <c r="D7328" s="58"/>
      <c r="E7328" s="58"/>
      <c r="F7328" s="58"/>
      <c r="G7328" s="58"/>
      <c r="H7328" s="58"/>
      <c r="I7328" s="58"/>
      <c r="J7328" s="58"/>
      <c r="K7328" s="58"/>
      <c r="L7328" s="58"/>
      <c r="M7328" s="58"/>
      <c r="N7328" s="58"/>
      <c r="O7328" s="58"/>
      <c r="P7328" s="58"/>
      <c r="Q7328" s="58"/>
      <c r="R7328" s="58"/>
      <c r="S7328" s="58"/>
      <c r="T7328" s="58"/>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6"/>
      <c r="B7329" s="159"/>
      <c r="C7329" s="57"/>
      <c r="D7329" s="58"/>
      <c r="E7329" s="58"/>
      <c r="F7329" s="58"/>
      <c r="G7329" s="58"/>
      <c r="H7329" s="58"/>
      <c r="I7329" s="58"/>
      <c r="J7329" s="58"/>
      <c r="K7329" s="58"/>
      <c r="L7329" s="58"/>
      <c r="M7329" s="58"/>
      <c r="N7329" s="58"/>
      <c r="O7329" s="58"/>
      <c r="P7329" s="58"/>
      <c r="Q7329" s="58"/>
      <c r="R7329" s="58"/>
      <c r="S7329" s="58"/>
      <c r="T7329" s="58"/>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6"/>
      <c r="B7330" s="159"/>
      <c r="C7330" s="57"/>
      <c r="D7330" s="58"/>
      <c r="E7330" s="58"/>
      <c r="F7330" s="58"/>
      <c r="G7330" s="58"/>
      <c r="H7330" s="58"/>
      <c r="I7330" s="58"/>
      <c r="J7330" s="58"/>
      <c r="K7330" s="58"/>
      <c r="L7330" s="58"/>
      <c r="M7330" s="58"/>
      <c r="N7330" s="58"/>
      <c r="O7330" s="58"/>
      <c r="P7330" s="58"/>
      <c r="Q7330" s="58"/>
      <c r="R7330" s="58"/>
      <c r="S7330" s="58"/>
      <c r="T7330" s="58"/>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6"/>
      <c r="B7331" s="159"/>
      <c r="C7331" s="57"/>
      <c r="D7331" s="58"/>
      <c r="E7331" s="58"/>
      <c r="F7331" s="58"/>
      <c r="G7331" s="58"/>
      <c r="H7331" s="58"/>
      <c r="I7331" s="58"/>
      <c r="J7331" s="58"/>
      <c r="K7331" s="58"/>
      <c r="L7331" s="58"/>
      <c r="M7331" s="58"/>
      <c r="N7331" s="58"/>
      <c r="O7331" s="58"/>
      <c r="P7331" s="58"/>
      <c r="Q7331" s="58"/>
      <c r="R7331" s="58"/>
      <c r="S7331" s="58"/>
      <c r="T7331" s="58"/>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6"/>
      <c r="B7332" s="159"/>
      <c r="C7332" s="57"/>
      <c r="D7332" s="58"/>
      <c r="E7332" s="58"/>
      <c r="F7332" s="58"/>
      <c r="G7332" s="58"/>
      <c r="H7332" s="58"/>
      <c r="I7332" s="58"/>
      <c r="J7332" s="58"/>
      <c r="K7332" s="58"/>
      <c r="L7332" s="58"/>
      <c r="M7332" s="58"/>
      <c r="N7332" s="58"/>
      <c r="O7332" s="58"/>
      <c r="P7332" s="58"/>
      <c r="Q7332" s="58"/>
      <c r="R7332" s="58"/>
      <c r="S7332" s="58"/>
      <c r="T7332" s="58"/>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6"/>
      <c r="B7333" s="159"/>
      <c r="C7333" s="57"/>
      <c r="D7333" s="58"/>
      <c r="E7333" s="58"/>
      <c r="F7333" s="58"/>
      <c r="G7333" s="58"/>
      <c r="H7333" s="58"/>
      <c r="I7333" s="58"/>
      <c r="J7333" s="58"/>
      <c r="K7333" s="58"/>
      <c r="L7333" s="58"/>
      <c r="M7333" s="58"/>
      <c r="N7333" s="58"/>
      <c r="O7333" s="58"/>
      <c r="P7333" s="58"/>
      <c r="Q7333" s="58"/>
      <c r="R7333" s="58"/>
      <c r="S7333" s="58"/>
      <c r="T7333" s="58"/>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6"/>
      <c r="B7334" s="159"/>
      <c r="C7334" s="57"/>
      <c r="D7334" s="58"/>
      <c r="E7334" s="58"/>
      <c r="F7334" s="58"/>
      <c r="G7334" s="58"/>
      <c r="H7334" s="58"/>
      <c r="I7334" s="58"/>
      <c r="J7334" s="58"/>
      <c r="K7334" s="58"/>
      <c r="L7334" s="58"/>
      <c r="M7334" s="58"/>
      <c r="N7334" s="58"/>
      <c r="O7334" s="58"/>
      <c r="P7334" s="58"/>
      <c r="Q7334" s="58"/>
      <c r="R7334" s="58"/>
      <c r="S7334" s="58"/>
      <c r="T7334" s="58"/>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6"/>
      <c r="B7335" s="159"/>
      <c r="C7335" s="57"/>
      <c r="D7335" s="58"/>
      <c r="E7335" s="58"/>
      <c r="F7335" s="58"/>
      <c r="G7335" s="58"/>
      <c r="H7335" s="58"/>
      <c r="I7335" s="58"/>
      <c r="J7335" s="58"/>
      <c r="K7335" s="58"/>
      <c r="L7335" s="58"/>
      <c r="M7335" s="58"/>
      <c r="N7335" s="58"/>
      <c r="O7335" s="58"/>
      <c r="P7335" s="58"/>
      <c r="Q7335" s="58"/>
      <c r="R7335" s="58"/>
      <c r="S7335" s="58"/>
      <c r="T7335" s="58"/>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6"/>
      <c r="B7336" s="159"/>
      <c r="C7336" s="57"/>
      <c r="D7336" s="58"/>
      <c r="E7336" s="58"/>
      <c r="F7336" s="58"/>
      <c r="G7336" s="58"/>
      <c r="H7336" s="58"/>
      <c r="I7336" s="58"/>
      <c r="J7336" s="58"/>
      <c r="K7336" s="58"/>
      <c r="L7336" s="58"/>
      <c r="M7336" s="58"/>
      <c r="N7336" s="58"/>
      <c r="O7336" s="58"/>
      <c r="P7336" s="58"/>
      <c r="Q7336" s="58"/>
      <c r="R7336" s="58"/>
      <c r="S7336" s="58"/>
      <c r="T7336" s="58"/>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6"/>
      <c r="B7337" s="159"/>
      <c r="C7337" s="57"/>
      <c r="D7337" s="58"/>
      <c r="E7337" s="58"/>
      <c r="F7337" s="58"/>
      <c r="G7337" s="58"/>
      <c r="H7337" s="58"/>
      <c r="I7337" s="58"/>
      <c r="J7337" s="58"/>
      <c r="K7337" s="58"/>
      <c r="L7337" s="58"/>
      <c r="M7337" s="58"/>
      <c r="N7337" s="58"/>
      <c r="O7337" s="58"/>
      <c r="P7337" s="58"/>
      <c r="Q7337" s="58"/>
      <c r="R7337" s="58"/>
      <c r="S7337" s="58"/>
      <c r="T7337" s="58"/>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6"/>
      <c r="B7338" s="159"/>
      <c r="C7338" s="57"/>
      <c r="D7338" s="58"/>
      <c r="E7338" s="58"/>
      <c r="F7338" s="58"/>
      <c r="G7338" s="58"/>
      <c r="H7338" s="58"/>
      <c r="I7338" s="58"/>
      <c r="J7338" s="58"/>
      <c r="K7338" s="58"/>
      <c r="L7338" s="58"/>
      <c r="M7338" s="58"/>
      <c r="N7338" s="58"/>
      <c r="O7338" s="58"/>
      <c r="P7338" s="58"/>
      <c r="Q7338" s="58"/>
      <c r="R7338" s="58"/>
      <c r="S7338" s="58"/>
      <c r="T7338" s="58"/>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6"/>
      <c r="B7339" s="159"/>
      <c r="C7339" s="57"/>
      <c r="D7339" s="58"/>
      <c r="E7339" s="58"/>
      <c r="F7339" s="58"/>
      <c r="G7339" s="58"/>
      <c r="H7339" s="58"/>
      <c r="I7339" s="58"/>
      <c r="J7339" s="58"/>
      <c r="K7339" s="58"/>
      <c r="L7339" s="58"/>
      <c r="M7339" s="58"/>
      <c r="N7339" s="58"/>
      <c r="O7339" s="58"/>
      <c r="P7339" s="58"/>
      <c r="Q7339" s="58"/>
      <c r="R7339" s="58"/>
      <c r="S7339" s="58"/>
      <c r="T7339" s="58"/>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6"/>
      <c r="B7340" s="159"/>
      <c r="C7340" s="57"/>
      <c r="D7340" s="58"/>
      <c r="E7340" s="58"/>
      <c r="F7340" s="58"/>
      <c r="G7340" s="58"/>
      <c r="H7340" s="58"/>
      <c r="I7340" s="58"/>
      <c r="J7340" s="58"/>
      <c r="K7340" s="58"/>
      <c r="L7340" s="58"/>
      <c r="M7340" s="58"/>
      <c r="N7340" s="58"/>
      <c r="O7340" s="58"/>
      <c r="P7340" s="58"/>
      <c r="Q7340" s="58"/>
      <c r="R7340" s="58"/>
      <c r="S7340" s="58"/>
      <c r="T7340" s="58"/>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6"/>
      <c r="B7341" s="159"/>
      <c r="C7341" s="57"/>
      <c r="D7341" s="58"/>
      <c r="E7341" s="58"/>
      <c r="F7341" s="58"/>
      <c r="G7341" s="58"/>
      <c r="H7341" s="58"/>
      <c r="I7341" s="58"/>
      <c r="J7341" s="58"/>
      <c r="K7341" s="58"/>
      <c r="L7341" s="58"/>
      <c r="M7341" s="58"/>
      <c r="N7341" s="58"/>
      <c r="O7341" s="58"/>
      <c r="P7341" s="58"/>
      <c r="Q7341" s="58"/>
      <c r="R7341" s="58"/>
      <c r="S7341" s="58"/>
      <c r="T7341" s="58"/>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6"/>
      <c r="B7342" s="159"/>
      <c r="C7342" s="57"/>
      <c r="D7342" s="58"/>
      <c r="E7342" s="58"/>
      <c r="F7342" s="58"/>
      <c r="G7342" s="58"/>
      <c r="H7342" s="58"/>
      <c r="I7342" s="58"/>
      <c r="J7342" s="58"/>
      <c r="K7342" s="58"/>
      <c r="L7342" s="58"/>
      <c r="M7342" s="58"/>
      <c r="N7342" s="58"/>
      <c r="O7342" s="58"/>
      <c r="P7342" s="58"/>
      <c r="Q7342" s="58"/>
      <c r="R7342" s="58"/>
      <c r="S7342" s="58"/>
      <c r="T7342" s="58"/>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6"/>
      <c r="B7343" s="159"/>
      <c r="C7343" s="57"/>
      <c r="D7343" s="58"/>
      <c r="E7343" s="58"/>
      <c r="F7343" s="58"/>
      <c r="G7343" s="58"/>
      <c r="H7343" s="58"/>
      <c r="I7343" s="58"/>
      <c r="J7343" s="58"/>
      <c r="K7343" s="58"/>
      <c r="L7343" s="58"/>
      <c r="M7343" s="58"/>
      <c r="N7343" s="58"/>
      <c r="O7343" s="58"/>
      <c r="P7343" s="58"/>
      <c r="Q7343" s="58"/>
      <c r="R7343" s="58"/>
      <c r="S7343" s="58"/>
      <c r="T7343" s="58"/>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6"/>
      <c r="B7344" s="159"/>
      <c r="C7344" s="57"/>
      <c r="D7344" s="58"/>
      <c r="E7344" s="58"/>
      <c r="F7344" s="58"/>
      <c r="G7344" s="58"/>
      <c r="H7344" s="58"/>
      <c r="I7344" s="58"/>
      <c r="J7344" s="58"/>
      <c r="K7344" s="58"/>
      <c r="L7344" s="58"/>
      <c r="M7344" s="58"/>
      <c r="N7344" s="58"/>
      <c r="O7344" s="58"/>
      <c r="P7344" s="58"/>
      <c r="Q7344" s="58"/>
      <c r="R7344" s="58"/>
      <c r="S7344" s="58"/>
      <c r="T7344" s="58"/>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6"/>
      <c r="B7345" s="159"/>
      <c r="C7345" s="57"/>
      <c r="D7345" s="58"/>
      <c r="E7345" s="58"/>
      <c r="F7345" s="58"/>
      <c r="G7345" s="58"/>
      <c r="H7345" s="58"/>
      <c r="I7345" s="58"/>
      <c r="J7345" s="58"/>
      <c r="K7345" s="58"/>
      <c r="L7345" s="58"/>
      <c r="M7345" s="58"/>
      <c r="N7345" s="58"/>
      <c r="O7345" s="58"/>
      <c r="P7345" s="58"/>
      <c r="Q7345" s="58"/>
      <c r="R7345" s="58"/>
      <c r="S7345" s="58"/>
      <c r="T7345" s="58"/>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6"/>
      <c r="B7346" s="159"/>
      <c r="C7346" s="57"/>
      <c r="D7346" s="58"/>
      <c r="E7346" s="58"/>
      <c r="F7346" s="58"/>
      <c r="G7346" s="58"/>
      <c r="H7346" s="58"/>
      <c r="I7346" s="58"/>
      <c r="J7346" s="58"/>
      <c r="K7346" s="58"/>
      <c r="L7346" s="58"/>
      <c r="M7346" s="58"/>
      <c r="N7346" s="58"/>
      <c r="O7346" s="58"/>
      <c r="P7346" s="58"/>
      <c r="Q7346" s="58"/>
      <c r="R7346" s="58"/>
      <c r="S7346" s="58"/>
      <c r="T7346" s="58"/>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6"/>
      <c r="B7347" s="159"/>
      <c r="C7347" s="57"/>
      <c r="D7347" s="58"/>
      <c r="E7347" s="58"/>
      <c r="F7347" s="58"/>
      <c r="G7347" s="58"/>
      <c r="H7347" s="58"/>
      <c r="I7347" s="58"/>
      <c r="J7347" s="58"/>
      <c r="K7347" s="58"/>
      <c r="L7347" s="58"/>
      <c r="M7347" s="58"/>
      <c r="N7347" s="58"/>
      <c r="O7347" s="58"/>
      <c r="P7347" s="58"/>
      <c r="Q7347" s="58"/>
      <c r="R7347" s="58"/>
      <c r="S7347" s="58"/>
      <c r="T7347" s="58"/>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6"/>
      <c r="B7348" s="159"/>
      <c r="C7348" s="57"/>
      <c r="D7348" s="58"/>
      <c r="E7348" s="58"/>
      <c r="F7348" s="58"/>
      <c r="G7348" s="58"/>
      <c r="H7348" s="58"/>
      <c r="I7348" s="58"/>
      <c r="J7348" s="58"/>
      <c r="K7348" s="58"/>
      <c r="L7348" s="58"/>
      <c r="M7348" s="58"/>
      <c r="N7348" s="58"/>
      <c r="O7348" s="58"/>
      <c r="P7348" s="58"/>
      <c r="Q7348" s="58"/>
      <c r="R7348" s="58"/>
      <c r="S7348" s="58"/>
      <c r="T7348" s="58"/>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6"/>
      <c r="B7349" s="159"/>
      <c r="C7349" s="57"/>
      <c r="D7349" s="58"/>
      <c r="E7349" s="58"/>
      <c r="F7349" s="58"/>
      <c r="G7349" s="58"/>
      <c r="H7349" s="58"/>
      <c r="I7349" s="58"/>
      <c r="J7349" s="58"/>
      <c r="K7349" s="58"/>
      <c r="L7349" s="58"/>
      <c r="M7349" s="58"/>
      <c r="N7349" s="58"/>
      <c r="O7349" s="58"/>
      <c r="P7349" s="58"/>
      <c r="Q7349" s="58"/>
      <c r="R7349" s="58"/>
      <c r="S7349" s="58"/>
      <c r="T7349" s="58"/>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6"/>
      <c r="B7350" s="159"/>
      <c r="C7350" s="57"/>
      <c r="D7350" s="58"/>
      <c r="E7350" s="58"/>
      <c r="F7350" s="58"/>
      <c r="G7350" s="58"/>
      <c r="H7350" s="58"/>
      <c r="I7350" s="58"/>
      <c r="J7350" s="58"/>
      <c r="K7350" s="58"/>
      <c r="L7350" s="58"/>
      <c r="M7350" s="58"/>
      <c r="N7350" s="58"/>
      <c r="O7350" s="58"/>
      <c r="P7350" s="58"/>
      <c r="Q7350" s="58"/>
      <c r="R7350" s="58"/>
      <c r="S7350" s="58"/>
      <c r="T7350" s="58"/>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6"/>
      <c r="B7351" s="159"/>
      <c r="C7351" s="57"/>
      <c r="D7351" s="58"/>
      <c r="E7351" s="58"/>
      <c r="F7351" s="58"/>
      <c r="G7351" s="58"/>
      <c r="H7351" s="58"/>
      <c r="I7351" s="58"/>
      <c r="J7351" s="58"/>
      <c r="K7351" s="58"/>
      <c r="L7351" s="58"/>
      <c r="M7351" s="58"/>
      <c r="N7351" s="58"/>
      <c r="O7351" s="58"/>
      <c r="P7351" s="58"/>
      <c r="Q7351" s="58"/>
      <c r="R7351" s="58"/>
      <c r="S7351" s="58"/>
      <c r="T7351" s="58"/>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6"/>
      <c r="B7352" s="159"/>
      <c r="C7352" s="57"/>
      <c r="D7352" s="58"/>
      <c r="E7352" s="58"/>
      <c r="F7352" s="58"/>
      <c r="G7352" s="58"/>
      <c r="H7352" s="58"/>
      <c r="I7352" s="58"/>
      <c r="J7352" s="58"/>
      <c r="K7352" s="58"/>
      <c r="L7352" s="58"/>
      <c r="M7352" s="58"/>
      <c r="N7352" s="58"/>
      <c r="O7352" s="58"/>
      <c r="P7352" s="58"/>
      <c r="Q7352" s="58"/>
      <c r="R7352" s="58"/>
      <c r="S7352" s="58"/>
      <c r="T7352" s="58"/>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6"/>
      <c r="B7353" s="159"/>
      <c r="C7353" s="57"/>
      <c r="D7353" s="58"/>
      <c r="E7353" s="58"/>
      <c r="F7353" s="58"/>
      <c r="G7353" s="58"/>
      <c r="H7353" s="58"/>
      <c r="I7353" s="58"/>
      <c r="J7353" s="58"/>
      <c r="K7353" s="58"/>
      <c r="L7353" s="58"/>
      <c r="M7353" s="58"/>
      <c r="N7353" s="58"/>
      <c r="O7353" s="58"/>
      <c r="P7353" s="58"/>
      <c r="Q7353" s="58"/>
      <c r="R7353" s="58"/>
      <c r="S7353" s="58"/>
      <c r="T7353" s="58"/>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6"/>
      <c r="B7354" s="159"/>
      <c r="C7354" s="57"/>
      <c r="D7354" s="58"/>
      <c r="E7354" s="58"/>
      <c r="F7354" s="58"/>
      <c r="G7354" s="58"/>
      <c r="H7354" s="58"/>
      <c r="I7354" s="58"/>
      <c r="J7354" s="58"/>
      <c r="K7354" s="58"/>
      <c r="L7354" s="58"/>
      <c r="M7354" s="58"/>
      <c r="N7354" s="58"/>
      <c r="O7354" s="58"/>
      <c r="P7354" s="58"/>
      <c r="Q7354" s="58"/>
      <c r="R7354" s="58"/>
      <c r="S7354" s="58"/>
      <c r="T7354" s="58"/>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6"/>
      <c r="B7355" s="159"/>
      <c r="C7355" s="57"/>
      <c r="D7355" s="58"/>
      <c r="E7355" s="58"/>
      <c r="F7355" s="58"/>
      <c r="G7355" s="58"/>
      <c r="H7355" s="58"/>
      <c r="I7355" s="58"/>
      <c r="J7355" s="58"/>
      <c r="K7355" s="58"/>
      <c r="L7355" s="58"/>
      <c r="M7355" s="58"/>
      <c r="N7355" s="58"/>
      <c r="O7355" s="58"/>
      <c r="P7355" s="58"/>
      <c r="Q7355" s="58"/>
      <c r="R7355" s="58"/>
      <c r="S7355" s="58"/>
      <c r="T7355" s="58"/>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6"/>
      <c r="B7356" s="159"/>
      <c r="C7356" s="57"/>
      <c r="D7356" s="58"/>
      <c r="E7356" s="58"/>
      <c r="F7356" s="58"/>
      <c r="G7356" s="58"/>
      <c r="H7356" s="58"/>
      <c r="I7356" s="58"/>
      <c r="J7356" s="58"/>
      <c r="K7356" s="58"/>
      <c r="L7356" s="58"/>
      <c r="M7356" s="58"/>
      <c r="N7356" s="58"/>
      <c r="O7356" s="58"/>
      <c r="P7356" s="58"/>
      <c r="Q7356" s="58"/>
      <c r="R7356" s="58"/>
      <c r="S7356" s="58"/>
      <c r="T7356" s="58"/>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6"/>
      <c r="B7357" s="159"/>
      <c r="C7357" s="57"/>
      <c r="D7357" s="58"/>
      <c r="E7357" s="58"/>
      <c r="F7357" s="58"/>
      <c r="G7357" s="58"/>
      <c r="H7357" s="58"/>
      <c r="I7357" s="58"/>
      <c r="J7357" s="58"/>
      <c r="K7357" s="58"/>
      <c r="L7357" s="58"/>
      <c r="M7357" s="58"/>
      <c r="N7357" s="58"/>
      <c r="O7357" s="58"/>
      <c r="P7357" s="58"/>
      <c r="Q7357" s="58"/>
      <c r="R7357" s="58"/>
      <c r="S7357" s="58"/>
      <c r="T7357" s="58"/>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6"/>
      <c r="B7358" s="159"/>
      <c r="C7358" s="57"/>
      <c r="D7358" s="58"/>
      <c r="E7358" s="58"/>
      <c r="F7358" s="58"/>
      <c r="G7358" s="58"/>
      <c r="H7358" s="58"/>
      <c r="I7358" s="58"/>
      <c r="J7358" s="58"/>
      <c r="K7358" s="58"/>
      <c r="L7358" s="58"/>
      <c r="M7358" s="58"/>
      <c r="N7358" s="58"/>
      <c r="O7358" s="58"/>
      <c r="P7358" s="58"/>
      <c r="Q7358" s="58"/>
      <c r="R7358" s="58"/>
      <c r="S7358" s="58"/>
      <c r="T7358" s="58"/>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6"/>
      <c r="B7359" s="159"/>
      <c r="C7359" s="57"/>
      <c r="D7359" s="58"/>
      <c r="E7359" s="58"/>
      <c r="F7359" s="58"/>
      <c r="G7359" s="58"/>
      <c r="H7359" s="58"/>
      <c r="I7359" s="58"/>
      <c r="J7359" s="58"/>
      <c r="K7359" s="58"/>
      <c r="L7359" s="58"/>
      <c r="M7359" s="58"/>
      <c r="N7359" s="58"/>
      <c r="O7359" s="58"/>
      <c r="P7359" s="58"/>
      <c r="Q7359" s="58"/>
      <c r="R7359" s="58"/>
      <c r="S7359" s="58"/>
      <c r="T7359" s="58"/>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6"/>
      <c r="B7360" s="159"/>
      <c r="C7360" s="57"/>
      <c r="D7360" s="58"/>
      <c r="E7360" s="58"/>
      <c r="F7360" s="58"/>
      <c r="G7360" s="58"/>
      <c r="H7360" s="58"/>
      <c r="I7360" s="58"/>
      <c r="J7360" s="58"/>
      <c r="K7360" s="58"/>
      <c r="L7360" s="58"/>
      <c r="M7360" s="58"/>
      <c r="N7360" s="58"/>
      <c r="O7360" s="58"/>
      <c r="P7360" s="58"/>
      <c r="Q7360" s="58"/>
      <c r="R7360" s="58"/>
      <c r="S7360" s="58"/>
      <c r="T7360" s="58"/>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6"/>
      <c r="B7361" s="159"/>
      <c r="C7361" s="57"/>
      <c r="D7361" s="58"/>
      <c r="E7361" s="58"/>
      <c r="F7361" s="58"/>
      <c r="G7361" s="58"/>
      <c r="H7361" s="58"/>
      <c r="I7361" s="58"/>
      <c r="J7361" s="58"/>
      <c r="K7361" s="58"/>
      <c r="L7361" s="58"/>
      <c r="M7361" s="58"/>
      <c r="N7361" s="58"/>
      <c r="O7361" s="58"/>
      <c r="P7361" s="58"/>
      <c r="Q7361" s="58"/>
      <c r="R7361" s="58"/>
      <c r="S7361" s="58"/>
      <c r="T7361" s="58"/>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6"/>
      <c r="B7362" s="159"/>
      <c r="C7362" s="57"/>
      <c r="D7362" s="58"/>
      <c r="E7362" s="58"/>
      <c r="F7362" s="58"/>
      <c r="G7362" s="58"/>
      <c r="H7362" s="58"/>
      <c r="I7362" s="58"/>
      <c r="J7362" s="58"/>
      <c r="K7362" s="58"/>
      <c r="L7362" s="58"/>
      <c r="M7362" s="58"/>
      <c r="N7362" s="58"/>
      <c r="O7362" s="58"/>
      <c r="P7362" s="58"/>
      <c r="Q7362" s="58"/>
      <c r="R7362" s="58"/>
      <c r="S7362" s="58"/>
      <c r="T7362" s="58"/>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6"/>
      <c r="B7363" s="159"/>
      <c r="C7363" s="57"/>
      <c r="D7363" s="58"/>
      <c r="E7363" s="58"/>
      <c r="F7363" s="58"/>
      <c r="G7363" s="58"/>
      <c r="H7363" s="58"/>
      <c r="I7363" s="58"/>
      <c r="J7363" s="58"/>
      <c r="K7363" s="58"/>
      <c r="L7363" s="58"/>
      <c r="M7363" s="58"/>
      <c r="N7363" s="58"/>
      <c r="O7363" s="58"/>
      <c r="P7363" s="58"/>
      <c r="Q7363" s="58"/>
      <c r="R7363" s="58"/>
      <c r="S7363" s="58"/>
      <c r="T7363" s="58"/>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6"/>
      <c r="B7364" s="159"/>
      <c r="C7364" s="57"/>
      <c r="D7364" s="58"/>
      <c r="E7364" s="58"/>
      <c r="F7364" s="58"/>
      <c r="G7364" s="58"/>
      <c r="H7364" s="58"/>
      <c r="I7364" s="58"/>
      <c r="J7364" s="58"/>
      <c r="K7364" s="58"/>
      <c r="L7364" s="58"/>
      <c r="M7364" s="58"/>
      <c r="N7364" s="58"/>
      <c r="O7364" s="58"/>
      <c r="P7364" s="58"/>
      <c r="Q7364" s="58"/>
      <c r="R7364" s="58"/>
      <c r="S7364" s="58"/>
      <c r="T7364" s="58"/>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6"/>
      <c r="B7365" s="159"/>
      <c r="C7365" s="57"/>
      <c r="D7365" s="58"/>
      <c r="E7365" s="58"/>
      <c r="F7365" s="58"/>
      <c r="G7365" s="58"/>
      <c r="H7365" s="58"/>
      <c r="I7365" s="58"/>
      <c r="J7365" s="58"/>
      <c r="K7365" s="58"/>
      <c r="L7365" s="58"/>
      <c r="M7365" s="58"/>
      <c r="N7365" s="58"/>
      <c r="O7365" s="58"/>
      <c r="P7365" s="58"/>
      <c r="Q7365" s="58"/>
      <c r="R7365" s="58"/>
      <c r="S7365" s="58"/>
      <c r="T7365" s="58"/>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6"/>
      <c r="B7366" s="159"/>
      <c r="C7366" s="57"/>
      <c r="D7366" s="58"/>
      <c r="E7366" s="58"/>
      <c r="F7366" s="58"/>
      <c r="G7366" s="58"/>
      <c r="H7366" s="58"/>
      <c r="I7366" s="58"/>
      <c r="J7366" s="58"/>
      <c r="K7366" s="58"/>
      <c r="L7366" s="58"/>
      <c r="M7366" s="58"/>
      <c r="N7366" s="58"/>
      <c r="O7366" s="58"/>
      <c r="P7366" s="58"/>
      <c r="Q7366" s="58"/>
      <c r="R7366" s="58"/>
      <c r="S7366" s="58"/>
      <c r="T7366" s="58"/>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6"/>
      <c r="B7367" s="159"/>
      <c r="C7367" s="57"/>
      <c r="D7367" s="58"/>
      <c r="E7367" s="58"/>
      <c r="F7367" s="58"/>
      <c r="G7367" s="58"/>
      <c r="H7367" s="58"/>
      <c r="I7367" s="58"/>
      <c r="J7367" s="58"/>
      <c r="K7367" s="58"/>
      <c r="L7367" s="58"/>
      <c r="M7367" s="58"/>
      <c r="N7367" s="58"/>
      <c r="O7367" s="58"/>
      <c r="P7367" s="58"/>
      <c r="Q7367" s="58"/>
      <c r="R7367" s="58"/>
      <c r="S7367" s="58"/>
      <c r="T7367" s="58"/>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6"/>
      <c r="B7368" s="159"/>
      <c r="C7368" s="57"/>
      <c r="D7368" s="58"/>
      <c r="E7368" s="58"/>
      <c r="F7368" s="58"/>
      <c r="G7368" s="58"/>
      <c r="H7368" s="58"/>
      <c r="I7368" s="58"/>
      <c r="J7368" s="58"/>
      <c r="K7368" s="58"/>
      <c r="L7368" s="58"/>
      <c r="M7368" s="58"/>
      <c r="N7368" s="58"/>
      <c r="O7368" s="58"/>
      <c r="P7368" s="58"/>
      <c r="Q7368" s="58"/>
      <c r="R7368" s="58"/>
      <c r="S7368" s="58"/>
      <c r="T7368" s="58"/>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6"/>
      <c r="B7369" s="159"/>
      <c r="C7369" s="57"/>
      <c r="D7369" s="58"/>
      <c r="E7369" s="58"/>
      <c r="F7369" s="58"/>
      <c r="G7369" s="58"/>
      <c r="H7369" s="58"/>
      <c r="I7369" s="58"/>
      <c r="J7369" s="58"/>
      <c r="K7369" s="58"/>
      <c r="L7369" s="58"/>
      <c r="M7369" s="58"/>
      <c r="N7369" s="58"/>
      <c r="O7369" s="58"/>
      <c r="P7369" s="58"/>
      <c r="Q7369" s="58"/>
      <c r="R7369" s="58"/>
      <c r="S7369" s="58"/>
      <c r="T7369" s="58"/>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6"/>
      <c r="B7370" s="159"/>
      <c r="C7370" s="57"/>
      <c r="D7370" s="58"/>
      <c r="E7370" s="58"/>
      <c r="F7370" s="58"/>
      <c r="G7370" s="58"/>
      <c r="H7370" s="58"/>
      <c r="I7370" s="58"/>
      <c r="J7370" s="58"/>
      <c r="K7370" s="58"/>
      <c r="L7370" s="58"/>
      <c r="M7370" s="58"/>
      <c r="N7370" s="58"/>
      <c r="O7370" s="58"/>
      <c r="P7370" s="58"/>
      <c r="Q7370" s="58"/>
      <c r="R7370" s="58"/>
      <c r="S7370" s="58"/>
      <c r="T7370" s="58"/>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6"/>
      <c r="B7371" s="159"/>
      <c r="C7371" s="57"/>
      <c r="D7371" s="58"/>
      <c r="E7371" s="58"/>
      <c r="F7371" s="58"/>
      <c r="G7371" s="58"/>
      <c r="H7371" s="58"/>
      <c r="I7371" s="58"/>
      <c r="J7371" s="58"/>
      <c r="K7371" s="58"/>
      <c r="L7371" s="58"/>
      <c r="M7371" s="58"/>
      <c r="N7371" s="58"/>
      <c r="O7371" s="58"/>
      <c r="P7371" s="58"/>
      <c r="Q7371" s="58"/>
      <c r="R7371" s="58"/>
      <c r="S7371" s="58"/>
      <c r="T7371" s="58"/>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6"/>
      <c r="B7372" s="159"/>
      <c r="C7372" s="57"/>
      <c r="D7372" s="58"/>
      <c r="E7372" s="58"/>
      <c r="F7372" s="58"/>
      <c r="G7372" s="58"/>
      <c r="H7372" s="58"/>
      <c r="I7372" s="58"/>
      <c r="J7372" s="58"/>
      <c r="K7372" s="58"/>
      <c r="L7372" s="58"/>
      <c r="M7372" s="58"/>
      <c r="N7372" s="58"/>
      <c r="O7372" s="58"/>
      <c r="P7372" s="58"/>
      <c r="Q7372" s="58"/>
      <c r="R7372" s="58"/>
      <c r="S7372" s="58"/>
      <c r="T7372" s="58"/>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6"/>
      <c r="B7373" s="159"/>
      <c r="C7373" s="57"/>
      <c r="D7373" s="58"/>
      <c r="E7373" s="58"/>
      <c r="F7373" s="58"/>
      <c r="G7373" s="58"/>
      <c r="H7373" s="58"/>
      <c r="I7373" s="58"/>
      <c r="J7373" s="58"/>
      <c r="K7373" s="58"/>
      <c r="L7373" s="58"/>
      <c r="M7373" s="58"/>
      <c r="N7373" s="58"/>
      <c r="O7373" s="58"/>
      <c r="P7373" s="58"/>
      <c r="Q7373" s="58"/>
      <c r="R7373" s="58"/>
      <c r="S7373" s="58"/>
      <c r="T7373" s="58"/>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6"/>
      <c r="B7374" s="159"/>
      <c r="C7374" s="57"/>
      <c r="D7374" s="58"/>
      <c r="E7374" s="58"/>
      <c r="F7374" s="58"/>
      <c r="G7374" s="58"/>
      <c r="H7374" s="58"/>
      <c r="I7374" s="58"/>
      <c r="J7374" s="58"/>
      <c r="K7374" s="58"/>
      <c r="L7374" s="58"/>
      <c r="M7374" s="58"/>
      <c r="N7374" s="58"/>
      <c r="O7374" s="58"/>
      <c r="P7374" s="58"/>
      <c r="Q7374" s="58"/>
      <c r="R7374" s="58"/>
      <c r="S7374" s="58"/>
      <c r="T7374" s="58"/>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6"/>
      <c r="B7375" s="159"/>
      <c r="C7375" s="57"/>
      <c r="D7375" s="58"/>
      <c r="E7375" s="58"/>
      <c r="F7375" s="58"/>
      <c r="G7375" s="58"/>
      <c r="H7375" s="58"/>
      <c r="I7375" s="58"/>
      <c r="J7375" s="58"/>
      <c r="K7375" s="58"/>
      <c r="L7375" s="58"/>
      <c r="M7375" s="58"/>
      <c r="N7375" s="58"/>
      <c r="O7375" s="58"/>
      <c r="P7375" s="58"/>
      <c r="Q7375" s="58"/>
      <c r="R7375" s="58"/>
      <c r="S7375" s="58"/>
      <c r="T7375" s="58"/>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6"/>
      <c r="B7376" s="159"/>
      <c r="C7376" s="57"/>
      <c r="D7376" s="58"/>
      <c r="E7376" s="58"/>
      <c r="F7376" s="58"/>
      <c r="G7376" s="58"/>
      <c r="H7376" s="58"/>
      <c r="I7376" s="58"/>
      <c r="J7376" s="58"/>
      <c r="K7376" s="58"/>
      <c r="L7376" s="58"/>
      <c r="M7376" s="58"/>
      <c r="N7376" s="58"/>
      <c r="O7376" s="58"/>
      <c r="P7376" s="58"/>
      <c r="Q7376" s="58"/>
      <c r="R7376" s="58"/>
      <c r="S7376" s="58"/>
      <c r="T7376" s="58"/>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6"/>
      <c r="B7377" s="159"/>
      <c r="C7377" s="57"/>
      <c r="D7377" s="58"/>
      <c r="E7377" s="58"/>
      <c r="F7377" s="58"/>
      <c r="G7377" s="58"/>
      <c r="H7377" s="58"/>
      <c r="I7377" s="58"/>
      <c r="J7377" s="58"/>
      <c r="K7377" s="58"/>
      <c r="L7377" s="58"/>
      <c r="M7377" s="58"/>
      <c r="N7377" s="58"/>
      <c r="O7377" s="58"/>
      <c r="P7377" s="58"/>
      <c r="Q7377" s="58"/>
      <c r="R7377" s="58"/>
      <c r="S7377" s="58"/>
      <c r="T7377" s="58"/>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6"/>
      <c r="B7378" s="159"/>
      <c r="C7378" s="57"/>
      <c r="D7378" s="58"/>
      <c r="E7378" s="58"/>
      <c r="F7378" s="58"/>
      <c r="G7378" s="58"/>
      <c r="H7378" s="58"/>
      <c r="I7378" s="58"/>
      <c r="J7378" s="58"/>
      <c r="K7378" s="58"/>
      <c r="L7378" s="58"/>
      <c r="M7378" s="58"/>
      <c r="N7378" s="58"/>
      <c r="O7378" s="58"/>
      <c r="P7378" s="58"/>
      <c r="Q7378" s="58"/>
      <c r="R7378" s="58"/>
      <c r="S7378" s="58"/>
      <c r="T7378" s="58"/>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6"/>
      <c r="B7379" s="159"/>
      <c r="C7379" s="57"/>
      <c r="D7379" s="58"/>
      <c r="E7379" s="58"/>
      <c r="F7379" s="58"/>
      <c r="G7379" s="58"/>
      <c r="H7379" s="58"/>
      <c r="I7379" s="58"/>
      <c r="J7379" s="58"/>
      <c r="K7379" s="58"/>
      <c r="L7379" s="58"/>
      <c r="M7379" s="58"/>
      <c r="N7379" s="58"/>
      <c r="O7379" s="58"/>
      <c r="P7379" s="58"/>
      <c r="Q7379" s="58"/>
      <c r="R7379" s="58"/>
      <c r="S7379" s="58"/>
      <c r="T7379" s="58"/>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6"/>
      <c r="B7380" s="159"/>
      <c r="C7380" s="57"/>
      <c r="D7380" s="58"/>
      <c r="E7380" s="58"/>
      <c r="F7380" s="58"/>
      <c r="G7380" s="58"/>
      <c r="H7380" s="58"/>
      <c r="I7380" s="58"/>
      <c r="J7380" s="58"/>
      <c r="K7380" s="58"/>
      <c r="L7380" s="58"/>
      <c r="M7380" s="58"/>
      <c r="N7380" s="58"/>
      <c r="O7380" s="58"/>
      <c r="P7380" s="58"/>
      <c r="Q7380" s="58"/>
      <c r="R7380" s="58"/>
      <c r="S7380" s="58"/>
      <c r="T7380" s="58"/>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6"/>
      <c r="B7381" s="159"/>
      <c r="C7381" s="57"/>
      <c r="D7381" s="58"/>
      <c r="E7381" s="58"/>
      <c r="F7381" s="58"/>
      <c r="G7381" s="58"/>
      <c r="H7381" s="58"/>
      <c r="I7381" s="58"/>
      <c r="J7381" s="58"/>
      <c r="K7381" s="58"/>
      <c r="L7381" s="58"/>
      <c r="M7381" s="58"/>
      <c r="N7381" s="58"/>
      <c r="O7381" s="58"/>
      <c r="P7381" s="58"/>
      <c r="Q7381" s="58"/>
      <c r="R7381" s="58"/>
      <c r="S7381" s="58"/>
      <c r="T7381" s="58"/>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6"/>
      <c r="B7382" s="159"/>
      <c r="C7382" s="57"/>
      <c r="D7382" s="58"/>
      <c r="E7382" s="58"/>
      <c r="F7382" s="58"/>
      <c r="G7382" s="58"/>
      <c r="H7382" s="58"/>
      <c r="I7382" s="58"/>
      <c r="J7382" s="58"/>
      <c r="K7382" s="58"/>
      <c r="L7382" s="58"/>
      <c r="M7382" s="58"/>
      <c r="N7382" s="58"/>
      <c r="O7382" s="58"/>
      <c r="P7382" s="58"/>
      <c r="Q7382" s="58"/>
      <c r="R7382" s="58"/>
      <c r="S7382" s="58"/>
      <c r="T7382" s="58"/>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6"/>
      <c r="B7383" s="159"/>
      <c r="C7383" s="57"/>
      <c r="D7383" s="58"/>
      <c r="E7383" s="58"/>
      <c r="F7383" s="58"/>
      <c r="G7383" s="58"/>
      <c r="H7383" s="58"/>
      <c r="I7383" s="58"/>
      <c r="J7383" s="58"/>
      <c r="K7383" s="58"/>
      <c r="L7383" s="58"/>
      <c r="M7383" s="58"/>
      <c r="N7383" s="58"/>
      <c r="O7383" s="58"/>
      <c r="P7383" s="58"/>
      <c r="Q7383" s="58"/>
      <c r="R7383" s="58"/>
      <c r="S7383" s="58"/>
      <c r="T7383" s="58"/>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6"/>
      <c r="B7384" s="159"/>
      <c r="C7384" s="57"/>
      <c r="D7384" s="58"/>
      <c r="E7384" s="58"/>
      <c r="F7384" s="58"/>
      <c r="G7384" s="58"/>
      <c r="H7384" s="58"/>
      <c r="I7384" s="58"/>
      <c r="J7384" s="58"/>
      <c r="K7384" s="58"/>
      <c r="L7384" s="58"/>
      <c r="M7384" s="58"/>
      <c r="N7384" s="58"/>
      <c r="O7384" s="58"/>
      <c r="P7384" s="58"/>
      <c r="Q7384" s="58"/>
      <c r="R7384" s="58"/>
      <c r="S7384" s="58"/>
      <c r="T7384" s="58"/>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6"/>
      <c r="B7385" s="159"/>
      <c r="C7385" s="57"/>
      <c r="D7385" s="58"/>
      <c r="E7385" s="58"/>
      <c r="F7385" s="58"/>
      <c r="G7385" s="58"/>
      <c r="H7385" s="58"/>
      <c r="I7385" s="58"/>
      <c r="J7385" s="58"/>
      <c r="K7385" s="58"/>
      <c r="L7385" s="58"/>
      <c r="M7385" s="58"/>
      <c r="N7385" s="58"/>
      <c r="O7385" s="58"/>
      <c r="P7385" s="58"/>
      <c r="Q7385" s="58"/>
      <c r="R7385" s="58"/>
      <c r="S7385" s="58"/>
      <c r="T7385" s="58"/>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6"/>
      <c r="B7386" s="159"/>
      <c r="C7386" s="57"/>
      <c r="D7386" s="58"/>
      <c r="E7386" s="58"/>
      <c r="F7386" s="58"/>
      <c r="G7386" s="58"/>
      <c r="H7386" s="58"/>
      <c r="I7386" s="58"/>
      <c r="J7386" s="58"/>
      <c r="K7386" s="58"/>
      <c r="L7386" s="58"/>
      <c r="M7386" s="58"/>
      <c r="N7386" s="58"/>
      <c r="O7386" s="58"/>
      <c r="P7386" s="58"/>
      <c r="Q7386" s="58"/>
      <c r="R7386" s="58"/>
      <c r="S7386" s="58"/>
      <c r="T7386" s="58"/>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6"/>
      <c r="B7387" s="159"/>
      <c r="C7387" s="57"/>
      <c r="D7387" s="58"/>
      <c r="E7387" s="58"/>
      <c r="F7387" s="58"/>
      <c r="G7387" s="58"/>
      <c r="H7387" s="58"/>
      <c r="I7387" s="58"/>
      <c r="J7387" s="58"/>
      <c r="K7387" s="58"/>
      <c r="L7387" s="58"/>
      <c r="M7387" s="58"/>
      <c r="N7387" s="58"/>
      <c r="O7387" s="58"/>
      <c r="P7387" s="58"/>
      <c r="Q7387" s="58"/>
      <c r="R7387" s="58"/>
      <c r="S7387" s="58"/>
      <c r="T7387" s="58"/>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6"/>
      <c r="B7388" s="159"/>
      <c r="C7388" s="57"/>
      <c r="D7388" s="58"/>
      <c r="E7388" s="58"/>
      <c r="F7388" s="58"/>
      <c r="G7388" s="58"/>
      <c r="H7388" s="58"/>
      <c r="I7388" s="58"/>
      <c r="J7388" s="58"/>
      <c r="K7388" s="58"/>
      <c r="L7388" s="58"/>
      <c r="M7388" s="58"/>
      <c r="N7388" s="58"/>
      <c r="O7388" s="58"/>
      <c r="P7388" s="58"/>
      <c r="Q7388" s="58"/>
      <c r="R7388" s="58"/>
      <c r="S7388" s="58"/>
      <c r="T7388" s="58"/>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6"/>
      <c r="B7389" s="159"/>
      <c r="C7389" s="57"/>
      <c r="D7389" s="58"/>
      <c r="E7389" s="58"/>
      <c r="F7389" s="58"/>
      <c r="G7389" s="58"/>
      <c r="H7389" s="58"/>
      <c r="I7389" s="58"/>
      <c r="J7389" s="58"/>
      <c r="K7389" s="58"/>
      <c r="L7389" s="58"/>
      <c r="M7389" s="58"/>
      <c r="N7389" s="58"/>
      <c r="O7389" s="58"/>
      <c r="P7389" s="58"/>
      <c r="Q7389" s="58"/>
      <c r="R7389" s="58"/>
      <c r="S7389" s="58"/>
      <c r="T7389" s="58"/>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6"/>
      <c r="B7390" s="159"/>
      <c r="C7390" s="57"/>
      <c r="D7390" s="58"/>
      <c r="E7390" s="58"/>
      <c r="F7390" s="58"/>
      <c r="G7390" s="58"/>
      <c r="H7390" s="58"/>
      <c r="I7390" s="58"/>
      <c r="J7390" s="58"/>
      <c r="K7390" s="58"/>
      <c r="L7390" s="58"/>
      <c r="M7390" s="58"/>
      <c r="N7390" s="58"/>
      <c r="O7390" s="58"/>
      <c r="P7390" s="58"/>
      <c r="Q7390" s="58"/>
      <c r="R7390" s="58"/>
      <c r="S7390" s="58"/>
      <c r="T7390" s="58"/>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6"/>
      <c r="B7391" s="159"/>
      <c r="C7391" s="57"/>
      <c r="D7391" s="58"/>
      <c r="E7391" s="58"/>
      <c r="F7391" s="58"/>
      <c r="G7391" s="58"/>
      <c r="H7391" s="58"/>
      <c r="I7391" s="58"/>
      <c r="J7391" s="58"/>
      <c r="K7391" s="58"/>
      <c r="L7391" s="58"/>
      <c r="M7391" s="58"/>
      <c r="N7391" s="58"/>
      <c r="O7391" s="58"/>
      <c r="P7391" s="58"/>
      <c r="Q7391" s="58"/>
      <c r="R7391" s="58"/>
      <c r="S7391" s="58"/>
      <c r="T7391" s="58"/>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6"/>
      <c r="B7392" s="159"/>
      <c r="C7392" s="57"/>
      <c r="D7392" s="58"/>
      <c r="E7392" s="58"/>
      <c r="F7392" s="58"/>
      <c r="G7392" s="58"/>
      <c r="H7392" s="58"/>
      <c r="I7392" s="58"/>
      <c r="J7392" s="58"/>
      <c r="K7392" s="58"/>
      <c r="L7392" s="58"/>
      <c r="M7392" s="58"/>
      <c r="N7392" s="58"/>
      <c r="O7392" s="58"/>
      <c r="P7392" s="58"/>
      <c r="Q7392" s="58"/>
      <c r="R7392" s="58"/>
      <c r="S7392" s="58"/>
      <c r="T7392" s="58"/>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6"/>
      <c r="B7393" s="159"/>
      <c r="C7393" s="57"/>
      <c r="D7393" s="58"/>
      <c r="E7393" s="58"/>
      <c r="F7393" s="58"/>
      <c r="G7393" s="58"/>
      <c r="H7393" s="58"/>
      <c r="I7393" s="58"/>
      <c r="J7393" s="58"/>
      <c r="K7393" s="58"/>
      <c r="L7393" s="58"/>
      <c r="M7393" s="58"/>
      <c r="N7393" s="58"/>
      <c r="O7393" s="58"/>
      <c r="P7393" s="58"/>
      <c r="Q7393" s="58"/>
      <c r="R7393" s="58"/>
      <c r="S7393" s="58"/>
      <c r="T7393" s="58"/>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6"/>
      <c r="B7394" s="159"/>
      <c r="C7394" s="57"/>
      <c r="D7394" s="58"/>
      <c r="E7394" s="58"/>
      <c r="F7394" s="58"/>
      <c r="G7394" s="58"/>
      <c r="H7394" s="58"/>
      <c r="I7394" s="58"/>
      <c r="J7394" s="58"/>
      <c r="K7394" s="58"/>
      <c r="L7394" s="58"/>
      <c r="M7394" s="58"/>
      <c r="N7394" s="58"/>
      <c r="O7394" s="58"/>
      <c r="P7394" s="58"/>
      <c r="Q7394" s="58"/>
      <c r="R7394" s="58"/>
      <c r="S7394" s="58"/>
      <c r="T7394" s="58"/>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6"/>
      <c r="B7395" s="159"/>
      <c r="C7395" s="57"/>
      <c r="D7395" s="58"/>
      <c r="E7395" s="58"/>
      <c r="F7395" s="58"/>
      <c r="G7395" s="58"/>
      <c r="H7395" s="58"/>
      <c r="I7395" s="58"/>
      <c r="J7395" s="58"/>
      <c r="K7395" s="58"/>
      <c r="L7395" s="58"/>
      <c r="M7395" s="58"/>
      <c r="N7395" s="58"/>
      <c r="O7395" s="58"/>
      <c r="P7395" s="58"/>
      <c r="Q7395" s="58"/>
      <c r="R7395" s="58"/>
      <c r="S7395" s="58"/>
      <c r="T7395" s="58"/>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6"/>
      <c r="B7396" s="159"/>
      <c r="C7396" s="57"/>
      <c r="D7396" s="58"/>
      <c r="E7396" s="58"/>
      <c r="F7396" s="58"/>
      <c r="G7396" s="58"/>
      <c r="H7396" s="58"/>
      <c r="I7396" s="58"/>
      <c r="J7396" s="58"/>
      <c r="K7396" s="58"/>
      <c r="L7396" s="58"/>
      <c r="M7396" s="58"/>
      <c r="N7396" s="58"/>
      <c r="O7396" s="58"/>
      <c r="P7396" s="58"/>
      <c r="Q7396" s="58"/>
      <c r="R7396" s="58"/>
      <c r="S7396" s="58"/>
      <c r="T7396" s="58"/>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6"/>
      <c r="B7397" s="159"/>
      <c r="C7397" s="57"/>
      <c r="D7397" s="58"/>
      <c r="E7397" s="58"/>
      <c r="F7397" s="58"/>
      <c r="G7397" s="58"/>
      <c r="H7397" s="58"/>
      <c r="I7397" s="58"/>
      <c r="J7397" s="58"/>
      <c r="K7397" s="58"/>
      <c r="L7397" s="58"/>
      <c r="M7397" s="58"/>
      <c r="N7397" s="58"/>
      <c r="O7397" s="58"/>
      <c r="P7397" s="58"/>
      <c r="Q7397" s="58"/>
      <c r="R7397" s="58"/>
      <c r="S7397" s="58"/>
      <c r="T7397" s="58"/>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6"/>
      <c r="B7398" s="159"/>
      <c r="C7398" s="57"/>
      <c r="D7398" s="58"/>
      <c r="E7398" s="58"/>
      <c r="F7398" s="58"/>
      <c r="G7398" s="58"/>
      <c r="H7398" s="58"/>
      <c r="I7398" s="58"/>
      <c r="J7398" s="58"/>
      <c r="K7398" s="58"/>
      <c r="L7398" s="58"/>
      <c r="M7398" s="58"/>
      <c r="N7398" s="58"/>
      <c r="O7398" s="58"/>
      <c r="P7398" s="58"/>
      <c r="Q7398" s="58"/>
      <c r="R7398" s="58"/>
      <c r="S7398" s="58"/>
      <c r="T7398" s="58"/>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6"/>
      <c r="B7399" s="159"/>
      <c r="C7399" s="57"/>
      <c r="D7399" s="58"/>
      <c r="E7399" s="58"/>
      <c r="F7399" s="58"/>
      <c r="G7399" s="58"/>
      <c r="H7399" s="58"/>
      <c r="I7399" s="58"/>
      <c r="J7399" s="58"/>
      <c r="K7399" s="58"/>
      <c r="L7399" s="58"/>
      <c r="M7399" s="58"/>
      <c r="N7399" s="58"/>
      <c r="O7399" s="58"/>
      <c r="P7399" s="58"/>
      <c r="Q7399" s="58"/>
      <c r="R7399" s="58"/>
      <c r="S7399" s="58"/>
      <c r="T7399" s="58"/>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6"/>
      <c r="B7400" s="159"/>
      <c r="C7400" s="57"/>
      <c r="D7400" s="58"/>
      <c r="E7400" s="58"/>
      <c r="F7400" s="58"/>
      <c r="G7400" s="58"/>
      <c r="H7400" s="58"/>
      <c r="I7400" s="58"/>
      <c r="J7400" s="58"/>
      <c r="K7400" s="58"/>
      <c r="L7400" s="58"/>
      <c r="M7400" s="58"/>
      <c r="N7400" s="58"/>
      <c r="O7400" s="58"/>
      <c r="P7400" s="58"/>
      <c r="Q7400" s="58"/>
      <c r="R7400" s="58"/>
      <c r="S7400" s="58"/>
      <c r="T7400" s="58"/>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6"/>
      <c r="B7401" s="159"/>
      <c r="C7401" s="57"/>
      <c r="D7401" s="58"/>
      <c r="E7401" s="58"/>
      <c r="F7401" s="58"/>
      <c r="G7401" s="58"/>
      <c r="H7401" s="58"/>
      <c r="I7401" s="58"/>
      <c r="J7401" s="58"/>
      <c r="K7401" s="58"/>
      <c r="L7401" s="58"/>
      <c r="M7401" s="58"/>
      <c r="N7401" s="58"/>
      <c r="O7401" s="58"/>
      <c r="P7401" s="58"/>
      <c r="Q7401" s="58"/>
      <c r="R7401" s="58"/>
      <c r="S7401" s="58"/>
      <c r="T7401" s="58"/>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6"/>
      <c r="B7402" s="159"/>
      <c r="C7402" s="57"/>
      <c r="D7402" s="58"/>
      <c r="E7402" s="58"/>
      <c r="F7402" s="58"/>
      <c r="G7402" s="58"/>
      <c r="H7402" s="58"/>
      <c r="I7402" s="58"/>
      <c r="J7402" s="58"/>
      <c r="K7402" s="58"/>
      <c r="L7402" s="58"/>
      <c r="M7402" s="58"/>
      <c r="N7402" s="58"/>
      <c r="O7402" s="58"/>
      <c r="P7402" s="58"/>
      <c r="Q7402" s="58"/>
      <c r="R7402" s="58"/>
      <c r="S7402" s="58"/>
      <c r="T7402" s="58"/>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6"/>
      <c r="B7403" s="159"/>
      <c r="C7403" s="57"/>
      <c r="D7403" s="58"/>
      <c r="E7403" s="58"/>
      <c r="F7403" s="58"/>
      <c r="G7403" s="58"/>
      <c r="H7403" s="58"/>
      <c r="I7403" s="58"/>
      <c r="J7403" s="58"/>
      <c r="K7403" s="58"/>
      <c r="L7403" s="58"/>
      <c r="M7403" s="58"/>
      <c r="N7403" s="58"/>
      <c r="O7403" s="58"/>
      <c r="P7403" s="58"/>
      <c r="Q7403" s="58"/>
      <c r="R7403" s="58"/>
      <c r="S7403" s="58"/>
      <c r="T7403" s="58"/>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6"/>
      <c r="B7404" s="159"/>
      <c r="C7404" s="57"/>
      <c r="D7404" s="58"/>
      <c r="E7404" s="58"/>
      <c r="F7404" s="58"/>
      <c r="G7404" s="58"/>
      <c r="H7404" s="58"/>
      <c r="I7404" s="58"/>
      <c r="J7404" s="58"/>
      <c r="K7404" s="58"/>
      <c r="L7404" s="58"/>
      <c r="M7404" s="58"/>
      <c r="N7404" s="58"/>
      <c r="O7404" s="58"/>
      <c r="P7404" s="58"/>
      <c r="Q7404" s="58"/>
      <c r="R7404" s="58"/>
      <c r="S7404" s="58"/>
      <c r="T7404" s="58"/>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6"/>
      <c r="B7405" s="159"/>
      <c r="C7405" s="57"/>
      <c r="D7405" s="58"/>
      <c r="E7405" s="58"/>
      <c r="F7405" s="58"/>
      <c r="G7405" s="58"/>
      <c r="H7405" s="58"/>
      <c r="I7405" s="58"/>
      <c r="J7405" s="58"/>
      <c r="K7405" s="58"/>
      <c r="L7405" s="58"/>
      <c r="M7405" s="58"/>
      <c r="N7405" s="58"/>
      <c r="O7405" s="58"/>
      <c r="P7405" s="58"/>
      <c r="Q7405" s="58"/>
      <c r="R7405" s="58"/>
      <c r="S7405" s="58"/>
      <c r="T7405" s="58"/>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6"/>
      <c r="B7406" s="159"/>
      <c r="C7406" s="57"/>
      <c r="D7406" s="58"/>
      <c r="E7406" s="58"/>
      <c r="F7406" s="58"/>
      <c r="G7406" s="58"/>
      <c r="H7406" s="58"/>
      <c r="I7406" s="58"/>
      <c r="J7406" s="58"/>
      <c r="K7406" s="58"/>
      <c r="L7406" s="58"/>
      <c r="M7406" s="58"/>
      <c r="N7406" s="58"/>
      <c r="O7406" s="58"/>
      <c r="P7406" s="58"/>
      <c r="Q7406" s="58"/>
      <c r="R7406" s="58"/>
      <c r="S7406" s="58"/>
      <c r="T7406" s="58"/>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6"/>
      <c r="B7407" s="159"/>
      <c r="C7407" s="57"/>
      <c r="D7407" s="58"/>
      <c r="E7407" s="58"/>
      <c r="F7407" s="58"/>
      <c r="G7407" s="58"/>
      <c r="H7407" s="58"/>
      <c r="I7407" s="58"/>
      <c r="J7407" s="58"/>
      <c r="K7407" s="58"/>
      <c r="L7407" s="58"/>
      <c r="M7407" s="58"/>
      <c r="N7407" s="58"/>
      <c r="O7407" s="58"/>
      <c r="P7407" s="58"/>
      <c r="Q7407" s="58"/>
      <c r="R7407" s="58"/>
      <c r="S7407" s="58"/>
      <c r="T7407" s="58"/>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6"/>
      <c r="B7408" s="159"/>
      <c r="C7408" s="57"/>
      <c r="D7408" s="58"/>
      <c r="E7408" s="58"/>
      <c r="F7408" s="58"/>
      <c r="G7408" s="58"/>
      <c r="H7408" s="58"/>
      <c r="I7408" s="58"/>
      <c r="J7408" s="58"/>
      <c r="K7408" s="58"/>
      <c r="L7408" s="58"/>
      <c r="M7408" s="58"/>
      <c r="N7408" s="58"/>
      <c r="O7408" s="58"/>
      <c r="P7408" s="58"/>
      <c r="Q7408" s="58"/>
      <c r="R7408" s="58"/>
      <c r="S7408" s="58"/>
      <c r="T7408" s="58"/>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6"/>
      <c r="B7409" s="159"/>
      <c r="C7409" s="57"/>
      <c r="D7409" s="58"/>
      <c r="E7409" s="58"/>
      <c r="F7409" s="58"/>
      <c r="G7409" s="58"/>
      <c r="H7409" s="58"/>
      <c r="I7409" s="58"/>
      <c r="J7409" s="58"/>
      <c r="K7409" s="58"/>
      <c r="L7409" s="58"/>
      <c r="M7409" s="58"/>
      <c r="N7409" s="58"/>
      <c r="O7409" s="58"/>
      <c r="P7409" s="58"/>
      <c r="Q7409" s="58"/>
      <c r="R7409" s="58"/>
      <c r="S7409" s="58"/>
      <c r="T7409" s="58"/>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6"/>
      <c r="B7410" s="159"/>
      <c r="C7410" s="57"/>
      <c r="D7410" s="58"/>
      <c r="E7410" s="58"/>
      <c r="F7410" s="58"/>
      <c r="G7410" s="58"/>
      <c r="H7410" s="58"/>
      <c r="I7410" s="58"/>
      <c r="J7410" s="58"/>
      <c r="K7410" s="58"/>
      <c r="L7410" s="58"/>
      <c r="M7410" s="58"/>
      <c r="N7410" s="58"/>
      <c r="O7410" s="58"/>
      <c r="P7410" s="58"/>
      <c r="Q7410" s="58"/>
      <c r="R7410" s="58"/>
      <c r="S7410" s="58"/>
      <c r="T7410" s="58"/>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6"/>
      <c r="B7411" s="159"/>
      <c r="C7411" s="57"/>
      <c r="D7411" s="58"/>
      <c r="E7411" s="58"/>
      <c r="F7411" s="58"/>
      <c r="G7411" s="58"/>
      <c r="H7411" s="58"/>
      <c r="I7411" s="58"/>
      <c r="J7411" s="58"/>
      <c r="K7411" s="58"/>
      <c r="L7411" s="58"/>
      <c r="M7411" s="58"/>
      <c r="N7411" s="58"/>
      <c r="O7411" s="58"/>
      <c r="P7411" s="58"/>
      <c r="Q7411" s="58"/>
      <c r="R7411" s="58"/>
      <c r="S7411" s="58"/>
      <c r="T7411" s="58"/>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6"/>
      <c r="B7412" s="159"/>
      <c r="C7412" s="57"/>
      <c r="D7412" s="58"/>
      <c r="E7412" s="58"/>
      <c r="F7412" s="58"/>
      <c r="G7412" s="58"/>
      <c r="H7412" s="58"/>
      <c r="I7412" s="58"/>
      <c r="J7412" s="58"/>
      <c r="K7412" s="58"/>
      <c r="L7412" s="58"/>
      <c r="M7412" s="58"/>
      <c r="N7412" s="58"/>
      <c r="O7412" s="58"/>
      <c r="P7412" s="58"/>
      <c r="Q7412" s="58"/>
      <c r="R7412" s="58"/>
      <c r="S7412" s="58"/>
      <c r="T7412" s="58"/>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6"/>
      <c r="B7413" s="159"/>
      <c r="C7413" s="57"/>
      <c r="D7413" s="58"/>
      <c r="E7413" s="58"/>
      <c r="F7413" s="58"/>
      <c r="G7413" s="58"/>
      <c r="H7413" s="58"/>
      <c r="I7413" s="58"/>
      <c r="J7413" s="58"/>
      <c r="K7413" s="58"/>
      <c r="L7413" s="58"/>
      <c r="M7413" s="58"/>
      <c r="N7413" s="58"/>
      <c r="O7413" s="58"/>
      <c r="P7413" s="58"/>
      <c r="Q7413" s="58"/>
      <c r="R7413" s="58"/>
      <c r="S7413" s="58"/>
      <c r="T7413" s="58"/>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6"/>
      <c r="B7414" s="159"/>
      <c r="C7414" s="57"/>
      <c r="D7414" s="58"/>
      <c r="E7414" s="58"/>
      <c r="F7414" s="58"/>
      <c r="G7414" s="58"/>
      <c r="H7414" s="58"/>
      <c r="I7414" s="58"/>
      <c r="J7414" s="58"/>
      <c r="K7414" s="58"/>
      <c r="L7414" s="58"/>
      <c r="M7414" s="58"/>
      <c r="N7414" s="58"/>
      <c r="O7414" s="58"/>
      <c r="P7414" s="58"/>
      <c r="Q7414" s="58"/>
      <c r="R7414" s="58"/>
      <c r="S7414" s="58"/>
      <c r="T7414" s="58"/>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6"/>
      <c r="B7415" s="159"/>
      <c r="C7415" s="57"/>
      <c r="D7415" s="58"/>
      <c r="E7415" s="58"/>
      <c r="F7415" s="58"/>
      <c r="G7415" s="58"/>
      <c r="H7415" s="58"/>
      <c r="I7415" s="58"/>
      <c r="J7415" s="58"/>
      <c r="K7415" s="58"/>
      <c r="L7415" s="58"/>
      <c r="M7415" s="58"/>
      <c r="N7415" s="58"/>
      <c r="O7415" s="58"/>
      <c r="P7415" s="58"/>
      <c r="Q7415" s="58"/>
      <c r="R7415" s="58"/>
      <c r="S7415" s="58"/>
      <c r="T7415" s="58"/>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6"/>
      <c r="B7416" s="159"/>
      <c r="C7416" s="57"/>
      <c r="D7416" s="58"/>
      <c r="E7416" s="58"/>
      <c r="F7416" s="58"/>
      <c r="G7416" s="58"/>
      <c r="H7416" s="58"/>
      <c r="I7416" s="58"/>
      <c r="J7416" s="58"/>
      <c r="K7416" s="58"/>
      <c r="L7416" s="58"/>
      <c r="M7416" s="58"/>
      <c r="N7416" s="58"/>
      <c r="O7416" s="58"/>
      <c r="P7416" s="58"/>
      <c r="Q7416" s="58"/>
      <c r="R7416" s="58"/>
      <c r="S7416" s="58"/>
      <c r="T7416" s="58"/>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6"/>
      <c r="B7417" s="159"/>
      <c r="C7417" s="57"/>
      <c r="D7417" s="58"/>
      <c r="E7417" s="58"/>
      <c r="F7417" s="58"/>
      <c r="G7417" s="58"/>
      <c r="H7417" s="58"/>
      <c r="I7417" s="58"/>
      <c r="J7417" s="58"/>
      <c r="K7417" s="58"/>
      <c r="L7417" s="58"/>
      <c r="M7417" s="58"/>
      <c r="N7417" s="58"/>
      <c r="O7417" s="58"/>
      <c r="P7417" s="58"/>
      <c r="Q7417" s="58"/>
      <c r="R7417" s="58"/>
      <c r="S7417" s="58"/>
      <c r="T7417" s="58"/>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6"/>
      <c r="B7418" s="159"/>
      <c r="C7418" s="57"/>
      <c r="D7418" s="58"/>
      <c r="E7418" s="58"/>
      <c r="F7418" s="58"/>
      <c r="G7418" s="58"/>
      <c r="H7418" s="58"/>
      <c r="I7418" s="58"/>
      <c r="J7418" s="58"/>
      <c r="K7418" s="58"/>
      <c r="L7418" s="58"/>
      <c r="M7418" s="58"/>
      <c r="N7418" s="58"/>
      <c r="O7418" s="58"/>
      <c r="P7418" s="58"/>
      <c r="Q7418" s="58"/>
      <c r="R7418" s="58"/>
      <c r="S7418" s="58"/>
      <c r="T7418" s="58"/>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6"/>
      <c r="B7419" s="159"/>
      <c r="C7419" s="57"/>
      <c r="D7419" s="58"/>
      <c r="E7419" s="58"/>
      <c r="F7419" s="58"/>
      <c r="G7419" s="58"/>
      <c r="H7419" s="58"/>
      <c r="I7419" s="58"/>
      <c r="J7419" s="58"/>
      <c r="K7419" s="58"/>
      <c r="L7419" s="58"/>
      <c r="M7419" s="58"/>
      <c r="N7419" s="58"/>
      <c r="O7419" s="58"/>
      <c r="P7419" s="58"/>
      <c r="Q7419" s="58"/>
      <c r="R7419" s="58"/>
      <c r="S7419" s="58"/>
      <c r="T7419" s="58"/>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6"/>
      <c r="B7420" s="159"/>
      <c r="C7420" s="57"/>
      <c r="D7420" s="58"/>
      <c r="E7420" s="58"/>
      <c r="F7420" s="58"/>
      <c r="G7420" s="58"/>
      <c r="H7420" s="58"/>
      <c r="I7420" s="58"/>
      <c r="J7420" s="58"/>
      <c r="K7420" s="58"/>
      <c r="L7420" s="58"/>
      <c r="M7420" s="58"/>
      <c r="N7420" s="58"/>
      <c r="O7420" s="58"/>
      <c r="P7420" s="58"/>
      <c r="Q7420" s="58"/>
      <c r="R7420" s="58"/>
      <c r="S7420" s="58"/>
      <c r="T7420" s="58"/>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6"/>
      <c r="B7421" s="159"/>
      <c r="C7421" s="57"/>
      <c r="D7421" s="58"/>
      <c r="E7421" s="58"/>
      <c r="F7421" s="58"/>
      <c r="G7421" s="58"/>
      <c r="H7421" s="58"/>
      <c r="I7421" s="58"/>
      <c r="J7421" s="58"/>
      <c r="K7421" s="58"/>
      <c r="L7421" s="58"/>
      <c r="M7421" s="58"/>
      <c r="N7421" s="58"/>
      <c r="O7421" s="58"/>
      <c r="P7421" s="58"/>
      <c r="Q7421" s="58"/>
      <c r="R7421" s="58"/>
      <c r="S7421" s="58"/>
      <c r="T7421" s="58"/>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6"/>
      <c r="B7422" s="159"/>
      <c r="C7422" s="57"/>
      <c r="D7422" s="58"/>
      <c r="E7422" s="58"/>
      <c r="F7422" s="58"/>
      <c r="G7422" s="58"/>
      <c r="H7422" s="58"/>
      <c r="I7422" s="58"/>
      <c r="J7422" s="58"/>
      <c r="K7422" s="58"/>
      <c r="L7422" s="58"/>
      <c r="M7422" s="58"/>
      <c r="N7422" s="58"/>
      <c r="O7422" s="58"/>
      <c r="P7422" s="58"/>
      <c r="Q7422" s="58"/>
      <c r="R7422" s="58"/>
      <c r="S7422" s="58"/>
      <c r="T7422" s="58"/>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6"/>
      <c r="B7423" s="159"/>
      <c r="C7423" s="57"/>
      <c r="D7423" s="58"/>
      <c r="E7423" s="58"/>
      <c r="F7423" s="58"/>
      <c r="G7423" s="58"/>
      <c r="H7423" s="58"/>
      <c r="I7423" s="58"/>
      <c r="J7423" s="58"/>
      <c r="K7423" s="58"/>
      <c r="L7423" s="58"/>
      <c r="M7423" s="58"/>
      <c r="N7423" s="58"/>
      <c r="O7423" s="58"/>
      <c r="P7423" s="58"/>
      <c r="Q7423" s="58"/>
      <c r="R7423" s="58"/>
      <c r="S7423" s="58"/>
      <c r="T7423" s="58"/>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6"/>
      <c r="B7424" s="159"/>
      <c r="C7424" s="57"/>
      <c r="D7424" s="58"/>
      <c r="E7424" s="58"/>
      <c r="F7424" s="58"/>
      <c r="G7424" s="58"/>
      <c r="H7424" s="58"/>
      <c r="I7424" s="58"/>
      <c r="J7424" s="58"/>
      <c r="K7424" s="58"/>
      <c r="L7424" s="58"/>
      <c r="M7424" s="58"/>
      <c r="N7424" s="58"/>
      <c r="O7424" s="58"/>
      <c r="P7424" s="58"/>
      <c r="Q7424" s="58"/>
      <c r="R7424" s="58"/>
      <c r="S7424" s="58"/>
      <c r="T7424" s="58"/>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6"/>
      <c r="B7425" s="159"/>
      <c r="C7425" s="57"/>
      <c r="D7425" s="58"/>
      <c r="E7425" s="58"/>
      <c r="F7425" s="58"/>
      <c r="G7425" s="58"/>
      <c r="H7425" s="58"/>
      <c r="I7425" s="58"/>
      <c r="J7425" s="58"/>
      <c r="K7425" s="58"/>
      <c r="L7425" s="58"/>
      <c r="M7425" s="58"/>
      <c r="N7425" s="58"/>
      <c r="O7425" s="58"/>
      <c r="P7425" s="58"/>
      <c r="Q7425" s="58"/>
      <c r="R7425" s="58"/>
      <c r="S7425" s="58"/>
      <c r="T7425" s="58"/>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6"/>
      <c r="B7426" s="159"/>
      <c r="C7426" s="57"/>
      <c r="D7426" s="58"/>
      <c r="E7426" s="58"/>
      <c r="F7426" s="58"/>
      <c r="G7426" s="58"/>
      <c r="H7426" s="58"/>
      <c r="I7426" s="58"/>
      <c r="J7426" s="58"/>
      <c r="K7426" s="58"/>
      <c r="L7426" s="58"/>
      <c r="M7426" s="58"/>
      <c r="N7426" s="58"/>
      <c r="O7426" s="58"/>
      <c r="P7426" s="58"/>
      <c r="Q7426" s="58"/>
      <c r="R7426" s="58"/>
      <c r="S7426" s="58"/>
      <c r="T7426" s="58"/>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6"/>
      <c r="B7427" s="159"/>
      <c r="C7427" s="57"/>
      <c r="D7427" s="58"/>
      <c r="E7427" s="58"/>
      <c r="F7427" s="58"/>
      <c r="G7427" s="58"/>
      <c r="H7427" s="58"/>
      <c r="I7427" s="58"/>
      <c r="J7427" s="58"/>
      <c r="K7427" s="58"/>
      <c r="L7427" s="58"/>
      <c r="M7427" s="58"/>
      <c r="N7427" s="58"/>
      <c r="O7427" s="58"/>
      <c r="P7427" s="58"/>
      <c r="Q7427" s="58"/>
      <c r="R7427" s="58"/>
      <c r="S7427" s="58"/>
      <c r="T7427" s="58"/>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6"/>
      <c r="B7428" s="159"/>
      <c r="C7428" s="57"/>
      <c r="D7428" s="58"/>
      <c r="E7428" s="58"/>
      <c r="F7428" s="58"/>
      <c r="G7428" s="58"/>
      <c r="H7428" s="58"/>
      <c r="I7428" s="58"/>
      <c r="J7428" s="58"/>
      <c r="K7428" s="58"/>
      <c r="L7428" s="58"/>
      <c r="M7428" s="58"/>
      <c r="N7428" s="58"/>
      <c r="O7428" s="58"/>
      <c r="P7428" s="58"/>
      <c r="Q7428" s="58"/>
      <c r="R7428" s="58"/>
      <c r="S7428" s="58"/>
      <c r="T7428" s="58"/>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6"/>
      <c r="B7429" s="159"/>
      <c r="C7429" s="57"/>
      <c r="D7429" s="58"/>
      <c r="E7429" s="58"/>
      <c r="F7429" s="58"/>
      <c r="G7429" s="58"/>
      <c r="H7429" s="58"/>
      <c r="I7429" s="58"/>
      <c r="J7429" s="58"/>
      <c r="K7429" s="58"/>
      <c r="L7429" s="58"/>
      <c r="M7429" s="58"/>
      <c r="N7429" s="58"/>
      <c r="O7429" s="58"/>
      <c r="P7429" s="58"/>
      <c r="Q7429" s="58"/>
      <c r="R7429" s="58"/>
      <c r="S7429" s="58"/>
      <c r="T7429" s="58"/>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6"/>
      <c r="B7430" s="159"/>
      <c r="C7430" s="57"/>
      <c r="D7430" s="58"/>
      <c r="E7430" s="58"/>
      <c r="F7430" s="58"/>
      <c r="G7430" s="58"/>
      <c r="H7430" s="58"/>
      <c r="I7430" s="58"/>
      <c r="J7430" s="58"/>
      <c r="K7430" s="58"/>
      <c r="L7430" s="58"/>
      <c r="M7430" s="58"/>
      <c r="N7430" s="58"/>
      <c r="O7430" s="58"/>
      <c r="P7430" s="58"/>
      <c r="Q7430" s="58"/>
      <c r="R7430" s="58"/>
      <c r="S7430" s="58"/>
      <c r="T7430" s="58"/>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6"/>
      <c r="B7431" s="159"/>
      <c r="C7431" s="57"/>
      <c r="D7431" s="58"/>
      <c r="E7431" s="58"/>
      <c r="F7431" s="58"/>
      <c r="G7431" s="58"/>
      <c r="H7431" s="58"/>
      <c r="I7431" s="58"/>
      <c r="J7431" s="58"/>
      <c r="K7431" s="58"/>
      <c r="L7431" s="58"/>
      <c r="M7431" s="58"/>
      <c r="N7431" s="58"/>
      <c r="O7431" s="58"/>
      <c r="P7431" s="58"/>
      <c r="Q7431" s="58"/>
      <c r="R7431" s="58"/>
      <c r="S7431" s="58"/>
      <c r="T7431" s="58"/>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6"/>
      <c r="B7432" s="159"/>
      <c r="C7432" s="57"/>
      <c r="D7432" s="58"/>
      <c r="E7432" s="58"/>
      <c r="F7432" s="58"/>
      <c r="G7432" s="58"/>
      <c r="H7432" s="58"/>
      <c r="I7432" s="58"/>
      <c r="J7432" s="58"/>
      <c r="K7432" s="58"/>
      <c r="L7432" s="58"/>
      <c r="M7432" s="58"/>
      <c r="N7432" s="58"/>
      <c r="O7432" s="58"/>
      <c r="P7432" s="58"/>
      <c r="Q7432" s="58"/>
      <c r="R7432" s="58"/>
      <c r="S7432" s="58"/>
      <c r="T7432" s="58"/>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6"/>
      <c r="B7433" s="159"/>
      <c r="C7433" s="57"/>
      <c r="D7433" s="58"/>
      <c r="E7433" s="58"/>
      <c r="F7433" s="58"/>
      <c r="G7433" s="58"/>
      <c r="H7433" s="58"/>
      <c r="I7433" s="58"/>
      <c r="J7433" s="58"/>
      <c r="K7433" s="58"/>
      <c r="L7433" s="58"/>
      <c r="M7433" s="58"/>
      <c r="N7433" s="58"/>
      <c r="O7433" s="58"/>
      <c r="P7433" s="58"/>
      <c r="Q7433" s="58"/>
      <c r="R7433" s="58"/>
      <c r="S7433" s="58"/>
      <c r="T7433" s="58"/>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6"/>
      <c r="B7434" s="159"/>
      <c r="C7434" s="57"/>
      <c r="D7434" s="58"/>
      <c r="E7434" s="58"/>
      <c r="F7434" s="58"/>
      <c r="G7434" s="58"/>
      <c r="H7434" s="58"/>
      <c r="I7434" s="58"/>
      <c r="J7434" s="58"/>
      <c r="K7434" s="58"/>
      <c r="L7434" s="58"/>
      <c r="M7434" s="58"/>
      <c r="N7434" s="58"/>
      <c r="O7434" s="58"/>
      <c r="P7434" s="58"/>
      <c r="Q7434" s="58"/>
      <c r="R7434" s="58"/>
      <c r="S7434" s="58"/>
      <c r="T7434" s="58"/>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6"/>
      <c r="B7435" s="159"/>
      <c r="C7435" s="57"/>
      <c r="D7435" s="58"/>
      <c r="E7435" s="58"/>
      <c r="F7435" s="58"/>
      <c r="G7435" s="58"/>
      <c r="H7435" s="58"/>
      <c r="I7435" s="58"/>
      <c r="J7435" s="58"/>
      <c r="K7435" s="58"/>
      <c r="L7435" s="58"/>
      <c r="M7435" s="58"/>
      <c r="N7435" s="58"/>
      <c r="O7435" s="58"/>
      <c r="P7435" s="58"/>
      <c r="Q7435" s="58"/>
      <c r="R7435" s="58"/>
      <c r="S7435" s="58"/>
      <c r="T7435" s="58"/>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6"/>
      <c r="B7436" s="159"/>
      <c r="C7436" s="57"/>
      <c r="D7436" s="58"/>
      <c r="E7436" s="58"/>
      <c r="F7436" s="58"/>
      <c r="G7436" s="58"/>
      <c r="H7436" s="58"/>
      <c r="I7436" s="58"/>
      <c r="J7436" s="58"/>
      <c r="K7436" s="58"/>
      <c r="L7436" s="58"/>
      <c r="M7436" s="58"/>
      <c r="N7436" s="58"/>
      <c r="O7436" s="58"/>
      <c r="P7436" s="58"/>
      <c r="Q7436" s="58"/>
      <c r="R7436" s="58"/>
      <c r="S7436" s="58"/>
      <c r="T7436" s="58"/>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6"/>
      <c r="B7437" s="159"/>
      <c r="C7437" s="57"/>
      <c r="D7437" s="58"/>
      <c r="E7437" s="58"/>
      <c r="F7437" s="58"/>
      <c r="G7437" s="58"/>
      <c r="H7437" s="58"/>
      <c r="I7437" s="58"/>
      <c r="J7437" s="58"/>
      <c r="K7437" s="58"/>
      <c r="L7437" s="58"/>
      <c r="M7437" s="58"/>
      <c r="N7437" s="58"/>
      <c r="O7437" s="58"/>
      <c r="P7437" s="58"/>
      <c r="Q7437" s="58"/>
      <c r="R7437" s="58"/>
      <c r="S7437" s="58"/>
      <c r="T7437" s="58"/>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6"/>
      <c r="B7438" s="159"/>
      <c r="C7438" s="57"/>
      <c r="D7438" s="58"/>
      <c r="E7438" s="58"/>
      <c r="F7438" s="58"/>
      <c r="G7438" s="58"/>
      <c r="H7438" s="58"/>
      <c r="I7438" s="58"/>
      <c r="J7438" s="58"/>
      <c r="K7438" s="58"/>
      <c r="L7438" s="58"/>
      <c r="M7438" s="58"/>
      <c r="N7438" s="58"/>
      <c r="O7438" s="58"/>
      <c r="P7438" s="58"/>
      <c r="Q7438" s="58"/>
      <c r="R7438" s="58"/>
      <c r="S7438" s="58"/>
      <c r="T7438" s="58"/>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6"/>
      <c r="B7439" s="159"/>
      <c r="C7439" s="57"/>
      <c r="D7439" s="58"/>
      <c r="E7439" s="58"/>
      <c r="F7439" s="58"/>
      <c r="G7439" s="58"/>
      <c r="H7439" s="58"/>
      <c r="I7439" s="58"/>
      <c r="J7439" s="58"/>
      <c r="K7439" s="58"/>
      <c r="L7439" s="58"/>
      <c r="M7439" s="58"/>
      <c r="N7439" s="58"/>
      <c r="O7439" s="58"/>
      <c r="P7439" s="58"/>
      <c r="Q7439" s="58"/>
      <c r="R7439" s="58"/>
      <c r="S7439" s="58"/>
      <c r="T7439" s="58"/>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6"/>
      <c r="B7440" s="159"/>
      <c r="C7440" s="57"/>
      <c r="D7440" s="58"/>
      <c r="E7440" s="58"/>
      <c r="F7440" s="58"/>
      <c r="G7440" s="58"/>
      <c r="H7440" s="58"/>
      <c r="I7440" s="58"/>
      <c r="J7440" s="58"/>
      <c r="K7440" s="58"/>
      <c r="L7440" s="58"/>
      <c r="M7440" s="58"/>
      <c r="N7440" s="58"/>
      <c r="O7440" s="58"/>
      <c r="P7440" s="58"/>
      <c r="Q7440" s="58"/>
      <c r="R7440" s="58"/>
      <c r="S7440" s="58"/>
      <c r="T7440" s="58"/>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6"/>
      <c r="B7441" s="159"/>
      <c r="C7441" s="57"/>
      <c r="D7441" s="58"/>
      <c r="E7441" s="58"/>
      <c r="F7441" s="58"/>
      <c r="G7441" s="58"/>
      <c r="H7441" s="58"/>
      <c r="I7441" s="58"/>
      <c r="J7441" s="58"/>
      <c r="K7441" s="58"/>
      <c r="L7441" s="58"/>
      <c r="M7441" s="58"/>
      <c r="N7441" s="58"/>
      <c r="O7441" s="58"/>
      <c r="P7441" s="58"/>
      <c r="Q7441" s="58"/>
      <c r="R7441" s="58"/>
      <c r="S7441" s="58"/>
      <c r="T7441" s="58"/>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6"/>
      <c r="B7442" s="159"/>
      <c r="C7442" s="57"/>
      <c r="D7442" s="58"/>
      <c r="E7442" s="58"/>
      <c r="F7442" s="58"/>
      <c r="G7442" s="58"/>
      <c r="H7442" s="58"/>
      <c r="I7442" s="58"/>
      <c r="J7442" s="58"/>
      <c r="K7442" s="58"/>
      <c r="L7442" s="58"/>
      <c r="M7442" s="58"/>
      <c r="N7442" s="58"/>
      <c r="O7442" s="58"/>
      <c r="P7442" s="58"/>
      <c r="Q7442" s="58"/>
      <c r="R7442" s="58"/>
      <c r="S7442" s="58"/>
      <c r="T7442" s="58"/>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6"/>
      <c r="B7443" s="159"/>
      <c r="C7443" s="57"/>
      <c r="D7443" s="58"/>
      <c r="E7443" s="58"/>
      <c r="F7443" s="58"/>
      <c r="G7443" s="58"/>
      <c r="H7443" s="58"/>
      <c r="I7443" s="58"/>
      <c r="J7443" s="58"/>
      <c r="K7443" s="58"/>
      <c r="L7443" s="58"/>
      <c r="M7443" s="58"/>
      <c r="N7443" s="58"/>
      <c r="O7443" s="58"/>
      <c r="P7443" s="58"/>
      <c r="Q7443" s="58"/>
      <c r="R7443" s="58"/>
      <c r="S7443" s="58"/>
      <c r="T7443" s="58"/>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6"/>
      <c r="B7444" s="159"/>
      <c r="C7444" s="57"/>
      <c r="D7444" s="58"/>
      <c r="E7444" s="58"/>
      <c r="F7444" s="58"/>
      <c r="G7444" s="58"/>
      <c r="H7444" s="58"/>
      <c r="I7444" s="58"/>
      <c r="J7444" s="58"/>
      <c r="K7444" s="58"/>
      <c r="L7444" s="58"/>
      <c r="M7444" s="58"/>
      <c r="N7444" s="58"/>
      <c r="O7444" s="58"/>
      <c r="P7444" s="58"/>
      <c r="Q7444" s="58"/>
      <c r="R7444" s="58"/>
      <c r="S7444" s="58"/>
      <c r="T7444" s="58"/>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6"/>
      <c r="B7445" s="159"/>
      <c r="C7445" s="57"/>
      <c r="D7445" s="58"/>
      <c r="E7445" s="58"/>
      <c r="F7445" s="58"/>
      <c r="G7445" s="58"/>
      <c r="H7445" s="58"/>
      <c r="I7445" s="58"/>
      <c r="J7445" s="58"/>
      <c r="K7445" s="58"/>
      <c r="L7445" s="58"/>
      <c r="M7445" s="58"/>
      <c r="N7445" s="58"/>
      <c r="O7445" s="58"/>
      <c r="P7445" s="58"/>
      <c r="Q7445" s="58"/>
      <c r="R7445" s="58"/>
      <c r="S7445" s="58"/>
      <c r="T7445" s="58"/>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6"/>
      <c r="B7446" s="159"/>
      <c r="C7446" s="57"/>
      <c r="D7446" s="58"/>
      <c r="E7446" s="58"/>
      <c r="F7446" s="58"/>
      <c r="G7446" s="58"/>
      <c r="H7446" s="58"/>
      <c r="I7446" s="58"/>
      <c r="J7446" s="58"/>
      <c r="K7446" s="58"/>
      <c r="L7446" s="58"/>
      <c r="M7446" s="58"/>
      <c r="N7446" s="58"/>
      <c r="O7446" s="58"/>
      <c r="P7446" s="58"/>
      <c r="Q7446" s="58"/>
      <c r="R7446" s="58"/>
      <c r="S7446" s="58"/>
      <c r="T7446" s="58"/>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6"/>
      <c r="B7447" s="159"/>
      <c r="C7447" s="57"/>
      <c r="D7447" s="58"/>
      <c r="E7447" s="58"/>
      <c r="F7447" s="58"/>
      <c r="G7447" s="58"/>
      <c r="H7447" s="58"/>
      <c r="I7447" s="58"/>
      <c r="J7447" s="58"/>
      <c r="K7447" s="58"/>
      <c r="L7447" s="58"/>
      <c r="M7447" s="58"/>
      <c r="N7447" s="58"/>
      <c r="O7447" s="58"/>
      <c r="P7447" s="58"/>
      <c r="Q7447" s="58"/>
      <c r="R7447" s="58"/>
      <c r="S7447" s="58"/>
      <c r="T7447" s="58"/>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6"/>
      <c r="B7448" s="159"/>
      <c r="C7448" s="57"/>
      <c r="D7448" s="58"/>
      <c r="E7448" s="58"/>
      <c r="F7448" s="58"/>
      <c r="G7448" s="58"/>
      <c r="H7448" s="58"/>
      <c r="I7448" s="58"/>
      <c r="J7448" s="58"/>
      <c r="K7448" s="58"/>
      <c r="L7448" s="58"/>
      <c r="M7448" s="58"/>
      <c r="N7448" s="58"/>
      <c r="O7448" s="58"/>
      <c r="P7448" s="58"/>
      <c r="Q7448" s="58"/>
      <c r="R7448" s="58"/>
      <c r="S7448" s="58"/>
      <c r="T7448" s="58"/>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6"/>
      <c r="B7449" s="159"/>
      <c r="C7449" s="57"/>
      <c r="D7449" s="58"/>
      <c r="E7449" s="58"/>
      <c r="F7449" s="58"/>
      <c r="G7449" s="58"/>
      <c r="H7449" s="58"/>
      <c r="I7449" s="58"/>
      <c r="J7449" s="58"/>
      <c r="K7449" s="58"/>
      <c r="L7449" s="58"/>
      <c r="M7449" s="58"/>
      <c r="N7449" s="58"/>
      <c r="O7449" s="58"/>
      <c r="P7449" s="58"/>
      <c r="Q7449" s="58"/>
      <c r="R7449" s="58"/>
      <c r="S7449" s="58"/>
      <c r="T7449" s="58"/>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6"/>
      <c r="B7450" s="159"/>
      <c r="C7450" s="57"/>
      <c r="D7450" s="58"/>
      <c r="E7450" s="58"/>
      <c r="F7450" s="58"/>
      <c r="G7450" s="58"/>
      <c r="H7450" s="58"/>
      <c r="I7450" s="58"/>
      <c r="J7450" s="58"/>
      <c r="K7450" s="58"/>
      <c r="L7450" s="58"/>
      <c r="M7450" s="58"/>
      <c r="N7450" s="58"/>
      <c r="O7450" s="58"/>
      <c r="P7450" s="58"/>
      <c r="Q7450" s="58"/>
      <c r="R7450" s="58"/>
      <c r="S7450" s="58"/>
      <c r="T7450" s="58"/>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6"/>
      <c r="B7451" s="159"/>
      <c r="C7451" s="57"/>
      <c r="D7451" s="58"/>
      <c r="E7451" s="58"/>
      <c r="F7451" s="58"/>
      <c r="G7451" s="58"/>
      <c r="H7451" s="58"/>
      <c r="I7451" s="58"/>
      <c r="J7451" s="58"/>
      <c r="K7451" s="58"/>
      <c r="L7451" s="58"/>
      <c r="M7451" s="58"/>
      <c r="N7451" s="58"/>
      <c r="O7451" s="58"/>
      <c r="P7451" s="58"/>
      <c r="Q7451" s="58"/>
      <c r="R7451" s="58"/>
      <c r="S7451" s="58"/>
      <c r="T7451" s="58"/>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6"/>
      <c r="B7452" s="159"/>
      <c r="C7452" s="57"/>
      <c r="D7452" s="58"/>
      <c r="E7452" s="58"/>
      <c r="F7452" s="58"/>
      <c r="G7452" s="58"/>
      <c r="H7452" s="58"/>
      <c r="I7452" s="58"/>
      <c r="J7452" s="58"/>
      <c r="K7452" s="58"/>
      <c r="L7452" s="58"/>
      <c r="M7452" s="58"/>
      <c r="N7452" s="58"/>
      <c r="O7452" s="58"/>
      <c r="P7452" s="58"/>
      <c r="Q7452" s="58"/>
      <c r="R7452" s="58"/>
      <c r="S7452" s="58"/>
      <c r="T7452" s="58"/>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6"/>
      <c r="B7453" s="159"/>
      <c r="C7453" s="57"/>
      <c r="D7453" s="58"/>
      <c r="E7453" s="58"/>
      <c r="F7453" s="58"/>
      <c r="G7453" s="58"/>
      <c r="H7453" s="58"/>
      <c r="I7453" s="58"/>
      <c r="J7453" s="58"/>
      <c r="K7453" s="58"/>
      <c r="L7453" s="58"/>
      <c r="M7453" s="58"/>
      <c r="N7453" s="58"/>
      <c r="O7453" s="58"/>
      <c r="P7453" s="58"/>
      <c r="Q7453" s="58"/>
      <c r="R7453" s="58"/>
      <c r="S7453" s="58"/>
      <c r="T7453" s="58"/>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6"/>
      <c r="B7454" s="159"/>
      <c r="C7454" s="57"/>
      <c r="D7454" s="58"/>
      <c r="E7454" s="58"/>
      <c r="F7454" s="58"/>
      <c r="G7454" s="58"/>
      <c r="H7454" s="58"/>
      <c r="I7454" s="58"/>
      <c r="J7454" s="58"/>
      <c r="K7454" s="58"/>
      <c r="L7454" s="58"/>
      <c r="M7454" s="58"/>
      <c r="N7454" s="58"/>
      <c r="O7454" s="58"/>
      <c r="P7454" s="58"/>
      <c r="Q7454" s="58"/>
      <c r="R7454" s="58"/>
      <c r="S7454" s="58"/>
      <c r="T7454" s="58"/>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6"/>
      <c r="B7455" s="159"/>
      <c r="C7455" s="57"/>
      <c r="D7455" s="58"/>
      <c r="E7455" s="58"/>
      <c r="F7455" s="58"/>
      <c r="G7455" s="58"/>
      <c r="H7455" s="58"/>
      <c r="I7455" s="58"/>
      <c r="J7455" s="58"/>
      <c r="K7455" s="58"/>
      <c r="L7455" s="58"/>
      <c r="M7455" s="58"/>
      <c r="N7455" s="58"/>
      <c r="O7455" s="58"/>
      <c r="P7455" s="58"/>
      <c r="Q7455" s="58"/>
      <c r="R7455" s="58"/>
      <c r="S7455" s="58"/>
      <c r="T7455" s="58"/>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6"/>
      <c r="B7456" s="159"/>
      <c r="C7456" s="57"/>
      <c r="D7456" s="58"/>
      <c r="E7456" s="58"/>
      <c r="F7456" s="58"/>
      <c r="G7456" s="58"/>
      <c r="H7456" s="58"/>
      <c r="I7456" s="58"/>
      <c r="J7456" s="58"/>
      <c r="K7456" s="58"/>
      <c r="L7456" s="58"/>
      <c r="M7456" s="58"/>
      <c r="N7456" s="58"/>
      <c r="O7456" s="58"/>
      <c r="P7456" s="58"/>
      <c r="Q7456" s="58"/>
      <c r="R7456" s="58"/>
      <c r="S7456" s="58"/>
      <c r="T7456" s="58"/>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6"/>
      <c r="B7457" s="159"/>
      <c r="C7457" s="57"/>
      <c r="D7457" s="58"/>
      <c r="E7457" s="58"/>
      <c r="F7457" s="58"/>
      <c r="G7457" s="58"/>
      <c r="H7457" s="58"/>
      <c r="I7457" s="58"/>
      <c r="J7457" s="58"/>
      <c r="K7457" s="58"/>
      <c r="L7457" s="58"/>
      <c r="M7457" s="58"/>
      <c r="N7457" s="58"/>
      <c r="O7457" s="58"/>
      <c r="P7457" s="58"/>
      <c r="Q7457" s="58"/>
      <c r="R7457" s="58"/>
      <c r="S7457" s="58"/>
      <c r="T7457" s="58"/>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6"/>
      <c r="B7458" s="159"/>
      <c r="C7458" s="57"/>
      <c r="D7458" s="58"/>
      <c r="E7458" s="58"/>
      <c r="F7458" s="58"/>
      <c r="G7458" s="58"/>
      <c r="H7458" s="58"/>
      <c r="I7458" s="58"/>
      <c r="J7458" s="58"/>
      <c r="K7458" s="58"/>
      <c r="L7458" s="58"/>
      <c r="M7458" s="58"/>
      <c r="N7458" s="58"/>
      <c r="O7458" s="58"/>
      <c r="P7458" s="58"/>
      <c r="Q7458" s="58"/>
      <c r="R7458" s="58"/>
      <c r="S7458" s="58"/>
      <c r="T7458" s="58"/>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6"/>
      <c r="B7459" s="159"/>
      <c r="C7459" s="57"/>
      <c r="D7459" s="58"/>
      <c r="E7459" s="58"/>
      <c r="F7459" s="58"/>
      <c r="G7459" s="58"/>
      <c r="H7459" s="58"/>
      <c r="I7459" s="58"/>
      <c r="J7459" s="58"/>
      <c r="K7459" s="58"/>
      <c r="L7459" s="58"/>
      <c r="M7459" s="58"/>
      <c r="N7459" s="58"/>
      <c r="O7459" s="58"/>
      <c r="P7459" s="58"/>
      <c r="Q7459" s="58"/>
      <c r="R7459" s="58"/>
      <c r="S7459" s="58"/>
      <c r="T7459" s="58"/>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6"/>
      <c r="B7460" s="159"/>
      <c r="C7460" s="57"/>
      <c r="D7460" s="58"/>
      <c r="E7460" s="58"/>
      <c r="F7460" s="58"/>
      <c r="G7460" s="58"/>
      <c r="H7460" s="58"/>
      <c r="I7460" s="58"/>
      <c r="J7460" s="58"/>
      <c r="K7460" s="58"/>
      <c r="L7460" s="58"/>
      <c r="M7460" s="58"/>
      <c r="N7460" s="58"/>
      <c r="O7460" s="58"/>
      <c r="P7460" s="58"/>
      <c r="Q7460" s="58"/>
      <c r="R7460" s="58"/>
      <c r="S7460" s="58"/>
      <c r="T7460" s="58"/>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6"/>
      <c r="B7461" s="159"/>
      <c r="C7461" s="57"/>
      <c r="D7461" s="58"/>
      <c r="E7461" s="58"/>
      <c r="F7461" s="58"/>
      <c r="G7461" s="58"/>
      <c r="H7461" s="58"/>
      <c r="I7461" s="58"/>
      <c r="J7461" s="58"/>
      <c r="K7461" s="58"/>
      <c r="L7461" s="58"/>
      <c r="M7461" s="58"/>
      <c r="N7461" s="58"/>
      <c r="O7461" s="58"/>
      <c r="P7461" s="58"/>
      <c r="Q7461" s="58"/>
      <c r="R7461" s="58"/>
      <c r="S7461" s="58"/>
      <c r="T7461" s="58"/>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6"/>
      <c r="B7462" s="159"/>
      <c r="C7462" s="57"/>
      <c r="D7462" s="58"/>
      <c r="E7462" s="58"/>
      <c r="F7462" s="58"/>
      <c r="G7462" s="58"/>
      <c r="H7462" s="58"/>
      <c r="I7462" s="58"/>
      <c r="J7462" s="58"/>
      <c r="K7462" s="58"/>
      <c r="L7462" s="58"/>
      <c r="M7462" s="58"/>
      <c r="N7462" s="58"/>
      <c r="O7462" s="58"/>
      <c r="P7462" s="58"/>
      <c r="Q7462" s="58"/>
      <c r="R7462" s="58"/>
      <c r="S7462" s="58"/>
      <c r="T7462" s="58"/>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6"/>
      <c r="B7463" s="159"/>
      <c r="C7463" s="57"/>
      <c r="D7463" s="58"/>
      <c r="E7463" s="58"/>
      <c r="F7463" s="58"/>
      <c r="G7463" s="58"/>
      <c r="H7463" s="58"/>
      <c r="I7463" s="58"/>
      <c r="J7463" s="58"/>
      <c r="K7463" s="58"/>
      <c r="L7463" s="58"/>
      <c r="M7463" s="58"/>
      <c r="N7463" s="58"/>
      <c r="O7463" s="58"/>
      <c r="P7463" s="58"/>
      <c r="Q7463" s="58"/>
      <c r="R7463" s="58"/>
      <c r="S7463" s="58"/>
      <c r="T7463" s="58"/>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6"/>
      <c r="B7464" s="159"/>
      <c r="C7464" s="57"/>
      <c r="D7464" s="58"/>
      <c r="E7464" s="58"/>
      <c r="F7464" s="58"/>
      <c r="G7464" s="58"/>
      <c r="H7464" s="58"/>
      <c r="I7464" s="58"/>
      <c r="J7464" s="58"/>
      <c r="K7464" s="58"/>
      <c r="L7464" s="58"/>
      <c r="M7464" s="58"/>
      <c r="N7464" s="58"/>
      <c r="O7464" s="58"/>
      <c r="P7464" s="58"/>
      <c r="Q7464" s="58"/>
      <c r="R7464" s="58"/>
      <c r="S7464" s="58"/>
      <c r="T7464" s="58"/>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6"/>
      <c r="B7465" s="159"/>
      <c r="C7465" s="57"/>
      <c r="D7465" s="58"/>
      <c r="E7465" s="58"/>
      <c r="F7465" s="58"/>
      <c r="G7465" s="58"/>
      <c r="H7465" s="58"/>
      <c r="I7465" s="58"/>
      <c r="J7465" s="58"/>
      <c r="K7465" s="58"/>
      <c r="L7465" s="58"/>
      <c r="M7465" s="58"/>
      <c r="N7465" s="58"/>
      <c r="O7465" s="58"/>
      <c r="P7465" s="58"/>
      <c r="Q7465" s="58"/>
      <c r="R7465" s="58"/>
      <c r="S7465" s="58"/>
      <c r="T7465" s="58"/>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6"/>
      <c r="B7466" s="159"/>
      <c r="C7466" s="57"/>
      <c r="D7466" s="58"/>
      <c r="E7466" s="58"/>
      <c r="F7466" s="58"/>
      <c r="G7466" s="58"/>
      <c r="H7466" s="58"/>
      <c r="I7466" s="58"/>
      <c r="J7466" s="58"/>
      <c r="K7466" s="58"/>
      <c r="L7466" s="58"/>
      <c r="M7466" s="58"/>
      <c r="N7466" s="58"/>
      <c r="O7466" s="58"/>
      <c r="P7466" s="58"/>
      <c r="Q7466" s="58"/>
      <c r="R7466" s="58"/>
      <c r="S7466" s="58"/>
      <c r="T7466" s="58"/>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6"/>
      <c r="B7467" s="159"/>
      <c r="C7467" s="57"/>
      <c r="D7467" s="58"/>
      <c r="E7467" s="58"/>
      <c r="F7467" s="58"/>
      <c r="G7467" s="58"/>
      <c r="H7467" s="58"/>
      <c r="I7467" s="58"/>
      <c r="J7467" s="58"/>
      <c r="K7467" s="58"/>
      <c r="L7467" s="58"/>
      <c r="M7467" s="58"/>
      <c r="N7467" s="58"/>
      <c r="O7467" s="58"/>
      <c r="P7467" s="58"/>
      <c r="Q7467" s="58"/>
      <c r="R7467" s="58"/>
      <c r="S7467" s="58"/>
      <c r="T7467" s="58"/>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6"/>
      <c r="B7468" s="159"/>
      <c r="C7468" s="57"/>
      <c r="D7468" s="58"/>
      <c r="E7468" s="58"/>
      <c r="F7468" s="58"/>
      <c r="G7468" s="58"/>
      <c r="H7468" s="58"/>
      <c r="I7468" s="58"/>
      <c r="J7468" s="58"/>
      <c r="K7468" s="58"/>
      <c r="L7468" s="58"/>
      <c r="M7468" s="58"/>
      <c r="N7468" s="58"/>
      <c r="O7468" s="58"/>
      <c r="P7468" s="58"/>
      <c r="Q7468" s="58"/>
      <c r="R7468" s="58"/>
      <c r="S7468" s="58"/>
      <c r="T7468" s="58"/>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6"/>
      <c r="B7469" s="159"/>
      <c r="C7469" s="57"/>
      <c r="D7469" s="58"/>
      <c r="E7469" s="58"/>
      <c r="F7469" s="58"/>
      <c r="G7469" s="58"/>
      <c r="H7469" s="58"/>
      <c r="I7469" s="58"/>
      <c r="J7469" s="58"/>
      <c r="K7469" s="58"/>
      <c r="L7469" s="58"/>
      <c r="M7469" s="58"/>
      <c r="N7469" s="58"/>
      <c r="O7469" s="58"/>
      <c r="P7469" s="58"/>
      <c r="Q7469" s="58"/>
      <c r="R7469" s="58"/>
      <c r="S7469" s="58"/>
      <c r="T7469" s="58"/>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6"/>
      <c r="B7470" s="159"/>
      <c r="C7470" s="57"/>
      <c r="D7470" s="58"/>
      <c r="E7470" s="58"/>
      <c r="F7470" s="58"/>
      <c r="G7470" s="58"/>
      <c r="H7470" s="58"/>
      <c r="I7470" s="58"/>
      <c r="J7470" s="58"/>
      <c r="K7470" s="58"/>
      <c r="L7470" s="58"/>
      <c r="M7470" s="58"/>
      <c r="N7470" s="58"/>
      <c r="O7470" s="58"/>
      <c r="P7470" s="58"/>
      <c r="Q7470" s="58"/>
      <c r="R7470" s="58"/>
      <c r="S7470" s="58"/>
      <c r="T7470" s="58"/>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6"/>
      <c r="B7471" s="159"/>
      <c r="C7471" s="57"/>
      <c r="D7471" s="58"/>
      <c r="E7471" s="58"/>
      <c r="F7471" s="58"/>
      <c r="G7471" s="58"/>
      <c r="H7471" s="58"/>
      <c r="I7471" s="58"/>
      <c r="J7471" s="58"/>
      <c r="K7471" s="58"/>
      <c r="L7471" s="58"/>
      <c r="M7471" s="58"/>
      <c r="N7471" s="58"/>
      <c r="O7471" s="58"/>
      <c r="P7471" s="58"/>
      <c r="Q7471" s="58"/>
      <c r="R7471" s="58"/>
      <c r="S7471" s="58"/>
      <c r="T7471" s="58"/>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6"/>
      <c r="B7472" s="159"/>
      <c r="C7472" s="57"/>
      <c r="D7472" s="58"/>
      <c r="E7472" s="58"/>
      <c r="F7472" s="58"/>
      <c r="G7472" s="58"/>
      <c r="H7472" s="58"/>
      <c r="I7472" s="58"/>
      <c r="J7472" s="58"/>
      <c r="K7472" s="58"/>
      <c r="L7472" s="58"/>
      <c r="M7472" s="58"/>
      <c r="N7472" s="58"/>
      <c r="O7472" s="58"/>
      <c r="P7472" s="58"/>
      <c r="Q7472" s="58"/>
      <c r="R7472" s="58"/>
      <c r="S7472" s="58"/>
      <c r="T7472" s="58"/>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6"/>
      <c r="B7473" s="159"/>
      <c r="C7473" s="57"/>
      <c r="D7473" s="58"/>
      <c r="E7473" s="58"/>
      <c r="F7473" s="58"/>
      <c r="G7473" s="58"/>
      <c r="H7473" s="58"/>
      <c r="I7473" s="58"/>
      <c r="J7473" s="58"/>
      <c r="K7473" s="58"/>
      <c r="L7473" s="58"/>
      <c r="M7473" s="58"/>
      <c r="N7473" s="58"/>
      <c r="O7473" s="58"/>
      <c r="P7473" s="58"/>
      <c r="Q7473" s="58"/>
      <c r="R7473" s="58"/>
      <c r="S7473" s="58"/>
      <c r="T7473" s="58"/>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6"/>
      <c r="B7474" s="159"/>
      <c r="C7474" s="57"/>
      <c r="D7474" s="58"/>
      <c r="E7474" s="58"/>
      <c r="F7474" s="58"/>
      <c r="G7474" s="58"/>
      <c r="H7474" s="58"/>
      <c r="I7474" s="58"/>
      <c r="J7474" s="58"/>
      <c r="K7474" s="58"/>
      <c r="L7474" s="58"/>
      <c r="M7474" s="58"/>
      <c r="N7474" s="58"/>
      <c r="O7474" s="58"/>
      <c r="P7474" s="58"/>
      <c r="Q7474" s="58"/>
      <c r="R7474" s="58"/>
      <c r="S7474" s="58"/>
      <c r="T7474" s="58"/>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6"/>
      <c r="B7475" s="159"/>
      <c r="C7475" s="57"/>
      <c r="D7475" s="58"/>
      <c r="E7475" s="58"/>
      <c r="F7475" s="58"/>
      <c r="G7475" s="58"/>
      <c r="H7475" s="58"/>
      <c r="I7475" s="58"/>
      <c r="J7475" s="58"/>
      <c r="K7475" s="58"/>
      <c r="L7475" s="58"/>
      <c r="M7475" s="58"/>
      <c r="N7475" s="58"/>
      <c r="O7475" s="58"/>
      <c r="P7475" s="58"/>
      <c r="Q7475" s="58"/>
      <c r="R7475" s="58"/>
      <c r="S7475" s="58"/>
      <c r="T7475" s="58"/>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6"/>
      <c r="B7476" s="159"/>
      <c r="C7476" s="57"/>
      <c r="D7476" s="58"/>
      <c r="E7476" s="58"/>
      <c r="F7476" s="58"/>
      <c r="G7476" s="58"/>
      <c r="H7476" s="58"/>
      <c r="I7476" s="58"/>
      <c r="J7476" s="58"/>
      <c r="K7476" s="58"/>
      <c r="L7476" s="58"/>
      <c r="M7476" s="58"/>
      <c r="N7476" s="58"/>
      <c r="O7476" s="58"/>
      <c r="P7476" s="58"/>
      <c r="Q7476" s="58"/>
      <c r="R7476" s="58"/>
      <c r="S7476" s="58"/>
      <c r="T7476" s="58"/>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6"/>
      <c r="B7477" s="159"/>
      <c r="C7477" s="57"/>
      <c r="D7477" s="58"/>
      <c r="E7477" s="58"/>
      <c r="F7477" s="58"/>
      <c r="G7477" s="58"/>
      <c r="H7477" s="58"/>
      <c r="I7477" s="58"/>
      <c r="J7477" s="58"/>
      <c r="K7477" s="58"/>
      <c r="L7477" s="58"/>
      <c r="M7477" s="58"/>
      <c r="N7477" s="58"/>
      <c r="O7477" s="58"/>
      <c r="P7477" s="58"/>
      <c r="Q7477" s="58"/>
      <c r="R7477" s="58"/>
      <c r="S7477" s="58"/>
      <c r="T7477" s="58"/>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6"/>
      <c r="B7478" s="159"/>
      <c r="C7478" s="57"/>
      <c r="D7478" s="58"/>
      <c r="E7478" s="58"/>
      <c r="F7478" s="58"/>
      <c r="G7478" s="58"/>
      <c r="H7478" s="58"/>
      <c r="I7478" s="58"/>
      <c r="J7478" s="58"/>
      <c r="K7478" s="58"/>
      <c r="L7478" s="58"/>
      <c r="M7478" s="58"/>
      <c r="N7478" s="58"/>
      <c r="O7478" s="58"/>
      <c r="P7478" s="58"/>
      <c r="Q7478" s="58"/>
      <c r="R7478" s="58"/>
      <c r="S7478" s="58"/>
      <c r="T7478" s="58"/>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6"/>
      <c r="B7479" s="159"/>
      <c r="C7479" s="57"/>
      <c r="D7479" s="58"/>
      <c r="E7479" s="58"/>
      <c r="F7479" s="58"/>
      <c r="G7479" s="58"/>
      <c r="H7479" s="58"/>
      <c r="I7479" s="58"/>
      <c r="J7479" s="58"/>
      <c r="K7479" s="58"/>
      <c r="L7479" s="58"/>
      <c r="M7479" s="58"/>
      <c r="N7479" s="58"/>
      <c r="O7479" s="58"/>
      <c r="P7479" s="58"/>
      <c r="Q7479" s="58"/>
      <c r="R7479" s="58"/>
      <c r="S7479" s="58"/>
      <c r="T7479" s="58"/>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6"/>
      <c r="B7480" s="159"/>
      <c r="C7480" s="57"/>
      <c r="D7480" s="58"/>
      <c r="E7480" s="58"/>
      <c r="F7480" s="58"/>
      <c r="G7480" s="58"/>
      <c r="H7480" s="58"/>
      <c r="I7480" s="58"/>
      <c r="J7480" s="58"/>
      <c r="K7480" s="58"/>
      <c r="L7480" s="58"/>
      <c r="M7480" s="58"/>
      <c r="N7480" s="58"/>
      <c r="O7480" s="58"/>
      <c r="P7480" s="58"/>
      <c r="Q7480" s="58"/>
      <c r="R7480" s="58"/>
      <c r="S7480" s="58"/>
      <c r="T7480" s="58"/>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6"/>
      <c r="B7481" s="159"/>
      <c r="C7481" s="57"/>
      <c r="D7481" s="58"/>
      <c r="E7481" s="58"/>
      <c r="F7481" s="58"/>
      <c r="G7481" s="58"/>
      <c r="H7481" s="58"/>
      <c r="I7481" s="58"/>
      <c r="J7481" s="58"/>
      <c r="K7481" s="58"/>
      <c r="L7481" s="58"/>
      <c r="M7481" s="58"/>
      <c r="N7481" s="58"/>
      <c r="O7481" s="58"/>
      <c r="P7481" s="58"/>
      <c r="Q7481" s="58"/>
      <c r="R7481" s="58"/>
      <c r="S7481" s="58"/>
      <c r="T7481" s="58"/>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6"/>
      <c r="B7482" s="159"/>
      <c r="C7482" s="57"/>
      <c r="D7482" s="58"/>
      <c r="E7482" s="58"/>
      <c r="F7482" s="58"/>
      <c r="G7482" s="58"/>
      <c r="H7482" s="58"/>
      <c r="I7482" s="58"/>
      <c r="J7482" s="58"/>
      <c r="K7482" s="58"/>
      <c r="L7482" s="58"/>
      <c r="M7482" s="58"/>
      <c r="N7482" s="58"/>
      <c r="O7482" s="58"/>
      <c r="P7482" s="58"/>
      <c r="Q7482" s="58"/>
      <c r="R7482" s="58"/>
      <c r="S7482" s="58"/>
      <c r="T7482" s="58"/>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6"/>
      <c r="B7483" s="159"/>
      <c r="C7483" s="57"/>
      <c r="D7483" s="58"/>
      <c r="E7483" s="58"/>
      <c r="F7483" s="58"/>
      <c r="G7483" s="58"/>
      <c r="H7483" s="58"/>
      <c r="I7483" s="58"/>
      <c r="J7483" s="58"/>
      <c r="K7483" s="58"/>
      <c r="L7483" s="58"/>
      <c r="M7483" s="58"/>
      <c r="N7483" s="58"/>
      <c r="O7483" s="58"/>
      <c r="P7483" s="58"/>
      <c r="Q7483" s="58"/>
      <c r="R7483" s="58"/>
      <c r="S7483" s="58"/>
      <c r="T7483" s="58"/>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6"/>
      <c r="B7484" s="159"/>
      <c r="C7484" s="57"/>
      <c r="D7484" s="58"/>
      <c r="E7484" s="58"/>
      <c r="F7484" s="58"/>
      <c r="G7484" s="58"/>
      <c r="H7484" s="58"/>
      <c r="I7484" s="58"/>
      <c r="J7484" s="58"/>
      <c r="K7484" s="58"/>
      <c r="L7484" s="58"/>
      <c r="M7484" s="58"/>
      <c r="N7484" s="58"/>
      <c r="O7484" s="58"/>
      <c r="P7484" s="58"/>
      <c r="Q7484" s="58"/>
      <c r="R7484" s="58"/>
      <c r="S7484" s="58"/>
      <c r="T7484" s="58"/>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6"/>
      <c r="B7485" s="159"/>
      <c r="C7485" s="57"/>
      <c r="D7485" s="58"/>
      <c r="E7485" s="58"/>
      <c r="F7485" s="58"/>
      <c r="G7485" s="58"/>
      <c r="H7485" s="58"/>
      <c r="I7485" s="58"/>
      <c r="J7485" s="58"/>
      <c r="K7485" s="58"/>
      <c r="L7485" s="58"/>
      <c r="M7485" s="58"/>
      <c r="N7485" s="58"/>
      <c r="O7485" s="58"/>
      <c r="P7485" s="58"/>
      <c r="Q7485" s="58"/>
      <c r="R7485" s="58"/>
      <c r="S7485" s="58"/>
      <c r="T7485" s="58"/>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6"/>
      <c r="B7486" s="159"/>
      <c r="C7486" s="57"/>
      <c r="D7486" s="58"/>
      <c r="E7486" s="58"/>
      <c r="F7486" s="58"/>
      <c r="G7486" s="58"/>
      <c r="H7486" s="58"/>
      <c r="I7486" s="58"/>
      <c r="J7486" s="58"/>
      <c r="K7486" s="58"/>
      <c r="L7486" s="58"/>
      <c r="M7486" s="58"/>
      <c r="N7486" s="58"/>
      <c r="O7486" s="58"/>
      <c r="P7486" s="58"/>
      <c r="Q7486" s="58"/>
      <c r="R7486" s="58"/>
      <c r="S7486" s="58"/>
      <c r="T7486" s="58"/>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6"/>
      <c r="B7487" s="159"/>
      <c r="C7487" s="57"/>
      <c r="D7487" s="58"/>
      <c r="E7487" s="58"/>
      <c r="F7487" s="58"/>
      <c r="G7487" s="58"/>
      <c r="H7487" s="58"/>
      <c r="I7487" s="58"/>
      <c r="J7487" s="58"/>
      <c r="K7487" s="58"/>
      <c r="L7487" s="58"/>
      <c r="M7487" s="58"/>
      <c r="N7487" s="58"/>
      <c r="O7487" s="58"/>
      <c r="P7487" s="58"/>
      <c r="Q7487" s="58"/>
      <c r="R7487" s="58"/>
      <c r="S7487" s="58"/>
      <c r="T7487" s="58"/>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6"/>
      <c r="B7488" s="159"/>
      <c r="C7488" s="57"/>
      <c r="D7488" s="58"/>
      <c r="E7488" s="58"/>
      <c r="F7488" s="58"/>
      <c r="G7488" s="58"/>
      <c r="H7488" s="58"/>
      <c r="I7488" s="58"/>
      <c r="J7488" s="58"/>
      <c r="K7488" s="58"/>
      <c r="L7488" s="58"/>
      <c r="M7488" s="58"/>
      <c r="N7488" s="58"/>
      <c r="O7488" s="58"/>
      <c r="P7488" s="58"/>
      <c r="Q7488" s="58"/>
      <c r="R7488" s="58"/>
      <c r="S7488" s="58"/>
      <c r="T7488" s="58"/>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6"/>
      <c r="B7489" s="159"/>
      <c r="C7489" s="57"/>
      <c r="D7489" s="58"/>
      <c r="E7489" s="58"/>
      <c r="F7489" s="58"/>
      <c r="G7489" s="58"/>
      <c r="H7489" s="58"/>
      <c r="I7489" s="58"/>
      <c r="J7489" s="58"/>
      <c r="K7489" s="58"/>
      <c r="L7489" s="58"/>
      <c r="M7489" s="58"/>
      <c r="N7489" s="58"/>
      <c r="O7489" s="58"/>
      <c r="P7489" s="58"/>
      <c r="Q7489" s="58"/>
      <c r="R7489" s="58"/>
      <c r="S7489" s="58"/>
      <c r="T7489" s="58"/>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6"/>
      <c r="B7490" s="159"/>
      <c r="C7490" s="57"/>
      <c r="D7490" s="58"/>
      <c r="E7490" s="58"/>
      <c r="F7490" s="58"/>
      <c r="G7490" s="58"/>
      <c r="H7490" s="58"/>
      <c r="I7490" s="58"/>
      <c r="J7490" s="58"/>
      <c r="K7490" s="58"/>
      <c r="L7490" s="58"/>
      <c r="M7490" s="58"/>
      <c r="N7490" s="58"/>
      <c r="O7490" s="58"/>
      <c r="P7490" s="58"/>
      <c r="Q7490" s="58"/>
      <c r="R7490" s="58"/>
      <c r="S7490" s="58"/>
      <c r="T7490" s="58"/>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6"/>
      <c r="B7491" s="159"/>
      <c r="C7491" s="57"/>
      <c r="D7491" s="58"/>
      <c r="E7491" s="58"/>
      <c r="F7491" s="58"/>
      <c r="G7491" s="58"/>
      <c r="H7491" s="58"/>
      <c r="I7491" s="58"/>
      <c r="J7491" s="58"/>
      <c r="K7491" s="58"/>
      <c r="L7491" s="58"/>
      <c r="M7491" s="58"/>
      <c r="N7491" s="58"/>
      <c r="O7491" s="58"/>
      <c r="P7491" s="58"/>
      <c r="Q7491" s="58"/>
      <c r="R7491" s="58"/>
      <c r="S7491" s="58"/>
      <c r="T7491" s="58"/>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6"/>
      <c r="B7492" s="159"/>
      <c r="C7492" s="57"/>
      <c r="D7492" s="58"/>
      <c r="E7492" s="58"/>
      <c r="F7492" s="58"/>
      <c r="G7492" s="58"/>
      <c r="H7492" s="58"/>
      <c r="I7492" s="58"/>
      <c r="J7492" s="58"/>
      <c r="K7492" s="58"/>
      <c r="L7492" s="58"/>
      <c r="M7492" s="58"/>
      <c r="N7492" s="58"/>
      <c r="O7492" s="58"/>
      <c r="P7492" s="58"/>
      <c r="Q7492" s="58"/>
      <c r="R7492" s="58"/>
      <c r="S7492" s="58"/>
      <c r="T7492" s="58"/>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6"/>
      <c r="B7493" s="159"/>
      <c r="C7493" s="57"/>
      <c r="D7493" s="58"/>
      <c r="E7493" s="58"/>
      <c r="F7493" s="58"/>
      <c r="G7493" s="58"/>
      <c r="H7493" s="58"/>
      <c r="I7493" s="58"/>
      <c r="J7493" s="58"/>
      <c r="K7493" s="58"/>
      <c r="L7493" s="58"/>
      <c r="M7493" s="58"/>
      <c r="N7493" s="58"/>
      <c r="O7493" s="58"/>
      <c r="P7493" s="58"/>
      <c r="Q7493" s="58"/>
      <c r="R7493" s="58"/>
      <c r="S7493" s="58"/>
      <c r="T7493" s="58"/>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6"/>
      <c r="B7494" s="159"/>
      <c r="C7494" s="57"/>
      <c r="D7494" s="58"/>
      <c r="E7494" s="58"/>
      <c r="F7494" s="58"/>
      <c r="G7494" s="58"/>
      <c r="H7494" s="58"/>
      <c r="I7494" s="58"/>
      <c r="J7494" s="58"/>
      <c r="K7494" s="58"/>
      <c r="L7494" s="58"/>
      <c r="M7494" s="58"/>
      <c r="N7494" s="58"/>
      <c r="O7494" s="58"/>
      <c r="P7494" s="58"/>
      <c r="Q7494" s="58"/>
      <c r="R7494" s="58"/>
      <c r="S7494" s="58"/>
      <c r="T7494" s="58"/>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6"/>
      <c r="B7495" s="159"/>
      <c r="C7495" s="57"/>
      <c r="D7495" s="58"/>
      <c r="E7495" s="58"/>
      <c r="F7495" s="58"/>
      <c r="G7495" s="58"/>
      <c r="H7495" s="58"/>
      <c r="I7495" s="58"/>
      <c r="J7495" s="58"/>
      <c r="K7495" s="58"/>
      <c r="L7495" s="58"/>
      <c r="M7495" s="58"/>
      <c r="N7495" s="58"/>
      <c r="O7495" s="58"/>
      <c r="P7495" s="58"/>
      <c r="Q7495" s="58"/>
      <c r="R7495" s="58"/>
      <c r="S7495" s="58"/>
      <c r="T7495" s="58"/>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6"/>
      <c r="B7496" s="159"/>
      <c r="C7496" s="57"/>
      <c r="D7496" s="58"/>
      <c r="E7496" s="58"/>
      <c r="F7496" s="58"/>
      <c r="G7496" s="58"/>
      <c r="H7496" s="58"/>
      <c r="I7496" s="58"/>
      <c r="J7496" s="58"/>
      <c r="K7496" s="58"/>
      <c r="L7496" s="58"/>
      <c r="M7496" s="58"/>
      <c r="N7496" s="58"/>
      <c r="O7496" s="58"/>
      <c r="P7496" s="58"/>
      <c r="Q7496" s="58"/>
      <c r="R7496" s="58"/>
      <c r="S7496" s="58"/>
      <c r="T7496" s="58"/>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6"/>
      <c r="B7497" s="159"/>
      <c r="C7497" s="57"/>
      <c r="D7497" s="58"/>
      <c r="E7497" s="58"/>
      <c r="F7497" s="58"/>
      <c r="G7497" s="58"/>
      <c r="H7497" s="58"/>
      <c r="I7497" s="58"/>
      <c r="J7497" s="58"/>
      <c r="K7497" s="58"/>
      <c r="L7497" s="58"/>
      <c r="M7497" s="58"/>
      <c r="N7497" s="58"/>
      <c r="O7497" s="58"/>
      <c r="P7497" s="58"/>
      <c r="Q7497" s="58"/>
      <c r="R7497" s="58"/>
      <c r="S7497" s="58"/>
      <c r="T7497" s="58"/>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6"/>
      <c r="B7498" s="159"/>
      <c r="C7498" s="57"/>
      <c r="D7498" s="58"/>
      <c r="E7498" s="58"/>
      <c r="F7498" s="58"/>
      <c r="G7498" s="58"/>
      <c r="H7498" s="58"/>
      <c r="I7498" s="58"/>
      <c r="J7498" s="58"/>
      <c r="K7498" s="58"/>
      <c r="L7498" s="58"/>
      <c r="M7498" s="58"/>
      <c r="N7498" s="58"/>
      <c r="O7498" s="58"/>
      <c r="P7498" s="58"/>
      <c r="Q7498" s="58"/>
      <c r="R7498" s="58"/>
      <c r="S7498" s="58"/>
      <c r="T7498" s="58"/>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6"/>
      <c r="B7499" s="159"/>
      <c r="C7499" s="57"/>
      <c r="D7499" s="58"/>
      <c r="E7499" s="58"/>
      <c r="F7499" s="58"/>
      <c r="G7499" s="58"/>
      <c r="H7499" s="58"/>
      <c r="I7499" s="58"/>
      <c r="J7499" s="58"/>
      <c r="K7499" s="58"/>
      <c r="L7499" s="58"/>
      <c r="M7499" s="58"/>
      <c r="N7499" s="58"/>
      <c r="O7499" s="58"/>
      <c r="P7499" s="58"/>
      <c r="Q7499" s="58"/>
      <c r="R7499" s="58"/>
      <c r="S7499" s="58"/>
      <c r="T7499" s="58"/>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6"/>
      <c r="B7500" s="159"/>
      <c r="C7500" s="57"/>
      <c r="D7500" s="58"/>
      <c r="E7500" s="58"/>
      <c r="F7500" s="58"/>
      <c r="G7500" s="58"/>
      <c r="H7500" s="58"/>
      <c r="I7500" s="58"/>
      <c r="J7500" s="58"/>
      <c r="K7500" s="58"/>
      <c r="L7500" s="58"/>
      <c r="M7500" s="58"/>
      <c r="N7500" s="58"/>
      <c r="O7500" s="58"/>
      <c r="P7500" s="58"/>
      <c r="Q7500" s="58"/>
      <c r="R7500" s="58"/>
      <c r="S7500" s="58"/>
      <c r="T7500" s="58"/>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6"/>
      <c r="B7501" s="159"/>
      <c r="C7501" s="57"/>
      <c r="D7501" s="58"/>
      <c r="E7501" s="58"/>
      <c r="F7501" s="58"/>
      <c r="G7501" s="58"/>
      <c r="H7501" s="58"/>
      <c r="I7501" s="58"/>
      <c r="J7501" s="58"/>
      <c r="K7501" s="58"/>
      <c r="L7501" s="58"/>
      <c r="M7501" s="58"/>
      <c r="N7501" s="58"/>
      <c r="O7501" s="58"/>
      <c r="P7501" s="58"/>
      <c r="Q7501" s="58"/>
      <c r="R7501" s="58"/>
      <c r="S7501" s="58"/>
      <c r="T7501" s="58"/>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6"/>
      <c r="B7502" s="159"/>
      <c r="C7502" s="57"/>
      <c r="D7502" s="58"/>
      <c r="E7502" s="58"/>
      <c r="F7502" s="58"/>
      <c r="G7502" s="58"/>
      <c r="H7502" s="58"/>
      <c r="I7502" s="58"/>
      <c r="J7502" s="58"/>
      <c r="K7502" s="58"/>
      <c r="L7502" s="58"/>
      <c r="M7502" s="58"/>
      <c r="N7502" s="58"/>
      <c r="O7502" s="58"/>
      <c r="P7502" s="58"/>
      <c r="Q7502" s="58"/>
      <c r="R7502" s="58"/>
      <c r="S7502" s="58"/>
      <c r="T7502" s="58"/>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6"/>
      <c r="B7503" s="159"/>
      <c r="C7503" s="57"/>
      <c r="D7503" s="58"/>
      <c r="E7503" s="58"/>
      <c r="F7503" s="58"/>
      <c r="G7503" s="58"/>
      <c r="H7503" s="58"/>
      <c r="I7503" s="58"/>
      <c r="J7503" s="58"/>
      <c r="K7503" s="58"/>
      <c r="L7503" s="58"/>
      <c r="M7503" s="58"/>
      <c r="N7503" s="58"/>
      <c r="O7503" s="58"/>
      <c r="P7503" s="58"/>
      <c r="Q7503" s="58"/>
      <c r="R7503" s="58"/>
      <c r="S7503" s="58"/>
      <c r="T7503" s="58"/>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6"/>
      <c r="B7504" s="159"/>
      <c r="C7504" s="57"/>
      <c r="D7504" s="58"/>
      <c r="E7504" s="58"/>
      <c r="F7504" s="58"/>
      <c r="G7504" s="58"/>
      <c r="H7504" s="58"/>
      <c r="I7504" s="58"/>
      <c r="J7504" s="58"/>
      <c r="K7504" s="58"/>
      <c r="L7504" s="58"/>
      <c r="M7504" s="58"/>
      <c r="N7504" s="58"/>
      <c r="O7504" s="58"/>
      <c r="P7504" s="58"/>
      <c r="Q7504" s="58"/>
      <c r="R7504" s="58"/>
      <c r="S7504" s="58"/>
      <c r="T7504" s="58"/>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6"/>
      <c r="B7505" s="159"/>
      <c r="C7505" s="57"/>
      <c r="D7505" s="58"/>
      <c r="E7505" s="58"/>
      <c r="F7505" s="58"/>
      <c r="G7505" s="58"/>
      <c r="H7505" s="58"/>
      <c r="I7505" s="58"/>
      <c r="J7505" s="58"/>
      <c r="K7505" s="58"/>
      <c r="L7505" s="58"/>
      <c r="M7505" s="58"/>
      <c r="N7505" s="58"/>
      <c r="O7505" s="58"/>
      <c r="P7505" s="58"/>
      <c r="Q7505" s="58"/>
      <c r="R7505" s="58"/>
      <c r="S7505" s="58"/>
      <c r="T7505" s="58"/>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6"/>
      <c r="B7506" s="159"/>
      <c r="C7506" s="57"/>
      <c r="D7506" s="58"/>
      <c r="E7506" s="58"/>
      <c r="F7506" s="58"/>
      <c r="G7506" s="58"/>
      <c r="H7506" s="58"/>
      <c r="I7506" s="58"/>
      <c r="J7506" s="58"/>
      <c r="K7506" s="58"/>
      <c r="L7506" s="58"/>
      <c r="M7506" s="58"/>
      <c r="N7506" s="58"/>
      <c r="O7506" s="58"/>
      <c r="P7506" s="58"/>
      <c r="Q7506" s="58"/>
      <c r="R7506" s="58"/>
      <c r="S7506" s="58"/>
      <c r="T7506" s="58"/>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6"/>
      <c r="B7507" s="159"/>
      <c r="C7507" s="57"/>
      <c r="D7507" s="58"/>
      <c r="E7507" s="58"/>
      <c r="F7507" s="58"/>
      <c r="G7507" s="58"/>
      <c r="H7507" s="58"/>
      <c r="I7507" s="58"/>
      <c r="J7507" s="58"/>
      <c r="K7507" s="58"/>
      <c r="L7507" s="58"/>
      <c r="M7507" s="58"/>
      <c r="N7507" s="58"/>
      <c r="O7507" s="58"/>
      <c r="P7507" s="58"/>
      <c r="Q7507" s="58"/>
      <c r="R7507" s="58"/>
      <c r="S7507" s="58"/>
      <c r="T7507" s="58"/>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6"/>
      <c r="B7508" s="159"/>
      <c r="C7508" s="57"/>
      <c r="D7508" s="58"/>
      <c r="E7508" s="58"/>
      <c r="F7508" s="58"/>
      <c r="G7508" s="58"/>
      <c r="H7508" s="58"/>
      <c r="I7508" s="58"/>
      <c r="J7508" s="58"/>
      <c r="K7508" s="58"/>
      <c r="L7508" s="58"/>
      <c r="M7508" s="58"/>
      <c r="N7508" s="58"/>
      <c r="O7508" s="58"/>
      <c r="P7508" s="58"/>
      <c r="Q7508" s="58"/>
      <c r="R7508" s="58"/>
      <c r="S7508" s="58"/>
      <c r="T7508" s="58"/>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6"/>
      <c r="B7509" s="159"/>
      <c r="C7509" s="57"/>
      <c r="D7509" s="58"/>
      <c r="E7509" s="58"/>
      <c r="F7509" s="58"/>
      <c r="G7509" s="58"/>
      <c r="H7509" s="58"/>
      <c r="I7509" s="58"/>
      <c r="J7509" s="58"/>
      <c r="K7509" s="58"/>
      <c r="L7509" s="58"/>
      <c r="M7509" s="58"/>
      <c r="N7509" s="58"/>
      <c r="O7509" s="58"/>
      <c r="P7509" s="58"/>
      <c r="Q7509" s="58"/>
      <c r="R7509" s="58"/>
      <c r="S7509" s="58"/>
      <c r="T7509" s="58"/>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6"/>
      <c r="B7510" s="159"/>
      <c r="C7510" s="57"/>
      <c r="D7510" s="58"/>
      <c r="E7510" s="58"/>
      <c r="F7510" s="58"/>
      <c r="G7510" s="58"/>
      <c r="H7510" s="58"/>
      <c r="I7510" s="58"/>
      <c r="J7510" s="58"/>
      <c r="K7510" s="58"/>
      <c r="L7510" s="58"/>
      <c r="M7510" s="58"/>
      <c r="N7510" s="58"/>
      <c r="O7510" s="58"/>
      <c r="P7510" s="58"/>
      <c r="Q7510" s="58"/>
      <c r="R7510" s="58"/>
      <c r="S7510" s="58"/>
      <c r="T7510" s="58"/>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6"/>
      <c r="B7511" s="159"/>
      <c r="C7511" s="57"/>
      <c r="D7511" s="58"/>
      <c r="E7511" s="58"/>
      <c r="F7511" s="58"/>
      <c r="G7511" s="58"/>
      <c r="H7511" s="58"/>
      <c r="I7511" s="58"/>
      <c r="J7511" s="58"/>
      <c r="K7511" s="58"/>
      <c r="L7511" s="58"/>
      <c r="M7511" s="58"/>
      <c r="N7511" s="58"/>
      <c r="O7511" s="58"/>
      <c r="P7511" s="58"/>
      <c r="Q7511" s="58"/>
      <c r="R7511" s="58"/>
      <c r="S7511" s="58"/>
      <c r="T7511" s="58"/>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6"/>
      <c r="B7512" s="159"/>
      <c r="C7512" s="57"/>
      <c r="D7512" s="58"/>
      <c r="E7512" s="58"/>
      <c r="F7512" s="58"/>
      <c r="G7512" s="58"/>
      <c r="H7512" s="58"/>
      <c r="I7512" s="58"/>
      <c r="J7512" s="58"/>
      <c r="K7512" s="58"/>
      <c r="L7512" s="58"/>
      <c r="M7512" s="58"/>
      <c r="N7512" s="58"/>
      <c r="O7512" s="58"/>
      <c r="P7512" s="58"/>
      <c r="Q7512" s="58"/>
      <c r="R7512" s="58"/>
      <c r="S7512" s="58"/>
      <c r="T7512" s="58"/>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6"/>
      <c r="B7513" s="159"/>
      <c r="C7513" s="57"/>
      <c r="D7513" s="58"/>
      <c r="E7513" s="58"/>
      <c r="F7513" s="58"/>
      <c r="G7513" s="58"/>
      <c r="H7513" s="58"/>
      <c r="I7513" s="58"/>
      <c r="J7513" s="58"/>
      <c r="K7513" s="58"/>
      <c r="L7513" s="58"/>
      <c r="M7513" s="58"/>
      <c r="N7513" s="58"/>
      <c r="O7513" s="58"/>
      <c r="P7513" s="58"/>
      <c r="Q7513" s="58"/>
      <c r="R7513" s="58"/>
      <c r="S7513" s="58"/>
      <c r="T7513" s="58"/>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6"/>
      <c r="B7514" s="159"/>
      <c r="C7514" s="57"/>
      <c r="D7514" s="58"/>
      <c r="E7514" s="58"/>
      <c r="F7514" s="58"/>
      <c r="G7514" s="58"/>
      <c r="H7514" s="58"/>
      <c r="I7514" s="58"/>
      <c r="J7514" s="58"/>
      <c r="K7514" s="58"/>
      <c r="L7514" s="58"/>
      <c r="M7514" s="58"/>
      <c r="N7514" s="58"/>
      <c r="O7514" s="58"/>
      <c r="P7514" s="58"/>
      <c r="Q7514" s="58"/>
      <c r="R7514" s="58"/>
      <c r="S7514" s="58"/>
      <c r="T7514" s="58"/>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6"/>
      <c r="B7515" s="159"/>
      <c r="C7515" s="57"/>
      <c r="D7515" s="58"/>
      <c r="E7515" s="58"/>
      <c r="F7515" s="58"/>
      <c r="G7515" s="58"/>
      <c r="H7515" s="58"/>
      <c r="I7515" s="58"/>
      <c r="J7515" s="58"/>
      <c r="K7515" s="58"/>
      <c r="L7515" s="58"/>
      <c r="M7515" s="58"/>
      <c r="N7515" s="58"/>
      <c r="O7515" s="58"/>
      <c r="P7515" s="58"/>
      <c r="Q7515" s="58"/>
      <c r="R7515" s="58"/>
      <c r="S7515" s="58"/>
      <c r="T7515" s="58"/>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6"/>
      <c r="B7516" s="159"/>
      <c r="C7516" s="57"/>
      <c r="D7516" s="58"/>
      <c r="E7516" s="58"/>
      <c r="F7516" s="58"/>
      <c r="G7516" s="58"/>
      <c r="H7516" s="58"/>
      <c r="I7516" s="58"/>
      <c r="J7516" s="58"/>
      <c r="K7516" s="58"/>
      <c r="L7516" s="58"/>
      <c r="M7516" s="58"/>
      <c r="N7516" s="58"/>
      <c r="O7516" s="58"/>
      <c r="P7516" s="58"/>
      <c r="Q7516" s="58"/>
      <c r="R7516" s="58"/>
      <c r="S7516" s="58"/>
      <c r="T7516" s="58"/>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6"/>
      <c r="B7517" s="159"/>
      <c r="C7517" s="57"/>
      <c r="D7517" s="58"/>
      <c r="E7517" s="58"/>
      <c r="F7517" s="58"/>
      <c r="G7517" s="58"/>
      <c r="H7517" s="58"/>
      <c r="I7517" s="58"/>
      <c r="J7517" s="58"/>
      <c r="K7517" s="58"/>
      <c r="L7517" s="58"/>
      <c r="M7517" s="58"/>
      <c r="N7517" s="58"/>
      <c r="O7517" s="58"/>
      <c r="P7517" s="58"/>
      <c r="Q7517" s="58"/>
      <c r="R7517" s="58"/>
      <c r="S7517" s="58"/>
      <c r="T7517" s="58"/>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6"/>
      <c r="B7518" s="159"/>
      <c r="C7518" s="57"/>
      <c r="D7518" s="58"/>
      <c r="E7518" s="58"/>
      <c r="F7518" s="58"/>
      <c r="G7518" s="58"/>
      <c r="H7518" s="58"/>
      <c r="I7518" s="58"/>
      <c r="J7518" s="58"/>
      <c r="K7518" s="58"/>
      <c r="L7518" s="58"/>
      <c r="M7518" s="58"/>
      <c r="N7518" s="58"/>
      <c r="O7518" s="58"/>
      <c r="P7518" s="58"/>
      <c r="Q7518" s="58"/>
      <c r="R7518" s="58"/>
      <c r="S7518" s="58"/>
      <c r="T7518" s="58"/>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6"/>
      <c r="B7519" s="159"/>
      <c r="C7519" s="57"/>
      <c r="D7519" s="58"/>
      <c r="E7519" s="58"/>
      <c r="F7519" s="58"/>
      <c r="G7519" s="58"/>
      <c r="H7519" s="58"/>
      <c r="I7519" s="58"/>
      <c r="J7519" s="58"/>
      <c r="K7519" s="58"/>
      <c r="L7519" s="58"/>
      <c r="M7519" s="58"/>
      <c r="N7519" s="58"/>
      <c r="O7519" s="58"/>
      <c r="P7519" s="58"/>
      <c r="Q7519" s="58"/>
      <c r="R7519" s="58"/>
      <c r="S7519" s="58"/>
      <c r="T7519" s="58"/>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6"/>
      <c r="B7520" s="159"/>
      <c r="C7520" s="57"/>
      <c r="D7520" s="58"/>
      <c r="E7520" s="58"/>
      <c r="F7520" s="58"/>
      <c r="G7520" s="58"/>
      <c r="H7520" s="58"/>
      <c r="I7520" s="58"/>
      <c r="J7520" s="58"/>
      <c r="K7520" s="58"/>
      <c r="L7520" s="58"/>
      <c r="M7520" s="58"/>
      <c r="N7520" s="58"/>
      <c r="O7520" s="58"/>
      <c r="P7520" s="58"/>
      <c r="Q7520" s="58"/>
      <c r="R7520" s="58"/>
      <c r="S7520" s="58"/>
      <c r="T7520" s="58"/>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6"/>
      <c r="B7521" s="159"/>
      <c r="C7521" s="57"/>
      <c r="D7521" s="58"/>
      <c r="E7521" s="58"/>
      <c r="F7521" s="58"/>
      <c r="G7521" s="58"/>
      <c r="H7521" s="58"/>
      <c r="I7521" s="58"/>
      <c r="J7521" s="58"/>
      <c r="K7521" s="58"/>
      <c r="L7521" s="58"/>
      <c r="M7521" s="58"/>
      <c r="N7521" s="58"/>
      <c r="O7521" s="58"/>
      <c r="P7521" s="58"/>
      <c r="Q7521" s="58"/>
      <c r="R7521" s="58"/>
      <c r="S7521" s="58"/>
      <c r="T7521" s="58"/>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6"/>
      <c r="B7522" s="159"/>
      <c r="C7522" s="57"/>
      <c r="D7522" s="58"/>
      <c r="E7522" s="58"/>
      <c r="F7522" s="58"/>
      <c r="G7522" s="58"/>
      <c r="H7522" s="58"/>
      <c r="I7522" s="58"/>
      <c r="J7522" s="58"/>
      <c r="K7522" s="58"/>
      <c r="L7522" s="58"/>
      <c r="M7522" s="58"/>
      <c r="N7522" s="58"/>
      <c r="O7522" s="58"/>
      <c r="P7522" s="58"/>
      <c r="Q7522" s="58"/>
      <c r="R7522" s="58"/>
      <c r="S7522" s="58"/>
      <c r="T7522" s="58"/>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6"/>
      <c r="B7523" s="159"/>
      <c r="C7523" s="57"/>
      <c r="D7523" s="58"/>
      <c r="E7523" s="58"/>
      <c r="F7523" s="58"/>
      <c r="G7523" s="58"/>
      <c r="H7523" s="58"/>
      <c r="I7523" s="58"/>
      <c r="J7523" s="58"/>
      <c r="K7523" s="58"/>
      <c r="L7523" s="58"/>
      <c r="M7523" s="58"/>
      <c r="N7523" s="58"/>
      <c r="O7523" s="58"/>
      <c r="P7523" s="58"/>
      <c r="Q7523" s="58"/>
      <c r="R7523" s="58"/>
      <c r="S7523" s="58"/>
      <c r="T7523" s="58"/>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6"/>
      <c r="B7524" s="159"/>
      <c r="C7524" s="57"/>
      <c r="D7524" s="58"/>
      <c r="E7524" s="58"/>
      <c r="F7524" s="58"/>
      <c r="G7524" s="58"/>
      <c r="H7524" s="58"/>
      <c r="I7524" s="58"/>
      <c r="J7524" s="58"/>
      <c r="K7524" s="58"/>
      <c r="L7524" s="58"/>
      <c r="M7524" s="58"/>
      <c r="N7524" s="58"/>
      <c r="O7524" s="58"/>
      <c r="P7524" s="58"/>
      <c r="Q7524" s="58"/>
      <c r="R7524" s="58"/>
      <c r="S7524" s="58"/>
      <c r="T7524" s="58"/>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6"/>
      <c r="B7525" s="159"/>
      <c r="C7525" s="57"/>
      <c r="D7525" s="58"/>
      <c r="E7525" s="58"/>
      <c r="F7525" s="58"/>
      <c r="G7525" s="58"/>
      <c r="H7525" s="58"/>
      <c r="I7525" s="58"/>
      <c r="J7525" s="58"/>
      <c r="K7525" s="58"/>
      <c r="L7525" s="58"/>
      <c r="M7525" s="58"/>
      <c r="N7525" s="58"/>
      <c r="O7525" s="58"/>
      <c r="P7525" s="58"/>
      <c r="Q7525" s="58"/>
      <c r="R7525" s="58"/>
      <c r="S7525" s="58"/>
      <c r="T7525" s="58"/>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6"/>
      <c r="B7526" s="159"/>
      <c r="C7526" s="57"/>
      <c r="D7526" s="58"/>
      <c r="E7526" s="58"/>
      <c r="F7526" s="58"/>
      <c r="G7526" s="58"/>
      <c r="H7526" s="58"/>
      <c r="I7526" s="58"/>
      <c r="J7526" s="58"/>
      <c r="K7526" s="58"/>
      <c r="L7526" s="58"/>
      <c r="M7526" s="58"/>
      <c r="N7526" s="58"/>
      <c r="O7526" s="58"/>
      <c r="P7526" s="58"/>
      <c r="Q7526" s="58"/>
      <c r="R7526" s="58"/>
      <c r="S7526" s="58"/>
      <c r="T7526" s="58"/>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6"/>
      <c r="B7527" s="159"/>
      <c r="C7527" s="57"/>
      <c r="D7527" s="58"/>
      <c r="E7527" s="58"/>
      <c r="F7527" s="58"/>
      <c r="G7527" s="58"/>
      <c r="H7527" s="58"/>
      <c r="I7527" s="58"/>
      <c r="J7527" s="58"/>
      <c r="K7527" s="58"/>
      <c r="L7527" s="58"/>
      <c r="M7527" s="58"/>
      <c r="N7527" s="58"/>
      <c r="O7527" s="58"/>
      <c r="P7527" s="58"/>
      <c r="Q7527" s="58"/>
      <c r="R7527" s="58"/>
      <c r="S7527" s="58"/>
      <c r="T7527" s="58"/>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6"/>
      <c r="B7528" s="159"/>
      <c r="C7528" s="57"/>
      <c r="D7528" s="58"/>
      <c r="E7528" s="58"/>
      <c r="F7528" s="58"/>
      <c r="G7528" s="58"/>
      <c r="H7528" s="58"/>
      <c r="I7528" s="58"/>
      <c r="J7528" s="58"/>
      <c r="K7528" s="58"/>
      <c r="L7528" s="58"/>
      <c r="M7528" s="58"/>
      <c r="N7528" s="58"/>
      <c r="O7528" s="58"/>
      <c r="P7528" s="58"/>
      <c r="Q7528" s="58"/>
      <c r="R7528" s="58"/>
      <c r="S7528" s="58"/>
      <c r="T7528" s="58"/>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6"/>
      <c r="B7529" s="159"/>
      <c r="C7529" s="57"/>
      <c r="D7529" s="58"/>
      <c r="E7529" s="58"/>
      <c r="F7529" s="58"/>
      <c r="G7529" s="58"/>
      <c r="H7529" s="58"/>
      <c r="I7529" s="58"/>
      <c r="J7529" s="58"/>
      <c r="K7529" s="58"/>
      <c r="L7529" s="58"/>
      <c r="M7529" s="58"/>
      <c r="N7529" s="58"/>
      <c r="O7529" s="58"/>
      <c r="P7529" s="58"/>
      <c r="Q7529" s="58"/>
      <c r="R7529" s="58"/>
      <c r="S7529" s="58"/>
      <c r="T7529" s="58"/>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6"/>
      <c r="B7530" s="159"/>
      <c r="C7530" s="57"/>
      <c r="D7530" s="58"/>
      <c r="E7530" s="58"/>
      <c r="F7530" s="58"/>
      <c r="G7530" s="58"/>
      <c r="H7530" s="58"/>
      <c r="I7530" s="58"/>
      <c r="J7530" s="58"/>
      <c r="K7530" s="58"/>
      <c r="L7530" s="58"/>
      <c r="M7530" s="58"/>
      <c r="N7530" s="58"/>
      <c r="O7530" s="58"/>
      <c r="P7530" s="58"/>
      <c r="Q7530" s="58"/>
      <c r="R7530" s="58"/>
      <c r="S7530" s="58"/>
      <c r="T7530" s="58"/>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6"/>
      <c r="B7531" s="159"/>
      <c r="C7531" s="57"/>
      <c r="D7531" s="58"/>
      <c r="E7531" s="58"/>
      <c r="F7531" s="58"/>
      <c r="G7531" s="58"/>
      <c r="H7531" s="58"/>
      <c r="I7531" s="58"/>
      <c r="J7531" s="58"/>
      <c r="K7531" s="58"/>
      <c r="L7531" s="58"/>
      <c r="M7531" s="58"/>
      <c r="N7531" s="58"/>
      <c r="O7531" s="58"/>
      <c r="P7531" s="58"/>
      <c r="Q7531" s="58"/>
      <c r="R7531" s="58"/>
      <c r="S7531" s="58"/>
      <c r="T7531" s="58"/>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6"/>
      <c r="B7532" s="159"/>
      <c r="C7532" s="57"/>
      <c r="D7532" s="58"/>
      <c r="E7532" s="58"/>
      <c r="F7532" s="58"/>
      <c r="G7532" s="58"/>
      <c r="H7532" s="58"/>
      <c r="I7532" s="58"/>
      <c r="J7532" s="58"/>
      <c r="K7532" s="58"/>
      <c r="L7532" s="58"/>
      <c r="M7532" s="58"/>
      <c r="N7532" s="58"/>
      <c r="O7532" s="58"/>
      <c r="P7532" s="58"/>
      <c r="Q7532" s="58"/>
      <c r="R7532" s="58"/>
      <c r="S7532" s="58"/>
      <c r="T7532" s="58"/>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6"/>
      <c r="B7533" s="159"/>
      <c r="C7533" s="57"/>
      <c r="D7533" s="58"/>
      <c r="E7533" s="58"/>
      <c r="F7533" s="58"/>
      <c r="G7533" s="58"/>
      <c r="H7533" s="58"/>
      <c r="I7533" s="58"/>
      <c r="J7533" s="58"/>
      <c r="K7533" s="58"/>
      <c r="L7533" s="58"/>
      <c r="M7533" s="58"/>
      <c r="N7533" s="58"/>
      <c r="O7533" s="58"/>
      <c r="P7533" s="58"/>
      <c r="Q7533" s="58"/>
      <c r="R7533" s="58"/>
      <c r="S7533" s="58"/>
      <c r="T7533" s="58"/>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6"/>
      <c r="B7534" s="159"/>
      <c r="C7534" s="57"/>
      <c r="D7534" s="58"/>
      <c r="E7534" s="58"/>
      <c r="F7534" s="58"/>
      <c r="G7534" s="58"/>
      <c r="H7534" s="58"/>
      <c r="I7534" s="58"/>
      <c r="J7534" s="58"/>
      <c r="K7534" s="58"/>
      <c r="L7534" s="58"/>
      <c r="M7534" s="58"/>
      <c r="N7534" s="58"/>
      <c r="O7534" s="58"/>
      <c r="P7534" s="58"/>
      <c r="Q7534" s="58"/>
      <c r="R7534" s="58"/>
      <c r="S7534" s="58"/>
      <c r="T7534" s="58"/>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6"/>
      <c r="B7535" s="159"/>
      <c r="C7535" s="57"/>
      <c r="D7535" s="58"/>
      <c r="E7535" s="58"/>
      <c r="F7535" s="58"/>
      <c r="G7535" s="58"/>
      <c r="H7535" s="58"/>
      <c r="I7535" s="58"/>
      <c r="J7535" s="58"/>
      <c r="K7535" s="58"/>
      <c r="L7535" s="58"/>
      <c r="M7535" s="58"/>
      <c r="N7535" s="58"/>
      <c r="O7535" s="58"/>
      <c r="P7535" s="58"/>
      <c r="Q7535" s="58"/>
      <c r="R7535" s="58"/>
      <c r="S7535" s="58"/>
      <c r="T7535" s="58"/>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6"/>
      <c r="B7536" s="159"/>
      <c r="C7536" s="57"/>
      <c r="D7536" s="58"/>
      <c r="E7536" s="58"/>
      <c r="F7536" s="58"/>
      <c r="G7536" s="58"/>
      <c r="H7536" s="58"/>
      <c r="I7536" s="58"/>
      <c r="J7536" s="58"/>
      <c r="K7536" s="58"/>
      <c r="L7536" s="58"/>
      <c r="M7536" s="58"/>
      <c r="N7536" s="58"/>
      <c r="O7536" s="58"/>
      <c r="P7536" s="58"/>
      <c r="Q7536" s="58"/>
      <c r="R7536" s="58"/>
      <c r="S7536" s="58"/>
      <c r="T7536" s="58"/>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6"/>
      <c r="B7537" s="159"/>
      <c r="C7537" s="57"/>
      <c r="D7537" s="58"/>
      <c r="E7537" s="58"/>
      <c r="F7537" s="58"/>
      <c r="G7537" s="58"/>
      <c r="H7537" s="58"/>
      <c r="I7537" s="58"/>
      <c r="J7537" s="58"/>
      <c r="K7537" s="58"/>
      <c r="L7537" s="58"/>
      <c r="M7537" s="58"/>
      <c r="N7537" s="58"/>
      <c r="O7537" s="58"/>
      <c r="P7537" s="58"/>
      <c r="Q7537" s="58"/>
      <c r="R7537" s="58"/>
      <c r="S7537" s="58"/>
      <c r="T7537" s="58"/>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6"/>
      <c r="B7538" s="159"/>
      <c r="C7538" s="57"/>
      <c r="D7538" s="58"/>
      <c r="E7538" s="58"/>
      <c r="F7538" s="58"/>
      <c r="G7538" s="58"/>
      <c r="H7538" s="58"/>
      <c r="I7538" s="58"/>
      <c r="J7538" s="58"/>
      <c r="K7538" s="58"/>
      <c r="L7538" s="58"/>
      <c r="M7538" s="58"/>
      <c r="N7538" s="58"/>
      <c r="O7538" s="58"/>
      <c r="P7538" s="58"/>
      <c r="Q7538" s="58"/>
      <c r="R7538" s="58"/>
      <c r="S7538" s="58"/>
      <c r="T7538" s="58"/>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6"/>
      <c r="B7539" s="159"/>
      <c r="C7539" s="57"/>
      <c r="D7539" s="58"/>
      <c r="E7539" s="58"/>
      <c r="F7539" s="58"/>
      <c r="G7539" s="58"/>
      <c r="H7539" s="58"/>
      <c r="I7539" s="58"/>
      <c r="J7539" s="58"/>
      <c r="K7539" s="58"/>
      <c r="L7539" s="58"/>
      <c r="M7539" s="58"/>
      <c r="N7539" s="58"/>
      <c r="O7539" s="58"/>
      <c r="P7539" s="58"/>
      <c r="Q7539" s="58"/>
      <c r="R7539" s="58"/>
      <c r="S7539" s="58"/>
      <c r="T7539" s="58"/>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6"/>
      <c r="B7540" s="159"/>
      <c r="C7540" s="57"/>
      <c r="D7540" s="58"/>
      <c r="E7540" s="58"/>
      <c r="F7540" s="58"/>
      <c r="G7540" s="58"/>
      <c r="H7540" s="58"/>
      <c r="I7540" s="58"/>
      <c r="J7540" s="58"/>
      <c r="K7540" s="58"/>
      <c r="L7540" s="58"/>
      <c r="M7540" s="58"/>
      <c r="N7540" s="58"/>
      <c r="O7540" s="58"/>
      <c r="P7540" s="58"/>
      <c r="Q7540" s="58"/>
      <c r="R7540" s="58"/>
      <c r="S7540" s="58"/>
      <c r="T7540" s="58"/>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6"/>
      <c r="B7541" s="159"/>
      <c r="C7541" s="57"/>
      <c r="D7541" s="58"/>
      <c r="E7541" s="58"/>
      <c r="F7541" s="58"/>
      <c r="G7541" s="58"/>
      <c r="H7541" s="58"/>
      <c r="I7541" s="58"/>
      <c r="J7541" s="58"/>
      <c r="K7541" s="58"/>
      <c r="L7541" s="58"/>
      <c r="M7541" s="58"/>
      <c r="N7541" s="58"/>
      <c r="O7541" s="58"/>
      <c r="P7541" s="58"/>
      <c r="Q7541" s="58"/>
      <c r="R7541" s="58"/>
      <c r="S7541" s="58"/>
      <c r="T7541" s="58"/>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6"/>
      <c r="B7542" s="159"/>
      <c r="C7542" s="57"/>
      <c r="D7542" s="58"/>
      <c r="E7542" s="58"/>
      <c r="F7542" s="58"/>
      <c r="G7542" s="58"/>
      <c r="H7542" s="58"/>
      <c r="I7542" s="58"/>
      <c r="J7542" s="58"/>
      <c r="K7542" s="58"/>
      <c r="L7542" s="58"/>
      <c r="M7542" s="58"/>
      <c r="N7542" s="58"/>
      <c r="O7542" s="58"/>
      <c r="P7542" s="58"/>
      <c r="Q7542" s="58"/>
      <c r="R7542" s="58"/>
      <c r="S7542" s="58"/>
      <c r="T7542" s="58"/>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6"/>
      <c r="B7543" s="159"/>
      <c r="C7543" s="57"/>
      <c r="D7543" s="58"/>
      <c r="E7543" s="58"/>
      <c r="F7543" s="58"/>
      <c r="G7543" s="58"/>
      <c r="H7543" s="58"/>
      <c r="I7543" s="58"/>
      <c r="J7543" s="58"/>
      <c r="K7543" s="58"/>
      <c r="L7543" s="58"/>
      <c r="M7543" s="58"/>
      <c r="N7543" s="58"/>
      <c r="O7543" s="58"/>
      <c r="P7543" s="58"/>
      <c r="Q7543" s="58"/>
      <c r="R7543" s="58"/>
      <c r="S7543" s="58"/>
      <c r="T7543" s="58"/>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6"/>
      <c r="B7544" s="159"/>
      <c r="C7544" s="57"/>
      <c r="D7544" s="58"/>
      <c r="E7544" s="58"/>
      <c r="F7544" s="58"/>
      <c r="G7544" s="58"/>
      <c r="H7544" s="58"/>
      <c r="I7544" s="58"/>
      <c r="J7544" s="58"/>
      <c r="K7544" s="58"/>
      <c r="L7544" s="58"/>
      <c r="M7544" s="58"/>
      <c r="N7544" s="58"/>
      <c r="O7544" s="58"/>
      <c r="P7544" s="58"/>
      <c r="Q7544" s="58"/>
      <c r="R7544" s="58"/>
      <c r="S7544" s="58"/>
      <c r="T7544" s="58"/>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6"/>
      <c r="B7545" s="159"/>
      <c r="C7545" s="57"/>
      <c r="D7545" s="58"/>
      <c r="E7545" s="58"/>
      <c r="F7545" s="58"/>
      <c r="G7545" s="58"/>
      <c r="H7545" s="58"/>
      <c r="I7545" s="58"/>
      <c r="J7545" s="58"/>
      <c r="K7545" s="58"/>
      <c r="L7545" s="58"/>
      <c r="M7545" s="58"/>
      <c r="N7545" s="58"/>
      <c r="O7545" s="58"/>
      <c r="P7545" s="58"/>
      <c r="Q7545" s="58"/>
      <c r="R7545" s="58"/>
      <c r="S7545" s="58"/>
      <c r="T7545" s="58"/>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6"/>
      <c r="B7546" s="159"/>
      <c r="C7546" s="57"/>
      <c r="D7546" s="58"/>
      <c r="E7546" s="58"/>
      <c r="F7546" s="58"/>
      <c r="G7546" s="58"/>
      <c r="H7546" s="58"/>
      <c r="I7546" s="58"/>
      <c r="J7546" s="58"/>
      <c r="K7546" s="58"/>
      <c r="L7546" s="58"/>
      <c r="M7546" s="58"/>
      <c r="N7546" s="58"/>
      <c r="O7546" s="58"/>
      <c r="P7546" s="58"/>
      <c r="Q7546" s="58"/>
      <c r="R7546" s="58"/>
      <c r="S7546" s="58"/>
      <c r="T7546" s="58"/>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6"/>
      <c r="B7547" s="159"/>
      <c r="C7547" s="57"/>
      <c r="D7547" s="58"/>
      <c r="E7547" s="58"/>
      <c r="F7547" s="58"/>
      <c r="G7547" s="58"/>
      <c r="H7547" s="58"/>
      <c r="I7547" s="58"/>
      <c r="J7547" s="58"/>
      <c r="K7547" s="58"/>
      <c r="L7547" s="58"/>
      <c r="M7547" s="58"/>
      <c r="N7547" s="58"/>
      <c r="O7547" s="58"/>
      <c r="P7547" s="58"/>
      <c r="Q7547" s="58"/>
      <c r="R7547" s="58"/>
      <c r="S7547" s="58"/>
      <c r="T7547" s="58"/>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6"/>
      <c r="B7548" s="159"/>
      <c r="C7548" s="57"/>
      <c r="D7548" s="58"/>
      <c r="E7548" s="58"/>
      <c r="F7548" s="58"/>
      <c r="G7548" s="58"/>
      <c r="H7548" s="58"/>
      <c r="I7548" s="58"/>
      <c r="J7548" s="58"/>
      <c r="K7548" s="58"/>
      <c r="L7548" s="58"/>
      <c r="M7548" s="58"/>
      <c r="N7548" s="58"/>
      <c r="O7548" s="58"/>
      <c r="P7548" s="58"/>
      <c r="Q7548" s="58"/>
      <c r="R7548" s="58"/>
      <c r="S7548" s="58"/>
      <c r="T7548" s="58"/>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6"/>
      <c r="B7549" s="159"/>
      <c r="C7549" s="57"/>
      <c r="D7549" s="58"/>
      <c r="E7549" s="58"/>
      <c r="F7549" s="58"/>
      <c r="G7549" s="58"/>
      <c r="H7549" s="58"/>
      <c r="I7549" s="58"/>
      <c r="J7549" s="58"/>
      <c r="K7549" s="58"/>
      <c r="L7549" s="58"/>
      <c r="M7549" s="58"/>
      <c r="N7549" s="58"/>
      <c r="O7549" s="58"/>
      <c r="P7549" s="58"/>
      <c r="Q7549" s="58"/>
      <c r="R7549" s="58"/>
      <c r="S7549" s="58"/>
      <c r="T7549" s="58"/>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6"/>
      <c r="B7550" s="159"/>
      <c r="C7550" s="57"/>
      <c r="D7550" s="58"/>
      <c r="E7550" s="58"/>
      <c r="F7550" s="58"/>
      <c r="G7550" s="58"/>
      <c r="H7550" s="58"/>
      <c r="I7550" s="58"/>
      <c r="J7550" s="58"/>
      <c r="K7550" s="58"/>
      <c r="L7550" s="58"/>
      <c r="M7550" s="58"/>
      <c r="N7550" s="58"/>
      <c r="O7550" s="58"/>
      <c r="P7550" s="58"/>
      <c r="Q7550" s="58"/>
      <c r="R7550" s="58"/>
      <c r="S7550" s="58"/>
      <c r="T7550" s="58"/>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6"/>
      <c r="B7551" s="159"/>
      <c r="C7551" s="57"/>
      <c r="D7551" s="58"/>
      <c r="E7551" s="58"/>
      <c r="F7551" s="58"/>
      <c r="G7551" s="58"/>
      <c r="H7551" s="58"/>
      <c r="I7551" s="58"/>
      <c r="J7551" s="58"/>
      <c r="K7551" s="58"/>
      <c r="L7551" s="58"/>
      <c r="M7551" s="58"/>
      <c r="N7551" s="58"/>
      <c r="O7551" s="58"/>
      <c r="P7551" s="58"/>
      <c r="Q7551" s="58"/>
      <c r="R7551" s="58"/>
      <c r="S7551" s="58"/>
      <c r="T7551" s="58"/>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6"/>
      <c r="B7552" s="159"/>
      <c r="C7552" s="57"/>
      <c r="D7552" s="58"/>
      <c r="E7552" s="58"/>
      <c r="F7552" s="58"/>
      <c r="G7552" s="58"/>
      <c r="H7552" s="58"/>
      <c r="I7552" s="58"/>
      <c r="J7552" s="58"/>
      <c r="K7552" s="58"/>
      <c r="L7552" s="58"/>
      <c r="M7552" s="58"/>
      <c r="N7552" s="58"/>
      <c r="O7552" s="58"/>
      <c r="P7552" s="58"/>
      <c r="Q7552" s="58"/>
      <c r="R7552" s="58"/>
      <c r="S7552" s="58"/>
      <c r="T7552" s="58"/>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6"/>
      <c r="B7553" s="159"/>
      <c r="C7553" s="57"/>
      <c r="D7553" s="58"/>
      <c r="E7553" s="58"/>
      <c r="F7553" s="58"/>
      <c r="G7553" s="58"/>
      <c r="H7553" s="58"/>
      <c r="I7553" s="58"/>
      <c r="J7553" s="58"/>
      <c r="K7553" s="58"/>
      <c r="L7553" s="58"/>
      <c r="M7553" s="58"/>
      <c r="N7553" s="58"/>
      <c r="O7553" s="58"/>
      <c r="P7553" s="58"/>
      <c r="Q7553" s="58"/>
      <c r="R7553" s="58"/>
      <c r="S7553" s="58"/>
      <c r="T7553" s="58"/>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6"/>
      <c r="B7554" s="159"/>
      <c r="C7554" s="57"/>
      <c r="D7554" s="58"/>
      <c r="E7554" s="58"/>
      <c r="F7554" s="58"/>
      <c r="G7554" s="58"/>
      <c r="H7554" s="58"/>
      <c r="I7554" s="58"/>
      <c r="J7554" s="58"/>
      <c r="K7554" s="58"/>
      <c r="L7554" s="58"/>
      <c r="M7554" s="58"/>
      <c r="N7554" s="58"/>
      <c r="O7554" s="58"/>
      <c r="P7554" s="58"/>
      <c r="Q7554" s="58"/>
      <c r="R7554" s="58"/>
      <c r="S7554" s="58"/>
      <c r="T7554" s="58"/>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6"/>
      <c r="B7555" s="159"/>
      <c r="C7555" s="57"/>
      <c r="D7555" s="58"/>
      <c r="E7555" s="58"/>
      <c r="F7555" s="58"/>
      <c r="G7555" s="58"/>
      <c r="H7555" s="58"/>
      <c r="I7555" s="58"/>
      <c r="J7555" s="58"/>
      <c r="K7555" s="58"/>
      <c r="L7555" s="58"/>
      <c r="M7555" s="58"/>
      <c r="N7555" s="58"/>
      <c r="O7555" s="58"/>
      <c r="P7555" s="58"/>
      <c r="Q7555" s="58"/>
      <c r="R7555" s="58"/>
      <c r="S7555" s="58"/>
      <c r="T7555" s="58"/>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6"/>
      <c r="B7556" s="159"/>
      <c r="C7556" s="57"/>
      <c r="D7556" s="58"/>
      <c r="E7556" s="58"/>
      <c r="F7556" s="58"/>
      <c r="G7556" s="58"/>
      <c r="H7556" s="58"/>
      <c r="I7556" s="58"/>
      <c r="J7556" s="58"/>
      <c r="K7556" s="58"/>
      <c r="L7556" s="58"/>
      <c r="M7556" s="58"/>
      <c r="N7556" s="58"/>
      <c r="O7556" s="58"/>
      <c r="P7556" s="58"/>
      <c r="Q7556" s="58"/>
      <c r="R7556" s="58"/>
      <c r="S7556" s="58"/>
      <c r="T7556" s="58"/>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6"/>
      <c r="B7557" s="159"/>
      <c r="C7557" s="57"/>
      <c r="D7557" s="58"/>
      <c r="E7557" s="58"/>
      <c r="F7557" s="58"/>
      <c r="G7557" s="58"/>
      <c r="H7557" s="58"/>
      <c r="I7557" s="58"/>
      <c r="J7557" s="58"/>
      <c r="K7557" s="58"/>
      <c r="L7557" s="58"/>
      <c r="M7557" s="58"/>
      <c r="N7557" s="58"/>
      <c r="O7557" s="58"/>
      <c r="P7557" s="58"/>
      <c r="Q7557" s="58"/>
      <c r="R7557" s="58"/>
      <c r="S7557" s="58"/>
      <c r="T7557" s="58"/>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6"/>
      <c r="B7558" s="159"/>
      <c r="C7558" s="57"/>
      <c r="D7558" s="58"/>
      <c r="E7558" s="58"/>
      <c r="F7558" s="58"/>
      <c r="G7558" s="58"/>
      <c r="H7558" s="58"/>
      <c r="I7558" s="58"/>
      <c r="J7558" s="58"/>
      <c r="K7558" s="58"/>
      <c r="L7558" s="58"/>
      <c r="M7558" s="58"/>
      <c r="N7558" s="58"/>
      <c r="O7558" s="58"/>
      <c r="P7558" s="58"/>
      <c r="Q7558" s="58"/>
      <c r="R7558" s="58"/>
      <c r="S7558" s="58"/>
      <c r="T7558" s="58"/>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6"/>
      <c r="B7559" s="159"/>
      <c r="C7559" s="57"/>
      <c r="D7559" s="58"/>
      <c r="E7559" s="58"/>
      <c r="F7559" s="58"/>
      <c r="G7559" s="58"/>
      <c r="H7559" s="58"/>
      <c r="I7559" s="58"/>
      <c r="J7559" s="58"/>
      <c r="K7559" s="58"/>
      <c r="L7559" s="58"/>
      <c r="M7559" s="58"/>
      <c r="N7559" s="58"/>
      <c r="O7559" s="58"/>
      <c r="P7559" s="58"/>
      <c r="Q7559" s="58"/>
      <c r="R7559" s="58"/>
      <c r="S7559" s="58"/>
      <c r="T7559" s="58"/>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6"/>
      <c r="B7560" s="159"/>
      <c r="C7560" s="57"/>
      <c r="D7560" s="58"/>
      <c r="E7560" s="58"/>
      <c r="F7560" s="58"/>
      <c r="G7560" s="58"/>
      <c r="H7560" s="58"/>
      <c r="I7560" s="58"/>
      <c r="J7560" s="58"/>
      <c r="K7560" s="58"/>
      <c r="L7560" s="58"/>
      <c r="M7560" s="58"/>
      <c r="N7560" s="58"/>
      <c r="O7560" s="58"/>
      <c r="P7560" s="58"/>
      <c r="Q7560" s="58"/>
      <c r="R7560" s="58"/>
      <c r="S7560" s="58"/>
      <c r="T7560" s="58"/>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6"/>
      <c r="B7561" s="159"/>
      <c r="C7561" s="57"/>
      <c r="D7561" s="58"/>
      <c r="E7561" s="58"/>
      <c r="F7561" s="58"/>
      <c r="G7561" s="58"/>
      <c r="H7561" s="58"/>
      <c r="I7561" s="58"/>
      <c r="J7561" s="58"/>
      <c r="K7561" s="58"/>
      <c r="L7561" s="58"/>
      <c r="M7561" s="58"/>
      <c r="N7561" s="58"/>
      <c r="O7561" s="58"/>
      <c r="P7561" s="58"/>
      <c r="Q7561" s="58"/>
      <c r="R7561" s="58"/>
      <c r="S7561" s="58"/>
      <c r="T7561" s="58"/>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6"/>
      <c r="B7562" s="159"/>
      <c r="C7562" s="57"/>
      <c r="D7562" s="58"/>
      <c r="E7562" s="58"/>
      <c r="F7562" s="58"/>
      <c r="G7562" s="58"/>
      <c r="H7562" s="58"/>
      <c r="I7562" s="58"/>
      <c r="J7562" s="58"/>
      <c r="K7562" s="58"/>
      <c r="L7562" s="58"/>
      <c r="M7562" s="58"/>
      <c r="N7562" s="58"/>
      <c r="O7562" s="58"/>
      <c r="P7562" s="58"/>
      <c r="Q7562" s="58"/>
      <c r="R7562" s="58"/>
      <c r="S7562" s="58"/>
      <c r="T7562" s="58"/>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6"/>
      <c r="B7563" s="159"/>
      <c r="C7563" s="57"/>
      <c r="D7563" s="58"/>
      <c r="E7563" s="58"/>
      <c r="F7563" s="58"/>
      <c r="G7563" s="58"/>
      <c r="H7563" s="58"/>
      <c r="I7563" s="58"/>
      <c r="J7563" s="58"/>
      <c r="K7563" s="58"/>
      <c r="L7563" s="58"/>
      <c r="M7563" s="58"/>
      <c r="N7563" s="58"/>
      <c r="O7563" s="58"/>
      <c r="P7563" s="58"/>
      <c r="Q7563" s="58"/>
      <c r="R7563" s="58"/>
      <c r="S7563" s="58"/>
      <c r="T7563" s="58"/>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6"/>
      <c r="B7564" s="159"/>
      <c r="C7564" s="57"/>
      <c r="D7564" s="58"/>
      <c r="E7564" s="58"/>
      <c r="F7564" s="58"/>
      <c r="G7564" s="58"/>
      <c r="H7564" s="58"/>
      <c r="I7564" s="58"/>
      <c r="J7564" s="58"/>
      <c r="K7564" s="58"/>
      <c r="L7564" s="58"/>
      <c r="M7564" s="58"/>
      <c r="N7564" s="58"/>
      <c r="O7564" s="58"/>
      <c r="P7564" s="58"/>
      <c r="Q7564" s="58"/>
      <c r="R7564" s="58"/>
      <c r="S7564" s="58"/>
      <c r="T7564" s="58"/>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6"/>
      <c r="B7565" s="159"/>
      <c r="C7565" s="57"/>
      <c r="D7565" s="58"/>
      <c r="E7565" s="58"/>
      <c r="F7565" s="58"/>
      <c r="G7565" s="58"/>
      <c r="H7565" s="58"/>
      <c r="I7565" s="58"/>
      <c r="J7565" s="58"/>
      <c r="K7565" s="58"/>
      <c r="L7565" s="58"/>
      <c r="M7565" s="58"/>
      <c r="N7565" s="58"/>
      <c r="O7565" s="58"/>
      <c r="P7565" s="58"/>
      <c r="Q7565" s="58"/>
      <c r="R7565" s="58"/>
      <c r="S7565" s="58"/>
      <c r="T7565" s="58"/>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6"/>
      <c r="B7566" s="159"/>
      <c r="C7566" s="57"/>
      <c r="D7566" s="58"/>
      <c r="E7566" s="58"/>
      <c r="F7566" s="58"/>
      <c r="G7566" s="58"/>
      <c r="H7566" s="58"/>
      <c r="I7566" s="58"/>
      <c r="J7566" s="58"/>
      <c r="K7566" s="58"/>
      <c r="L7566" s="58"/>
      <c r="M7566" s="58"/>
      <c r="N7566" s="58"/>
      <c r="O7566" s="58"/>
      <c r="P7566" s="58"/>
      <c r="Q7566" s="58"/>
      <c r="R7566" s="58"/>
      <c r="S7566" s="58"/>
      <c r="T7566" s="58"/>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6"/>
      <c r="B7567" s="159"/>
      <c r="C7567" s="57"/>
      <c r="D7567" s="58"/>
      <c r="E7567" s="58"/>
      <c r="F7567" s="58"/>
      <c r="G7567" s="58"/>
      <c r="H7567" s="58"/>
      <c r="I7567" s="58"/>
      <c r="J7567" s="58"/>
      <c r="K7567" s="58"/>
      <c r="L7567" s="58"/>
      <c r="M7567" s="58"/>
      <c r="N7567" s="58"/>
      <c r="O7567" s="58"/>
      <c r="P7567" s="58"/>
      <c r="Q7567" s="58"/>
      <c r="R7567" s="58"/>
      <c r="S7567" s="58"/>
      <c r="T7567" s="58"/>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6"/>
      <c r="B7568" s="159"/>
      <c r="C7568" s="57"/>
      <c r="D7568" s="58"/>
      <c r="E7568" s="58"/>
      <c r="F7568" s="58"/>
      <c r="G7568" s="58"/>
      <c r="H7568" s="58"/>
      <c r="I7568" s="58"/>
      <c r="J7568" s="58"/>
      <c r="K7568" s="58"/>
      <c r="L7568" s="58"/>
      <c r="M7568" s="58"/>
      <c r="N7568" s="58"/>
      <c r="O7568" s="58"/>
      <c r="P7568" s="58"/>
      <c r="Q7568" s="58"/>
      <c r="R7568" s="58"/>
      <c r="S7568" s="58"/>
      <c r="T7568" s="58"/>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6"/>
      <c r="B7569" s="159"/>
      <c r="C7569" s="57"/>
      <c r="D7569" s="58"/>
      <c r="E7569" s="58"/>
      <c r="F7569" s="58"/>
      <c r="G7569" s="58"/>
      <c r="H7569" s="58"/>
      <c r="I7569" s="58"/>
      <c r="J7569" s="58"/>
      <c r="K7569" s="58"/>
      <c r="L7569" s="58"/>
      <c r="M7569" s="58"/>
      <c r="N7569" s="58"/>
      <c r="O7569" s="58"/>
      <c r="P7569" s="58"/>
      <c r="Q7569" s="58"/>
      <c r="R7569" s="58"/>
      <c r="S7569" s="58"/>
      <c r="T7569" s="58"/>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6"/>
      <c r="B7570" s="159"/>
      <c r="C7570" s="57"/>
      <c r="D7570" s="58"/>
      <c r="E7570" s="58"/>
      <c r="F7570" s="58"/>
      <c r="G7570" s="58"/>
      <c r="H7570" s="58"/>
      <c r="I7570" s="58"/>
      <c r="J7570" s="58"/>
      <c r="K7570" s="58"/>
      <c r="L7570" s="58"/>
      <c r="M7570" s="58"/>
      <c r="N7570" s="58"/>
      <c r="O7570" s="58"/>
      <c r="P7570" s="58"/>
      <c r="Q7570" s="58"/>
      <c r="R7570" s="58"/>
      <c r="S7570" s="58"/>
      <c r="T7570" s="58"/>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6"/>
      <c r="B7571" s="159"/>
      <c r="C7571" s="57"/>
      <c r="D7571" s="58"/>
      <c r="E7571" s="58"/>
      <c r="F7571" s="58"/>
      <c r="G7571" s="58"/>
      <c r="H7571" s="58"/>
      <c r="I7571" s="58"/>
      <c r="J7571" s="58"/>
      <c r="K7571" s="58"/>
      <c r="L7571" s="58"/>
      <c r="M7571" s="58"/>
      <c r="N7571" s="58"/>
      <c r="O7571" s="58"/>
      <c r="P7571" s="58"/>
      <c r="Q7571" s="58"/>
      <c r="R7571" s="58"/>
      <c r="S7571" s="58"/>
      <c r="T7571" s="58"/>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6"/>
      <c r="B7572" s="159"/>
      <c r="C7572" s="57"/>
      <c r="D7572" s="58"/>
      <c r="E7572" s="58"/>
      <c r="F7572" s="58"/>
      <c r="G7572" s="58"/>
      <c r="H7572" s="58"/>
      <c r="I7572" s="58"/>
      <c r="J7572" s="58"/>
      <c r="K7572" s="58"/>
      <c r="L7572" s="58"/>
      <c r="M7572" s="58"/>
      <c r="N7572" s="58"/>
      <c r="O7572" s="58"/>
      <c r="P7572" s="58"/>
      <c r="Q7572" s="58"/>
      <c r="R7572" s="58"/>
      <c r="S7572" s="58"/>
      <c r="T7572" s="58"/>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6"/>
      <c r="B7573" s="159"/>
      <c r="C7573" s="57"/>
      <c r="D7573" s="58"/>
      <c r="E7573" s="58"/>
      <c r="F7573" s="58"/>
      <c r="G7573" s="58"/>
      <c r="H7573" s="58"/>
      <c r="I7573" s="58"/>
      <c r="J7573" s="58"/>
      <c r="K7573" s="58"/>
      <c r="L7573" s="58"/>
      <c r="M7573" s="58"/>
      <c r="N7573" s="58"/>
      <c r="O7573" s="58"/>
      <c r="P7573" s="58"/>
      <c r="Q7573" s="58"/>
      <c r="R7573" s="58"/>
      <c r="S7573" s="58"/>
      <c r="T7573" s="58"/>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6"/>
      <c r="B7574" s="159"/>
      <c r="C7574" s="57"/>
      <c r="D7574" s="58"/>
      <c r="E7574" s="58"/>
      <c r="F7574" s="58"/>
      <c r="G7574" s="58"/>
      <c r="H7574" s="58"/>
      <c r="I7574" s="58"/>
      <c r="J7574" s="58"/>
      <c r="K7574" s="58"/>
      <c r="L7574" s="58"/>
      <c r="M7574" s="58"/>
      <c r="N7574" s="58"/>
      <c r="O7574" s="58"/>
      <c r="P7574" s="58"/>
      <c r="Q7574" s="58"/>
      <c r="R7574" s="58"/>
      <c r="S7574" s="58"/>
      <c r="T7574" s="58"/>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6"/>
      <c r="B7575" s="159"/>
      <c r="C7575" s="57"/>
      <c r="D7575" s="58"/>
      <c r="E7575" s="58"/>
      <c r="F7575" s="58"/>
      <c r="G7575" s="58"/>
      <c r="H7575" s="58"/>
      <c r="I7575" s="58"/>
      <c r="J7575" s="58"/>
      <c r="K7575" s="58"/>
      <c r="L7575" s="58"/>
      <c r="M7575" s="58"/>
      <c r="N7575" s="58"/>
      <c r="O7575" s="58"/>
      <c r="P7575" s="58"/>
      <c r="Q7575" s="58"/>
      <c r="R7575" s="58"/>
      <c r="S7575" s="58"/>
      <c r="T7575" s="58"/>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6"/>
      <c r="B7576" s="159"/>
      <c r="C7576" s="57"/>
      <c r="D7576" s="58"/>
      <c r="E7576" s="58"/>
      <c r="F7576" s="58"/>
      <c r="G7576" s="58"/>
      <c r="H7576" s="58"/>
      <c r="I7576" s="58"/>
      <c r="J7576" s="58"/>
      <c r="K7576" s="58"/>
      <c r="L7576" s="58"/>
      <c r="M7576" s="58"/>
      <c r="N7576" s="58"/>
      <c r="O7576" s="58"/>
      <c r="P7576" s="58"/>
      <c r="Q7576" s="58"/>
      <c r="R7576" s="58"/>
      <c r="S7576" s="58"/>
      <c r="T7576" s="58"/>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6"/>
      <c r="B7577" s="159"/>
      <c r="C7577" s="57"/>
      <c r="D7577" s="58"/>
      <c r="E7577" s="58"/>
      <c r="F7577" s="58"/>
      <c r="G7577" s="58"/>
      <c r="H7577" s="58"/>
      <c r="I7577" s="58"/>
      <c r="J7577" s="58"/>
      <c r="K7577" s="58"/>
      <c r="L7577" s="58"/>
      <c r="M7577" s="58"/>
      <c r="N7577" s="58"/>
      <c r="O7577" s="58"/>
      <c r="P7577" s="58"/>
      <c r="Q7577" s="58"/>
      <c r="R7577" s="58"/>
      <c r="S7577" s="58"/>
      <c r="T7577" s="58"/>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6"/>
      <c r="B7578" s="159"/>
      <c r="C7578" s="57"/>
      <c r="D7578" s="58"/>
      <c r="E7578" s="58"/>
      <c r="F7578" s="58"/>
      <c r="G7578" s="58"/>
      <c r="H7578" s="58"/>
      <c r="I7578" s="58"/>
      <c r="J7578" s="58"/>
      <c r="K7578" s="58"/>
      <c r="L7578" s="58"/>
      <c r="M7578" s="58"/>
      <c r="N7578" s="58"/>
      <c r="O7578" s="58"/>
      <c r="P7578" s="58"/>
      <c r="Q7578" s="58"/>
      <c r="R7578" s="58"/>
      <c r="S7578" s="58"/>
      <c r="T7578" s="58"/>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6"/>
      <c r="B7579" s="159"/>
      <c r="C7579" s="57"/>
      <c r="D7579" s="58"/>
      <c r="E7579" s="58"/>
      <c r="F7579" s="58"/>
      <c r="G7579" s="58"/>
      <c r="H7579" s="58"/>
      <c r="I7579" s="58"/>
      <c r="J7579" s="58"/>
      <c r="K7579" s="58"/>
      <c r="L7579" s="58"/>
      <c r="M7579" s="58"/>
      <c r="N7579" s="58"/>
      <c r="O7579" s="58"/>
      <c r="P7579" s="58"/>
      <c r="Q7579" s="58"/>
      <c r="R7579" s="58"/>
      <c r="S7579" s="58"/>
      <c r="T7579" s="58"/>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6"/>
      <c r="B7580" s="159"/>
      <c r="C7580" s="57"/>
      <c r="D7580" s="58"/>
      <c r="E7580" s="58"/>
      <c r="F7580" s="58"/>
      <c r="G7580" s="58"/>
      <c r="H7580" s="58"/>
      <c r="I7580" s="58"/>
      <c r="J7580" s="58"/>
      <c r="K7580" s="58"/>
      <c r="L7580" s="58"/>
      <c r="M7580" s="58"/>
      <c r="N7580" s="58"/>
      <c r="O7580" s="58"/>
      <c r="P7580" s="58"/>
      <c r="Q7580" s="58"/>
      <c r="R7580" s="58"/>
      <c r="S7580" s="58"/>
      <c r="T7580" s="58"/>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6"/>
      <c r="B7581" s="159"/>
      <c r="C7581" s="57"/>
      <c r="D7581" s="58"/>
      <c r="E7581" s="58"/>
      <c r="F7581" s="58"/>
      <c r="G7581" s="58"/>
      <c r="H7581" s="58"/>
      <c r="I7581" s="58"/>
      <c r="J7581" s="58"/>
      <c r="K7581" s="58"/>
      <c r="L7581" s="58"/>
      <c r="M7581" s="58"/>
      <c r="N7581" s="58"/>
      <c r="O7581" s="58"/>
      <c r="P7581" s="58"/>
      <c r="Q7581" s="58"/>
      <c r="R7581" s="58"/>
      <c r="S7581" s="58"/>
      <c r="T7581" s="58"/>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6"/>
      <c r="B7582" s="159"/>
      <c r="C7582" s="57"/>
      <c r="D7582" s="58"/>
      <c r="E7582" s="58"/>
      <c r="F7582" s="58"/>
      <c r="G7582" s="58"/>
      <c r="H7582" s="58"/>
      <c r="I7582" s="58"/>
      <c r="J7582" s="58"/>
      <c r="K7582" s="58"/>
      <c r="L7582" s="58"/>
      <c r="M7582" s="58"/>
      <c r="N7582" s="58"/>
      <c r="O7582" s="58"/>
      <c r="P7582" s="58"/>
      <c r="Q7582" s="58"/>
      <c r="R7582" s="58"/>
      <c r="S7582" s="58"/>
      <c r="T7582" s="58"/>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6"/>
      <c r="B7583" s="159"/>
      <c r="C7583" s="57"/>
      <c r="D7583" s="58"/>
      <c r="E7583" s="58"/>
      <c r="F7583" s="58"/>
      <c r="G7583" s="58"/>
      <c r="H7583" s="58"/>
      <c r="I7583" s="58"/>
      <c r="J7583" s="58"/>
      <c r="K7583" s="58"/>
      <c r="L7583" s="58"/>
      <c r="M7583" s="58"/>
      <c r="N7583" s="58"/>
      <c r="O7583" s="58"/>
      <c r="P7583" s="58"/>
      <c r="Q7583" s="58"/>
      <c r="R7583" s="58"/>
      <c r="S7583" s="58"/>
      <c r="T7583" s="58"/>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6"/>
      <c r="B7584" s="159"/>
      <c r="C7584" s="57"/>
      <c r="D7584" s="58"/>
      <c r="E7584" s="58"/>
      <c r="F7584" s="58"/>
      <c r="G7584" s="58"/>
      <c r="H7584" s="58"/>
      <c r="I7584" s="58"/>
      <c r="J7584" s="58"/>
      <c r="K7584" s="58"/>
      <c r="L7584" s="58"/>
      <c r="M7584" s="58"/>
      <c r="N7584" s="58"/>
      <c r="O7584" s="58"/>
      <c r="P7584" s="58"/>
      <c r="Q7584" s="58"/>
      <c r="R7584" s="58"/>
      <c r="S7584" s="58"/>
      <c r="T7584" s="58"/>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6"/>
      <c r="B7585" s="159"/>
      <c r="C7585" s="57"/>
      <c r="D7585" s="58"/>
      <c r="E7585" s="58"/>
      <c r="F7585" s="58"/>
      <c r="G7585" s="58"/>
      <c r="H7585" s="58"/>
      <c r="I7585" s="58"/>
      <c r="J7585" s="58"/>
      <c r="K7585" s="58"/>
      <c r="L7585" s="58"/>
      <c r="M7585" s="58"/>
      <c r="N7585" s="58"/>
      <c r="O7585" s="58"/>
      <c r="P7585" s="58"/>
      <c r="Q7585" s="58"/>
      <c r="R7585" s="58"/>
      <c r="S7585" s="58"/>
      <c r="T7585" s="58"/>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6"/>
      <c r="B7586" s="159"/>
      <c r="C7586" s="57"/>
      <c r="D7586" s="58"/>
      <c r="E7586" s="58"/>
      <c r="F7586" s="58"/>
      <c r="G7586" s="58"/>
      <c r="H7586" s="58"/>
      <c r="I7586" s="58"/>
      <c r="J7586" s="58"/>
      <c r="K7586" s="58"/>
      <c r="L7586" s="58"/>
      <c r="M7586" s="58"/>
      <c r="N7586" s="58"/>
      <c r="O7586" s="58"/>
      <c r="P7586" s="58"/>
      <c r="Q7586" s="58"/>
      <c r="R7586" s="58"/>
      <c r="S7586" s="58"/>
      <c r="T7586" s="58"/>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6"/>
      <c r="B7587" s="159"/>
      <c r="C7587" s="57"/>
      <c r="D7587" s="58"/>
      <c r="E7587" s="58"/>
      <c r="F7587" s="58"/>
      <c r="G7587" s="58"/>
      <c r="H7587" s="58"/>
      <c r="I7587" s="58"/>
      <c r="J7587" s="58"/>
      <c r="K7587" s="58"/>
      <c r="L7587" s="58"/>
      <c r="M7587" s="58"/>
      <c r="N7587" s="58"/>
      <c r="O7587" s="58"/>
      <c r="P7587" s="58"/>
      <c r="Q7587" s="58"/>
      <c r="R7587" s="58"/>
      <c r="S7587" s="58"/>
      <c r="T7587" s="58"/>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6"/>
      <c r="B7588" s="159"/>
      <c r="C7588" s="57"/>
      <c r="D7588" s="58"/>
      <c r="E7588" s="58"/>
      <c r="F7588" s="58"/>
      <c r="G7588" s="58"/>
      <c r="H7588" s="58"/>
      <c r="I7588" s="58"/>
      <c r="J7588" s="58"/>
      <c r="K7588" s="58"/>
      <c r="L7588" s="58"/>
      <c r="M7588" s="58"/>
      <c r="N7588" s="58"/>
      <c r="O7588" s="58"/>
      <c r="P7588" s="58"/>
      <c r="Q7588" s="58"/>
      <c r="R7588" s="58"/>
      <c r="S7588" s="58"/>
      <c r="T7588" s="58"/>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6"/>
      <c r="B7589" s="159"/>
      <c r="C7589" s="57"/>
      <c r="D7589" s="58"/>
      <c r="E7589" s="58"/>
      <c r="F7589" s="58"/>
      <c r="G7589" s="58"/>
      <c r="H7589" s="58"/>
      <c r="I7589" s="58"/>
      <c r="J7589" s="58"/>
      <c r="K7589" s="58"/>
      <c r="L7589" s="58"/>
      <c r="M7589" s="58"/>
      <c r="N7589" s="58"/>
      <c r="O7589" s="58"/>
      <c r="P7589" s="58"/>
      <c r="Q7589" s="58"/>
      <c r="R7589" s="58"/>
      <c r="S7589" s="58"/>
      <c r="T7589" s="58"/>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6"/>
      <c r="B7590" s="159"/>
      <c r="C7590" s="57"/>
      <c r="D7590" s="58"/>
      <c r="E7590" s="58"/>
      <c r="F7590" s="58"/>
      <c r="G7590" s="58"/>
      <c r="H7590" s="58"/>
      <c r="I7590" s="58"/>
      <c r="J7590" s="58"/>
      <c r="K7590" s="58"/>
      <c r="L7590" s="58"/>
      <c r="M7590" s="58"/>
      <c r="N7590" s="58"/>
      <c r="O7590" s="58"/>
      <c r="P7590" s="58"/>
      <c r="Q7590" s="58"/>
      <c r="R7590" s="58"/>
      <c r="S7590" s="58"/>
      <c r="T7590" s="58"/>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6"/>
      <c r="B7591" s="159"/>
      <c r="C7591" s="57"/>
      <c r="D7591" s="58"/>
      <c r="E7591" s="58"/>
      <c r="F7591" s="58"/>
      <c r="G7591" s="58"/>
      <c r="H7591" s="58"/>
      <c r="I7591" s="58"/>
      <c r="J7591" s="58"/>
      <c r="K7591" s="58"/>
      <c r="L7591" s="58"/>
      <c r="M7591" s="58"/>
      <c r="N7591" s="58"/>
      <c r="O7591" s="58"/>
      <c r="P7591" s="58"/>
      <c r="Q7591" s="58"/>
      <c r="R7591" s="58"/>
      <c r="S7591" s="58"/>
      <c r="T7591" s="58"/>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6"/>
      <c r="B7592" s="159"/>
      <c r="C7592" s="57"/>
      <c r="D7592" s="58"/>
      <c r="E7592" s="58"/>
      <c r="F7592" s="58"/>
      <c r="G7592" s="58"/>
      <c r="H7592" s="58"/>
      <c r="I7592" s="58"/>
      <c r="J7592" s="58"/>
      <c r="K7592" s="58"/>
      <c r="L7592" s="58"/>
      <c r="M7592" s="58"/>
      <c r="N7592" s="58"/>
      <c r="O7592" s="58"/>
      <c r="P7592" s="58"/>
      <c r="Q7592" s="58"/>
      <c r="R7592" s="58"/>
      <c r="S7592" s="58"/>
      <c r="T7592" s="58"/>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6"/>
      <c r="B7593" s="159"/>
      <c r="C7593" s="57"/>
      <c r="D7593" s="58"/>
      <c r="E7593" s="58"/>
      <c r="F7593" s="58"/>
      <c r="G7593" s="58"/>
      <c r="H7593" s="58"/>
      <c r="I7593" s="58"/>
      <c r="J7593" s="58"/>
      <c r="K7593" s="58"/>
      <c r="L7593" s="58"/>
      <c r="M7593" s="58"/>
      <c r="N7593" s="58"/>
      <c r="O7593" s="58"/>
      <c r="P7593" s="58"/>
      <c r="Q7593" s="58"/>
      <c r="R7593" s="58"/>
      <c r="S7593" s="58"/>
      <c r="T7593" s="58"/>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6"/>
      <c r="B7594" s="159"/>
      <c r="C7594" s="57"/>
      <c r="D7594" s="58"/>
      <c r="E7594" s="58"/>
      <c r="F7594" s="58"/>
      <c r="G7594" s="58"/>
      <c r="H7594" s="58"/>
      <c r="I7594" s="58"/>
      <c r="J7594" s="58"/>
      <c r="K7594" s="58"/>
      <c r="L7594" s="58"/>
      <c r="M7594" s="58"/>
      <c r="N7594" s="58"/>
      <c r="O7594" s="58"/>
      <c r="P7594" s="58"/>
      <c r="Q7594" s="58"/>
      <c r="R7594" s="58"/>
      <c r="S7594" s="58"/>
      <c r="T7594" s="58"/>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6"/>
      <c r="B7595" s="159"/>
      <c r="C7595" s="57"/>
      <c r="D7595" s="58"/>
      <c r="E7595" s="58"/>
      <c r="F7595" s="58"/>
      <c r="G7595" s="58"/>
      <c r="H7595" s="58"/>
      <c r="I7595" s="58"/>
      <c r="J7595" s="58"/>
      <c r="K7595" s="58"/>
      <c r="L7595" s="58"/>
      <c r="M7595" s="58"/>
      <c r="N7595" s="58"/>
      <c r="O7595" s="58"/>
      <c r="P7595" s="58"/>
      <c r="Q7595" s="58"/>
      <c r="R7595" s="58"/>
      <c r="S7595" s="58"/>
      <c r="T7595" s="58"/>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6"/>
      <c r="B7596" s="159"/>
      <c r="C7596" s="57"/>
      <c r="D7596" s="58"/>
      <c r="E7596" s="58"/>
      <c r="F7596" s="58"/>
      <c r="G7596" s="58"/>
      <c r="H7596" s="58"/>
      <c r="I7596" s="58"/>
      <c r="J7596" s="58"/>
      <c r="K7596" s="58"/>
      <c r="L7596" s="58"/>
      <c r="M7596" s="58"/>
      <c r="N7596" s="58"/>
      <c r="O7596" s="58"/>
      <c r="P7596" s="58"/>
      <c r="Q7596" s="58"/>
      <c r="R7596" s="58"/>
      <c r="S7596" s="58"/>
      <c r="T7596" s="58"/>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6"/>
      <c r="B7597" s="159"/>
      <c r="C7597" s="57"/>
      <c r="D7597" s="58"/>
      <c r="E7597" s="58"/>
      <c r="F7597" s="58"/>
      <c r="G7597" s="58"/>
      <c r="H7597" s="58"/>
      <c r="I7597" s="58"/>
      <c r="J7597" s="58"/>
      <c r="K7597" s="58"/>
      <c r="L7597" s="58"/>
      <c r="M7597" s="58"/>
      <c r="N7597" s="58"/>
      <c r="O7597" s="58"/>
      <c r="P7597" s="58"/>
      <c r="Q7597" s="58"/>
      <c r="R7597" s="58"/>
      <c r="S7597" s="58"/>
      <c r="T7597" s="58"/>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6"/>
      <c r="B7598" s="159"/>
      <c r="C7598" s="57"/>
      <c r="D7598" s="58"/>
      <c r="E7598" s="58"/>
      <c r="F7598" s="58"/>
      <c r="G7598" s="58"/>
      <c r="H7598" s="58"/>
      <c r="I7598" s="58"/>
      <c r="J7598" s="58"/>
      <c r="K7598" s="58"/>
      <c r="L7598" s="58"/>
      <c r="M7598" s="58"/>
      <c r="N7598" s="58"/>
      <c r="O7598" s="58"/>
      <c r="P7598" s="58"/>
      <c r="Q7598" s="58"/>
      <c r="R7598" s="58"/>
      <c r="S7598" s="58"/>
      <c r="T7598" s="58"/>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6"/>
      <c r="B7599" s="159"/>
      <c r="C7599" s="57"/>
      <c r="D7599" s="58"/>
      <c r="E7599" s="58"/>
      <c r="F7599" s="58"/>
      <c r="G7599" s="58"/>
      <c r="H7599" s="58"/>
      <c r="I7599" s="58"/>
      <c r="J7599" s="58"/>
      <c r="K7599" s="58"/>
      <c r="L7599" s="58"/>
      <c r="M7599" s="58"/>
      <c r="N7599" s="58"/>
      <c r="O7599" s="58"/>
      <c r="P7599" s="58"/>
      <c r="Q7599" s="58"/>
      <c r="R7599" s="58"/>
      <c r="S7599" s="58"/>
      <c r="T7599" s="58"/>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6"/>
      <c r="B7600" s="159"/>
      <c r="C7600" s="57"/>
      <c r="D7600" s="58"/>
      <c r="E7600" s="58"/>
      <c r="F7600" s="58"/>
      <c r="G7600" s="58"/>
      <c r="H7600" s="58"/>
      <c r="I7600" s="58"/>
      <c r="J7600" s="58"/>
      <c r="K7600" s="58"/>
      <c r="L7600" s="58"/>
      <c r="M7600" s="58"/>
      <c r="N7600" s="58"/>
      <c r="O7600" s="58"/>
      <c r="P7600" s="58"/>
      <c r="Q7600" s="58"/>
      <c r="R7600" s="58"/>
      <c r="S7600" s="58"/>
      <c r="T7600" s="58"/>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6"/>
      <c r="B7601" s="159"/>
      <c r="C7601" s="57"/>
      <c r="D7601" s="58"/>
      <c r="E7601" s="58"/>
      <c r="F7601" s="58"/>
      <c r="G7601" s="58"/>
      <c r="H7601" s="58"/>
      <c r="I7601" s="58"/>
      <c r="J7601" s="58"/>
      <c r="K7601" s="58"/>
      <c r="L7601" s="58"/>
      <c r="M7601" s="58"/>
      <c r="N7601" s="58"/>
      <c r="O7601" s="58"/>
      <c r="P7601" s="58"/>
      <c r="Q7601" s="58"/>
      <c r="R7601" s="58"/>
      <c r="S7601" s="58"/>
      <c r="T7601" s="58"/>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6"/>
      <c r="B7602" s="159"/>
      <c r="C7602" s="57"/>
      <c r="D7602" s="58"/>
      <c r="E7602" s="58"/>
      <c r="F7602" s="58"/>
      <c r="G7602" s="58"/>
      <c r="H7602" s="58"/>
      <c r="I7602" s="58"/>
      <c r="J7602" s="58"/>
      <c r="K7602" s="58"/>
      <c r="L7602" s="58"/>
      <c r="M7602" s="58"/>
      <c r="N7602" s="58"/>
      <c r="O7602" s="58"/>
      <c r="P7602" s="58"/>
      <c r="Q7602" s="58"/>
      <c r="R7602" s="58"/>
      <c r="S7602" s="58"/>
      <c r="T7602" s="58"/>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6"/>
      <c r="B7603" s="159"/>
      <c r="C7603" s="57"/>
      <c r="D7603" s="58"/>
      <c r="E7603" s="58"/>
      <c r="F7603" s="58"/>
      <c r="G7603" s="58"/>
      <c r="H7603" s="58"/>
      <c r="I7603" s="58"/>
      <c r="J7603" s="58"/>
      <c r="K7603" s="58"/>
      <c r="L7603" s="58"/>
      <c r="M7603" s="58"/>
      <c r="N7603" s="58"/>
      <c r="O7603" s="58"/>
      <c r="P7603" s="58"/>
      <c r="Q7603" s="58"/>
      <c r="R7603" s="58"/>
      <c r="S7603" s="58"/>
      <c r="T7603" s="58"/>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6"/>
      <c r="B7604" s="159"/>
      <c r="C7604" s="57"/>
      <c r="D7604" s="58"/>
      <c r="E7604" s="58"/>
      <c r="F7604" s="58"/>
      <c r="G7604" s="58"/>
      <c r="H7604" s="58"/>
      <c r="I7604" s="58"/>
      <c r="J7604" s="58"/>
      <c r="K7604" s="58"/>
      <c r="L7604" s="58"/>
      <c r="M7604" s="58"/>
      <c r="N7604" s="58"/>
      <c r="O7604" s="58"/>
      <c r="P7604" s="58"/>
      <c r="Q7604" s="58"/>
      <c r="R7604" s="58"/>
      <c r="S7604" s="58"/>
      <c r="T7604" s="58"/>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6"/>
      <c r="B7605" s="159"/>
      <c r="C7605" s="57"/>
      <c r="D7605" s="58"/>
      <c r="E7605" s="58"/>
      <c r="F7605" s="58"/>
      <c r="G7605" s="58"/>
      <c r="H7605" s="58"/>
      <c r="I7605" s="58"/>
      <c r="J7605" s="58"/>
      <c r="K7605" s="58"/>
      <c r="L7605" s="58"/>
      <c r="M7605" s="58"/>
      <c r="N7605" s="58"/>
      <c r="O7605" s="58"/>
      <c r="P7605" s="58"/>
      <c r="Q7605" s="58"/>
      <c r="R7605" s="58"/>
      <c r="S7605" s="58"/>
      <c r="T7605" s="58"/>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6"/>
      <c r="B7606" s="159"/>
      <c r="C7606" s="57"/>
      <c r="D7606" s="58"/>
      <c r="E7606" s="58"/>
      <c r="F7606" s="58"/>
      <c r="G7606" s="58"/>
      <c r="H7606" s="58"/>
      <c r="I7606" s="58"/>
      <c r="J7606" s="58"/>
      <c r="K7606" s="58"/>
      <c r="L7606" s="58"/>
      <c r="M7606" s="58"/>
      <c r="N7606" s="58"/>
      <c r="O7606" s="58"/>
      <c r="P7606" s="58"/>
      <c r="Q7606" s="58"/>
      <c r="R7606" s="58"/>
      <c r="S7606" s="58"/>
      <c r="T7606" s="58"/>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6"/>
      <c r="B7607" s="159"/>
      <c r="C7607" s="57"/>
      <c r="D7607" s="58"/>
      <c r="E7607" s="58"/>
      <c r="F7607" s="58"/>
      <c r="G7607" s="58"/>
      <c r="H7607" s="58"/>
      <c r="I7607" s="58"/>
      <c r="J7607" s="58"/>
      <c r="K7607" s="58"/>
      <c r="L7607" s="58"/>
      <c r="M7607" s="58"/>
      <c r="N7607" s="58"/>
      <c r="O7607" s="58"/>
      <c r="P7607" s="58"/>
      <c r="Q7607" s="58"/>
      <c r="R7607" s="58"/>
      <c r="S7607" s="58"/>
      <c r="T7607" s="58"/>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6"/>
      <c r="B7608" s="159"/>
      <c r="C7608" s="57"/>
      <c r="D7608" s="58"/>
      <c r="E7608" s="58"/>
      <c r="F7608" s="58"/>
      <c r="G7608" s="58"/>
      <c r="H7608" s="58"/>
      <c r="I7608" s="58"/>
      <c r="J7608" s="58"/>
      <c r="K7608" s="58"/>
      <c r="L7608" s="58"/>
      <c r="M7608" s="58"/>
      <c r="N7608" s="58"/>
      <c r="O7608" s="58"/>
      <c r="P7608" s="58"/>
      <c r="Q7608" s="58"/>
      <c r="R7608" s="58"/>
      <c r="S7608" s="58"/>
      <c r="T7608" s="58"/>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6"/>
      <c r="B7609" s="159"/>
      <c r="C7609" s="57"/>
      <c r="D7609" s="58"/>
      <c r="E7609" s="58"/>
      <c r="F7609" s="58"/>
      <c r="G7609" s="58"/>
      <c r="H7609" s="58"/>
      <c r="I7609" s="58"/>
      <c r="J7609" s="58"/>
      <c r="K7609" s="58"/>
      <c r="L7609" s="58"/>
      <c r="M7609" s="58"/>
      <c r="N7609" s="58"/>
      <c r="O7609" s="58"/>
      <c r="P7609" s="58"/>
      <c r="Q7609" s="58"/>
      <c r="R7609" s="58"/>
      <c r="S7609" s="58"/>
      <c r="T7609" s="58"/>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6"/>
      <c r="B7610" s="159"/>
      <c r="C7610" s="57"/>
      <c r="D7610" s="58"/>
      <c r="E7610" s="58"/>
      <c r="F7610" s="58"/>
      <c r="G7610" s="58"/>
      <c r="H7610" s="58"/>
      <c r="I7610" s="58"/>
      <c r="J7610" s="58"/>
      <c r="K7610" s="58"/>
      <c r="L7610" s="58"/>
      <c r="M7610" s="58"/>
      <c r="N7610" s="58"/>
      <c r="O7610" s="58"/>
      <c r="P7610" s="58"/>
      <c r="Q7610" s="58"/>
      <c r="R7610" s="58"/>
      <c r="S7610" s="58"/>
      <c r="T7610" s="58"/>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6"/>
      <c r="B7611" s="159"/>
      <c r="C7611" s="57"/>
      <c r="D7611" s="58"/>
      <c r="E7611" s="58"/>
      <c r="F7611" s="58"/>
      <c r="G7611" s="58"/>
      <c r="H7611" s="58"/>
      <c r="I7611" s="58"/>
      <c r="J7611" s="58"/>
      <c r="K7611" s="58"/>
      <c r="L7611" s="58"/>
      <c r="M7611" s="58"/>
      <c r="N7611" s="58"/>
      <c r="O7611" s="58"/>
      <c r="P7611" s="58"/>
      <c r="Q7611" s="58"/>
      <c r="R7611" s="58"/>
      <c r="S7611" s="58"/>
      <c r="T7611" s="58"/>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6"/>
      <c r="B7612" s="159"/>
      <c r="C7612" s="57"/>
      <c r="D7612" s="58"/>
      <c r="E7612" s="58"/>
      <c r="F7612" s="58"/>
      <c r="G7612" s="58"/>
      <c r="H7612" s="58"/>
      <c r="I7612" s="58"/>
      <c r="J7612" s="58"/>
      <c r="K7612" s="58"/>
      <c r="L7612" s="58"/>
      <c r="M7612" s="58"/>
      <c r="N7612" s="58"/>
      <c r="O7612" s="58"/>
      <c r="P7612" s="58"/>
      <c r="Q7612" s="58"/>
      <c r="R7612" s="58"/>
      <c r="S7612" s="58"/>
      <c r="T7612" s="58"/>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6"/>
      <c r="B7613" s="159"/>
      <c r="C7613" s="57"/>
      <c r="D7613" s="58"/>
      <c r="E7613" s="58"/>
      <c r="F7613" s="58"/>
      <c r="G7613" s="58"/>
      <c r="H7613" s="58"/>
      <c r="I7613" s="58"/>
      <c r="J7613" s="58"/>
      <c r="K7613" s="58"/>
      <c r="L7613" s="58"/>
      <c r="M7613" s="58"/>
      <c r="N7613" s="58"/>
      <c r="O7613" s="58"/>
      <c r="P7613" s="58"/>
      <c r="Q7613" s="58"/>
      <c r="R7613" s="58"/>
      <c r="S7613" s="58"/>
      <c r="T7613" s="58"/>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6"/>
      <c r="B7614" s="159"/>
      <c r="C7614" s="57"/>
      <c r="D7614" s="58"/>
      <c r="E7614" s="58"/>
      <c r="F7614" s="58"/>
      <c r="G7614" s="58"/>
      <c r="H7614" s="58"/>
      <c r="I7614" s="58"/>
      <c r="J7614" s="58"/>
      <c r="K7614" s="58"/>
      <c r="L7614" s="58"/>
      <c r="M7614" s="58"/>
      <c r="N7614" s="58"/>
      <c r="O7614" s="58"/>
      <c r="P7614" s="58"/>
      <c r="Q7614" s="58"/>
      <c r="R7614" s="58"/>
      <c r="S7614" s="58"/>
      <c r="T7614" s="58"/>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6"/>
      <c r="B7615" s="159"/>
      <c r="C7615" s="57"/>
      <c r="D7615" s="58"/>
      <c r="E7615" s="58"/>
      <c r="F7615" s="58"/>
      <c r="G7615" s="58"/>
      <c r="H7615" s="58"/>
      <c r="I7615" s="58"/>
      <c r="J7615" s="58"/>
      <c r="K7615" s="58"/>
      <c r="L7615" s="58"/>
      <c r="M7615" s="58"/>
      <c r="N7615" s="58"/>
      <c r="O7615" s="58"/>
      <c r="P7615" s="58"/>
      <c r="Q7615" s="58"/>
      <c r="R7615" s="58"/>
      <c r="S7615" s="58"/>
      <c r="T7615" s="58"/>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6"/>
      <c r="B7616" s="159"/>
      <c r="C7616" s="57"/>
      <c r="D7616" s="58"/>
      <c r="E7616" s="58"/>
      <c r="F7616" s="58"/>
      <c r="G7616" s="58"/>
      <c r="H7616" s="58"/>
      <c r="I7616" s="58"/>
      <c r="J7616" s="58"/>
      <c r="K7616" s="58"/>
      <c r="L7616" s="58"/>
      <c r="M7616" s="58"/>
      <c r="N7616" s="58"/>
      <c r="O7616" s="58"/>
      <c r="P7616" s="58"/>
      <c r="Q7616" s="58"/>
      <c r="R7616" s="58"/>
      <c r="S7616" s="58"/>
      <c r="T7616" s="58"/>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6"/>
      <c r="B7617" s="159"/>
      <c r="C7617" s="57"/>
      <c r="D7617" s="58"/>
      <c r="E7617" s="58"/>
      <c r="F7617" s="58"/>
      <c r="G7617" s="58"/>
      <c r="H7617" s="58"/>
      <c r="I7617" s="58"/>
      <c r="J7617" s="58"/>
      <c r="K7617" s="58"/>
      <c r="L7617" s="58"/>
      <c r="M7617" s="58"/>
      <c r="N7617" s="58"/>
      <c r="O7617" s="58"/>
      <c r="P7617" s="58"/>
      <c r="Q7617" s="58"/>
      <c r="R7617" s="58"/>
      <c r="S7617" s="58"/>
      <c r="T7617" s="58"/>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6"/>
      <c r="B7618" s="159"/>
      <c r="C7618" s="57"/>
      <c r="D7618" s="58"/>
      <c r="E7618" s="58"/>
      <c r="F7618" s="58"/>
      <c r="G7618" s="58"/>
      <c r="H7618" s="58"/>
      <c r="I7618" s="58"/>
      <c r="J7618" s="58"/>
      <c r="K7618" s="58"/>
      <c r="L7618" s="58"/>
      <c r="M7618" s="58"/>
      <c r="N7618" s="58"/>
      <c r="O7618" s="58"/>
      <c r="P7618" s="58"/>
      <c r="Q7618" s="58"/>
      <c r="R7618" s="58"/>
      <c r="S7618" s="58"/>
      <c r="T7618" s="58"/>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6"/>
      <c r="B7619" s="159"/>
      <c r="C7619" s="57"/>
      <c r="D7619" s="58"/>
      <c r="E7619" s="58"/>
      <c r="F7619" s="58"/>
      <c r="G7619" s="58"/>
      <c r="H7619" s="58"/>
      <c r="I7619" s="58"/>
      <c r="J7619" s="58"/>
      <c r="K7619" s="58"/>
      <c r="L7619" s="58"/>
      <c r="M7619" s="58"/>
      <c r="N7619" s="58"/>
      <c r="O7619" s="58"/>
      <c r="P7619" s="58"/>
      <c r="Q7619" s="58"/>
      <c r="R7619" s="58"/>
      <c r="S7619" s="58"/>
      <c r="T7619" s="58"/>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6"/>
      <c r="B7620" s="159"/>
      <c r="C7620" s="57"/>
      <c r="D7620" s="58"/>
      <c r="E7620" s="58"/>
      <c r="F7620" s="58"/>
      <c r="G7620" s="58"/>
      <c r="H7620" s="58"/>
      <c r="I7620" s="58"/>
      <c r="J7620" s="58"/>
      <c r="K7620" s="58"/>
      <c r="L7620" s="58"/>
      <c r="M7620" s="58"/>
      <c r="N7620" s="58"/>
      <c r="O7620" s="58"/>
      <c r="P7620" s="58"/>
      <c r="Q7620" s="58"/>
      <c r="R7620" s="58"/>
      <c r="S7620" s="58"/>
      <c r="T7620" s="58"/>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6"/>
      <c r="B7621" s="159"/>
      <c r="C7621" s="57"/>
      <c r="D7621" s="58"/>
      <c r="E7621" s="58"/>
      <c r="F7621" s="58"/>
      <c r="G7621" s="58"/>
      <c r="H7621" s="58"/>
      <c r="I7621" s="58"/>
      <c r="J7621" s="58"/>
      <c r="K7621" s="58"/>
      <c r="L7621" s="58"/>
      <c r="M7621" s="58"/>
      <c r="N7621" s="58"/>
      <c r="O7621" s="58"/>
      <c r="P7621" s="58"/>
      <c r="Q7621" s="58"/>
      <c r="R7621" s="58"/>
      <c r="S7621" s="58"/>
      <c r="T7621" s="58"/>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6"/>
      <c r="B7622" s="159"/>
      <c r="C7622" s="57"/>
      <c r="D7622" s="58"/>
      <c r="E7622" s="58"/>
      <c r="F7622" s="58"/>
      <c r="G7622" s="58"/>
      <c r="H7622" s="58"/>
      <c r="I7622" s="58"/>
      <c r="J7622" s="58"/>
      <c r="K7622" s="58"/>
      <c r="L7622" s="58"/>
      <c r="M7622" s="58"/>
      <c r="N7622" s="58"/>
      <c r="O7622" s="58"/>
      <c r="P7622" s="58"/>
      <c r="Q7622" s="58"/>
      <c r="R7622" s="58"/>
      <c r="S7622" s="58"/>
      <c r="T7622" s="58"/>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6"/>
      <c r="B7623" s="159"/>
      <c r="C7623" s="57"/>
      <c r="D7623" s="58"/>
      <c r="E7623" s="58"/>
      <c r="F7623" s="58"/>
      <c r="G7623" s="58"/>
      <c r="H7623" s="58"/>
      <c r="I7623" s="58"/>
      <c r="J7623" s="58"/>
      <c r="K7623" s="58"/>
      <c r="L7623" s="58"/>
      <c r="M7623" s="58"/>
      <c r="N7623" s="58"/>
      <c r="O7623" s="58"/>
      <c r="P7623" s="58"/>
      <c r="Q7623" s="58"/>
      <c r="R7623" s="58"/>
      <c r="S7623" s="58"/>
      <c r="T7623" s="58"/>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6"/>
      <c r="B7624" s="159"/>
      <c r="C7624" s="57"/>
      <c r="D7624" s="58"/>
      <c r="E7624" s="58"/>
      <c r="F7624" s="58"/>
      <c r="G7624" s="58"/>
      <c r="H7624" s="58"/>
      <c r="I7624" s="58"/>
      <c r="J7624" s="58"/>
      <c r="K7624" s="58"/>
      <c r="L7624" s="58"/>
      <c r="M7624" s="58"/>
      <c r="N7624" s="58"/>
      <c r="O7624" s="58"/>
      <c r="P7624" s="58"/>
      <c r="Q7624" s="58"/>
      <c r="R7624" s="58"/>
      <c r="S7624" s="58"/>
      <c r="T7624" s="58"/>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6"/>
      <c r="B7625" s="159"/>
      <c r="C7625" s="57"/>
      <c r="D7625" s="58"/>
      <c r="E7625" s="58"/>
      <c r="F7625" s="58"/>
      <c r="G7625" s="58"/>
      <c r="H7625" s="58"/>
      <c r="I7625" s="58"/>
      <c r="J7625" s="58"/>
      <c r="K7625" s="58"/>
      <c r="L7625" s="58"/>
      <c r="M7625" s="58"/>
      <c r="N7625" s="58"/>
      <c r="O7625" s="58"/>
      <c r="P7625" s="58"/>
      <c r="Q7625" s="58"/>
      <c r="R7625" s="58"/>
      <c r="S7625" s="58"/>
      <c r="T7625" s="58"/>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6"/>
      <c r="B7626" s="159"/>
      <c r="C7626" s="57"/>
      <c r="D7626" s="58"/>
      <c r="E7626" s="58"/>
      <c r="F7626" s="58"/>
      <c r="G7626" s="58"/>
      <c r="H7626" s="58"/>
      <c r="I7626" s="58"/>
      <c r="J7626" s="58"/>
      <c r="K7626" s="58"/>
      <c r="L7626" s="58"/>
      <c r="M7626" s="58"/>
      <c r="N7626" s="58"/>
      <c r="O7626" s="58"/>
      <c r="P7626" s="58"/>
      <c r="Q7626" s="58"/>
      <c r="R7626" s="58"/>
      <c r="S7626" s="58"/>
      <c r="T7626" s="58"/>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6"/>
      <c r="B7627" s="159"/>
      <c r="C7627" s="57"/>
      <c r="D7627" s="58"/>
      <c r="E7627" s="58"/>
      <c r="F7627" s="58"/>
      <c r="G7627" s="58"/>
      <c r="H7627" s="58"/>
      <c r="I7627" s="58"/>
      <c r="J7627" s="58"/>
      <c r="K7627" s="58"/>
      <c r="L7627" s="58"/>
      <c r="M7627" s="58"/>
      <c r="N7627" s="58"/>
      <c r="O7627" s="58"/>
      <c r="P7627" s="58"/>
      <c r="Q7627" s="58"/>
      <c r="R7627" s="58"/>
      <c r="S7627" s="58"/>
      <c r="T7627" s="58"/>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6"/>
      <c r="B7628" s="159"/>
      <c r="C7628" s="57"/>
      <c r="D7628" s="58"/>
      <c r="E7628" s="58"/>
      <c r="F7628" s="58"/>
      <c r="G7628" s="58"/>
      <c r="H7628" s="58"/>
      <c r="I7628" s="58"/>
      <c r="J7628" s="58"/>
      <c r="K7628" s="58"/>
      <c r="L7628" s="58"/>
      <c r="M7628" s="58"/>
      <c r="N7628" s="58"/>
      <c r="O7628" s="58"/>
      <c r="P7628" s="58"/>
      <c r="Q7628" s="58"/>
      <c r="R7628" s="58"/>
      <c r="S7628" s="58"/>
      <c r="T7628" s="58"/>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6"/>
      <c r="B7629" s="159"/>
      <c r="C7629" s="57"/>
      <c r="D7629" s="58"/>
      <c r="E7629" s="58"/>
      <c r="F7629" s="58"/>
      <c r="G7629" s="58"/>
      <c r="H7629" s="58"/>
      <c r="I7629" s="58"/>
      <c r="J7629" s="58"/>
      <c r="K7629" s="58"/>
      <c r="L7629" s="58"/>
      <c r="M7629" s="58"/>
      <c r="N7629" s="58"/>
      <c r="O7629" s="58"/>
      <c r="P7629" s="58"/>
      <c r="Q7629" s="58"/>
      <c r="R7629" s="58"/>
      <c r="S7629" s="58"/>
      <c r="T7629" s="58"/>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6"/>
      <c r="B7630" s="159"/>
      <c r="C7630" s="57"/>
      <c r="D7630" s="58"/>
      <c r="E7630" s="58"/>
      <c r="F7630" s="58"/>
      <c r="G7630" s="58"/>
      <c r="H7630" s="58"/>
      <c r="I7630" s="58"/>
      <c r="J7630" s="58"/>
      <c r="K7630" s="58"/>
      <c r="L7630" s="58"/>
      <c r="M7630" s="58"/>
      <c r="N7630" s="58"/>
      <c r="O7630" s="58"/>
      <c r="P7630" s="58"/>
      <c r="Q7630" s="58"/>
      <c r="R7630" s="58"/>
      <c r="S7630" s="58"/>
      <c r="T7630" s="58"/>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6"/>
      <c r="B7631" s="159"/>
      <c r="C7631" s="57"/>
      <c r="D7631" s="58"/>
      <c r="E7631" s="58"/>
      <c r="F7631" s="58"/>
      <c r="G7631" s="58"/>
      <c r="H7631" s="58"/>
      <c r="I7631" s="58"/>
      <c r="J7631" s="58"/>
      <c r="K7631" s="58"/>
      <c r="L7631" s="58"/>
      <c r="M7631" s="58"/>
      <c r="N7631" s="58"/>
      <c r="O7631" s="58"/>
      <c r="P7631" s="58"/>
      <c r="Q7631" s="58"/>
      <c r="R7631" s="58"/>
      <c r="S7631" s="58"/>
      <c r="T7631" s="58"/>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6"/>
      <c r="B7632" s="159"/>
      <c r="C7632" s="57"/>
      <c r="D7632" s="58"/>
      <c r="E7632" s="58"/>
      <c r="F7632" s="58"/>
      <c r="G7632" s="58"/>
      <c r="H7632" s="58"/>
      <c r="I7632" s="58"/>
      <c r="J7632" s="58"/>
      <c r="K7632" s="58"/>
      <c r="L7632" s="58"/>
      <c r="M7632" s="58"/>
      <c r="N7632" s="58"/>
      <c r="O7632" s="58"/>
      <c r="P7632" s="58"/>
      <c r="Q7632" s="58"/>
      <c r="R7632" s="58"/>
      <c r="S7632" s="58"/>
      <c r="T7632" s="58"/>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6"/>
      <c r="B7633" s="159"/>
      <c r="C7633" s="57"/>
      <c r="D7633" s="58"/>
      <c r="E7633" s="58"/>
      <c r="F7633" s="58"/>
      <c r="G7633" s="58"/>
      <c r="H7633" s="58"/>
      <c r="I7633" s="58"/>
      <c r="J7633" s="58"/>
      <c r="K7633" s="58"/>
      <c r="L7633" s="58"/>
      <c r="M7633" s="58"/>
      <c r="N7633" s="58"/>
      <c r="O7633" s="58"/>
      <c r="P7633" s="58"/>
      <c r="Q7633" s="58"/>
      <c r="R7633" s="58"/>
      <c r="S7633" s="58"/>
      <c r="T7633" s="58"/>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6"/>
      <c r="B7634" s="159"/>
      <c r="C7634" s="57"/>
      <c r="D7634" s="58"/>
      <c r="E7634" s="58"/>
      <c r="F7634" s="58"/>
      <c r="G7634" s="58"/>
      <c r="H7634" s="58"/>
      <c r="I7634" s="58"/>
      <c r="J7634" s="58"/>
      <c r="K7634" s="58"/>
      <c r="L7634" s="58"/>
      <c r="M7634" s="58"/>
      <c r="N7634" s="58"/>
      <c r="O7634" s="58"/>
      <c r="P7634" s="58"/>
      <c r="Q7634" s="58"/>
      <c r="R7634" s="58"/>
      <c r="S7634" s="58"/>
      <c r="T7634" s="58"/>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6"/>
      <c r="B7635" s="159"/>
      <c r="C7635" s="57"/>
      <c r="D7635" s="58"/>
      <c r="E7635" s="58"/>
      <c r="F7635" s="58"/>
      <c r="G7635" s="58"/>
      <c r="H7635" s="58"/>
      <c r="I7635" s="58"/>
      <c r="J7635" s="58"/>
      <c r="K7635" s="58"/>
      <c r="L7635" s="58"/>
      <c r="M7635" s="58"/>
      <c r="N7635" s="58"/>
      <c r="O7635" s="58"/>
      <c r="P7635" s="58"/>
      <c r="Q7635" s="58"/>
      <c r="R7635" s="58"/>
      <c r="S7635" s="58"/>
      <c r="T7635" s="58"/>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6"/>
      <c r="B7636" s="159"/>
      <c r="C7636" s="57"/>
      <c r="D7636" s="58"/>
      <c r="E7636" s="58"/>
      <c r="F7636" s="58"/>
      <c r="G7636" s="58"/>
      <c r="H7636" s="58"/>
      <c r="I7636" s="58"/>
      <c r="J7636" s="58"/>
      <c r="K7636" s="58"/>
      <c r="L7636" s="58"/>
      <c r="M7636" s="58"/>
      <c r="N7636" s="58"/>
      <c r="O7636" s="58"/>
      <c r="P7636" s="58"/>
      <c r="Q7636" s="58"/>
      <c r="R7636" s="58"/>
      <c r="S7636" s="58"/>
      <c r="T7636" s="58"/>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6"/>
      <c r="B7637" s="159"/>
      <c r="C7637" s="57"/>
      <c r="D7637" s="58"/>
      <c r="E7637" s="58"/>
      <c r="F7637" s="58"/>
      <c r="G7637" s="58"/>
      <c r="H7637" s="58"/>
      <c r="I7637" s="58"/>
      <c r="J7637" s="58"/>
      <c r="K7637" s="58"/>
      <c r="L7637" s="58"/>
      <c r="M7637" s="58"/>
      <c r="N7637" s="58"/>
      <c r="O7637" s="58"/>
      <c r="P7637" s="58"/>
      <c r="Q7637" s="58"/>
      <c r="R7637" s="58"/>
      <c r="S7637" s="58"/>
      <c r="T7637" s="58"/>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6"/>
      <c r="B7638" s="159"/>
      <c r="C7638" s="57"/>
      <c r="D7638" s="58"/>
      <c r="E7638" s="58"/>
      <c r="F7638" s="58"/>
      <c r="G7638" s="58"/>
      <c r="H7638" s="58"/>
      <c r="I7638" s="58"/>
      <c r="J7638" s="58"/>
      <c r="K7638" s="58"/>
      <c r="L7638" s="58"/>
      <c r="M7638" s="58"/>
      <c r="N7638" s="58"/>
      <c r="O7638" s="58"/>
      <c r="P7638" s="58"/>
      <c r="Q7638" s="58"/>
      <c r="R7638" s="58"/>
      <c r="S7638" s="58"/>
      <c r="T7638" s="58"/>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6"/>
      <c r="B7639" s="159"/>
      <c r="C7639" s="57"/>
      <c r="D7639" s="58"/>
      <c r="E7639" s="58"/>
      <c r="F7639" s="58"/>
      <c r="G7639" s="58"/>
      <c r="H7639" s="58"/>
      <c r="I7639" s="58"/>
      <c r="J7639" s="58"/>
      <c r="K7639" s="58"/>
      <c r="L7639" s="58"/>
      <c r="M7639" s="58"/>
      <c r="N7639" s="58"/>
      <c r="O7639" s="58"/>
      <c r="P7639" s="58"/>
      <c r="Q7639" s="58"/>
      <c r="R7639" s="58"/>
      <c r="S7639" s="58"/>
      <c r="T7639" s="58"/>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6"/>
      <c r="B7640" s="159"/>
      <c r="C7640" s="57"/>
      <c r="D7640" s="58"/>
      <c r="E7640" s="58"/>
      <c r="F7640" s="58"/>
      <c r="G7640" s="58"/>
      <c r="H7640" s="58"/>
      <c r="I7640" s="58"/>
      <c r="J7640" s="58"/>
      <c r="K7640" s="58"/>
      <c r="L7640" s="58"/>
      <c r="M7640" s="58"/>
      <c r="N7640" s="58"/>
      <c r="O7640" s="58"/>
      <c r="P7640" s="58"/>
      <c r="Q7640" s="58"/>
      <c r="R7640" s="58"/>
      <c r="S7640" s="58"/>
      <c r="T7640" s="58"/>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6"/>
      <c r="B7641" s="159"/>
      <c r="C7641" s="57"/>
      <c r="D7641" s="58"/>
      <c r="E7641" s="58"/>
      <c r="F7641" s="58"/>
      <c r="G7641" s="58"/>
      <c r="H7641" s="58"/>
      <c r="I7641" s="58"/>
      <c r="J7641" s="58"/>
      <c r="K7641" s="58"/>
      <c r="L7641" s="58"/>
      <c r="M7641" s="58"/>
      <c r="N7641" s="58"/>
      <c r="O7641" s="58"/>
      <c r="P7641" s="58"/>
      <c r="Q7641" s="58"/>
      <c r="R7641" s="58"/>
      <c r="S7641" s="58"/>
      <c r="T7641" s="58"/>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6"/>
      <c r="B7642" s="159"/>
      <c r="C7642" s="57"/>
      <c r="D7642" s="58"/>
      <c r="E7642" s="58"/>
      <c r="F7642" s="58"/>
      <c r="G7642" s="58"/>
      <c r="H7642" s="58"/>
      <c r="I7642" s="58"/>
      <c r="J7642" s="58"/>
      <c r="K7642" s="58"/>
      <c r="L7642" s="58"/>
      <c r="M7642" s="58"/>
      <c r="N7642" s="58"/>
      <c r="O7642" s="58"/>
      <c r="P7642" s="58"/>
      <c r="Q7642" s="58"/>
      <c r="R7642" s="58"/>
      <c r="S7642" s="58"/>
      <c r="T7642" s="58"/>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6"/>
      <c r="B7643" s="159"/>
      <c r="C7643" s="57"/>
      <c r="D7643" s="58"/>
      <c r="E7643" s="58"/>
      <c r="F7643" s="58"/>
      <c r="G7643" s="58"/>
      <c r="H7643" s="58"/>
      <c r="I7643" s="58"/>
      <c r="J7643" s="58"/>
      <c r="K7643" s="58"/>
      <c r="L7643" s="58"/>
      <c r="M7643" s="58"/>
      <c r="N7643" s="58"/>
      <c r="O7643" s="58"/>
      <c r="P7643" s="58"/>
      <c r="Q7643" s="58"/>
      <c r="R7643" s="58"/>
      <c r="S7643" s="58"/>
      <c r="T7643" s="58"/>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6"/>
      <c r="B7644" s="159"/>
      <c r="C7644" s="57"/>
      <c r="D7644" s="58"/>
      <c r="E7644" s="58"/>
      <c r="F7644" s="58"/>
      <c r="G7644" s="58"/>
      <c r="H7644" s="58"/>
      <c r="I7644" s="58"/>
      <c r="J7644" s="58"/>
      <c r="K7644" s="58"/>
      <c r="L7644" s="58"/>
      <c r="M7644" s="58"/>
      <c r="N7644" s="58"/>
      <c r="O7644" s="58"/>
      <c r="P7644" s="58"/>
      <c r="Q7644" s="58"/>
      <c r="R7644" s="58"/>
      <c r="S7644" s="58"/>
      <c r="T7644" s="58"/>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6"/>
      <c r="B7645" s="159"/>
      <c r="C7645" s="57"/>
      <c r="D7645" s="58"/>
      <c r="E7645" s="58"/>
      <c r="F7645" s="58"/>
      <c r="G7645" s="58"/>
      <c r="H7645" s="58"/>
      <c r="I7645" s="58"/>
      <c r="J7645" s="58"/>
      <c r="K7645" s="58"/>
      <c r="L7645" s="58"/>
      <c r="M7645" s="58"/>
      <c r="N7645" s="58"/>
      <c r="O7645" s="58"/>
      <c r="P7645" s="58"/>
      <c r="Q7645" s="58"/>
      <c r="R7645" s="58"/>
      <c r="S7645" s="58"/>
      <c r="T7645" s="58"/>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6"/>
      <c r="B7646" s="159"/>
      <c r="C7646" s="57"/>
      <c r="D7646" s="58"/>
      <c r="E7646" s="58"/>
      <c r="F7646" s="58"/>
      <c r="G7646" s="58"/>
      <c r="H7646" s="58"/>
      <c r="I7646" s="58"/>
      <c r="J7646" s="58"/>
      <c r="K7646" s="58"/>
      <c r="L7646" s="58"/>
      <c r="M7646" s="58"/>
      <c r="N7646" s="58"/>
      <c r="O7646" s="58"/>
      <c r="P7646" s="58"/>
      <c r="Q7646" s="58"/>
      <c r="R7646" s="58"/>
      <c r="S7646" s="58"/>
      <c r="T7646" s="58"/>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6"/>
      <c r="B7647" s="159"/>
      <c r="C7647" s="57"/>
      <c r="D7647" s="58"/>
      <c r="E7647" s="58"/>
      <c r="F7647" s="58"/>
      <c r="G7647" s="58"/>
      <c r="H7647" s="58"/>
      <c r="I7647" s="58"/>
      <c r="J7647" s="58"/>
      <c r="K7647" s="58"/>
      <c r="L7647" s="58"/>
      <c r="M7647" s="58"/>
      <c r="N7647" s="58"/>
      <c r="O7647" s="58"/>
      <c r="P7647" s="58"/>
      <c r="Q7647" s="58"/>
      <c r="R7647" s="58"/>
      <c r="S7647" s="58"/>
      <c r="T7647" s="58"/>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6"/>
      <c r="B7648" s="159"/>
      <c r="C7648" s="57"/>
      <c r="D7648" s="58"/>
      <c r="E7648" s="58"/>
      <c r="F7648" s="58"/>
      <c r="G7648" s="58"/>
      <c r="H7648" s="58"/>
      <c r="I7648" s="58"/>
      <c r="J7648" s="58"/>
      <c r="K7648" s="58"/>
      <c r="L7648" s="58"/>
      <c r="M7648" s="58"/>
      <c r="N7648" s="58"/>
      <c r="O7648" s="58"/>
      <c r="P7648" s="58"/>
      <c r="Q7648" s="58"/>
      <c r="R7648" s="58"/>
      <c r="S7648" s="58"/>
      <c r="T7648" s="58"/>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6"/>
      <c r="B7649" s="159"/>
      <c r="C7649" s="57"/>
      <c r="D7649" s="58"/>
      <c r="E7649" s="58"/>
      <c r="F7649" s="58"/>
      <c r="G7649" s="58"/>
      <c r="H7649" s="58"/>
      <c r="I7649" s="58"/>
      <c r="J7649" s="58"/>
      <c r="K7649" s="58"/>
      <c r="L7649" s="58"/>
      <c r="M7649" s="58"/>
      <c r="N7649" s="58"/>
      <c r="O7649" s="58"/>
      <c r="P7649" s="58"/>
      <c r="Q7649" s="58"/>
      <c r="R7649" s="58"/>
      <c r="S7649" s="58"/>
      <c r="T7649" s="58"/>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6"/>
      <c r="B7650" s="159"/>
      <c r="C7650" s="57"/>
      <c r="D7650" s="58"/>
      <c r="E7650" s="58"/>
      <c r="F7650" s="58"/>
      <c r="G7650" s="58"/>
      <c r="H7650" s="58"/>
      <c r="I7650" s="58"/>
      <c r="J7650" s="58"/>
      <c r="K7650" s="58"/>
      <c r="L7650" s="58"/>
      <c r="M7650" s="58"/>
      <c r="N7650" s="58"/>
      <c r="O7650" s="58"/>
      <c r="P7650" s="58"/>
      <c r="Q7650" s="58"/>
      <c r="R7650" s="58"/>
      <c r="S7650" s="58"/>
      <c r="T7650" s="58"/>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6"/>
      <c r="B7651" s="159"/>
      <c r="C7651" s="57"/>
      <c r="D7651" s="58"/>
      <c r="E7651" s="58"/>
      <c r="F7651" s="58"/>
      <c r="G7651" s="58"/>
      <c r="H7651" s="58"/>
      <c r="I7651" s="58"/>
      <c r="J7651" s="58"/>
      <c r="K7651" s="58"/>
      <c r="L7651" s="58"/>
      <c r="M7651" s="58"/>
      <c r="N7651" s="58"/>
      <c r="O7651" s="58"/>
      <c r="P7651" s="58"/>
      <c r="Q7651" s="58"/>
      <c r="R7651" s="58"/>
      <c r="S7651" s="58"/>
      <c r="T7651" s="58"/>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6"/>
      <c r="B7652" s="159"/>
      <c r="C7652" s="57"/>
      <c r="D7652" s="58"/>
      <c r="E7652" s="58"/>
      <c r="F7652" s="58"/>
      <c r="G7652" s="58"/>
      <c r="H7652" s="58"/>
      <c r="I7652" s="58"/>
      <c r="J7652" s="58"/>
      <c r="K7652" s="58"/>
      <c r="L7652" s="58"/>
      <c r="M7652" s="58"/>
      <c r="N7652" s="58"/>
      <c r="O7652" s="58"/>
      <c r="P7652" s="58"/>
      <c r="Q7652" s="58"/>
      <c r="R7652" s="58"/>
      <c r="S7652" s="58"/>
      <c r="T7652" s="58"/>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6"/>
      <c r="B7653" s="159"/>
      <c r="C7653" s="57"/>
      <c r="D7653" s="58"/>
      <c r="E7653" s="58"/>
      <c r="F7653" s="58"/>
      <c r="G7653" s="58"/>
      <c r="H7653" s="58"/>
      <c r="I7653" s="58"/>
      <c r="J7653" s="58"/>
      <c r="K7653" s="58"/>
      <c r="L7653" s="58"/>
      <c r="M7653" s="58"/>
      <c r="N7653" s="58"/>
      <c r="O7653" s="58"/>
      <c r="P7653" s="58"/>
      <c r="Q7653" s="58"/>
      <c r="R7653" s="58"/>
      <c r="S7653" s="58"/>
      <c r="T7653" s="58"/>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6"/>
      <c r="B7654" s="159"/>
      <c r="C7654" s="57"/>
      <c r="D7654" s="58"/>
      <c r="E7654" s="58"/>
      <c r="F7654" s="58"/>
      <c r="G7654" s="58"/>
      <c r="H7654" s="58"/>
      <c r="I7654" s="58"/>
      <c r="J7654" s="58"/>
      <c r="K7654" s="58"/>
      <c r="L7654" s="58"/>
      <c r="M7654" s="58"/>
      <c r="N7654" s="58"/>
      <c r="O7654" s="58"/>
      <c r="P7654" s="58"/>
      <c r="Q7654" s="58"/>
      <c r="R7654" s="58"/>
      <c r="S7654" s="58"/>
      <c r="T7654" s="58"/>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6"/>
      <c r="B7655" s="159"/>
      <c r="C7655" s="57"/>
      <c r="D7655" s="58"/>
      <c r="E7655" s="58"/>
      <c r="F7655" s="58"/>
      <c r="G7655" s="58"/>
      <c r="H7655" s="58"/>
      <c r="I7655" s="58"/>
      <c r="J7655" s="58"/>
      <c r="K7655" s="58"/>
      <c r="L7655" s="58"/>
      <c r="M7655" s="58"/>
      <c r="N7655" s="58"/>
      <c r="O7655" s="58"/>
      <c r="P7655" s="58"/>
      <c r="Q7655" s="58"/>
      <c r="R7655" s="58"/>
      <c r="S7655" s="58"/>
      <c r="T7655" s="58"/>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6"/>
      <c r="B7656" s="159"/>
      <c r="C7656" s="57"/>
      <c r="D7656" s="58"/>
      <c r="E7656" s="58"/>
      <c r="F7656" s="58"/>
      <c r="G7656" s="58"/>
      <c r="H7656" s="58"/>
      <c r="I7656" s="58"/>
      <c r="J7656" s="58"/>
      <c r="K7656" s="58"/>
      <c r="L7656" s="58"/>
      <c r="M7656" s="58"/>
      <c r="N7656" s="58"/>
      <c r="O7656" s="58"/>
      <c r="P7656" s="58"/>
      <c r="Q7656" s="58"/>
      <c r="R7656" s="58"/>
      <c r="S7656" s="58"/>
      <c r="T7656" s="58"/>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6"/>
      <c r="B7657" s="159"/>
      <c r="C7657" s="57"/>
      <c r="D7657" s="58"/>
      <c r="E7657" s="58"/>
      <c r="F7657" s="58"/>
      <c r="G7657" s="58"/>
      <c r="H7657" s="58"/>
      <c r="I7657" s="58"/>
      <c r="J7657" s="58"/>
      <c r="K7657" s="58"/>
      <c r="L7657" s="58"/>
      <c r="M7657" s="58"/>
      <c r="N7657" s="58"/>
      <c r="O7657" s="58"/>
      <c r="P7657" s="58"/>
      <c r="Q7657" s="58"/>
      <c r="R7657" s="58"/>
      <c r="S7657" s="58"/>
      <c r="T7657" s="58"/>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6"/>
      <c r="B7658" s="159"/>
      <c r="C7658" s="57"/>
      <c r="D7658" s="58"/>
      <c r="E7658" s="58"/>
      <c r="F7658" s="58"/>
      <c r="G7658" s="58"/>
      <c r="H7658" s="58"/>
      <c r="I7658" s="58"/>
      <c r="J7658" s="58"/>
      <c r="K7658" s="58"/>
      <c r="L7658" s="58"/>
      <c r="M7658" s="58"/>
      <c r="N7658" s="58"/>
      <c r="O7658" s="58"/>
      <c r="P7658" s="58"/>
      <c r="Q7658" s="58"/>
      <c r="R7658" s="58"/>
      <c r="S7658" s="58"/>
      <c r="T7658" s="58"/>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6"/>
      <c r="B7659" s="159"/>
      <c r="C7659" s="57"/>
      <c r="D7659" s="58"/>
      <c r="E7659" s="58"/>
      <c r="F7659" s="58"/>
      <c r="G7659" s="58"/>
      <c r="H7659" s="58"/>
      <c r="I7659" s="58"/>
      <c r="J7659" s="58"/>
      <c r="K7659" s="58"/>
      <c r="L7659" s="58"/>
      <c r="M7659" s="58"/>
      <c r="N7659" s="58"/>
      <c r="O7659" s="58"/>
      <c r="P7659" s="58"/>
      <c r="Q7659" s="58"/>
      <c r="R7659" s="58"/>
      <c r="S7659" s="58"/>
      <c r="T7659" s="58"/>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6"/>
      <c r="B7660" s="159"/>
      <c r="C7660" s="57"/>
      <c r="D7660" s="58"/>
      <c r="E7660" s="58"/>
      <c r="F7660" s="58"/>
      <c r="G7660" s="58"/>
      <c r="H7660" s="58"/>
      <c r="I7660" s="58"/>
      <c r="J7660" s="58"/>
      <c r="K7660" s="58"/>
      <c r="L7660" s="58"/>
      <c r="M7660" s="58"/>
      <c r="N7660" s="58"/>
      <c r="O7660" s="58"/>
      <c r="P7660" s="58"/>
      <c r="Q7660" s="58"/>
      <c r="R7660" s="58"/>
      <c r="S7660" s="58"/>
      <c r="T7660" s="58"/>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6"/>
      <c r="B7661" s="159"/>
      <c r="C7661" s="57"/>
      <c r="D7661" s="58"/>
      <c r="E7661" s="58"/>
      <c r="F7661" s="58"/>
      <c r="G7661" s="58"/>
      <c r="H7661" s="58"/>
      <c r="I7661" s="58"/>
      <c r="J7661" s="58"/>
      <c r="K7661" s="58"/>
      <c r="L7661" s="58"/>
      <c r="M7661" s="58"/>
      <c r="N7661" s="58"/>
      <c r="O7661" s="58"/>
      <c r="P7661" s="58"/>
      <c r="Q7661" s="58"/>
      <c r="R7661" s="58"/>
      <c r="S7661" s="58"/>
      <c r="T7661" s="58"/>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6"/>
      <c r="B7662" s="159"/>
      <c r="C7662" s="57"/>
      <c r="D7662" s="58"/>
      <c r="E7662" s="58"/>
      <c r="F7662" s="58"/>
      <c r="G7662" s="58"/>
      <c r="H7662" s="58"/>
      <c r="I7662" s="58"/>
      <c r="J7662" s="58"/>
      <c r="K7662" s="58"/>
      <c r="L7662" s="58"/>
      <c r="M7662" s="58"/>
      <c r="N7662" s="58"/>
      <c r="O7662" s="58"/>
      <c r="P7662" s="58"/>
      <c r="Q7662" s="58"/>
      <c r="R7662" s="58"/>
      <c r="S7662" s="58"/>
      <c r="T7662" s="58"/>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6"/>
      <c r="B7663" s="159"/>
      <c r="C7663" s="57"/>
      <c r="D7663" s="58"/>
      <c r="E7663" s="58"/>
      <c r="F7663" s="58"/>
      <c r="G7663" s="58"/>
      <c r="H7663" s="58"/>
      <c r="I7663" s="58"/>
      <c r="J7663" s="58"/>
      <c r="K7663" s="58"/>
      <c r="L7663" s="58"/>
      <c r="M7663" s="58"/>
      <c r="N7663" s="58"/>
      <c r="O7663" s="58"/>
      <c r="P7663" s="58"/>
      <c r="Q7663" s="58"/>
      <c r="R7663" s="58"/>
      <c r="S7663" s="58"/>
      <c r="T7663" s="58"/>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6"/>
      <c r="B7664" s="159"/>
      <c r="C7664" s="57"/>
      <c r="D7664" s="58"/>
      <c r="E7664" s="58"/>
      <c r="F7664" s="58"/>
      <c r="G7664" s="58"/>
      <c r="H7664" s="58"/>
      <c r="I7664" s="58"/>
      <c r="J7664" s="58"/>
      <c r="K7664" s="58"/>
      <c r="L7664" s="58"/>
      <c r="M7664" s="58"/>
      <c r="N7664" s="58"/>
      <c r="O7664" s="58"/>
      <c r="P7664" s="58"/>
      <c r="Q7664" s="58"/>
      <c r="R7664" s="58"/>
      <c r="S7664" s="58"/>
      <c r="T7664" s="58"/>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6"/>
      <c r="B7665" s="159"/>
      <c r="C7665" s="57"/>
      <c r="D7665" s="58"/>
      <c r="E7665" s="58"/>
      <c r="F7665" s="58"/>
      <c r="G7665" s="58"/>
      <c r="H7665" s="58"/>
      <c r="I7665" s="58"/>
      <c r="J7665" s="58"/>
      <c r="K7665" s="58"/>
      <c r="L7665" s="58"/>
      <c r="M7665" s="58"/>
      <c r="N7665" s="58"/>
      <c r="O7665" s="58"/>
      <c r="P7665" s="58"/>
      <c r="Q7665" s="58"/>
      <c r="R7665" s="58"/>
      <c r="S7665" s="58"/>
      <c r="T7665" s="58"/>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6"/>
      <c r="B7666" s="159"/>
      <c r="C7666" s="57"/>
      <c r="D7666" s="58"/>
      <c r="E7666" s="58"/>
      <c r="F7666" s="58"/>
      <c r="G7666" s="58"/>
      <c r="H7666" s="58"/>
      <c r="I7666" s="58"/>
      <c r="J7666" s="58"/>
      <c r="K7666" s="58"/>
      <c r="L7666" s="58"/>
      <c r="M7666" s="58"/>
      <c r="N7666" s="58"/>
      <c r="O7666" s="58"/>
      <c r="P7666" s="58"/>
      <c r="Q7666" s="58"/>
      <c r="R7666" s="58"/>
      <c r="S7666" s="58"/>
      <c r="T7666" s="58"/>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6"/>
      <c r="B7667" s="159"/>
      <c r="C7667" s="57"/>
      <c r="D7667" s="58"/>
      <c r="E7667" s="58"/>
      <c r="F7667" s="58"/>
      <c r="G7667" s="58"/>
      <c r="H7667" s="58"/>
      <c r="I7667" s="58"/>
      <c r="J7667" s="58"/>
      <c r="K7667" s="58"/>
      <c r="L7667" s="58"/>
      <c r="M7667" s="58"/>
      <c r="N7667" s="58"/>
      <c r="O7667" s="58"/>
      <c r="P7667" s="58"/>
      <c r="Q7667" s="58"/>
      <c r="R7667" s="58"/>
      <c r="S7667" s="58"/>
      <c r="T7667" s="58"/>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6"/>
      <c r="B7668" s="159"/>
      <c r="C7668" s="57"/>
      <c r="D7668" s="58"/>
      <c r="E7668" s="58"/>
      <c r="F7668" s="58"/>
      <c r="G7668" s="58"/>
      <c r="H7668" s="58"/>
      <c r="I7668" s="58"/>
      <c r="J7668" s="58"/>
      <c r="K7668" s="58"/>
      <c r="L7668" s="58"/>
      <c r="M7668" s="58"/>
      <c r="N7668" s="58"/>
      <c r="O7668" s="58"/>
      <c r="P7668" s="58"/>
      <c r="Q7668" s="58"/>
      <c r="R7668" s="58"/>
      <c r="S7668" s="58"/>
      <c r="T7668" s="58"/>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6"/>
      <c r="B7669" s="159"/>
      <c r="C7669" s="57"/>
      <c r="D7669" s="58"/>
      <c r="E7669" s="58"/>
      <c r="F7669" s="58"/>
      <c r="G7669" s="58"/>
      <c r="H7669" s="58"/>
      <c r="I7669" s="58"/>
      <c r="J7669" s="58"/>
      <c r="K7669" s="58"/>
      <c r="L7669" s="58"/>
      <c r="M7669" s="58"/>
      <c r="N7669" s="58"/>
      <c r="O7669" s="58"/>
      <c r="P7669" s="58"/>
      <c r="Q7669" s="58"/>
      <c r="R7669" s="58"/>
      <c r="S7669" s="58"/>
      <c r="T7669" s="58"/>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6"/>
      <c r="B7670" s="159"/>
      <c r="C7670" s="57"/>
      <c r="D7670" s="58"/>
      <c r="E7670" s="58"/>
      <c r="F7670" s="58"/>
      <c r="G7670" s="58"/>
      <c r="H7670" s="58"/>
      <c r="I7670" s="58"/>
      <c r="J7670" s="58"/>
      <c r="K7670" s="58"/>
      <c r="L7670" s="58"/>
      <c r="M7670" s="58"/>
      <c r="N7670" s="58"/>
      <c r="O7670" s="58"/>
      <c r="P7670" s="58"/>
      <c r="Q7670" s="58"/>
      <c r="R7670" s="58"/>
      <c r="S7670" s="58"/>
      <c r="T7670" s="58"/>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6"/>
      <c r="B7671" s="159"/>
      <c r="C7671" s="57"/>
      <c r="D7671" s="58"/>
      <c r="E7671" s="58"/>
      <c r="F7671" s="58"/>
      <c r="G7671" s="58"/>
      <c r="H7671" s="58"/>
      <c r="I7671" s="58"/>
      <c r="J7671" s="58"/>
      <c r="K7671" s="58"/>
      <c r="L7671" s="58"/>
      <c r="M7671" s="58"/>
      <c r="N7671" s="58"/>
      <c r="O7671" s="58"/>
      <c r="P7671" s="58"/>
      <c r="Q7671" s="58"/>
      <c r="R7671" s="58"/>
      <c r="S7671" s="58"/>
      <c r="T7671" s="58"/>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6"/>
      <c r="B7672" s="159"/>
      <c r="C7672" s="57"/>
      <c r="D7672" s="58"/>
      <c r="E7672" s="58"/>
      <c r="F7672" s="58"/>
      <c r="G7672" s="58"/>
      <c r="H7672" s="58"/>
      <c r="I7672" s="58"/>
      <c r="J7672" s="58"/>
      <c r="K7672" s="58"/>
      <c r="L7672" s="58"/>
      <c r="M7672" s="58"/>
      <c r="N7672" s="58"/>
      <c r="O7672" s="58"/>
      <c r="P7672" s="58"/>
      <c r="Q7672" s="58"/>
      <c r="R7672" s="58"/>
      <c r="S7672" s="58"/>
      <c r="T7672" s="58"/>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6"/>
      <c r="B7673" s="159"/>
      <c r="C7673" s="57"/>
      <c r="D7673" s="58"/>
      <c r="E7673" s="58"/>
      <c r="F7673" s="58"/>
      <c r="G7673" s="58"/>
      <c r="H7673" s="58"/>
      <c r="I7673" s="58"/>
      <c r="J7673" s="58"/>
      <c r="K7673" s="58"/>
      <c r="L7673" s="58"/>
      <c r="M7673" s="58"/>
      <c r="N7673" s="58"/>
      <c r="O7673" s="58"/>
      <c r="P7673" s="58"/>
      <c r="Q7673" s="58"/>
      <c r="R7673" s="58"/>
      <c r="S7673" s="58"/>
      <c r="T7673" s="58"/>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6"/>
      <c r="B7674" s="159"/>
      <c r="C7674" s="57"/>
      <c r="D7674" s="58"/>
      <c r="E7674" s="58"/>
      <c r="F7674" s="58"/>
      <c r="G7674" s="58"/>
      <c r="H7674" s="58"/>
      <c r="I7674" s="58"/>
      <c r="J7674" s="58"/>
      <c r="K7674" s="58"/>
      <c r="L7674" s="58"/>
      <c r="M7674" s="58"/>
      <c r="N7674" s="58"/>
      <c r="O7674" s="58"/>
      <c r="P7674" s="58"/>
      <c r="Q7674" s="58"/>
      <c r="R7674" s="58"/>
      <c r="S7674" s="58"/>
      <c r="T7674" s="58"/>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6"/>
      <c r="B7675" s="159"/>
      <c r="C7675" s="57"/>
      <c r="D7675" s="58"/>
      <c r="E7675" s="58"/>
      <c r="F7675" s="58"/>
      <c r="G7675" s="58"/>
      <c r="H7675" s="58"/>
      <c r="I7675" s="58"/>
      <c r="J7675" s="58"/>
      <c r="K7675" s="58"/>
      <c r="L7675" s="58"/>
      <c r="M7675" s="58"/>
      <c r="N7675" s="58"/>
      <c r="O7675" s="58"/>
      <c r="P7675" s="58"/>
      <c r="Q7675" s="58"/>
      <c r="R7675" s="58"/>
      <c r="S7675" s="58"/>
      <c r="T7675" s="58"/>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6"/>
      <c r="B7676" s="159"/>
      <c r="C7676" s="57"/>
      <c r="D7676" s="58"/>
      <c r="E7676" s="58"/>
      <c r="F7676" s="58"/>
      <c r="G7676" s="58"/>
      <c r="H7676" s="58"/>
      <c r="I7676" s="58"/>
      <c r="J7676" s="58"/>
      <c r="K7676" s="58"/>
      <c r="L7676" s="58"/>
      <c r="M7676" s="58"/>
      <c r="N7676" s="58"/>
      <c r="O7676" s="58"/>
      <c r="P7676" s="58"/>
      <c r="Q7676" s="58"/>
      <c r="R7676" s="58"/>
      <c r="S7676" s="58"/>
      <c r="T7676" s="58"/>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6"/>
      <c r="B7677" s="159"/>
      <c r="C7677" s="57"/>
      <c r="D7677" s="58"/>
      <c r="E7677" s="58"/>
      <c r="F7677" s="58"/>
      <c r="G7677" s="58"/>
      <c r="H7677" s="58"/>
      <c r="I7677" s="58"/>
      <c r="J7677" s="58"/>
      <c r="K7677" s="58"/>
      <c r="L7677" s="58"/>
      <c r="M7677" s="58"/>
      <c r="N7677" s="58"/>
      <c r="O7677" s="58"/>
      <c r="P7677" s="58"/>
      <c r="Q7677" s="58"/>
      <c r="R7677" s="58"/>
      <c r="S7677" s="58"/>
      <c r="T7677" s="58"/>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6"/>
      <c r="B7678" s="159"/>
      <c r="C7678" s="57"/>
      <c r="D7678" s="58"/>
      <c r="E7678" s="58"/>
      <c r="F7678" s="58"/>
      <c r="G7678" s="58"/>
      <c r="H7678" s="58"/>
      <c r="I7678" s="58"/>
      <c r="J7678" s="58"/>
      <c r="K7678" s="58"/>
      <c r="L7678" s="58"/>
      <c r="M7678" s="58"/>
      <c r="N7678" s="58"/>
      <c r="O7678" s="58"/>
      <c r="P7678" s="58"/>
      <c r="Q7678" s="58"/>
      <c r="R7678" s="58"/>
      <c r="S7678" s="58"/>
      <c r="T7678" s="58"/>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6"/>
      <c r="B7679" s="159"/>
      <c r="C7679" s="57"/>
      <c r="D7679" s="58"/>
      <c r="E7679" s="58"/>
      <c r="F7679" s="58"/>
      <c r="G7679" s="58"/>
      <c r="H7679" s="58"/>
      <c r="I7679" s="58"/>
      <c r="J7679" s="58"/>
      <c r="K7679" s="58"/>
      <c r="L7679" s="58"/>
      <c r="M7679" s="58"/>
      <c r="N7679" s="58"/>
      <c r="O7679" s="58"/>
      <c r="P7679" s="58"/>
      <c r="Q7679" s="58"/>
      <c r="R7679" s="58"/>
      <c r="S7679" s="58"/>
      <c r="T7679" s="58"/>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6"/>
      <c r="B7680" s="159"/>
      <c r="C7680" s="57"/>
      <c r="D7680" s="58"/>
      <c r="E7680" s="58"/>
      <c r="F7680" s="58"/>
      <c r="G7680" s="58"/>
      <c r="H7680" s="58"/>
      <c r="I7680" s="58"/>
      <c r="J7680" s="58"/>
      <c r="K7680" s="58"/>
      <c r="L7680" s="58"/>
      <c r="M7680" s="58"/>
      <c r="N7680" s="58"/>
      <c r="O7680" s="58"/>
      <c r="P7680" s="58"/>
      <c r="Q7680" s="58"/>
      <c r="R7680" s="58"/>
      <c r="S7680" s="58"/>
      <c r="T7680" s="58"/>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6"/>
      <c r="B7681" s="159"/>
      <c r="C7681" s="57"/>
      <c r="D7681" s="58"/>
      <c r="E7681" s="58"/>
      <c r="F7681" s="58"/>
      <c r="G7681" s="58"/>
      <c r="H7681" s="58"/>
      <c r="I7681" s="58"/>
      <c r="J7681" s="58"/>
      <c r="K7681" s="58"/>
      <c r="L7681" s="58"/>
      <c r="M7681" s="58"/>
      <c r="N7681" s="58"/>
      <c r="O7681" s="58"/>
      <c r="P7681" s="58"/>
      <c r="Q7681" s="58"/>
      <c r="R7681" s="58"/>
      <c r="S7681" s="58"/>
      <c r="T7681" s="58"/>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6"/>
      <c r="B7682" s="159"/>
      <c r="C7682" s="57"/>
      <c r="D7682" s="58"/>
      <c r="E7682" s="58"/>
      <c r="F7682" s="58"/>
      <c r="G7682" s="58"/>
      <c r="H7682" s="58"/>
      <c r="I7682" s="58"/>
      <c r="J7682" s="58"/>
      <c r="K7682" s="58"/>
      <c r="L7682" s="58"/>
      <c r="M7682" s="58"/>
      <c r="N7682" s="58"/>
      <c r="O7682" s="58"/>
      <c r="P7682" s="58"/>
      <c r="Q7682" s="58"/>
      <c r="R7682" s="58"/>
      <c r="S7682" s="58"/>
      <c r="T7682" s="58"/>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6"/>
      <c r="B7683" s="159"/>
      <c r="C7683" s="57"/>
      <c r="D7683" s="58"/>
      <c r="E7683" s="58"/>
      <c r="F7683" s="58"/>
      <c r="G7683" s="58"/>
      <c r="H7683" s="58"/>
      <c r="I7683" s="58"/>
      <c r="J7683" s="58"/>
      <c r="K7683" s="58"/>
      <c r="L7683" s="58"/>
      <c r="M7683" s="58"/>
      <c r="N7683" s="58"/>
      <c r="O7683" s="58"/>
      <c r="P7683" s="58"/>
      <c r="Q7683" s="58"/>
      <c r="R7683" s="58"/>
      <c r="S7683" s="58"/>
      <c r="T7683" s="58"/>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6"/>
      <c r="B7684" s="159"/>
      <c r="C7684" s="57"/>
      <c r="D7684" s="58"/>
      <c r="E7684" s="58"/>
      <c r="F7684" s="58"/>
      <c r="G7684" s="58"/>
      <c r="H7684" s="58"/>
      <c r="I7684" s="58"/>
      <c r="J7684" s="58"/>
      <c r="K7684" s="58"/>
      <c r="L7684" s="58"/>
      <c r="M7684" s="58"/>
      <c r="N7684" s="58"/>
      <c r="O7684" s="58"/>
      <c r="P7684" s="58"/>
      <c r="Q7684" s="58"/>
      <c r="R7684" s="58"/>
      <c r="S7684" s="58"/>
      <c r="T7684" s="58"/>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6"/>
      <c r="B7685" s="159"/>
      <c r="C7685" s="57"/>
      <c r="D7685" s="58"/>
      <c r="E7685" s="58"/>
      <c r="F7685" s="58"/>
      <c r="G7685" s="58"/>
      <c r="H7685" s="58"/>
      <c r="I7685" s="58"/>
      <c r="J7685" s="58"/>
      <c r="K7685" s="58"/>
      <c r="L7685" s="58"/>
      <c r="M7685" s="58"/>
      <c r="N7685" s="58"/>
      <c r="O7685" s="58"/>
      <c r="P7685" s="58"/>
      <c r="Q7685" s="58"/>
      <c r="R7685" s="58"/>
      <c r="S7685" s="58"/>
      <c r="T7685" s="58"/>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6"/>
      <c r="B7686" s="159"/>
      <c r="C7686" s="57"/>
      <c r="D7686" s="58"/>
      <c r="E7686" s="58"/>
      <c r="F7686" s="58"/>
      <c r="G7686" s="58"/>
      <c r="H7686" s="58"/>
      <c r="I7686" s="58"/>
      <c r="J7686" s="58"/>
      <c r="K7686" s="58"/>
      <c r="L7686" s="58"/>
      <c r="M7686" s="58"/>
      <c r="N7686" s="58"/>
      <c r="O7686" s="58"/>
      <c r="P7686" s="58"/>
      <c r="Q7686" s="58"/>
      <c r="R7686" s="58"/>
      <c r="S7686" s="58"/>
      <c r="T7686" s="58"/>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6"/>
      <c r="B7687" s="159"/>
      <c r="C7687" s="57"/>
      <c r="D7687" s="58"/>
      <c r="E7687" s="58"/>
      <c r="F7687" s="58"/>
      <c r="G7687" s="58"/>
      <c r="H7687" s="58"/>
      <c r="I7687" s="58"/>
      <c r="J7687" s="58"/>
      <c r="K7687" s="58"/>
      <c r="L7687" s="58"/>
      <c r="M7687" s="58"/>
      <c r="N7687" s="58"/>
      <c r="O7687" s="58"/>
      <c r="P7687" s="58"/>
      <c r="Q7687" s="58"/>
      <c r="R7687" s="58"/>
      <c r="S7687" s="58"/>
      <c r="T7687" s="58"/>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6"/>
      <c r="B7688" s="159"/>
      <c r="C7688" s="57"/>
      <c r="D7688" s="58"/>
      <c r="E7688" s="58"/>
      <c r="F7688" s="58"/>
      <c r="G7688" s="58"/>
      <c r="H7688" s="58"/>
      <c r="I7688" s="58"/>
      <c r="J7688" s="58"/>
      <c r="K7688" s="58"/>
      <c r="L7688" s="58"/>
      <c r="M7688" s="58"/>
      <c r="N7688" s="58"/>
      <c r="O7688" s="58"/>
      <c r="P7688" s="58"/>
      <c r="Q7688" s="58"/>
      <c r="R7688" s="58"/>
      <c r="S7688" s="58"/>
      <c r="T7688" s="58"/>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6"/>
      <c r="B7689" s="159"/>
      <c r="C7689" s="57"/>
      <c r="D7689" s="58"/>
      <c r="E7689" s="58"/>
      <c r="F7689" s="58"/>
      <c r="G7689" s="58"/>
      <c r="H7689" s="58"/>
      <c r="I7689" s="58"/>
      <c r="J7689" s="58"/>
      <c r="K7689" s="58"/>
      <c r="L7689" s="58"/>
      <c r="M7689" s="58"/>
      <c r="N7689" s="58"/>
      <c r="O7689" s="58"/>
      <c r="P7689" s="58"/>
      <c r="Q7689" s="58"/>
      <c r="R7689" s="58"/>
      <c r="S7689" s="58"/>
      <c r="T7689" s="58"/>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6"/>
      <c r="B7690" s="159"/>
      <c r="C7690" s="57"/>
      <c r="D7690" s="58"/>
      <c r="E7690" s="58"/>
      <c r="F7690" s="58"/>
      <c r="G7690" s="58"/>
      <c r="H7690" s="58"/>
      <c r="I7690" s="58"/>
      <c r="J7690" s="58"/>
      <c r="K7690" s="58"/>
      <c r="L7690" s="58"/>
      <c r="M7690" s="58"/>
      <c r="N7690" s="58"/>
      <c r="O7690" s="58"/>
      <c r="P7690" s="58"/>
      <c r="Q7690" s="58"/>
      <c r="R7690" s="58"/>
      <c r="S7690" s="58"/>
      <c r="T7690" s="58"/>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6"/>
      <c r="B7691" s="159"/>
      <c r="C7691" s="57"/>
      <c r="D7691" s="58"/>
      <c r="E7691" s="58"/>
      <c r="F7691" s="58"/>
      <c r="G7691" s="58"/>
      <c r="H7691" s="58"/>
      <c r="I7691" s="58"/>
      <c r="J7691" s="58"/>
      <c r="K7691" s="58"/>
      <c r="L7691" s="58"/>
      <c r="M7691" s="58"/>
      <c r="N7691" s="58"/>
      <c r="O7691" s="58"/>
      <c r="P7691" s="58"/>
      <c r="Q7691" s="58"/>
      <c r="R7691" s="58"/>
      <c r="S7691" s="58"/>
      <c r="T7691" s="58"/>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6"/>
      <c r="B7692" s="159"/>
      <c r="C7692" s="57"/>
      <c r="D7692" s="58"/>
      <c r="E7692" s="58"/>
      <c r="F7692" s="58"/>
      <c r="G7692" s="58"/>
      <c r="H7692" s="58"/>
      <c r="I7692" s="58"/>
      <c r="J7692" s="58"/>
      <c r="K7692" s="58"/>
      <c r="L7692" s="58"/>
      <c r="M7692" s="58"/>
      <c r="N7692" s="58"/>
      <c r="O7692" s="58"/>
      <c r="P7692" s="58"/>
      <c r="Q7692" s="58"/>
      <c r="R7692" s="58"/>
      <c r="S7692" s="58"/>
      <c r="T7692" s="58"/>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6"/>
      <c r="B7693" s="159"/>
      <c r="C7693" s="57"/>
      <c r="D7693" s="58"/>
      <c r="E7693" s="58"/>
      <c r="F7693" s="58"/>
      <c r="G7693" s="58"/>
      <c r="H7693" s="58"/>
      <c r="I7693" s="58"/>
      <c r="J7693" s="58"/>
      <c r="K7693" s="58"/>
      <c r="L7693" s="58"/>
      <c r="M7693" s="58"/>
      <c r="N7693" s="58"/>
      <c r="O7693" s="58"/>
      <c r="P7693" s="58"/>
      <c r="Q7693" s="58"/>
      <c r="R7693" s="58"/>
      <c r="S7693" s="58"/>
      <c r="T7693" s="58"/>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6"/>
      <c r="B7694" s="159"/>
      <c r="C7694" s="57"/>
      <c r="D7694" s="58"/>
      <c r="E7694" s="58"/>
      <c r="F7694" s="58"/>
      <c r="G7694" s="58"/>
      <c r="H7694" s="58"/>
      <c r="I7694" s="58"/>
      <c r="J7694" s="58"/>
      <c r="K7694" s="58"/>
      <c r="L7694" s="58"/>
      <c r="M7694" s="58"/>
      <c r="N7694" s="58"/>
      <c r="O7694" s="58"/>
      <c r="P7694" s="58"/>
      <c r="Q7694" s="58"/>
      <c r="R7694" s="58"/>
      <c r="S7694" s="58"/>
      <c r="T7694" s="58"/>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6"/>
      <c r="B7695" s="159"/>
      <c r="C7695" s="57"/>
      <c r="D7695" s="58"/>
      <c r="E7695" s="58"/>
      <c r="F7695" s="58"/>
      <c r="G7695" s="58"/>
      <c r="H7695" s="58"/>
      <c r="I7695" s="58"/>
      <c r="J7695" s="58"/>
      <c r="K7695" s="58"/>
      <c r="L7695" s="58"/>
      <c r="M7695" s="58"/>
      <c r="N7695" s="58"/>
      <c r="O7695" s="58"/>
      <c r="P7695" s="58"/>
      <c r="Q7695" s="58"/>
      <c r="R7695" s="58"/>
      <c r="S7695" s="58"/>
      <c r="T7695" s="58"/>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6"/>
      <c r="B7696" s="159"/>
      <c r="C7696" s="57"/>
      <c r="D7696" s="58"/>
      <c r="E7696" s="58"/>
      <c r="F7696" s="58"/>
      <c r="G7696" s="58"/>
      <c r="H7696" s="58"/>
      <c r="I7696" s="58"/>
      <c r="J7696" s="58"/>
      <c r="K7696" s="58"/>
      <c r="L7696" s="58"/>
      <c r="M7696" s="58"/>
      <c r="N7696" s="58"/>
      <c r="O7696" s="58"/>
      <c r="P7696" s="58"/>
      <c r="Q7696" s="58"/>
      <c r="R7696" s="58"/>
      <c r="S7696" s="58"/>
      <c r="T7696" s="58"/>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6"/>
      <c r="B7697" s="159"/>
      <c r="C7697" s="57"/>
      <c r="D7697" s="58"/>
      <c r="E7697" s="58"/>
      <c r="F7697" s="58"/>
      <c r="G7697" s="58"/>
      <c r="H7697" s="58"/>
      <c r="I7697" s="58"/>
      <c r="J7697" s="58"/>
      <c r="K7697" s="58"/>
      <c r="L7697" s="58"/>
      <c r="M7697" s="58"/>
      <c r="N7697" s="58"/>
      <c r="O7697" s="58"/>
      <c r="P7697" s="58"/>
      <c r="Q7697" s="58"/>
      <c r="R7697" s="58"/>
      <c r="S7697" s="58"/>
      <c r="T7697" s="58"/>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6"/>
      <c r="B7698" s="159"/>
      <c r="C7698" s="57"/>
      <c r="D7698" s="58"/>
      <c r="E7698" s="58"/>
      <c r="F7698" s="58"/>
      <c r="G7698" s="58"/>
      <c r="H7698" s="58"/>
      <c r="I7698" s="58"/>
      <c r="J7698" s="58"/>
      <c r="K7698" s="58"/>
      <c r="L7698" s="58"/>
      <c r="M7698" s="58"/>
      <c r="N7698" s="58"/>
      <c r="O7698" s="58"/>
      <c r="P7698" s="58"/>
      <c r="Q7698" s="58"/>
      <c r="R7698" s="58"/>
      <c r="S7698" s="58"/>
      <c r="T7698" s="58"/>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6"/>
      <c r="B7699" s="159"/>
      <c r="C7699" s="57"/>
      <c r="D7699" s="58"/>
      <c r="E7699" s="58"/>
      <c r="F7699" s="58"/>
      <c r="G7699" s="58"/>
      <c r="H7699" s="58"/>
      <c r="I7699" s="58"/>
      <c r="J7699" s="58"/>
      <c r="K7699" s="58"/>
      <c r="L7699" s="58"/>
      <c r="M7699" s="58"/>
      <c r="N7699" s="58"/>
      <c r="O7699" s="58"/>
      <c r="P7699" s="58"/>
      <c r="Q7699" s="58"/>
      <c r="R7699" s="58"/>
      <c r="S7699" s="58"/>
      <c r="T7699" s="58"/>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6"/>
      <c r="B7700" s="159"/>
      <c r="C7700" s="57"/>
      <c r="D7700" s="58"/>
      <c r="E7700" s="58"/>
      <c r="F7700" s="58"/>
      <c r="G7700" s="58"/>
      <c r="H7700" s="58"/>
      <c r="I7700" s="58"/>
      <c r="J7700" s="58"/>
      <c r="K7700" s="58"/>
      <c r="L7700" s="58"/>
      <c r="M7700" s="58"/>
      <c r="N7700" s="58"/>
      <c r="O7700" s="58"/>
      <c r="P7700" s="58"/>
      <c r="Q7700" s="58"/>
      <c r="R7700" s="58"/>
      <c r="S7700" s="58"/>
      <c r="T7700" s="58"/>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6"/>
      <c r="B7701" s="159"/>
      <c r="C7701" s="57"/>
      <c r="D7701" s="58"/>
      <c r="E7701" s="58"/>
      <c r="F7701" s="58"/>
      <c r="G7701" s="58"/>
      <c r="H7701" s="58"/>
      <c r="I7701" s="58"/>
      <c r="J7701" s="58"/>
      <c r="K7701" s="58"/>
      <c r="L7701" s="58"/>
      <c r="M7701" s="58"/>
      <c r="N7701" s="58"/>
      <c r="O7701" s="58"/>
      <c r="P7701" s="58"/>
      <c r="Q7701" s="58"/>
      <c r="R7701" s="58"/>
      <c r="S7701" s="58"/>
      <c r="T7701" s="58"/>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6"/>
      <c r="B7702" s="159"/>
      <c r="C7702" s="57"/>
      <c r="D7702" s="58"/>
      <c r="E7702" s="58"/>
      <c r="F7702" s="58"/>
      <c r="G7702" s="58"/>
      <c r="H7702" s="58"/>
      <c r="I7702" s="58"/>
      <c r="J7702" s="58"/>
      <c r="K7702" s="58"/>
      <c r="L7702" s="58"/>
      <c r="M7702" s="58"/>
      <c r="N7702" s="58"/>
      <c r="O7702" s="58"/>
      <c r="P7702" s="58"/>
      <c r="Q7702" s="58"/>
      <c r="R7702" s="58"/>
      <c r="S7702" s="58"/>
      <c r="T7702" s="58"/>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6"/>
      <c r="B7703" s="159"/>
      <c r="C7703" s="57"/>
      <c r="D7703" s="58"/>
      <c r="E7703" s="58"/>
      <c r="F7703" s="58"/>
      <c r="G7703" s="58"/>
      <c r="H7703" s="58"/>
      <c r="I7703" s="58"/>
      <c r="J7703" s="58"/>
      <c r="K7703" s="58"/>
      <c r="L7703" s="58"/>
      <c r="M7703" s="58"/>
      <c r="N7703" s="58"/>
      <c r="O7703" s="58"/>
      <c r="P7703" s="58"/>
      <c r="Q7703" s="58"/>
      <c r="R7703" s="58"/>
      <c r="S7703" s="58"/>
      <c r="T7703" s="58"/>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6"/>
      <c r="B7704" s="159"/>
      <c r="C7704" s="57"/>
      <c r="D7704" s="58"/>
      <c r="E7704" s="58"/>
      <c r="F7704" s="58"/>
      <c r="G7704" s="58"/>
      <c r="H7704" s="58"/>
      <c r="I7704" s="58"/>
      <c r="J7704" s="58"/>
      <c r="K7704" s="58"/>
      <c r="L7704" s="58"/>
      <c r="M7704" s="58"/>
      <c r="N7704" s="58"/>
      <c r="O7704" s="58"/>
      <c r="P7704" s="58"/>
      <c r="Q7704" s="58"/>
      <c r="R7704" s="58"/>
      <c r="S7704" s="58"/>
      <c r="T7704" s="58"/>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6"/>
      <c r="B7705" s="159"/>
      <c r="C7705" s="57"/>
      <c r="D7705" s="58"/>
      <c r="E7705" s="58"/>
      <c r="F7705" s="58"/>
      <c r="G7705" s="58"/>
      <c r="H7705" s="58"/>
      <c r="I7705" s="58"/>
      <c r="J7705" s="58"/>
      <c r="K7705" s="58"/>
      <c r="L7705" s="58"/>
      <c r="M7705" s="58"/>
      <c r="N7705" s="58"/>
      <c r="O7705" s="58"/>
      <c r="P7705" s="58"/>
      <c r="Q7705" s="58"/>
      <c r="R7705" s="58"/>
      <c r="S7705" s="58"/>
      <c r="T7705" s="58"/>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6"/>
      <c r="B7706" s="159"/>
      <c r="C7706" s="57"/>
      <c r="D7706" s="58"/>
      <c r="E7706" s="58"/>
      <c r="F7706" s="58"/>
      <c r="G7706" s="58"/>
      <c r="H7706" s="58"/>
      <c r="I7706" s="58"/>
      <c r="J7706" s="58"/>
      <c r="K7706" s="58"/>
      <c r="L7706" s="58"/>
      <c r="M7706" s="58"/>
      <c r="N7706" s="58"/>
      <c r="O7706" s="58"/>
      <c r="P7706" s="58"/>
      <c r="Q7706" s="58"/>
      <c r="R7706" s="58"/>
      <c r="S7706" s="58"/>
      <c r="T7706" s="58"/>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6"/>
      <c r="B7707" s="159"/>
      <c r="C7707" s="57"/>
      <c r="D7707" s="58"/>
      <c r="E7707" s="58"/>
      <c r="F7707" s="58"/>
      <c r="G7707" s="58"/>
      <c r="H7707" s="58"/>
      <c r="I7707" s="58"/>
      <c r="J7707" s="58"/>
      <c r="K7707" s="58"/>
      <c r="L7707" s="58"/>
      <c r="M7707" s="58"/>
      <c r="N7707" s="58"/>
      <c r="O7707" s="58"/>
      <c r="P7707" s="58"/>
      <c r="Q7707" s="58"/>
      <c r="R7707" s="58"/>
      <c r="S7707" s="58"/>
      <c r="T7707" s="58"/>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6"/>
      <c r="B7708" s="159"/>
      <c r="C7708" s="57"/>
      <c r="D7708" s="58"/>
      <c r="E7708" s="58"/>
      <c r="F7708" s="58"/>
      <c r="G7708" s="58"/>
      <c r="H7708" s="58"/>
      <c r="I7708" s="58"/>
      <c r="J7708" s="58"/>
      <c r="K7708" s="58"/>
      <c r="L7708" s="58"/>
      <c r="M7708" s="58"/>
      <c r="N7708" s="58"/>
      <c r="O7708" s="58"/>
      <c r="P7708" s="58"/>
      <c r="Q7708" s="58"/>
      <c r="R7708" s="58"/>
      <c r="S7708" s="58"/>
      <c r="T7708" s="58"/>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6"/>
      <c r="B7709" s="159"/>
      <c r="C7709" s="57"/>
      <c r="D7709" s="58"/>
      <c r="E7709" s="58"/>
      <c r="F7709" s="58"/>
      <c r="G7709" s="58"/>
      <c r="H7709" s="58"/>
      <c r="I7709" s="58"/>
      <c r="J7709" s="58"/>
      <c r="K7709" s="58"/>
      <c r="L7709" s="58"/>
      <c r="M7709" s="58"/>
      <c r="N7709" s="58"/>
      <c r="O7709" s="58"/>
      <c r="P7709" s="58"/>
      <c r="Q7709" s="58"/>
      <c r="R7709" s="58"/>
      <c r="S7709" s="58"/>
      <c r="T7709" s="58"/>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6"/>
      <c r="B7710" s="159"/>
      <c r="C7710" s="57"/>
      <c r="D7710" s="58"/>
      <c r="E7710" s="58"/>
      <c r="F7710" s="58"/>
      <c r="G7710" s="58"/>
      <c r="H7710" s="58"/>
      <c r="I7710" s="58"/>
      <c r="J7710" s="58"/>
      <c r="K7710" s="58"/>
      <c r="L7710" s="58"/>
      <c r="M7710" s="58"/>
      <c r="N7710" s="58"/>
      <c r="O7710" s="58"/>
      <c r="P7710" s="58"/>
      <c r="Q7710" s="58"/>
      <c r="R7710" s="58"/>
      <c r="S7710" s="58"/>
      <c r="T7710" s="58"/>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6"/>
      <c r="B7711" s="159"/>
      <c r="C7711" s="57"/>
      <c r="D7711" s="58"/>
      <c r="E7711" s="58"/>
      <c r="F7711" s="58"/>
      <c r="G7711" s="58"/>
      <c r="H7711" s="58"/>
      <c r="I7711" s="58"/>
      <c r="J7711" s="58"/>
      <c r="K7711" s="58"/>
      <c r="L7711" s="58"/>
      <c r="M7711" s="58"/>
      <c r="N7711" s="58"/>
      <c r="O7711" s="58"/>
      <c r="P7711" s="58"/>
      <c r="Q7711" s="58"/>
      <c r="R7711" s="58"/>
      <c r="S7711" s="58"/>
      <c r="T7711" s="58"/>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6"/>
      <c r="B7712" s="159"/>
      <c r="C7712" s="57"/>
      <c r="D7712" s="58"/>
      <c r="E7712" s="58"/>
      <c r="F7712" s="58"/>
      <c r="G7712" s="58"/>
      <c r="H7712" s="58"/>
      <c r="I7712" s="58"/>
      <c r="J7712" s="58"/>
      <c r="K7712" s="58"/>
      <c r="L7712" s="58"/>
      <c r="M7712" s="58"/>
      <c r="N7712" s="58"/>
      <c r="O7712" s="58"/>
      <c r="P7712" s="58"/>
      <c r="Q7712" s="58"/>
      <c r="R7712" s="58"/>
      <c r="S7712" s="58"/>
      <c r="T7712" s="58"/>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6"/>
      <c r="B7713" s="159"/>
      <c r="C7713" s="57"/>
      <c r="D7713" s="58"/>
      <c r="E7713" s="58"/>
      <c r="F7713" s="58"/>
      <c r="G7713" s="58"/>
      <c r="H7713" s="58"/>
      <c r="I7713" s="58"/>
      <c r="J7713" s="58"/>
      <c r="K7713" s="58"/>
      <c r="L7713" s="58"/>
      <c r="M7713" s="58"/>
      <c r="N7713" s="58"/>
      <c r="O7713" s="58"/>
      <c r="P7713" s="58"/>
      <c r="Q7713" s="58"/>
      <c r="R7713" s="58"/>
      <c r="S7713" s="58"/>
      <c r="T7713" s="58"/>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6"/>
      <c r="B7714" s="159"/>
      <c r="C7714" s="57"/>
      <c r="D7714" s="58"/>
      <c r="E7714" s="58"/>
      <c r="F7714" s="58"/>
      <c r="G7714" s="58"/>
      <c r="H7714" s="58"/>
      <c r="I7714" s="58"/>
      <c r="J7714" s="58"/>
      <c r="K7714" s="58"/>
      <c r="L7714" s="58"/>
      <c r="M7714" s="58"/>
      <c r="N7714" s="58"/>
      <c r="O7714" s="58"/>
      <c r="P7714" s="58"/>
      <c r="Q7714" s="58"/>
      <c r="R7714" s="58"/>
      <c r="S7714" s="58"/>
      <c r="T7714" s="58"/>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6"/>
      <c r="B7715" s="159"/>
      <c r="C7715" s="57"/>
      <c r="D7715" s="58"/>
      <c r="E7715" s="58"/>
      <c r="F7715" s="58"/>
      <c r="G7715" s="58"/>
      <c r="H7715" s="58"/>
      <c r="I7715" s="58"/>
      <c r="J7715" s="58"/>
      <c r="K7715" s="58"/>
      <c r="L7715" s="58"/>
      <c r="M7715" s="58"/>
      <c r="N7715" s="58"/>
      <c r="O7715" s="58"/>
      <c r="P7715" s="58"/>
      <c r="Q7715" s="58"/>
      <c r="R7715" s="58"/>
      <c r="S7715" s="58"/>
      <c r="T7715" s="58"/>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6"/>
      <c r="B7716" s="159"/>
      <c r="C7716" s="57"/>
      <c r="D7716" s="58"/>
      <c r="E7716" s="58"/>
      <c r="F7716" s="58"/>
      <c r="G7716" s="58"/>
      <c r="H7716" s="58"/>
      <c r="I7716" s="58"/>
      <c r="J7716" s="58"/>
      <c r="K7716" s="58"/>
      <c r="L7716" s="58"/>
      <c r="M7716" s="58"/>
      <c r="N7716" s="58"/>
      <c r="O7716" s="58"/>
      <c r="P7716" s="58"/>
      <c r="Q7716" s="58"/>
      <c r="R7716" s="58"/>
      <c r="S7716" s="58"/>
      <c r="T7716" s="58"/>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6"/>
      <c r="B7717" s="159"/>
      <c r="C7717" s="57"/>
      <c r="D7717" s="58"/>
      <c r="E7717" s="58"/>
      <c r="F7717" s="58"/>
      <c r="G7717" s="58"/>
      <c r="H7717" s="58"/>
      <c r="I7717" s="58"/>
      <c r="J7717" s="58"/>
      <c r="K7717" s="58"/>
      <c r="L7717" s="58"/>
      <c r="M7717" s="58"/>
      <c r="N7717" s="58"/>
      <c r="O7717" s="58"/>
      <c r="P7717" s="58"/>
      <c r="Q7717" s="58"/>
      <c r="R7717" s="58"/>
      <c r="S7717" s="58"/>
      <c r="T7717" s="58"/>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6"/>
      <c r="B7718" s="159"/>
      <c r="C7718" s="57"/>
      <c r="D7718" s="58"/>
      <c r="E7718" s="58"/>
      <c r="F7718" s="58"/>
      <c r="G7718" s="58"/>
      <c r="H7718" s="58"/>
      <c r="I7718" s="58"/>
      <c r="J7718" s="58"/>
      <c r="K7718" s="58"/>
      <c r="L7718" s="58"/>
      <c r="M7718" s="58"/>
      <c r="N7718" s="58"/>
      <c r="O7718" s="58"/>
      <c r="P7718" s="58"/>
      <c r="Q7718" s="58"/>
      <c r="R7718" s="58"/>
      <c r="S7718" s="58"/>
      <c r="T7718" s="58"/>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6"/>
      <c r="B7719" s="159"/>
      <c r="C7719" s="57"/>
      <c r="D7719" s="58"/>
      <c r="E7719" s="58"/>
      <c r="F7719" s="58"/>
      <c r="G7719" s="58"/>
      <c r="H7719" s="58"/>
      <c r="I7719" s="58"/>
      <c r="J7719" s="58"/>
      <c r="K7719" s="58"/>
      <c r="L7719" s="58"/>
      <c r="M7719" s="58"/>
      <c r="N7719" s="58"/>
      <c r="O7719" s="58"/>
      <c r="P7719" s="58"/>
      <c r="Q7719" s="58"/>
      <c r="R7719" s="58"/>
      <c r="S7719" s="58"/>
      <c r="T7719" s="58"/>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6"/>
      <c r="B7720" s="159"/>
      <c r="C7720" s="57"/>
      <c r="D7720" s="58"/>
      <c r="E7720" s="58"/>
      <c r="F7720" s="58"/>
      <c r="G7720" s="58"/>
      <c r="H7720" s="58"/>
      <c r="I7720" s="58"/>
      <c r="J7720" s="58"/>
      <c r="K7720" s="58"/>
      <c r="L7720" s="58"/>
      <c r="M7720" s="58"/>
      <c r="N7720" s="58"/>
      <c r="O7720" s="58"/>
      <c r="P7720" s="58"/>
      <c r="Q7720" s="58"/>
      <c r="R7720" s="58"/>
      <c r="S7720" s="58"/>
      <c r="T7720" s="58"/>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6"/>
      <c r="B7721" s="159"/>
      <c r="C7721" s="57"/>
      <c r="D7721" s="58"/>
      <c r="E7721" s="58"/>
      <c r="F7721" s="58"/>
      <c r="G7721" s="58"/>
      <c r="H7721" s="58"/>
      <c r="I7721" s="58"/>
      <c r="J7721" s="58"/>
      <c r="K7721" s="58"/>
      <c r="L7721" s="58"/>
      <c r="M7721" s="58"/>
      <c r="N7721" s="58"/>
      <c r="O7721" s="58"/>
      <c r="P7721" s="58"/>
      <c r="Q7721" s="58"/>
      <c r="R7721" s="58"/>
      <c r="S7721" s="58"/>
      <c r="T7721" s="58"/>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6"/>
      <c r="B7722" s="159"/>
      <c r="C7722" s="57"/>
      <c r="D7722" s="58"/>
      <c r="E7722" s="58"/>
      <c r="F7722" s="58"/>
      <c r="G7722" s="58"/>
      <c r="H7722" s="58"/>
      <c r="I7722" s="58"/>
      <c r="J7722" s="58"/>
      <c r="K7722" s="58"/>
      <c r="L7722" s="58"/>
      <c r="M7722" s="58"/>
      <c r="N7722" s="58"/>
      <c r="O7722" s="58"/>
      <c r="P7722" s="58"/>
      <c r="Q7722" s="58"/>
      <c r="R7722" s="58"/>
      <c r="S7722" s="58"/>
      <c r="T7722" s="58"/>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6"/>
      <c r="B7723" s="159"/>
      <c r="C7723" s="57"/>
      <c r="D7723" s="58"/>
      <c r="E7723" s="58"/>
      <c r="F7723" s="58"/>
      <c r="G7723" s="58"/>
      <c r="H7723" s="58"/>
      <c r="I7723" s="58"/>
      <c r="J7723" s="58"/>
      <c r="K7723" s="58"/>
      <c r="L7723" s="58"/>
      <c r="M7723" s="58"/>
      <c r="N7723" s="58"/>
      <c r="O7723" s="58"/>
      <c r="P7723" s="58"/>
      <c r="Q7723" s="58"/>
      <c r="R7723" s="58"/>
      <c r="S7723" s="58"/>
      <c r="T7723" s="58"/>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6"/>
      <c r="B7724" s="159"/>
      <c r="C7724" s="57"/>
      <c r="D7724" s="58"/>
      <c r="E7724" s="58"/>
      <c r="F7724" s="58"/>
      <c r="G7724" s="58"/>
      <c r="H7724" s="58"/>
      <c r="I7724" s="58"/>
      <c r="J7724" s="58"/>
      <c r="K7724" s="58"/>
      <c r="L7724" s="58"/>
      <c r="M7724" s="58"/>
      <c r="N7724" s="58"/>
      <c r="O7724" s="58"/>
      <c r="P7724" s="58"/>
      <c r="Q7724" s="58"/>
      <c r="R7724" s="58"/>
      <c r="S7724" s="58"/>
      <c r="T7724" s="58"/>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6"/>
      <c r="B7725" s="159"/>
      <c r="C7725" s="57"/>
      <c r="D7725" s="58"/>
      <c r="E7725" s="58"/>
      <c r="F7725" s="58"/>
      <c r="G7725" s="58"/>
      <c r="H7725" s="58"/>
      <c r="I7725" s="58"/>
      <c r="J7725" s="58"/>
      <c r="K7725" s="58"/>
      <c r="L7725" s="58"/>
      <c r="M7725" s="58"/>
      <c r="N7725" s="58"/>
      <c r="O7725" s="58"/>
      <c r="P7725" s="58"/>
      <c r="Q7725" s="58"/>
      <c r="R7725" s="58"/>
      <c r="S7725" s="58"/>
      <c r="T7725" s="58"/>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6"/>
      <c r="B7726" s="159"/>
      <c r="C7726" s="57"/>
      <c r="D7726" s="58"/>
      <c r="E7726" s="58"/>
      <c r="F7726" s="58"/>
      <c r="G7726" s="58"/>
      <c r="H7726" s="58"/>
      <c r="I7726" s="58"/>
      <c r="J7726" s="58"/>
      <c r="K7726" s="58"/>
      <c r="L7726" s="58"/>
      <c r="M7726" s="58"/>
      <c r="N7726" s="58"/>
      <c r="O7726" s="58"/>
      <c r="P7726" s="58"/>
      <c r="Q7726" s="58"/>
      <c r="R7726" s="58"/>
      <c r="S7726" s="58"/>
      <c r="T7726" s="58"/>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6"/>
      <c r="B7727" s="159"/>
      <c r="C7727" s="57"/>
      <c r="D7727" s="58"/>
      <c r="E7727" s="58"/>
      <c r="F7727" s="58"/>
      <c r="G7727" s="58"/>
      <c r="H7727" s="58"/>
      <c r="I7727" s="58"/>
      <c r="J7727" s="58"/>
      <c r="K7727" s="58"/>
      <c r="L7727" s="58"/>
      <c r="M7727" s="58"/>
      <c r="N7727" s="58"/>
      <c r="O7727" s="58"/>
      <c r="P7727" s="58"/>
      <c r="Q7727" s="58"/>
      <c r="R7727" s="58"/>
      <c r="S7727" s="58"/>
      <c r="T7727" s="58"/>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6"/>
      <c r="B7728" s="159"/>
      <c r="C7728" s="57"/>
      <c r="D7728" s="58"/>
      <c r="E7728" s="58"/>
      <c r="F7728" s="58"/>
      <c r="G7728" s="58"/>
      <c r="H7728" s="58"/>
      <c r="I7728" s="58"/>
      <c r="J7728" s="58"/>
      <c r="K7728" s="58"/>
      <c r="L7728" s="58"/>
      <c r="M7728" s="58"/>
      <c r="N7728" s="58"/>
      <c r="O7728" s="58"/>
      <c r="P7728" s="58"/>
      <c r="Q7728" s="58"/>
      <c r="R7728" s="58"/>
      <c r="S7728" s="58"/>
      <c r="T7728" s="58"/>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6"/>
      <c r="B7729" s="159"/>
      <c r="C7729" s="57"/>
      <c r="D7729" s="58"/>
      <c r="E7729" s="58"/>
      <c r="F7729" s="58"/>
      <c r="G7729" s="58"/>
      <c r="H7729" s="58"/>
      <c r="I7729" s="58"/>
      <c r="J7729" s="58"/>
      <c r="K7729" s="58"/>
      <c r="L7729" s="58"/>
      <c r="M7729" s="58"/>
      <c r="N7729" s="58"/>
      <c r="O7729" s="58"/>
      <c r="P7729" s="58"/>
      <c r="Q7729" s="58"/>
      <c r="R7729" s="58"/>
      <c r="S7729" s="58"/>
      <c r="T7729" s="58"/>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6"/>
      <c r="B7730" s="159"/>
      <c r="C7730" s="57"/>
      <c r="D7730" s="58"/>
      <c r="E7730" s="58"/>
      <c r="F7730" s="58"/>
      <c r="G7730" s="58"/>
      <c r="H7730" s="58"/>
      <c r="I7730" s="58"/>
      <c r="J7730" s="58"/>
      <c r="K7730" s="58"/>
      <c r="L7730" s="58"/>
      <c r="M7730" s="58"/>
      <c r="N7730" s="58"/>
      <c r="O7730" s="58"/>
      <c r="P7730" s="58"/>
      <c r="Q7730" s="58"/>
      <c r="R7730" s="58"/>
      <c r="S7730" s="58"/>
      <c r="T7730" s="58"/>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6"/>
      <c r="B7731" s="159"/>
      <c r="C7731" s="57"/>
      <c r="D7731" s="58"/>
      <c r="E7731" s="58"/>
      <c r="F7731" s="58"/>
      <c r="G7731" s="58"/>
      <c r="H7731" s="58"/>
      <c r="I7731" s="58"/>
      <c r="J7731" s="58"/>
      <c r="K7731" s="58"/>
      <c r="L7731" s="58"/>
      <c r="M7731" s="58"/>
      <c r="N7731" s="58"/>
      <c r="O7731" s="58"/>
      <c r="P7731" s="58"/>
      <c r="Q7731" s="58"/>
      <c r="R7731" s="58"/>
      <c r="S7731" s="58"/>
      <c r="T7731" s="58"/>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6"/>
      <c r="B7732" s="159"/>
      <c r="C7732" s="57"/>
      <c r="D7732" s="58"/>
      <c r="E7732" s="58"/>
      <c r="F7732" s="58"/>
      <c r="G7732" s="58"/>
      <c r="H7732" s="58"/>
      <c r="I7732" s="58"/>
      <c r="J7732" s="58"/>
      <c r="K7732" s="58"/>
      <c r="L7732" s="58"/>
      <c r="M7732" s="58"/>
      <c r="N7732" s="58"/>
      <c r="O7732" s="58"/>
      <c r="P7732" s="58"/>
      <c r="Q7732" s="58"/>
      <c r="R7732" s="58"/>
      <c r="S7732" s="58"/>
      <c r="T7732" s="58"/>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6"/>
      <c r="B7733" s="159"/>
      <c r="C7733" s="57"/>
      <c r="D7733" s="58"/>
      <c r="E7733" s="58"/>
      <c r="F7733" s="58"/>
      <c r="G7733" s="58"/>
      <c r="H7733" s="58"/>
      <c r="I7733" s="58"/>
      <c r="J7733" s="58"/>
      <c r="K7733" s="58"/>
      <c r="L7733" s="58"/>
      <c r="M7733" s="58"/>
      <c r="N7733" s="58"/>
      <c r="O7733" s="58"/>
      <c r="P7733" s="58"/>
      <c r="Q7733" s="58"/>
      <c r="R7733" s="58"/>
      <c r="S7733" s="58"/>
      <c r="T7733" s="58"/>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6"/>
      <c r="B7734" s="159"/>
      <c r="C7734" s="57"/>
      <c r="D7734" s="58"/>
      <c r="E7734" s="58"/>
      <c r="F7734" s="58"/>
      <c r="G7734" s="58"/>
      <c r="H7734" s="58"/>
      <c r="I7734" s="58"/>
      <c r="J7734" s="58"/>
      <c r="K7734" s="58"/>
      <c r="L7734" s="58"/>
      <c r="M7734" s="58"/>
      <c r="N7734" s="58"/>
      <c r="O7734" s="58"/>
      <c r="P7734" s="58"/>
      <c r="Q7734" s="58"/>
      <c r="R7734" s="58"/>
      <c r="S7734" s="58"/>
      <c r="T7734" s="58"/>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6"/>
      <c r="B7735" s="159"/>
      <c r="C7735" s="57"/>
      <c r="D7735" s="58"/>
      <c r="E7735" s="58"/>
      <c r="F7735" s="58"/>
      <c r="G7735" s="58"/>
      <c r="H7735" s="58"/>
      <c r="I7735" s="58"/>
      <c r="J7735" s="58"/>
      <c r="K7735" s="58"/>
      <c r="L7735" s="58"/>
      <c r="M7735" s="58"/>
      <c r="N7735" s="58"/>
      <c r="O7735" s="58"/>
      <c r="P7735" s="58"/>
      <c r="Q7735" s="58"/>
      <c r="R7735" s="58"/>
      <c r="S7735" s="58"/>
      <c r="T7735" s="58"/>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6"/>
      <c r="B7736" s="159"/>
      <c r="C7736" s="57"/>
      <c r="D7736" s="58"/>
      <c r="E7736" s="58"/>
      <c r="F7736" s="58"/>
      <c r="G7736" s="58"/>
      <c r="H7736" s="58"/>
      <c r="I7736" s="58"/>
      <c r="J7736" s="58"/>
      <c r="K7736" s="58"/>
      <c r="L7736" s="58"/>
      <c r="M7736" s="58"/>
      <c r="N7736" s="58"/>
      <c r="O7736" s="58"/>
      <c r="P7736" s="58"/>
      <c r="Q7736" s="58"/>
      <c r="R7736" s="58"/>
      <c r="S7736" s="58"/>
      <c r="T7736" s="58"/>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6"/>
      <c r="B7737" s="159"/>
      <c r="C7737" s="57"/>
      <c r="D7737" s="58"/>
      <c r="E7737" s="58"/>
      <c r="F7737" s="58"/>
      <c r="G7737" s="58"/>
      <c r="H7737" s="58"/>
      <c r="I7737" s="58"/>
      <c r="J7737" s="58"/>
      <c r="K7737" s="58"/>
      <c r="L7737" s="58"/>
      <c r="M7737" s="58"/>
      <c r="N7737" s="58"/>
      <c r="O7737" s="58"/>
      <c r="P7737" s="58"/>
      <c r="Q7737" s="58"/>
      <c r="R7737" s="58"/>
      <c r="S7737" s="58"/>
      <c r="T7737" s="58"/>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6"/>
      <c r="B7738" s="159"/>
      <c r="C7738" s="57"/>
      <c r="D7738" s="58"/>
      <c r="E7738" s="58"/>
      <c r="F7738" s="58"/>
      <c r="G7738" s="58"/>
      <c r="H7738" s="58"/>
      <c r="I7738" s="58"/>
      <c r="J7738" s="58"/>
      <c r="K7738" s="58"/>
      <c r="L7738" s="58"/>
      <c r="M7738" s="58"/>
      <c r="N7738" s="58"/>
      <c r="O7738" s="58"/>
      <c r="P7738" s="58"/>
      <c r="Q7738" s="58"/>
      <c r="R7738" s="58"/>
      <c r="S7738" s="58"/>
      <c r="T7738" s="58"/>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6"/>
      <c r="B7739" s="159"/>
      <c r="C7739" s="57"/>
      <c r="D7739" s="58"/>
      <c r="E7739" s="58"/>
      <c r="F7739" s="58"/>
      <c r="G7739" s="58"/>
      <c r="H7739" s="58"/>
      <c r="I7739" s="58"/>
      <c r="J7739" s="58"/>
      <c r="K7739" s="58"/>
      <c r="L7739" s="58"/>
      <c r="M7739" s="58"/>
      <c r="N7739" s="58"/>
      <c r="O7739" s="58"/>
      <c r="P7739" s="58"/>
      <c r="Q7739" s="58"/>
      <c r="R7739" s="58"/>
      <c r="S7739" s="58"/>
      <c r="T7739" s="58"/>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6"/>
      <c r="B7740" s="159"/>
      <c r="C7740" s="57"/>
      <c r="D7740" s="58"/>
      <c r="E7740" s="58"/>
      <c r="F7740" s="58"/>
      <c r="G7740" s="58"/>
      <c r="H7740" s="58"/>
      <c r="I7740" s="58"/>
      <c r="J7740" s="58"/>
      <c r="K7740" s="58"/>
      <c r="L7740" s="58"/>
      <c r="M7740" s="58"/>
      <c r="N7740" s="58"/>
      <c r="O7740" s="58"/>
      <c r="P7740" s="58"/>
      <c r="Q7740" s="58"/>
      <c r="R7740" s="58"/>
      <c r="S7740" s="58"/>
      <c r="T7740" s="58"/>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6"/>
      <c r="B7741" s="159"/>
      <c r="C7741" s="57"/>
      <c r="D7741" s="58"/>
      <c r="E7741" s="58"/>
      <c r="F7741" s="58"/>
      <c r="G7741" s="58"/>
      <c r="H7741" s="58"/>
      <c r="I7741" s="58"/>
      <c r="J7741" s="58"/>
      <c r="K7741" s="58"/>
      <c r="L7741" s="58"/>
      <c r="M7741" s="58"/>
      <c r="N7741" s="58"/>
      <c r="O7741" s="58"/>
      <c r="P7741" s="58"/>
      <c r="Q7741" s="58"/>
      <c r="R7741" s="58"/>
      <c r="S7741" s="58"/>
      <c r="T7741" s="58"/>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6"/>
      <c r="B7742" s="159"/>
      <c r="C7742" s="57"/>
      <c r="D7742" s="58"/>
      <c r="E7742" s="58"/>
      <c r="F7742" s="58"/>
      <c r="G7742" s="58"/>
      <c r="H7742" s="58"/>
      <c r="I7742" s="58"/>
      <c r="J7742" s="58"/>
      <c r="K7742" s="58"/>
      <c r="L7742" s="58"/>
      <c r="M7742" s="58"/>
      <c r="N7742" s="58"/>
      <c r="O7742" s="58"/>
      <c r="P7742" s="58"/>
      <c r="Q7742" s="58"/>
      <c r="R7742" s="58"/>
      <c r="S7742" s="58"/>
      <c r="T7742" s="58"/>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6"/>
      <c r="B7743" s="159"/>
      <c r="C7743" s="57"/>
      <c r="D7743" s="58"/>
      <c r="E7743" s="58"/>
      <c r="F7743" s="58"/>
      <c r="G7743" s="58"/>
      <c r="H7743" s="58"/>
      <c r="I7743" s="58"/>
      <c r="J7743" s="58"/>
      <c r="K7743" s="58"/>
      <c r="L7743" s="58"/>
      <c r="M7743" s="58"/>
      <c r="N7743" s="58"/>
      <c r="O7743" s="58"/>
      <c r="P7743" s="58"/>
      <c r="Q7743" s="58"/>
      <c r="R7743" s="58"/>
      <c r="S7743" s="58"/>
      <c r="T7743" s="58"/>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6"/>
      <c r="B7744" s="159"/>
      <c r="C7744" s="57"/>
      <c r="D7744" s="58"/>
      <c r="E7744" s="58"/>
      <c r="F7744" s="58"/>
      <c r="G7744" s="58"/>
      <c r="H7744" s="58"/>
      <c r="I7744" s="58"/>
      <c r="J7744" s="58"/>
      <c r="K7744" s="58"/>
      <c r="L7744" s="58"/>
      <c r="M7744" s="58"/>
      <c r="N7744" s="58"/>
      <c r="O7744" s="58"/>
      <c r="P7744" s="58"/>
      <c r="Q7744" s="58"/>
      <c r="R7744" s="58"/>
      <c r="S7744" s="58"/>
      <c r="T7744" s="58"/>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6"/>
      <c r="B7745" s="159"/>
      <c r="C7745" s="57"/>
      <c r="D7745" s="58"/>
      <c r="E7745" s="58"/>
      <c r="F7745" s="58"/>
      <c r="G7745" s="58"/>
      <c r="H7745" s="58"/>
      <c r="I7745" s="58"/>
      <c r="J7745" s="58"/>
      <c r="K7745" s="58"/>
      <c r="L7745" s="58"/>
      <c r="M7745" s="58"/>
      <c r="N7745" s="58"/>
      <c r="O7745" s="58"/>
      <c r="P7745" s="58"/>
      <c r="Q7745" s="58"/>
      <c r="R7745" s="58"/>
      <c r="S7745" s="58"/>
      <c r="T7745" s="58"/>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6"/>
      <c r="B7746" s="159"/>
      <c r="C7746" s="57"/>
      <c r="D7746" s="58"/>
      <c r="E7746" s="58"/>
      <c r="F7746" s="58"/>
      <c r="G7746" s="58"/>
      <c r="H7746" s="58"/>
      <c r="I7746" s="58"/>
      <c r="J7746" s="58"/>
      <c r="K7746" s="58"/>
      <c r="L7746" s="58"/>
      <c r="M7746" s="58"/>
      <c r="N7746" s="58"/>
      <c r="O7746" s="58"/>
      <c r="P7746" s="58"/>
      <c r="Q7746" s="58"/>
      <c r="R7746" s="58"/>
      <c r="S7746" s="58"/>
      <c r="T7746" s="58"/>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6"/>
      <c r="B7747" s="159"/>
      <c r="C7747" s="57"/>
      <c r="D7747" s="58"/>
      <c r="E7747" s="58"/>
      <c r="F7747" s="58"/>
      <c r="G7747" s="58"/>
      <c r="H7747" s="58"/>
      <c r="I7747" s="58"/>
      <c r="J7747" s="58"/>
      <c r="K7747" s="58"/>
      <c r="L7747" s="58"/>
      <c r="M7747" s="58"/>
      <c r="N7747" s="58"/>
      <c r="O7747" s="58"/>
      <c r="P7747" s="58"/>
      <c r="Q7747" s="58"/>
      <c r="R7747" s="58"/>
      <c r="S7747" s="58"/>
      <c r="T7747" s="58"/>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6"/>
      <c r="B7748" s="159"/>
      <c r="C7748" s="57"/>
      <c r="D7748" s="58"/>
      <c r="E7748" s="58"/>
      <c r="F7748" s="58"/>
      <c r="G7748" s="58"/>
      <c r="H7748" s="58"/>
      <c r="I7748" s="58"/>
      <c r="J7748" s="58"/>
      <c r="K7748" s="58"/>
      <c r="L7748" s="58"/>
      <c r="M7748" s="58"/>
      <c r="N7748" s="58"/>
      <c r="O7748" s="58"/>
      <c r="P7748" s="58"/>
      <c r="Q7748" s="58"/>
      <c r="R7748" s="58"/>
      <c r="S7748" s="58"/>
      <c r="T7748" s="58"/>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6"/>
      <c r="B7749" s="159"/>
      <c r="C7749" s="57"/>
      <c r="D7749" s="58"/>
      <c r="E7749" s="58"/>
      <c r="F7749" s="58"/>
      <c r="G7749" s="58"/>
      <c r="H7749" s="58"/>
      <c r="I7749" s="58"/>
      <c r="J7749" s="58"/>
      <c r="K7749" s="58"/>
      <c r="L7749" s="58"/>
      <c r="M7749" s="58"/>
      <c r="N7749" s="58"/>
      <c r="O7749" s="58"/>
      <c r="P7749" s="58"/>
      <c r="Q7749" s="58"/>
      <c r="R7749" s="58"/>
      <c r="S7749" s="58"/>
      <c r="T7749" s="58"/>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6"/>
      <c r="B7750" s="159"/>
      <c r="C7750" s="57"/>
      <c r="D7750" s="58"/>
      <c r="E7750" s="58"/>
      <c r="F7750" s="58"/>
      <c r="G7750" s="58"/>
      <c r="H7750" s="58"/>
      <c r="I7750" s="58"/>
      <c r="J7750" s="58"/>
      <c r="K7750" s="58"/>
      <c r="L7750" s="58"/>
      <c r="M7750" s="58"/>
      <c r="N7750" s="58"/>
      <c r="O7750" s="58"/>
      <c r="P7750" s="58"/>
      <c r="Q7750" s="58"/>
      <c r="R7750" s="58"/>
      <c r="S7750" s="58"/>
      <c r="T7750" s="58"/>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6"/>
      <c r="B7751" s="159"/>
      <c r="C7751" s="57"/>
      <c r="D7751" s="58"/>
      <c r="E7751" s="58"/>
      <c r="F7751" s="58"/>
      <c r="G7751" s="58"/>
      <c r="H7751" s="58"/>
      <c r="I7751" s="58"/>
      <c r="J7751" s="58"/>
      <c r="K7751" s="58"/>
      <c r="L7751" s="58"/>
      <c r="M7751" s="58"/>
      <c r="N7751" s="58"/>
      <c r="O7751" s="58"/>
      <c r="P7751" s="58"/>
      <c r="Q7751" s="58"/>
      <c r="R7751" s="58"/>
      <c r="S7751" s="58"/>
      <c r="T7751" s="58"/>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6"/>
      <c r="B7752" s="159"/>
      <c r="C7752" s="57"/>
      <c r="D7752" s="58"/>
      <c r="E7752" s="58"/>
      <c r="F7752" s="58"/>
      <c r="G7752" s="58"/>
      <c r="H7752" s="58"/>
      <c r="I7752" s="58"/>
      <c r="J7752" s="58"/>
      <c r="K7752" s="58"/>
      <c r="L7752" s="58"/>
      <c r="M7752" s="58"/>
      <c r="N7752" s="58"/>
      <c r="O7752" s="58"/>
      <c r="P7752" s="58"/>
      <c r="Q7752" s="58"/>
      <c r="R7752" s="58"/>
      <c r="S7752" s="58"/>
      <c r="T7752" s="58"/>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6"/>
      <c r="B7753" s="159"/>
      <c r="C7753" s="57"/>
      <c r="D7753" s="58"/>
      <c r="E7753" s="58"/>
      <c r="F7753" s="58"/>
      <c r="G7753" s="58"/>
      <c r="H7753" s="58"/>
      <c r="I7753" s="58"/>
      <c r="J7753" s="58"/>
      <c r="K7753" s="58"/>
      <c r="L7753" s="58"/>
      <c r="M7753" s="58"/>
      <c r="N7753" s="58"/>
      <c r="O7753" s="58"/>
      <c r="P7753" s="58"/>
      <c r="Q7753" s="58"/>
      <c r="R7753" s="58"/>
      <c r="S7753" s="58"/>
      <c r="T7753" s="58"/>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6"/>
      <c r="B7754" s="159"/>
      <c r="C7754" s="57"/>
      <c r="D7754" s="58"/>
      <c r="E7754" s="58"/>
      <c r="F7754" s="58"/>
      <c r="G7754" s="58"/>
      <c r="H7754" s="58"/>
      <c r="I7754" s="58"/>
      <c r="J7754" s="58"/>
      <c r="K7754" s="58"/>
      <c r="L7754" s="58"/>
      <c r="M7754" s="58"/>
      <c r="N7754" s="58"/>
      <c r="O7754" s="58"/>
      <c r="P7754" s="58"/>
      <c r="Q7754" s="58"/>
      <c r="R7754" s="58"/>
      <c r="S7754" s="58"/>
      <c r="T7754" s="58"/>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6"/>
      <c r="B7755" s="159"/>
      <c r="C7755" s="57"/>
      <c r="D7755" s="58"/>
      <c r="E7755" s="58"/>
      <c r="F7755" s="58"/>
      <c r="G7755" s="58"/>
      <c r="H7755" s="58"/>
      <c r="I7755" s="58"/>
      <c r="J7755" s="58"/>
      <c r="K7755" s="58"/>
      <c r="L7755" s="58"/>
      <c r="M7755" s="58"/>
      <c r="N7755" s="58"/>
      <c r="O7755" s="58"/>
      <c r="P7755" s="58"/>
      <c r="Q7755" s="58"/>
      <c r="R7755" s="58"/>
      <c r="S7755" s="58"/>
      <c r="T7755" s="58"/>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6"/>
      <c r="B7756" s="159"/>
      <c r="C7756" s="57"/>
      <c r="D7756" s="58"/>
      <c r="E7756" s="58"/>
      <c r="F7756" s="58"/>
      <c r="G7756" s="58"/>
      <c r="H7756" s="58"/>
      <c r="I7756" s="58"/>
      <c r="J7756" s="58"/>
      <c r="K7756" s="58"/>
      <c r="L7756" s="58"/>
      <c r="M7756" s="58"/>
      <c r="N7756" s="58"/>
      <c r="O7756" s="58"/>
      <c r="P7756" s="58"/>
      <c r="Q7756" s="58"/>
      <c r="R7756" s="58"/>
      <c r="S7756" s="58"/>
      <c r="T7756" s="58"/>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6"/>
      <c r="B7757" s="159"/>
      <c r="C7757" s="57"/>
      <c r="D7757" s="58"/>
      <c r="E7757" s="58"/>
      <c r="F7757" s="58"/>
      <c r="G7757" s="58"/>
      <c r="H7757" s="58"/>
      <c r="I7757" s="58"/>
      <c r="J7757" s="58"/>
      <c r="K7757" s="58"/>
      <c r="L7757" s="58"/>
      <c r="M7757" s="58"/>
      <c r="N7757" s="58"/>
      <c r="O7757" s="58"/>
      <c r="P7757" s="58"/>
      <c r="Q7757" s="58"/>
      <c r="R7757" s="58"/>
      <c r="S7757" s="58"/>
      <c r="T7757" s="58"/>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6"/>
      <c r="B7758" s="159"/>
      <c r="C7758" s="57"/>
      <c r="D7758" s="58"/>
      <c r="E7758" s="58"/>
      <c r="F7758" s="58"/>
      <c r="G7758" s="58"/>
      <c r="H7758" s="58"/>
      <c r="I7758" s="58"/>
      <c r="J7758" s="58"/>
      <c r="K7758" s="58"/>
      <c r="L7758" s="58"/>
      <c r="M7758" s="58"/>
      <c r="N7758" s="58"/>
      <c r="O7758" s="58"/>
      <c r="P7758" s="58"/>
      <c r="Q7758" s="58"/>
      <c r="R7758" s="58"/>
      <c r="S7758" s="58"/>
      <c r="T7758" s="58"/>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sheetData>
  <autoFilter ref="$A$1:$AU$6801"/>
  <customSheetViews>
    <customSheetView guid="{C7F46195-91CA-4FF6-A1FF-C7A75FE8B3A5}" filter="1" showAutoFilter="1">
      <autoFilter ref="$A$1:$AA$6800">
        <filterColumn colId="0">
          <filters>
            <filter val="1"/>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 panna</v>
      </c>
    </row>
    <row r="24">
      <c r="A24" s="165" t="str">
        <f>analysis!C24</f>
        <v>- rasa</v>
      </c>
    </row>
    <row r="25">
      <c r="A25" s="165" t="str">
        <f>analysis!C25</f>
        <v>cātuddaso</v>
      </c>
    </row>
    <row r="26">
      <c r="A26" s="165" t="str">
        <f>analysis!C26</f>
        <v>- cātu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analysis!C283</f>
        <v>-  theyya</v>
      </c>
    </row>
    <row r="280">
      <c r="A280" s="165" t="str">
        <f>analysis!C284</f>
        <v>- saṅkhātaṃ</v>
      </c>
    </row>
    <row r="281">
      <c r="A281" s="165" t="str">
        <f>analysis!C285</f>
        <v>ādiyeyya</v>
      </c>
    </row>
    <row r="282">
      <c r="A282" s="165" t="str">
        <f>analysis!C286</f>
        <v>If any bhikkhu from a village or wilderness area, should take what has not been given, in a way that is reckoned as theft</v>
      </c>
    </row>
    <row r="283">
      <c r="A283" s="165" t="str">
        <f>analysis!C287</f>
        <v>yathārūpe adinn'ādāne rājāno coraṃ gahetvā haneyyuṃ vā bandheyyuṃ vā pabbājeyyuṃ vā</v>
      </c>
    </row>
    <row r="284">
      <c r="A284" s="165" t="str">
        <f>analysis!C288</f>
        <v>yathārūpe</v>
      </c>
    </row>
    <row r="285">
      <c r="A285" s="165" t="str">
        <f>analysis!C289</f>
        <v>- yathā</v>
      </c>
    </row>
    <row r="286">
      <c r="A286" s="165" t="str">
        <f>analysis!C290</f>
        <v>- rūpe</v>
      </c>
    </row>
    <row r="287">
      <c r="A287" s="165" t="str">
        <f>analysis!C291</f>
        <v>adinnādāne</v>
      </c>
    </row>
    <row r="288">
      <c r="A288" s="165" t="str">
        <f>analysis!C292</f>
        <v>- adinna</v>
      </c>
    </row>
    <row r="289">
      <c r="A289" s="165" t="str">
        <f>analysis!C293</f>
        <v>- ādāne</v>
      </c>
    </row>
    <row r="290">
      <c r="A290" s="165" t="str">
        <f>analysis!C294</f>
        <v>rājāno</v>
      </c>
    </row>
    <row r="291">
      <c r="A291" s="165" t="str">
        <f>analysis!C295</f>
        <v>coraṃ</v>
      </c>
    </row>
    <row r="292">
      <c r="A292" s="165" t="str">
        <f>analysis!C296</f>
        <v>gahetvā</v>
      </c>
    </row>
    <row r="293">
      <c r="A293" s="165" t="str">
        <f>analysis!C297</f>
        <v>haneyyuṃ</v>
      </c>
    </row>
    <row r="294">
      <c r="A294" s="165" t="str">
        <f>analysis!C298</f>
        <v>vā</v>
      </c>
    </row>
    <row r="295">
      <c r="A295" s="165" t="str">
        <f>analysis!C299</f>
        <v>bandheyyuṃ</v>
      </c>
    </row>
    <row r="296">
      <c r="A296" s="165" t="str">
        <f>analysis!C300</f>
        <v>vā</v>
      </c>
    </row>
    <row r="297">
      <c r="A297" s="165" t="str">
        <f>analysis!C301</f>
        <v>pabbājeyyuṃ</v>
      </c>
    </row>
    <row r="298">
      <c r="A298" s="165" t="str">
        <f>analysis!C302</f>
        <v>vā</v>
      </c>
    </row>
    <row r="299">
      <c r="A299" s="165" t="str">
        <f>analysis!C303</f>
        <v>[is] of the kind [that] on account of [it]
kings, having caught the robber, would physically punish or
imprison or banish [him]</v>
      </c>
    </row>
    <row r="300">
      <c r="A300" s="165" t="str">
        <f>analysis!C304</f>
        <v>coro'si bālo'si mūḷho'si theno'sī'ti</v>
      </c>
    </row>
    <row r="301">
      <c r="A301" s="165" t="str">
        <f>analysis!C305</f>
        <v>corosi</v>
      </c>
    </row>
    <row r="302">
      <c r="A302" s="165" t="str">
        <f>analysis!C306</f>
        <v>- coro</v>
      </c>
    </row>
    <row r="303">
      <c r="A303" s="165" t="str">
        <f>analysis!C307</f>
        <v>- asi</v>
      </c>
    </row>
    <row r="304">
      <c r="A304" s="165" t="str">
        <f>analysis!C308</f>
        <v>bālosi</v>
      </c>
    </row>
    <row r="305">
      <c r="A305" s="165" t="str">
        <f>analysis!C309</f>
        <v>- bālo</v>
      </c>
    </row>
    <row r="306">
      <c r="A306" s="165" t="str">
        <f>analysis!C310</f>
        <v>- asi</v>
      </c>
    </row>
    <row r="307">
      <c r="A307" s="165" t="str">
        <f>analysis!C311</f>
        <v>mūḷhosi</v>
      </c>
    </row>
    <row r="308">
      <c r="A308" s="165" t="str">
        <f>analysis!C312</f>
        <v>- mūḷho</v>
      </c>
    </row>
    <row r="309">
      <c r="A309" s="165" t="str">
        <f>analysis!C313</f>
        <v>- asi</v>
      </c>
    </row>
    <row r="310">
      <c r="A310" s="165" t="str">
        <f>analysis!C314</f>
        <v>thenosīti</v>
      </c>
    </row>
    <row r="311">
      <c r="A311" s="165" t="str">
        <f>analysis!C315</f>
        <v>- theno</v>
      </c>
    </row>
    <row r="312">
      <c r="A312" s="165" t="str">
        <f>analysis!C316</f>
        <v>- asi</v>
      </c>
    </row>
    <row r="313">
      <c r="A313" s="165" t="str">
        <f>analysis!C317</f>
        <v>- iti</v>
      </c>
    </row>
    <row r="314">
      <c r="A314" s="165" t="str">
        <f>analysis!C318</f>
        <v>“You are a robber! You are a fool!
You are insane! You are a thief!,”</v>
      </c>
    </row>
    <row r="315">
      <c r="A315" s="165" t="str">
        <f>analysis!C319</f>
        <v>tathārūpaṃ bhikkhu adinnaṃ ādiyamāno ayam'pi pārājiko hoti asaṃvāso.</v>
      </c>
    </row>
    <row r="316">
      <c r="A316" s="165" t="str">
        <f>analysis!C320</f>
        <v>tathārūpaṃ</v>
      </c>
    </row>
    <row r="317">
      <c r="A317" s="165" t="str">
        <f>analysis!C321</f>
        <v>- tathā</v>
      </c>
    </row>
    <row r="318">
      <c r="A318" s="165" t="str">
        <f>analysis!C322</f>
        <v>- rūpaṃ</v>
      </c>
    </row>
    <row r="319">
      <c r="A319" s="165" t="str">
        <f>analysis!C323</f>
        <v>bhikkhu</v>
      </c>
    </row>
    <row r="320">
      <c r="A320" s="165" t="str">
        <f>analysis!C324</f>
        <v>adinnaṃ</v>
      </c>
    </row>
    <row r="321">
      <c r="A321" s="165" t="str">
        <f>analysis!C325</f>
        <v>ādiyamāno</v>
      </c>
    </row>
    <row r="322">
      <c r="A322" s="165" t="str">
        <f>analysis!C326</f>
        <v>ayampi</v>
      </c>
    </row>
    <row r="323">
      <c r="A323" s="165" t="str">
        <f>analysis!C327</f>
        <v>- ayaṃ</v>
      </c>
    </row>
    <row r="324">
      <c r="A324" s="165" t="str">
        <f>analysis!C328</f>
        <v>- api</v>
      </c>
    </row>
    <row r="325">
      <c r="A325" s="165" t="str">
        <f>analysis!C329</f>
        <v>pārājiko</v>
      </c>
    </row>
    <row r="326">
      <c r="A326" s="165" t="str">
        <f>analysis!C330</f>
        <v>hoti</v>
      </c>
    </row>
    <row r="327">
      <c r="A327" s="165" t="str">
        <f>analysis!C331</f>
        <v>asaṃvāso</v>
      </c>
    </row>
    <row r="328">
      <c r="A328" s="165" t="str">
        <f>analysis!C332</f>
        <v>a bhikkhu taking [what has] not
been given of such a kind, is also disqualified, not in communion.</v>
      </c>
    </row>
    <row r="329">
      <c r="A329" s="165" t="str">
        <f>analysis!C333</f>
        <v>yo pana bhikkhu sañcicca manussaviggahaṃ jīvitā voropeyya, satthahārakaṃ v'āssa pariyeseyya</v>
      </c>
    </row>
    <row r="330">
      <c r="A330" s="165" t="str">
        <f>analysis!C334</f>
        <v>PA 3</v>
      </c>
    </row>
    <row r="331">
      <c r="A331" s="165" t="str">
        <f>analysis!C335</f>
        <v>yo</v>
      </c>
    </row>
    <row r="332">
      <c r="A332" s="165" t="str">
        <f>analysis!C336</f>
        <v>pana</v>
      </c>
    </row>
    <row r="333">
      <c r="A333" s="165" t="str">
        <f>analysis!C337</f>
        <v>bhikkhu</v>
      </c>
    </row>
    <row r="334">
      <c r="A334" s="165" t="str">
        <f>analysis!C338</f>
        <v>sañcicca</v>
      </c>
    </row>
    <row r="335">
      <c r="A335" s="165" t="str">
        <f>analysis!C339</f>
        <v>manussaviggahaṃ</v>
      </c>
    </row>
    <row r="336">
      <c r="A336" s="165" t="str">
        <f>analysis!C340</f>
        <v>- manussa</v>
      </c>
    </row>
    <row r="337">
      <c r="A337" s="165" t="str">
        <f>analysis!C341</f>
        <v>- viggahaṃ</v>
      </c>
    </row>
    <row r="338">
      <c r="A338" s="165" t="str">
        <f>analysis!C342</f>
        <v>jīvitā</v>
      </c>
    </row>
    <row r="339">
      <c r="A339" s="165" t="str">
        <f>analysis!C343</f>
        <v>voropeyya</v>
      </c>
    </row>
    <row r="340">
      <c r="A340" s="165" t="str">
        <f>analysis!C344</f>
        <v>satthahārakaṃ</v>
      </c>
    </row>
    <row r="341">
      <c r="A341" s="165" t="str">
        <f>analysis!C345</f>
        <v>- sattha</v>
      </c>
    </row>
    <row r="342">
      <c r="A342" s="165" t="str">
        <f>analysis!C346</f>
        <v>- hārakaṃ</v>
      </c>
    </row>
    <row r="343">
      <c r="A343" s="165" t="str">
        <f>analysis!C347</f>
        <v>vāssa</v>
      </c>
    </row>
    <row r="344">
      <c r="A344" s="165" t="str">
        <f>analysis!C348</f>
        <v>- vā</v>
      </c>
    </row>
    <row r="345">
      <c r="A345" s="165" t="str">
        <f>analysis!C349</f>
        <v>- assa</v>
      </c>
    </row>
    <row r="346">
      <c r="A346" s="165" t="str">
        <f>analysis!C350</f>
        <v>pariyeseyya</v>
      </c>
    </row>
    <row r="347">
      <c r="A347" s="165" t="str">
        <f>analysis!C351</f>
        <v>If any bhikkhu should deliberately deprive a human being of life, or
should seek an assassin for him</v>
      </c>
    </row>
    <row r="348">
      <c r="A348" s="165" t="str">
        <f>analysis!C352</f>
        <v>maraṇavaṇṇaṃ vā saṃvaṇṇeyya, maraṇāya vā samādapeyya</v>
      </c>
    </row>
    <row r="349">
      <c r="A349" s="165" t="str">
        <f>analysis!C353</f>
        <v>maraṇavaṇṇaṃ</v>
      </c>
    </row>
    <row r="350">
      <c r="A350" s="165" t="str">
        <f>analysis!C354</f>
        <v>- maraṇa</v>
      </c>
    </row>
    <row r="351">
      <c r="A351" s="165" t="str">
        <f>analysis!C355</f>
        <v>- vaṇṇaṃ</v>
      </c>
    </row>
    <row r="352">
      <c r="A352" s="165" t="str">
        <f>analysis!C356</f>
        <v>vā</v>
      </c>
    </row>
    <row r="353">
      <c r="A353" s="165" t="str">
        <f>analysis!C357</f>
        <v>saṃvaṇṇeyya</v>
      </c>
    </row>
    <row r="354">
      <c r="A354" s="165" t="str">
        <f>analysis!C358</f>
        <v>maraṇāya</v>
      </c>
    </row>
    <row r="355">
      <c r="A355" s="165" t="str">
        <f>analysis!C359</f>
        <v>vā</v>
      </c>
    </row>
    <row r="356">
      <c r="A356" s="165" t="str">
        <f>analysis!C360</f>
        <v>samādapeyya</v>
      </c>
    </row>
    <row r="357">
      <c r="A357" s="165" t="str">
        <f>analysis!C361</f>
        <v>or should praise the attractiveness
of death, or should incite [him] to death</v>
      </c>
    </row>
    <row r="358">
      <c r="A358" s="165" t="str">
        <f>analysis!C362</f>
        <v>ambho purisa kiṃ tuyh'iminā pāpakena dujjīvitena, mataṃ te jīvitā seyyo'ti</v>
      </c>
    </row>
    <row r="359">
      <c r="A359" s="165" t="str">
        <f>analysis!C363</f>
        <v>ambho</v>
      </c>
    </row>
    <row r="360">
      <c r="A360" s="165" t="str">
        <f>analysis!C364</f>
        <v>purisa</v>
      </c>
    </row>
    <row r="361">
      <c r="A361" s="165" t="str">
        <f>analysis!C365</f>
        <v>kiṃ</v>
      </c>
    </row>
    <row r="362">
      <c r="A362" s="165" t="str">
        <f>analysis!C366</f>
        <v>tuyhiminā</v>
      </c>
    </row>
    <row r="363">
      <c r="A363" s="165" t="str">
        <f>analysis!C367</f>
        <v>- tuyhaṃ</v>
      </c>
    </row>
    <row r="364">
      <c r="A364" s="165" t="str">
        <f>analysis!C368</f>
        <v>- iminā</v>
      </c>
    </row>
    <row r="365">
      <c r="A365" s="165" t="str">
        <f>analysis!C369</f>
        <v>pāpakena</v>
      </c>
    </row>
    <row r="366">
      <c r="A366" s="165" t="str">
        <f>analysis!C370</f>
        <v>dujjīvitena</v>
      </c>
    </row>
    <row r="367">
      <c r="A367" s="165" t="str">
        <f>analysis!C371</f>
        <v>mataṃ</v>
      </c>
    </row>
    <row r="368">
      <c r="A368" s="165" t="str">
        <f>analysis!C372</f>
        <v>te</v>
      </c>
    </row>
    <row r="369">
      <c r="A369" s="165" t="str">
        <f>analysis!C373</f>
        <v>jīvitā 2</v>
      </c>
    </row>
    <row r="370">
      <c r="A370" s="165" t="str">
        <f>analysis!C374</f>
        <v>seyyoti</v>
      </c>
    </row>
    <row r="371">
      <c r="A371" s="165" t="str">
        <f>analysis!C375</f>
        <v>- seyyo</v>
      </c>
    </row>
    <row r="372">
      <c r="A372" s="165" t="str">
        <f>analysis!C376</f>
        <v>- iti</v>
      </c>
    </row>
    <row r="373">
      <c r="A373" s="165" t="str">
        <f>analysis!C377</f>
        <v>“Dear man, what
[use] is this bad, wretched life for you? Death is better than life for
you!”</v>
      </c>
    </row>
    <row r="374">
      <c r="A374" s="165" t="str">
        <f>analysis!C378</f>
        <v>iti cittamano cittasaṅkappo anekapariyāyena maraṇavaṇṇaṃ vā saṃvaṇṇeyya, maraṇāya vā samādapeyya</v>
      </c>
    </row>
    <row r="375">
      <c r="A375" s="165" t="str">
        <f>analysis!C379</f>
        <v>iti</v>
      </c>
    </row>
    <row r="376">
      <c r="A376" s="165" t="str">
        <f>analysis!C380</f>
        <v>cittamano</v>
      </c>
    </row>
    <row r="377">
      <c r="A377" s="165" t="str">
        <f>analysis!C381</f>
        <v>- citta</v>
      </c>
    </row>
    <row r="378">
      <c r="A378" s="165" t="str">
        <f>analysis!C382</f>
        <v>- mano</v>
      </c>
    </row>
    <row r="379">
      <c r="A379" s="165" t="str">
        <f>analysis!C383</f>
        <v>cittasaṅkappo</v>
      </c>
    </row>
    <row r="380">
      <c r="A380" s="165" t="str">
        <f>analysis!C384</f>
        <v>- citta</v>
      </c>
    </row>
    <row r="381">
      <c r="A381" s="165" t="str">
        <f>analysis!C385</f>
        <v>- saṅkappo</v>
      </c>
    </row>
    <row r="382">
      <c r="A382" s="165" t="str">
        <f>analysis!C386</f>
        <v>anekapariyāyena</v>
      </c>
    </row>
    <row r="383">
      <c r="A383" s="165" t="str">
        <f>analysis!C387</f>
        <v>- aneka</v>
      </c>
    </row>
    <row r="384">
      <c r="A384" s="165" t="str">
        <f>analysis!C388</f>
        <v>- pariyāyena</v>
      </c>
    </row>
    <row r="385">
      <c r="A385" s="165" t="str">
        <f>analysis!C389</f>
        <v>maraṇavaṇṇaṃ</v>
      </c>
    </row>
    <row r="386">
      <c r="A386" s="165" t="str">
        <f>analysis!C390</f>
        <v>vā</v>
      </c>
    </row>
    <row r="387">
      <c r="A387" s="165" t="str">
        <f>analysis!C391</f>
        <v>saṃvaṇṇeyya</v>
      </c>
    </row>
    <row r="388">
      <c r="A388" s="165" t="str">
        <f>analysis!C392</f>
        <v>maraṇāya</v>
      </c>
    </row>
    <row r="389">
      <c r="A389" s="165" t="str">
        <f>analysis!C393</f>
        <v>vā</v>
      </c>
    </row>
    <row r="390">
      <c r="A390" s="165" t="str">
        <f>analysis!C394</f>
        <v>samādapeyya</v>
      </c>
    </row>
    <row r="391">
      <c r="A391" s="165" t="str">
        <f>analysis!C395</f>
        <v>should he, [having] such thought-and mind, [having such-]
thought-and-intention, praise in manifold ways the beauty of death
or incite [him] to death</v>
      </c>
    </row>
    <row r="392">
      <c r="A392" s="165" t="str">
        <f>analysis!C396</f>
        <v>ayam'pi pārājiko hoti asaṃvāso.</v>
      </c>
    </row>
    <row r="393">
      <c r="A393" s="165" t="str">
        <f>analysis!C397</f>
        <v>ayampi</v>
      </c>
    </row>
    <row r="394">
      <c r="A394" s="165" t="str">
        <f>analysis!C398</f>
        <v>pārājiko</v>
      </c>
    </row>
    <row r="395">
      <c r="A395" s="165" t="str">
        <f>analysis!C399</f>
        <v>hoti</v>
      </c>
    </row>
    <row r="396">
      <c r="A396" s="165" t="str">
        <f>analysis!C400</f>
        <v>asaṃvāso</v>
      </c>
    </row>
    <row r="397">
      <c r="A397" s="165" t="str">
        <f>analysis!C401</f>
        <v>he also is disqualified, not in communion.</v>
      </c>
    </row>
    <row r="398">
      <c r="A398" s="165" t="str">
        <f>analysis!C402</f>
        <v>yo pana bhikkhu anabhijānaṃ uttarimanussadhammaṃ att'upanāyikaṃ alam'ariyañāṇadassanaṃ samudācareyya iti jānāmi, iti passāmī'ti</v>
      </c>
    </row>
    <row r="399">
      <c r="A399" s="165" t="str">
        <f>analysis!C403</f>
        <v>PA 4</v>
      </c>
    </row>
    <row r="400">
      <c r="A400" s="165" t="str">
        <f>analysis!C404</f>
        <v>yo</v>
      </c>
    </row>
    <row r="401">
      <c r="A401" s="165" t="str">
        <f>analysis!C405</f>
        <v>pana</v>
      </c>
    </row>
    <row r="402">
      <c r="A402" s="165" t="str">
        <f>analysis!C406</f>
        <v>bhikkhu</v>
      </c>
    </row>
    <row r="403">
      <c r="A403" s="165" t="str">
        <f>analysis!C407</f>
        <v>anabhijānaṃ</v>
      </c>
    </row>
    <row r="404">
      <c r="A404" s="165" t="str">
        <f>analysis!C408</f>
        <v>uttarimanussadhammaṃ</v>
      </c>
    </row>
    <row r="405">
      <c r="A405" s="165" t="str">
        <f>analysis!C409</f>
        <v>- uttari</v>
      </c>
    </row>
    <row r="406">
      <c r="A406" s="165" t="str">
        <f>analysis!C410</f>
        <v>- manussadhammaṃ</v>
      </c>
    </row>
    <row r="407">
      <c r="A407" s="165" t="str">
        <f>analysis!C411</f>
        <v>- - manussa</v>
      </c>
    </row>
    <row r="408">
      <c r="A408" s="165" t="str">
        <f>analysis!C412</f>
        <v>- - dhammaṃ</v>
      </c>
    </row>
    <row r="409">
      <c r="A409" s="165" t="str">
        <f>analysis!C413</f>
        <v>attupanāyikaṃ</v>
      </c>
    </row>
    <row r="410">
      <c r="A410" s="165" t="str">
        <f>analysis!C414</f>
        <v>- atta</v>
      </c>
    </row>
    <row r="411">
      <c r="A411" s="165" t="str">
        <f>analysis!C415</f>
        <v>- upanāyikaṃ</v>
      </c>
    </row>
    <row r="412">
      <c r="A412" s="165" t="str">
        <f>analysis!C416</f>
        <v>alamariyañāṇadassanaṃ</v>
      </c>
    </row>
    <row r="413">
      <c r="A413" s="165" t="str">
        <f>analysis!C417</f>
        <v>- alamariya</v>
      </c>
    </row>
    <row r="414">
      <c r="A414" s="165" t="str">
        <f>analysis!C418</f>
        <v>- - alaṃ</v>
      </c>
    </row>
    <row r="415">
      <c r="A415" s="165" t="str">
        <f>analysis!C419</f>
        <v>- - ariya</v>
      </c>
    </row>
    <row r="416">
      <c r="A416" s="165" t="str">
        <f>analysis!C420</f>
        <v>- ñāṇadassanaṃ</v>
      </c>
    </row>
    <row r="417">
      <c r="A417" s="165" t="str">
        <f>analysis!C421</f>
        <v>- - ñāṇa</v>
      </c>
    </row>
    <row r="418">
      <c r="A418" s="165" t="str">
        <f>analysis!C422</f>
        <v>- - dassanaṃ</v>
      </c>
    </row>
    <row r="419">
      <c r="A419" s="165" t="str">
        <f>analysis!C423</f>
        <v>samudācareyya</v>
      </c>
    </row>
    <row r="420">
      <c r="A420" s="165" t="str">
        <f>analysis!C424</f>
        <v>iti</v>
      </c>
    </row>
    <row r="421">
      <c r="A421" s="165" t="str">
        <f>analysis!C425</f>
        <v>jānāmi</v>
      </c>
    </row>
    <row r="422">
      <c r="A422" s="165" t="str">
        <f>analysis!C426</f>
        <v>iti</v>
      </c>
    </row>
    <row r="423">
      <c r="A423" s="165" t="str">
        <f>analysis!C427</f>
        <v>passāmīti</v>
      </c>
    </row>
    <row r="424">
      <c r="A424" s="165" t="str">
        <f>analysis!C428</f>
        <v>- passāmi</v>
      </c>
    </row>
    <row r="425">
      <c r="A425" s="165" t="str">
        <f>analysis!C429</f>
        <v>- iti</v>
      </c>
    </row>
    <row r="426">
      <c r="A426" s="165" t="str">
        <f>analysis!C430</f>
        <v>If any bhikkhu, [though] not directly knowing [it], should claim a
superhuman state pertaining to himself, [a state of] knowing and
seeing [that is] suitable for the noble [ones], [saying]: “Thus I
know! Thus I see!,”</v>
      </c>
    </row>
    <row r="427">
      <c r="A427" s="165" t="str">
        <f>analysis!C431</f>
        <v>tato aparena samayena samanuggāhīyamāno vā asamanuggāhīyamāno vā āpanno visuddh'āpekkho evaṃ vadeyya</v>
      </c>
    </row>
    <row r="428">
      <c r="A428" s="165" t="str">
        <f>analysis!C432</f>
        <v>tato</v>
      </c>
    </row>
    <row r="429">
      <c r="A429" s="165" t="str">
        <f>analysis!C433</f>
        <v>aparena</v>
      </c>
    </row>
    <row r="430">
      <c r="A430" s="165" t="str">
        <f>analysis!C434</f>
        <v>samayena</v>
      </c>
    </row>
    <row r="431">
      <c r="A431" s="165" t="str">
        <f>analysis!C435</f>
        <v>samanuggāhīyamāno</v>
      </c>
    </row>
    <row r="432">
      <c r="A432" s="165" t="str">
        <f>analysis!C436</f>
        <v>vā</v>
      </c>
    </row>
    <row r="433">
      <c r="A433" s="165" t="str">
        <f>analysis!C437</f>
        <v>asamanuggāhīyamāno</v>
      </c>
    </row>
    <row r="434">
      <c r="A434" s="165" t="str">
        <f>analysis!C438</f>
        <v>vā</v>
      </c>
    </row>
    <row r="435">
      <c r="A435" s="165" t="str">
        <f>analysis!C439</f>
        <v>āpanno</v>
      </c>
    </row>
    <row r="436">
      <c r="A436" s="165" t="str">
        <f>analysis!C440</f>
        <v>visuddhāpekkho</v>
      </c>
    </row>
    <row r="437">
      <c r="A437" s="165" t="str">
        <f>analysis!C441</f>
        <v>- visuddhi</v>
      </c>
    </row>
    <row r="438">
      <c r="A438" s="165" t="str">
        <f>analysis!C442</f>
        <v>- apekkho</v>
      </c>
    </row>
    <row r="439">
      <c r="A439" s="165" t="str">
        <f>analysis!C443</f>
        <v>evaṃ</v>
      </c>
    </row>
    <row r="440">
      <c r="A440" s="165" t="str">
        <f>analysis!C444</f>
        <v>vadeyya</v>
      </c>
    </row>
    <row r="441">
      <c r="A441" s="165" t="str">
        <f>analysis!C445</f>
        <v>[and] then, on another occasion, [whether]
being interrogated or not being interrogated, having committed
[the offence], desiring purification, should say so:</v>
      </c>
    </row>
    <row r="442">
      <c r="A442" s="165" t="str">
        <f>analysis!C446</f>
        <v>ajānam'evaṃ āvuso avacaṃ jānāmi, apassaṃ passāmi, tucchaṃ musā vilapin'ti</v>
      </c>
    </row>
    <row r="443">
      <c r="A443" s="165" t="str">
        <f>analysis!C447</f>
        <v>ajānamevaṃ</v>
      </c>
    </row>
    <row r="444">
      <c r="A444" s="165" t="str">
        <f>analysis!C448</f>
        <v>- ajānaṃ</v>
      </c>
    </row>
    <row r="445">
      <c r="A445" s="165" t="str">
        <f>analysis!C449</f>
        <v>- evaṃ</v>
      </c>
    </row>
    <row r="446">
      <c r="A446" s="165" t="str">
        <f>analysis!C450</f>
        <v>āvuso</v>
      </c>
    </row>
    <row r="447">
      <c r="A447" s="165" t="str">
        <f>analysis!C451</f>
        <v>avacaṃ</v>
      </c>
    </row>
    <row r="448">
      <c r="A448" s="165" t="str">
        <f>analysis!C452</f>
        <v>jānāmi</v>
      </c>
    </row>
    <row r="449">
      <c r="A449" s="165" t="str">
        <f>analysis!C453</f>
        <v>apassaṃ</v>
      </c>
    </row>
    <row r="450">
      <c r="A450" s="165" t="str">
        <f>analysis!C454</f>
        <v>passāmi</v>
      </c>
    </row>
    <row r="451">
      <c r="A451" s="165" t="str">
        <f>analysis!C455</f>
        <v>tucchaṃ</v>
      </c>
    </row>
    <row r="452">
      <c r="A452" s="165" t="str">
        <f>analysis!C456</f>
        <v>musā</v>
      </c>
    </row>
    <row r="453">
      <c r="A453" s="165" t="str">
        <f>analysis!C457</f>
        <v>vilapinti</v>
      </c>
    </row>
    <row r="454">
      <c r="A454" s="165" t="str">
        <f>analysis!C458</f>
        <v>- vilapiṃ</v>
      </c>
    </row>
    <row r="455">
      <c r="A455" s="165" t="str">
        <f>analysis!C459</f>
        <v>- iti</v>
      </c>
    </row>
    <row r="456">
      <c r="A456" s="165" t="str">
        <f>analysis!C460</f>
        <v>“[Although] not
knowing [it,] I spoke thus [saying]: ’I know,’ not seeing [it, I spoke,
saying:] ’I see.’ I bluffed vainly [and] falsely,”</v>
      </c>
    </row>
    <row r="457">
      <c r="A457" s="165" t="str">
        <f>analysis!C461</f>
        <v>aññatra adhimānā, ayam'pi pārājiko hoti asaṃvāso.</v>
      </c>
    </row>
    <row r="458">
      <c r="A458" s="165" t="str">
        <f>analysis!C462</f>
        <v>aññatra</v>
      </c>
    </row>
    <row r="459">
      <c r="A459" s="165" t="str">
        <f>analysis!C463</f>
        <v>adhimānā</v>
      </c>
    </row>
    <row r="460">
      <c r="A460" s="165" t="str">
        <f>analysis!C464</f>
        <v>ayampi</v>
      </c>
    </row>
    <row r="461">
      <c r="A461" s="165" t="str">
        <f>analysis!C465</f>
        <v>pārājiko</v>
      </c>
    </row>
    <row r="462">
      <c r="A462" s="165" t="str">
        <f>analysis!C466</f>
        <v>hoti</v>
      </c>
    </row>
    <row r="463">
      <c r="A463" s="165" t="str">
        <f>analysis!C467</f>
        <v>asaṃvāso</v>
      </c>
    </row>
    <row r="464">
      <c r="A464" s="165" t="str">
        <f>analysis!C468</f>
        <v>except [when said] in
overestimation, he also is disqualified, not in communion.</v>
      </c>
    </row>
    <row r="465">
      <c r="A465" s="165" t="str">
        <f>analysis!C469</f>
        <v>uddiṭṭhā kho āyasmanto cattāro pārājikā dhammā.</v>
      </c>
    </row>
    <row r="466">
      <c r="A466" s="165" t="str">
        <f>analysis!C470</f>
        <v>uddiṭṭhā</v>
      </c>
    </row>
    <row r="467">
      <c r="A467" s="165" t="str">
        <f>analysis!C471</f>
        <v>kho</v>
      </c>
    </row>
    <row r="468">
      <c r="A468" s="165" t="str">
        <f>analysis!C472</f>
        <v>āyasmanto</v>
      </c>
    </row>
    <row r="469">
      <c r="A469" s="165" t="str">
        <f>analysis!C473</f>
        <v>cattāro</v>
      </c>
    </row>
    <row r="470">
      <c r="A470" s="165" t="str">
        <f>analysis!C474</f>
        <v>pārājikā</v>
      </c>
    </row>
    <row r="471">
      <c r="A471" s="165" t="str">
        <f>analysis!C475</f>
        <v>dhammā</v>
      </c>
    </row>
    <row r="472">
      <c r="A472" s="165" t="str">
        <f>analysis!C476</f>
        <v>Venerables, the four cases involving disqualification have been
recited</v>
      </c>
    </row>
    <row r="473">
      <c r="A473" s="165" t="str">
        <f>analysis!C477</f>
        <v>yesaṃ bhikkhu aññataraṃ vā aññataraṃ vā āpajjitvā na labhati bhikkhūhi saddhiṃ saṃvāsaṃ</v>
      </c>
    </row>
    <row r="474">
      <c r="A474" s="165" t="str">
        <f>analysis!C478</f>
        <v>yesaṃ</v>
      </c>
    </row>
    <row r="475">
      <c r="A475" s="165" t="str">
        <f>analysis!C479</f>
        <v>bhikkhu</v>
      </c>
    </row>
    <row r="476">
      <c r="A476" s="165" t="str">
        <f>analysis!C480</f>
        <v>aññataraṃ</v>
      </c>
    </row>
    <row r="477">
      <c r="A477" s="165" t="str">
        <f>analysis!C481</f>
        <v>vā</v>
      </c>
    </row>
    <row r="478">
      <c r="A478" s="165" t="str">
        <f>analysis!C482</f>
        <v>aññataraṃ</v>
      </c>
    </row>
    <row r="479">
      <c r="A479" s="165" t="str">
        <f>analysis!C483</f>
        <v>vā</v>
      </c>
    </row>
    <row r="480">
      <c r="A480" s="165" t="str">
        <f>analysis!C484</f>
        <v>āpajjitvā</v>
      </c>
    </row>
    <row r="481">
      <c r="A481" s="165" t="str">
        <f>analysis!C485</f>
        <v>na</v>
      </c>
    </row>
    <row r="482">
      <c r="A482" s="165" t="str">
        <f>analysis!C486</f>
        <v>labhati</v>
      </c>
    </row>
    <row r="483">
      <c r="A483" s="165" t="str">
        <f>analysis!C487</f>
        <v>bhikkhūhi</v>
      </c>
    </row>
    <row r="484">
      <c r="A484" s="165" t="str">
        <f>analysis!C488</f>
        <v>saddhiṃ</v>
      </c>
    </row>
    <row r="485">
      <c r="A485" s="165" t="str">
        <f>analysis!C489</f>
        <v>saṃvāsaṃ</v>
      </c>
    </row>
    <row r="486">
      <c r="A486" s="165" t="str">
        <f>analysis!C490</f>
        <v>a bhikkhu who has committed any one of them, does not
obtain the communion with bhikkhus.</v>
      </c>
    </row>
    <row r="487">
      <c r="A487" s="165" t="str">
        <f>analysis!C491</f>
        <v>yathā pure, tathā pacchā, pārājiko hoti asaṃvāso.</v>
      </c>
    </row>
    <row r="488">
      <c r="A488" s="165" t="str">
        <f>analysis!C492</f>
        <v>yathā</v>
      </c>
    </row>
    <row r="489">
      <c r="A489" s="165" t="str">
        <f>analysis!C493</f>
        <v>pure</v>
      </c>
    </row>
    <row r="490">
      <c r="A490" s="165" t="str">
        <f>analysis!C494</f>
        <v>tathā</v>
      </c>
    </row>
    <row r="491">
      <c r="A491" s="165" t="str">
        <f>analysis!C495</f>
        <v>pacchā</v>
      </c>
    </row>
    <row r="492">
      <c r="A492" s="165" t="str">
        <f>analysis!C496</f>
        <v>pārājiko</v>
      </c>
    </row>
    <row r="493">
      <c r="A493" s="165" t="str">
        <f>analysis!C497</f>
        <v>hoti</v>
      </c>
    </row>
    <row r="494">
      <c r="A494" s="165" t="str">
        <f>analysis!C498</f>
        <v>asaṃvāso</v>
      </c>
    </row>
    <row r="495">
      <c r="A495" s="165" t="str">
        <f>analysis!C499</f>
        <v>As [he was] before, so [he is]
after [committing it]: he is one who is disqualified, not in
communion.</v>
      </c>
    </row>
    <row r="496">
      <c r="A496" s="165" t="str">
        <f>analysis!C500</f>
        <v>tatth'āyasmante pucchāmi, kacci'ttha parisuddhā</v>
      </c>
    </row>
    <row r="497">
      <c r="A497" s="165" t="str">
        <f>analysis!C501</f>
        <v>tatthāyasmante</v>
      </c>
    </row>
    <row r="498">
      <c r="A498" s="165" t="str">
        <f>analysis!C502</f>
        <v>pucchāmi</v>
      </c>
    </row>
    <row r="499">
      <c r="A499" s="165" t="str">
        <f>analysis!C503</f>
        <v>kaccittha</v>
      </c>
    </row>
    <row r="500">
      <c r="A500" s="165" t="str">
        <f>analysis!C504</f>
        <v>parisuddhā</v>
      </c>
    </row>
    <row r="501">
      <c r="A501" s="165" t="str">
        <f>analysis!C505</f>
        <v>Concerning that I ask the Venerables: [Are you] pure in this?</v>
      </c>
    </row>
    <row r="502">
      <c r="A502" s="165" t="str">
        <f>analysis!C506</f>
        <v>dutiyam'pi pucchāmi, kacci'ttha parisuddhā</v>
      </c>
    </row>
    <row r="503">
      <c r="A503" s="165" t="str">
        <f>analysis!C507</f>
        <v>dutiyampi</v>
      </c>
    </row>
    <row r="504">
      <c r="A504" s="165" t="str">
        <f>analysis!C508</f>
        <v>pucchāmi</v>
      </c>
    </row>
    <row r="505">
      <c r="A505" s="165" t="str">
        <f>analysis!C509</f>
        <v>kaccittha</v>
      </c>
    </row>
    <row r="506">
      <c r="A506" s="165" t="str">
        <f>analysis!C510</f>
        <v>parisuddhā</v>
      </c>
    </row>
    <row r="507">
      <c r="A507" s="165" t="str">
        <f>analysis!C511</f>
        <v>A second time again I ask: [Are you] pure in this?</v>
      </c>
    </row>
    <row r="508">
      <c r="A508" s="165" t="str">
        <f>analysis!C512</f>
        <v>tatiyam'pi pucchāmi, kacci'ttha parisuddhā</v>
      </c>
    </row>
    <row r="509">
      <c r="A509" s="165" t="str">
        <f>analysis!C513</f>
        <v>tatiyampi</v>
      </c>
    </row>
    <row r="510">
      <c r="A510" s="165" t="str">
        <f>analysis!C514</f>
        <v>pucchāmi</v>
      </c>
    </row>
    <row r="511">
      <c r="A511" s="165" t="str">
        <f>analysis!C515</f>
        <v>kaccittha</v>
      </c>
    </row>
    <row r="512">
      <c r="A512" s="165" t="str">
        <f>analysis!C516</f>
        <v>parisuddhā</v>
      </c>
    </row>
    <row r="513">
      <c r="A513" s="165" t="str">
        <f>analysis!C517</f>
        <v>A third time again I ask: [Are you] pure in this?</v>
      </c>
    </row>
    <row r="514">
      <c r="A514" s="165" t="str">
        <f>analysis!C518</f>
        <v>parisuddh'etth'āyasmanto, tasmā tuṇhī, evam'etaṃ dhārayāmī'ti.</v>
      </c>
    </row>
    <row r="515">
      <c r="A515" s="165" t="str">
        <f>analysis!C519</f>
        <v>parisuddhetthāyasmanto</v>
      </c>
    </row>
    <row r="516">
      <c r="A516" s="165" t="str">
        <f>analysis!C520</f>
        <v>tasmā</v>
      </c>
    </row>
    <row r="517">
      <c r="A517" s="165" t="str">
        <f>analysis!C521</f>
        <v>tuṇhī</v>
      </c>
    </row>
    <row r="518">
      <c r="A518" s="165" t="str">
        <f>analysis!C522</f>
        <v>evametaṃ</v>
      </c>
    </row>
    <row r="519">
      <c r="A519" s="165" t="str">
        <f>analysis!C523</f>
        <v>dhārayāmi</v>
      </c>
    </row>
    <row r="520">
      <c r="A520" s="165" t="str">
        <f>analysis!C524</f>
        <v>The venerables are pure in this, therefore there is silence, so do I
bear this [in mind].</v>
      </c>
    </row>
    <row r="521">
      <c r="A521" s="165" t="str">
        <f>analysis!C525</f>
        <v>pārājik'uddeso dutiyo</v>
      </c>
    </row>
    <row r="522">
      <c r="A522" s="165" t="str">
        <f>analysis!C526</f>
        <v>pārājikuddeso</v>
      </c>
    </row>
    <row r="523">
      <c r="A523" s="165" t="str">
        <f>analysis!C527</f>
        <v>- pārājika</v>
      </c>
    </row>
    <row r="524">
      <c r="A524" s="165" t="str">
        <f>analysis!C528</f>
        <v>- uddeso</v>
      </c>
    </row>
    <row r="525">
      <c r="A525" s="165" t="str">
        <f>analysis!C529</f>
        <v>dutiyo</v>
      </c>
    </row>
    <row r="526">
      <c r="A526" s="165" t="str">
        <f>analysis!C530</f>
        <v>The recitation of the [cases involving]
disqualification is finished</v>
      </c>
    </row>
    <row r="527">
      <c r="A527" s="165" t="str">
        <f>analysis!C531</f>
        <v>ime kho pan'āyasmanto terasa saṅghādisesā dhammā uddesaṃ āgacchanti.</v>
      </c>
    </row>
    <row r="528">
      <c r="A528" s="165" t="str">
        <f>analysis!C532</f>
        <v>ime</v>
      </c>
    </row>
    <row r="529">
      <c r="A529" s="165" t="str">
        <f>analysis!C533</f>
        <v>kho</v>
      </c>
    </row>
    <row r="530">
      <c r="A530" s="165" t="str">
        <f>analysis!C534</f>
        <v>panāyasmanto</v>
      </c>
    </row>
    <row r="531">
      <c r="A531" s="165" t="str">
        <f>analysis!C535</f>
        <v>terasa</v>
      </c>
    </row>
    <row r="532">
      <c r="A532" s="165" t="str">
        <f>analysis!C538</f>
        <v>saṅghādisesā</v>
      </c>
    </row>
    <row r="533">
      <c r="A533" s="165" t="str">
        <f>analysis!C539</f>
        <v>- saṅgha</v>
      </c>
    </row>
    <row r="534">
      <c r="A534" s="165" t="str">
        <f>analysis!C540</f>
        <v>- ādi</v>
      </c>
    </row>
    <row r="535">
      <c r="A535" s="165" t="str">
        <f>analysis!C541</f>
        <v>- sesa</v>
      </c>
    </row>
    <row r="536">
      <c r="A536" s="165" t="str">
        <f>analysis!C542</f>
        <v>dhammā</v>
      </c>
    </row>
    <row r="537">
      <c r="A537" s="165" t="str">
        <f>analysis!C543</f>
        <v>uddesaṃ</v>
      </c>
    </row>
    <row r="538">
      <c r="A538" s="165" t="str">
        <f>analysis!C544</f>
        <v>āgacchanti</v>
      </c>
    </row>
    <row r="539">
      <c r="A539" s="165" t="str">
        <f>analysis!C545</f>
        <v/>
      </c>
    </row>
    <row r="540">
      <c r="A540" s="165" t="str">
        <f>analysis!C546</f>
        <v>Venerables, these thirteen cases [concerning] the community in the
beginning and in the rest [of the procedure] come up for recitation.</v>
      </c>
    </row>
    <row r="541">
      <c r="A541" s="165" t="str">
        <f>analysis!C547</f>
        <v>sañcetanikā sukkavissaṭṭhi aññatra supin'antā saṅghādiseso.</v>
      </c>
    </row>
    <row r="542">
      <c r="A542" s="165" t="str">
        <f>analysis!C548</f>
        <v>SA 1</v>
      </c>
    </row>
    <row r="543">
      <c r="A543" s="165" t="str">
        <f>analysis!C549</f>
        <v>sañcetanikā</v>
      </c>
    </row>
    <row r="544">
      <c r="A544" s="165" t="str">
        <f>analysis!C550</f>
        <v>sukkavissaṭṭhi</v>
      </c>
    </row>
    <row r="545">
      <c r="A545" s="165" t="str">
        <f>analysis!C551</f>
        <v>- sukka</v>
      </c>
    </row>
    <row r="546">
      <c r="A546" s="165" t="str">
        <f>analysis!C552</f>
        <v>- vissaṭṭhi</v>
      </c>
    </row>
    <row r="547">
      <c r="A547" s="165" t="str">
        <f>analysis!C553</f>
        <v>aññatra</v>
      </c>
    </row>
    <row r="548">
      <c r="A548" s="165" t="str">
        <f>analysis!C554</f>
        <v>supinantā</v>
      </c>
    </row>
    <row r="549">
      <c r="A549" s="165" t="str">
        <f>analysis!C555</f>
        <v>- supina</v>
      </c>
    </row>
    <row r="550">
      <c r="A550" s="165" t="str">
        <f>analysis!C556</f>
        <v>- antā</v>
      </c>
    </row>
    <row r="551">
      <c r="A551" s="165" t="str">
        <f>analysis!C557</f>
        <v>saṅghādiseso</v>
      </c>
    </row>
    <row r="552">
      <c r="A552" s="165" t="str">
        <f>analysis!C558</f>
        <v>The intentional emission of semen, except in a dream: [this is a case
concerning] the community in the beginning and in the rest [of the
procedure].</v>
      </c>
    </row>
    <row r="553">
      <c r="A553" s="165" t="str">
        <f>analysis!C559</f>
        <v>yo pana bhikkhu otiṇṇo vipariṇatena cittena mātugāmena saddhiṃ kāyasaṃsaggaṃ samāpajjeyya</v>
      </c>
    </row>
    <row r="554">
      <c r="A554" s="165" t="str">
        <f>analysis!C560</f>
        <v>SA 2</v>
      </c>
    </row>
    <row r="555">
      <c r="A555" s="165" t="str">
        <f>analysis!C561</f>
        <v>yo</v>
      </c>
    </row>
    <row r="556">
      <c r="A556" s="165" t="str">
        <f>analysis!C562</f>
        <v>pana</v>
      </c>
    </row>
    <row r="557">
      <c r="A557" s="165" t="str">
        <f>analysis!C563</f>
        <v>bhikkhu</v>
      </c>
    </row>
    <row r="558">
      <c r="A558" s="165" t="str">
        <f>analysis!C564</f>
        <v>otiṇṇo</v>
      </c>
    </row>
    <row r="559">
      <c r="A559" s="165" t="str">
        <f>analysis!C565</f>
        <v>vipariṇatena</v>
      </c>
    </row>
    <row r="560">
      <c r="A560" s="165" t="str">
        <f>analysis!C566</f>
        <v>cittena</v>
      </c>
    </row>
    <row r="561">
      <c r="A561" s="165" t="str">
        <f>analysis!C567</f>
        <v>mātugāmena</v>
      </c>
    </row>
    <row r="562">
      <c r="A562" s="165" t="str">
        <f>analysis!C568</f>
        <v>- mātu</v>
      </c>
    </row>
    <row r="563">
      <c r="A563" s="165" t="str">
        <f>analysis!C569</f>
        <v>- gāmena</v>
      </c>
    </row>
    <row r="564">
      <c r="A564" s="165" t="str">
        <f>analysis!C570</f>
        <v>saddhiṃ</v>
      </c>
    </row>
    <row r="565">
      <c r="A565" s="165" t="str">
        <f>analysis!C571</f>
        <v>kāyasaṃsaggaṃ</v>
      </c>
    </row>
    <row r="566">
      <c r="A566" s="165" t="str">
        <f>analysis!C572</f>
        <v>- kāya</v>
      </c>
    </row>
    <row r="567">
      <c r="A567" s="165" t="str">
        <f>analysis!C573</f>
        <v>- saṃsaggaṃ</v>
      </c>
    </row>
    <row r="568">
      <c r="A568" s="165" t="str">
        <f>analysis!C574</f>
        <v>samāpajjeyya</v>
      </c>
    </row>
    <row r="569">
      <c r="A569" s="165" t="str">
        <f>analysis!C575</f>
        <v>If any bhikkhu, under the influence of an altered mind, should
engage in [intimate] physical contact together with a woman</v>
      </c>
    </row>
    <row r="570">
      <c r="A570" s="165" t="str">
        <f>analysis!C576</f>
        <v>hatthaggāhaṃ vā veṇiggāhaṃ vā aññatarassa vā aññatarassa vā aṅgassa parāmasanaṃ, saṅghādiseso.</v>
      </c>
    </row>
    <row r="571">
      <c r="A571" s="165" t="str">
        <f>analysis!C577</f>
        <v>hatthaggāhaṃ</v>
      </c>
    </row>
    <row r="572">
      <c r="A572" s="165" t="str">
        <f>analysis!C578</f>
        <v>- hattha</v>
      </c>
    </row>
    <row r="573">
      <c r="A573" s="165" t="str">
        <f>analysis!C579</f>
        <v>- gāhaṃ</v>
      </c>
    </row>
    <row r="574">
      <c r="A574" s="165" t="str">
        <f>analysis!C580</f>
        <v>vā</v>
      </c>
    </row>
    <row r="575">
      <c r="A575" s="165" t="str">
        <f>analysis!C581</f>
        <v>veṇiggāhaṃ</v>
      </c>
    </row>
    <row r="576">
      <c r="A576" s="165" t="str">
        <f>analysis!C582</f>
        <v>- veṇi</v>
      </c>
    </row>
    <row r="577">
      <c r="A577" s="165" t="str">
        <f>analysis!C583</f>
        <v>- gāhaṃ</v>
      </c>
    </row>
    <row r="578">
      <c r="A578" s="165" t="str">
        <f>analysis!C584</f>
        <v>vā</v>
      </c>
    </row>
    <row r="579">
      <c r="A579" s="165" t="str">
        <f>analysis!C585</f>
        <v>aññatarassa</v>
      </c>
    </row>
    <row r="580">
      <c r="A580" s="165" t="str">
        <f>analysis!C586</f>
        <v>vā</v>
      </c>
    </row>
    <row r="581">
      <c r="A581" s="165" t="str">
        <f>analysis!C587</f>
        <v>aññatarassa</v>
      </c>
    </row>
    <row r="582">
      <c r="A582" s="165" t="str">
        <f>analysis!C588</f>
        <v>vā</v>
      </c>
    </row>
    <row r="583">
      <c r="A583" s="165" t="str">
        <f>analysis!C589</f>
        <v>aṅgassa</v>
      </c>
    </row>
    <row r="584">
      <c r="A584" s="165" t="str">
        <f>analysis!C590</f>
        <v>parāmasanaṃ</v>
      </c>
    </row>
    <row r="585">
      <c r="A585" s="165" t="str">
        <f>analysis!C591</f>
        <v>saṅghādiseso</v>
      </c>
    </row>
    <row r="586">
      <c r="A586" s="165" t="str">
        <f>analysis!C592</f>
        <v>the holding of a hand, or holding a braid [of hair], or caressing
any limb: [this is a case concerning] the community in the
beginning and in the rest [of the procedure].</v>
      </c>
    </row>
    <row r="587">
      <c r="A587" s="165" t="str">
        <f>analysis!C593</f>
        <v>yo pana bhikkhu otiṇṇo vipariṇatena cittena mātugāmaṃ duṭṭhullāhi vācāhi obhāseyya</v>
      </c>
    </row>
    <row r="588">
      <c r="A588" s="165" t="str">
        <f>analysis!C594</f>
        <v>SA 3</v>
      </c>
    </row>
    <row r="589">
      <c r="A589" s="165" t="str">
        <f>analysis!C595</f>
        <v>yo</v>
      </c>
    </row>
    <row r="590">
      <c r="A590" s="165" t="str">
        <f>analysis!C596</f>
        <v>pana</v>
      </c>
    </row>
    <row r="591">
      <c r="A591" s="165" t="str">
        <f>analysis!C597</f>
        <v>bhikkhu</v>
      </c>
    </row>
    <row r="592">
      <c r="A592" s="165" t="str">
        <f>analysis!C598</f>
        <v>otiṇṇo</v>
      </c>
    </row>
    <row r="593">
      <c r="A593" s="165" t="str">
        <f>analysis!C599</f>
        <v>vipariṇatena</v>
      </c>
    </row>
    <row r="594">
      <c r="A594" s="165" t="str">
        <f>analysis!C600</f>
        <v>cittena</v>
      </c>
    </row>
    <row r="595">
      <c r="A595" s="165" t="str">
        <f>analysis!C601</f>
        <v>mātugāmaṃ</v>
      </c>
    </row>
    <row r="596">
      <c r="A596" s="165" t="str">
        <f>analysis!C602</f>
        <v>duṭṭhullāhi</v>
      </c>
    </row>
    <row r="597">
      <c r="A597" s="165" t="str">
        <f>analysis!C603</f>
        <v>vācāhi</v>
      </c>
    </row>
    <row r="598">
      <c r="A598" s="165" t="str">
        <f>analysis!C604</f>
        <v>obhāseyya</v>
      </c>
    </row>
    <row r="599">
      <c r="A599" s="165" t="str">
        <f>analysis!C605</f>
        <v>If any bhikkhu, under the influence of an altered mind, should speak
suggestively with depraved words to a woman</v>
      </c>
    </row>
    <row r="600">
      <c r="A600" s="165" t="str">
        <f>analysis!C606</f>
        <v>yathā taṃ yuvā yuvatiṃ methun'upasaṃhitāhi, saṅghādiseso.</v>
      </c>
    </row>
    <row r="601">
      <c r="A601" s="165" t="str">
        <f>analysis!C607</f>
        <v>yathā</v>
      </c>
    </row>
    <row r="602">
      <c r="A602" s="165" t="str">
        <f>analysis!C608</f>
        <v>taṃ</v>
      </c>
    </row>
    <row r="603">
      <c r="A603" s="165" t="str">
        <f>analysis!C609</f>
        <v>yuvā</v>
      </c>
    </row>
    <row r="604">
      <c r="A604" s="165" t="str">
        <f>analysis!C610</f>
        <v>yuvatiṃ</v>
      </c>
    </row>
    <row r="605">
      <c r="A605" s="165" t="str">
        <f>analysis!C611</f>
        <v>methunupasaṃhitāhi</v>
      </c>
    </row>
    <row r="606">
      <c r="A606" s="165" t="str">
        <f>analysis!C612</f>
        <v>- methuna</v>
      </c>
    </row>
    <row r="607">
      <c r="A607" s="165" t="str">
        <f>analysis!C613</f>
        <v>- upasaṃhitāhi</v>
      </c>
    </row>
    <row r="608">
      <c r="A608" s="165" t="str">
        <f>analysis!C614</f>
        <v>saṅghādiseso</v>
      </c>
    </row>
    <row r="609">
      <c r="A609" s="165" t="str">
        <f>analysis!C615</f>
        <v>like a young man to
a young woman, [with words] concerned with sexual intercourse:
[this is a case concerning] the community in the beginning and in
the rest [of the procedure].</v>
      </c>
    </row>
    <row r="610">
      <c r="A610" s="165" t="str">
        <f>analysis!C616</f>
        <v>yo pana bhikkhu otiṇṇo vipariṇatena cittena mātugāmassa santike attakāmapāricariyāya vaṇṇaṃ bhāseyya</v>
      </c>
    </row>
    <row r="611">
      <c r="A611" s="165" t="str">
        <f>analysis!C617</f>
        <v>SA 4</v>
      </c>
    </row>
    <row r="612">
      <c r="A612" s="165" t="str">
        <f>analysis!C618</f>
        <v>yo</v>
      </c>
    </row>
    <row r="613">
      <c r="A613" s="165" t="str">
        <f>analysis!C619</f>
        <v>pana</v>
      </c>
    </row>
    <row r="614">
      <c r="A614" s="165" t="str">
        <f>analysis!C620</f>
        <v>bhikkhu</v>
      </c>
    </row>
    <row r="615">
      <c r="A615" s="165" t="str">
        <f>analysis!C621</f>
        <v>otiṇṇo</v>
      </c>
    </row>
    <row r="616">
      <c r="A616" s="165" t="str">
        <f>analysis!C622</f>
        <v>vipariṇatena</v>
      </c>
    </row>
    <row r="617">
      <c r="A617" s="165" t="str">
        <f>analysis!C623</f>
        <v>cittena</v>
      </c>
    </row>
    <row r="618">
      <c r="A618" s="165" t="str">
        <f>analysis!C624</f>
        <v>mātugāmassa</v>
      </c>
    </row>
    <row r="619">
      <c r="A619" s="165" t="str">
        <f>analysis!C625</f>
        <v>santike</v>
      </c>
    </row>
    <row r="620">
      <c r="A620" s="165" t="str">
        <f>analysis!C626</f>
        <v>attakāmapāricariyāya</v>
      </c>
    </row>
    <row r="621">
      <c r="A621" s="165" t="str">
        <f>analysis!C627</f>
        <v>- attakāma</v>
      </c>
    </row>
    <row r="622">
      <c r="A622" s="165" t="str">
        <f>analysis!C628</f>
        <v>- - atta</v>
      </c>
    </row>
    <row r="623">
      <c r="A623" s="165" t="str">
        <f>analysis!C629</f>
        <v>- - kāma</v>
      </c>
    </row>
    <row r="624">
      <c r="A624" s="165" t="str">
        <f>analysis!C630</f>
        <v>- pāricariyāya</v>
      </c>
    </row>
    <row r="625">
      <c r="A625" s="165" t="str">
        <f>analysis!C631</f>
        <v>vaṇṇaṃ</v>
      </c>
    </row>
    <row r="626">
      <c r="A626" s="165" t="str">
        <f>analysis!C632</f>
        <v>bhāseyya</v>
      </c>
    </row>
    <row r="627">
      <c r="A627" s="165" t="str">
        <f>analysis!C633</f>
        <v>If any bhikkhu, under the influence of an altered mind, [and] in the
presence of a woman, should speak praise about the ministering to
himself with sex:</v>
      </c>
    </row>
    <row r="628">
      <c r="A628" s="165" t="str">
        <f>analysis!C634</f>
        <v>etad'aggaṃ bhagini pāricariyānaṃ</v>
      </c>
    </row>
    <row r="629">
      <c r="A629" s="165" t="str">
        <f>analysis!C635</f>
        <v>etadaggaṃ</v>
      </c>
    </row>
    <row r="630">
      <c r="A630" s="165" t="str">
        <f>analysis!C636</f>
        <v>- etad</v>
      </c>
    </row>
    <row r="631">
      <c r="A631" s="165" t="str">
        <f>analysis!C637</f>
        <v>- aggaṃ</v>
      </c>
    </row>
    <row r="632">
      <c r="A632" s="165" t="str">
        <f>analysis!C638</f>
        <v>bhagini</v>
      </c>
    </row>
    <row r="633">
      <c r="A633" s="165" t="str">
        <f>analysis!C639</f>
        <v>pāricariyānaṃ</v>
      </c>
    </row>
    <row r="634">
      <c r="A634" s="165" t="str">
        <f>analysis!C640</f>
        <v>“Sister, this is the best of ministerings: </v>
      </c>
    </row>
    <row r="635">
      <c r="A635" s="165" t="str">
        <f>analysis!C641</f>
        <v>yā mādisaṃ sīlavantaṃ kalyāṇadhammaṃ brahmacāriṃ etena dhammena paricareyyā'ti methun'upasaṃhitena, saṅghādiseso.</v>
      </c>
    </row>
    <row r="636">
      <c r="A636" s="165" t="str">
        <f>analysis!C642</f>
        <v>yā</v>
      </c>
    </row>
    <row r="637">
      <c r="A637" s="165" t="str">
        <f>analysis!C643</f>
        <v>mādisaṃ</v>
      </c>
    </row>
    <row r="638">
      <c r="A638" s="165" t="str">
        <f>analysis!C646</f>
        <v>sīlavantaṃ</v>
      </c>
    </row>
    <row r="639">
      <c r="A639" s="165" t="str">
        <f>analysis!C647</f>
        <v>kalyāṇadhammaṃ</v>
      </c>
    </row>
    <row r="640">
      <c r="A640" s="165" t="str">
        <f>analysis!C648</f>
        <v>- kalyāṇa</v>
      </c>
    </row>
    <row r="641">
      <c r="A641" s="165" t="str">
        <f>analysis!C649</f>
        <v>- dhammaṃ</v>
      </c>
    </row>
    <row r="642">
      <c r="A642" s="165" t="str">
        <f>analysis!C650</f>
        <v>brahmacāriṃ</v>
      </c>
    </row>
    <row r="643">
      <c r="A643" s="165" t="str">
        <f>analysis!C651</f>
        <v>- brahma</v>
      </c>
    </row>
    <row r="644">
      <c r="A644" s="165" t="str">
        <f>analysis!C652</f>
        <v>- cāriṃ</v>
      </c>
    </row>
    <row r="645">
      <c r="A645" s="165" t="str">
        <f>analysis!C653</f>
        <v>etena</v>
      </c>
    </row>
    <row r="646">
      <c r="A646" s="165" t="str">
        <f>analysis!C654</f>
        <v>dhammena</v>
      </c>
    </row>
    <row r="647">
      <c r="A647" s="165" t="str">
        <f>analysis!C655</f>
        <v>paricareyyāti</v>
      </c>
    </row>
    <row r="648">
      <c r="A648" s="165" t="str">
        <f>analysis!C656</f>
        <v>- paricareyya</v>
      </c>
    </row>
    <row r="649">
      <c r="A649" s="165" t="str">
        <f>analysis!C657</f>
        <v>- iti</v>
      </c>
    </row>
    <row r="650">
      <c r="A650" s="165" t="str">
        <f>analysis!C658</f>
        <v>methunūpasaṃhitena</v>
      </c>
    </row>
    <row r="651">
      <c r="A651" s="165" t="str">
        <f>analysis!C659</f>
        <v>saṅghādiseso</v>
      </c>
    </row>
    <row r="652">
      <c r="A652" s="165" t="str">
        <f>analysis!C660</f>
        <v>she who would minister to a virtuous, good natured celibate like me with
this act!,” [which is something] connected with sexual intercourse:
[this is a case concerning] the community in the beginning and in
the rest [of the procedure].</v>
      </c>
    </row>
    <row r="653">
      <c r="A653" s="165" t="str">
        <f>analysis!C661</f>
        <v>yo pana bhikkhu sañcarittaṃ samāpajjeyya itthiyā vā purisamatiṃ purisassa vā itthimatiṃ</v>
      </c>
    </row>
    <row r="654">
      <c r="A654" s="165" t="str">
        <f>analysis!C662</f>
        <v>SA 5</v>
      </c>
    </row>
    <row r="655">
      <c r="A655" s="165" t="str">
        <f>analysis!C663</f>
        <v>yo</v>
      </c>
    </row>
    <row r="656">
      <c r="A656" s="165" t="str">
        <f>analysis!C664</f>
        <v>pana</v>
      </c>
    </row>
    <row r="657">
      <c r="A657" s="165" t="str">
        <f>analysis!C665</f>
        <v>bhikkhu</v>
      </c>
    </row>
    <row r="658">
      <c r="A658" s="165" t="str">
        <f>analysis!C666</f>
        <v>sañcarittaṃ</v>
      </c>
    </row>
    <row r="659">
      <c r="A659" s="165" t="str">
        <f>analysis!C667</f>
        <v>samāpajjeyya</v>
      </c>
    </row>
    <row r="660">
      <c r="A660" s="165" t="str">
        <f>analysis!C668</f>
        <v>itthiyā</v>
      </c>
    </row>
    <row r="661">
      <c r="A661" s="165" t="str">
        <f>analysis!C669</f>
        <v>vā</v>
      </c>
    </row>
    <row r="662">
      <c r="A662" s="165" t="str">
        <f>analysis!C670</f>
        <v>purisamatiṃ</v>
      </c>
    </row>
    <row r="663">
      <c r="A663" s="165" t="str">
        <f>analysis!C671</f>
        <v>- purisa</v>
      </c>
    </row>
    <row r="664">
      <c r="A664" s="165" t="str">
        <f>analysis!C672</f>
        <v>- matiṃ</v>
      </c>
    </row>
    <row r="665">
      <c r="A665" s="165" t="str">
        <f>analysis!C673</f>
        <v>purisassa</v>
      </c>
    </row>
    <row r="666">
      <c r="A666" s="165" t="str">
        <f>analysis!C674</f>
        <v>vā</v>
      </c>
    </row>
    <row r="667">
      <c r="A667" s="165" t="str">
        <f>analysis!C675</f>
        <v>itthimatiṃ</v>
      </c>
    </row>
    <row r="668">
      <c r="A668" s="165" t="str">
        <f>analysis!C676</f>
        <v>- itthi</v>
      </c>
    </row>
    <row r="669">
      <c r="A669" s="165" t="str">
        <f>analysis!C677</f>
        <v>- matiṃ</v>
      </c>
    </row>
    <row r="670">
      <c r="A670" s="165" t="str">
        <f>analysis!C678</f>
        <v>If any bhikkhu should engage in mediating a man’s intention to a
woman, or a woman’s intention to a man</v>
      </c>
    </row>
    <row r="671">
      <c r="A671" s="165" t="str">
        <f>analysis!C679</f>
        <v>jāyattane vā jārattane vā, antamaso taṅkhaṇikāya'pi, saṅghādiseso.</v>
      </c>
    </row>
    <row r="672">
      <c r="A672" s="165" t="str">
        <f>analysis!C680</f>
        <v>jāyattane</v>
      </c>
    </row>
    <row r="673">
      <c r="A673" s="165" t="str">
        <f>analysis!C681</f>
        <v>vā</v>
      </c>
    </row>
    <row r="674">
      <c r="A674" s="165" t="str">
        <f>analysis!C682</f>
        <v>jārattane</v>
      </c>
    </row>
    <row r="675">
      <c r="A675" s="165" t="str">
        <f>analysis!C683</f>
        <v>vā</v>
      </c>
    </row>
    <row r="676">
      <c r="A676" s="165" t="str">
        <f>analysis!C684</f>
        <v>antamaso</v>
      </c>
    </row>
    <row r="677">
      <c r="A677" s="165" t="str">
        <f>analysis!C685</f>
        <v>taṅkhaṇikāyapi</v>
      </c>
    </row>
    <row r="678">
      <c r="A678" s="165" t="str">
        <f>analysis!C686</f>
        <v>- taṃ</v>
      </c>
    </row>
    <row r="679">
      <c r="A679" s="165" t="str">
        <f>analysis!C687</f>
        <v>- khaṇa</v>
      </c>
    </row>
    <row r="680">
      <c r="A680" s="165" t="str">
        <f>analysis!C689</f>
        <v>- api</v>
      </c>
    </row>
    <row r="681">
      <c r="A681" s="165" t="str">
        <f>analysis!C690</f>
        <v>saṅghādiseso</v>
      </c>
    </row>
    <row r="682">
      <c r="A682" s="165" t="str">
        <f>analysis!C691</f>
        <v>for being a wife or for
being a mistress, even for being one on [just] that occasion: [this is
a case concerning] the community in the beginning and in the rest
[of the procedure].</v>
      </c>
    </row>
    <row r="683">
      <c r="A683" s="165" t="str">
        <f>analysis!C692</f>
        <v>saññācikāya pana bhikkhunā kuṭiṃ kārayamānena assāmikaṃ att'uddesaṃ pamāṇikā kāretabbā</v>
      </c>
    </row>
    <row r="684">
      <c r="A684" s="165" t="str">
        <f>analysis!C693</f>
        <v>SA 6</v>
      </c>
    </row>
    <row r="685">
      <c r="A685" s="165" t="str">
        <f>analysis!C694</f>
        <v>saññācikāya</v>
      </c>
    </row>
    <row r="686">
      <c r="A686" s="165" t="str">
        <f>analysis!C695</f>
        <v>- saṃ</v>
      </c>
    </row>
    <row r="687">
      <c r="A687" s="165" t="str">
        <f>analysis!C696</f>
        <v>- yāca</v>
      </c>
    </row>
    <row r="688">
      <c r="A688" s="165" t="str">
        <f>analysis!C698</f>
        <v>pana</v>
      </c>
    </row>
    <row r="689">
      <c r="A689" s="165" t="str">
        <f>analysis!C699</f>
        <v>bhikkhunā</v>
      </c>
    </row>
    <row r="690">
      <c r="A690" s="165" t="str">
        <f>analysis!C700</f>
        <v>kuṭiṃ</v>
      </c>
    </row>
    <row r="691">
      <c r="A691" s="165" t="str">
        <f>analysis!C701</f>
        <v>kārayamānena</v>
      </c>
    </row>
    <row r="692">
      <c r="A692" s="165" t="str">
        <f>analysis!C702</f>
        <v>assāmikaṃ</v>
      </c>
    </row>
    <row r="693">
      <c r="A693" s="165" t="str">
        <f>analysis!C703</f>
        <v>attuddesaṃ</v>
      </c>
    </row>
    <row r="694">
      <c r="A694" s="165" t="str">
        <f>analysis!C704</f>
        <v>- atta</v>
      </c>
    </row>
    <row r="695">
      <c r="A695" s="165" t="str">
        <f>analysis!C705</f>
        <v>- uddesaṃ</v>
      </c>
    </row>
    <row r="696">
      <c r="A696" s="165" t="str">
        <f>analysis!C706</f>
        <v>pamāṇikā</v>
      </c>
    </row>
    <row r="697">
      <c r="A697" s="165" t="str">
        <f>analysis!C707</f>
        <v>kāretabbā</v>
      </c>
    </row>
    <row r="698">
      <c r="A698" s="165" t="str">
        <f>analysis!C708</f>
        <v>By a bhikkhu who is having a hut, which is without an owner, [and]
is designated for himself, built by means of his own begged
requisites, [that hut] is to be built according to the [proper]
measure.</v>
      </c>
    </row>
    <row r="699">
      <c r="A699" s="165" t="str">
        <f>analysis!C709</f>
        <v>tatr'idaṃ pamāṇaṃ, dīghaso dvādasa vidatthiyo sugatavidatthiyā, tiriyaṃ satt'antarā</v>
      </c>
    </row>
    <row r="700">
      <c r="A700" s="165" t="str">
        <f>analysis!C710</f>
        <v>tatridaṃ</v>
      </c>
    </row>
    <row r="701">
      <c r="A701" s="165" t="str">
        <f>analysis!C711</f>
        <v>- tatra</v>
      </c>
    </row>
    <row r="702">
      <c r="A702" s="165" t="str">
        <f>analysis!C712</f>
        <v>- idaṃ</v>
      </c>
    </row>
    <row r="703">
      <c r="A703" s="165" t="str">
        <f>analysis!C713</f>
        <v>pamāṇaṃ</v>
      </c>
    </row>
    <row r="704">
      <c r="A704" s="165" t="str">
        <f>analysis!C714</f>
        <v>dīghaso</v>
      </c>
    </row>
    <row r="705">
      <c r="A705" s="165" t="str">
        <f>analysis!C715</f>
        <v>dvādasa</v>
      </c>
    </row>
    <row r="706">
      <c r="A706" s="165" t="str">
        <f>analysis!C716</f>
        <v>- dvā</v>
      </c>
    </row>
    <row r="707">
      <c r="A707" s="165" t="str">
        <f>analysis!C717</f>
        <v>- dasa</v>
      </c>
    </row>
    <row r="708">
      <c r="A708" s="165" t="str">
        <f>analysis!C718</f>
        <v>vidatthiyo</v>
      </c>
    </row>
    <row r="709">
      <c r="A709" s="165" t="str">
        <f>analysis!C719</f>
        <v>sugatavidatthiyā</v>
      </c>
    </row>
    <row r="710">
      <c r="A710" s="165" t="str">
        <f>analysis!C720</f>
        <v>- sugata</v>
      </c>
    </row>
    <row r="711">
      <c r="A711" s="165" t="str">
        <f>analysis!C721</f>
        <v>- vidatthiyā</v>
      </c>
    </row>
    <row r="712">
      <c r="A712" s="165" t="str">
        <f>analysis!C722</f>
        <v>tiriyaṃ</v>
      </c>
    </row>
    <row r="713">
      <c r="A713" s="165" t="str">
        <f>analysis!C723</f>
        <v>sattantarā</v>
      </c>
    </row>
    <row r="714">
      <c r="A714" s="165" t="str">
        <f>analysis!C724</f>
        <v>- satta</v>
      </c>
    </row>
    <row r="715">
      <c r="A715" s="165" t="str">
        <f>analysis!C725</f>
        <v>- antarā</v>
      </c>
    </row>
    <row r="716">
      <c r="A716" s="165" t="str">
        <f>analysis!C726</f>
        <v>This is the measure here: twelve spans of the sugata-span
in length, [and] inside seven [spans] across.</v>
      </c>
    </row>
    <row r="717">
      <c r="A717" s="165" t="str">
        <f>analysis!C727</f>
        <v>bhikkhū abhinetabbā vatthudesanāya, tehi bhikkhūhi vatthu desetabbaṃ anārambhaṃ saparikkamanaṃ.</v>
      </c>
    </row>
    <row r="718">
      <c r="A718" s="165" t="str">
        <f>analysis!C728</f>
        <v>bhikkhū</v>
      </c>
    </row>
    <row r="719">
      <c r="A719" s="165" t="str">
        <f>analysis!C729</f>
        <v>abhinetabbā</v>
      </c>
    </row>
    <row r="720">
      <c r="A720" s="165" t="str">
        <f>analysis!C730</f>
        <v>vatthudesanāya</v>
      </c>
    </row>
    <row r="721">
      <c r="A721" s="165" t="str">
        <f>analysis!C731</f>
        <v>- vatthu</v>
      </c>
    </row>
    <row r="722">
      <c r="A722" s="165" t="str">
        <f>analysis!C732</f>
        <v>- desanāya</v>
      </c>
    </row>
    <row r="723">
      <c r="A723" s="165" t="str">
        <f>analysis!C733</f>
        <v>tehi</v>
      </c>
    </row>
    <row r="724">
      <c r="A724" s="165" t="str">
        <f>analysis!C734</f>
        <v>bhikkhūhi</v>
      </c>
    </row>
    <row r="725">
      <c r="A725" s="165" t="str">
        <f>analysis!C735</f>
        <v>vatthu</v>
      </c>
    </row>
    <row r="726">
      <c r="A726" s="165" t="str">
        <f>analysis!C736</f>
        <v>desetabbaṃ</v>
      </c>
    </row>
    <row r="727">
      <c r="A727" s="165" t="str">
        <f>analysis!C737</f>
        <v>anārambhaṃ</v>
      </c>
    </row>
    <row r="728">
      <c r="A728" s="165" t="str">
        <f>analysis!C738</f>
        <v>saparikkamanaṃ</v>
      </c>
    </row>
    <row r="729">
      <c r="A729" s="165" t="str">
        <f>analysis!C739</f>
        <v>Bhikkhus are to be
brought to [it] for appointing the site. By those bhikkhus a site is to
be appointed which is not entailing harm [to creatures and which
is] having a surrounding space.</v>
      </c>
    </row>
    <row r="730">
      <c r="A730" s="165" t="str">
        <f>analysis!C740</f>
        <v>sārambhe ce bhikkhu vatthusmiṃ aparikkamane saññācikāya kuṭiṃ kāreyya</v>
      </c>
    </row>
    <row r="731">
      <c r="A731" s="165" t="str">
        <f>analysis!C741</f>
        <v>sārambhe</v>
      </c>
    </row>
    <row r="732">
      <c r="A732" s="165" t="str">
        <f>analysis!C742</f>
        <v>ce</v>
      </c>
    </row>
    <row r="733">
      <c r="A733" s="165" t="str">
        <f>analysis!C743</f>
        <v>bhikkhu</v>
      </c>
    </row>
    <row r="734">
      <c r="A734" s="165" t="str">
        <f>analysis!C744</f>
        <v>vatthusmiṃ</v>
      </c>
    </row>
    <row r="735">
      <c r="A735" s="165" t="str">
        <f>analysis!C745</f>
        <v>aparikkamane</v>
      </c>
    </row>
    <row r="736">
      <c r="A736" s="165" t="str">
        <f>analysis!C746</f>
        <v>saññācikāya</v>
      </c>
    </row>
    <row r="737">
      <c r="A737" s="165" t="str">
        <f>analysis!C747</f>
        <v>kuṭiṃ</v>
      </c>
    </row>
    <row r="738">
      <c r="A738" s="165" t="str">
        <f>analysis!C748</f>
        <v>kāreyya</v>
      </c>
    </row>
    <row r="739">
      <c r="A739" s="165" t="str">
        <f>analysis!C749</f>
        <v>If a bhikkhu, having requested it
himself, should have a hut built on a site entailing harm [to
creatures], [and] not having a surrounding space</v>
      </c>
    </row>
    <row r="740">
      <c r="A740" s="165" t="str">
        <f>analysis!C750</f>
        <v>bhikkhū vā anabhineyya vatthudesanāya, pamāṇaṃ vā atikkāmeyya, saṅghādiseso.</v>
      </c>
    </row>
    <row r="741">
      <c r="A741" s="165" t="str">
        <f>analysis!C751</f>
        <v>bhikkhū</v>
      </c>
    </row>
    <row r="742">
      <c r="A742" s="165" t="str">
        <f>analysis!C752</f>
        <v>vā</v>
      </c>
    </row>
    <row r="743">
      <c r="A743" s="165" t="str">
        <f>analysis!C753</f>
        <v>anabhineyya</v>
      </c>
    </row>
    <row r="744">
      <c r="A744" s="165" t="str">
        <f>analysis!C754</f>
        <v>vatthudesanāya</v>
      </c>
    </row>
    <row r="745">
      <c r="A745" s="165" t="str">
        <f>analysis!C755</f>
        <v>pamāṇaṃ</v>
      </c>
    </row>
    <row r="746">
      <c r="A746" s="165" t="str">
        <f>analysis!C756</f>
        <v>vā</v>
      </c>
    </row>
    <row r="747">
      <c r="A747" s="165" t="str">
        <f>analysis!C757</f>
        <v>atikkāmeyya</v>
      </c>
    </row>
    <row r="748">
      <c r="A748" s="165" t="str">
        <f>analysis!C758</f>
        <v>saṅghādiseso</v>
      </c>
    </row>
    <row r="749">
      <c r="A749" s="165" t="str">
        <f>analysis!C759</f>
        <v>or if he should
not bring bhikkhus to [it] for appointing the site, or if he should let
[it] exceed the measure: [this is a case concerning] the community
in the beginning and in the rest [of the procedure].</v>
      </c>
    </row>
    <row r="750">
      <c r="A750" s="165" t="str">
        <f>analysis!C760</f>
        <v>mahallakaṃ pana bhikkhunā vihāraṃ kārayamānena sassāmikaṃ att'uddesaṃ bhikkhū abhinetabbā vatthudesanāya</v>
      </c>
    </row>
    <row r="751">
      <c r="A751" s="165" t="str">
        <f>analysis!C761</f>
        <v>SA 7</v>
      </c>
    </row>
    <row r="752">
      <c r="A752" s="165" t="str">
        <f>analysis!C762</f>
        <v>mahallakaṃ</v>
      </c>
    </row>
    <row r="753">
      <c r="A753" s="165" t="str">
        <f>analysis!C763</f>
        <v>pana</v>
      </c>
    </row>
    <row r="754">
      <c r="A754" s="165" t="str">
        <f>analysis!C764</f>
        <v>bhikkhunā</v>
      </c>
    </row>
    <row r="755">
      <c r="A755" s="165" t="str">
        <f>analysis!C765</f>
        <v>vihāraṃ</v>
      </c>
    </row>
    <row r="756">
      <c r="A756" s="165" t="str">
        <f>analysis!C766</f>
        <v>kārayamānena</v>
      </c>
    </row>
    <row r="757">
      <c r="A757" s="165" t="str">
        <f>analysis!C767</f>
        <v>sassāmikaṃ</v>
      </c>
    </row>
    <row r="758">
      <c r="A758" s="165" t="str">
        <f>analysis!C768</f>
        <v>attuddesaṃ</v>
      </c>
    </row>
    <row r="759">
      <c r="A759" s="165" t="str">
        <f>analysis!C769</f>
        <v>bhikkhū</v>
      </c>
    </row>
    <row r="760">
      <c r="A760" s="165" t="str">
        <f>analysis!C770</f>
        <v>abhinetabbā</v>
      </c>
    </row>
    <row r="761">
      <c r="A761" s="165" t="str">
        <f>analysis!C771</f>
        <v>vatthudesanāya</v>
      </c>
    </row>
    <row r="762">
      <c r="A762" s="165" t="str">
        <f>analysis!C772</f>
        <v>- vatthu</v>
      </c>
    </row>
    <row r="763">
      <c r="A763" s="165" t="str">
        <f>analysis!C773</f>
        <v>- desanāya</v>
      </c>
    </row>
    <row r="764">
      <c r="A764" s="165" t="str">
        <f>analysis!C774</f>
        <v>By a bhikkhu who is having a large dwelling built, which has an
owner, [and] is designated for himself, bhikkhus are to be brought
to [it] for appointing the site.</v>
      </c>
    </row>
    <row r="765">
      <c r="A765" s="165" t="str">
        <f>analysis!C775</f>
        <v>tehi bhikkhūhi vatthu desetabbaṃ anārambhaṃ saparikkamanaṃ</v>
      </c>
    </row>
    <row r="766">
      <c r="A766" s="165" t="str">
        <f>analysis!C776</f>
        <v>tehi</v>
      </c>
    </row>
    <row r="767">
      <c r="A767" s="165" t="str">
        <f>analysis!C777</f>
        <v>bhikkhūhi</v>
      </c>
    </row>
    <row r="768">
      <c r="A768" s="165" t="str">
        <f>analysis!C778</f>
        <v>vatthu</v>
      </c>
    </row>
    <row r="769">
      <c r="A769" s="165" t="str">
        <f>analysis!C779</f>
        <v>desetabbaṃ</v>
      </c>
    </row>
    <row r="770">
      <c r="A770" s="165" t="str">
        <f>analysis!C780</f>
        <v>anārambhaṃ</v>
      </c>
    </row>
    <row r="771">
      <c r="A771" s="165" t="str">
        <f>analysis!C781</f>
        <v>saparikkamanaṃ</v>
      </c>
    </row>
    <row r="772">
      <c r="A772" s="165" t="str">
        <f>analysis!C782</f>
        <v>By those bhikkhus a site not entailing
harm [to any creatures] [and] having a surrounding space is to be
appointed.</v>
      </c>
    </row>
    <row r="773">
      <c r="A773" s="165" t="str">
        <f>analysis!C783</f>
        <v>sārambhe ce bhikkhu vatthusmiṃ aparikkamane mahallakaṃ vihāraṃ kāreyya, bhikkhū vā anabhineyya vatthudesanāya, saṅghādiseso.</v>
      </c>
    </row>
    <row r="774">
      <c r="A774" s="165" t="str">
        <f>analysis!C784</f>
        <v>sārambhe</v>
      </c>
    </row>
    <row r="775">
      <c r="A775" s="165" t="str">
        <f>analysis!C785</f>
        <v>ce</v>
      </c>
    </row>
    <row r="776">
      <c r="A776" s="165" t="str">
        <f>analysis!C786</f>
        <v>bhikkhu</v>
      </c>
    </row>
    <row r="777">
      <c r="A777" s="165" t="str">
        <f>analysis!C787</f>
        <v>vatthusmiṃ</v>
      </c>
    </row>
    <row r="778">
      <c r="A778" s="165" t="str">
        <f>analysis!C788</f>
        <v>aparikkamane</v>
      </c>
    </row>
    <row r="779">
      <c r="A779" s="165" t="str">
        <f>analysis!C789</f>
        <v>mahallakaṃ</v>
      </c>
    </row>
    <row r="780">
      <c r="A780" s="165" t="str">
        <f>analysis!C790</f>
        <v>vihāraṃ</v>
      </c>
    </row>
    <row r="781">
      <c r="A781" s="165" t="str">
        <f>analysis!C791</f>
        <v>kāreyya</v>
      </c>
    </row>
    <row r="782">
      <c r="A782" s="165" t="str">
        <f>analysis!C792</f>
        <v>bhikkhū</v>
      </c>
    </row>
    <row r="783">
      <c r="A783" s="165" t="str">
        <f>analysis!C793</f>
        <v>vā</v>
      </c>
    </row>
    <row r="784">
      <c r="A784" s="165" t="str">
        <f>analysis!C794</f>
        <v>anabhineyya</v>
      </c>
    </row>
    <row r="785">
      <c r="A785" s="165" t="str">
        <f>analysis!C795</f>
        <v>vatthudesanāya</v>
      </c>
    </row>
    <row r="786">
      <c r="A786" s="165" t="str">
        <f>analysis!C796</f>
        <v>saṅghādiseso</v>
      </c>
    </row>
    <row r="787">
      <c r="A787" s="165"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analysis!C798</f>
        <v>yo pana bhikkhu bhikkhuṃ duṭṭho doso appatīto amūlakena pārājikena dhammena anuddhaṃseyya</v>
      </c>
    </row>
    <row r="789">
      <c r="A789" s="165" t="str">
        <f>analysis!C799</f>
        <v>SA 8</v>
      </c>
    </row>
    <row r="790">
      <c r="A790" s="165" t="str">
        <f>analysis!C800</f>
        <v>yo</v>
      </c>
    </row>
    <row r="791">
      <c r="A791" s="165" t="str">
        <f>analysis!C801</f>
        <v>pana</v>
      </c>
    </row>
    <row r="792">
      <c r="A792" s="165" t="str">
        <f>analysis!C802</f>
        <v>bhikkhu</v>
      </c>
    </row>
    <row r="793">
      <c r="A793" s="165" t="str">
        <f>analysis!C803</f>
        <v>bhikkhuṃ</v>
      </c>
    </row>
    <row r="794">
      <c r="A794" s="165" t="str">
        <f>analysis!C804</f>
        <v>duṭṭho</v>
      </c>
    </row>
    <row r="795">
      <c r="A795" s="165" t="str">
        <f>analysis!C805</f>
        <v>doso</v>
      </c>
    </row>
    <row r="796">
      <c r="A796" s="165" t="str">
        <f>analysis!C806</f>
        <v>appatīto</v>
      </c>
    </row>
    <row r="797">
      <c r="A797" s="165" t="str">
        <f>analysis!C807</f>
        <v>amūlakena</v>
      </c>
    </row>
    <row r="798">
      <c r="A798" s="165" t="str">
        <f>analysis!C808</f>
        <v>pārājikena</v>
      </c>
    </row>
    <row r="799">
      <c r="A799" s="165" t="str">
        <f>analysis!C809</f>
        <v>dhammena</v>
      </c>
    </row>
    <row r="800">
      <c r="A800" s="165" t="str">
        <f>analysis!C810</f>
        <v>anuddhaṃseyya</v>
      </c>
    </row>
    <row r="801">
      <c r="A801" s="165" t="str">
        <f>analysis!C811</f>
        <v>If any bhikkhu, corrupted by malice [and] upset, should accuse a
bhikkhu with a groundless case involving disqualification</v>
      </c>
    </row>
    <row r="802">
      <c r="A802" s="165" t="str">
        <f>analysis!C812</f>
        <v>app'eva nāma naṃ imamhā brahmacariyā cāveyyan'ti</v>
      </c>
    </row>
    <row r="803">
      <c r="A803" s="165" t="str">
        <f>analysis!C813</f>
        <v>appeva</v>
      </c>
    </row>
    <row r="804">
      <c r="A804" s="165" t="str">
        <f>analysis!C814</f>
        <v>- api</v>
      </c>
    </row>
    <row r="805">
      <c r="A805" s="165" t="str">
        <f>analysis!C815</f>
        <v>- eva</v>
      </c>
    </row>
    <row r="806">
      <c r="A806" s="165" t="str">
        <f>analysis!C816</f>
        <v>nāma</v>
      </c>
    </row>
    <row r="807">
      <c r="A807" s="165" t="str">
        <f>analysis!C817</f>
        <v>naṃ</v>
      </c>
    </row>
    <row r="808">
      <c r="A808" s="165" t="str">
        <f>analysis!C818</f>
        <v>imamhā</v>
      </c>
    </row>
    <row r="809">
      <c r="A809" s="165" t="str">
        <f>analysis!C819</f>
        <v>brahmacariyā</v>
      </c>
    </row>
    <row r="810">
      <c r="A810" s="165" t="str">
        <f>analysis!C820</f>
        <v>- brahma</v>
      </c>
    </row>
    <row r="811">
      <c r="A811" s="165" t="str">
        <f>analysis!C821</f>
        <v>- cariyā</v>
      </c>
    </row>
    <row r="812">
      <c r="A812" s="165" t="str">
        <f>analysis!C822</f>
        <v>cāveyyanti</v>
      </c>
    </row>
    <row r="813">
      <c r="A813" s="165" t="str">
        <f>analysis!C823</f>
        <v>- cāveyyaṃ</v>
      </c>
    </row>
    <row r="814">
      <c r="A814" s="165" t="str">
        <f>analysis!C824</f>
        <v>- iti</v>
      </c>
    </row>
    <row r="815">
      <c r="A815" s="165" t="str">
        <f>analysis!C825</f>
        <v>“If only I could make him fall away from this holy life!,”</v>
      </c>
    </row>
    <row r="816">
      <c r="A816" s="165" t="str">
        <f>analysis!C826</f>
        <v>tato aparena samayena samanuggāhīyamāno vā asamanuggāhīyamāno vā amūlakañ'c'eva taṃ adhikaraṇaṃ hoti</v>
      </c>
    </row>
    <row r="817">
      <c r="A817" s="165" t="str">
        <f>analysis!C827</f>
        <v>tato</v>
      </c>
    </row>
    <row r="818">
      <c r="A818" s="165" t="str">
        <f>analysis!C828</f>
        <v>aparena</v>
      </c>
    </row>
    <row r="819">
      <c r="A819" s="165" t="str">
        <f>analysis!C829</f>
        <v>samayena</v>
      </c>
    </row>
    <row r="820">
      <c r="A820" s="165" t="str">
        <f>analysis!C830</f>
        <v>samanuggāhīyamāno</v>
      </c>
    </row>
    <row r="821">
      <c r="A821" s="165" t="str">
        <f>analysis!C831</f>
        <v>vā</v>
      </c>
    </row>
    <row r="822">
      <c r="A822" s="165" t="str">
        <f>analysis!C832</f>
        <v>asamanuggāhīyamāno</v>
      </c>
    </row>
    <row r="823">
      <c r="A823" s="165" t="str">
        <f>analysis!C833</f>
        <v>vā</v>
      </c>
    </row>
    <row r="824">
      <c r="A824" s="165" t="str">
        <f>analysis!C834</f>
        <v>amūlakañceva</v>
      </c>
    </row>
    <row r="825">
      <c r="A825" s="165" t="str">
        <f>analysis!C835</f>
        <v>- amūlakaṃ</v>
      </c>
    </row>
    <row r="826">
      <c r="A826" s="165" t="str">
        <f>analysis!C836</f>
        <v>- ce</v>
      </c>
    </row>
    <row r="827">
      <c r="A827" s="165" t="str">
        <f>analysis!C837</f>
        <v>- eva</v>
      </c>
    </row>
    <row r="828">
      <c r="A828" s="165" t="str">
        <f>analysis!C838</f>
        <v>taṃ</v>
      </c>
    </row>
    <row r="829">
      <c r="A829" s="165" t="str">
        <f>analysis!C839</f>
        <v>adhikaraṇaṃ</v>
      </c>
    </row>
    <row r="830">
      <c r="A830" s="165" t="str">
        <f>analysis!C840</f>
        <v>hoti</v>
      </c>
    </row>
    <row r="831">
      <c r="A831" s="165" t="str">
        <f>analysis!C841</f>
        <v>[and] then, on another occasion, [whether] being interrogated or
not being interrogated, if that legal issue is really groundless</v>
      </c>
    </row>
    <row r="832">
      <c r="A832" s="165" t="str">
        <f>analysis!C842</f>
        <v>bhikkhu ca dosaṃ patiṭṭhāti, saṅghādiseso.</v>
      </c>
    </row>
    <row r="833">
      <c r="A833" s="165" t="str">
        <f>analysis!C843</f>
        <v>bhikkhu</v>
      </c>
    </row>
    <row r="834">
      <c r="A834" s="165" t="str">
        <f>analysis!C844</f>
        <v>ca</v>
      </c>
    </row>
    <row r="835">
      <c r="A835" s="165" t="str">
        <f>analysis!C845</f>
        <v>dosaṃ</v>
      </c>
    </row>
    <row r="836">
      <c r="A836" s="165" t="str">
        <f>analysis!C846</f>
        <v>patiṭṭhāti</v>
      </c>
    </row>
    <row r="837">
      <c r="A837" s="165" t="str">
        <f>analysis!C847</f>
        <v>saṅghādiseso</v>
      </c>
    </row>
    <row r="838">
      <c r="A838" s="165" t="str">
        <f>analysis!C848</f>
        <v>and if
the bhikkhu stands firm in malice: [this is a case concerning] the
community in the beginning and in the rest [of the procedure].</v>
      </c>
    </row>
    <row r="839">
      <c r="A839" s="165" t="str">
        <f>analysis!C849</f>
        <v>yo pana bhikkhu bhikkhuṃ duṭṭho doso appatīto aññabhāgiyassa adhikaraṇassa kiñci desaṃ lesamattaṃ upādāya pārājikena dhammena anuddhaṃseyya</v>
      </c>
    </row>
    <row r="840">
      <c r="A840" s="165" t="str">
        <f>analysis!C850</f>
        <v>SA 9</v>
      </c>
    </row>
    <row r="841">
      <c r="A841" s="165" t="str">
        <f>analysis!C851</f>
        <v>yo</v>
      </c>
    </row>
    <row r="842">
      <c r="A842" s="165" t="str">
        <f>analysis!C852</f>
        <v>pana</v>
      </c>
    </row>
    <row r="843">
      <c r="A843" s="165" t="str">
        <f>analysis!C853</f>
        <v>bhikkhu</v>
      </c>
    </row>
    <row r="844">
      <c r="A844" s="165" t="str">
        <f>analysis!C854</f>
        <v>bhikkhuṃ</v>
      </c>
    </row>
    <row r="845">
      <c r="A845" s="165" t="str">
        <f>analysis!C855</f>
        <v>duṭṭho</v>
      </c>
    </row>
    <row r="846">
      <c r="A846" s="165" t="str">
        <f>analysis!C856</f>
        <v>doso</v>
      </c>
    </row>
    <row r="847">
      <c r="A847" s="165" t="str">
        <f>analysis!C857</f>
        <v>appatīto</v>
      </c>
    </row>
    <row r="848">
      <c r="A848" s="165" t="str">
        <f>analysis!C858</f>
        <v>aññabhāgiyassa</v>
      </c>
    </row>
    <row r="849">
      <c r="A849" s="165" t="str">
        <f>analysis!C859</f>
        <v>- añña</v>
      </c>
    </row>
    <row r="850">
      <c r="A850" s="165" t="str">
        <f>analysis!C860</f>
        <v>- bhāgiyassa</v>
      </c>
    </row>
    <row r="851">
      <c r="A851" s="165" t="str">
        <f>analysis!C861</f>
        <v>adhikaraṇassa</v>
      </c>
    </row>
    <row r="852">
      <c r="A852" s="165" t="str">
        <f>analysis!C862</f>
        <v>kiñci</v>
      </c>
    </row>
    <row r="853">
      <c r="A853" s="165" t="str">
        <f>analysis!C863</f>
        <v>desaṃ</v>
      </c>
    </row>
    <row r="854">
      <c r="A854" s="165" t="str">
        <f>analysis!C864</f>
        <v>lesamattaṃ</v>
      </c>
    </row>
    <row r="855">
      <c r="A855" s="165" t="str">
        <f>analysis!C865</f>
        <v>- lesa</v>
      </c>
    </row>
    <row r="856">
      <c r="A856" s="165" t="str">
        <f>analysis!C866</f>
        <v>- mattaṃ</v>
      </c>
    </row>
    <row r="857">
      <c r="A857" s="165" t="str">
        <f>analysis!C867</f>
        <v>upādāya</v>
      </c>
    </row>
    <row r="858">
      <c r="A858" s="165" t="str">
        <f>analysis!C868</f>
        <v>pārājikena</v>
      </c>
    </row>
    <row r="859">
      <c r="A859" s="165" t="str">
        <f>analysis!C869</f>
        <v>dhammena</v>
      </c>
    </row>
    <row r="860">
      <c r="A860" s="165" t="str">
        <f>analysis!C870</f>
        <v>anuddhaṃseyya</v>
      </c>
    </row>
    <row r="861">
      <c r="A861" s="165" t="str">
        <f>analysis!C871</f>
        <v>If any bhikkhu, corrupted by malice [and] upset, should accuse a
bhikkhu with a case involving disqualification, having taken [it] up
[with] some point, which is a mere pretext, of a legal issue
belonging to another class</v>
      </c>
    </row>
    <row r="862">
      <c r="A862" s="165" t="str">
        <f>analysis!C872</f>
        <v>app'eva nāma naṃ imamhā brahmacariyā cāveyyan'ti</v>
      </c>
    </row>
    <row r="863">
      <c r="A863" s="165" t="str">
        <f>analysis!C873</f>
        <v>appeva</v>
      </c>
    </row>
    <row r="864">
      <c r="A864" s="165" t="str">
        <f>analysis!C874</f>
        <v>nāma</v>
      </c>
    </row>
    <row r="865">
      <c r="A865" s="165" t="str">
        <f>analysis!C875</f>
        <v>naṃ</v>
      </c>
    </row>
    <row r="866">
      <c r="A866" s="165" t="str">
        <f>analysis!C876</f>
        <v>imamhā</v>
      </c>
    </row>
    <row r="867">
      <c r="A867" s="165" t="str">
        <f>analysis!C877</f>
        <v>brahmacariyā</v>
      </c>
    </row>
    <row r="868">
      <c r="A868" s="165" t="str">
        <f>analysis!C878</f>
        <v>cāveyyanti</v>
      </c>
    </row>
    <row r="869">
      <c r="A869" s="165" t="str">
        <f>analysis!C879</f>
        <v>“If only I could make him fall
away from this holy life!,”</v>
      </c>
    </row>
    <row r="870">
      <c r="A870" s="165" t="str">
        <f>analysis!C880</f>
        <v>tato aparena samayena samanuggāhīyamāno vā asamanuggāhīyamāno vā aññabhāgiyañ'c'eva taṃ adhikaraṇaṃ hoti</v>
      </c>
    </row>
    <row r="871">
      <c r="A871" s="165" t="str">
        <f>analysis!C881</f>
        <v>tato</v>
      </c>
    </row>
    <row r="872">
      <c r="A872" s="165" t="str">
        <f>analysis!C882</f>
        <v>aparena</v>
      </c>
    </row>
    <row r="873">
      <c r="A873" s="165" t="str">
        <f>analysis!C883</f>
        <v>samayena</v>
      </c>
    </row>
    <row r="874">
      <c r="A874" s="165" t="str">
        <f>analysis!C884</f>
        <v>samanuggāhīyamāno</v>
      </c>
    </row>
    <row r="875">
      <c r="A875" s="165" t="str">
        <f>analysis!C885</f>
        <v>vā</v>
      </c>
    </row>
    <row r="876">
      <c r="A876" s="165" t="str">
        <f>analysis!C886</f>
        <v>asamanuggāhīyamāno</v>
      </c>
    </row>
    <row r="877">
      <c r="A877" s="165" t="str">
        <f>analysis!C887</f>
        <v>vā</v>
      </c>
    </row>
    <row r="878">
      <c r="A878" s="165" t="str">
        <f>analysis!C888</f>
        <v>aññabhāgiyañceva</v>
      </c>
    </row>
    <row r="879">
      <c r="A879" s="165" t="str">
        <f>analysis!C889</f>
        <v>- aññabhāgiyaṃ</v>
      </c>
    </row>
    <row r="880">
      <c r="A880" s="165" t="str">
        <f>analysis!C890</f>
        <v>- - añña</v>
      </c>
    </row>
    <row r="881">
      <c r="A881" s="165" t="str">
        <f>analysis!C891</f>
        <v>- - bhāgiyaṃ</v>
      </c>
    </row>
    <row r="882">
      <c r="A882" s="165" t="str">
        <f>analysis!C892</f>
        <v>- ce</v>
      </c>
    </row>
    <row r="883">
      <c r="A883" s="165" t="str">
        <f>analysis!C893</f>
        <v>- eva</v>
      </c>
    </row>
    <row r="884">
      <c r="A884" s="165" t="str">
        <f>analysis!C894</f>
        <v>taṃ</v>
      </c>
    </row>
    <row r="885">
      <c r="A885" s="165" t="str">
        <f>analysis!C895</f>
        <v>adhikaraṇaṃ</v>
      </c>
    </row>
    <row r="886">
      <c r="A886" s="165" t="str">
        <f>analysis!C896</f>
        <v>hoti</v>
      </c>
    </row>
    <row r="887">
      <c r="A887" s="165" t="str">
        <f>analysis!C897</f>
        <v>[and] then, on another occasion,
[whether] being interrogated or not being interrogated, if that legal issue is really belonging to another class</v>
      </c>
    </row>
    <row r="888">
      <c r="A888" s="165" t="str">
        <f>analysis!C898</f>
        <v>koci deso lesamatto upādinno, bhikkhu ca dosaṃ patiṭṭhāti, saṅghādiseso.</v>
      </c>
    </row>
    <row r="889">
      <c r="A889" s="165" t="str">
        <f>analysis!C899</f>
        <v>koci</v>
      </c>
    </row>
    <row r="890">
      <c r="A890" s="165" t="str">
        <f>analysis!C900</f>
        <v>deso</v>
      </c>
    </row>
    <row r="891">
      <c r="A891" s="165" t="str">
        <f>analysis!C901</f>
        <v>lesamatto</v>
      </c>
    </row>
    <row r="892">
      <c r="A892" s="165" t="str">
        <f>analysis!C902</f>
        <v>upādinno</v>
      </c>
    </row>
    <row r="893">
      <c r="A893" s="165" t="str">
        <f>analysis!C903</f>
        <v>bhikkhu</v>
      </c>
    </row>
    <row r="894">
      <c r="A894" s="165" t="str">
        <f>analysis!C904</f>
        <v>ca</v>
      </c>
    </row>
    <row r="895">
      <c r="A895" s="165" t="str">
        <f>analysis!C905</f>
        <v>dosaṃ</v>
      </c>
    </row>
    <row r="896">
      <c r="A896" s="165" t="str">
        <f>analysis!C906</f>
        <v>patiṭṭhāti</v>
      </c>
    </row>
    <row r="897">
      <c r="A897" s="165" t="str">
        <f>analysis!C907</f>
        <v>saṅghādiseso</v>
      </c>
    </row>
    <row r="898">
      <c r="A898" s="165" t="str">
        <f>analysis!C908</f>
        <v>some point, which a
mere pretext, has been taken up, and if the bhikkhu stands firm in
malice: [this is a case concerning] the community in the beginning
and in the rest [of the procedure].</v>
      </c>
    </row>
    <row r="899">
      <c r="A899" s="165" t="str">
        <f>analysis!C909</f>
        <v>yo pana bhikkhu samaggassa saṅghassa bhedāya parakkameyya, bhedanasaṃvattanikaṃ vā adhikaraṇaṃ samādāya paggayha tiṭṭheyya</v>
      </c>
    </row>
    <row r="900">
      <c r="A900" s="165" t="str">
        <f>analysis!C910</f>
        <v>SA 10</v>
      </c>
    </row>
    <row r="901">
      <c r="A901" s="165" t="str">
        <f>analysis!C911</f>
        <v>yo</v>
      </c>
    </row>
    <row r="902">
      <c r="A902" s="165" t="str">
        <f>analysis!C912</f>
        <v>pana</v>
      </c>
    </row>
    <row r="903">
      <c r="A903" s="165" t="str">
        <f>analysis!C913</f>
        <v>bhikkhu</v>
      </c>
    </row>
    <row r="904">
      <c r="A904" s="165" t="str">
        <f>analysis!C914</f>
        <v>samaggassa</v>
      </c>
    </row>
    <row r="905">
      <c r="A905" s="165" t="str">
        <f>analysis!C915</f>
        <v>saṅghassa</v>
      </c>
    </row>
    <row r="906">
      <c r="A906" s="165" t="str">
        <f>analysis!C916</f>
        <v>bhedāya</v>
      </c>
    </row>
    <row r="907">
      <c r="A907" s="165" t="str">
        <f>analysis!C917</f>
        <v>parakkameyya</v>
      </c>
    </row>
    <row r="908">
      <c r="A908" s="165" t="str">
        <f>analysis!C918</f>
        <v>bhedanasaṃvattanikaṃ</v>
      </c>
    </row>
    <row r="909">
      <c r="A909" s="165" t="str">
        <f>analysis!C919</f>
        <v>- bhedana</v>
      </c>
    </row>
    <row r="910">
      <c r="A910" s="165" t="str">
        <f>analysis!C920</f>
        <v>- saṃvattanikaṃ</v>
      </c>
    </row>
    <row r="911">
      <c r="A911" s="165" t="str">
        <f>analysis!C921</f>
        <v>vā</v>
      </c>
    </row>
    <row r="912">
      <c r="A912" s="165" t="str">
        <f>analysis!C922</f>
        <v>adhikaraṇaṃ</v>
      </c>
    </row>
    <row r="913">
      <c r="A913" s="165" t="str">
        <f>analysis!C923</f>
        <v>samādāya</v>
      </c>
    </row>
    <row r="914">
      <c r="A914" s="165" t="str">
        <f>analysis!C924</f>
        <v>paggayha</v>
      </c>
    </row>
    <row r="915">
      <c r="A915" s="165" t="str">
        <f>analysis!C925</f>
        <v>tiṭṭheyya</v>
      </c>
    </row>
    <row r="916">
      <c r="A916" s="165" t="str">
        <f>analysis!C926</f>
        <v>If any bhikkhu should endeavor for the schism of a united
community, or having undertaken, should persist in upholding a
legal issue conducive to schism</v>
      </c>
    </row>
    <row r="917">
      <c r="A917" s="165" t="str">
        <f>analysis!C927</f>
        <v>so bhikkhu bhikkhūhi evam'assa vacanīyo</v>
      </c>
    </row>
    <row r="918">
      <c r="A918" s="165" t="str">
        <f>analysis!C928</f>
        <v>so</v>
      </c>
    </row>
    <row r="919">
      <c r="A919" s="165" t="str">
        <f>analysis!C929</f>
        <v>bhikkhu</v>
      </c>
    </row>
    <row r="920">
      <c r="A920" s="165" t="str">
        <f>analysis!C930</f>
        <v>bhikkhūhi</v>
      </c>
    </row>
    <row r="921">
      <c r="A921" s="165" t="str">
        <f>analysis!C931</f>
        <v>evamassa</v>
      </c>
    </row>
    <row r="922">
      <c r="A922" s="165" t="str">
        <f>analysis!C932</f>
        <v>- evaṃ</v>
      </c>
    </row>
    <row r="923">
      <c r="A923" s="165" t="str">
        <f>analysis!C933</f>
        <v>- assa</v>
      </c>
    </row>
    <row r="924">
      <c r="A924" s="165" t="str">
        <f>analysis!C934</f>
        <v>vacanīyo</v>
      </c>
    </row>
    <row r="925">
      <c r="A925" s="165" t="str">
        <f>analysis!C935</f>
        <v>[then] that bhikkhu should be
spoken to thus by the bhikkhus</v>
      </c>
    </row>
    <row r="926">
      <c r="A926" s="165" t="str">
        <f>analysis!C936</f>
        <v>m'āyasmā samaggassa saṅghassa bhedāya parakkami, bhedanasaṃvattanikaṃ vā adhikaraṇaṃ samādāya paggayha aṭṭhāsi</v>
      </c>
    </row>
    <row r="927">
      <c r="A927" s="165" t="str">
        <f>analysis!C937</f>
        <v>māyasmā</v>
      </c>
    </row>
    <row r="928">
      <c r="A928" s="165" t="str">
        <f>analysis!C938</f>
        <v>- mā</v>
      </c>
    </row>
    <row r="929">
      <c r="A929" s="165" t="str">
        <f>analysis!C939</f>
        <v>- āyasmā 1</v>
      </c>
    </row>
    <row r="930">
      <c r="A930" s="165" t="str">
        <f>analysis!C940</f>
        <v>samaggassa</v>
      </c>
    </row>
    <row r="931">
      <c r="A931" s="165" t="str">
        <f>analysis!C941</f>
        <v>saṅghassa</v>
      </c>
    </row>
    <row r="932">
      <c r="A932" s="165" t="str">
        <f>analysis!C942</f>
        <v>bhedāya</v>
      </c>
    </row>
    <row r="933">
      <c r="A933" s="165" t="str">
        <f>analysis!C943</f>
        <v>parakkami</v>
      </c>
    </row>
    <row r="934">
      <c r="A934" s="165" t="str">
        <f>analysis!C944</f>
        <v>bhedanasaṃvattanikaṃ</v>
      </c>
    </row>
    <row r="935">
      <c r="A935" s="165" t="str">
        <f>analysis!C945</f>
        <v>vā</v>
      </c>
    </row>
    <row r="936">
      <c r="A936" s="165" t="str">
        <f>analysis!C946</f>
        <v>adhikaraṇaṃ</v>
      </c>
    </row>
    <row r="937">
      <c r="A937" s="165" t="str">
        <f>analysis!C947</f>
        <v>samādāya</v>
      </c>
    </row>
    <row r="938">
      <c r="A938" s="165" t="str">
        <f>analysis!C948</f>
        <v>paggayha</v>
      </c>
    </row>
    <row r="939">
      <c r="A939" s="165" t="str">
        <f>analysis!C949</f>
        <v>aṭṭhāsi</v>
      </c>
    </row>
    <row r="940">
      <c r="A940" s="165" t="str">
        <f>analysis!C950</f>
        <v>“Let the venerable one not
endeavor for the schism of the united community, or having
undertaken, persist in upholding a legal issue conducive to schism.</v>
      </c>
    </row>
    <row r="941">
      <c r="A941" s="165" t="str">
        <f>analysis!C951</f>
        <v>samet'āyasmā saṅghena, samaggo hi saṅgho sammodamāno avivadamāno ek'uddeso phāsu viharatī'ti</v>
      </c>
    </row>
    <row r="942">
      <c r="A942" s="165" t="str">
        <f>analysis!C952</f>
        <v>sametāyasmā</v>
      </c>
    </row>
    <row r="943">
      <c r="A943" s="165" t="str">
        <f>analysis!C953</f>
        <v>- sametu</v>
      </c>
    </row>
    <row r="944">
      <c r="A944" s="165" t="str">
        <f>analysis!C954</f>
        <v>- āyasmā 2</v>
      </c>
    </row>
    <row r="945">
      <c r="A945" s="165" t="str">
        <f>analysis!C955</f>
        <v>saṅghena</v>
      </c>
    </row>
    <row r="946">
      <c r="A946" s="165" t="str">
        <f>analysis!C956</f>
        <v>samaggo</v>
      </c>
    </row>
    <row r="947">
      <c r="A947" s="165" t="str">
        <f>analysis!C957</f>
        <v>hi</v>
      </c>
    </row>
    <row r="948">
      <c r="A948" s="165" t="str">
        <f>analysis!C958</f>
        <v>saṅgho</v>
      </c>
    </row>
    <row r="949">
      <c r="A949" s="165" t="str">
        <f>analysis!C959</f>
        <v>sammodamāno</v>
      </c>
    </row>
    <row r="950">
      <c r="A950" s="165" t="str">
        <f>analysis!C960</f>
        <v>avivadamāno</v>
      </c>
    </row>
    <row r="951">
      <c r="A951" s="165" t="str">
        <f>analysis!C961</f>
        <v>ekuddeso</v>
      </c>
    </row>
    <row r="952">
      <c r="A952" s="165" t="str">
        <f>analysis!C962</f>
        <v>- eka</v>
      </c>
    </row>
    <row r="953">
      <c r="A953" s="165" t="str">
        <f>analysis!C963</f>
        <v>- uddeso</v>
      </c>
    </row>
    <row r="954">
      <c r="A954" s="165" t="str">
        <f>analysis!C964</f>
        <v>phāsu</v>
      </c>
    </row>
    <row r="955">
      <c r="A955" s="165" t="str">
        <f>analysis!C965</f>
        <v>viharatīti</v>
      </c>
    </row>
    <row r="956">
      <c r="A956" s="165" t="str">
        <f>analysis!C966</f>
        <v>- viharati</v>
      </c>
    </row>
    <row r="957">
      <c r="A957" s="165" t="str">
        <f>analysis!C967</f>
        <v>- iti</v>
      </c>
    </row>
    <row r="958">
      <c r="A958" s="165" t="str">
        <f>analysis!C968</f>
        <v>Let the venerable one convene with the community, for a united
community, which is on friendly terms, which is not disputing,
which has a single recitation, dwells in comfort,”</v>
      </c>
    </row>
    <row r="959">
      <c r="A959" s="165" t="str">
        <f>analysis!C969</f>
        <v>evañ'ca so bhikkhu bhikkhūhi vuccamāno tath'eva paggaṇheyya</v>
      </c>
    </row>
    <row r="960">
      <c r="A960" s="165" t="str">
        <f>analysis!C970</f>
        <v>evañca</v>
      </c>
    </row>
    <row r="961">
      <c r="A961" s="165" t="str">
        <f>analysis!C971</f>
        <v>- evaṃ</v>
      </c>
    </row>
    <row r="962">
      <c r="A962" s="165" t="str">
        <f>analysis!C972</f>
        <v>- ca</v>
      </c>
    </row>
    <row r="963">
      <c r="A963" s="165" t="str">
        <f>analysis!C973</f>
        <v>so</v>
      </c>
    </row>
    <row r="964">
      <c r="A964" s="165" t="str">
        <f>analysis!C974</f>
        <v>bhikkhu</v>
      </c>
    </row>
    <row r="965">
      <c r="A965" s="165" t="str">
        <f>analysis!C975</f>
        <v>bhikkhūhi</v>
      </c>
    </row>
    <row r="966">
      <c r="A966" s="165" t="str">
        <f>analysis!C976</f>
        <v>vuccamāno</v>
      </c>
    </row>
    <row r="967">
      <c r="A967" s="165" t="str">
        <f>analysis!C977</f>
        <v>tatheva</v>
      </c>
    </row>
    <row r="968">
      <c r="A968" s="165" t="str">
        <f>analysis!C978</f>
        <v>- tathā</v>
      </c>
    </row>
    <row r="969">
      <c r="A969" s="165" t="str">
        <f>analysis!C979</f>
        <v>- eva</v>
      </c>
    </row>
    <row r="970">
      <c r="A970" s="165" t="str">
        <f>analysis!C980</f>
        <v>paggaṇheyya</v>
      </c>
    </row>
    <row r="971">
      <c r="A971" s="165" t="str">
        <f>analysis!C981</f>
        <v>and [if] that
bhikkhu being spoken to thus by the bhikkhus should persist in the
same way [as before]</v>
      </c>
    </row>
    <row r="972">
      <c r="A972" s="165" t="str">
        <f>analysis!C982</f>
        <v>so bhikkhu bhikkhūhi yāvatatiyaṃ samanubhāsitabbo tassa paṭinissaggāya</v>
      </c>
    </row>
    <row r="973">
      <c r="A973" s="165" t="str">
        <f>analysis!C983</f>
        <v>so</v>
      </c>
    </row>
    <row r="974">
      <c r="A974" s="165" t="str">
        <f>analysis!C984</f>
        <v>bhikkhu</v>
      </c>
    </row>
    <row r="975">
      <c r="A975" s="165" t="str">
        <f>analysis!C985</f>
        <v>bhikkhūhi</v>
      </c>
    </row>
    <row r="976">
      <c r="A976" s="165" t="str">
        <f>analysis!C986</f>
        <v>yāvatatiyaṃ</v>
      </c>
    </row>
    <row r="977">
      <c r="A977" s="165" t="str">
        <f>analysis!C987</f>
        <v>samanubhāsitabbo</v>
      </c>
    </row>
    <row r="978">
      <c r="A978" s="165" t="str">
        <f>analysis!C988</f>
        <v>tassa</v>
      </c>
    </row>
    <row r="979">
      <c r="A979" s="165" t="str">
        <f>analysis!C989</f>
        <v>paṭinissaggāya</v>
      </c>
    </row>
    <row r="980">
      <c r="A980" s="165" t="str">
        <f>analysis!C990</f>
        <v>then] that bhikkhu is to be argued with up
to three times by the bhikkhus for the relinquishing of that [course]</v>
      </c>
    </row>
    <row r="981">
      <c r="A981" s="165" t="str">
        <f>analysis!C991</f>
        <v>yāvatatiyañ'ce samanubhāsiyamāno taṃ paṭinissajjeyya, icc'etaṃ kusalaṃ, no ce paṭinissajjeyya, saṅghādiseso.</v>
      </c>
    </row>
    <row r="982">
      <c r="A982" s="165" t="str">
        <f>analysis!C992</f>
        <v>yāvatatiyañce</v>
      </c>
    </row>
    <row r="983">
      <c r="A983" s="165" t="str">
        <f>analysis!C993</f>
        <v>- yāvatatiyaṃ</v>
      </c>
    </row>
    <row r="984">
      <c r="A984" s="165" t="str">
        <f>analysis!C994</f>
        <v>- ce</v>
      </c>
    </row>
    <row r="985">
      <c r="A985" s="165" t="str">
        <f>analysis!C995</f>
        <v>samanubhāsiyamāno</v>
      </c>
    </row>
    <row r="986">
      <c r="A986" s="165" t="str">
        <f>analysis!C996</f>
        <v>taṃ</v>
      </c>
    </row>
    <row r="987">
      <c r="A987" s="165" t="str">
        <f>analysis!C997</f>
        <v>paṭinissajeyya</v>
      </c>
    </row>
    <row r="988">
      <c r="A988" s="165" t="str">
        <f>analysis!C998</f>
        <v>iccetaṃ</v>
      </c>
    </row>
    <row r="989">
      <c r="A989" s="165" t="str">
        <f>analysis!C999</f>
        <v>- iti</v>
      </c>
    </row>
    <row r="990">
      <c r="A990" s="165" t="str">
        <f>analysis!C1000</f>
        <v>- etaṃ</v>
      </c>
    </row>
    <row r="991">
      <c r="A991" s="165" t="str">
        <f>analysis!C1001</f>
        <v>kusalaṃ</v>
      </c>
    </row>
    <row r="992">
      <c r="A992" s="165" t="str">
        <f>analysis!C1002</f>
        <v>no</v>
      </c>
    </row>
    <row r="993">
      <c r="A993" s="165" t="str">
        <f>analysis!C1003</f>
        <v>ce</v>
      </c>
    </row>
    <row r="994">
      <c r="A994" s="165" t="str">
        <f>analysis!C1004</f>
        <v>paṭinissajjeyya</v>
      </c>
    </row>
    <row r="995">
      <c r="A995" s="165" t="str">
        <f>analysis!C1005</f>
        <v>saṅghādiseso</v>
      </c>
    </row>
    <row r="996">
      <c r="A996" s="165" t="str">
        <f>analysis!C1006</f>
        <v>being argued with up to three times, should
relinquish that [course], then this is good, [but] if he should not
relinquish [it]: [this is a case concerning] the community in the
beginning and in the rest [of the procedure].</v>
      </c>
    </row>
    <row r="997">
      <c r="A997" s="165" t="str">
        <f>analysis!C1007</f>
        <v>tass'eva kho pana bhikkhussa bhikkhū honti anuvattakā vaggavādakā eko vā dve vā tayo vā</v>
      </c>
    </row>
    <row r="998">
      <c r="A998" s="165" t="str">
        <f>analysis!C1008</f>
        <v>SA 11</v>
      </c>
    </row>
    <row r="999">
      <c r="A999" s="165" t="str">
        <f>analysis!C1009</f>
        <v>tasseva</v>
      </c>
    </row>
    <row r="1000">
      <c r="A1000" s="165" t="str">
        <f>analysis!C1010</f>
        <v>- tassa</v>
      </c>
    </row>
    <row r="1001">
      <c r="A1001" s="165" t="str">
        <f>analysis!C1011</f>
        <v>- eva</v>
      </c>
    </row>
    <row r="1002">
      <c r="A1002" s="165" t="str">
        <f>analysis!C1012</f>
        <v>kho</v>
      </c>
    </row>
    <row r="1003">
      <c r="A1003" s="165" t="str">
        <f>analysis!C1013</f>
        <v>pana</v>
      </c>
    </row>
    <row r="1004">
      <c r="A1004" s="165" t="str">
        <f>analysis!C1014</f>
        <v>bhikkhussa</v>
      </c>
    </row>
    <row r="1005">
      <c r="A1005" s="165" t="str">
        <f>analysis!C1015</f>
        <v>bhikkhū</v>
      </c>
    </row>
    <row r="1006">
      <c r="A1006" s="165" t="str">
        <f>analysis!C1016</f>
        <v>honti</v>
      </c>
    </row>
    <row r="1007">
      <c r="A1007" s="165" t="str">
        <f>analysis!C1017</f>
        <v>anuvattakā</v>
      </c>
    </row>
    <row r="1008">
      <c r="A1008" s="165" t="str">
        <f>analysis!C1018</f>
        <v>vaggavādakā</v>
      </c>
    </row>
    <row r="1009">
      <c r="A1009" s="165" t="str">
        <f>analysis!C1019</f>
        <v>- vagga</v>
      </c>
    </row>
    <row r="1010">
      <c r="A1010" s="165" t="str">
        <f>analysis!C1020</f>
        <v>- vādakā</v>
      </c>
    </row>
    <row r="1011">
      <c r="A1011" s="165" t="str">
        <f>analysis!C1021</f>
        <v>eko</v>
      </c>
    </row>
    <row r="1012">
      <c r="A1012" s="165" t="str">
        <f>analysis!C1022</f>
        <v>vā</v>
      </c>
    </row>
    <row r="1013">
      <c r="A1013" s="165" t="str">
        <f>analysis!C1023</f>
        <v>dve</v>
      </c>
    </row>
    <row r="1014">
      <c r="A1014" s="165" t="str">
        <f>analysis!C1024</f>
        <v>vā</v>
      </c>
    </row>
    <row r="1015">
      <c r="A1015" s="165" t="str">
        <f>analysis!C1025</f>
        <v>tayo</v>
      </c>
    </row>
    <row r="1016">
      <c r="A1016" s="165" t="str">
        <f>analysis!C1026</f>
        <v>vā</v>
      </c>
    </row>
    <row r="1017">
      <c r="A1017" s="165" t="str">
        <f>analysis!C1027</f>
        <v>Now, there are bhikkhus who are followers of that same bhikkhu,
[and] who are speaking for [his] faction: one, or two, or three</v>
      </c>
    </row>
    <row r="1018">
      <c r="A1018" s="165" t="str">
        <f>analysis!C1028</f>
        <v>te evaṃ vadeyyuṃ m'āyasmanto etaṃ bhikkhuṃ kiñci avacuttha</v>
      </c>
    </row>
    <row r="1019">
      <c r="A1019" s="165" t="str">
        <f>analysis!C1029</f>
        <v>te</v>
      </c>
    </row>
    <row r="1020">
      <c r="A1020" s="165" t="str">
        <f>analysis!C1030</f>
        <v>evaṃ</v>
      </c>
    </row>
    <row r="1021">
      <c r="A1021" s="165" t="str">
        <f>analysis!C1031</f>
        <v>vadeyyuṃ</v>
      </c>
    </row>
    <row r="1022">
      <c r="A1022" s="165" t="str">
        <f>analysis!C1032</f>
        <v>māyasmanto</v>
      </c>
    </row>
    <row r="1023">
      <c r="A1023" s="165" t="str">
        <f>analysis!C1033</f>
        <v>- mā</v>
      </c>
    </row>
    <row r="1024">
      <c r="A1024" s="165" t="str">
        <f>analysis!C1034</f>
        <v>- āyasmanto</v>
      </c>
    </row>
    <row r="1025">
      <c r="A1025" s="165" t="str">
        <f>analysis!C1035</f>
        <v>etaṃ</v>
      </c>
    </row>
    <row r="1026">
      <c r="A1026" s="165" t="str">
        <f>analysis!C1036</f>
        <v>bhikkhuṃ</v>
      </c>
    </row>
    <row r="1027">
      <c r="A1027" s="165" t="str">
        <f>analysis!C1037</f>
        <v>kiñci</v>
      </c>
    </row>
    <row r="1028">
      <c r="A1028" s="165" t="str">
        <f>analysis!C1038</f>
        <v>avacuttha</v>
      </c>
    </row>
    <row r="1029">
      <c r="A1029" s="165" t="str">
        <f>analysis!C1039</f>
        <v>they should say so: “Venerables, don’t say anything to this bhikkhu!</v>
      </c>
    </row>
    <row r="1030">
      <c r="A1030" s="165" t="str">
        <f>analysis!C1040</f>
        <v>dhammavādī c'eso bhikkhu, vinayavādī c'eso bhikkhu, amhākañ'c'eso bhikkhu chandañ'ca ruciñ'ca ādāya voharati</v>
      </c>
    </row>
    <row r="1031">
      <c r="A1031" s="165" t="str">
        <f>analysis!C1041</f>
        <v>dhammavādī</v>
      </c>
    </row>
    <row r="1032">
      <c r="A1032" s="165" t="str">
        <f>analysis!C1042</f>
        <v>- dhamma</v>
      </c>
    </row>
    <row r="1033">
      <c r="A1033" s="165" t="str">
        <f>analysis!C1043</f>
        <v>- vādī</v>
      </c>
    </row>
    <row r="1034">
      <c r="A1034" s="165" t="str">
        <f>analysis!C1044</f>
        <v>ceso</v>
      </c>
    </row>
    <row r="1035">
      <c r="A1035" s="165" t="str">
        <f>analysis!C1045</f>
        <v>- ca</v>
      </c>
    </row>
    <row r="1036">
      <c r="A1036" s="165" t="str">
        <f>analysis!C1046</f>
        <v>- eso</v>
      </c>
    </row>
    <row r="1037">
      <c r="A1037" s="165" t="str">
        <f>analysis!C1047</f>
        <v>bhikkhu</v>
      </c>
    </row>
    <row r="1038">
      <c r="A1038" s="165" t="str">
        <f>analysis!C1048</f>
        <v>vinayavādī</v>
      </c>
    </row>
    <row r="1039">
      <c r="A1039" s="165" t="str">
        <f>analysis!C1049</f>
        <v>- vinaya</v>
      </c>
    </row>
    <row r="1040">
      <c r="A1040" s="165" t="str">
        <f>analysis!C1050</f>
        <v>- vādī</v>
      </c>
    </row>
    <row r="1041">
      <c r="A1041" s="165" t="str">
        <f>analysis!C1051</f>
        <v>ceso</v>
      </c>
    </row>
    <row r="1042">
      <c r="A1042" s="165" t="str">
        <f>analysis!C1052</f>
        <v>bhikkhu</v>
      </c>
    </row>
    <row r="1043">
      <c r="A1043" s="165" t="str">
        <f>analysis!C1053</f>
        <v>amhākañceso</v>
      </c>
    </row>
    <row r="1044">
      <c r="A1044" s="165" t="str">
        <f>analysis!C1054</f>
        <v>- amhākaṃ</v>
      </c>
    </row>
    <row r="1045">
      <c r="A1045" s="165" t="str">
        <f>analysis!C1055</f>
        <v>- ca</v>
      </c>
    </row>
    <row r="1046">
      <c r="A1046" s="165" t="str">
        <f>analysis!C1056</f>
        <v>- eso</v>
      </c>
    </row>
    <row r="1047">
      <c r="A1047" s="165" t="str">
        <f>analysis!C1057</f>
        <v>bhikkhu</v>
      </c>
    </row>
    <row r="1048">
      <c r="A1048" s="165" t="str">
        <f>analysis!C1058</f>
        <v>chandañca</v>
      </c>
    </row>
    <row r="1049">
      <c r="A1049" s="165" t="str">
        <f>analysis!C1059</f>
        <v>- chandaṃ</v>
      </c>
    </row>
    <row r="1050">
      <c r="A1050" s="165" t="str">
        <f>analysis!C1060</f>
        <v>- ca</v>
      </c>
    </row>
    <row r="1051">
      <c r="A1051" s="165" t="str">
        <f>analysis!C1061</f>
        <v>ruciñca</v>
      </c>
    </row>
    <row r="1052">
      <c r="A1052" s="165" t="str">
        <f>analysis!C1062</f>
        <v>- ruciṃ</v>
      </c>
    </row>
    <row r="1053">
      <c r="A1053" s="165" t="str">
        <f>analysis!C1063</f>
        <v>- ca</v>
      </c>
    </row>
    <row r="1054">
      <c r="A1054" s="165" t="str">
        <f>analysis!C1064</f>
        <v>ādāya</v>
      </c>
    </row>
    <row r="1055">
      <c r="A1055" s="165" t="str">
        <f>analysis!C1065</f>
        <v>voharati</v>
      </c>
    </row>
    <row r="1056">
      <c r="A1056" s="165" t="str">
        <f>analysis!C1066</f>
        <v>This bhikkhu is one who speaks in accordance with the Teaching and this bhikkhu is one who speaks in accordance the Discipline; this [bhikkhu], having received [our] consent and favour defines
[the Teaching &amp; Discipline]. </v>
      </c>
    </row>
    <row r="1057">
      <c r="A1057" s="165" t="str">
        <f>analysis!C1067</f>
        <v>jānāti, no bhāsati, amhākam'p'etaṃ khamatī'ti</v>
      </c>
    </row>
    <row r="1058">
      <c r="A1058" s="165" t="str">
        <f>analysis!C1068</f>
        <v>jānāti</v>
      </c>
    </row>
    <row r="1059">
      <c r="A1059" s="165" t="str">
        <f>analysis!C1069</f>
        <v>no 2</v>
      </c>
    </row>
    <row r="1060">
      <c r="A1060" s="165" t="str">
        <f>analysis!C1070</f>
        <v>bhāsati</v>
      </c>
    </row>
    <row r="1061">
      <c r="A1061" s="165" t="str">
        <f>analysis!C1071</f>
        <v>amhākampetaṃ</v>
      </c>
    </row>
    <row r="1062">
      <c r="A1062" s="165" t="str">
        <f>analysis!C1072</f>
        <v>- amhākaṃ 2</v>
      </c>
    </row>
    <row r="1063">
      <c r="A1063" s="165" t="str">
        <f>analysis!C1073</f>
        <v>- api</v>
      </c>
    </row>
    <row r="1064">
      <c r="A1064" s="165" t="str">
        <f>analysis!C1074</f>
        <v>- etaṃ</v>
      </c>
    </row>
    <row r="1065">
      <c r="A1065" s="165" t="str">
        <f>analysis!C1075</f>
        <v>khamatīti</v>
      </c>
    </row>
    <row r="1066">
      <c r="A1066" s="165" t="str">
        <f>analysis!C1076</f>
        <v>- khamati</v>
      </c>
    </row>
    <row r="1067">
      <c r="A1067" s="165" t="str">
        <f>analysis!C1077</f>
        <v>- iti</v>
      </c>
    </row>
    <row r="1068">
      <c r="A1068" s="165" t="str">
        <f>analysis!C1078</f>
        <v>Knowing us, he speaks, [and] this suits
us too.”</v>
      </c>
    </row>
    <row r="1069">
      <c r="A1069" s="165" t="str">
        <f>analysis!C1079</f>
        <v>te bhikkhū bhikkhūhi evam'assu vacanīyā, m'āyasmanto evaṃ avacuttha</v>
      </c>
    </row>
    <row r="1070">
      <c r="A1070" s="165" t="str">
        <f>analysis!C1080</f>
        <v>te</v>
      </c>
    </row>
    <row r="1071">
      <c r="A1071" s="165" t="str">
        <f>analysis!C1081</f>
        <v>bhikkhū</v>
      </c>
    </row>
    <row r="1072">
      <c r="A1072" s="165" t="str">
        <f>analysis!C1082</f>
        <v>bhikkhūhi</v>
      </c>
    </row>
    <row r="1073">
      <c r="A1073" s="165" t="str">
        <f>analysis!C1083</f>
        <v>evamassu</v>
      </c>
    </row>
    <row r="1074">
      <c r="A1074" s="165" t="str">
        <f>analysis!C1084</f>
        <v>- evaṃ</v>
      </c>
    </row>
    <row r="1075">
      <c r="A1075" s="165" t="str">
        <f>analysis!C1085</f>
        <v>- assu</v>
      </c>
    </row>
    <row r="1076">
      <c r="A1076" s="165" t="str">
        <f>analysis!C1086</f>
        <v>vacanīyā</v>
      </c>
    </row>
    <row r="1077">
      <c r="A1077" s="165" t="str">
        <f>analysis!C1087</f>
        <v>māyasmanto</v>
      </c>
    </row>
    <row r="1078">
      <c r="A1078" s="165" t="str">
        <f>analysis!C1088</f>
        <v>evaṃ</v>
      </c>
    </row>
    <row r="1079">
      <c r="A1079" s="165" t="str">
        <f>analysis!C1089</f>
        <v>avacuttha</v>
      </c>
    </row>
    <row r="1080">
      <c r="A1080" s="165" t="str">
        <f>analysis!C1090</f>
        <v>[Then] those bhikkhus should be spoken to thus by the
bhikkhus: “Venerables, don’t say so!</v>
      </c>
    </row>
    <row r="1081">
      <c r="A1081" s="165" t="str">
        <f>analysis!C1091</f>
        <v>na c'eso bhikkhu dhammavādī, na c'eso bhikkhu vinayavādī, m'āyasmantānam'pi saṅghabhedo ruccittha</v>
      </c>
    </row>
    <row r="1082">
      <c r="A1082" s="165" t="str">
        <f>analysis!C1092</f>
        <v>na</v>
      </c>
    </row>
    <row r="1083">
      <c r="A1083" s="165" t="str">
        <f>analysis!C1093</f>
        <v>ceso</v>
      </c>
    </row>
    <row r="1084">
      <c r="A1084" s="165" t="str">
        <f>analysis!C1094</f>
        <v>bhikkhu</v>
      </c>
    </row>
    <row r="1085">
      <c r="A1085" s="165" t="str">
        <f>analysis!C1095</f>
        <v>dhammavādī</v>
      </c>
    </row>
    <row r="1086">
      <c r="A1086" s="165" t="str">
        <f>analysis!C1096</f>
        <v>na</v>
      </c>
    </row>
    <row r="1087">
      <c r="A1087" s="165" t="str">
        <f>analysis!C1097</f>
        <v>ceso</v>
      </c>
    </row>
    <row r="1088">
      <c r="A1088" s="165" t="str">
        <f>analysis!C1098</f>
        <v>bhikkhu</v>
      </c>
    </row>
    <row r="1089">
      <c r="A1089" s="165" t="str">
        <f>analysis!C1099</f>
        <v>vinayavādī</v>
      </c>
    </row>
    <row r="1090">
      <c r="A1090" s="165" t="str">
        <f>analysis!C1100</f>
        <v>māyasmantānampi</v>
      </c>
    </row>
    <row r="1091">
      <c r="A1091" s="165" t="str">
        <f>analysis!C1101</f>
        <v>- mā</v>
      </c>
    </row>
    <row r="1092">
      <c r="A1092" s="165" t="str">
        <f>analysis!C1102</f>
        <v>- āyasmantānaṃ</v>
      </c>
    </row>
    <row r="1093">
      <c r="A1093" s="165" t="str">
        <f>analysis!C1103</f>
        <v>- api</v>
      </c>
    </row>
    <row r="1094">
      <c r="A1094" s="165" t="str">
        <f>analysis!C1104</f>
        <v>saṅghabhedo</v>
      </c>
    </row>
    <row r="1095">
      <c r="A1095" s="165" t="str">
        <f>analysis!C1105</f>
        <v>- saṅgha</v>
      </c>
    </row>
    <row r="1096">
      <c r="A1096" s="165" t="str">
        <f>analysis!C1106</f>
        <v>- bhedo</v>
      </c>
    </row>
    <row r="1097">
      <c r="A1097" s="165" t="str">
        <f>analysis!C1107</f>
        <v>ruccittha</v>
      </c>
    </row>
    <row r="1098">
      <c r="A1098" s="165" t="str">
        <f>analysis!C1108</f>
        <v>This bhikkhu does not speak
in accordance with the Teaching, and this bhikkhu does not speak
in accordance with the Discipline! Don’t let the venerables too
favour the schism of the community.</v>
      </c>
    </row>
    <row r="1099">
      <c r="A1099" s="165" t="str">
        <f>analysis!C1109</f>
        <v>samet'āyasmantānaṃ saṅghena, samaggo hi saṅgho sammodamāno avivadamāno ek'uddeso phāsu viharatī'ti</v>
      </c>
    </row>
    <row r="1100">
      <c r="A1100" s="165" t="str">
        <f>analysis!C1110</f>
        <v>sametāyasmantānaṃ</v>
      </c>
    </row>
    <row r="1101">
      <c r="A1101" s="165" t="str">
        <f>analysis!C1111</f>
        <v>- sametu 2</v>
      </c>
    </row>
    <row r="1102">
      <c r="A1102" s="165" t="str">
        <f>analysis!C1112</f>
        <v>- āyasmantānaṃ</v>
      </c>
    </row>
    <row r="1103">
      <c r="A1103" s="165" t="str">
        <f>analysis!C1113</f>
        <v>saṅghena</v>
      </c>
    </row>
    <row r="1104">
      <c r="A1104" s="165" t="str">
        <f>analysis!C1114</f>
        <v>samaggo</v>
      </c>
    </row>
    <row r="1105">
      <c r="A1105" s="165" t="str">
        <f>analysis!C1115</f>
        <v>hi</v>
      </c>
    </row>
    <row r="1106">
      <c r="A1106" s="165" t="str">
        <f>analysis!C1116</f>
        <v>saṅgho</v>
      </c>
    </row>
    <row r="1107">
      <c r="A1107" s="165" t="str">
        <f>analysis!C1117</f>
        <v>sammodamāno</v>
      </c>
    </row>
    <row r="1108">
      <c r="A1108" s="165" t="str">
        <f>analysis!C1118</f>
        <v>avivadamāno</v>
      </c>
    </row>
    <row r="1109">
      <c r="A1109" s="165" t="str">
        <f>analysis!C1119</f>
        <v>ekuddeso</v>
      </c>
    </row>
    <row r="1110">
      <c r="A1110" s="165" t="str">
        <f>analysis!C1120</f>
        <v>phāsu</v>
      </c>
    </row>
    <row r="1111">
      <c r="A1111" s="165" t="str">
        <f>analysis!C1121</f>
        <v>viharatīti</v>
      </c>
    </row>
    <row r="1112">
      <c r="A1112" s="165" t="str">
        <f>analysis!C1122</f>
        <v>- viharati</v>
      </c>
    </row>
    <row r="1113">
      <c r="A1113" s="165" t="str">
        <f>analysis!C1123</f>
        <v>- iti</v>
      </c>
    </row>
    <row r="1114">
      <c r="A1114" s="165" t="str">
        <f>analysis!C1124</f>
        <v>Let there be convening with
the community for the venerables, for a united community, which is
on friendly terms, which is not disputing, which has a single
recitation, dwells in comfort,”</v>
      </c>
    </row>
    <row r="1115">
      <c r="A1115" s="165" t="str">
        <f>analysis!C1125</f>
        <v>evañ'ca te bhikkhū bhikkhūhi vuccamānā tath'eva paggaṇheyyuṃ, te bhikkhū bhikkhūhi yāvatatiyaṃ samanubhāsitabbā tassa paṭinissaggāya</v>
      </c>
    </row>
    <row r="1116">
      <c r="A1116" s="165" t="str">
        <f>analysis!C1126</f>
        <v>evañca</v>
      </c>
    </row>
    <row r="1117">
      <c r="A1117" s="165" t="str">
        <f>analysis!C1127</f>
        <v>te</v>
      </c>
    </row>
    <row r="1118">
      <c r="A1118" s="165" t="str">
        <f>analysis!C1128</f>
        <v>bhikkhū</v>
      </c>
    </row>
    <row r="1119">
      <c r="A1119" s="165" t="str">
        <f>analysis!C1129</f>
        <v>bhikkhūhi</v>
      </c>
    </row>
    <row r="1120">
      <c r="A1120" s="165" t="str">
        <f>analysis!C1130</f>
        <v>vuccamānā</v>
      </c>
    </row>
    <row r="1121">
      <c r="A1121" s="165" t="str">
        <f>analysis!C1131</f>
        <v>tatheva</v>
      </c>
    </row>
    <row r="1122">
      <c r="A1122" s="165" t="str">
        <f>analysis!C1132</f>
        <v>paggaṇheyyuṃ</v>
      </c>
    </row>
    <row r="1123">
      <c r="A1123" s="165" t="str">
        <f>analysis!C1133</f>
        <v>te</v>
      </c>
    </row>
    <row r="1124">
      <c r="A1124" s="165" t="str">
        <f>analysis!C1134</f>
        <v>bhikkhū</v>
      </c>
    </row>
    <row r="1125">
      <c r="A1125" s="165" t="str">
        <f>analysis!C1135</f>
        <v>bhikkhūhi</v>
      </c>
    </row>
    <row r="1126">
      <c r="A1126" s="165" t="str">
        <f>analysis!C1136</f>
        <v>yāvatatiyaṃ</v>
      </c>
    </row>
    <row r="1127">
      <c r="A1127" s="165" t="str">
        <f>analysis!C1137</f>
        <v>samanubhāsitabbā</v>
      </c>
    </row>
    <row r="1128">
      <c r="A1128" s="165" t="str">
        <f>analysis!C1138</f>
        <v>tassa</v>
      </c>
    </row>
    <row r="1129">
      <c r="A1129" s="165" t="str">
        <f>analysis!C1139</f>
        <v>paṭinissaggāya</v>
      </c>
    </row>
    <row r="1130">
      <c r="A1130" s="165" t="str">
        <f>analysis!C1140</f>
        <v>and [if] those bhikkhus being spoken
to thus by the bhikkhus should persist in the same way [as before],
[then] those bhikkhus are to be argued with up to three times by
the bhikkhus for the relinquishing of that [course]</v>
      </c>
    </row>
    <row r="1131">
      <c r="A1131" s="165" t="str">
        <f>analysis!C1141</f>
        <v>yāvatatiyañ'ce samanubhāsiyamānā taṃ paṭinissajjeyyuṃ, icc'etaṃ kusalaṃ, no ce paṭinissajjeyyuṃ, saṅghādiseso.</v>
      </c>
    </row>
    <row r="1132">
      <c r="A1132" s="165" t="str">
        <f>analysis!C1142</f>
        <v>yāvatatiyañce</v>
      </c>
    </row>
    <row r="1133">
      <c r="A1133" s="165" t="str">
        <f>analysis!C1143</f>
        <v>samanubhāsiyamānā</v>
      </c>
    </row>
    <row r="1134">
      <c r="A1134" s="165" t="str">
        <f>analysis!C1144</f>
        <v>taṃ</v>
      </c>
    </row>
    <row r="1135">
      <c r="A1135" s="165" t="str">
        <f>analysis!C1145</f>
        <v>paṭinissajjeyyuṃ</v>
      </c>
    </row>
    <row r="1136">
      <c r="A1136" s="165" t="str">
        <f>analysis!C1146</f>
        <v>iccetaṃ</v>
      </c>
    </row>
    <row r="1137">
      <c r="A1137" s="165" t="str">
        <f>analysis!C1147</f>
        <v>kusalaṃ</v>
      </c>
    </row>
    <row r="1138">
      <c r="A1138" s="165" t="str">
        <f>analysis!C1148</f>
        <v>no</v>
      </c>
    </row>
    <row r="1139">
      <c r="A1139" s="165" t="str">
        <f>analysis!C1149</f>
        <v>ce</v>
      </c>
    </row>
    <row r="1140">
      <c r="A1140" s="165" t="str">
        <f>analysis!C1150</f>
        <v>paṭinissajjeyyuṃ</v>
      </c>
    </row>
    <row r="1141">
      <c r="A1141" s="165" t="str">
        <f>analysis!C1151</f>
        <v>saṅghādiseso</v>
      </c>
    </row>
    <row r="1142">
      <c r="A1142" s="165"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analysis!C1153</f>
        <v>bhikkhu pan'eva dubbacajātiko hoti uddesapariyāpannesu sikkhāpadesu bhikkhūhi sahadhammikaṃ vuccamāno attānaṃ avacanīyaṃ karoti</v>
      </c>
    </row>
    <row r="1144">
      <c r="A1144" s="165" t="str">
        <f>analysis!C1154</f>
        <v>SA 12</v>
      </c>
    </row>
    <row r="1145">
      <c r="A1145" s="165" t="str">
        <f>analysis!C1155</f>
        <v>bhikkhu</v>
      </c>
    </row>
    <row r="1146">
      <c r="A1146" s="165" t="str">
        <f>analysis!C1156</f>
        <v>paneva</v>
      </c>
    </row>
    <row r="1147">
      <c r="A1147" s="165" t="str">
        <f>analysis!C1157</f>
        <v>- pana</v>
      </c>
    </row>
    <row r="1148">
      <c r="A1148" s="165" t="str">
        <f>analysis!C1158</f>
        <v>- eva</v>
      </c>
    </row>
    <row r="1149">
      <c r="A1149" s="165" t="str">
        <f>analysis!C1159</f>
        <v>dubbacajātiko</v>
      </c>
    </row>
    <row r="1150">
      <c r="A1150" s="165" t="str">
        <f>analysis!C1160</f>
        <v>- dubbaca</v>
      </c>
    </row>
    <row r="1151">
      <c r="A1151" s="165" t="str">
        <f>analysis!C1161</f>
        <v>- jātiko</v>
      </c>
    </row>
    <row r="1152">
      <c r="A1152" s="165" t="str">
        <f>analysis!C1162</f>
        <v>hoti</v>
      </c>
    </row>
    <row r="1153">
      <c r="A1153" s="165" t="str">
        <f>analysis!C1163</f>
        <v>uddesapariyāpannesu</v>
      </c>
    </row>
    <row r="1154">
      <c r="A1154" s="165" t="str">
        <f>analysis!C1164</f>
        <v>- uddesa</v>
      </c>
    </row>
    <row r="1155">
      <c r="A1155" s="165" t="str">
        <f>analysis!C1165</f>
        <v>- pariyāpannesu</v>
      </c>
    </row>
    <row r="1156">
      <c r="A1156" s="165" t="str">
        <f>analysis!C1166</f>
        <v>sikkhāpadesu</v>
      </c>
    </row>
    <row r="1157">
      <c r="A1157" s="165" t="str">
        <f>analysis!C1167</f>
        <v>- sikkhā</v>
      </c>
    </row>
    <row r="1158">
      <c r="A1158" s="165" t="str">
        <f>analysis!C1168</f>
        <v>- padesu</v>
      </c>
    </row>
    <row r="1159">
      <c r="A1159" s="165" t="str">
        <f>analysis!C1169</f>
        <v>bhikkhūhi</v>
      </c>
    </row>
    <row r="1160">
      <c r="A1160" s="165" t="str">
        <f>analysis!C1170</f>
        <v>sahadhammikaṃ</v>
      </c>
    </row>
    <row r="1161">
      <c r="A1161" s="165" t="str">
        <f>analysis!C1171</f>
        <v>- saha</v>
      </c>
    </row>
    <row r="1162">
      <c r="A1162" s="165" t="str">
        <f>analysis!C1172</f>
        <v>- dhammikaṃ</v>
      </c>
    </row>
    <row r="1163">
      <c r="A1163" s="165" t="str">
        <f>analysis!C1173</f>
        <v>vuccamāno</v>
      </c>
    </row>
    <row r="1164">
      <c r="A1164" s="165" t="str">
        <f>analysis!C1174</f>
        <v>attānaṃ</v>
      </c>
    </row>
    <row r="1165">
      <c r="A1165" s="165" t="str">
        <f>analysis!C1175</f>
        <v>avacanīyaṃ</v>
      </c>
    </row>
    <row r="1166">
      <c r="A1166" s="165" t="str">
        <f>analysis!C1176</f>
        <v>karoti</v>
      </c>
    </row>
    <row r="1167">
      <c r="A1167" s="165" t="str">
        <f>analysis!C1177</f>
        <v>Now, a bhikkhu is of a nature difficult to be spoken to, [and when]
being righteously spoken to by the bhikkhus about the training
precepts included in the recitation, he makes himself [one] who can
not be spoken to</v>
      </c>
    </row>
    <row r="1168">
      <c r="A1168" s="165" t="str">
        <f>analysis!C1178</f>
        <v>mā maṃ āyasmanto kiñci avacuttha kalyāṇaṃ vā pāpakaṃ vā, aham'p'āyasmante na kiñci vakkhāmi kalyāṇaṃ vā pāpakaṃ vā</v>
      </c>
    </row>
    <row r="1169">
      <c r="A1169" s="165" t="str">
        <f>analysis!C1179</f>
        <v>mā</v>
      </c>
    </row>
    <row r="1170">
      <c r="A1170" s="165" t="str">
        <f>analysis!C1180</f>
        <v>maṃ</v>
      </c>
    </row>
    <row r="1171">
      <c r="A1171" s="165" t="str">
        <f>analysis!C1181</f>
        <v>āyasmanto</v>
      </c>
    </row>
    <row r="1172">
      <c r="A1172" s="165" t="str">
        <f>analysis!C1182</f>
        <v>kiñci</v>
      </c>
    </row>
    <row r="1173">
      <c r="A1173" s="165" t="str">
        <f>analysis!C1183</f>
        <v>avacuttha</v>
      </c>
    </row>
    <row r="1174">
      <c r="A1174" s="165" t="str">
        <f>analysis!C1184</f>
        <v>kalyāṇaṃ</v>
      </c>
    </row>
    <row r="1175">
      <c r="A1175" s="165" t="str">
        <f>analysis!C1185</f>
        <v>vā</v>
      </c>
    </row>
    <row r="1176">
      <c r="A1176" s="165" t="str">
        <f>analysis!C1186</f>
        <v>pāpakaṃ</v>
      </c>
    </row>
    <row r="1177">
      <c r="A1177" s="165" t="str">
        <f>analysis!C1187</f>
        <v>vā</v>
      </c>
    </row>
    <row r="1178">
      <c r="A1178" s="165" t="str">
        <f>analysis!C1188</f>
        <v>ahampāyasmante</v>
      </c>
    </row>
    <row r="1179">
      <c r="A1179" s="165" t="str">
        <f>analysis!C1189</f>
        <v>- ahaṃ</v>
      </c>
    </row>
    <row r="1180">
      <c r="A1180" s="165" t="str">
        <f>analysis!C1190</f>
        <v>- api</v>
      </c>
    </row>
    <row r="1181">
      <c r="A1181" s="165" t="str">
        <f>analysis!C1191</f>
        <v>- āyasmante</v>
      </c>
    </row>
    <row r="1182">
      <c r="A1182" s="165" t="str">
        <f>analysis!C1192</f>
        <v>na</v>
      </c>
    </row>
    <row r="1183">
      <c r="A1183" s="165" t="str">
        <f>analysis!C1193</f>
        <v>kiñci</v>
      </c>
    </row>
    <row r="1184">
      <c r="A1184" s="165" t="str">
        <f>analysis!C1194</f>
        <v>vakkhāmi</v>
      </c>
    </row>
    <row r="1185">
      <c r="A1185" s="165" t="str">
        <f>analysis!C1195</f>
        <v>kalyāṇaṃ</v>
      </c>
    </row>
    <row r="1186">
      <c r="A1186" s="165" t="str">
        <f>analysis!C1196</f>
        <v>vā</v>
      </c>
    </row>
    <row r="1187">
      <c r="A1187" s="165" t="str">
        <f>analysis!C1197</f>
        <v>pāpakaṃ</v>
      </c>
    </row>
    <row r="1188">
      <c r="A1188" s="165" t="str">
        <f>analysis!C1198</f>
        <v>vā</v>
      </c>
    </row>
    <row r="1189">
      <c r="A1189" s="165" t="str">
        <f>analysis!C1199</f>
        <v>“Venerables, don’t say anything good or
bad to me, and I too shall not say anything good or bad to the
venerables!</v>
      </c>
    </row>
    <row r="1190">
      <c r="A1190" s="165" t="str">
        <f>analysis!C1200</f>
        <v>viramath'āyasmanto mama vacanāyā'ti.</v>
      </c>
    </row>
    <row r="1191">
      <c r="A1191" s="165" t="str">
        <f>analysis!C1201</f>
        <v>viramathāyasmanto</v>
      </c>
    </row>
    <row r="1192">
      <c r="A1192" s="165" t="str">
        <f>analysis!C1202</f>
        <v>- viramatha</v>
      </c>
    </row>
    <row r="1193">
      <c r="A1193" s="165" t="str">
        <f>analysis!C1203</f>
        <v>- āyasmanto</v>
      </c>
    </row>
    <row r="1194">
      <c r="A1194" s="165" t="str">
        <f>analysis!C1204</f>
        <v>mama</v>
      </c>
    </row>
    <row r="1195">
      <c r="A1195" s="165" t="str">
        <f>analysis!C1205</f>
        <v>vacanāyāti</v>
      </c>
    </row>
    <row r="1196">
      <c r="A1196" s="165" t="str">
        <f>analysis!C1206</f>
        <v>- vacanāya</v>
      </c>
    </row>
    <row r="1197">
      <c r="A1197" s="165" t="str">
        <f>analysis!C1207</f>
        <v>- iti</v>
      </c>
    </row>
    <row r="1198">
      <c r="A1198" s="165" t="str">
        <f>analysis!C1208</f>
        <v>Venerables, refrain from speaking to me!”</v>
      </c>
    </row>
    <row r="1199">
      <c r="A1199" s="165" t="str">
        <f>analysis!C1209</f>
        <v>so bhikkhu bhikkhūhi evam'assa vacanīyo, m'āyasmā attānaṃ avacanīyaṃ akāsi, vacanīyam'ev'āyasmā attānaṃ karotu</v>
      </c>
    </row>
    <row r="1200">
      <c r="A1200" s="165" t="str">
        <f>analysis!C1210</f>
        <v>so</v>
      </c>
    </row>
    <row r="1201">
      <c r="A1201" s="165" t="str">
        <f>analysis!C1211</f>
        <v>bhikkhu</v>
      </c>
    </row>
    <row r="1202">
      <c r="A1202" s="165" t="str">
        <f>analysis!C1212</f>
        <v>bhikkhūhi</v>
      </c>
    </row>
    <row r="1203">
      <c r="A1203" s="165" t="str">
        <f>analysis!C1213</f>
        <v>evamassa</v>
      </c>
    </row>
    <row r="1204">
      <c r="A1204" s="165" t="str">
        <f>analysis!C1214</f>
        <v>vacanīyo</v>
      </c>
    </row>
    <row r="1205">
      <c r="A1205" s="165" t="str">
        <f>analysis!C1215</f>
        <v>māyasmā</v>
      </c>
    </row>
    <row r="1206">
      <c r="A1206" s="165" t="str">
        <f>analysis!C1216</f>
        <v>attānaṃ</v>
      </c>
    </row>
    <row r="1207">
      <c r="A1207" s="165" t="str">
        <f>analysis!C1217</f>
        <v>avacanīyaṃ</v>
      </c>
    </row>
    <row r="1208">
      <c r="A1208" s="165" t="str">
        <f>analysis!C1218</f>
        <v>akāsi</v>
      </c>
    </row>
    <row r="1209">
      <c r="A1209" s="165" t="str">
        <f>analysis!C1219</f>
        <v>vacanīyamevāyasmā</v>
      </c>
    </row>
    <row r="1210">
      <c r="A1210" s="165" t="str">
        <f>analysis!C1220</f>
        <v>- vacanīyaṃ</v>
      </c>
    </row>
    <row r="1211">
      <c r="A1211" s="165" t="str">
        <f>analysis!C1221</f>
        <v>- eva</v>
      </c>
    </row>
    <row r="1212">
      <c r="A1212" s="165" t="str">
        <f>analysis!C1222</f>
        <v>- āyasmā 2</v>
      </c>
    </row>
    <row r="1213">
      <c r="A1213" s="165" t="str">
        <f>analysis!C1223</f>
        <v>attānaṃ</v>
      </c>
    </row>
    <row r="1214">
      <c r="A1214" s="165" t="str">
        <f>analysis!C1224</f>
        <v>karotu</v>
      </c>
    </row>
    <row r="1215">
      <c r="A1215" s="165" t="str">
        <f>analysis!C1225</f>
        <v>[Then] that
bhikkhu should be spoken to thus by the bhikkhus: “Let the venerable one one not make himself [one] who cannot be spoken to. Let the venerable one make himself [one] who can be spoken to.</v>
      </c>
    </row>
    <row r="1216">
      <c r="A1216" s="165" t="str">
        <f>analysis!C1226</f>
        <v>āyasmā'pi bhikkhū vadatu sahadhammena, bhikkhū'pi āyasmantaṃ vakkhanti sahadhammena</v>
      </c>
    </row>
    <row r="1217">
      <c r="A1217" s="165" t="str">
        <f>analysis!C1227</f>
        <v>āyasmāpi</v>
      </c>
    </row>
    <row r="1218">
      <c r="A1218" s="165" t="str">
        <f>analysis!C1228</f>
        <v>- āyasmā 2</v>
      </c>
    </row>
    <row r="1219">
      <c r="A1219" s="165" t="str">
        <f>analysis!C1229</f>
        <v>- api</v>
      </c>
    </row>
    <row r="1220">
      <c r="A1220" s="165" t="str">
        <f>analysis!C1230</f>
        <v>bhikkhū</v>
      </c>
    </row>
    <row r="1221">
      <c r="A1221" s="165" t="str">
        <f>analysis!C1231</f>
        <v>vadatu</v>
      </c>
    </row>
    <row r="1222">
      <c r="A1222" s="165" t="str">
        <f>analysis!C1232</f>
        <v>sahadhammena</v>
      </c>
    </row>
    <row r="1223">
      <c r="A1223" s="165" t="str">
        <f>analysis!C1233</f>
        <v>bhikkhūpi</v>
      </c>
    </row>
    <row r="1224">
      <c r="A1224" s="165" t="str">
        <f>analysis!C1234</f>
        <v>- bhikkhū</v>
      </c>
    </row>
    <row r="1225">
      <c r="A1225" s="165" t="str">
        <f>analysis!C1235</f>
        <v>- api</v>
      </c>
    </row>
    <row r="1226">
      <c r="A1226" s="165" t="str">
        <f>analysis!C1236</f>
        <v>āyasmantaṃ</v>
      </c>
    </row>
    <row r="1227">
      <c r="A1227" s="165" t="str">
        <f>analysis!C1237</f>
        <v>vakkhanti</v>
      </c>
    </row>
    <row r="1228">
      <c r="A1228" s="165" t="str">
        <f>analysis!C1238</f>
        <v>sahadhammena</v>
      </c>
    </row>
    <row r="1229">
      <c r="A1229" s="165" t="str">
        <f>analysis!C1239</f>
        <v>Let
the venerable one speak to the bhikkhus with righteousness and the
monks too will speak to the venerable one with righteousness.</v>
      </c>
    </row>
    <row r="1230">
      <c r="A1230" s="165" t="str">
        <f>analysis!C1240</f>
        <v>evaṃ saṃvaddhā hi tassa bhagavato parisā yad'idaṃ aññam'aññavacanena aññam'aññavuṭṭhāpanenā'ti</v>
      </c>
    </row>
    <row r="1231">
      <c r="A1231" s="165" t="str">
        <f>analysis!C1241</f>
        <v>evaṃ</v>
      </c>
    </row>
    <row r="1232">
      <c r="A1232" s="165" t="str">
        <f>analysis!C1242</f>
        <v>saṃvaddhā</v>
      </c>
    </row>
    <row r="1233">
      <c r="A1233" s="165" t="str">
        <f>analysis!C1243</f>
        <v>hi</v>
      </c>
    </row>
    <row r="1234">
      <c r="A1234" s="165" t="str">
        <f>analysis!C1244</f>
        <v>tassa</v>
      </c>
    </row>
    <row r="1235">
      <c r="A1235" s="165" t="str">
        <f>analysis!C1245</f>
        <v>bhagavato</v>
      </c>
    </row>
    <row r="1236">
      <c r="A1236" s="165" t="str">
        <f>analysis!C1246</f>
        <v>parisā</v>
      </c>
    </row>
    <row r="1237">
      <c r="A1237" s="165" t="str">
        <f>analysis!C1247</f>
        <v>yadidaṃ</v>
      </c>
    </row>
    <row r="1238">
      <c r="A1238" s="165" t="str">
        <f>analysis!C1248</f>
        <v>- yad</v>
      </c>
    </row>
    <row r="1239">
      <c r="A1239" s="165" t="str">
        <f>analysis!C1249</f>
        <v>- idaṃ</v>
      </c>
    </row>
    <row r="1240">
      <c r="A1240" s="165" t="str">
        <f>analysis!C1250</f>
        <v>aññamaññavacanena</v>
      </c>
    </row>
    <row r="1241">
      <c r="A1241" s="165" t="str">
        <f>analysis!C1251</f>
        <v>- aññamañña</v>
      </c>
    </row>
    <row r="1242">
      <c r="A1242" s="165" t="str">
        <f>analysis!C1252</f>
        <v>- - aññaṃ</v>
      </c>
    </row>
    <row r="1243">
      <c r="A1243" s="165" t="str">
        <f>analysis!C1253</f>
        <v>- - añña</v>
      </c>
    </row>
    <row r="1244">
      <c r="A1244" s="165" t="str">
        <f>analysis!C1254</f>
        <v>- vacanena</v>
      </c>
    </row>
    <row r="1245">
      <c r="A1245" s="165" t="str">
        <f>analysis!C1255</f>
        <v>aññamaññavuṭṭhāpanenāti</v>
      </c>
    </row>
    <row r="1246">
      <c r="A1246" s="165" t="str">
        <f>analysis!C1256</f>
        <v>- aññamañña</v>
      </c>
    </row>
    <row r="1247">
      <c r="A1247" s="165" t="str">
        <f>analysis!C1257</f>
        <v>- vuṭṭhāpanena</v>
      </c>
    </row>
    <row r="1248">
      <c r="A1248" s="165" t="str">
        <f>analysis!C1258</f>
        <v>- iti</v>
      </c>
    </row>
    <row r="1249">
      <c r="A1249" s="165" t="str">
        <f>analysis!C1259</f>
        <v>For
the Blessed One’s assembly has grown thus, that is, by the speaking
of one to another, by the rehabilitating of one another,”</v>
      </c>
    </row>
    <row r="1250">
      <c r="A1250" s="165" t="str">
        <f>analysis!C1260</f>
        <v>evañ'ca so bhikkhu bhikkhūhi vuccamāno tath'eva paggaṇheyya, so bhikkhu bhikkhūhi yāvatatiyaṃ samanubhāsitabbo tassa paṭinissaggāya</v>
      </c>
    </row>
    <row r="1251">
      <c r="A1251" s="165" t="str">
        <f>analysis!C1261</f>
        <v>evañca</v>
      </c>
    </row>
    <row r="1252">
      <c r="A1252" s="165" t="str">
        <f>analysis!C1262</f>
        <v>so</v>
      </c>
    </row>
    <row r="1253">
      <c r="A1253" s="165" t="str">
        <f>analysis!C1263</f>
        <v>bhikkhu</v>
      </c>
    </row>
    <row r="1254">
      <c r="A1254" s="165" t="str">
        <f>analysis!C1264</f>
        <v>bhikkhūhi</v>
      </c>
    </row>
    <row r="1255">
      <c r="A1255" s="165" t="str">
        <f>analysis!C1265</f>
        <v>vuccamāno</v>
      </c>
    </row>
    <row r="1256">
      <c r="A1256" s="165" t="str">
        <f>analysis!C1266</f>
        <v>tatheva</v>
      </c>
    </row>
    <row r="1257">
      <c r="A1257" s="165" t="str">
        <f>analysis!C1267</f>
        <v>paggaṇheyya</v>
      </c>
    </row>
    <row r="1258">
      <c r="A1258" s="165" t="str">
        <f>analysis!C1268</f>
        <v>so</v>
      </c>
    </row>
    <row r="1259">
      <c r="A1259" s="165" t="str">
        <f>analysis!C1269</f>
        <v>bhikkhu</v>
      </c>
    </row>
    <row r="1260">
      <c r="A1260" s="165" t="str">
        <f>analysis!C1270</f>
        <v>bhikkhūhi</v>
      </c>
    </row>
    <row r="1261">
      <c r="A1261" s="165" t="str">
        <f>analysis!C1271</f>
        <v>yāvatatiyaṃ</v>
      </c>
    </row>
    <row r="1262">
      <c r="A1262" s="165" t="str">
        <f>analysis!C1272</f>
        <v>samanubhāsitabbo</v>
      </c>
    </row>
    <row r="1263">
      <c r="A1263" s="165" t="str">
        <f>analysis!C1273</f>
        <v>tassa</v>
      </c>
    </row>
    <row r="1264">
      <c r="A1264" s="165" t="str">
        <f>analysis!C1274</f>
        <v>paṭinissaggāya</v>
      </c>
    </row>
    <row r="1265">
      <c r="A1265" s="165" t="str">
        <f>analysis!C1275</f>
        <v>and [if] that
bhikkhu being spoken to thus by the bhikkhus should persist in the
same way [as before], [then] that bhikkhu is to be argued with up
to three times by the bhikkhus for the relinquishing of that [course]</v>
      </c>
    </row>
    <row r="1266">
      <c r="A1266" s="165" t="str">
        <f>analysis!C1276</f>
        <v>yāvatatiyañ'ce samanubhāsiyamāno taṃ paṭinissajjeyya, icc'etaṃ kusalaṃ, no ce paṭinissajjeyya, saṅghādiseso</v>
      </c>
    </row>
    <row r="1267">
      <c r="A1267" s="165" t="str">
        <f>analysis!C1277</f>
        <v>yāvatatiyañce</v>
      </c>
    </row>
    <row r="1268">
      <c r="A1268" s="165" t="str">
        <f>analysis!C1278</f>
        <v>samanubhāsiyamāno</v>
      </c>
    </row>
    <row r="1269">
      <c r="A1269" s="165" t="str">
        <f>analysis!C1279</f>
        <v>taṃ</v>
      </c>
    </row>
    <row r="1270">
      <c r="A1270" s="165" t="str">
        <f>analysis!C1280</f>
        <v>paṭinissajjeyya</v>
      </c>
    </row>
    <row r="1271">
      <c r="A1271" s="165" t="str">
        <f>analysis!C1281</f>
        <v>iccetaṃ</v>
      </c>
    </row>
    <row r="1272">
      <c r="A1272" s="165" t="str">
        <f>analysis!C1282</f>
        <v>kusalaṃ</v>
      </c>
    </row>
    <row r="1273">
      <c r="A1273" s="165" t="str">
        <f>analysis!C1283</f>
        <v>no</v>
      </c>
    </row>
    <row r="1274">
      <c r="A1274" s="165" t="str">
        <f>analysis!C1284</f>
        <v>ce</v>
      </c>
    </row>
    <row r="1275">
      <c r="A1275" s="165" t="str">
        <f>analysis!C1285</f>
        <v>paṭinissajjeyya</v>
      </c>
    </row>
    <row r="1276">
      <c r="A1276" s="165" t="str">
        <f>analysis!C1286</f>
        <v>saṅghādiseso</v>
      </c>
    </row>
    <row r="1277">
      <c r="A1277" s="165" t="str">
        <f>analysis!C1287</f>
        <v>being argued with up to three times, should
relinquish that [course], then this is good, [but] if he should not
relinquish [it]: [this is a case concerning] the community in the
beginning and in the rest [of the procedure].</v>
      </c>
    </row>
    <row r="1278">
      <c r="A1278" s="165" t="str">
        <f>analysis!C1288</f>
        <v>bhikkhu pan'eva aññataraṃ gāmaṃ vā nigamaṃ vā upanissāya viharati kuladūsako pāpasamācāro</v>
      </c>
    </row>
    <row r="1279">
      <c r="A1279" s="165" t="str">
        <f>analysis!C1289</f>
        <v>SA 13</v>
      </c>
    </row>
    <row r="1280">
      <c r="A1280" s="165" t="str">
        <f>analysis!C1290</f>
        <v>bhikkhu</v>
      </c>
    </row>
    <row r="1281">
      <c r="A1281" s="165" t="str">
        <f>analysis!C1291</f>
        <v>paneva</v>
      </c>
    </row>
    <row r="1282">
      <c r="A1282" s="165" t="str">
        <f>analysis!C1292</f>
        <v>aññataraṃ</v>
      </c>
    </row>
    <row r="1283">
      <c r="A1283" s="165" t="str">
        <f>analysis!C1293</f>
        <v>gāmaṃ</v>
      </c>
    </row>
    <row r="1284">
      <c r="A1284" s="165" t="str">
        <f>analysis!C1294</f>
        <v>vā</v>
      </c>
    </row>
    <row r="1285">
      <c r="A1285" s="165" t="str">
        <f>analysis!C1295</f>
        <v>nigamaṃ</v>
      </c>
    </row>
    <row r="1286">
      <c r="A1286" s="165" t="str">
        <f>analysis!C1296</f>
        <v>vā</v>
      </c>
    </row>
    <row r="1287">
      <c r="A1287" s="165" t="str">
        <f>analysis!C1297</f>
        <v>upanissāya</v>
      </c>
    </row>
    <row r="1288">
      <c r="A1288" s="165" t="str">
        <f>analysis!C1298</f>
        <v>viharati</v>
      </c>
    </row>
    <row r="1289">
      <c r="A1289" s="165" t="str">
        <f>analysis!C1299</f>
        <v>kuladūsako</v>
      </c>
    </row>
    <row r="1290">
      <c r="A1290" s="165" t="str">
        <f>analysis!C1300</f>
        <v>- kula</v>
      </c>
    </row>
    <row r="1291">
      <c r="A1291" s="165" t="str">
        <f>analysis!C1301</f>
        <v>- dūsako</v>
      </c>
    </row>
    <row r="1292">
      <c r="A1292" s="165" t="str">
        <f>analysis!C1302</f>
        <v>pāpasamācāro</v>
      </c>
    </row>
    <row r="1293">
      <c r="A1293" s="165" t="str">
        <f>analysis!C1303</f>
        <v>- pāpa</v>
      </c>
    </row>
    <row r="1294">
      <c r="A1294" s="165" t="str">
        <f>analysis!C1304</f>
        <v>- samācāro</v>
      </c>
    </row>
    <row r="1295">
      <c r="A1295" s="165" t="str">
        <f>analysis!C1305</f>
        <v>Now, a bhikkhu lives dependent upon a certain village or town who
is a spoiler of families, who is of bad behaviour.</v>
      </c>
    </row>
    <row r="1296">
      <c r="A1296" s="165" t="str">
        <f>analysis!C1306</f>
        <v>tassa kho pāpakā samācārā dissanti c'eva suyyanti ca, kulāni ca tena duṭṭhāni dissanti c'eva suyyanti ca</v>
      </c>
    </row>
    <row r="1297">
      <c r="A1297" s="165" t="str">
        <f>analysis!C1307</f>
        <v>tassa</v>
      </c>
    </row>
    <row r="1298">
      <c r="A1298" s="165" t="str">
        <f>analysis!C1308</f>
        <v>kho</v>
      </c>
    </row>
    <row r="1299">
      <c r="A1299" s="165" t="str">
        <f>analysis!C1309</f>
        <v>pāpakā</v>
      </c>
    </row>
    <row r="1300">
      <c r="A1300" s="165" t="str">
        <f>analysis!C1310</f>
        <v>samācārā</v>
      </c>
    </row>
    <row r="1301">
      <c r="A1301" s="165" t="str">
        <f>analysis!C1311</f>
        <v>dissanti</v>
      </c>
    </row>
    <row r="1302">
      <c r="A1302" s="165" t="str">
        <f>analysis!C1312</f>
        <v>ceva</v>
      </c>
    </row>
    <row r="1303">
      <c r="A1303" s="165" t="str">
        <f>analysis!C1313</f>
        <v>- ca</v>
      </c>
    </row>
    <row r="1304">
      <c r="A1304" s="165" t="str">
        <f>analysis!C1314</f>
        <v>- eva</v>
      </c>
    </row>
    <row r="1305">
      <c r="A1305" s="165" t="str">
        <f>analysis!C1315</f>
        <v>suyyanti</v>
      </c>
    </row>
    <row r="1306">
      <c r="A1306" s="165" t="str">
        <f>analysis!C1316</f>
        <v>ca</v>
      </c>
    </row>
    <row r="1307">
      <c r="A1307" s="165" t="str">
        <f>analysis!C1317</f>
        <v>kulāni</v>
      </c>
    </row>
    <row r="1308">
      <c r="A1308" s="165" t="str">
        <f>analysis!C1318</f>
        <v>ca</v>
      </c>
    </row>
    <row r="1309">
      <c r="A1309" s="165" t="str">
        <f>analysis!C1319</f>
        <v>tena</v>
      </c>
    </row>
    <row r="1310">
      <c r="A1310" s="165" t="str">
        <f>analysis!C1320</f>
        <v>duṭṭhāni</v>
      </c>
    </row>
    <row r="1311">
      <c r="A1311" s="165" t="str">
        <f>analysis!C1321</f>
        <v>dissanti</v>
      </c>
    </row>
    <row r="1312">
      <c r="A1312" s="165" t="str">
        <f>analysis!C1322</f>
        <v>ceva</v>
      </c>
    </row>
    <row r="1313">
      <c r="A1313" s="165" t="str">
        <f>analysis!C1323</f>
        <v>suyyanti</v>
      </c>
    </row>
    <row r="1314">
      <c r="A1314" s="165" t="str">
        <f>analysis!C1324</f>
        <v>ca</v>
      </c>
    </row>
    <row r="1315">
      <c r="A1315" s="165" t="str">
        <f>analysis!C1325</f>
        <v>His bad behaviour
is seen and is heard about, and the families spoilt by him are seen
and heard about.</v>
      </c>
    </row>
    <row r="1316">
      <c r="A1316" s="165" t="str">
        <f>analysis!C1326</f>
        <v>so bhikkhu bhikkhūhi evam'assa vacanīyo</v>
      </c>
    </row>
    <row r="1317">
      <c r="A1317" s="165" t="str">
        <f>analysis!C1327</f>
        <v>so</v>
      </c>
    </row>
    <row r="1318">
      <c r="A1318" s="165" t="str">
        <f>analysis!C1328</f>
        <v>bhikkhu</v>
      </c>
    </row>
    <row r="1319">
      <c r="A1319" s="165" t="str">
        <f>analysis!C1329</f>
        <v>bhikkhūhi</v>
      </c>
    </row>
    <row r="1320">
      <c r="A1320" s="165" t="str">
        <f>analysis!C1330</f>
        <v>evamassa</v>
      </c>
    </row>
    <row r="1321">
      <c r="A1321" s="165" t="str">
        <f>analysis!C1331</f>
        <v>vacanīyo</v>
      </c>
    </row>
    <row r="1322">
      <c r="A1322" s="165" t="str">
        <f>analysis!C1332</f>
        <v>That bhikkhu is to be spoken to thus by the
bhikkhus:</v>
      </c>
    </row>
    <row r="1323">
      <c r="A1323" s="165" t="str">
        <f>analysis!C1333</f>
        <v>āyasmā kho kuladūsako pāpasamācāro, āyasmato kho pāpakā samācārā dissanti c'eva suyyanti ca, kulāni c'āyasmatā duṭṭhāni dissanti c'eva suyyanti ca</v>
      </c>
    </row>
    <row r="1324">
      <c r="A1324" s="165" t="str">
        <f>analysis!C1334</f>
        <v>āyasmā</v>
      </c>
    </row>
    <row r="1325">
      <c r="A1325" s="165" t="str">
        <f>analysis!C1335</f>
        <v>kho</v>
      </c>
    </row>
    <row r="1326">
      <c r="A1326" s="165" t="str">
        <f>analysis!C1336</f>
        <v>kuladūsako</v>
      </c>
    </row>
    <row r="1327">
      <c r="A1327" s="165" t="str">
        <f>analysis!C1337</f>
        <v>pāpasamācāro</v>
      </c>
    </row>
    <row r="1328">
      <c r="A1328" s="165" t="str">
        <f>analysis!C1338</f>
        <v>āyasmato</v>
      </c>
    </row>
    <row r="1329">
      <c r="A1329" s="165" t="str">
        <f>analysis!C1339</f>
        <v>kho</v>
      </c>
    </row>
    <row r="1330">
      <c r="A1330" s="165" t="str">
        <f>analysis!C1340</f>
        <v>pāpakā</v>
      </c>
    </row>
    <row r="1331">
      <c r="A1331" s="165" t="str">
        <f>analysis!C1341</f>
        <v>samācārā</v>
      </c>
    </row>
    <row r="1332">
      <c r="A1332" s="165" t="str">
        <f>analysis!C1342</f>
        <v>dissanti</v>
      </c>
    </row>
    <row r="1333">
      <c r="A1333" s="165" t="str">
        <f>analysis!C1343</f>
        <v>ceva</v>
      </c>
    </row>
    <row r="1334">
      <c r="A1334" s="165" t="str">
        <f>analysis!C1344</f>
        <v>suyyanti</v>
      </c>
    </row>
    <row r="1335">
      <c r="A1335" s="165" t="str">
        <f>analysis!C1345</f>
        <v>ca</v>
      </c>
    </row>
    <row r="1336">
      <c r="A1336" s="165" t="str">
        <f>analysis!C1346</f>
        <v>kulāni</v>
      </c>
    </row>
    <row r="1337">
      <c r="A1337" s="165" t="str">
        <f>analysis!C1347</f>
        <v>cāyasmatā</v>
      </c>
    </row>
    <row r="1338">
      <c r="A1338" s="165" t="str">
        <f>analysis!C1348</f>
        <v>- ca</v>
      </c>
    </row>
    <row r="1339">
      <c r="A1339" s="165" t="str">
        <f>analysis!C1349</f>
        <v>- āyasmatā</v>
      </c>
    </row>
    <row r="1340">
      <c r="A1340" s="165" t="str">
        <f>analysis!C1350</f>
        <v>duṭṭhāni</v>
      </c>
    </row>
    <row r="1341">
      <c r="A1341" s="165" t="str">
        <f>analysis!C1351</f>
        <v>dissanti</v>
      </c>
    </row>
    <row r="1342">
      <c r="A1342" s="165" t="str">
        <f>analysis!C1352</f>
        <v>ceva</v>
      </c>
    </row>
    <row r="1343">
      <c r="A1343" s="165" t="str">
        <f>analysis!C1353</f>
        <v>suyyanti</v>
      </c>
    </row>
    <row r="1344">
      <c r="A1344" s="165" t="str">
        <f>analysis!C1354</f>
        <v>ca</v>
      </c>
    </row>
    <row r="1345">
      <c r="A1345" s="165" t="str">
        <f>analysis!C1355</f>
        <v>“The venerable one is a spoiler of families, one who is of
bad behaviour. The bad behaviour of the venerable one is seen and
is heard about, and the families spoilt by the venerable one are seen
and are heard about.</v>
      </c>
    </row>
    <row r="1346">
      <c r="A1346" s="165" t="str">
        <f>analysis!C1356</f>
        <v>pakkamat'āyasmā imamhā āvāsā, alaṃ te idha vāsenā'ti</v>
      </c>
    </row>
    <row r="1347">
      <c r="A1347" s="165" t="str">
        <f>analysis!C1357</f>
        <v>pakkamatāyasmā</v>
      </c>
    </row>
    <row r="1348">
      <c r="A1348" s="165" t="str">
        <f>analysis!C1358</f>
        <v>- pakkamatu</v>
      </c>
    </row>
    <row r="1349">
      <c r="A1349" s="165" t="str">
        <f>analysis!C1359</f>
        <v>- āyasmā 2</v>
      </c>
    </row>
    <row r="1350">
      <c r="A1350" s="165" t="str">
        <f>analysis!C1360</f>
        <v>imamhā</v>
      </c>
    </row>
    <row r="1351">
      <c r="A1351" s="165" t="str">
        <f>analysis!C1361</f>
        <v>āvāsā</v>
      </c>
    </row>
    <row r="1352">
      <c r="A1352" s="165" t="str">
        <f>analysis!C1362</f>
        <v>alaṃ</v>
      </c>
    </row>
    <row r="1353">
      <c r="A1353" s="165" t="str">
        <f>analysis!C1363</f>
        <v>te</v>
      </c>
    </row>
    <row r="1354">
      <c r="A1354" s="165" t="str">
        <f>analysis!C1364</f>
        <v>idha</v>
      </c>
    </row>
    <row r="1355">
      <c r="A1355" s="165" t="str">
        <f>analysis!C1365</f>
        <v>vāsenāti</v>
      </c>
    </row>
    <row r="1356">
      <c r="A1356" s="165" t="str">
        <f>analysis!C1366</f>
        <v>- vāsena</v>
      </c>
    </row>
    <row r="1357">
      <c r="A1357" s="165" t="str">
        <f>analysis!C1367</f>
        <v>- iti</v>
      </c>
    </row>
    <row r="1358">
      <c r="A1358" s="165" t="str">
        <f>analysis!C1368</f>
        <v>Let the venerable one depart from this
dwelling-place! Enough of you dwelling here!”</v>
      </c>
    </row>
    <row r="1359">
      <c r="A1359" s="165" t="str">
        <f>analysis!C1369</f>
        <v>evañ'ca so bhikkhu bhikkhūhi vuccamāno te bhikkhū evaṃ vadeyya</v>
      </c>
    </row>
    <row r="1360">
      <c r="A1360" s="165" t="str">
        <f>analysis!C1370</f>
        <v>evañca</v>
      </c>
    </row>
    <row r="1361">
      <c r="A1361" s="165" t="str">
        <f>analysis!C1371</f>
        <v>so</v>
      </c>
    </row>
    <row r="1362">
      <c r="A1362" s="165" t="str">
        <f>analysis!C1372</f>
        <v>bhikkhu</v>
      </c>
    </row>
    <row r="1363">
      <c r="A1363" s="165" t="str">
        <f>analysis!C1373</f>
        <v>bhikkhūhi</v>
      </c>
    </row>
    <row r="1364">
      <c r="A1364" s="165" t="str">
        <f>analysis!C1374</f>
        <v>vuccamāno</v>
      </c>
    </row>
    <row r="1365">
      <c r="A1365" s="165" t="str">
        <f>analysis!C1375</f>
        <v>te</v>
      </c>
    </row>
    <row r="1366">
      <c r="A1366" s="165" t="str">
        <f>analysis!C1376</f>
        <v>bhikkhū</v>
      </c>
    </row>
    <row r="1367">
      <c r="A1367" s="165" t="str">
        <f>analysis!C1377</f>
        <v>evaṃ</v>
      </c>
    </row>
    <row r="1368">
      <c r="A1368" s="165" t="str">
        <f>analysis!C1378</f>
        <v>vadeyya</v>
      </c>
    </row>
    <row r="1369">
      <c r="A1369" s="165" t="str">
        <f>analysis!C1379</f>
        <v>and [if] that
bhikkhu being spoken to thus by the bhikkhus should say thus to
those bhikkhus:</v>
      </c>
    </row>
    <row r="1370">
      <c r="A1370" s="165" t="str">
        <f>analysis!C1380</f>
        <v>chandagāmino ca bhikkhū, dosagāmino ca bhikkhū, mohagāmino ca bhikkhū, bhayagāmino ca bhikkhū</v>
      </c>
    </row>
    <row r="1371">
      <c r="A1371" s="165" t="str">
        <f>analysis!C1381</f>
        <v>chandagāmino</v>
      </c>
    </row>
    <row r="1372">
      <c r="A1372" s="165" t="str">
        <f>analysis!C1382</f>
        <v>- chanda</v>
      </c>
    </row>
    <row r="1373">
      <c r="A1373" s="165" t="str">
        <f>analysis!C1383</f>
        <v>- gāmino</v>
      </c>
    </row>
    <row r="1374">
      <c r="A1374" s="165" t="str">
        <f>analysis!C1384</f>
        <v>ca</v>
      </c>
    </row>
    <row r="1375">
      <c r="A1375" s="165" t="str">
        <f>analysis!C1385</f>
        <v>bhikkhū</v>
      </c>
    </row>
    <row r="1376">
      <c r="A1376" s="165" t="str">
        <f>analysis!C1386</f>
        <v>dosagāmino</v>
      </c>
    </row>
    <row r="1377">
      <c r="A1377" s="165" t="str">
        <f>analysis!C1387</f>
        <v>- dosa</v>
      </c>
    </row>
    <row r="1378">
      <c r="A1378" s="165" t="str">
        <f>analysis!C1388</f>
        <v>- gāmino</v>
      </c>
    </row>
    <row r="1379">
      <c r="A1379" s="165" t="str">
        <f>analysis!C1389</f>
        <v>ca</v>
      </c>
    </row>
    <row r="1380">
      <c r="A1380" s="165" t="str">
        <f>analysis!C1390</f>
        <v>bhikkhū</v>
      </c>
    </row>
    <row r="1381">
      <c r="A1381" s="165" t="str">
        <f>analysis!C1391</f>
        <v>mohagāmino</v>
      </c>
    </row>
    <row r="1382">
      <c r="A1382" s="165" t="str">
        <f>analysis!C1392</f>
        <v>- moha</v>
      </c>
    </row>
    <row r="1383">
      <c r="A1383" s="165" t="str">
        <f>analysis!C1393</f>
        <v>- gāmino</v>
      </c>
    </row>
    <row r="1384">
      <c r="A1384" s="165" t="str">
        <f>analysis!C1394</f>
        <v>ca</v>
      </c>
    </row>
    <row r="1385">
      <c r="A1385" s="165" t="str">
        <f>analysis!C1395</f>
        <v>bhikkhū</v>
      </c>
    </row>
    <row r="1386">
      <c r="A1386" s="165" t="str">
        <f>analysis!C1396</f>
        <v>bhayagāmino</v>
      </c>
    </row>
    <row r="1387">
      <c r="A1387" s="165" t="str">
        <f>analysis!C1397</f>
        <v>- bhaya</v>
      </c>
    </row>
    <row r="1388">
      <c r="A1388" s="165" t="str">
        <f>analysis!C1398</f>
        <v>- gāmino</v>
      </c>
    </row>
    <row r="1389">
      <c r="A1389" s="165" t="str">
        <f>analysis!C1399</f>
        <v>ca</v>
      </c>
    </row>
    <row r="1390">
      <c r="A1390" s="165" t="str">
        <f>analysis!C1400</f>
        <v>bhikkhū</v>
      </c>
    </row>
    <row r="1391">
      <c r="A1391" s="165" t="str">
        <f>analysis!C1401</f>
        <v>“The bhikkhus are driven by desire; the bhikkhus
are driven by anger; the bhikkhus are driven by delusion; the
bhikkhus are driven by fear.</v>
      </c>
    </row>
    <row r="1392">
      <c r="A1392" s="165" t="str">
        <f>analysis!C1402</f>
        <v>tādisikāya āpattiyā ekaccaṃ pabbājenti, ekaccaṃ na pabbājentī'ti</v>
      </c>
    </row>
    <row r="1393">
      <c r="A1393" s="165" t="str">
        <f>analysis!C1403</f>
        <v>tādisikāya</v>
      </c>
    </row>
    <row r="1394">
      <c r="A1394" s="165" t="str">
        <f>analysis!C1404</f>
        <v>āpattiyā</v>
      </c>
    </row>
    <row r="1395">
      <c r="A1395" s="165" t="str">
        <f>analysis!C1405</f>
        <v>ekaccaṃ</v>
      </c>
    </row>
    <row r="1396">
      <c r="A1396" s="165" t="str">
        <f>analysis!C1406</f>
        <v>pabbājenti</v>
      </c>
    </row>
    <row r="1397">
      <c r="A1397" s="165" t="str">
        <f>analysis!C1407</f>
        <v>ekaccaṃ</v>
      </c>
    </row>
    <row r="1398">
      <c r="A1398" s="165" t="str">
        <f>analysis!C1408</f>
        <v>na</v>
      </c>
    </row>
    <row r="1399">
      <c r="A1399" s="165" t="str">
        <f>analysis!C1409</f>
        <v>pabbājentīti</v>
      </c>
    </row>
    <row r="1400">
      <c r="A1400" s="165" t="str">
        <f>analysis!C1410</f>
        <v>- pabbājenti</v>
      </c>
    </row>
    <row r="1401">
      <c r="A1401" s="165" t="str">
        <f>analysis!C1411</f>
        <v>- iti</v>
      </c>
    </row>
    <row r="1402">
      <c r="A1402" s="165" t="str">
        <f>analysis!C1412</f>
        <v>They banish someone because of this kind offence, [but] another one they do not banish.”</v>
      </c>
    </row>
    <row r="1403">
      <c r="A1403" s="165" t="str">
        <f>analysis!C1413</f>
        <v>so bhikkhu bhikkhūhi evam'assa vacanīyo</v>
      </c>
    </row>
    <row r="1404">
      <c r="A1404" s="165" t="str">
        <f>analysis!C1414</f>
        <v>so</v>
      </c>
    </row>
    <row r="1405">
      <c r="A1405" s="165" t="str">
        <f>analysis!C1415</f>
        <v>bhikkhu</v>
      </c>
    </row>
    <row r="1406">
      <c r="A1406" s="165" t="str">
        <f>analysis!C1416</f>
        <v>bhikkhūhi</v>
      </c>
    </row>
    <row r="1407">
      <c r="A1407" s="165" t="str">
        <f>analysis!C1417</f>
        <v>evamassa</v>
      </c>
    </row>
    <row r="1408">
      <c r="A1408" s="165" t="str">
        <f>analysis!C1418</f>
        <v>vacanīyo</v>
      </c>
    </row>
    <row r="1409">
      <c r="A1409" s="165" t="str">
        <f>analysis!C1419</f>
        <v>[Then] that
bhikkhu is to be spoken to thus by the bhikkhus:</v>
      </c>
    </row>
    <row r="1410">
      <c r="A1410" s="165" t="str">
        <f>analysis!C1420</f>
        <v>m'āyasmā evaṃ avaca, na ca bhikkhū chandagāmino, na ca bhikkhū dosagāmino, na ca bhikkhū mohagāmino, na ca bhikkhū bhayagāmino</v>
      </c>
    </row>
    <row r="1411">
      <c r="A1411" s="165" t="str">
        <f>analysis!C1421</f>
        <v>mā</v>
      </c>
    </row>
    <row r="1412">
      <c r="A1412" s="165" t="str">
        <f>analysis!C1422</f>
        <v>āyasmā</v>
      </c>
    </row>
    <row r="1413">
      <c r="A1413" s="165" t="str">
        <f>analysis!C1423</f>
        <v>evaṃ</v>
      </c>
    </row>
    <row r="1414">
      <c r="A1414" s="165" t="str">
        <f>analysis!C1424</f>
        <v>avaca</v>
      </c>
    </row>
    <row r="1415">
      <c r="A1415" s="165" t="str">
        <f>analysis!C1425</f>
        <v>na</v>
      </c>
    </row>
    <row r="1416">
      <c r="A1416" s="165" t="str">
        <f>analysis!C1426</f>
        <v>ca</v>
      </c>
    </row>
    <row r="1417">
      <c r="A1417" s="165" t="str">
        <f>analysis!C1427</f>
        <v>bhikkhū</v>
      </c>
    </row>
    <row r="1418">
      <c r="A1418" s="165" t="str">
        <f>analysis!C1428</f>
        <v>chandagāmino</v>
      </c>
    </row>
    <row r="1419">
      <c r="A1419" s="165" t="str">
        <f>analysis!C1429</f>
        <v>na</v>
      </c>
    </row>
    <row r="1420">
      <c r="A1420" s="165" t="str">
        <f>analysis!C1430</f>
        <v>ca</v>
      </c>
    </row>
    <row r="1421">
      <c r="A1421" s="165" t="str">
        <f>analysis!C1431</f>
        <v>bhikkhū</v>
      </c>
    </row>
    <row r="1422">
      <c r="A1422" s="165" t="str">
        <f>analysis!C1432</f>
        <v>dosagāmino</v>
      </c>
    </row>
    <row r="1423">
      <c r="A1423" s="165" t="str">
        <f>analysis!C1433</f>
        <v>na</v>
      </c>
    </row>
    <row r="1424">
      <c r="A1424" s="165" t="str">
        <f>analysis!C1434</f>
        <v>ca</v>
      </c>
    </row>
    <row r="1425">
      <c r="A1425" s="165" t="str">
        <f>analysis!C1435</f>
        <v>bhikkhū</v>
      </c>
    </row>
    <row r="1426">
      <c r="A1426" s="165" t="str">
        <f>analysis!C1436</f>
        <v>mohagāmino</v>
      </c>
    </row>
    <row r="1427">
      <c r="A1427" s="165" t="str">
        <f>analysis!C1437</f>
        <v>na</v>
      </c>
    </row>
    <row r="1428">
      <c r="A1428" s="165" t="str">
        <f>analysis!C1438</f>
        <v>ca</v>
      </c>
    </row>
    <row r="1429">
      <c r="A1429" s="165" t="str">
        <f>analysis!C1439</f>
        <v>bhikkhū</v>
      </c>
    </row>
    <row r="1430">
      <c r="A1430" s="165" t="str">
        <f>analysis!C1440</f>
        <v>bhayagāmino</v>
      </c>
    </row>
    <row r="1431">
      <c r="A1431" s="165" t="str">
        <f>analysis!C1441</f>
        <v>“Let the venerable
one not speak thus! The bhikkhus are not driven by desire; and the
bhikkhus are not driven by anger; and the bhikkhus are not driven
by delusion; and the bhikkhus are not driven by fear.</v>
      </c>
    </row>
    <row r="1432">
      <c r="A1432" s="165" t="str">
        <f>analysis!C1442</f>
        <v>āyasmā kho kuladūsako pāpasamācāro, āyasmato kho pāpakā samācārā dissanti c'eva suyyanti ca, kulāni c'āyasmatā duṭṭhāni dissanti c'eva suyyanti ca</v>
      </c>
    </row>
    <row r="1433">
      <c r="A1433" s="165" t="str">
        <f>analysis!C1443</f>
        <v>āyasmā</v>
      </c>
    </row>
    <row r="1434">
      <c r="A1434" s="165" t="str">
        <f>analysis!C1444</f>
        <v>kho</v>
      </c>
    </row>
    <row r="1435">
      <c r="A1435" s="165" t="str">
        <f>analysis!C1445</f>
        <v>kuladūsako</v>
      </c>
    </row>
    <row r="1436">
      <c r="A1436" s="165" t="str">
        <f>analysis!C1446</f>
        <v>pāpasamācāro</v>
      </c>
    </row>
    <row r="1437">
      <c r="A1437" s="165" t="str">
        <f>analysis!C1447</f>
        <v>āyasmato</v>
      </c>
    </row>
    <row r="1438">
      <c r="A1438" s="165" t="str">
        <f>analysis!C1448</f>
        <v>kho</v>
      </c>
    </row>
    <row r="1439">
      <c r="A1439" s="165" t="str">
        <f>analysis!C1449</f>
        <v>pāpakā</v>
      </c>
    </row>
    <row r="1440">
      <c r="A1440" s="165" t="str">
        <f>analysis!C1450</f>
        <v>samācārā</v>
      </c>
    </row>
    <row r="1441">
      <c r="A1441" s="165" t="str">
        <f>analysis!C1451</f>
        <v>dissanti</v>
      </c>
    </row>
    <row r="1442">
      <c r="A1442" s="165" t="str">
        <f>analysis!C1452</f>
        <v>ceva</v>
      </c>
    </row>
    <row r="1443">
      <c r="A1443" s="165" t="str">
        <f>analysis!C1453</f>
        <v>suyyanti</v>
      </c>
    </row>
    <row r="1444">
      <c r="A1444" s="165" t="str">
        <f>analysis!C1454</f>
        <v>ca</v>
      </c>
    </row>
    <row r="1445">
      <c r="A1445" s="165" t="str">
        <f>analysis!C1455</f>
        <v>kulāni</v>
      </c>
    </row>
    <row r="1446">
      <c r="A1446" s="165" t="str">
        <f>analysis!C1456</f>
        <v>cāyasmatā</v>
      </c>
    </row>
    <row r="1447">
      <c r="A1447" s="165" t="str">
        <f>analysis!C1457</f>
        <v>duṭṭhāni</v>
      </c>
    </row>
    <row r="1448">
      <c r="A1448" s="165" t="str">
        <f>analysis!C1458</f>
        <v>dissanti</v>
      </c>
    </row>
    <row r="1449">
      <c r="A1449" s="165" t="str">
        <f>analysis!C1459</f>
        <v>ceva</v>
      </c>
    </row>
    <row r="1450">
      <c r="A1450" s="165" t="str">
        <f>analysis!C1460</f>
        <v>suyyanti</v>
      </c>
    </row>
    <row r="1451">
      <c r="A1451" s="165" t="str">
        <f>analysis!C1461</f>
        <v>ca</v>
      </c>
    </row>
    <row r="1452">
      <c r="A1452" s="165" t="str">
        <f>analysis!C1462</f>
        <v>The bad
behaviour of the venerable one is seen and is heard about, and the
families spoilt by the venerable one are seen and are heard about.</v>
      </c>
    </row>
    <row r="1453">
      <c r="A1453" s="165" t="str">
        <f>analysis!C1463</f>
        <v>pakkamat'āyasmā imamhā āvāsā, alaṃ te idha vāsenā'ti</v>
      </c>
    </row>
    <row r="1454">
      <c r="A1454" s="165" t="str">
        <f>analysis!C1464</f>
        <v>pakkamatāyasmā</v>
      </c>
    </row>
    <row r="1455">
      <c r="A1455" s="165" t="str">
        <f>analysis!C1465</f>
        <v>imamhā</v>
      </c>
    </row>
    <row r="1456">
      <c r="A1456" s="165" t="str">
        <f>analysis!C1466</f>
        <v>āvāsā</v>
      </c>
    </row>
    <row r="1457">
      <c r="A1457" s="165" t="str">
        <f>analysis!C1467</f>
        <v>alaṃ</v>
      </c>
    </row>
    <row r="1458">
      <c r="A1458" s="165" t="str">
        <f>analysis!C1468</f>
        <v>te</v>
      </c>
    </row>
    <row r="1459">
      <c r="A1459" s="165" t="str">
        <f>analysis!C1469</f>
        <v>idha</v>
      </c>
    </row>
    <row r="1460">
      <c r="A1460" s="165" t="str">
        <f>analysis!C1470</f>
        <v>vāsenāti</v>
      </c>
    </row>
    <row r="1461">
      <c r="A1461" s="165" t="str">
        <f>analysis!C1471</f>
        <v>Let the venerable one depart from this dwelling-place! Enough of
you dwelling here!”</v>
      </c>
    </row>
    <row r="1462">
      <c r="A1462" s="165" t="str">
        <f>analysis!C1472</f>
        <v>evañ'ca so bhikkhu bhikkhūhi vuccamāno tath'eva paggaṇheyya, so bhikkhu bhikkhūhi yāvatatiyaṃ samanubhāsitabbo tassa paṭinissaggāya</v>
      </c>
    </row>
    <row r="1463">
      <c r="A1463" s="165" t="str">
        <f>analysis!C1473</f>
        <v>evañca</v>
      </c>
    </row>
    <row r="1464">
      <c r="A1464" s="165" t="str">
        <f>analysis!C1474</f>
        <v>so</v>
      </c>
    </row>
    <row r="1465">
      <c r="A1465" s="165" t="str">
        <f>analysis!C1475</f>
        <v>bhikkhu</v>
      </c>
    </row>
    <row r="1466">
      <c r="A1466" s="165" t="str">
        <f>analysis!C1476</f>
        <v>bhikkhūhi</v>
      </c>
    </row>
    <row r="1467">
      <c r="A1467" s="165" t="str">
        <f>analysis!C1477</f>
        <v>vuccamāno</v>
      </c>
    </row>
    <row r="1468">
      <c r="A1468" s="165" t="str">
        <f>analysis!C1478</f>
        <v>tatheva</v>
      </c>
    </row>
    <row r="1469">
      <c r="A1469" s="165" t="str">
        <f>analysis!C1479</f>
        <v>paggaṇheyya</v>
      </c>
    </row>
    <row r="1470">
      <c r="A1470" s="165" t="str">
        <f>analysis!C1480</f>
        <v>so</v>
      </c>
    </row>
    <row r="1471">
      <c r="A1471" s="165" t="str">
        <f>analysis!C1481</f>
        <v>bhikkhu</v>
      </c>
    </row>
    <row r="1472">
      <c r="A1472" s="165" t="str">
        <f>analysis!C1482</f>
        <v>bhikkhūhi</v>
      </c>
    </row>
    <row r="1473">
      <c r="A1473" s="165" t="str">
        <f>analysis!C1483</f>
        <v>yāvatatiyaṃ</v>
      </c>
    </row>
    <row r="1474">
      <c r="A1474" s="165" t="str">
        <f>analysis!C1484</f>
        <v>samanubhāsitabbo</v>
      </c>
    </row>
    <row r="1475">
      <c r="A1475" s="165" t="str">
        <f>analysis!C1485</f>
        <v>tassa</v>
      </c>
    </row>
    <row r="1476">
      <c r="A1476" s="165" t="str">
        <f>analysis!C1486</f>
        <v>paṭinissaggāya</v>
      </c>
    </row>
    <row r="1477">
      <c r="A1477" s="165" t="str">
        <f>analysis!C1487</f>
        <v>and [if] that bhikkhu being spoken to thus by
the bhikkhus should persist in the same way [as before], [then] that
bhikkhu is to be argued with up to three times by the bhikkhus for
the relinquishing of that [course]</v>
      </c>
    </row>
    <row r="1478">
      <c r="A1478" s="165" t="str">
        <f>analysis!C1488</f>
        <v>yāvatatiyañ'ce samanubhāsiyamāno taṃ paṭinissajjeyya, icc'etaṃ kusalaṃ, no ce paṭinissajjeyya, saṅghādiseso.</v>
      </c>
    </row>
    <row r="1479">
      <c r="A1479" s="165" t="str">
        <f>analysis!C1489</f>
        <v>yāvatatiyañce</v>
      </c>
    </row>
    <row r="1480">
      <c r="A1480" s="165" t="str">
        <f>analysis!C1490</f>
        <v>samanubhāsiyamāno</v>
      </c>
    </row>
    <row r="1481">
      <c r="A1481" s="165" t="str">
        <f>analysis!C1491</f>
        <v>taṃ</v>
      </c>
    </row>
    <row r="1482">
      <c r="A1482" s="165" t="str">
        <f>analysis!C1492</f>
        <v>paṭinissajjeyya</v>
      </c>
    </row>
    <row r="1483">
      <c r="A1483" s="165" t="str">
        <f>analysis!C1493</f>
        <v>iccetaṃ</v>
      </c>
    </row>
    <row r="1484">
      <c r="A1484" s="165" t="str">
        <f>analysis!C1494</f>
        <v>kusalaṃ</v>
      </c>
    </row>
    <row r="1485">
      <c r="A1485" s="165" t="str">
        <f>analysis!C1495</f>
        <v>no</v>
      </c>
    </row>
    <row r="1486">
      <c r="A1486" s="165" t="str">
        <f>analysis!C1496</f>
        <v>ce</v>
      </c>
    </row>
    <row r="1487">
      <c r="A1487" s="165" t="str">
        <f>analysis!C1497</f>
        <v>paṭinissajjeyya</v>
      </c>
    </row>
    <row r="1488">
      <c r="A1488" s="165" t="str">
        <f>analysis!C1498</f>
        <v>saṅghādiseso</v>
      </c>
    </row>
    <row r="1489">
      <c r="A1489" s="165"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analysis!C1500</f>
        <v>uddiṭṭhā kho āyasmanto terasa saṅghādisesā dhammā nava paṭham'āpattikā, cattāro yāvatatiyakā.</v>
      </c>
    </row>
    <row r="1491">
      <c r="A1491" s="165" t="str">
        <f>analysis!C1501</f>
        <v>uddiṭṭhā</v>
      </c>
    </row>
    <row r="1492">
      <c r="A1492" s="165" t="str">
        <f>analysis!C1502</f>
        <v>kho</v>
      </c>
    </row>
    <row r="1493">
      <c r="A1493" s="165" t="str">
        <f>analysis!C1503</f>
        <v>āyasmanto</v>
      </c>
    </row>
    <row r="1494">
      <c r="A1494" s="165" t="str">
        <f>analysis!C1504</f>
        <v>terasa</v>
      </c>
    </row>
    <row r="1495">
      <c r="A1495" s="165" t="str">
        <f>analysis!C1505</f>
        <v>saṅghādisesā</v>
      </c>
    </row>
    <row r="1496">
      <c r="A1496" s="165" t="str">
        <f>analysis!C1506</f>
        <v>dhammā</v>
      </c>
    </row>
    <row r="1497">
      <c r="A1497" s="165" t="str">
        <f>analysis!C1507</f>
        <v>nava</v>
      </c>
    </row>
    <row r="1498">
      <c r="A1498" s="165" t="str">
        <f>analysis!C1508</f>
        <v>paṭhamāpattikā</v>
      </c>
    </row>
    <row r="1499">
      <c r="A1499" s="165" t="str">
        <f>analysis!C1509</f>
        <v>- paṭhama</v>
      </c>
    </row>
    <row r="1500">
      <c r="A1500" s="165" t="str">
        <f>analysis!C1510</f>
        <v>- āpattikā</v>
      </c>
    </row>
    <row r="1501">
      <c r="A1501" s="165" t="str">
        <f>analysis!C1511</f>
        <v>cattāro</v>
      </c>
    </row>
    <row r="1502">
      <c r="A1502" s="165" t="str">
        <f>analysis!C1512</f>
        <v>yāvatatiyakā</v>
      </c>
    </row>
    <row r="1503">
      <c r="A1503" s="165" t="str">
        <f>analysis!C1513</f>
        <v>- yāva</v>
      </c>
    </row>
    <row r="1504">
      <c r="A1504" s="165" t="str">
        <f>analysis!C1514</f>
        <v>- tatiyakā</v>
      </c>
    </row>
    <row r="1505">
      <c r="A1505" s="165" t="str">
        <f>analysis!C1515</f>
        <v>Venerables, the thirteen cases [concerning] the community in the
beginning and in the rest [of the procedure] have been recited, nine
[cases] are of the offence-at-once [-class], four [cases] are of the
up-to the-third [time admonition-class].</v>
      </c>
    </row>
    <row r="1506">
      <c r="A1506" s="165" t="str">
        <f>analysis!C1516</f>
        <v>yesaṃ bhikkhu aññataraṃ vā aññataraṃ vā āpajjitvā yāvat'īhaṃ jānaṃ paṭicchādeti, tāvat'īhaṃ tena bhikkhunā akāmā parivatthabbaṃ.</v>
      </c>
    </row>
    <row r="1507">
      <c r="A1507" s="165" t="str">
        <f>analysis!C1517</f>
        <v>yesaṃ</v>
      </c>
    </row>
    <row r="1508">
      <c r="A1508" s="165" t="str">
        <f>analysis!C1518</f>
        <v>bhikkhu</v>
      </c>
    </row>
    <row r="1509">
      <c r="A1509" s="165" t="str">
        <f>analysis!C1519</f>
        <v>aññataraṃ</v>
      </c>
    </row>
    <row r="1510">
      <c r="A1510" s="165" t="str">
        <f>analysis!C1520</f>
        <v>vā</v>
      </c>
    </row>
    <row r="1511">
      <c r="A1511" s="165" t="str">
        <f>analysis!C1521</f>
        <v>aññataraṃ</v>
      </c>
    </row>
    <row r="1512">
      <c r="A1512" s="165" t="str">
        <f>analysis!C1522</f>
        <v>vā</v>
      </c>
    </row>
    <row r="1513">
      <c r="A1513" s="165" t="str">
        <f>analysis!C1523</f>
        <v>āpajjitvā</v>
      </c>
    </row>
    <row r="1514">
      <c r="A1514" s="165" t="str">
        <f>analysis!C1524</f>
        <v>yāvatīhaṃ</v>
      </c>
    </row>
    <row r="1515">
      <c r="A1515" s="165" t="str">
        <f>analysis!C1525</f>
        <v>- yāvati</v>
      </c>
    </row>
    <row r="1516">
      <c r="A1516" s="165" t="str">
        <f>analysis!C1526</f>
        <v>- ahaṃ</v>
      </c>
    </row>
    <row r="1517">
      <c r="A1517" s="165" t="str">
        <f>analysis!C1527</f>
        <v>jānaṃ</v>
      </c>
    </row>
    <row r="1518">
      <c r="A1518" s="165" t="str">
        <f>analysis!C1528</f>
        <v>paṭicchādeti</v>
      </c>
    </row>
    <row r="1519">
      <c r="A1519" s="165" t="str">
        <f>analysis!C1529</f>
        <v>tāvatīhaṃ</v>
      </c>
    </row>
    <row r="1520">
      <c r="A1520" s="165" t="str">
        <f>analysis!C1530</f>
        <v>- tāvati</v>
      </c>
    </row>
    <row r="1521">
      <c r="A1521" s="165" t="str">
        <f>analysis!C1531</f>
        <v>- ahaṃ</v>
      </c>
    </row>
    <row r="1522">
      <c r="A1522" s="165" t="str">
        <f>analysis!C1532</f>
        <v>tena</v>
      </c>
    </row>
    <row r="1523">
      <c r="A1523" s="165" t="str">
        <f>analysis!C1533</f>
        <v>bhikkhunā</v>
      </c>
    </row>
    <row r="1524">
      <c r="A1524" s="165" t="str">
        <f>analysis!C1534</f>
        <v>akāmā</v>
      </c>
    </row>
    <row r="1525">
      <c r="A1525" s="165" t="str">
        <f>analysis!C1535</f>
        <v>parivatthabbaṃ</v>
      </c>
    </row>
    <row r="1526">
      <c r="A1526" s="165" t="str">
        <f>analysis!C1536</f>
        <v>A bhikkhu who has
committed any one of [these offenses], has to stay on probation
with no choice [in the matter] for as many days as he knowingly
conceals [it].</v>
      </c>
    </row>
    <row r="1527">
      <c r="A1527" s="165" t="str">
        <f>analysis!C1537</f>
        <v>parivutthaparivāsena bhikkhunā uttari chārattaṃ bhikkhumānattāya paṭipajjitabbaṃ</v>
      </c>
    </row>
    <row r="1528">
      <c r="A1528" s="165" t="str">
        <f>analysis!C1538</f>
        <v>parivutthaparivāsena</v>
      </c>
    </row>
    <row r="1529">
      <c r="A1529" s="165" t="str">
        <f>analysis!C1539</f>
        <v>- parivuttha</v>
      </c>
    </row>
    <row r="1530">
      <c r="A1530" s="165" t="str">
        <f>analysis!C1540</f>
        <v>- parivāsena</v>
      </c>
    </row>
    <row r="1531">
      <c r="A1531" s="165" t="str">
        <f>analysis!C1541</f>
        <v>bhikkhunā</v>
      </c>
    </row>
    <row r="1532">
      <c r="A1532" s="165" t="str">
        <f>analysis!C1542</f>
        <v>uttari</v>
      </c>
    </row>
    <row r="1533">
      <c r="A1533" s="165" t="str">
        <f>analysis!C1543</f>
        <v>chārattaṃ</v>
      </c>
    </row>
    <row r="1534">
      <c r="A1534" s="165" t="str">
        <f>analysis!C1544</f>
        <v>- chaḷ</v>
      </c>
    </row>
    <row r="1535">
      <c r="A1535" s="165" t="str">
        <f>analysis!C1545</f>
        <v>- rattaṃ</v>
      </c>
    </row>
    <row r="1536">
      <c r="A1536" s="165" t="str">
        <f>analysis!C1546</f>
        <v>bhikkhumānattāya</v>
      </c>
    </row>
    <row r="1537">
      <c r="A1537" s="165" t="str">
        <f>analysis!C1547</f>
        <v>- bhikkhu</v>
      </c>
    </row>
    <row r="1538">
      <c r="A1538" s="165" t="str">
        <f>analysis!C1548</f>
        <v>- mānattāya</v>
      </c>
    </row>
    <row r="1539">
      <c r="A1539" s="165" t="str">
        <f>analysis!C1549</f>
        <v>paṭipajjitabbaṃ</v>
      </c>
    </row>
    <row r="1540">
      <c r="A1540" s="165" t="str">
        <f>analysis!C1550</f>
        <v>Moreover, by a bhikkhu who has stayed on the
probation, a six-night state of deference to [other] bhikkhus has to
be entered upon.</v>
      </c>
    </row>
    <row r="1541">
      <c r="A1541" s="165" t="str">
        <f>analysis!C1551</f>
        <v>ciṇṇamānatto bhikkhu yattha siyā vīsatigaṇo bhikkhusaṅgho, tattha so bhikkhu abbhetabbo.</v>
      </c>
    </row>
    <row r="1542">
      <c r="A1542" s="165" t="str">
        <f>analysis!C1552</f>
        <v>ciṇṇamānatto</v>
      </c>
    </row>
    <row r="1543">
      <c r="A1543" s="165" t="str">
        <f>analysis!C1553</f>
        <v>- ciṇṇa</v>
      </c>
    </row>
    <row r="1544">
      <c r="A1544" s="165" t="str">
        <f>analysis!C1554</f>
        <v>- mānatto</v>
      </c>
    </row>
    <row r="1545">
      <c r="A1545" s="165" t="str">
        <f>analysis!C1555</f>
        <v>bhikkhu</v>
      </c>
    </row>
    <row r="1546">
      <c r="A1546" s="165" t="str">
        <f>analysis!C1556</f>
        <v>yattha</v>
      </c>
    </row>
    <row r="1547">
      <c r="A1547" s="165" t="str">
        <f>analysis!C1557</f>
        <v>siyā</v>
      </c>
    </row>
    <row r="1548">
      <c r="A1548" s="165" t="str">
        <f>analysis!C1558</f>
        <v>vīsatigaṇo</v>
      </c>
    </row>
    <row r="1549">
      <c r="A1549" s="165" t="str">
        <f>analysis!C1559</f>
        <v>- vīsati</v>
      </c>
    </row>
    <row r="1550">
      <c r="A1550" s="165" t="str">
        <f>analysis!C1560</f>
        <v>- gaṇo</v>
      </c>
    </row>
    <row r="1551">
      <c r="A1551" s="165" t="str">
        <f>analysis!C1561</f>
        <v>bhikkhusaṅgho</v>
      </c>
    </row>
    <row r="1552">
      <c r="A1552" s="165" t="str">
        <f>analysis!C1562</f>
        <v>- bhikkhu</v>
      </c>
    </row>
    <row r="1553">
      <c r="A1553" s="165" t="str">
        <f>analysis!C1563</f>
        <v>- saṅgho</v>
      </c>
    </row>
    <row r="1554">
      <c r="A1554" s="165" t="str">
        <f>analysis!C1564</f>
        <v>tattha</v>
      </c>
    </row>
    <row r="1555">
      <c r="A1555" s="165" t="str">
        <f>analysis!C1565</f>
        <v>so</v>
      </c>
    </row>
    <row r="1556">
      <c r="A1556" s="165" t="str">
        <f>analysis!C1566</f>
        <v>bhikkhu</v>
      </c>
    </row>
    <row r="1557">
      <c r="A1557" s="165" t="str">
        <f>analysis!C1567</f>
        <v>abbhetabbo</v>
      </c>
    </row>
    <row r="1558">
      <c r="A1558" s="165" t="str">
        <f>analysis!C1568</f>
        <v>[When] the bhikkhu [is one by whom] the
deference has been performed: wherever there may be a community
of bhikkhus, which is a group of twenty [or more bhikkhus], there that bhikkhu should be reinstated.</v>
      </c>
    </row>
    <row r="1559">
      <c r="A1559" s="165" t="str">
        <f>analysis!C1569</f>
        <v>ekena'pi ce ūno vīsatigaṇo bhikkhusaṅgho taṃ bhikkhuṃ abbheyya, so ca bhikkhu anabbhito, te ca bhikkhū gārayhā, ayaṃ tattha sāmīci.</v>
      </c>
    </row>
    <row r="1560">
      <c r="A1560" s="165" t="str">
        <f>analysis!C1570</f>
        <v>ekenapi</v>
      </c>
    </row>
    <row r="1561">
      <c r="A1561" s="165" t="str">
        <f>analysis!C1571</f>
        <v>- ekena</v>
      </c>
    </row>
    <row r="1562">
      <c r="A1562" s="165" t="str">
        <f>analysis!C1572</f>
        <v>- api</v>
      </c>
    </row>
    <row r="1563">
      <c r="A1563" s="165" t="str">
        <f>analysis!C1573</f>
        <v>ce</v>
      </c>
    </row>
    <row r="1564">
      <c r="A1564" s="165" t="str">
        <f>analysis!C1574</f>
        <v>ūno</v>
      </c>
    </row>
    <row r="1565">
      <c r="A1565" s="165" t="str">
        <f>analysis!C1575</f>
        <v>vīsatigaṇo</v>
      </c>
    </row>
    <row r="1566">
      <c r="A1566" s="165" t="str">
        <f>analysis!C1576</f>
        <v>bhikkhusaṅgho</v>
      </c>
    </row>
    <row r="1567">
      <c r="A1567" s="165" t="str">
        <f>analysis!C1577</f>
        <v>taṃ</v>
      </c>
    </row>
    <row r="1568">
      <c r="A1568" s="165" t="str">
        <f>analysis!C1578</f>
        <v>bhikkhuṃ</v>
      </c>
    </row>
    <row r="1569">
      <c r="A1569" s="165" t="str">
        <f>analysis!C1579</f>
        <v>abbheyya</v>
      </c>
    </row>
    <row r="1570">
      <c r="A1570" s="165" t="str">
        <f>analysis!C1580</f>
        <v>so</v>
      </c>
    </row>
    <row r="1571">
      <c r="A1571" s="165" t="str">
        <f>analysis!C1581</f>
        <v>ca</v>
      </c>
    </row>
    <row r="1572">
      <c r="A1572" s="165" t="str">
        <f>analysis!C1582</f>
        <v>bhikkhu</v>
      </c>
    </row>
    <row r="1573">
      <c r="A1573" s="165" t="str">
        <f>analysis!C1583</f>
        <v>anabbhito</v>
      </c>
    </row>
    <row r="1574">
      <c r="A1574" s="165" t="str">
        <f>analysis!C1584</f>
        <v>te</v>
      </c>
    </row>
    <row r="1575">
      <c r="A1575" s="165" t="str">
        <f>analysis!C1585</f>
        <v>ca</v>
      </c>
    </row>
    <row r="1576">
      <c r="A1576" s="165" t="str">
        <f>analysis!C1586</f>
        <v>bhikkhū</v>
      </c>
    </row>
    <row r="1577">
      <c r="A1577" s="165" t="str">
        <f>analysis!C1587</f>
        <v>gārayhā</v>
      </c>
    </row>
    <row r="1578">
      <c r="A1578" s="165" t="str">
        <f>analysis!C1588</f>
        <v>ayaṃ</v>
      </c>
    </row>
    <row r="1579">
      <c r="A1579" s="165" t="str">
        <f>analysis!C1589</f>
        <v>tattha</v>
      </c>
    </row>
    <row r="1580">
      <c r="A1580" s="165" t="str">
        <f>analysis!C1590</f>
        <v>sāmīci</v>
      </c>
    </row>
    <row r="1581">
      <c r="A1581" s="165" t="str">
        <f>analysis!C1591</f>
        <v>If a community of bhikkhus,
which is a group of twenty deficient by even one [bhikkhu], should
reinstate that bhikkhu [then] that bhikkhu is not reinstated, and
those monks are blameworthy. This is the proper procedure here.</v>
      </c>
    </row>
    <row r="1582">
      <c r="A1582" s="165" t="str">
        <f>analysis!C1592</f>
        <v>tatth'āyasmante pucchāmi, kacci'ttha parisuddhā, dutiyam'pi pucchāmi, kacci'ttha parisuddhā, tatiyam'pi pucchāmi, kacci'ttha parisuddhā</v>
      </c>
    </row>
    <row r="1583">
      <c r="A1583" s="165" t="str">
        <f>analysis!C1593</f>
        <v>tatthāyasmante</v>
      </c>
    </row>
    <row r="1584">
      <c r="A1584" s="165" t="str">
        <f>analysis!C1594</f>
        <v>pucchāmi</v>
      </c>
    </row>
    <row r="1585">
      <c r="A1585" s="165" t="str">
        <f>analysis!C1595</f>
        <v>kaccittha</v>
      </c>
    </row>
    <row r="1586">
      <c r="A1586" s="165" t="str">
        <f>analysis!C1596</f>
        <v>parisuddhā</v>
      </c>
    </row>
    <row r="1587">
      <c r="A1587" s="165" t="str">
        <f>analysis!C1597</f>
        <v>dutiyampi</v>
      </c>
    </row>
    <row r="1588">
      <c r="A1588" s="165" t="str">
        <f>analysis!C1598</f>
        <v>pucchāmi</v>
      </c>
    </row>
    <row r="1589">
      <c r="A1589" s="165" t="str">
        <f>analysis!C1599</f>
        <v>kaccittha</v>
      </c>
    </row>
    <row r="1590">
      <c r="A1590" s="165" t="str">
        <f>analysis!C1600</f>
        <v>parisuddhā</v>
      </c>
    </row>
    <row r="1591">
      <c r="A1591" s="165" t="str">
        <f>analysis!C1601</f>
        <v>tatiyampi</v>
      </c>
    </row>
    <row r="1592">
      <c r="A1592" s="165" t="str">
        <f>analysis!C1602</f>
        <v>pucchāmi</v>
      </c>
    </row>
    <row r="1593">
      <c r="A1593" s="165" t="str">
        <f>analysis!C1603</f>
        <v>kaccittha</v>
      </c>
    </row>
    <row r="1594">
      <c r="A1594" s="165" t="str">
        <f>analysis!C1604</f>
        <v>parisuddhā</v>
      </c>
    </row>
    <row r="1595">
      <c r="A1595" s="165" t="str">
        <f>analysis!C1605</f>
        <v>Concerning that I ask the Venerables: [Are you] pure in this? A second time again I ask: [Are you] pure in this?
A third time again I ask: [Are you] pure in this?</v>
      </c>
    </row>
    <row r="1596">
      <c r="A1596" s="165" t="str">
        <f>analysis!C1606</f>
        <v>parisuddh'etth'āyasmanto, tasmā tuṇhī, evam'etaṃ dhārayāmī'ti.</v>
      </c>
    </row>
    <row r="1597">
      <c r="A1597" s="165" t="str">
        <f>analysis!C1607</f>
        <v>parisuddhetthāyasmanto</v>
      </c>
    </row>
    <row r="1598">
      <c r="A1598" s="165" t="str">
        <f>analysis!C1608</f>
        <v>tasmā</v>
      </c>
    </row>
    <row r="1599">
      <c r="A1599" s="165" t="str">
        <f>analysis!C1609</f>
        <v>tuṇhī</v>
      </c>
    </row>
    <row r="1600">
      <c r="A1600" s="165" t="str">
        <f>analysis!C1610</f>
        <v>evametaṃ</v>
      </c>
    </row>
    <row r="1601">
      <c r="A1601" s="165" t="str">
        <f>analysis!C1611</f>
        <v>dhārayāmi</v>
      </c>
    </row>
    <row r="1602">
      <c r="A1602" s="165" t="str">
        <f>analysis!C1612</f>
        <v>The venerables are pure in this, therefore there is silence, so do I
bear this [in mind].</v>
      </c>
    </row>
    <row r="1603">
      <c r="A1603" s="165" t="str">
        <f>analysis!C1613</f>
        <v>terasa saṅghādisesā niṭṭhitā</v>
      </c>
    </row>
    <row r="1604">
      <c r="A1604" s="165" t="str">
        <f>analysis!C1614</f>
        <v>terasa</v>
      </c>
    </row>
    <row r="1605">
      <c r="A1605" s="165" t="str">
        <f>analysis!C1615</f>
        <v>saṅghādisesā 2</v>
      </c>
    </row>
    <row r="1606">
      <c r="A1606" s="165" t="str">
        <f>analysis!C1616</f>
        <v>niṭṭhitā</v>
      </c>
    </row>
    <row r="1607">
      <c r="A1607" s="165" t="str">
        <f>analysis!C1617</f>
        <v>The recitation concerning the community in the
beginning and the rest [of the procedure] is
finished</v>
      </c>
    </row>
    <row r="1608">
      <c r="A1608" s="165" t="str">
        <f>analysis!C1618</f>
        <v>ime kho pan'āyasmanto dve aniyatā dhammā uddesaṃ āgacchanti.</v>
      </c>
    </row>
    <row r="1609">
      <c r="A1609" s="165" t="str">
        <f>analysis!C1619</f>
        <v>ime</v>
      </c>
    </row>
    <row r="1610">
      <c r="A1610" s="165" t="str">
        <f>analysis!C1620</f>
        <v>kho</v>
      </c>
    </row>
    <row r="1611">
      <c r="A1611" s="165" t="str">
        <f>analysis!C1621</f>
        <v>panāyasmanto</v>
      </c>
    </row>
    <row r="1612">
      <c r="A1612" s="165" t="str">
        <f>analysis!C1622</f>
        <v>dve</v>
      </c>
    </row>
    <row r="1613">
      <c r="A1613" s="165" t="str">
        <f>analysis!C1623</f>
        <v>aniyatā</v>
      </c>
    </row>
    <row r="1614">
      <c r="A1614" s="165" t="str">
        <f>analysis!C1624</f>
        <v>dhammā</v>
      </c>
    </row>
    <row r="1615">
      <c r="A1615" s="165" t="str">
        <f>analysis!C1625</f>
        <v>uddesaṃ</v>
      </c>
    </row>
    <row r="1616">
      <c r="A1616" s="165" t="str">
        <f>analysis!C1626</f>
        <v>āgacchanti</v>
      </c>
    </row>
    <row r="1617">
      <c r="A1617" s="165" t="str">
        <f>analysis!C1627</f>
        <v/>
      </c>
    </row>
    <row r="1618">
      <c r="A1618" s="165" t="str">
        <f>analysis!C1628</f>
        <v>Venerables, these two uncertain cases come up for recitation</v>
      </c>
    </row>
    <row r="1619">
      <c r="A1619" s="165" t="str">
        <f>analysis!C1629</f>
        <v>yo pana bhikkhu mātugāmena saddhiṃ eko ekāya raho paṭicchanne āsane alaṃkammaniye nisajjaṃ kappeyya</v>
      </c>
    </row>
    <row r="1620">
      <c r="A1620" s="165" t="str">
        <f>analysis!C1630</f>
        <v>AN 1</v>
      </c>
    </row>
    <row r="1621">
      <c r="A1621" s="165" t="str">
        <f>analysis!C1631</f>
        <v>yo</v>
      </c>
    </row>
    <row r="1622">
      <c r="A1622" s="165" t="str">
        <f>analysis!C1632</f>
        <v>pana</v>
      </c>
    </row>
    <row r="1623">
      <c r="A1623" s="165" t="str">
        <f>analysis!C1633</f>
        <v>bhikkhu</v>
      </c>
    </row>
    <row r="1624">
      <c r="A1624" s="165" t="str">
        <f>analysis!C1634</f>
        <v>mātugāmena</v>
      </c>
    </row>
    <row r="1625">
      <c r="A1625" s="165" t="str">
        <f>analysis!C1635</f>
        <v>saddhiṃ</v>
      </c>
    </row>
    <row r="1626">
      <c r="A1626" s="165" t="str">
        <f>analysis!C1636</f>
        <v>eko</v>
      </c>
    </row>
    <row r="1627">
      <c r="A1627" s="165" t="str">
        <f>analysis!C1637</f>
        <v>ekāya</v>
      </c>
    </row>
    <row r="1628">
      <c r="A1628" s="165" t="str">
        <f>analysis!C1638</f>
        <v>raho</v>
      </c>
    </row>
    <row r="1629">
      <c r="A1629" s="165" t="str">
        <f>analysis!C1639</f>
        <v>paṭicchanne</v>
      </c>
    </row>
    <row r="1630">
      <c r="A1630" s="165" t="str">
        <f>analysis!C1640</f>
        <v>āsane</v>
      </c>
    </row>
    <row r="1631">
      <c r="A1631" s="165" t="str">
        <f>analysis!C1641</f>
        <v>alaṃkammaniye</v>
      </c>
    </row>
    <row r="1632">
      <c r="A1632" s="165" t="str">
        <f>analysis!C1642</f>
        <v>- alaṃ</v>
      </c>
    </row>
    <row r="1633">
      <c r="A1633" s="165" t="str">
        <f>analysis!C1643</f>
        <v>- kammaniye</v>
      </c>
    </row>
    <row r="1634">
      <c r="A1634" s="165" t="str">
        <f>analysis!C1644</f>
        <v>nisajjaṃ</v>
      </c>
    </row>
    <row r="1635">
      <c r="A1635" s="165" t="str">
        <f>analysis!C1645</f>
        <v>kappeyya</v>
      </c>
    </row>
    <row r="1636">
      <c r="A1636" s="165" t="str">
        <f>analysis!C1646</f>
        <v>If any bhikkhu should sit down together with a woman, one [man]
with one [woman], privately, on a concealed seat [that is]
sufficiently fit for doing [it]</v>
      </c>
    </row>
    <row r="1637">
      <c r="A1637" s="165" t="str">
        <f>analysis!C1647</f>
        <v>tam'enaṃ saddheyyavacasā upāsikā disvā tiṇṇaṃ dhammānaṃ aññatarena vadeyya pārājikena vā saṅghādisesena vā pācittiyena vā</v>
      </c>
    </row>
    <row r="1638">
      <c r="A1638" s="165" t="str">
        <f>analysis!C1648</f>
        <v>tamenaṃ</v>
      </c>
    </row>
    <row r="1639">
      <c r="A1639" s="165" t="str">
        <f>analysis!C1649</f>
        <v>- taṃ</v>
      </c>
    </row>
    <row r="1640">
      <c r="A1640" s="165" t="str">
        <f>analysis!C1650</f>
        <v>- enaṃ</v>
      </c>
    </row>
    <row r="1641">
      <c r="A1641" s="165" t="str">
        <f>analysis!C1651</f>
        <v>saddheyyavacasā</v>
      </c>
    </row>
    <row r="1642">
      <c r="A1642" s="165" t="str">
        <f>analysis!C1652</f>
        <v>- saddheyya</v>
      </c>
    </row>
    <row r="1643">
      <c r="A1643" s="165" t="str">
        <f>analysis!C1653</f>
        <v>- vacasā</v>
      </c>
    </row>
    <row r="1644">
      <c r="A1644" s="165" t="str">
        <f>analysis!C1654</f>
        <v>upāsikā</v>
      </c>
    </row>
    <row r="1645">
      <c r="A1645" s="165" t="str">
        <f>analysis!C1655</f>
        <v>disvā</v>
      </c>
    </row>
    <row r="1646">
      <c r="A1646" s="165" t="str">
        <f>analysis!C1656</f>
        <v>tiṇṇaṃ</v>
      </c>
    </row>
    <row r="1647">
      <c r="A1647" s="165" t="str">
        <f>analysis!C1657</f>
        <v>dhammānaṃ</v>
      </c>
    </row>
    <row r="1648">
      <c r="A1648" s="165" t="str">
        <f>analysis!C1658</f>
        <v>aññatarena</v>
      </c>
    </row>
    <row r="1649">
      <c r="A1649" s="165" t="str">
        <f>analysis!C1659</f>
        <v>vadeyya</v>
      </c>
    </row>
    <row r="1650">
      <c r="A1650" s="165" t="str">
        <f>analysis!C1660</f>
        <v>pārājikena</v>
      </c>
    </row>
    <row r="1651">
      <c r="A1651" s="165" t="str">
        <f>analysis!C1661</f>
        <v>vā</v>
      </c>
    </row>
    <row r="1652">
      <c r="A1652" s="165" t="str">
        <f>analysis!C1662</f>
        <v>saṅghādisesena</v>
      </c>
    </row>
    <row r="1653">
      <c r="A1653" s="165" t="str">
        <f>analysis!C1663</f>
        <v>vā</v>
      </c>
    </row>
    <row r="1654">
      <c r="A1654" s="165" t="str">
        <f>analysis!C1664</f>
        <v>pācittiyena</v>
      </c>
    </row>
    <row r="1655">
      <c r="A1655" s="165" t="str">
        <f>analysis!C1665</f>
        <v>vā</v>
      </c>
    </row>
    <row r="1656">
      <c r="A1656" s="165"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analysis!C1667</f>
        <v>nisajjaṃ bhikkhu paṭijānamāno tiṇṇaṃ dhammānaṃ aññatarena kāretabbo pārājikena vā saṅghādisesena vā pācittiyena vā</v>
      </c>
    </row>
    <row r="1658">
      <c r="A1658" s="165" t="str">
        <f>analysis!C1668</f>
        <v>nisajjaṃ</v>
      </c>
    </row>
    <row r="1659">
      <c r="A1659" s="165" t="str">
        <f>analysis!C1669</f>
        <v>bhikkhu</v>
      </c>
    </row>
    <row r="1660">
      <c r="A1660" s="165" t="str">
        <f>analysis!C1670</f>
        <v>paṭijānamāno</v>
      </c>
    </row>
    <row r="1661">
      <c r="A1661" s="165" t="str">
        <f>analysis!C1671</f>
        <v>tiṇṇaṃ</v>
      </c>
    </row>
    <row r="1662">
      <c r="A1662" s="165" t="str">
        <f>analysis!C1672</f>
        <v>dhammānaṃ</v>
      </c>
    </row>
    <row r="1663">
      <c r="A1663" s="165" t="str">
        <f>analysis!C1673</f>
        <v>aññatarena</v>
      </c>
    </row>
    <row r="1664">
      <c r="A1664" s="165" t="str">
        <f>analysis!C1674</f>
        <v>kāretabbo</v>
      </c>
    </row>
    <row r="1665">
      <c r="A1665" s="165" t="str">
        <f>analysis!C1675</f>
        <v>pārājikena</v>
      </c>
    </row>
    <row r="1666">
      <c r="A1666" s="165" t="str">
        <f>analysis!C1676</f>
        <v>vā</v>
      </c>
    </row>
    <row r="1667">
      <c r="A1667" s="165" t="str">
        <f>analysis!C1677</f>
        <v>saṅghādisesena</v>
      </c>
    </row>
    <row r="1668">
      <c r="A1668" s="165" t="str">
        <f>analysis!C1678</f>
        <v>vā</v>
      </c>
    </row>
    <row r="1669">
      <c r="A1669" s="165" t="str">
        <f>analysis!C1679</f>
        <v>pācittiyena</v>
      </c>
    </row>
    <row r="1670">
      <c r="A1670" s="165" t="str">
        <f>analysis!C1680</f>
        <v>vā</v>
      </c>
    </row>
    <row r="1671">
      <c r="A1671" s="165"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analysis!C1682</f>
        <v>yena vā sā saddheyyavacasā upāsikā vadeyya, tena so bhikkhu kāretabbo, ayaṃ dhammo aniyato.</v>
      </c>
    </row>
    <row r="1673">
      <c r="A1673" s="165" t="str">
        <f>analysis!C1683</f>
        <v>yena</v>
      </c>
    </row>
    <row r="1674">
      <c r="A1674" s="165" t="str">
        <f>analysis!C1684</f>
        <v>vā</v>
      </c>
    </row>
    <row r="1675">
      <c r="A1675" s="165" t="str">
        <f>analysis!C1685</f>
        <v>sā</v>
      </c>
    </row>
    <row r="1676">
      <c r="A1676" s="165" t="str">
        <f>analysis!C1686</f>
        <v>saddheyyavacasā</v>
      </c>
    </row>
    <row r="1677">
      <c r="A1677" s="165" t="str">
        <f>analysis!C1687</f>
        <v>upāsikā</v>
      </c>
    </row>
    <row r="1678">
      <c r="A1678" s="165" t="str">
        <f>analysis!C1688</f>
        <v>vadeyya</v>
      </c>
    </row>
    <row r="1679">
      <c r="A1679" s="165" t="str">
        <f>analysis!C1689</f>
        <v>tena</v>
      </c>
    </row>
    <row r="1680">
      <c r="A1680" s="165" t="str">
        <f>analysis!C1690</f>
        <v>so</v>
      </c>
    </row>
    <row r="1681">
      <c r="A1681" s="165" t="str">
        <f>analysis!C1691</f>
        <v>bhikkhu</v>
      </c>
    </row>
    <row r="1682">
      <c r="A1682" s="165" t="str">
        <f>analysis!C1692</f>
        <v>kāretabbo</v>
      </c>
    </row>
    <row r="1683">
      <c r="A1683" s="165" t="str">
        <f>analysis!C1693</f>
        <v>ayaṃ</v>
      </c>
    </row>
    <row r="1684">
      <c r="A1684" s="165" t="str">
        <f>analysis!C1694</f>
        <v>dhammo</v>
      </c>
    </row>
    <row r="1685">
      <c r="A1685" s="165" t="str">
        <f>analysis!C1695</f>
        <v>aniyato</v>
      </c>
    </row>
    <row r="1686">
      <c r="A1686" s="165" t="str">
        <f>analysis!C1696</f>
        <v>or according to whatever that female lay-follower whose
words can be trusted should say, according to that the bhikkhu is to
be made to do. This is an uncertain case.</v>
      </c>
    </row>
    <row r="1687">
      <c r="A1687" s="165" t="str">
        <f>analysis!C1697</f>
        <v>na h'eva kho pana paṭicchannaṃ āsanaṃ hoti n'ālaṃkammaniyaṃ, alañ'ca kho hoti mātugāmaṃ duṭṭhullāhi vācāhi obhāsituṃ</v>
      </c>
    </row>
    <row r="1688">
      <c r="A1688" s="165" t="str">
        <f>analysis!C1698</f>
        <v>AN 2</v>
      </c>
    </row>
    <row r="1689">
      <c r="A1689" s="165" t="str">
        <f>analysis!C1699</f>
        <v>na</v>
      </c>
    </row>
    <row r="1690">
      <c r="A1690" s="165" t="str">
        <f>analysis!C1700</f>
        <v>heva</v>
      </c>
    </row>
    <row r="1691">
      <c r="A1691" s="165" t="str">
        <f>analysis!C1701</f>
        <v>- hi</v>
      </c>
    </row>
    <row r="1692">
      <c r="A1692" s="165" t="str">
        <f>analysis!C1702</f>
        <v>- eva</v>
      </c>
    </row>
    <row r="1693">
      <c r="A1693" s="165" t="str">
        <f>analysis!C1703</f>
        <v>kho</v>
      </c>
    </row>
    <row r="1694">
      <c r="A1694" s="165" t="str">
        <f>analysis!C1704</f>
        <v>pana</v>
      </c>
    </row>
    <row r="1695">
      <c r="A1695" s="165" t="str">
        <f>analysis!C1705</f>
        <v>paṭicchannaṃ</v>
      </c>
    </row>
    <row r="1696">
      <c r="A1696" s="165" t="str">
        <f>analysis!C1706</f>
        <v>āsanaṃ</v>
      </c>
    </row>
    <row r="1697">
      <c r="A1697" s="165" t="str">
        <f>analysis!C1707</f>
        <v>hoti</v>
      </c>
    </row>
    <row r="1698">
      <c r="A1698" s="165" t="str">
        <f>analysis!C1708</f>
        <v>nālaṃkammaniyaṃ</v>
      </c>
    </row>
    <row r="1699">
      <c r="A1699" s="165" t="str">
        <f>analysis!C1709</f>
        <v>- na</v>
      </c>
    </row>
    <row r="1700">
      <c r="A1700" s="165" t="str">
        <f>analysis!C1710</f>
        <v>- alaṃ</v>
      </c>
    </row>
    <row r="1701">
      <c r="A1701" s="165" t="str">
        <f>analysis!C1711</f>
        <v>- kammaniyaṃ</v>
      </c>
    </row>
    <row r="1702">
      <c r="A1702" s="165" t="str">
        <f>analysis!C1712</f>
        <v>alañca</v>
      </c>
    </row>
    <row r="1703">
      <c r="A1703" s="165" t="str">
        <f>analysis!C1713</f>
        <v>- alaṃ</v>
      </c>
    </row>
    <row r="1704">
      <c r="A1704" s="165" t="str">
        <f>analysis!C1714</f>
        <v>- ca</v>
      </c>
    </row>
    <row r="1705">
      <c r="A1705" s="165" t="str">
        <f>analysis!C1715</f>
        <v>kho</v>
      </c>
    </row>
    <row r="1706">
      <c r="A1706" s="165" t="str">
        <f>analysis!C1716</f>
        <v>hoti</v>
      </c>
    </row>
    <row r="1707">
      <c r="A1707" s="165" t="str">
        <f>analysis!C1717</f>
        <v>mātugāmaṃ</v>
      </c>
    </row>
    <row r="1708">
      <c r="A1708" s="165" t="str">
        <f>analysis!C1718</f>
        <v>duṭṭhullāhi</v>
      </c>
    </row>
    <row r="1709">
      <c r="A1709" s="165" t="str">
        <f>analysis!C1719</f>
        <v>vācāhi</v>
      </c>
    </row>
    <row r="1710">
      <c r="A1710" s="165" t="str">
        <f>analysis!C1720</f>
        <v>obhāsituṃ</v>
      </c>
    </row>
    <row r="1711">
      <c r="A1711" s="165" t="str">
        <f>analysis!C1721</f>
        <v>But even if the seat is neither concealed nor sufficiently fit for doing
it, but is sufficient for speaking suggestively to a woman with
depraved words</v>
      </c>
    </row>
    <row r="1712">
      <c r="A1712" s="165" t="str">
        <f>analysis!C1722</f>
        <v>yo pana bhikkhu tathārūpe āsane mātugāmena saddhiṃ eko ekāya raho nisajjaṃ kappeyya</v>
      </c>
    </row>
    <row r="1713">
      <c r="A1713" s="165" t="str">
        <f>analysis!C1723</f>
        <v>yo</v>
      </c>
    </row>
    <row r="1714">
      <c r="A1714" s="165" t="str">
        <f>analysis!C1724</f>
        <v>pana</v>
      </c>
    </row>
    <row r="1715">
      <c r="A1715" s="165" t="str">
        <f>analysis!C1725</f>
        <v>bhikkhu</v>
      </c>
    </row>
    <row r="1716">
      <c r="A1716" s="165" t="str">
        <f>analysis!C1726</f>
        <v>tathārūpe</v>
      </c>
    </row>
    <row r="1717">
      <c r="A1717" s="165" t="str">
        <f>analysis!C1727</f>
        <v>- tathā</v>
      </c>
    </row>
    <row r="1718">
      <c r="A1718" s="165" t="str">
        <f>analysis!C1728</f>
        <v>- rūpe</v>
      </c>
    </row>
    <row r="1719">
      <c r="A1719" s="165" t="str">
        <f>analysis!C1729</f>
        <v>āsane</v>
      </c>
    </row>
    <row r="1720">
      <c r="A1720" s="165" t="str">
        <f>analysis!C1730</f>
        <v>mātugāmena</v>
      </c>
    </row>
    <row r="1721">
      <c r="A1721" s="165" t="str">
        <f>analysis!C1731</f>
        <v>saddhiṃ</v>
      </c>
    </row>
    <row r="1722">
      <c r="A1722" s="165" t="str">
        <f>analysis!C1732</f>
        <v>eko</v>
      </c>
    </row>
    <row r="1723">
      <c r="A1723" s="165" t="str">
        <f>analysis!C1733</f>
        <v>ekāya</v>
      </c>
    </row>
    <row r="1724">
      <c r="A1724" s="165" t="str">
        <f>analysis!C1734</f>
        <v>raho</v>
      </c>
    </row>
    <row r="1725">
      <c r="A1725" s="165" t="str">
        <f>analysis!C1735</f>
        <v>nisajjaṃ</v>
      </c>
    </row>
    <row r="1726">
      <c r="A1726" s="165" t="str">
        <f>analysis!C1736</f>
        <v>kappeyya</v>
      </c>
    </row>
    <row r="1727">
      <c r="A1727" s="165" t="str">
        <f>analysis!C1737</f>
        <v>if any bhikkhu should sit down on such a seat
together with a woman—one [man] with one [woman],
privately</v>
      </c>
    </row>
    <row r="1728">
      <c r="A1728" s="165" t="str">
        <f>analysis!C1738</f>
        <v>tam'enaṃ saddheyyavacasā upāsikā disvā dvinnaṃ dhammānaṃ aññatarena vadeyya, saṅghādisesena vā pācittiyena vā</v>
      </c>
    </row>
    <row r="1729">
      <c r="A1729" s="165" t="str">
        <f>analysis!C1739</f>
        <v>tamenaṃ</v>
      </c>
    </row>
    <row r="1730">
      <c r="A1730" s="165" t="str">
        <f>analysis!C1740</f>
        <v>saddheyyavacasā</v>
      </c>
    </row>
    <row r="1731">
      <c r="A1731" s="165" t="str">
        <f>analysis!C1741</f>
        <v>upāsikā</v>
      </c>
    </row>
    <row r="1732">
      <c r="A1732" s="165" t="str">
        <f>analysis!C1742</f>
        <v>disvā</v>
      </c>
    </row>
    <row r="1733">
      <c r="A1733" s="165" t="str">
        <f>analysis!C1743</f>
        <v>dvinnaṃ</v>
      </c>
    </row>
    <row r="1734">
      <c r="A1734" s="165" t="str">
        <f>analysis!C1744</f>
        <v>dhammānaṃ</v>
      </c>
    </row>
    <row r="1735">
      <c r="A1735" s="165" t="str">
        <f>analysis!C1745</f>
        <v>aññatarena</v>
      </c>
    </row>
    <row r="1736">
      <c r="A1736" s="165" t="str">
        <f>analysis!C1746</f>
        <v>vadeyya</v>
      </c>
    </row>
    <row r="1737">
      <c r="A1737" s="165" t="str">
        <f>analysis!C1747</f>
        <v>saṅghādisesena</v>
      </c>
    </row>
    <row r="1738">
      <c r="A1738" s="165" t="str">
        <f>analysis!C1748</f>
        <v>vā</v>
      </c>
    </row>
    <row r="1739">
      <c r="A1739" s="165" t="str">
        <f>analysis!C1749</f>
        <v>pācittiyena</v>
      </c>
    </row>
    <row r="1740">
      <c r="A1740" s="165" t="str">
        <f>analysis!C1750</f>
        <v>vā</v>
      </c>
    </row>
    <row r="1741">
      <c r="A1741" s="165" t="str">
        <f>analysis!C1751</f>
        <v>[and then if] a female lay-follower whose words can be
trusted having seen that, should speak according to one of two
cases: according to what concerns the community in the beginning
and in the rest, or according to expiation</v>
      </c>
    </row>
    <row r="1742">
      <c r="A1742" s="165" t="str">
        <f>analysis!C1752</f>
        <v>nisajjaṃ bhikkhu paṭijānamāno dvinnaṃ dhammānaṃ aññatarena kāretabbo, saṅghādisesena vā pācittiyena vā</v>
      </c>
    </row>
    <row r="1743">
      <c r="A1743" s="165" t="str">
        <f>analysis!C1753</f>
        <v>nisajjaṃ</v>
      </c>
    </row>
    <row r="1744">
      <c r="A1744" s="165" t="str">
        <f>analysis!C1754</f>
        <v>bhikkhu</v>
      </c>
    </row>
    <row r="1745">
      <c r="A1745" s="165" t="str">
        <f>analysis!C1755</f>
        <v>paṭijānamāno</v>
      </c>
    </row>
    <row r="1746">
      <c r="A1746" s="165" t="str">
        <f>analysis!C1756</f>
        <v>dvinnaṃ</v>
      </c>
    </row>
    <row r="1747">
      <c r="A1747" s="165" t="str">
        <f>analysis!C1757</f>
        <v>dhammānaṃ</v>
      </c>
    </row>
    <row r="1748">
      <c r="A1748" s="165" t="str">
        <f>analysis!C1758</f>
        <v>aññatarena</v>
      </c>
    </row>
    <row r="1749">
      <c r="A1749" s="165" t="str">
        <f>analysis!C1759</f>
        <v>kāretabbo</v>
      </c>
    </row>
    <row r="1750">
      <c r="A1750" s="165" t="str">
        <f>analysis!C1760</f>
        <v>saṅghādisesena</v>
      </c>
    </row>
    <row r="1751">
      <c r="A1751" s="165" t="str">
        <f>analysis!C1761</f>
        <v>vā</v>
      </c>
    </row>
    <row r="1752">
      <c r="A1752" s="165" t="str">
        <f>analysis!C1762</f>
        <v>pācittiyena</v>
      </c>
    </row>
    <row r="1753">
      <c r="A1753" s="165" t="str">
        <f>analysis!C1763</f>
        <v>vā</v>
      </c>
    </row>
    <row r="1754">
      <c r="A1754" s="165" t="str">
        <f>analysis!C1764</f>
        <v>[then] the bhikkhu dmitting the sitting down is to be made to do according to one of
two cases according to what concerns the community in the
beginning and in the rest [of the procedure], or according to
expiation</v>
      </c>
    </row>
    <row r="1755">
      <c r="A1755" s="165" t="str">
        <f>analysis!C1765</f>
        <v>yena vā sā saddheyyavacasā upāsikā vadeyya, tena so bhikkhu kāretabbo, ayam'pi dhammo aniyato.</v>
      </c>
    </row>
    <row r="1756">
      <c r="A1756" s="165" t="str">
        <f>analysis!C1766</f>
        <v>yena</v>
      </c>
    </row>
    <row r="1757">
      <c r="A1757" s="165" t="str">
        <f>analysis!C1767</f>
        <v>vā</v>
      </c>
    </row>
    <row r="1758">
      <c r="A1758" s="165" t="str">
        <f>analysis!C1768</f>
        <v>sā</v>
      </c>
    </row>
    <row r="1759">
      <c r="A1759" s="165" t="str">
        <f>analysis!C1769</f>
        <v>saddheyyavacasā</v>
      </c>
    </row>
    <row r="1760">
      <c r="A1760" s="165" t="str">
        <f>analysis!C1770</f>
        <v>upāsikā</v>
      </c>
    </row>
    <row r="1761">
      <c r="A1761" s="165" t="str">
        <f>analysis!C1771</f>
        <v>vadeyya</v>
      </c>
    </row>
    <row r="1762">
      <c r="A1762" s="165" t="str">
        <f>analysis!C1772</f>
        <v>tena</v>
      </c>
    </row>
    <row r="1763">
      <c r="A1763" s="165" t="str">
        <f>analysis!C1773</f>
        <v>so</v>
      </c>
    </row>
    <row r="1764">
      <c r="A1764" s="165" t="str">
        <f>analysis!C1774</f>
        <v>bhikkhu</v>
      </c>
    </row>
    <row r="1765">
      <c r="A1765" s="165" t="str">
        <f>analysis!C1775</f>
        <v>kāretabbo</v>
      </c>
    </row>
    <row r="1766">
      <c r="A1766" s="165" t="str">
        <f>analysis!C1776</f>
        <v>ayampi</v>
      </c>
    </row>
    <row r="1767">
      <c r="A1767" s="165" t="str">
        <f>analysis!C1777</f>
        <v>dhammo</v>
      </c>
    </row>
    <row r="1768">
      <c r="A1768" s="165" t="str">
        <f>analysis!C1778</f>
        <v>aniyato</v>
      </c>
    </row>
    <row r="1769">
      <c r="A1769" s="165" t="str">
        <f>analysis!C1779</f>
        <v>or according to whatever that female lay-follower whose
words can be trusted should say, according to that the bhikkhu is to
be made to do, this too is an uncertain case.</v>
      </c>
    </row>
    <row r="1770">
      <c r="A1770" s="165" t="str">
        <f>analysis!C1780</f>
        <v>uddiṭṭhā kho āyasmanto dve aniyatā dhammā.</v>
      </c>
    </row>
    <row r="1771">
      <c r="A1771" s="165" t="str">
        <f>analysis!C1781</f>
        <v>uddiṭṭhā</v>
      </c>
    </row>
    <row r="1772">
      <c r="A1772" s="165" t="str">
        <f>analysis!C1782</f>
        <v>kho</v>
      </c>
    </row>
    <row r="1773">
      <c r="A1773" s="165" t="str">
        <f>analysis!C1783</f>
        <v>āyasmanto</v>
      </c>
    </row>
    <row r="1774">
      <c r="A1774" s="165" t="str">
        <f>analysis!C1784</f>
        <v>dve</v>
      </c>
    </row>
    <row r="1775">
      <c r="A1775" s="165" t="str">
        <f>analysis!C1785</f>
        <v>aniyatā</v>
      </c>
    </row>
    <row r="1776">
      <c r="A1776" s="165" t="str">
        <f>analysis!C1786</f>
        <v>dhammā</v>
      </c>
    </row>
    <row r="1777">
      <c r="A1777" s="165" t="str">
        <f>analysis!C1787</f>
        <v>Venerables, the two uncertain cases have been recited.</v>
      </c>
    </row>
    <row r="1778">
      <c r="A1778" s="165" t="str">
        <f>analysis!C1788</f>
        <v>tatth'āyasmante pucchāmi, kacci'ttha parisuddhā, dutiyam'pi pucchāmi, kacci'ttha parisuddhā, tatiyam'pi pucchāmi, kacci'ttha parisuddhā</v>
      </c>
    </row>
    <row r="1779">
      <c r="A1779" s="165" t="str">
        <f>analysis!C1789</f>
        <v>tatthāyasmante</v>
      </c>
    </row>
    <row r="1780">
      <c r="A1780" s="165" t="str">
        <f>analysis!C1790</f>
        <v>pucchāmi</v>
      </c>
    </row>
    <row r="1781">
      <c r="A1781" s="165" t="str">
        <f>analysis!C1791</f>
        <v>kaccittha</v>
      </c>
    </row>
    <row r="1782">
      <c r="A1782" s="165" t="str">
        <f>analysis!C1792</f>
        <v>parisuddhā</v>
      </c>
    </row>
    <row r="1783">
      <c r="A1783" s="165" t="str">
        <f>analysis!C1793</f>
        <v>dutiyampi</v>
      </c>
    </row>
    <row r="1784">
      <c r="A1784" s="165" t="str">
        <f>analysis!C1794</f>
        <v>pucchāmi</v>
      </c>
    </row>
    <row r="1785">
      <c r="A1785" s="165" t="str">
        <f>analysis!C1795</f>
        <v>kaccittha</v>
      </c>
    </row>
    <row r="1786">
      <c r="A1786" s="165" t="str">
        <f>analysis!C1796</f>
        <v>parisuddhā</v>
      </c>
    </row>
    <row r="1787">
      <c r="A1787" s="165" t="str">
        <f>analysis!C1797</f>
        <v>tatiyampi</v>
      </c>
    </row>
    <row r="1788">
      <c r="A1788" s="165" t="str">
        <f>analysis!C1798</f>
        <v>pucchāmi</v>
      </c>
    </row>
    <row r="1789">
      <c r="A1789" s="165" t="str">
        <f>analysis!C1799</f>
        <v>kaccittha</v>
      </c>
    </row>
    <row r="1790">
      <c r="A1790" s="165" t="str">
        <f>analysis!C1800</f>
        <v>parisuddhā</v>
      </c>
    </row>
    <row r="1791">
      <c r="A1791" s="165" t="str">
        <f>analysis!C1801</f>
        <v>Concerning that I ask the Venerables: [Are you] pure in this?
A second time again I ask: [Are you] pure in this?
A third time again I ask: [Are you] pure in this?</v>
      </c>
    </row>
    <row r="1792">
      <c r="A1792" s="165" t="str">
        <f>analysis!C1802</f>
        <v>parisuddh'etth'āyasmanto, tasmā tuṇhī, evam'etaṃ dhārayāmī'ti.</v>
      </c>
    </row>
    <row r="1793">
      <c r="A1793" s="165" t="str">
        <f>analysis!C1803</f>
        <v>parisuddhetthāyasmanto</v>
      </c>
    </row>
    <row r="1794">
      <c r="A1794" s="165" t="str">
        <f>analysis!C1804</f>
        <v>tasmā</v>
      </c>
    </row>
    <row r="1795">
      <c r="A1795" s="165" t="str">
        <f>analysis!C1805</f>
        <v>tuṇhī</v>
      </c>
    </row>
    <row r="1796">
      <c r="A1796" s="165" t="str">
        <f>analysis!C1806</f>
        <v>evametaṃ</v>
      </c>
    </row>
    <row r="1797">
      <c r="A1797" s="165" t="str">
        <f>analysis!C1807</f>
        <v>dhārayāmi</v>
      </c>
    </row>
    <row r="1798">
      <c r="A1798" s="165" t="str">
        <f>analysis!C1808</f>
        <v>The venerables are pure in this, therefore there is silence, thus I bear
this [in mind].</v>
      </c>
    </row>
    <row r="1799">
      <c r="A1799" s="165" t="str">
        <f>analysis!C1809</f>
        <v>dve aniyatā niṭṭhitā</v>
      </c>
    </row>
    <row r="1800">
      <c r="A1800" s="165" t="str">
        <f>analysis!C1810</f>
        <v>dve</v>
      </c>
    </row>
    <row r="1801">
      <c r="A1801" s="165" t="str">
        <f>analysis!C1811</f>
        <v>aniyatā</v>
      </c>
    </row>
    <row r="1802">
      <c r="A1802" s="165" t="str">
        <f>analysis!C1812</f>
        <v>The recitation of the uncertain [cases] is finished</v>
      </c>
    </row>
    <row r="1803">
      <c r="A1803" s="165" t="str">
        <f>analysis!C1813</f>
        <v>ime kho pan'āyasmanto tiṃsa nissaggiyā pācittiyā dhammā uddesaṃ āgacchanti.</v>
      </c>
    </row>
    <row r="1804">
      <c r="A1804" s="165" t="str">
        <f>analysis!C1814</f>
        <v>ime</v>
      </c>
    </row>
    <row r="1805">
      <c r="A1805" s="165" t="str">
        <f>analysis!C1815</f>
        <v>kho</v>
      </c>
    </row>
    <row r="1806">
      <c r="A1806" s="165" t="str">
        <f>analysis!C1816</f>
        <v>panāyasmanto</v>
      </c>
    </row>
    <row r="1807">
      <c r="A1807" s="165" t="str">
        <f>analysis!C1817</f>
        <v>tiṃsa</v>
      </c>
    </row>
    <row r="1808">
      <c r="A1808" s="165" t="str">
        <f>analysis!C1818</f>
        <v>nissaggiyā</v>
      </c>
    </row>
    <row r="1809">
      <c r="A1809" s="165" t="str">
        <f>analysis!C1819</f>
        <v>pācittiyā</v>
      </c>
    </row>
    <row r="1810">
      <c r="A1810" s="165" t="str">
        <f>analysis!C1820</f>
        <v>dhammā</v>
      </c>
    </row>
    <row r="1811">
      <c r="A1811" s="165" t="str">
        <f>analysis!C1821</f>
        <v>uddesaṃ</v>
      </c>
    </row>
    <row r="1812">
      <c r="A1812" s="165" t="str">
        <f>analysis!C1822</f>
        <v>āgacchanti</v>
      </c>
    </row>
    <row r="1813">
      <c r="A1813" s="165" t="str">
        <f>analysis!C1823</f>
        <v/>
      </c>
    </row>
    <row r="1814">
      <c r="A1814" s="165" t="str">
        <f>analysis!C1824</f>
        <v/>
      </c>
    </row>
    <row r="1815">
      <c r="A1815" s="165" t="str">
        <f>analysis!C1825</f>
        <v>niṭṭhitacīvarasmiṃ bhikkhunā ubbhatasmiṃ kathine das'āhaparamaṃ atirekacīvaraṃ dhāretabbaṃ, taṃ atikkāmayato nissaggiyaṃ pācittiyaṃ.</v>
      </c>
    </row>
    <row r="1816">
      <c r="A1816" s="165" t="str">
        <f>analysis!C1826</f>
        <v>NP 1</v>
      </c>
    </row>
    <row r="1817">
      <c r="A1817" s="165" t="str">
        <f>analysis!C1827</f>
        <v>niṭṭhitacīvarasmiṃ</v>
      </c>
    </row>
    <row r="1818">
      <c r="A1818" s="165" t="str">
        <f>analysis!C1828</f>
        <v>- niṭṭhita</v>
      </c>
    </row>
    <row r="1819">
      <c r="A1819" s="165" t="str">
        <f>analysis!C1829</f>
        <v>- cīvarasmiṃ</v>
      </c>
    </row>
    <row r="1820">
      <c r="A1820" s="165" t="str">
        <f>analysis!C1830</f>
        <v>bhikkhunā</v>
      </c>
    </row>
    <row r="1821">
      <c r="A1821" s="165" t="str">
        <f>analysis!C1831</f>
        <v>ubbhatasmiṃ</v>
      </c>
    </row>
    <row r="1822">
      <c r="A1822" s="165" t="str">
        <f>analysis!C1832</f>
        <v>kathine</v>
      </c>
    </row>
    <row r="1823">
      <c r="A1823" s="165" t="str">
        <f>analysis!C1833</f>
        <v>dasāhaparamaṃ</v>
      </c>
    </row>
    <row r="1824">
      <c r="A1824" s="165" t="str">
        <f>analysis!C1834</f>
        <v>- dasa</v>
      </c>
    </row>
    <row r="1825">
      <c r="A1825" s="165" t="str">
        <f>analysis!C1835</f>
        <v>- aha</v>
      </c>
    </row>
    <row r="1826">
      <c r="A1826" s="165" t="str">
        <f>analysis!C1836</f>
        <v>- paramaṃ</v>
      </c>
    </row>
    <row r="1827">
      <c r="A1827" s="165" t="str">
        <f>analysis!C1837</f>
        <v>atirekacīvaraṃ</v>
      </c>
    </row>
    <row r="1828">
      <c r="A1828" s="165" t="str">
        <f>analysis!C1838</f>
        <v>- atireka</v>
      </c>
    </row>
    <row r="1829">
      <c r="A1829" s="165" t="str">
        <f>analysis!C1839</f>
        <v>- cīvaraṃ</v>
      </c>
    </row>
    <row r="1830">
      <c r="A1830" s="165" t="str">
        <f>analysis!C1840</f>
        <v>dhāretabbaṃ</v>
      </c>
    </row>
    <row r="1831">
      <c r="A1831" s="165" t="str">
        <f>analysis!C1841</f>
        <v>taṃ</v>
      </c>
    </row>
    <row r="1832">
      <c r="A1832" s="165" t="str">
        <f>analysis!C1842</f>
        <v>atikkāmayato</v>
      </c>
    </row>
    <row r="1833">
      <c r="A1833" s="165" t="str">
        <f>analysis!C1843</f>
        <v>nissaggiyaṃ</v>
      </c>
    </row>
    <row r="1834">
      <c r="A1834" s="165" t="str">
        <f>analysis!C1844</f>
        <v>pācittiyaṃ</v>
      </c>
    </row>
    <row r="1835">
      <c r="A1835" s="165" t="str">
        <f>analysis!C1845</f>
        <v/>
      </c>
    </row>
    <row r="1836">
      <c r="A1836" s="165" t="str">
        <f>analysis!C1846</f>
        <v>niṭṭhitacīvarasmiṃ bhikkhunā ubbhatasmiṃ kathine ekarattam'pi ce bhikkhu ticīvarena vippavaseyya, aññatra bhikkhusammutiyā nissaggiyaṃ pācittiyaṃ.</v>
      </c>
    </row>
    <row r="1837">
      <c r="A1837" s="165" t="str">
        <f>analysis!C1847</f>
        <v>NP 2</v>
      </c>
    </row>
    <row r="1838">
      <c r="A1838" s="165" t="str">
        <f>analysis!C1848</f>
        <v>niṭṭhitacīvarasmiṃ</v>
      </c>
    </row>
    <row r="1839">
      <c r="A1839" s="165" t="str">
        <f>analysis!C1849</f>
        <v>bhikkhunā</v>
      </c>
    </row>
    <row r="1840">
      <c r="A1840" s="165" t="str">
        <f>analysis!C1850</f>
        <v>ubbhatasmiṃ</v>
      </c>
    </row>
    <row r="1841">
      <c r="A1841" s="165" t="str">
        <f>analysis!C1851</f>
        <v>kathine</v>
      </c>
    </row>
    <row r="1842">
      <c r="A1842" s="165" t="str">
        <f>analysis!C1852</f>
        <v>ekarattampi</v>
      </c>
    </row>
    <row r="1843">
      <c r="A1843" s="165" t="str">
        <f>analysis!C1853</f>
        <v>- ekarattaṃ</v>
      </c>
    </row>
    <row r="1844">
      <c r="A1844" s="165" t="str">
        <f>analysis!C1854</f>
        <v>- - eka</v>
      </c>
    </row>
    <row r="1845">
      <c r="A1845" s="165" t="str">
        <f>analysis!C1855</f>
        <v>- - rattaṃ</v>
      </c>
    </row>
    <row r="1846">
      <c r="A1846" s="165" t="str">
        <f>analysis!C1856</f>
        <v>- api</v>
      </c>
    </row>
    <row r="1847">
      <c r="A1847" s="165" t="str">
        <f>analysis!C1857</f>
        <v>ce</v>
      </c>
    </row>
    <row r="1848">
      <c r="A1848" s="165" t="str">
        <f>analysis!C1858</f>
        <v>bhikkhu</v>
      </c>
    </row>
    <row r="1849">
      <c r="A1849" s="165" t="str">
        <f>analysis!C1859</f>
        <v>ticīvarena</v>
      </c>
    </row>
    <row r="1850">
      <c r="A1850" s="165" t="str">
        <f>analysis!C1860</f>
        <v>- ti</v>
      </c>
    </row>
    <row r="1851">
      <c r="A1851" s="165" t="str">
        <f>analysis!C1861</f>
        <v>- cīvarena</v>
      </c>
    </row>
    <row r="1852">
      <c r="A1852" s="165" t="str">
        <f>analysis!C1862</f>
        <v>vippavaseyya</v>
      </c>
    </row>
    <row r="1853">
      <c r="A1853" s="165" t="str">
        <f>analysis!C1863</f>
        <v>aññatra</v>
      </c>
    </row>
    <row r="1854">
      <c r="A1854" s="165" t="str">
        <f>analysis!C1864</f>
        <v>bhikkhusammutiyā</v>
      </c>
    </row>
    <row r="1855">
      <c r="A1855" s="165" t="str">
        <f>analysis!C1865</f>
        <v>- bhikkhu</v>
      </c>
    </row>
    <row r="1856">
      <c r="A1856" s="165" t="str">
        <f>analysis!C1866</f>
        <v>- sammutiyā</v>
      </c>
    </row>
    <row r="1857">
      <c r="A1857" s="165" t="str">
        <f>analysis!C1867</f>
        <v>nissaggiyaṃ</v>
      </c>
    </row>
    <row r="1858">
      <c r="A1858" s="165" t="str">
        <f>analysis!C1868</f>
        <v>pācittiyaṃ</v>
      </c>
    </row>
    <row r="1859">
      <c r="A1859" s="165" t="str">
        <f>analysis!C1869</f>
        <v/>
      </c>
    </row>
    <row r="1860">
      <c r="A1860" s="165" t="str">
        <f>analysis!C1870</f>
        <v>niṭṭhitacīvarasmiṃ bhikkhunā ubbhatasmiṃ kathine bhikkhuno pan'eva akālacīvaraṃ uppajjeyya</v>
      </c>
    </row>
    <row r="1861">
      <c r="A1861" s="165" t="str">
        <f>analysis!C1871</f>
        <v>NP 3</v>
      </c>
    </row>
    <row r="1862">
      <c r="A1862" s="165" t="str">
        <f>analysis!C1872</f>
        <v>niṭṭhitacīvarasmiṃ</v>
      </c>
    </row>
    <row r="1863">
      <c r="A1863" s="165" t="str">
        <f>analysis!C1873</f>
        <v>bhikkhunā</v>
      </c>
    </row>
    <row r="1864">
      <c r="A1864" s="165" t="str">
        <f>analysis!C1874</f>
        <v>ubbhatasmiṃ</v>
      </c>
    </row>
    <row r="1865">
      <c r="A1865" s="165" t="str">
        <f>analysis!C1875</f>
        <v>kathine</v>
      </c>
    </row>
    <row r="1866">
      <c r="A1866" s="165" t="str">
        <f>analysis!C1876</f>
        <v>bhikkhuno</v>
      </c>
    </row>
    <row r="1867">
      <c r="A1867" s="165" t="str">
        <f>analysis!C1877</f>
        <v>paneva</v>
      </c>
    </row>
    <row r="1868">
      <c r="A1868" s="165" t="str">
        <f>analysis!C1878</f>
        <v>akālacīvaraṃ</v>
      </c>
    </row>
    <row r="1869">
      <c r="A1869" s="165" t="str">
        <f>analysis!C1879</f>
        <v>- akāla</v>
      </c>
    </row>
    <row r="1870">
      <c r="A1870" s="165" t="str">
        <f>analysis!C1880</f>
        <v>- cīvaraṃ</v>
      </c>
    </row>
    <row r="1871">
      <c r="A1871" s="165" t="str">
        <f>analysis!C1881</f>
        <v>uppajjeyya</v>
      </c>
    </row>
    <row r="1872">
      <c r="A1872" s="165" t="str">
        <f>analysis!C1882</f>
        <v/>
      </c>
    </row>
    <row r="1873">
      <c r="A1873" s="165" t="str">
        <f>analysis!C1883</f>
        <v>ākaṅkhamānena bhikkhunā paṭiggahetabbaṃ, paṭiggahetvā khippam'eva kāretabbaṃ</v>
      </c>
    </row>
    <row r="1874">
      <c r="A1874" s="165" t="str">
        <f>analysis!C1884</f>
        <v>ākaṅkhamānena</v>
      </c>
    </row>
    <row r="1875">
      <c r="A1875" s="165" t="str">
        <f>analysis!C1885</f>
        <v>bhikkhunā</v>
      </c>
    </row>
    <row r="1876">
      <c r="A1876" s="165" t="str">
        <f>analysis!C1886</f>
        <v>paṭiggahetabbaṃ</v>
      </c>
    </row>
    <row r="1877">
      <c r="A1877" s="165" t="str">
        <f>analysis!C1887</f>
        <v>paṭiggahetvā</v>
      </c>
    </row>
    <row r="1878">
      <c r="A1878" s="165" t="str">
        <f>analysis!C1888</f>
        <v>khippameva</v>
      </c>
    </row>
    <row r="1879">
      <c r="A1879" s="165" t="str">
        <f>analysis!C1889</f>
        <v>- khippaṃ</v>
      </c>
    </row>
    <row r="1880">
      <c r="A1880" s="165" t="str">
        <f>analysis!C1890</f>
        <v>- eva</v>
      </c>
    </row>
    <row r="1881">
      <c r="A1881" s="165" t="str">
        <f>analysis!C1891</f>
        <v>kāretabbaṃ</v>
      </c>
    </row>
    <row r="1882">
      <c r="A1882" s="165" t="str">
        <f>analysis!C1892</f>
        <v/>
      </c>
    </row>
    <row r="1883">
      <c r="A1883" s="165" t="str">
        <f>analysis!C1893</f>
        <v>no c'assa pāripūri, māsaparamaṃ tena bhikkhunā taṃ cīvaraṃ nikkhipitabbaṃ ūnassa pāripūriyā satiyā paccāsāya.</v>
      </c>
    </row>
    <row r="1884">
      <c r="A1884" s="165" t="str">
        <f>analysis!C1894</f>
        <v>no</v>
      </c>
    </row>
    <row r="1885">
      <c r="A1885" s="165" t="str">
        <f>analysis!C1895</f>
        <v>cassa</v>
      </c>
    </row>
    <row r="1886">
      <c r="A1886" s="165" t="str">
        <f>analysis!C1896</f>
        <v>- ce</v>
      </c>
    </row>
    <row r="1887">
      <c r="A1887" s="165" t="str">
        <f>analysis!C1897</f>
        <v>- assa</v>
      </c>
    </row>
    <row r="1888">
      <c r="A1888" s="165" t="str">
        <f>analysis!C1898</f>
        <v>pāripūri</v>
      </c>
    </row>
    <row r="1889">
      <c r="A1889" s="165" t="str">
        <f>analysis!C1899</f>
        <v>māsaparamaṃ</v>
      </c>
    </row>
    <row r="1890">
      <c r="A1890" s="165" t="str">
        <f>analysis!C1900</f>
        <v>- māsa</v>
      </c>
    </row>
    <row r="1891">
      <c r="A1891" s="165" t="str">
        <f>analysis!C1901</f>
        <v>- paramaṃ</v>
      </c>
    </row>
    <row r="1892">
      <c r="A1892" s="165" t="str">
        <f>analysis!C1902</f>
        <v>tena</v>
      </c>
    </row>
    <row r="1893">
      <c r="A1893" s="165" t="str">
        <f>analysis!C1903</f>
        <v>bhikkhunā</v>
      </c>
    </row>
    <row r="1894">
      <c r="A1894" s="165" t="str">
        <f>analysis!C1904</f>
        <v>taṃ</v>
      </c>
    </row>
    <row r="1895">
      <c r="A1895" s="165" t="str">
        <f>analysis!C1905</f>
        <v>cīvaraṃ</v>
      </c>
    </row>
    <row r="1896">
      <c r="A1896" s="165" t="str">
        <f>analysis!C1906</f>
        <v>nikkhipitabbaṃ</v>
      </c>
    </row>
    <row r="1897">
      <c r="A1897" s="165" t="str">
        <f>analysis!C1907</f>
        <v>ūnassa</v>
      </c>
    </row>
    <row r="1898">
      <c r="A1898" s="165" t="str">
        <f>analysis!C1908</f>
        <v>pāripūriyā</v>
      </c>
    </row>
    <row r="1899">
      <c r="A1899" s="165" t="str">
        <f>analysis!C1909</f>
        <v>satiyā</v>
      </c>
    </row>
    <row r="1900">
      <c r="A1900" s="165" t="str">
        <f>analysis!C1910</f>
        <v>paccāsāya</v>
      </c>
    </row>
    <row r="1901">
      <c r="A1901" s="165" t="str">
        <f>analysis!C1911</f>
        <v/>
      </c>
    </row>
    <row r="1902">
      <c r="A1902" s="165" t="str">
        <f>analysis!C1912</f>
        <v>tato ce uttari nikkhipeyya satiyā'pi paccāsāya, nissaggiyaṃ pācittiyaṃ.</v>
      </c>
    </row>
    <row r="1903">
      <c r="A1903" s="165" t="str">
        <f>analysis!C1913</f>
        <v>tato</v>
      </c>
    </row>
    <row r="1904">
      <c r="A1904" s="165" t="str">
        <f>analysis!C1914</f>
        <v>ce</v>
      </c>
    </row>
    <row r="1905">
      <c r="A1905" s="165" t="str">
        <f>analysis!C1915</f>
        <v>uttari</v>
      </c>
    </row>
    <row r="1906">
      <c r="A1906" s="165" t="str">
        <f>analysis!C1916</f>
        <v>nikkhipeyya</v>
      </c>
    </row>
    <row r="1907">
      <c r="A1907" s="165" t="str">
        <f>analysis!C1917</f>
        <v>satiyāpi</v>
      </c>
    </row>
    <row r="1908">
      <c r="A1908" s="165" t="str">
        <f>analysis!C1918</f>
        <v>- satiyā</v>
      </c>
    </row>
    <row r="1909">
      <c r="A1909" s="165" t="str">
        <f>analysis!C1919</f>
        <v>- api</v>
      </c>
    </row>
    <row r="1910">
      <c r="A1910" s="165" t="str">
        <f>analysis!C1920</f>
        <v>paccāsāya</v>
      </c>
    </row>
    <row r="1911">
      <c r="A1911" s="165" t="str">
        <f>analysis!C1921</f>
        <v>nissaggiyaṃ</v>
      </c>
    </row>
    <row r="1912">
      <c r="A1912" s="165" t="str">
        <f>analysis!C1922</f>
        <v>pācittiyaṃ</v>
      </c>
    </row>
    <row r="1913">
      <c r="A1913" s="165" t="str">
        <f>analysis!C1923</f>
        <v/>
      </c>
    </row>
    <row r="1914">
      <c r="A1914" s="165" t="str">
        <f>analysis!C1924</f>
        <v>yo pana bhikkhu aññātikāya bhikkhuniyā purāṇacīvaraṃ dhovāpeyya vā rajāpeyya vā ākoṭāpeyya vā, nissaggiyaṃ pācittiyaṃ.</v>
      </c>
    </row>
    <row r="1915">
      <c r="A1915" s="165" t="str">
        <f>analysis!C1925</f>
        <v>NP 4</v>
      </c>
    </row>
    <row r="1916">
      <c r="A1916" s="165" t="str">
        <f>analysis!C1926</f>
        <v>yo</v>
      </c>
    </row>
    <row r="1917">
      <c r="A1917" s="165" t="str">
        <f>analysis!C1927</f>
        <v>pana</v>
      </c>
    </row>
    <row r="1918">
      <c r="A1918" s="165" t="str">
        <f>analysis!C1928</f>
        <v>bhikkhu</v>
      </c>
    </row>
    <row r="1919">
      <c r="A1919" s="165" t="str">
        <f>analysis!C1929</f>
        <v>aññātikāya</v>
      </c>
    </row>
    <row r="1920">
      <c r="A1920" s="165" t="str">
        <f>analysis!C1930</f>
        <v>bhikkhuniyā</v>
      </c>
    </row>
    <row r="1921">
      <c r="A1921" s="165" t="str">
        <f>analysis!C1931</f>
        <v>purāṇacīvaraṃ</v>
      </c>
    </row>
    <row r="1922">
      <c r="A1922" s="165" t="str">
        <f>analysis!C1932</f>
        <v>- purāṇa</v>
      </c>
    </row>
    <row r="1923">
      <c r="A1923" s="165" t="str">
        <f>analysis!C1933</f>
        <v>- cīvaraṃ</v>
      </c>
    </row>
    <row r="1924">
      <c r="A1924" s="165" t="str">
        <f>analysis!C1934</f>
        <v>dhovāpeyya</v>
      </c>
    </row>
    <row r="1925">
      <c r="A1925" s="165" t="str">
        <f>analysis!C1935</f>
        <v>vā</v>
      </c>
    </row>
    <row r="1926">
      <c r="A1926" s="165" t="str">
        <f>analysis!C1936</f>
        <v>rajāpeyya</v>
      </c>
    </row>
    <row r="1927">
      <c r="A1927" s="165" t="str">
        <f>analysis!C1937</f>
        <v>vā</v>
      </c>
    </row>
    <row r="1928">
      <c r="A1928" s="165" t="str">
        <f>analysis!C1938</f>
        <v>ākoṭāpeyya</v>
      </c>
    </row>
    <row r="1929">
      <c r="A1929" s="165" t="str">
        <f>analysis!C1939</f>
        <v>vā</v>
      </c>
    </row>
    <row r="1930">
      <c r="A1930" s="165" t="str">
        <f>analysis!C1940</f>
        <v>nissaggiyaṃ</v>
      </c>
    </row>
    <row r="1931">
      <c r="A1931" s="165" t="str">
        <f>analysis!C1941</f>
        <v>pācittiyaṃ</v>
      </c>
    </row>
    <row r="1932">
      <c r="A1932" s="165" t="str">
        <f>analysis!C1942</f>
        <v/>
      </c>
    </row>
    <row r="1933">
      <c r="A1933" s="165" t="str">
        <f>analysis!C1943</f>
        <v>yo pana bhikkhu aññātikāya bhikkhuniyā hatthato cīvaraṃ paṭiggaṇheyya aññatra pārivattakā, nissaggiyaṃ pācittiyaṃ.</v>
      </c>
    </row>
    <row r="1934">
      <c r="A1934" s="165" t="str">
        <f>analysis!C1944</f>
        <v>NP 5</v>
      </c>
    </row>
    <row r="1935">
      <c r="A1935" s="165" t="str">
        <f>analysis!C1945</f>
        <v>yo</v>
      </c>
    </row>
    <row r="1936">
      <c r="A1936" s="165" t="str">
        <f>analysis!C1946</f>
        <v>pana</v>
      </c>
    </row>
    <row r="1937">
      <c r="A1937" s="165" t="str">
        <f>analysis!C1947</f>
        <v>bhikkhu</v>
      </c>
    </row>
    <row r="1938">
      <c r="A1938" s="165" t="str">
        <f>analysis!C1948</f>
        <v>aññātikāya</v>
      </c>
    </row>
    <row r="1939">
      <c r="A1939" s="165" t="str">
        <f>analysis!C1949</f>
        <v>bhikkhuniyā</v>
      </c>
    </row>
    <row r="1940">
      <c r="A1940" s="165" t="str">
        <f>analysis!C1950</f>
        <v>hatthato</v>
      </c>
    </row>
    <row r="1941">
      <c r="A1941" s="165" t="str">
        <f>analysis!C1951</f>
        <v>cīvaraṃ</v>
      </c>
    </row>
    <row r="1942">
      <c r="A1942" s="165" t="str">
        <f>analysis!C1952</f>
        <v>paṭiggaṇheyya</v>
      </c>
    </row>
    <row r="1943">
      <c r="A1943" s="165" t="str">
        <f>analysis!C1953</f>
        <v>aññatra</v>
      </c>
    </row>
    <row r="1944">
      <c r="A1944" s="165" t="str">
        <f>analysis!C1954</f>
        <v>pārivattakā 
</v>
      </c>
    </row>
    <row r="1945">
      <c r="A1945" s="165" t="str">
        <f>analysis!C1955</f>
        <v>nissaggiyaṃ</v>
      </c>
    </row>
    <row r="1946">
      <c r="A1946" s="165" t="str">
        <f>analysis!C1956</f>
        <v>pācittiyaṃ</v>
      </c>
    </row>
    <row r="1947">
      <c r="A1947" s="165" t="str">
        <f>analysis!C1957</f>
        <v/>
      </c>
    </row>
    <row r="1948">
      <c r="A1948" s="165" t="str">
        <f>analysis!C1958</f>
        <v>yo pana bhikkhu aññātakaṃ gahapatiṃ vā gahapatāniṃ vā cīvaraṃ viññāpeyya aññatra samayā, nissaggiyaṃ pācittiyaṃ.</v>
      </c>
    </row>
    <row r="1949">
      <c r="A1949" s="165" t="str">
        <f>analysis!C1959</f>
        <v>NP 6</v>
      </c>
    </row>
    <row r="1950">
      <c r="A1950" s="165" t="str">
        <f>analysis!C1960</f>
        <v>yo</v>
      </c>
    </row>
    <row r="1951">
      <c r="A1951" s="165" t="str">
        <f>analysis!C1961</f>
        <v>pana</v>
      </c>
    </row>
    <row r="1952">
      <c r="A1952" s="165" t="str">
        <f>analysis!C1962</f>
        <v>bhikkhu</v>
      </c>
    </row>
    <row r="1953">
      <c r="A1953" s="165" t="str">
        <f>analysis!C1963</f>
        <v>aññātakaṃ</v>
      </c>
    </row>
    <row r="1954">
      <c r="A1954" s="165" t="str">
        <f>analysis!C1964</f>
        <v>gahapatiṃ</v>
      </c>
    </row>
    <row r="1955">
      <c r="A1955" s="165" t="str">
        <f>analysis!C1965</f>
        <v>- gaha</v>
      </c>
    </row>
    <row r="1956">
      <c r="A1956" s="165" t="str">
        <f>analysis!C1966</f>
        <v>- patiṃ</v>
      </c>
    </row>
    <row r="1957">
      <c r="A1957" s="165" t="str">
        <f>analysis!C1967</f>
        <v>vā</v>
      </c>
    </row>
    <row r="1958">
      <c r="A1958" s="165" t="str">
        <f>analysis!C1968</f>
        <v>gahapatāniṃ</v>
      </c>
    </row>
    <row r="1959">
      <c r="A1959" s="165" t="str">
        <f>analysis!C1969</f>
        <v>- gaha</v>
      </c>
    </row>
    <row r="1960">
      <c r="A1960" s="165" t="str">
        <f>analysis!C1970</f>
        <v>- patāniṃ</v>
      </c>
    </row>
    <row r="1961">
      <c r="A1961" s="165" t="str">
        <f>analysis!C1971</f>
        <v>vā</v>
      </c>
    </row>
    <row r="1962">
      <c r="A1962" s="165" t="str">
        <f>analysis!C1972</f>
        <v>cīvaraṃ</v>
      </c>
    </row>
    <row r="1963">
      <c r="A1963" s="165" t="str">
        <f>analysis!C1973</f>
        <v>viññāpeyya</v>
      </c>
    </row>
    <row r="1964">
      <c r="A1964" s="165" t="str">
        <f>analysis!C1974</f>
        <v>aññatra</v>
      </c>
    </row>
    <row r="1965">
      <c r="A1965" s="165" t="str">
        <f>analysis!C1975</f>
        <v>samayā</v>
      </c>
    </row>
    <row r="1966">
      <c r="A1966" s="165" t="str">
        <f>analysis!C1976</f>
        <v>nissaggiyaṃ</v>
      </c>
    </row>
    <row r="1967">
      <c r="A1967" s="165" t="str">
        <f>analysis!C1977</f>
        <v>pācittiyaṃ</v>
      </c>
    </row>
    <row r="1968">
      <c r="A1968" s="165" t="str">
        <f>analysis!C1978</f>
        <v/>
      </c>
    </row>
    <row r="1969">
      <c r="A1969" s="165" t="str">
        <f>analysis!C1979</f>
        <v>tatth'āyaṃ samayo, acchinnacīvaro vā hoti bhikkhu, naṭṭhacīvaro vā, ayaṃ tattha samayo.</v>
      </c>
    </row>
    <row r="1970">
      <c r="A1970" s="165" t="str">
        <f>analysis!C1980</f>
        <v>tatthāyaṃ</v>
      </c>
    </row>
    <row r="1971">
      <c r="A1971" s="165" t="str">
        <f>analysis!C1981</f>
        <v>- tattha</v>
      </c>
    </row>
    <row r="1972">
      <c r="A1972" s="165" t="str">
        <f>analysis!C1982</f>
        <v>- ayaṃ</v>
      </c>
    </row>
    <row r="1973">
      <c r="A1973" s="165" t="str">
        <f>analysis!C1983</f>
        <v>samayo</v>
      </c>
    </row>
    <row r="1974">
      <c r="A1974" s="165" t="str">
        <f>analysis!C1984</f>
        <v>acchinnacīvaro</v>
      </c>
    </row>
    <row r="1975">
      <c r="A1975" s="165" t="str">
        <f>analysis!C1985</f>
        <v>- acchinna</v>
      </c>
    </row>
    <row r="1976">
      <c r="A1976" s="165" t="str">
        <f>analysis!C1986</f>
        <v>- cīvaro</v>
      </c>
    </row>
    <row r="1977">
      <c r="A1977" s="165" t="str">
        <f>analysis!C1987</f>
        <v>vā</v>
      </c>
    </row>
    <row r="1978">
      <c r="A1978" s="165" t="str">
        <f>analysis!C1988</f>
        <v>hoti</v>
      </c>
    </row>
    <row r="1979">
      <c r="A1979" s="165" t="str">
        <f>analysis!C1989</f>
        <v>bhikkhu</v>
      </c>
    </row>
    <row r="1980">
      <c r="A1980" s="165" t="str">
        <f>analysis!C1990</f>
        <v>naṭṭhacīvaro</v>
      </c>
    </row>
    <row r="1981">
      <c r="A1981" s="165" t="str">
        <f>analysis!C1991</f>
        <v>- naṭṭha</v>
      </c>
    </row>
    <row r="1982">
      <c r="A1982" s="165" t="str">
        <f>analysis!C1992</f>
        <v>- cīvaro</v>
      </c>
    </row>
    <row r="1983">
      <c r="A1983" s="165" t="str">
        <f>analysis!C1993</f>
        <v>vā</v>
      </c>
    </row>
    <row r="1984">
      <c r="A1984" s="165" t="str">
        <f>analysis!C1994</f>
        <v>ayaṃ</v>
      </c>
    </row>
    <row r="1985">
      <c r="A1985" s="165" t="str">
        <f>analysis!C1995</f>
        <v>tattha</v>
      </c>
    </row>
    <row r="1986">
      <c r="A1986" s="165" t="str">
        <f>analysis!C1996</f>
        <v>samayo</v>
      </c>
    </row>
    <row r="1987">
      <c r="A1987" s="165" t="str">
        <f>analysis!C1997</f>
        <v/>
      </c>
    </row>
    <row r="1988">
      <c r="A1988" s="165" t="str">
        <f>analysis!C1998</f>
        <v>tañ'ce aññātako gahapati vā gahapatānī vā bahūhi cīvarehi abhihaṭṭhuṃ pavāreyya</v>
      </c>
    </row>
    <row r="1989">
      <c r="A1989" s="165" t="str">
        <f>analysis!C1999</f>
        <v>NP 7</v>
      </c>
    </row>
    <row r="1990">
      <c r="A1990" s="165" t="str">
        <f>analysis!C2000</f>
        <v>tañce</v>
      </c>
    </row>
    <row r="1991">
      <c r="A1991" s="165" t="str">
        <f>analysis!C2001</f>
        <v>- taṃ</v>
      </c>
    </row>
    <row r="1992">
      <c r="A1992" s="165" t="str">
        <f>analysis!C2002</f>
        <v>- ce</v>
      </c>
    </row>
    <row r="1993">
      <c r="A1993" s="165" t="str">
        <f>analysis!C2003</f>
        <v>aññātako</v>
      </c>
    </row>
    <row r="1994">
      <c r="A1994" s="165" t="str">
        <f>analysis!C2004</f>
        <v>gahapati</v>
      </c>
    </row>
    <row r="1995">
      <c r="A1995" s="165" t="str">
        <f>analysis!C2005</f>
        <v>vā</v>
      </c>
    </row>
    <row r="1996">
      <c r="A1996" s="165" t="str">
        <f>analysis!C2006</f>
        <v>gahapatānī</v>
      </c>
    </row>
    <row r="1997">
      <c r="A1997" s="165" t="str">
        <f>analysis!C2007</f>
        <v>vā</v>
      </c>
    </row>
    <row r="1998">
      <c r="A1998" s="165" t="str">
        <f>analysis!C2008</f>
        <v>bahūhi</v>
      </c>
    </row>
    <row r="1999">
      <c r="A1999" s="165" t="str">
        <f>analysis!C2009</f>
        <v>cīvarehi</v>
      </c>
    </row>
    <row r="2000">
      <c r="A2000" s="165" t="str">
        <f>analysis!C2010</f>
        <v>abhihaṭṭhuṃ</v>
      </c>
    </row>
    <row r="2001">
      <c r="A2001" s="165" t="str">
        <f>analysis!C2011</f>
        <v>pavāreyya</v>
      </c>
    </row>
    <row r="2002">
      <c r="A2002" s="165" t="str">
        <f>analysis!C2012</f>
        <v/>
      </c>
    </row>
    <row r="2003">
      <c r="A2003" s="165" t="str">
        <f>analysis!C2013</f>
        <v>santar'uttaraparamaṃ tena bhikkhunā tato cīvaraṃ sāditabbaṃ.</v>
      </c>
    </row>
    <row r="2004">
      <c r="A2004" s="165" t="str">
        <f>analysis!C2014</f>
        <v>santaruttaraparamaṃ</v>
      </c>
    </row>
    <row r="2005">
      <c r="A2005" s="165" t="str">
        <f>analysis!C2015</f>
        <v>- santara</v>
      </c>
    </row>
    <row r="2006">
      <c r="A2006" s="165" t="str">
        <f>analysis!C2016</f>
        <v>- uttara</v>
      </c>
    </row>
    <row r="2007">
      <c r="A2007" s="165" t="str">
        <f>analysis!C2017</f>
        <v>- paramaṃ</v>
      </c>
    </row>
    <row r="2008">
      <c r="A2008" s="165" t="str">
        <f>analysis!C2018</f>
        <v>tena</v>
      </c>
    </row>
    <row r="2009">
      <c r="A2009" s="165" t="str">
        <f>analysis!C2019</f>
        <v>bhikkhunā</v>
      </c>
    </row>
    <row r="2010">
      <c r="A2010" s="165" t="str">
        <f>analysis!C2020</f>
        <v>tato</v>
      </c>
    </row>
    <row r="2011">
      <c r="A2011" s="165" t="str">
        <f>analysis!C2021</f>
        <v>cīvaraṃ</v>
      </c>
    </row>
    <row r="2012">
      <c r="A2012" s="165" t="str">
        <f>analysis!C2022</f>
        <v>sāditabbaṃ</v>
      </c>
    </row>
    <row r="2013">
      <c r="A2013" s="165" t="str">
        <f>analysis!C2023</f>
        <v/>
      </c>
    </row>
    <row r="2014">
      <c r="A2014" s="165" t="str">
        <f>analysis!C2024</f>
        <v>tato ce uttari sādiyeyya, nissaggiyaṃ pācittiyaṃ.</v>
      </c>
    </row>
    <row r="2015">
      <c r="A2015" s="165" t="str">
        <f>analysis!C2025</f>
        <v>tato</v>
      </c>
    </row>
    <row r="2016">
      <c r="A2016" s="165" t="str">
        <f>analysis!C2026</f>
        <v>ce</v>
      </c>
    </row>
    <row r="2017">
      <c r="A2017" s="165" t="str">
        <f>analysis!C2027</f>
        <v>uttari</v>
      </c>
    </row>
    <row r="2018">
      <c r="A2018" s="165" t="str">
        <f>analysis!C2028</f>
        <v>sādiyeyya</v>
      </c>
    </row>
    <row r="2019">
      <c r="A2019" s="165" t="str">
        <f>analysis!C2029</f>
        <v>nissaggiyaṃ</v>
      </c>
    </row>
    <row r="2020">
      <c r="A2020" s="165" t="str">
        <f>analysis!C2030</f>
        <v>pācittiyaṃ</v>
      </c>
    </row>
    <row r="2021">
      <c r="A2021" s="165" t="str">
        <f>analysis!C2031</f>
        <v/>
      </c>
    </row>
    <row r="2022">
      <c r="A2022" s="165" t="str">
        <f>analysis!C2032</f>
        <v>bhikkhuṃ pan'eva uddissa aññātakassa gahapatissa vā gahapatāniyā vā cīvaracetāpannaṃ upakkhaṭaṃ hoti</v>
      </c>
    </row>
    <row r="2023">
      <c r="A2023" s="165" t="str">
        <f>analysis!C2033</f>
        <v>NP 8</v>
      </c>
    </row>
    <row r="2024">
      <c r="A2024" s="165" t="str">
        <f>analysis!C2034</f>
        <v>bhikkhuṃ</v>
      </c>
    </row>
    <row r="2025">
      <c r="A2025" s="165" t="str">
        <f>analysis!C2035</f>
        <v>paneva</v>
      </c>
    </row>
    <row r="2026">
      <c r="A2026" s="165" t="str">
        <f>analysis!C2036</f>
        <v>uddissa</v>
      </c>
    </row>
    <row r="2027">
      <c r="A2027" s="165" t="str">
        <f>analysis!C2037</f>
        <v>aññātakassa</v>
      </c>
    </row>
    <row r="2028">
      <c r="A2028" s="165" t="str">
        <f>analysis!C2038</f>
        <v>gahapatissa</v>
      </c>
    </row>
    <row r="2029">
      <c r="A2029" s="165" t="str">
        <f>analysis!C2039</f>
        <v>vā</v>
      </c>
    </row>
    <row r="2030">
      <c r="A2030" s="165" t="str">
        <f>analysis!C2040</f>
        <v>gahapatāniyā</v>
      </c>
    </row>
    <row r="2031">
      <c r="A2031" s="165" t="str">
        <f>analysis!C2041</f>
        <v>vā</v>
      </c>
    </row>
    <row r="2032">
      <c r="A2032" s="165" t="str">
        <f>analysis!C2042</f>
        <v>cīvaracetāpannaṃ</v>
      </c>
    </row>
    <row r="2033">
      <c r="A2033" s="165" t="str">
        <f>analysis!C2043</f>
        <v>- cīvara</v>
      </c>
    </row>
    <row r="2034">
      <c r="A2034" s="165" t="str">
        <f>analysis!C2044</f>
        <v>- cetāpannaṃ</v>
      </c>
    </row>
    <row r="2035">
      <c r="A2035" s="165" t="str">
        <f>analysis!C2045</f>
        <v>upakkhaṭaṃ</v>
      </c>
    </row>
    <row r="2036">
      <c r="A2036" s="165" t="str">
        <f>analysis!C2046</f>
        <v>hoti</v>
      </c>
    </row>
    <row r="2037">
      <c r="A2037" s="165" t="str">
        <f>analysis!C2047</f>
        <v/>
      </c>
    </row>
    <row r="2038">
      <c r="A2038" s="165" t="str">
        <f>analysis!C2048</f>
        <v>iminā cīvaracetāpannena cīvaraṃ cetāpetvā itthan'nāmaṃ bhikkhuṃ cīvarena acchādessāmī'ti</v>
      </c>
    </row>
    <row r="2039">
      <c r="A2039" s="165" t="str">
        <f>analysis!C2049</f>
        <v>iminā</v>
      </c>
    </row>
    <row r="2040">
      <c r="A2040" s="165" t="str">
        <f>analysis!C2050</f>
        <v>cīvaracetāpannena</v>
      </c>
    </row>
    <row r="2041">
      <c r="A2041" s="165" t="str">
        <f>analysis!C2051</f>
        <v>cīvaraṃ</v>
      </c>
    </row>
    <row r="2042">
      <c r="A2042" s="165" t="str">
        <f>analysis!C2052</f>
        <v>cetāpetvā</v>
      </c>
    </row>
    <row r="2043">
      <c r="A2043" s="165" t="str">
        <f>analysis!C2053</f>
        <v>itthannāmaṃ</v>
      </c>
    </row>
    <row r="2044">
      <c r="A2044" s="165" t="str">
        <f>analysis!C2054</f>
        <v>- itthaṃ</v>
      </c>
    </row>
    <row r="2045">
      <c r="A2045" s="165" t="str">
        <f>analysis!C2055</f>
        <v>- nāmaṃ</v>
      </c>
    </row>
    <row r="2046">
      <c r="A2046" s="165" t="str">
        <f>analysis!C2056</f>
        <v>bhikkhuṃ</v>
      </c>
    </row>
    <row r="2047">
      <c r="A2047" s="165" t="str">
        <f>analysis!C2057</f>
        <v>cīvarena</v>
      </c>
    </row>
    <row r="2048">
      <c r="A2048" s="165" t="str">
        <f>analysis!C2058</f>
        <v>acchādessāmīti</v>
      </c>
    </row>
    <row r="2049">
      <c r="A2049" s="165" t="str">
        <f>analysis!C2059</f>
        <v>- acchādessāmi</v>
      </c>
    </row>
    <row r="2050">
      <c r="A2050" s="165" t="str">
        <f>analysis!C2060</f>
        <v>- iti</v>
      </c>
    </row>
    <row r="2051">
      <c r="A2051" s="165" t="str">
        <f>analysis!C2061</f>
        <v/>
      </c>
    </row>
    <row r="2052">
      <c r="A2052" s="165" t="str">
        <f>analysis!C2062</f>
        <v>tatra ce so bhikkhu pubbe appavārito upasaṅkamitvā cīvare vikappaṃ āpajjeyya</v>
      </c>
    </row>
    <row r="2053">
      <c r="A2053" s="165" t="str">
        <f>analysis!C2063</f>
        <v>tatra</v>
      </c>
    </row>
    <row r="2054">
      <c r="A2054" s="165" t="str">
        <f>analysis!C2064</f>
        <v>ce</v>
      </c>
    </row>
    <row r="2055">
      <c r="A2055" s="165" t="str">
        <f>analysis!C2065</f>
        <v>so</v>
      </c>
    </row>
    <row r="2056">
      <c r="A2056" s="165" t="str">
        <f>analysis!C2066</f>
        <v>bhikkhu</v>
      </c>
    </row>
    <row r="2057">
      <c r="A2057" s="165" t="str">
        <f>analysis!C2067</f>
        <v>pubbe</v>
      </c>
    </row>
    <row r="2058">
      <c r="A2058" s="165" t="str">
        <f>analysis!C2068</f>
        <v>appavārito</v>
      </c>
    </row>
    <row r="2059">
      <c r="A2059" s="165" t="str">
        <f>analysis!C2069</f>
        <v>upasaṅkamitvā</v>
      </c>
    </row>
    <row r="2060">
      <c r="A2060" s="165" t="str">
        <f>analysis!C2070</f>
        <v>cīvare</v>
      </c>
    </row>
    <row r="2061">
      <c r="A2061" s="165" t="str">
        <f>analysis!C2071</f>
        <v>vikappaṃ</v>
      </c>
    </row>
    <row r="2062">
      <c r="A2062" s="165" t="str">
        <f>analysis!C2072</f>
        <v>āpajjeyya</v>
      </c>
    </row>
    <row r="2063">
      <c r="A2063" s="165" t="str">
        <f>analysis!C2073</f>
        <v/>
      </c>
    </row>
    <row r="2064">
      <c r="A2064" s="165" t="str">
        <f>analysis!C2074</f>
        <v>sādhu vata maṃ āyasmā iminā cīvaracetāpannena evarūpaṃ vā evarūpaṃ vā cīvaraṃ cetāpetvā acchādehī'ti</v>
      </c>
    </row>
    <row r="2065">
      <c r="A2065" s="165" t="str">
        <f>analysis!C2075</f>
        <v>sādhu</v>
      </c>
    </row>
    <row r="2066">
      <c r="A2066" s="165" t="str">
        <f>analysis!C2076</f>
        <v>vata</v>
      </c>
    </row>
    <row r="2067">
      <c r="A2067" s="165" t="str">
        <f>analysis!C2077</f>
        <v>maṃ</v>
      </c>
    </row>
    <row r="2068">
      <c r="A2068" s="165" t="str">
        <f>analysis!C2078</f>
        <v>āyasmā</v>
      </c>
    </row>
    <row r="2069">
      <c r="A2069" s="165" t="str">
        <f>analysis!C2079</f>
        <v>iminā</v>
      </c>
    </row>
    <row r="2070">
      <c r="A2070" s="165" t="str">
        <f>analysis!C2080</f>
        <v>cīvaracetāpannena</v>
      </c>
    </row>
    <row r="2071">
      <c r="A2071" s="165" t="str">
        <f>analysis!C2081</f>
        <v>evarūpaṃ</v>
      </c>
    </row>
    <row r="2072">
      <c r="A2072" s="165" t="str">
        <f>analysis!C2082</f>
        <v>- eva</v>
      </c>
    </row>
    <row r="2073">
      <c r="A2073" s="165" t="str">
        <f>analysis!C2083</f>
        <v>- rūpaṃ</v>
      </c>
    </row>
    <row r="2074">
      <c r="A2074" s="165" t="str">
        <f>analysis!C2084</f>
        <v>vā</v>
      </c>
    </row>
    <row r="2075">
      <c r="A2075" s="165" t="str">
        <f>analysis!C2085</f>
        <v>evarūpaṃ</v>
      </c>
    </row>
    <row r="2076">
      <c r="A2076" s="165" t="str">
        <f>analysis!C2086</f>
        <v>vā</v>
      </c>
    </row>
    <row r="2077">
      <c r="A2077" s="165" t="str">
        <f>analysis!C2087</f>
        <v>cīvaraṃ</v>
      </c>
    </row>
    <row r="2078">
      <c r="A2078" s="165" t="str">
        <f>analysis!C2088</f>
        <v>cetāpetvā</v>
      </c>
    </row>
    <row r="2079">
      <c r="A2079" s="165" t="str">
        <f>analysis!C2089</f>
        <v>acchādehīti</v>
      </c>
    </row>
    <row r="2080">
      <c r="A2080" s="165" t="str">
        <f>analysis!C2090</f>
        <v>- acchādehi</v>
      </c>
    </row>
    <row r="2081">
      <c r="A2081" s="165" t="str">
        <f>analysis!C2091</f>
        <v>- iti</v>
      </c>
    </row>
    <row r="2082">
      <c r="A2082" s="165" t="str">
        <f>analysis!C2092</f>
        <v/>
      </c>
    </row>
    <row r="2083">
      <c r="A2083" s="165" t="str">
        <f>analysis!C2093</f>
        <v>kalyāṇakamyataṃ upādāya, nissaggiyaṃ pācittiyaṃ.</v>
      </c>
    </row>
    <row r="2084">
      <c r="A2084" s="165" t="str">
        <f>analysis!C2094</f>
        <v>kalyāṇakamyataṃ</v>
      </c>
    </row>
    <row r="2085">
      <c r="A2085" s="165" t="str">
        <f>analysis!C2095</f>
        <v>- kalyāṇa</v>
      </c>
    </row>
    <row r="2086">
      <c r="A2086" s="165" t="str">
        <f>analysis!C2096</f>
        <v>- kamyataṃ</v>
      </c>
    </row>
    <row r="2087">
      <c r="A2087" s="165" t="str">
        <f>analysis!C2097</f>
        <v>upādāya</v>
      </c>
    </row>
    <row r="2088">
      <c r="A2088" s="165" t="str">
        <f>analysis!C2098</f>
        <v>nissaggiyaṃ</v>
      </c>
    </row>
    <row r="2089">
      <c r="A2089" s="165" t="str">
        <f>analysis!C2099</f>
        <v>pācittiyaṃ</v>
      </c>
    </row>
    <row r="2090">
      <c r="A2090" s="165" t="str">
        <f>analysis!C2100</f>
        <v/>
      </c>
    </row>
    <row r="2091">
      <c r="A2091" s="165" t="str">
        <f>analysis!C2101</f>
        <v>bhikkhuṃ pan'eva uddissa ubhinnaṃ aññātakānaṃ gahapatīnaṃ vā gahapatānīnaṃ vā paccekacīvaracetāpannāni upakkhaṭāni honti</v>
      </c>
    </row>
    <row r="2092">
      <c r="A2092" s="165" t="str">
        <f>analysis!C2102</f>
        <v>NP 9</v>
      </c>
    </row>
    <row r="2093">
      <c r="A2093" s="165" t="str">
        <f>analysis!C2103</f>
        <v>bhikkhuṃ</v>
      </c>
    </row>
    <row r="2094">
      <c r="A2094" s="165" t="str">
        <f>analysis!C2104</f>
        <v>paneva</v>
      </c>
    </row>
    <row r="2095">
      <c r="A2095" s="165" t="str">
        <f>analysis!C2105</f>
        <v>uddissa</v>
      </c>
    </row>
    <row r="2096">
      <c r="A2096" s="165" t="str">
        <f>analysis!C2106</f>
        <v>ubhinnaṃ</v>
      </c>
    </row>
    <row r="2097">
      <c r="A2097" s="165" t="str">
        <f>analysis!C2107</f>
        <v>aññātakānaṃ</v>
      </c>
    </row>
    <row r="2098">
      <c r="A2098" s="165" t="str">
        <f>analysis!C2108</f>
        <v>gahapatīnaṃ</v>
      </c>
    </row>
    <row r="2099">
      <c r="A2099" s="165" t="str">
        <f>analysis!C2109</f>
        <v>vā</v>
      </c>
    </row>
    <row r="2100">
      <c r="A2100" s="165" t="str">
        <f>analysis!C2110</f>
        <v>gahapatānīnaṃ</v>
      </c>
    </row>
    <row r="2101">
      <c r="A2101" s="165" t="str">
        <f>analysis!C2111</f>
        <v>vā</v>
      </c>
    </row>
    <row r="2102">
      <c r="A2102" s="165" t="str">
        <f>analysis!C2112</f>
        <v>paccekacīvaracetāpannāni</v>
      </c>
    </row>
    <row r="2103">
      <c r="A2103" s="165" t="str">
        <f>analysis!C2113</f>
        <v>- paccekacīvara</v>
      </c>
    </row>
    <row r="2104">
      <c r="A2104" s="165" t="str">
        <f>analysis!C2114</f>
        <v>- - pacceka</v>
      </c>
    </row>
    <row r="2105">
      <c r="A2105" s="165" t="str">
        <f>analysis!C2115</f>
        <v>- - cīvara</v>
      </c>
    </row>
    <row r="2106">
      <c r="A2106" s="165" t="str">
        <f>analysis!C2116</f>
        <v>- cetāpannāni</v>
      </c>
    </row>
    <row r="2107">
      <c r="A2107" s="165" t="str">
        <f>analysis!C2117</f>
        <v>upakkhaṭāni</v>
      </c>
    </row>
    <row r="2108">
      <c r="A2108" s="165" t="str">
        <f>analysis!C2118</f>
        <v>honti</v>
      </c>
    </row>
    <row r="2109">
      <c r="A2109" s="165" t="str">
        <f>analysis!C2119</f>
        <v/>
      </c>
    </row>
    <row r="2110">
      <c r="A2110" s="165" t="str">
        <f>analysis!C2120</f>
        <v>imehi mayaṃ paccekacīvaracetāpannehi paccekacīvarāni cetāpetvā itthan'nāmaṃ bhikkhuṃ cīvarehi acchādessāmā'ti</v>
      </c>
    </row>
    <row r="2111">
      <c r="A2111" s="165" t="str">
        <f>analysis!C2121</f>
        <v>imehi</v>
      </c>
    </row>
    <row r="2112">
      <c r="A2112" s="165" t="str">
        <f>analysis!C2122</f>
        <v>mayaṃ</v>
      </c>
    </row>
    <row r="2113">
      <c r="A2113" s="165" t="str">
        <f>analysis!C2123</f>
        <v>paccekacīvaracetāpannehi</v>
      </c>
    </row>
    <row r="2114">
      <c r="A2114" s="165" t="str">
        <f>analysis!C2124</f>
        <v>paccekacīvarāni</v>
      </c>
    </row>
    <row r="2115">
      <c r="A2115" s="165" t="str">
        <f>analysis!C2125</f>
        <v>cetāpetvā</v>
      </c>
    </row>
    <row r="2116">
      <c r="A2116" s="165" t="str">
        <f>analysis!C2126</f>
        <v>itthannāmaṃ</v>
      </c>
    </row>
    <row r="2117">
      <c r="A2117" s="165" t="str">
        <f>analysis!C2127</f>
        <v>bhikkhuṃ</v>
      </c>
    </row>
    <row r="2118">
      <c r="A2118" s="165" t="str">
        <f>analysis!C2128</f>
        <v>cīvarehi</v>
      </c>
    </row>
    <row r="2119">
      <c r="A2119" s="165" t="str">
        <f>analysis!C2129</f>
        <v>acchādessāmāti</v>
      </c>
    </row>
    <row r="2120">
      <c r="A2120" s="165" t="str">
        <f>analysis!C2130</f>
        <v>- acchādessāma</v>
      </c>
    </row>
    <row r="2121">
      <c r="A2121" s="165" t="str">
        <f>analysis!C2131</f>
        <v>- iti</v>
      </c>
    </row>
    <row r="2122">
      <c r="A2122" s="165" t="str">
        <f>analysis!C2132</f>
        <v/>
      </c>
    </row>
    <row r="2123">
      <c r="A2123" s="165" t="str">
        <f>analysis!C2133</f>
        <v>tatra ce so bhikkhu pubbe appavārito upasaṅkamitvā cīvare vikappaṃ āpajjeyya</v>
      </c>
    </row>
    <row r="2124">
      <c r="A2124" s="165" t="str">
        <f>analysis!C2134</f>
        <v>tatra</v>
      </c>
    </row>
    <row r="2125">
      <c r="A2125" s="165" t="str">
        <f>analysis!C2135</f>
        <v>ce</v>
      </c>
    </row>
    <row r="2126">
      <c r="A2126" s="165" t="str">
        <f>analysis!C2136</f>
        <v>so</v>
      </c>
    </row>
    <row r="2127">
      <c r="A2127" s="165" t="str">
        <f>analysis!C2137</f>
        <v>bhikkhu</v>
      </c>
    </row>
    <row r="2128">
      <c r="A2128" s="165" t="str">
        <f>analysis!C2138</f>
        <v>pubbe</v>
      </c>
    </row>
    <row r="2129">
      <c r="A2129" s="165" t="str">
        <f>analysis!C2139</f>
        <v>appavārito</v>
      </c>
    </row>
    <row r="2130">
      <c r="A2130" s="165" t="str">
        <f>analysis!C2140</f>
        <v>upasaṅkamitvā</v>
      </c>
    </row>
    <row r="2131">
      <c r="A2131" s="165" t="str">
        <f>analysis!C2141</f>
        <v>cīvare</v>
      </c>
    </row>
    <row r="2132">
      <c r="A2132" s="165" t="str">
        <f>analysis!C2142</f>
        <v>vikappaṃ</v>
      </c>
    </row>
    <row r="2133">
      <c r="A2133" s="165" t="str">
        <f>analysis!C2143</f>
        <v>āpajjeyya</v>
      </c>
    </row>
    <row r="2134">
      <c r="A2134" s="165" t="str">
        <f>analysis!C2144</f>
        <v/>
      </c>
    </row>
    <row r="2135">
      <c r="A2135" s="165" t="str">
        <f>analysis!C2145</f>
        <v>sādhu vata maṃ āyasmanto imehi paccekacīvaracetāpannehi evarūpaṃ vā evarūpaṃ vā cīvaraṃ cetāpetvā acchādetha ubho'va santā ekenā'ti</v>
      </c>
    </row>
    <row r="2136">
      <c r="A2136" s="165" t="str">
        <f>analysis!C2146</f>
        <v>sādhu</v>
      </c>
    </row>
    <row r="2137">
      <c r="A2137" s="165" t="str">
        <f>analysis!C2147</f>
        <v>vata</v>
      </c>
    </row>
    <row r="2138">
      <c r="A2138" s="165" t="str">
        <f>analysis!C2148</f>
        <v>maṃ</v>
      </c>
    </row>
    <row r="2139">
      <c r="A2139" s="165" t="str">
        <f>analysis!C2149</f>
        <v>āyasmanto</v>
      </c>
    </row>
    <row r="2140">
      <c r="A2140" s="165" t="str">
        <f>analysis!C2150</f>
        <v>imehi</v>
      </c>
    </row>
    <row r="2141">
      <c r="A2141" s="165" t="str">
        <f>analysis!C2151</f>
        <v>paccekacīvaracetāpannehi</v>
      </c>
    </row>
    <row r="2142">
      <c r="A2142" s="165" t="str">
        <f>analysis!C2152</f>
        <v>evarūpaṃ</v>
      </c>
    </row>
    <row r="2143">
      <c r="A2143" s="165" t="str">
        <f>analysis!C2153</f>
        <v>vā</v>
      </c>
    </row>
    <row r="2144">
      <c r="A2144" s="165" t="str">
        <f>analysis!C2154</f>
        <v>evarūpaṃ</v>
      </c>
    </row>
    <row r="2145">
      <c r="A2145" s="165" t="str">
        <f>analysis!C2155</f>
        <v>vā</v>
      </c>
    </row>
    <row r="2146">
      <c r="A2146" s="165" t="str">
        <f>analysis!C2156</f>
        <v>cīvaraṃ</v>
      </c>
    </row>
    <row r="2147">
      <c r="A2147" s="165" t="str">
        <f>analysis!C2157</f>
        <v>cetāpetvā</v>
      </c>
    </row>
    <row r="2148">
      <c r="A2148" s="165" t="str">
        <f>analysis!C2158</f>
        <v>acchādetha</v>
      </c>
    </row>
    <row r="2149">
      <c r="A2149" s="165" t="str">
        <f>analysis!C2159</f>
        <v>ubhova</v>
      </c>
    </row>
    <row r="2150">
      <c r="A2150" s="165" t="str">
        <f>analysis!C2160</f>
        <v>- ubho</v>
      </c>
    </row>
    <row r="2151">
      <c r="A2151" s="165" t="str">
        <f>analysis!C2161</f>
        <v>- eva</v>
      </c>
    </row>
    <row r="2152">
      <c r="A2152" s="165" t="str">
        <f>analysis!C2162</f>
        <v>santā</v>
      </c>
    </row>
    <row r="2153">
      <c r="A2153" s="165" t="str">
        <f>analysis!C2163</f>
        <v>ekenāti</v>
      </c>
    </row>
    <row r="2154">
      <c r="A2154" s="165" t="str">
        <f>analysis!C2164</f>
        <v>- ekena</v>
      </c>
    </row>
    <row r="2155">
      <c r="A2155" s="165" t="str">
        <f>analysis!C2165</f>
        <v>- iti</v>
      </c>
    </row>
    <row r="2156">
      <c r="A2156" s="165" t="str">
        <f>analysis!C2166</f>
        <v/>
      </c>
    </row>
    <row r="2157">
      <c r="A2157" s="165" t="str">
        <f>analysis!C2167</f>
        <v>kalyāṇakamyataṃ upādāya, nissaggiyaṃ pācittiyaṃ.</v>
      </c>
    </row>
    <row r="2158">
      <c r="A2158" s="165" t="str">
        <f>analysis!C2168</f>
        <v>kalyāṇakamyataṃ</v>
      </c>
    </row>
    <row r="2159">
      <c r="A2159" s="165" t="str">
        <f>analysis!C2169</f>
        <v>upādāya</v>
      </c>
    </row>
    <row r="2160">
      <c r="A2160" s="165" t="str">
        <f>analysis!C2170</f>
        <v>nissaggiyaṃ</v>
      </c>
    </row>
    <row r="2161">
      <c r="A2161" s="165" t="str">
        <f>analysis!C2171</f>
        <v>pācittiyaṃ</v>
      </c>
    </row>
    <row r="2162">
      <c r="A2162" s="165" t="str">
        <f>analysis!C2172</f>
        <v/>
      </c>
    </row>
    <row r="2163">
      <c r="A2163" s="165" t="str">
        <f>analysis!C2173</f>
        <v>bhikkhuṃ pan'eva uddissa rājā vā rājabhoggo vā brāhmaṇo vā gahapatiko vā dūtena cīvaracetāpannaṃ pahiṇeyya</v>
      </c>
    </row>
    <row r="2164">
      <c r="A2164" s="165" t="str">
        <f>analysis!C2174</f>
        <v>NP 10</v>
      </c>
    </row>
    <row r="2165">
      <c r="A2165" s="165" t="str">
        <f>analysis!C2175</f>
        <v>bhikkhuṃ</v>
      </c>
    </row>
    <row r="2166">
      <c r="A2166" s="165" t="str">
        <f>analysis!C2176</f>
        <v>paneva</v>
      </c>
    </row>
    <row r="2167">
      <c r="A2167" s="165" t="str">
        <f>analysis!C2177</f>
        <v>uddissa</v>
      </c>
    </row>
    <row r="2168">
      <c r="A2168" s="165" t="str">
        <f>analysis!C2178</f>
        <v>rājā</v>
      </c>
    </row>
    <row r="2169">
      <c r="A2169" s="165" t="str">
        <f>analysis!C2179</f>
        <v>vā</v>
      </c>
    </row>
    <row r="2170">
      <c r="A2170" s="165" t="str">
        <f>analysis!C2180</f>
        <v>rājabhoggo</v>
      </c>
    </row>
    <row r="2171">
      <c r="A2171" s="165" t="str">
        <f>analysis!C2181</f>
        <v>- rāja</v>
      </c>
    </row>
    <row r="2172">
      <c r="A2172" s="165" t="str">
        <f>analysis!C2182</f>
        <v>- bhoggo</v>
      </c>
    </row>
    <row r="2173">
      <c r="A2173" s="165" t="str">
        <f>analysis!C2183</f>
        <v>vā</v>
      </c>
    </row>
    <row r="2174">
      <c r="A2174" s="165" t="str">
        <f>analysis!C2184</f>
        <v>brāhmaṇo</v>
      </c>
    </row>
    <row r="2175">
      <c r="A2175" s="165" t="str">
        <f>analysis!C2185</f>
        <v>vā</v>
      </c>
    </row>
    <row r="2176">
      <c r="A2176" s="165" t="str">
        <f>analysis!C2186</f>
        <v>gahapatiko</v>
      </c>
    </row>
    <row r="2177">
      <c r="A2177" s="165" t="str">
        <f>analysis!C2187</f>
        <v>vā</v>
      </c>
    </row>
    <row r="2178">
      <c r="A2178" s="165" t="str">
        <f>analysis!C2188</f>
        <v>dūtena</v>
      </c>
    </row>
    <row r="2179">
      <c r="A2179" s="165" t="str">
        <f>analysis!C2189</f>
        <v>cīvaracetāpannaṃ</v>
      </c>
    </row>
    <row r="2180">
      <c r="A2180" s="165" t="str">
        <f>analysis!C2190</f>
        <v>pahiṇeyya</v>
      </c>
    </row>
    <row r="2181">
      <c r="A2181" s="165" t="str">
        <f>analysis!C2191</f>
        <v/>
      </c>
    </row>
    <row r="2182">
      <c r="A2182" s="165" t="str">
        <f>analysis!C2192</f>
        <v>iminā cīvaracetāpannena cīvaraṃ cetāpetvā itthan'nāmaṃ bhikkhuṃ cīvarena acchādehī'ti.</v>
      </c>
    </row>
    <row r="2183">
      <c r="A2183" s="165" t="str">
        <f>analysis!C2193</f>
        <v>iminā</v>
      </c>
    </row>
    <row r="2184">
      <c r="A2184" s="165" t="str">
        <f>analysis!C2194</f>
        <v>cīvaracetāpannena</v>
      </c>
    </row>
    <row r="2185">
      <c r="A2185" s="165" t="str">
        <f>analysis!C2195</f>
        <v>cīvaraṃ</v>
      </c>
    </row>
    <row r="2186">
      <c r="A2186" s="165" t="str">
        <f>analysis!C2196</f>
        <v>cetāpetvā</v>
      </c>
    </row>
    <row r="2187">
      <c r="A2187" s="165" t="str">
        <f>analysis!C2197</f>
        <v>itthannāmaṃ</v>
      </c>
    </row>
    <row r="2188">
      <c r="A2188" s="165" t="str">
        <f>analysis!C2198</f>
        <v>bhikkhuṃ</v>
      </c>
    </row>
    <row r="2189">
      <c r="A2189" s="165" t="str">
        <f>analysis!C2199</f>
        <v>cīvarena</v>
      </c>
    </row>
    <row r="2190">
      <c r="A2190" s="165" t="str">
        <f>analysis!C2200</f>
        <v>acchādehīti</v>
      </c>
    </row>
    <row r="2191">
      <c r="A2191" s="165" t="str">
        <f>analysis!C2201</f>
        <v/>
      </c>
    </row>
    <row r="2192">
      <c r="A2192" s="165" t="str">
        <f>analysis!C2202</f>
        <v>so ce dūto taṃ bhikkhuṃ upasaṅkamitvā evaṃ vadeyya</v>
      </c>
    </row>
    <row r="2193">
      <c r="A2193" s="165" t="str">
        <f>analysis!C2203</f>
        <v>so</v>
      </c>
    </row>
    <row r="2194">
      <c r="A2194" s="165" t="str">
        <f>analysis!C2204</f>
        <v>ce</v>
      </c>
    </row>
    <row r="2195">
      <c r="A2195" s="165" t="str">
        <f>analysis!C2205</f>
        <v>dūto</v>
      </c>
    </row>
    <row r="2196">
      <c r="A2196" s="165" t="str">
        <f>analysis!C2206</f>
        <v>taṃ</v>
      </c>
    </row>
    <row r="2197">
      <c r="A2197" s="165" t="str">
        <f>analysis!C2207</f>
        <v>bhikkhuṃ</v>
      </c>
    </row>
    <row r="2198">
      <c r="A2198" s="165" t="str">
        <f>analysis!C2208</f>
        <v>upasaṅkamitvā</v>
      </c>
    </row>
    <row r="2199">
      <c r="A2199" s="165" t="str">
        <f>analysis!C2209</f>
        <v>evaṃ</v>
      </c>
    </row>
    <row r="2200">
      <c r="A2200" s="165" t="str">
        <f>analysis!C2210</f>
        <v>vadeyya</v>
      </c>
    </row>
    <row r="2201">
      <c r="A2201" s="165" t="str">
        <f>analysis!C2211</f>
        <v/>
      </c>
    </row>
    <row r="2202">
      <c r="A2202" s="165" t="str">
        <f>analysis!C2212</f>
        <v>idaṃ kho, bhante, āyasmantaṃ uddissa cīvaracetāpannaṃ ābhataṃ, paṭiggaṇhātu āyasmā cīvaracetāpannan'ti.</v>
      </c>
    </row>
    <row r="2203">
      <c r="A2203" s="165" t="str">
        <f>analysis!C2213</f>
        <v>idaṃ</v>
      </c>
    </row>
    <row r="2204">
      <c r="A2204" s="165" t="str">
        <f>analysis!C2214</f>
        <v>kho</v>
      </c>
    </row>
    <row r="2205">
      <c r="A2205" s="165" t="str">
        <f>analysis!C2215</f>
        <v>bhante</v>
      </c>
    </row>
    <row r="2206">
      <c r="A2206" s="165" t="str">
        <f>analysis!C2216</f>
        <v>āyasmantaṃ</v>
      </c>
    </row>
    <row r="2207">
      <c r="A2207" s="165" t="str">
        <f>analysis!C2217</f>
        <v>uddissa</v>
      </c>
    </row>
    <row r="2208">
      <c r="A2208" s="165" t="str">
        <f>analysis!C2218</f>
        <v>cīvaracetāpannaṃ</v>
      </c>
    </row>
    <row r="2209">
      <c r="A2209" s="165" t="str">
        <f>analysis!C2219</f>
        <v>ābhataṃ</v>
      </c>
    </row>
    <row r="2210">
      <c r="A2210" s="165" t="str">
        <f>analysis!C2220</f>
        <v>paṭiggaṇhātu</v>
      </c>
    </row>
    <row r="2211">
      <c r="A2211" s="165" t="str">
        <f>analysis!C2221</f>
        <v>āyasmā</v>
      </c>
    </row>
    <row r="2212">
      <c r="A2212" s="165" t="str">
        <f>analysis!C2222</f>
        <v>cīvaracetāpannanti</v>
      </c>
    </row>
    <row r="2213">
      <c r="A2213" s="165" t="str">
        <f>analysis!C2223</f>
        <v>- cīvaracetāpannaṃ</v>
      </c>
    </row>
    <row r="2214">
      <c r="A2214" s="165" t="str">
        <f>analysis!C2224</f>
        <v>- iti</v>
      </c>
    </row>
    <row r="2215">
      <c r="A2215" s="165" t="str">
        <f>analysis!C2225</f>
        <v/>
      </c>
    </row>
    <row r="2216">
      <c r="A2216" s="165" t="str">
        <f>analysis!C2226</f>
        <v>tena bhikkhunā so dūto evam'assa vacanīyo</v>
      </c>
    </row>
    <row r="2217">
      <c r="A2217" s="165" t="str">
        <f>analysis!C2227</f>
        <v>tena</v>
      </c>
    </row>
    <row r="2218">
      <c r="A2218" s="165" t="str">
        <f>analysis!C2228</f>
        <v>bhikkhunā</v>
      </c>
    </row>
    <row r="2219">
      <c r="A2219" s="165" t="str">
        <f>analysis!C2229</f>
        <v>so</v>
      </c>
    </row>
    <row r="2220">
      <c r="A2220" s="165" t="str">
        <f>analysis!C2230</f>
        <v>dūto</v>
      </c>
    </row>
    <row r="2221">
      <c r="A2221" s="165" t="str">
        <f>analysis!C2231</f>
        <v>evamassa</v>
      </c>
    </row>
    <row r="2222">
      <c r="A2222" s="165" t="str">
        <f>analysis!C2232</f>
        <v>vacanīyo</v>
      </c>
    </row>
    <row r="2223">
      <c r="A2223" s="165" t="str">
        <f>analysis!C2233</f>
        <v/>
      </c>
    </row>
    <row r="2224">
      <c r="A2224" s="165" t="str">
        <f>analysis!C2234</f>
        <v>na kho mayaṃ, āvuso, cīvaracetāpannaṃ paṭiggaṇhāma, cīvarañ'ca kho mayaṃ paṭiggaṇhāma kālena kappiyan'ti.</v>
      </c>
    </row>
    <row r="2225">
      <c r="A2225" s="165" t="str">
        <f>analysis!C2235</f>
        <v>na</v>
      </c>
    </row>
    <row r="2226">
      <c r="A2226" s="165" t="str">
        <f>analysis!C2236</f>
        <v>kho</v>
      </c>
    </row>
    <row r="2227">
      <c r="A2227" s="165" t="str">
        <f>analysis!C2237</f>
        <v>mayaṃ</v>
      </c>
    </row>
    <row r="2228">
      <c r="A2228" s="165" t="str">
        <f>analysis!C2238</f>
        <v>āvuso</v>
      </c>
    </row>
    <row r="2229">
      <c r="A2229" s="165" t="str">
        <f>analysis!C2239</f>
        <v>cīvaracetāpannaṃ</v>
      </c>
    </row>
    <row r="2230">
      <c r="A2230" s="165" t="str">
        <f>analysis!C2240</f>
        <v>paṭiggaṇhāma</v>
      </c>
    </row>
    <row r="2231">
      <c r="A2231" s="165" t="str">
        <f>analysis!C2241</f>
        <v>cīvarañca</v>
      </c>
    </row>
    <row r="2232">
      <c r="A2232" s="165" t="str">
        <f>analysis!C2242</f>
        <v>- cīvaraṃ</v>
      </c>
    </row>
    <row r="2233">
      <c r="A2233" s="165" t="str">
        <f>analysis!C2243</f>
        <v>- ca</v>
      </c>
    </row>
    <row r="2234">
      <c r="A2234" s="165" t="str">
        <f>analysis!C2244</f>
        <v>kho</v>
      </c>
    </row>
    <row r="2235">
      <c r="A2235" s="165" t="str">
        <f>analysis!C2245</f>
        <v>mayaṃ</v>
      </c>
    </row>
    <row r="2236">
      <c r="A2236" s="165" t="str">
        <f>analysis!C2246</f>
        <v>paṭiggaṇhāma</v>
      </c>
    </row>
    <row r="2237">
      <c r="A2237" s="165" t="str">
        <f>analysis!C2247</f>
        <v>kālena</v>
      </c>
    </row>
    <row r="2238">
      <c r="A2238" s="165" t="str">
        <f>analysis!C2248</f>
        <v>kappiyanti</v>
      </c>
    </row>
    <row r="2239">
      <c r="A2239" s="165" t="str">
        <f>analysis!C2249</f>
        <v>- kappiyaṃ</v>
      </c>
    </row>
    <row r="2240">
      <c r="A2240" s="165" t="str">
        <f>analysis!C2250</f>
        <v>- iti</v>
      </c>
    </row>
    <row r="2241">
      <c r="A2241" s="165" t="str">
        <f>analysis!C2251</f>
        <v/>
      </c>
    </row>
    <row r="2242">
      <c r="A2242" s="165" t="str">
        <f>analysis!C2252</f>
        <v>so ce dūto taṃ bhikkhuṃ evaṃ vadeyya, atthi pan'āyasmato koci veyyāvaccakaro'ti.</v>
      </c>
    </row>
    <row r="2243">
      <c r="A2243" s="165" t="str">
        <f>analysis!C2253</f>
        <v>so</v>
      </c>
    </row>
    <row r="2244">
      <c r="A2244" s="165" t="str">
        <f>analysis!C2254</f>
        <v>ce</v>
      </c>
    </row>
    <row r="2245">
      <c r="A2245" s="165" t="str">
        <f>analysis!C2255</f>
        <v>dūto</v>
      </c>
    </row>
    <row r="2246">
      <c r="A2246" s="165" t="str">
        <f>analysis!C2256</f>
        <v>taṃ</v>
      </c>
    </row>
    <row r="2247">
      <c r="A2247" s="165" t="str">
        <f>analysis!C2257</f>
        <v>bhikkhuṃ</v>
      </c>
    </row>
    <row r="2248">
      <c r="A2248" s="165" t="str">
        <f>analysis!C2258</f>
        <v>evaṃ</v>
      </c>
    </row>
    <row r="2249">
      <c r="A2249" s="165" t="str">
        <f>analysis!C2259</f>
        <v>vadeyya</v>
      </c>
    </row>
    <row r="2250">
      <c r="A2250" s="165" t="str">
        <f>analysis!C2260</f>
        <v>atthi</v>
      </c>
    </row>
    <row r="2251">
      <c r="A2251" s="165" t="str">
        <f>analysis!C2261</f>
        <v>panāyasmato</v>
      </c>
    </row>
    <row r="2252">
      <c r="A2252" s="165" t="str">
        <f>analysis!C2262</f>
        <v>- pana</v>
      </c>
    </row>
    <row r="2253">
      <c r="A2253" s="165" t="str">
        <f>analysis!C2263</f>
        <v>- āyasmato</v>
      </c>
    </row>
    <row r="2254">
      <c r="A2254" s="165" t="str">
        <f>analysis!C2264</f>
        <v>koci</v>
      </c>
    </row>
    <row r="2255">
      <c r="A2255" s="165" t="str">
        <f>analysis!C2265</f>
        <v>veyyāvaccakaro</v>
      </c>
    </row>
    <row r="2256">
      <c r="A2256" s="165" t="str">
        <f>analysis!C2266</f>
        <v>- veyyāvacca</v>
      </c>
    </row>
    <row r="2257">
      <c r="A2257" s="165" t="str">
        <f>analysis!C2267</f>
        <v>- karo</v>
      </c>
    </row>
    <row r="2258">
      <c r="A2258" s="165" t="str">
        <f>analysis!C2268</f>
        <v>- iti</v>
      </c>
    </row>
    <row r="2259">
      <c r="A2259" s="165" t="str">
        <f>analysis!C2269</f>
        <v/>
      </c>
    </row>
    <row r="2260">
      <c r="A2260" s="165" t="str">
        <f>analysis!C2270</f>
        <v>cīvar'atthikena, bhikkhave, bhikkhunā veyyāvaccakaro niddisitabbo ārāmiko vā upāsako vā, eso kho, āvuso, bhikkhūnaṃ veyyāvaccakaro'ti.</v>
      </c>
    </row>
    <row r="2261">
      <c r="A2261" s="165" t="str">
        <f>analysis!C2271</f>
        <v>cīvaratthikena</v>
      </c>
    </row>
    <row r="2262">
      <c r="A2262" s="165" t="str">
        <f>analysis!C2272</f>
        <v>- cīvara</v>
      </c>
    </row>
    <row r="2263">
      <c r="A2263" s="165" t="str">
        <f>analysis!C2273</f>
        <v>- atthikena</v>
      </c>
    </row>
    <row r="2264">
      <c r="A2264" s="165" t="str">
        <f>analysis!C2274</f>
        <v>bhikkhave</v>
      </c>
    </row>
    <row r="2265">
      <c r="A2265" s="165" t="str">
        <f>analysis!C2275</f>
        <v>bhikkhunā</v>
      </c>
    </row>
    <row r="2266">
      <c r="A2266" s="165" t="str">
        <f>analysis!C2276</f>
        <v>veyyāvaccakaro</v>
      </c>
    </row>
    <row r="2267">
      <c r="A2267" s="165" t="str">
        <f>analysis!C2277</f>
        <v>niddisitabbo</v>
      </c>
    </row>
    <row r="2268">
      <c r="A2268" s="165" t="str">
        <f>analysis!C2278</f>
        <v>ārāmiko</v>
      </c>
    </row>
    <row r="2269">
      <c r="A2269" s="165" t="str">
        <f>analysis!C2279</f>
        <v>vā</v>
      </c>
    </row>
    <row r="2270">
      <c r="A2270" s="165" t="str">
        <f>analysis!C2280</f>
        <v>upāsako</v>
      </c>
    </row>
    <row r="2271">
      <c r="A2271" s="165" t="str">
        <f>analysis!C2281</f>
        <v>vā</v>
      </c>
    </row>
    <row r="2272">
      <c r="A2272" s="165" t="str">
        <f>analysis!C2282</f>
        <v>eso</v>
      </c>
    </row>
    <row r="2273">
      <c r="A2273" s="165" t="str">
        <f>analysis!C2283</f>
        <v>kho</v>
      </c>
    </row>
    <row r="2274">
      <c r="A2274" s="165" t="str">
        <f>analysis!C2284</f>
        <v>āvuso</v>
      </c>
    </row>
    <row r="2275">
      <c r="A2275" s="165" t="str">
        <f>analysis!C2285</f>
        <v>bhikkhūnaṃ</v>
      </c>
    </row>
    <row r="2276">
      <c r="A2276" s="165" t="str">
        <f>analysis!C2286</f>
        <v>veyyāvaccakaroti</v>
      </c>
    </row>
    <row r="2277">
      <c r="A2277" s="165" t="str">
        <f>analysis!C2287</f>
        <v>- veyyāvaccakaro</v>
      </c>
    </row>
    <row r="2278">
      <c r="A2278" s="165" t="str">
        <f>analysis!C2288</f>
        <v>- iti</v>
      </c>
    </row>
    <row r="2279">
      <c r="A2279" s="165" t="str">
        <f>analysis!C2289</f>
        <v/>
      </c>
    </row>
    <row r="2280">
      <c r="A2280" s="165" t="str">
        <f>analysis!C2290</f>
        <v>so ce dūto taṃ veyyāvaccakaraṃ saññāpetvā taṃ bhikkhuṃ upasaṅkamitvā evaṃ vadeyya</v>
      </c>
    </row>
    <row r="2281">
      <c r="A2281" s="165" t="str">
        <f>analysis!C2291</f>
        <v>so</v>
      </c>
    </row>
    <row r="2282">
      <c r="A2282" s="165" t="str">
        <f>analysis!C2292</f>
        <v>ce</v>
      </c>
    </row>
    <row r="2283">
      <c r="A2283" s="165" t="str">
        <f>analysis!C2293</f>
        <v>dūto</v>
      </c>
    </row>
    <row r="2284">
      <c r="A2284" s="165" t="str">
        <f>analysis!C2294</f>
        <v>taṃ</v>
      </c>
    </row>
    <row r="2285">
      <c r="A2285" s="165" t="str">
        <f>analysis!C2295</f>
        <v>veyyāvaccakaraṃ</v>
      </c>
    </row>
    <row r="2286">
      <c r="A2286" s="165" t="str">
        <f>analysis!C2296</f>
        <v>saññāpetvā</v>
      </c>
    </row>
    <row r="2287">
      <c r="A2287" s="165" t="str">
        <f>analysis!C2297</f>
        <v>taṃ</v>
      </c>
    </row>
    <row r="2288">
      <c r="A2288" s="165" t="str">
        <f>analysis!C2298</f>
        <v>bhikkhuṃ</v>
      </c>
    </row>
    <row r="2289">
      <c r="A2289" s="165" t="str">
        <f>analysis!C2299</f>
        <v>upasaṅkamitvā</v>
      </c>
    </row>
    <row r="2290">
      <c r="A2290" s="165" t="str">
        <f>analysis!C2300</f>
        <v>evaṃ</v>
      </c>
    </row>
    <row r="2291">
      <c r="A2291" s="165" t="str">
        <f>analysis!C2301</f>
        <v>vadeyya</v>
      </c>
    </row>
    <row r="2292">
      <c r="A2292" s="165" t="str">
        <f>analysis!C2302</f>
        <v/>
      </c>
    </row>
    <row r="2293">
      <c r="A2293" s="165" t="str">
        <f>analysis!C2303</f>
        <v>yaṃ kho, bhante, āyasmā veyyāvaccakaraṃ niddisi, saññatto so mayā</v>
      </c>
    </row>
    <row r="2294">
      <c r="A2294" s="165" t="str">
        <f>analysis!C2304</f>
        <v>yaṃ</v>
      </c>
    </row>
    <row r="2295">
      <c r="A2295" s="165" t="str">
        <f>analysis!C2305</f>
        <v>kho</v>
      </c>
    </row>
    <row r="2296">
      <c r="A2296" s="165" t="str">
        <f>analysis!C2306</f>
        <v>bhante</v>
      </c>
    </row>
    <row r="2297">
      <c r="A2297" s="165" t="str">
        <f>analysis!C2307</f>
        <v>āyasmā</v>
      </c>
    </row>
    <row r="2298">
      <c r="A2298" s="165" t="str">
        <f>analysis!C2308</f>
        <v>veyyāvaccakaraṃ</v>
      </c>
    </row>
    <row r="2299">
      <c r="A2299" s="165" t="str">
        <f>analysis!C2309</f>
        <v>niddisi</v>
      </c>
    </row>
    <row r="2300">
      <c r="A2300" s="165" t="str">
        <f>analysis!C2310</f>
        <v>saññatto</v>
      </c>
    </row>
    <row r="2301">
      <c r="A2301" s="165" t="str">
        <f>analysis!C2311</f>
        <v>so</v>
      </c>
    </row>
    <row r="2302">
      <c r="A2302" s="165" t="str">
        <f>analysis!C2312</f>
        <v>mayā</v>
      </c>
    </row>
    <row r="2303">
      <c r="A2303" s="165" t="str">
        <f>analysis!C2313</f>
        <v/>
      </c>
    </row>
    <row r="2304">
      <c r="A2304" s="165" t="str">
        <f>analysis!C2314</f>
        <v>upasaṅkamat'āyasmā kālena, cīvarena taṃ acchādessatī'ti.</v>
      </c>
    </row>
    <row r="2305">
      <c r="A2305" s="165" t="str">
        <f>analysis!C2315</f>
        <v>upasaṅkamatāyasmā</v>
      </c>
    </row>
    <row r="2306">
      <c r="A2306" s="165" t="str">
        <f>analysis!C2316</f>
        <v>upasaṅkamatu</v>
      </c>
    </row>
    <row r="2307">
      <c r="A2307" s="165" t="str">
        <f>analysis!C2317</f>
        <v>āyasmā</v>
      </c>
    </row>
    <row r="2308">
      <c r="A2308" s="165" t="str">
        <f>analysis!C2318</f>
        <v>kālena</v>
      </c>
    </row>
    <row r="2309">
      <c r="A2309" s="165" t="str">
        <f>analysis!C2319</f>
        <v>cīvarena</v>
      </c>
    </row>
    <row r="2310">
      <c r="A2310" s="165" t="str">
        <f>analysis!C2320</f>
        <v>taṃ 2</v>
      </c>
    </row>
    <row r="2311">
      <c r="A2311" s="165" t="str">
        <f>analysis!C2321</f>
        <v>acchādessatīti</v>
      </c>
    </row>
    <row r="2312">
      <c r="A2312" s="165" t="str">
        <f>analysis!C2322</f>
        <v>- acchādessati</v>
      </c>
    </row>
    <row r="2313">
      <c r="A2313" s="165" t="str">
        <f>analysis!C2323</f>
        <v>- iti</v>
      </c>
    </row>
    <row r="2314">
      <c r="A2314" s="165" t="str">
        <f>analysis!C2324</f>
        <v/>
      </c>
    </row>
    <row r="2315">
      <c r="A2315" s="165" t="str">
        <f>analysis!C2325</f>
        <v>cīvar'atthikena, bhikkhave, bhikkhunā veyyāvaccakaro upasaṅkamitvā dvattikkhattuṃ codetabbo sāretabbo, attho me, āvuso, cīvarenā'ti.</v>
      </c>
    </row>
    <row r="2316">
      <c r="A2316" s="165" t="str">
        <f>analysis!C2326</f>
        <v>cīvaratthikena</v>
      </c>
    </row>
    <row r="2317">
      <c r="A2317" s="165" t="str">
        <f>analysis!C2327</f>
        <v>bhikkhave</v>
      </c>
    </row>
    <row r="2318">
      <c r="A2318" s="165" t="str">
        <f>analysis!C2328</f>
        <v>bhikkhunā</v>
      </c>
    </row>
    <row r="2319">
      <c r="A2319" s="165" t="str">
        <f>analysis!C2329</f>
        <v>veyyāvaccakaro</v>
      </c>
    </row>
    <row r="2320">
      <c r="A2320" s="165" t="str">
        <f>analysis!C2330</f>
        <v>upasaṅkamitvā</v>
      </c>
    </row>
    <row r="2321">
      <c r="A2321" s="165" t="str">
        <f>analysis!C2331</f>
        <v>dvattikkhattuṃ</v>
      </c>
    </row>
    <row r="2322">
      <c r="A2322" s="165" t="str">
        <f>analysis!C2332</f>
        <v>- dvatti</v>
      </c>
    </row>
    <row r="2323">
      <c r="A2323" s="165" t="str">
        <f>analysis!C2333</f>
        <v>- - dva</v>
      </c>
    </row>
    <row r="2324">
      <c r="A2324" s="165" t="str">
        <f>analysis!C2334</f>
        <v>- - ti</v>
      </c>
    </row>
    <row r="2325">
      <c r="A2325" s="165" t="str">
        <f>analysis!C2335</f>
        <v>- kkhattuṃ</v>
      </c>
    </row>
    <row r="2326">
      <c r="A2326" s="165" t="str">
        <f>analysis!C2336</f>
        <v>codetabbo</v>
      </c>
    </row>
    <row r="2327">
      <c r="A2327" s="165" t="str">
        <f>analysis!C2337</f>
        <v>sāretabbo</v>
      </c>
    </row>
    <row r="2328">
      <c r="A2328" s="165" t="str">
        <f>analysis!C2338</f>
        <v>attho</v>
      </c>
    </row>
    <row r="2329">
      <c r="A2329" s="165" t="str">
        <f>analysis!C2339</f>
        <v>me</v>
      </c>
    </row>
    <row r="2330">
      <c r="A2330" s="165" t="str">
        <f>analysis!C2340</f>
        <v>āvuso</v>
      </c>
    </row>
    <row r="2331">
      <c r="A2331" s="165" t="str">
        <f>analysis!C2341</f>
        <v>cīvarenāti</v>
      </c>
    </row>
    <row r="2332">
      <c r="A2332" s="165" t="str">
        <f>analysis!C2342</f>
        <v>- cīvarena</v>
      </c>
    </row>
    <row r="2333">
      <c r="A2333" s="165" t="str">
        <f>analysis!C2343</f>
        <v>- iti</v>
      </c>
    </row>
    <row r="2334">
      <c r="A2334" s="165" t="str">
        <f>analysis!C2344</f>
        <v/>
      </c>
    </row>
    <row r="2335">
      <c r="A2335" s="165" t="str">
        <f>analysis!C2345</f>
        <v>dvattikkhattuṃ codayamāno sārayamāno taṃ cīvaraṃ abhinipphādeyya, icc'etaṃ kusalaṃ.</v>
      </c>
    </row>
    <row r="2336">
      <c r="A2336" s="165" t="str">
        <f>analysis!C2346</f>
        <v>dvattikkhattuṃ</v>
      </c>
    </row>
    <row r="2337">
      <c r="A2337" s="165" t="str">
        <f>analysis!C2347</f>
        <v>codayamāno</v>
      </c>
    </row>
    <row r="2338">
      <c r="A2338" s="165" t="str">
        <f>analysis!C2348</f>
        <v>sārayamāno</v>
      </c>
    </row>
    <row r="2339">
      <c r="A2339" s="165" t="str">
        <f>analysis!C2349</f>
        <v>taṃ</v>
      </c>
    </row>
    <row r="2340">
      <c r="A2340" s="165" t="str">
        <f>analysis!C2350</f>
        <v>cīvaraṃ</v>
      </c>
    </row>
    <row r="2341">
      <c r="A2341" s="165" t="str">
        <f>analysis!C2351</f>
        <v>abhinipphādeyya</v>
      </c>
    </row>
    <row r="2342">
      <c r="A2342" s="165" t="str">
        <f>analysis!C2352</f>
        <v>iccetaṃ</v>
      </c>
    </row>
    <row r="2343">
      <c r="A2343" s="165" t="str">
        <f>analysis!C2353</f>
        <v>kusalaṃ</v>
      </c>
    </row>
    <row r="2344">
      <c r="A2344" s="165" t="str">
        <f>analysis!C2354</f>
        <v/>
      </c>
    </row>
    <row r="2345">
      <c r="A2345" s="165" t="str">
        <f>analysis!C2355</f>
        <v>no ce abhinipphādeyya, catukkhattuṃ pañcakkhattuṃ chakkhattuparamaṃ tuṇhībhūtena uddissa ṭhātabbaṃ.</v>
      </c>
    </row>
    <row r="2346">
      <c r="A2346" s="165" t="str">
        <f>analysis!C2356</f>
        <v>no</v>
      </c>
    </row>
    <row r="2347">
      <c r="A2347" s="165" t="str">
        <f>analysis!C2357</f>
        <v>ce</v>
      </c>
    </row>
    <row r="2348">
      <c r="A2348" s="165" t="str">
        <f>analysis!C2358</f>
        <v>abhinipphādeyya</v>
      </c>
    </row>
    <row r="2349">
      <c r="A2349" s="165" t="str">
        <f>analysis!C2359</f>
        <v>catukkhattuṃ</v>
      </c>
    </row>
    <row r="2350">
      <c r="A2350" s="165" t="str">
        <f>analysis!C2360</f>
        <v>pañcakkhattuṃ</v>
      </c>
    </row>
    <row r="2351">
      <c r="A2351" s="165" t="str">
        <f>analysis!C2361</f>
        <v>chakkhattuparamaṃ</v>
      </c>
    </row>
    <row r="2352">
      <c r="A2352" s="165" t="str">
        <f>analysis!C2362</f>
        <v>- chakkhattuṃ</v>
      </c>
    </row>
    <row r="2353">
      <c r="A2353" s="165" t="str">
        <f>analysis!C2363</f>
        <v>- paramaṃ</v>
      </c>
    </row>
    <row r="2354">
      <c r="A2354" s="165" t="str">
        <f>analysis!C2364</f>
        <v>tuṇhībhūtena</v>
      </c>
    </row>
    <row r="2355">
      <c r="A2355" s="165" t="str">
        <f>analysis!C2365</f>
        <v>- tuṇhī</v>
      </c>
    </row>
    <row r="2356">
      <c r="A2356" s="165" t="str">
        <f>analysis!C2366</f>
        <v>- bhūtena</v>
      </c>
    </row>
    <row r="2357">
      <c r="A2357" s="165" t="str">
        <f>analysis!C2367</f>
        <v>uddissa</v>
      </c>
    </row>
    <row r="2358">
      <c r="A2358" s="165" t="str">
        <f>analysis!C2368</f>
        <v>ṭhātabbaṃ</v>
      </c>
    </row>
    <row r="2359">
      <c r="A2359" s="165" t="str">
        <f>analysis!C2369</f>
        <v/>
      </c>
    </row>
    <row r="2360">
      <c r="A2360" s="165" t="str">
        <f>analysis!C2370</f>
        <v>catukkhattuṃ pañcakkhattuṃ chakkhattuparamaṃ tuṇhībhūto uddissa tiṭṭhamāno taṃ cīvaraṃ abhinipphādeyya, icc'etaṃ kusalaṃ.</v>
      </c>
    </row>
    <row r="2361">
      <c r="A2361" s="165" t="str">
        <f>analysis!C2371</f>
        <v>catukkhattuṃ</v>
      </c>
    </row>
    <row r="2362">
      <c r="A2362" s="165" t="str">
        <f>analysis!C2372</f>
        <v>pañcakkhattuṃ</v>
      </c>
    </row>
    <row r="2363">
      <c r="A2363" s="165" t="str">
        <f>analysis!C2373</f>
        <v>chakkhattuparamaṃ</v>
      </c>
    </row>
    <row r="2364">
      <c r="A2364" s="165" t="str">
        <f>analysis!C2374</f>
        <v>tuṇhībhūto</v>
      </c>
    </row>
    <row r="2365">
      <c r="A2365" s="165" t="str">
        <f>analysis!C2375</f>
        <v>uddissa</v>
      </c>
    </row>
    <row r="2366">
      <c r="A2366" s="165" t="str">
        <f>analysis!C2376</f>
        <v>tiṭṭhamāno</v>
      </c>
    </row>
    <row r="2367">
      <c r="A2367" s="165" t="str">
        <f>analysis!C2377</f>
        <v>taṃ</v>
      </c>
    </row>
    <row r="2368">
      <c r="A2368" s="165" t="str">
        <f>analysis!C2378</f>
        <v>cīvaraṃ</v>
      </c>
    </row>
    <row r="2369">
      <c r="A2369" s="165" t="str">
        <f>analysis!C2379</f>
        <v>abhinipphādeyya</v>
      </c>
    </row>
    <row r="2370">
      <c r="A2370" s="165" t="str">
        <f>analysis!C2380</f>
        <v>iccetaṃ</v>
      </c>
    </row>
    <row r="2371">
      <c r="A2371" s="165" t="str">
        <f>analysis!C2381</f>
        <v>kusalaṃ</v>
      </c>
    </row>
    <row r="2372">
      <c r="A2372" s="165" t="str">
        <f>analysis!C2382</f>
        <v/>
      </c>
    </row>
    <row r="2373">
      <c r="A2373" s="165" t="str">
        <f>analysis!C2383</f>
        <v>tato ce uttari vāyamamāno taṃ cīvaraṃ abhinipphādeyya, nissaggiyaṃ pācittiyaṃ.</v>
      </c>
    </row>
    <row r="2374">
      <c r="A2374" s="165" t="str">
        <f>analysis!C2384</f>
        <v>tato</v>
      </c>
    </row>
    <row r="2375">
      <c r="A2375" s="165" t="str">
        <f>analysis!C2385</f>
        <v>ce</v>
      </c>
    </row>
    <row r="2376">
      <c r="A2376" s="165" t="str">
        <f>analysis!C2386</f>
        <v>uttari</v>
      </c>
    </row>
    <row r="2377">
      <c r="A2377" s="165" t="str">
        <f>analysis!C2387</f>
        <v>vāyamamāno</v>
      </c>
    </row>
    <row r="2378">
      <c r="A2378" s="165" t="str">
        <f>analysis!C2388</f>
        <v>taṃ</v>
      </c>
    </row>
    <row r="2379">
      <c r="A2379" s="165" t="str">
        <f>analysis!C2389</f>
        <v>cīvaraṃ</v>
      </c>
    </row>
    <row r="2380">
      <c r="A2380" s="165" t="str">
        <f>analysis!C2390</f>
        <v>abhinipphādeyya</v>
      </c>
    </row>
    <row r="2381">
      <c r="A2381" s="165" t="str">
        <f>analysis!C2391</f>
        <v>nissaggiyaṃ</v>
      </c>
    </row>
    <row r="2382">
      <c r="A2382" s="165" t="str">
        <f>analysis!C2392</f>
        <v>pācittiyaṃ</v>
      </c>
    </row>
    <row r="2383">
      <c r="A2383" s="165" t="str">
        <f>analysis!C2393</f>
        <v/>
      </c>
    </row>
    <row r="2384">
      <c r="A2384" s="165" t="str">
        <f>analysis!C2394</f>
        <v>no ce abhinipphādeyya, yat'assa cīvaracetāpannaṃ ābhataṃ, tattha sāmaṃ vā gantabbaṃ, dūto vā pāhetabbo</v>
      </c>
    </row>
    <row r="2385">
      <c r="A2385" s="165" t="str">
        <f>analysis!C2395</f>
        <v>no</v>
      </c>
    </row>
    <row r="2386">
      <c r="A2386" s="165" t="str">
        <f>analysis!C2396</f>
        <v>ce</v>
      </c>
    </row>
    <row r="2387">
      <c r="A2387" s="165" t="str">
        <f>analysis!C2397</f>
        <v>abhinipphādeyya</v>
      </c>
    </row>
    <row r="2388">
      <c r="A2388" s="165" t="str">
        <f>analysis!C2398</f>
        <v>yatassa</v>
      </c>
    </row>
    <row r="2389">
      <c r="A2389" s="165" t="str">
        <f>analysis!C2399</f>
        <v>- yato</v>
      </c>
    </row>
    <row r="2390">
      <c r="A2390" s="165" t="str">
        <f>analysis!C2400</f>
        <v>- assa</v>
      </c>
    </row>
    <row r="2391">
      <c r="A2391" s="165" t="str">
        <f>analysis!C2401</f>
        <v>cīvaracetāpannaṃ</v>
      </c>
    </row>
    <row r="2392">
      <c r="A2392" s="165" t="str">
        <f>analysis!C2402</f>
        <v>ābhataṃ</v>
      </c>
    </row>
    <row r="2393">
      <c r="A2393" s="165" t="str">
        <f>analysis!C2403</f>
        <v>tattha</v>
      </c>
    </row>
    <row r="2394">
      <c r="A2394" s="165" t="str">
        <f>analysis!C2404</f>
        <v>sāmaṃ</v>
      </c>
    </row>
    <row r="2395">
      <c r="A2395" s="165" t="str">
        <f>analysis!C2405</f>
        <v>vā</v>
      </c>
    </row>
    <row r="2396">
      <c r="A2396" s="165" t="str">
        <f>analysis!C2406</f>
        <v>gantabbaṃ</v>
      </c>
    </row>
    <row r="2397">
      <c r="A2397" s="165" t="str">
        <f>analysis!C2407</f>
        <v>dūto</v>
      </c>
    </row>
    <row r="2398">
      <c r="A2398" s="165" t="str">
        <f>analysis!C2408</f>
        <v>vā</v>
      </c>
    </row>
    <row r="2399">
      <c r="A2399" s="165" t="str">
        <f>analysis!C2409</f>
        <v>pāhetabbo</v>
      </c>
    </row>
    <row r="2400">
      <c r="A2400" s="165" t="str">
        <f>analysis!C2410</f>
        <v/>
      </c>
    </row>
    <row r="2401">
      <c r="A2401" s="165" t="str">
        <f>analysis!C2411</f>
        <v>yaṃ kho tumhe āyasmanto bhikkhuṃ uddissa cīvaracetāpannaṃ pahiṇittha, na taṃ tassa bhikkhuno kiñci atthaṃ anubhoti</v>
      </c>
    </row>
    <row r="2402">
      <c r="A2402" s="165" t="str">
        <f>analysis!C2412</f>
        <v>yaṃ</v>
      </c>
    </row>
    <row r="2403">
      <c r="A2403" s="165" t="str">
        <f>analysis!C2413</f>
        <v>kho</v>
      </c>
    </row>
    <row r="2404">
      <c r="A2404" s="165" t="str">
        <f>analysis!C2414</f>
        <v>tumhe</v>
      </c>
    </row>
    <row r="2405">
      <c r="A2405" s="165" t="str">
        <f>analysis!C2415</f>
        <v>āyasmanto</v>
      </c>
    </row>
    <row r="2406">
      <c r="A2406" s="165" t="str">
        <f>analysis!C2416</f>
        <v>bhikkhuṃ</v>
      </c>
    </row>
    <row r="2407">
      <c r="A2407" s="165" t="str">
        <f>analysis!C2417</f>
        <v>uddissa</v>
      </c>
    </row>
    <row r="2408">
      <c r="A2408" s="165" t="str">
        <f>analysis!C2418</f>
        <v>cīvaracetāpannaṃ</v>
      </c>
    </row>
    <row r="2409">
      <c r="A2409" s="165" t="str">
        <f>analysis!C2419</f>
        <v>pahiṇittha</v>
      </c>
    </row>
    <row r="2410">
      <c r="A2410" s="165" t="str">
        <f>analysis!C2420</f>
        <v>na</v>
      </c>
    </row>
    <row r="2411">
      <c r="A2411" s="165" t="str">
        <f>analysis!C2421</f>
        <v>taṃ</v>
      </c>
    </row>
    <row r="2412">
      <c r="A2412" s="165" t="str">
        <f>analysis!C2422</f>
        <v>tassa</v>
      </c>
    </row>
    <row r="2413">
      <c r="A2413" s="165" t="str">
        <f>analysis!C2423</f>
        <v>bhikkhuno</v>
      </c>
    </row>
    <row r="2414">
      <c r="A2414" s="165" t="str">
        <f>analysis!C2424</f>
        <v>kiñci</v>
      </c>
    </row>
    <row r="2415">
      <c r="A2415" s="165" t="str">
        <f>analysis!C2425</f>
        <v>atthaṃ</v>
      </c>
    </row>
    <row r="2416">
      <c r="A2416" s="165" t="str">
        <f>analysis!C2426</f>
        <v>anubhoti</v>
      </c>
    </row>
    <row r="2417">
      <c r="A2417" s="165" t="str">
        <f>analysis!C2427</f>
        <v/>
      </c>
    </row>
    <row r="2418">
      <c r="A2418" s="165" t="str">
        <f>analysis!C2428</f>
        <v>yuñjant'āyasmanto sakaṃ, mā vo sakaṃ vinassā'ti, ayaṃ tattha sāmīci.</v>
      </c>
    </row>
    <row r="2419">
      <c r="A2419" s="165" t="str">
        <f>analysis!C2429</f>
        <v>yuñjantāyasmanto</v>
      </c>
    </row>
    <row r="2420">
      <c r="A2420" s="165" t="str">
        <f>analysis!C2430</f>
        <v>- yuñjantu</v>
      </c>
    </row>
    <row r="2421">
      <c r="A2421" s="165" t="str">
        <f>analysis!C2431</f>
        <v>- āyasmanto</v>
      </c>
    </row>
    <row r="2422">
      <c r="A2422" s="165" t="str">
        <f>analysis!C2432</f>
        <v>sakaṃ</v>
      </c>
    </row>
    <row r="2423">
      <c r="A2423" s="165" t="str">
        <f>analysis!C2433</f>
        <v>mā</v>
      </c>
    </row>
    <row r="2424">
      <c r="A2424" s="165" t="str">
        <f>analysis!C2434</f>
        <v>vo</v>
      </c>
    </row>
    <row r="2425">
      <c r="A2425" s="165" t="str">
        <f>analysis!C2435</f>
        <v>sakaṃ</v>
      </c>
    </row>
    <row r="2426">
      <c r="A2426" s="165" t="str">
        <f>analysis!C2436</f>
        <v>vinassāti</v>
      </c>
    </row>
    <row r="2427">
      <c r="A2427" s="165" t="str">
        <f>analysis!C2437</f>
        <v>- vinassa</v>
      </c>
    </row>
    <row r="2428">
      <c r="A2428" s="165" t="str">
        <f>analysis!C2438</f>
        <v>- iti</v>
      </c>
    </row>
    <row r="2429">
      <c r="A2429" s="165" t="str">
        <f>analysis!C2439</f>
        <v>ayaṃ</v>
      </c>
    </row>
    <row r="2430">
      <c r="A2430" s="165" t="str">
        <f>analysis!C2440</f>
        <v>tattha</v>
      </c>
    </row>
    <row r="2431">
      <c r="A2431" s="165" t="str">
        <f>analysis!C2441</f>
        <v>sāmīci</v>
      </c>
    </row>
    <row r="2432">
      <c r="A2432" s="165" t="str">
        <f>analysis!C2442</f>
        <v/>
      </c>
    </row>
    <row r="2433">
      <c r="A2433" s="165" t="str">
        <f>analysis!C2443</f>
        <v>cīvaravaggo paṭhamo.</v>
      </c>
    </row>
    <row r="2434">
      <c r="A2434" s="165" t="str">
        <f>analysis!C2444</f>
        <v>cīvaravaggo</v>
      </c>
    </row>
    <row r="2435">
      <c r="A2435" s="165" t="str">
        <f>analysis!C2445</f>
        <v>- cīvara</v>
      </c>
    </row>
    <row r="2436">
      <c r="A2436" s="165" t="str">
        <f>analysis!C2446</f>
        <v>- vaggo</v>
      </c>
    </row>
    <row r="2437">
      <c r="A2437" s="165" t="str">
        <f>analysis!C2447</f>
        <v>paṭhamo</v>
      </c>
    </row>
    <row r="2438">
      <c r="A2438" s="165" t="str">
        <f>analysis!C2448</f>
        <v/>
      </c>
    </row>
    <row r="2439">
      <c r="A2439" s="165" t="str">
        <f>analysis!C2449</f>
        <v>yo pana bhikkhu kosiyamissakaṃ santhataṃ kārāpeyya, nissaggiyaṃ pācittiyaṃ.</v>
      </c>
    </row>
    <row r="2440">
      <c r="A2440" s="165" t="str">
        <f>analysis!C2450</f>
        <v>NP 11</v>
      </c>
    </row>
    <row r="2441">
      <c r="A2441" s="165" t="str">
        <f>analysis!C2451</f>
        <v>yo</v>
      </c>
    </row>
    <row r="2442">
      <c r="A2442" s="165" t="str">
        <f>analysis!C2452</f>
        <v>pana</v>
      </c>
    </row>
    <row r="2443">
      <c r="A2443" s="165" t="str">
        <f>analysis!C2453</f>
        <v>bhikkhu</v>
      </c>
    </row>
    <row r="2444">
      <c r="A2444" s="165" t="str">
        <f>analysis!C2454</f>
        <v>kosiyamissakaṃ</v>
      </c>
    </row>
    <row r="2445">
      <c r="A2445" s="165" t="str">
        <f>analysis!C2455</f>
        <v>- kosiya</v>
      </c>
    </row>
    <row r="2446">
      <c r="A2446" s="165" t="str">
        <f>analysis!C2456</f>
        <v>- missakaṃ</v>
      </c>
    </row>
    <row r="2447">
      <c r="A2447" s="165" t="str">
        <f>analysis!C2457</f>
        <v>santhataṃ</v>
      </c>
    </row>
    <row r="2448">
      <c r="A2448" s="165" t="str">
        <f>analysis!C2458</f>
        <v>kārāpeyya</v>
      </c>
    </row>
    <row r="2449">
      <c r="A2449" s="165" t="str">
        <f>analysis!C2459</f>
        <v>nissaggiyaṃ</v>
      </c>
    </row>
    <row r="2450">
      <c r="A2450" s="165" t="str">
        <f>analysis!C2460</f>
        <v>pācittiyaṃ</v>
      </c>
    </row>
    <row r="2451">
      <c r="A2451" s="165" t="str">
        <f>analysis!C2461</f>
        <v/>
      </c>
    </row>
    <row r="2452">
      <c r="A2452" s="165" t="str">
        <f>analysis!C2462</f>
        <v>yo pana bhikkhu suddhakāḷakānaṃ eḷakalomānaṃ santhataṃ kārāpeyya, nissaggiyaṃ pācittiyaṃ.</v>
      </c>
    </row>
    <row r="2453">
      <c r="A2453" s="165" t="str">
        <f>analysis!C2463</f>
        <v>NP 12</v>
      </c>
    </row>
    <row r="2454">
      <c r="A2454" s="165" t="str">
        <f>analysis!C2464</f>
        <v>yo</v>
      </c>
    </row>
    <row r="2455">
      <c r="A2455" s="165" t="str">
        <f>analysis!C2465</f>
        <v>pana</v>
      </c>
    </row>
    <row r="2456">
      <c r="A2456" s="165" t="str">
        <f>analysis!C2466</f>
        <v>bhikkhu</v>
      </c>
    </row>
    <row r="2457">
      <c r="A2457" s="165" t="str">
        <f>analysis!C2467</f>
        <v>suddhakāḷakānaṃ</v>
      </c>
    </row>
    <row r="2458">
      <c r="A2458" s="165" t="str">
        <f>analysis!C2468</f>
        <v>- suddha</v>
      </c>
    </row>
    <row r="2459">
      <c r="A2459" s="165" t="str">
        <f>analysis!C2469</f>
        <v>- kāḷakānaṃ</v>
      </c>
    </row>
    <row r="2460">
      <c r="A2460" s="165" t="str">
        <f>analysis!C2470</f>
        <v>eḷakalomānaṃ</v>
      </c>
    </row>
    <row r="2461">
      <c r="A2461" s="165" t="str">
        <f>analysis!C2471</f>
        <v>- eḷaka</v>
      </c>
    </row>
    <row r="2462">
      <c r="A2462" s="165" t="str">
        <f>analysis!C2472</f>
        <v>- lomānaṃ</v>
      </c>
    </row>
    <row r="2463">
      <c r="A2463" s="165" t="str">
        <f>analysis!C2473</f>
        <v>santhataṃ</v>
      </c>
    </row>
    <row r="2464">
      <c r="A2464" s="165" t="str">
        <f>analysis!C2474</f>
        <v>kārāpeyya</v>
      </c>
    </row>
    <row r="2465">
      <c r="A2465" s="165" t="str">
        <f>analysis!C2475</f>
        <v>nissaggiyaṃ</v>
      </c>
    </row>
    <row r="2466">
      <c r="A2466" s="165" t="str">
        <f>analysis!C2476</f>
        <v>pācittiyaṃ</v>
      </c>
    </row>
    <row r="2467">
      <c r="A2467" s="165" t="str">
        <f>analysis!C2477</f>
        <v/>
      </c>
    </row>
    <row r="2468">
      <c r="A2468" s="165" t="str">
        <f>analysis!C2478</f>
        <v>navaṃ pana bhikkhunā santhataṃ kārayamānena dve bhāgā suddhakāḷakānaṃ eḷakalomānaṃ ādātabbā, tatiyaṃ odātānaṃ, catutthaṃ gocariyānaṃ.</v>
      </c>
    </row>
    <row r="2469">
      <c r="A2469" s="165" t="str">
        <f>analysis!C2479</f>
        <v>NP 13</v>
      </c>
    </row>
    <row r="2470">
      <c r="A2470" s="165" t="str">
        <f>analysis!C2480</f>
        <v>navaṃ</v>
      </c>
    </row>
    <row r="2471">
      <c r="A2471" s="165" t="str">
        <f>analysis!C2481</f>
        <v>pana</v>
      </c>
    </row>
    <row r="2472">
      <c r="A2472" s="165" t="str">
        <f>analysis!C2482</f>
        <v>bhikkhunā</v>
      </c>
    </row>
    <row r="2473">
      <c r="A2473" s="165" t="str">
        <f>analysis!C2483</f>
        <v>santhataṃ</v>
      </c>
    </row>
    <row r="2474">
      <c r="A2474" s="165" t="str">
        <f>analysis!C2484</f>
        <v>kārayamānena</v>
      </c>
    </row>
    <row r="2475">
      <c r="A2475" s="165" t="str">
        <f>analysis!C2485</f>
        <v>dve</v>
      </c>
    </row>
    <row r="2476">
      <c r="A2476" s="165" t="str">
        <f>analysis!C2486</f>
        <v>bhāgā</v>
      </c>
    </row>
    <row r="2477">
      <c r="A2477" s="165" t="str">
        <f>analysis!C2487</f>
        <v>suddhakāḷakānaṃ</v>
      </c>
    </row>
    <row r="2478">
      <c r="A2478" s="165" t="str">
        <f>analysis!C2488</f>
        <v>eḷakalomānaṃ</v>
      </c>
    </row>
    <row r="2479">
      <c r="A2479" s="165" t="str">
        <f>analysis!C2489</f>
        <v>ādātabbā</v>
      </c>
    </row>
    <row r="2480">
      <c r="A2480" s="165" t="str">
        <f>analysis!C2490</f>
        <v>tatiyaṃ</v>
      </c>
    </row>
    <row r="2481">
      <c r="A2481" s="165" t="str">
        <f>analysis!C2491</f>
        <v>odātānaṃ</v>
      </c>
    </row>
    <row r="2482">
      <c r="A2482" s="165" t="str">
        <f>analysis!C2492</f>
        <v>catutthaṃ</v>
      </c>
    </row>
    <row r="2483">
      <c r="A2483" s="165" t="str">
        <f>analysis!C2493</f>
        <v>gocariyānaṃ</v>
      </c>
    </row>
    <row r="2484">
      <c r="A2484" s="165" t="str">
        <f>analysis!C2494</f>
        <v/>
      </c>
    </row>
    <row r="2485">
      <c r="A2485" s="165" t="str">
        <f>analysis!C2495</f>
        <v>anādā ce bhikkhu dve bhāge suddhakāḷakānaṃ eḷakalomānaṃ, tatiyaṃ odātānaṃ, catutthaṃ gocariyānaṃ, navaṃ santhataṃ kārāpeyya, nissaggiyaṃ pācittiyaṃ.</v>
      </c>
    </row>
    <row r="2486">
      <c r="A2486" s="165" t="str">
        <f>analysis!C2496</f>
        <v>anādā</v>
      </c>
    </row>
    <row r="2487">
      <c r="A2487" s="165" t="str">
        <f>analysis!C2497</f>
        <v>ce</v>
      </c>
    </row>
    <row r="2488">
      <c r="A2488" s="165" t="str">
        <f>analysis!C2498</f>
        <v>bhikkhu</v>
      </c>
    </row>
    <row r="2489">
      <c r="A2489" s="165" t="str">
        <f>analysis!C2499</f>
        <v>dve</v>
      </c>
    </row>
    <row r="2490">
      <c r="A2490" s="165" t="str">
        <f>analysis!C2500</f>
        <v>bhāge</v>
      </c>
    </row>
    <row r="2491">
      <c r="A2491" s="165" t="str">
        <f>analysis!C2501</f>
        <v>suddhakāḷakānaṃ</v>
      </c>
    </row>
    <row r="2492">
      <c r="A2492" s="165" t="str">
        <f>analysis!C2502</f>
        <v>eḷakalomānaṃ</v>
      </c>
    </row>
    <row r="2493">
      <c r="A2493" s="165" t="str">
        <f>analysis!C2503</f>
        <v>tatiyaṃ</v>
      </c>
    </row>
    <row r="2494">
      <c r="A2494" s="165" t="str">
        <f>analysis!C2504</f>
        <v>odātānaṃ</v>
      </c>
    </row>
    <row r="2495">
      <c r="A2495" s="165" t="str">
        <f>analysis!C2505</f>
        <v>catutthaṃ</v>
      </c>
    </row>
    <row r="2496">
      <c r="A2496" s="165" t="str">
        <f>analysis!C2506</f>
        <v>gocariyānaṃ</v>
      </c>
    </row>
    <row r="2497">
      <c r="A2497" s="165" t="str">
        <f>analysis!C2507</f>
        <v>navaṃ</v>
      </c>
    </row>
    <row r="2498">
      <c r="A2498" s="165" t="str">
        <f>analysis!C2508</f>
        <v>santhataṃ</v>
      </c>
    </row>
    <row r="2499">
      <c r="A2499" s="165" t="str">
        <f>analysis!C2509</f>
        <v>kārāpeyya</v>
      </c>
    </row>
    <row r="2500">
      <c r="A2500" s="165" t="str">
        <f>analysis!C2510</f>
        <v>nissaggiyaṃ</v>
      </c>
    </row>
    <row r="2501">
      <c r="A2501" s="165" t="str">
        <f>analysis!C2511</f>
        <v>pācittiyaṃ</v>
      </c>
    </row>
    <row r="2502">
      <c r="A2502" s="165" t="str">
        <f>analysis!C2512</f>
        <v/>
      </c>
    </row>
    <row r="2503">
      <c r="A2503" s="165" t="str">
        <f>analysis!C2513</f>
        <v>navaṃ pana bhikkhunā santhataṃ kārāpetvā chabbassāni dhāretabbaṃ</v>
      </c>
    </row>
    <row r="2504">
      <c r="A2504" s="165" t="str">
        <f>analysis!C2514</f>
        <v>NP 14</v>
      </c>
    </row>
    <row r="2505">
      <c r="A2505" s="165" t="str">
        <f>analysis!C2515</f>
        <v>navaṃ</v>
      </c>
    </row>
    <row r="2506">
      <c r="A2506" s="165" t="str">
        <f>analysis!C2516</f>
        <v>pana</v>
      </c>
    </row>
    <row r="2507">
      <c r="A2507" s="165" t="str">
        <f>analysis!C2517</f>
        <v>bhikkhunā</v>
      </c>
    </row>
    <row r="2508">
      <c r="A2508" s="165" t="str">
        <f>analysis!C2518</f>
        <v>santhataṃ</v>
      </c>
    </row>
    <row r="2509">
      <c r="A2509" s="165" t="str">
        <f>analysis!C2519</f>
        <v>kārāpetvā</v>
      </c>
    </row>
    <row r="2510">
      <c r="A2510" s="165" t="str">
        <f>analysis!C2520</f>
        <v>chabbassāni</v>
      </c>
    </row>
    <row r="2511">
      <c r="A2511" s="165" t="str">
        <f>analysis!C2521</f>
        <v>- cha</v>
      </c>
    </row>
    <row r="2512">
      <c r="A2512" s="165" t="str">
        <f>analysis!C2522</f>
        <v>- vassāni</v>
      </c>
    </row>
    <row r="2513">
      <c r="A2513" s="165" t="str">
        <f>analysis!C2523</f>
        <v>dhāretabbaṃ</v>
      </c>
    </row>
    <row r="2514">
      <c r="A2514" s="165" t="str">
        <f>analysis!C2524</f>
        <v/>
      </c>
    </row>
    <row r="2515">
      <c r="A2515" s="165" t="str">
        <f>analysis!C2525</f>
        <v>orena ce channaṃ vassānaṃ taṃ santhataṃ vissajjetvā vā avissajjetvā vā aññaṃ navaṃ santhataṃ kārāpeyya aññatra bhikkhusammutiyā, nissaggiyaṃ pācittiyaṃ.</v>
      </c>
    </row>
    <row r="2516">
      <c r="A2516" s="165" t="str">
        <f>analysis!C2526</f>
        <v>orena</v>
      </c>
    </row>
    <row r="2517">
      <c r="A2517" s="165" t="str">
        <f>analysis!C2527</f>
        <v>ce</v>
      </c>
    </row>
    <row r="2518">
      <c r="A2518" s="165" t="str">
        <f>analysis!C2528</f>
        <v>channaṃ</v>
      </c>
    </row>
    <row r="2519">
      <c r="A2519" s="165" t="str">
        <f>analysis!C2529</f>
        <v>vassānaṃ</v>
      </c>
    </row>
    <row r="2520">
      <c r="A2520" s="165" t="str">
        <f>analysis!C2530</f>
        <v>taṃ</v>
      </c>
    </row>
    <row r="2521">
      <c r="A2521" s="165" t="str">
        <f>analysis!C2531</f>
        <v>santhataṃ</v>
      </c>
    </row>
    <row r="2522">
      <c r="A2522" s="165" t="str">
        <f>analysis!C2532</f>
        <v>vissajjetvā</v>
      </c>
    </row>
    <row r="2523">
      <c r="A2523" s="165" t="str">
        <f>analysis!C2533</f>
        <v>vā</v>
      </c>
    </row>
    <row r="2524">
      <c r="A2524" s="165" t="str">
        <f>analysis!C2534</f>
        <v>avissajjetvā</v>
      </c>
    </row>
    <row r="2525">
      <c r="A2525" s="165" t="str">
        <f>analysis!C2535</f>
        <v>vā</v>
      </c>
    </row>
    <row r="2526">
      <c r="A2526" s="165" t="str">
        <f>analysis!C2536</f>
        <v>aññaṃ</v>
      </c>
    </row>
    <row r="2527">
      <c r="A2527" s="165" t="str">
        <f>analysis!C2537</f>
        <v>navaṃ</v>
      </c>
    </row>
    <row r="2528">
      <c r="A2528" s="165" t="str">
        <f>analysis!C2538</f>
        <v>santhataṃ</v>
      </c>
    </row>
    <row r="2529">
      <c r="A2529" s="165" t="str">
        <f>analysis!C2539</f>
        <v>kārāpeyya</v>
      </c>
    </row>
    <row r="2530">
      <c r="A2530" s="165" t="str">
        <f>analysis!C2540</f>
        <v>aññatra</v>
      </c>
    </row>
    <row r="2531">
      <c r="A2531" s="165" t="str">
        <f>analysis!C2541</f>
        <v>bhikkhusammutiyā</v>
      </c>
    </row>
    <row r="2532">
      <c r="A2532" s="165" t="str">
        <f>analysis!C2542</f>
        <v>nissaggiyaṃ</v>
      </c>
    </row>
    <row r="2533">
      <c r="A2533" s="165" t="str">
        <f>analysis!C2543</f>
        <v>pācittiyaṃ</v>
      </c>
    </row>
    <row r="2534">
      <c r="A2534" s="165" t="str">
        <f>analysis!C2544</f>
        <v/>
      </c>
    </row>
    <row r="2535">
      <c r="A2535" s="165" t="str">
        <f>analysis!C2545</f>
        <v>nisīdanasanthataṃ pana bhikkhunā kārayamānena purāṇasanthatassa sāmantā sugatavidatthi ādātabbā dubbaṇṇakaraṇāya.</v>
      </c>
    </row>
    <row r="2536">
      <c r="A2536" s="165" t="str">
        <f>analysis!C2546</f>
        <v>NP 15</v>
      </c>
    </row>
    <row r="2537">
      <c r="A2537" s="165" t="str">
        <f>analysis!C2547</f>
        <v>nisīdanasanthataṃ</v>
      </c>
    </row>
    <row r="2538">
      <c r="A2538" s="165" t="str">
        <f>analysis!C2548</f>
        <v>- nisīdana</v>
      </c>
    </row>
    <row r="2539">
      <c r="A2539" s="165" t="str">
        <f>analysis!C2549</f>
        <v>- santhataṃ</v>
      </c>
    </row>
    <row r="2540">
      <c r="A2540" s="165" t="str">
        <f>analysis!C2550</f>
        <v>pana</v>
      </c>
    </row>
    <row r="2541">
      <c r="A2541" s="165" t="str">
        <f>analysis!C2551</f>
        <v>bhikkhunā</v>
      </c>
    </row>
    <row r="2542">
      <c r="A2542" s="165" t="str">
        <f>analysis!C2552</f>
        <v>kārayamānena</v>
      </c>
    </row>
    <row r="2543">
      <c r="A2543" s="165" t="str">
        <f>analysis!C2553</f>
        <v>purāṇasanthatassa</v>
      </c>
    </row>
    <row r="2544">
      <c r="A2544" s="165" t="str">
        <f>analysis!C2554</f>
        <v>- purāṇa</v>
      </c>
    </row>
    <row r="2545">
      <c r="A2545" s="165" t="str">
        <f>analysis!C2555</f>
        <v>- santhatassa</v>
      </c>
    </row>
    <row r="2546">
      <c r="A2546" s="165" t="str">
        <f>analysis!C2556</f>
        <v>sāmantā</v>
      </c>
    </row>
    <row r="2547">
      <c r="A2547" s="165" t="str">
        <f>analysis!C2557</f>
        <v>sugatavidatthi</v>
      </c>
    </row>
    <row r="2548">
      <c r="A2548" s="165" t="str">
        <f>analysis!C2558</f>
        <v>- sugata</v>
      </c>
    </row>
    <row r="2549">
      <c r="A2549" s="165" t="str">
        <f>analysis!C2559</f>
        <v>- vidatthi</v>
      </c>
    </row>
    <row r="2550">
      <c r="A2550" s="165" t="str">
        <f>analysis!C2560</f>
        <v>ādātabbā</v>
      </c>
    </row>
    <row r="2551">
      <c r="A2551" s="165" t="str">
        <f>analysis!C2561</f>
        <v>dubbaṇṇakaraṇāya</v>
      </c>
    </row>
    <row r="2552">
      <c r="A2552" s="165" t="str">
        <f>analysis!C2562</f>
        <v>- dubbaṇṇa</v>
      </c>
    </row>
    <row r="2553">
      <c r="A2553" s="165" t="str">
        <f>analysis!C2563</f>
        <v>- karaṇāya</v>
      </c>
    </row>
    <row r="2554">
      <c r="A2554" s="165" t="str">
        <f>analysis!C2564</f>
        <v/>
      </c>
    </row>
    <row r="2555">
      <c r="A2555" s="165" t="str">
        <f>analysis!C2565</f>
        <v>anādā ce bhikkhu purāṇasantha tassa sāmantā sugatavidatthiṃ, navaṃ nisīdanasanthataṃ kārāpeyya, nissaggiyaṃ pācittiyaṃ.</v>
      </c>
    </row>
    <row r="2556">
      <c r="A2556" s="165" t="str">
        <f>analysis!C2566</f>
        <v>anādā</v>
      </c>
    </row>
    <row r="2557">
      <c r="A2557" s="165" t="str">
        <f>analysis!C2567</f>
        <v>ce</v>
      </c>
    </row>
    <row r="2558">
      <c r="A2558" s="165" t="str">
        <f>analysis!C2568</f>
        <v>bhikkhu</v>
      </c>
    </row>
    <row r="2559">
      <c r="A2559" s="165" t="str">
        <f>analysis!C2569</f>
        <v>purāṇasanthatassa</v>
      </c>
    </row>
    <row r="2560">
      <c r="A2560" s="165" t="str">
        <f>analysis!C2570</f>
        <v>sāmantā</v>
      </c>
    </row>
    <row r="2561">
      <c r="A2561" s="165" t="str">
        <f>analysis!C2571</f>
        <v>sugatavidatthiṃ</v>
      </c>
    </row>
    <row r="2562">
      <c r="A2562" s="165" t="str">
        <f>analysis!C2572</f>
        <v>navaṃ</v>
      </c>
    </row>
    <row r="2563">
      <c r="A2563" s="165" t="str">
        <f>analysis!C2573</f>
        <v>nisīdanasanthataṃ</v>
      </c>
    </row>
    <row r="2564">
      <c r="A2564" s="165" t="str">
        <f>analysis!C2574</f>
        <v>kārāpeyya</v>
      </c>
    </row>
    <row r="2565">
      <c r="A2565" s="165" t="str">
        <f>analysis!C2575</f>
        <v>nissaggiyaṃ</v>
      </c>
    </row>
    <row r="2566">
      <c r="A2566" s="165" t="str">
        <f>analysis!C2576</f>
        <v>pācittiyaṃ</v>
      </c>
    </row>
    <row r="2567">
      <c r="A2567" s="165" t="str">
        <f>analysis!C2577</f>
        <v/>
      </c>
    </row>
    <row r="2568">
      <c r="A2568" s="165" t="str">
        <f>analysis!C2578</f>
        <v>bhikkhuno pan'eva addhānamaggappaṭipannassa eḷakalomāni uppajjeyyuṃ, ākaṅkhamānena bhikkhunā paṭiggahetabbāni, paṭiggahetvā tiyojanaparamaṃ sahatthā haritabbāni asante hārake.</v>
      </c>
    </row>
    <row r="2569">
      <c r="A2569" s="165" t="str">
        <f>analysis!C2579</f>
        <v>NP 16</v>
      </c>
    </row>
    <row r="2570">
      <c r="A2570" s="165" t="str">
        <f>analysis!C2580</f>
        <v>bhikkhuno</v>
      </c>
    </row>
    <row r="2571">
      <c r="A2571" s="165" t="str">
        <f>analysis!C2581</f>
        <v>paneva</v>
      </c>
    </row>
    <row r="2572">
      <c r="A2572" s="165" t="str">
        <f>analysis!C2582</f>
        <v>addhānamaggappaṭipannassa</v>
      </c>
    </row>
    <row r="2573">
      <c r="A2573" s="165" t="str">
        <f>analysis!C2583</f>
        <v>- addhāna</v>
      </c>
    </row>
    <row r="2574">
      <c r="A2574" s="165" t="str">
        <f>analysis!C2584</f>
        <v>- magga</v>
      </c>
    </row>
    <row r="2575">
      <c r="A2575" s="165" t="str">
        <f>analysis!C2585</f>
        <v>- paṭipannassa</v>
      </c>
    </row>
    <row r="2576">
      <c r="A2576" s="165" t="str">
        <f>analysis!C2586</f>
        <v>eḷakalomāni</v>
      </c>
    </row>
    <row r="2577">
      <c r="A2577" s="165" t="str">
        <f>analysis!C2587</f>
        <v>uppajjeyyuṃ</v>
      </c>
    </row>
    <row r="2578">
      <c r="A2578" s="165" t="str">
        <f>analysis!C2588</f>
        <v>ākaṅkhamānena</v>
      </c>
    </row>
    <row r="2579">
      <c r="A2579" s="165" t="str">
        <f>analysis!C2589</f>
        <v>bhikkhunā</v>
      </c>
    </row>
    <row r="2580">
      <c r="A2580" s="165" t="str">
        <f>analysis!C2590</f>
        <v>paṭiggahetabbāni</v>
      </c>
    </row>
    <row r="2581">
      <c r="A2581" s="165" t="str">
        <f>analysis!C2591</f>
        <v>paṭiggahetvā</v>
      </c>
    </row>
    <row r="2582">
      <c r="A2582" s="165" t="str">
        <f>analysis!C2592</f>
        <v>tiyojanaparamaṃ</v>
      </c>
    </row>
    <row r="2583">
      <c r="A2583" s="165" t="str">
        <f>analysis!C2593</f>
        <v>- ti</v>
      </c>
    </row>
    <row r="2584">
      <c r="A2584" s="165" t="str">
        <f>analysis!C2594</f>
        <v>- yojana</v>
      </c>
    </row>
    <row r="2585">
      <c r="A2585" s="165" t="str">
        <f>analysis!C2595</f>
        <v>- paramaṃ</v>
      </c>
    </row>
    <row r="2586">
      <c r="A2586" s="165" t="str">
        <f>analysis!C2596</f>
        <v>sahatthā</v>
      </c>
    </row>
    <row r="2587">
      <c r="A2587" s="165" t="str">
        <f>analysis!C2597</f>
        <v>- sa</v>
      </c>
    </row>
    <row r="2588">
      <c r="A2588" s="165" t="str">
        <f>analysis!C2598</f>
        <v>- hatthā</v>
      </c>
    </row>
    <row r="2589">
      <c r="A2589" s="165" t="str">
        <f>analysis!C2599</f>
        <v>haritabbāni</v>
      </c>
    </row>
    <row r="2590">
      <c r="A2590" s="165" t="str">
        <f>analysis!C2600</f>
        <v>asante</v>
      </c>
    </row>
    <row r="2591">
      <c r="A2591" s="165" t="str">
        <f>analysis!C2601</f>
        <v>hārake</v>
      </c>
    </row>
    <row r="2592">
      <c r="A2592" s="165" t="str">
        <f>analysis!C2602</f>
        <v/>
      </c>
    </row>
    <row r="2593">
      <c r="A2593" s="165" t="str">
        <f>analysis!C2603</f>
        <v>tato ce uttari hareyya, asante'pi hārake, nissaggiyaṃ pācittiyaṃ.</v>
      </c>
    </row>
    <row r="2594">
      <c r="A2594" s="165" t="str">
        <f>analysis!C2604</f>
        <v>tato</v>
      </c>
    </row>
    <row r="2595">
      <c r="A2595" s="165" t="str">
        <f>analysis!C2605</f>
        <v>ce</v>
      </c>
    </row>
    <row r="2596">
      <c r="A2596" s="165" t="str">
        <f>analysis!C2606</f>
        <v>uttari</v>
      </c>
    </row>
    <row r="2597">
      <c r="A2597" s="165" t="str">
        <f>analysis!C2607</f>
        <v>hareyya</v>
      </c>
    </row>
    <row r="2598">
      <c r="A2598" s="165" t="str">
        <f>analysis!C2608</f>
        <v>asantepi</v>
      </c>
    </row>
    <row r="2599">
      <c r="A2599" s="165" t="str">
        <f>analysis!C2609</f>
        <v>- asante</v>
      </c>
    </row>
    <row r="2600">
      <c r="A2600" s="165" t="str">
        <f>analysis!C2610</f>
        <v>- api</v>
      </c>
    </row>
    <row r="2601">
      <c r="A2601" s="165" t="str">
        <f>analysis!C2611</f>
        <v>hārake</v>
      </c>
    </row>
    <row r="2602">
      <c r="A2602" s="165" t="str">
        <f>analysis!C2612</f>
        <v>nissaggiyaṃ</v>
      </c>
    </row>
    <row r="2603">
      <c r="A2603" s="165" t="str">
        <f>analysis!C2613</f>
        <v>pācittiyaṃ</v>
      </c>
    </row>
    <row r="2604">
      <c r="A2604" s="165" t="str">
        <f>analysis!C2614</f>
        <v/>
      </c>
    </row>
    <row r="2605">
      <c r="A2605" s="165" t="str">
        <f>analysis!C2615</f>
        <v>yo pana bhikkhu aññātikāya bhikkhuniyā eḷakalomāni dhovāpeyya vā rajāpeyya vā vijaṭāpeyya vā, nissaggiyaṃ pācittiyaṃ.</v>
      </c>
    </row>
    <row r="2606">
      <c r="A2606" s="165" t="str">
        <f>analysis!C2616</f>
        <v>NP 17</v>
      </c>
    </row>
    <row r="2607">
      <c r="A2607" s="165" t="str">
        <f>analysis!C2617</f>
        <v>yo</v>
      </c>
    </row>
    <row r="2608">
      <c r="A2608" s="165" t="str">
        <f>analysis!C2618</f>
        <v>pana</v>
      </c>
    </row>
    <row r="2609">
      <c r="A2609" s="165" t="str">
        <f>analysis!C2619</f>
        <v>bhikkhu</v>
      </c>
    </row>
    <row r="2610">
      <c r="A2610" s="165" t="str">
        <f>analysis!C2620</f>
        <v>aññātikāya</v>
      </c>
    </row>
    <row r="2611">
      <c r="A2611" s="165" t="str">
        <f>analysis!C2621</f>
        <v>bhikkhuniyā</v>
      </c>
    </row>
    <row r="2612">
      <c r="A2612" s="165" t="str">
        <f>analysis!C2622</f>
        <v>eḷakalomāni</v>
      </c>
    </row>
    <row r="2613">
      <c r="A2613" s="165" t="str">
        <f>analysis!C2623</f>
        <v>dhovāpeyya</v>
      </c>
    </row>
    <row r="2614">
      <c r="A2614" s="165" t="str">
        <f>analysis!C2624</f>
        <v>vā</v>
      </c>
    </row>
    <row r="2615">
      <c r="A2615" s="165" t="str">
        <f>analysis!C2625</f>
        <v>rajāpeyya</v>
      </c>
    </row>
    <row r="2616">
      <c r="A2616" s="165" t="str">
        <f>analysis!C2626</f>
        <v>vā</v>
      </c>
    </row>
    <row r="2617">
      <c r="A2617" s="165" t="str">
        <f>analysis!C2627</f>
        <v>vijaṭāpeyya</v>
      </c>
    </row>
    <row r="2618">
      <c r="A2618" s="165" t="str">
        <f>analysis!C2628</f>
        <v>vā</v>
      </c>
    </row>
    <row r="2619">
      <c r="A2619" s="165" t="str">
        <f>analysis!C2629</f>
        <v>nissaggiyaṃ</v>
      </c>
    </row>
    <row r="2620">
      <c r="A2620" s="165" t="str">
        <f>analysis!C2630</f>
        <v>pācittiyaṃ</v>
      </c>
    </row>
    <row r="2621">
      <c r="A2621" s="165" t="str">
        <f>analysis!C2631</f>
        <v/>
      </c>
    </row>
    <row r="2622">
      <c r="A2622" s="165" t="str">
        <f>analysis!C2632</f>
        <v>yo pana bhikkhu jātarūparajataṃ uggaṇheyya vā uggaṇhāpeyya vā upanikkhittaṃ vā sādiyeyya, nissaggiyaṃ pācittiyaṃ.</v>
      </c>
    </row>
    <row r="2623">
      <c r="A2623" s="165" t="str">
        <f>analysis!C2633</f>
        <v>NP 18</v>
      </c>
    </row>
    <row r="2624">
      <c r="A2624" s="165" t="str">
        <f>analysis!C2634</f>
        <v>yo</v>
      </c>
    </row>
    <row r="2625">
      <c r="A2625" s="165" t="str">
        <f>analysis!C2635</f>
        <v>pana</v>
      </c>
    </row>
    <row r="2626">
      <c r="A2626" s="165" t="str">
        <f>analysis!C2636</f>
        <v>bhikkhu</v>
      </c>
    </row>
    <row r="2627">
      <c r="A2627" s="165" t="str">
        <f>analysis!C2637</f>
        <v>jātarūparajataṃ</v>
      </c>
    </row>
    <row r="2628">
      <c r="A2628" s="165" t="str">
        <f>analysis!C2638</f>
        <v>- jātarūpa</v>
      </c>
    </row>
    <row r="2629">
      <c r="A2629" s="165" t="str">
        <f>analysis!C2639</f>
        <v>- - jāta</v>
      </c>
    </row>
    <row r="2630">
      <c r="A2630" s="165" t="str">
        <f>analysis!C2640</f>
        <v>- - rūpa</v>
      </c>
    </row>
    <row r="2631">
      <c r="A2631" s="165" t="str">
        <f>analysis!C2641</f>
        <v>- rajataṃ</v>
      </c>
    </row>
    <row r="2632">
      <c r="A2632" s="165" t="str">
        <f>analysis!C2642</f>
        <v>uggaṇheyya</v>
      </c>
    </row>
    <row r="2633">
      <c r="A2633" s="165" t="str">
        <f>analysis!C2643</f>
        <v>vā</v>
      </c>
    </row>
    <row r="2634">
      <c r="A2634" s="165" t="str">
        <f>analysis!C2644</f>
        <v>uggaṇhāpeyya</v>
      </c>
    </row>
    <row r="2635">
      <c r="A2635" s="165" t="str">
        <f>analysis!C2645</f>
        <v>vā</v>
      </c>
    </row>
    <row r="2636">
      <c r="A2636" s="165" t="str">
        <f>analysis!C2646</f>
        <v>upanikkhittaṃ</v>
      </c>
    </row>
    <row r="2637">
      <c r="A2637" s="165" t="str">
        <f>analysis!C2647</f>
        <v>vā</v>
      </c>
    </row>
    <row r="2638">
      <c r="A2638" s="165" t="str">
        <f>analysis!C2648</f>
        <v>sādiyeyya</v>
      </c>
    </row>
    <row r="2639">
      <c r="A2639" s="165" t="str">
        <f>analysis!C2649</f>
        <v>nissaggiyaṃ</v>
      </c>
    </row>
    <row r="2640">
      <c r="A2640" s="165" t="str">
        <f>analysis!C2650</f>
        <v>pācittiyaṃ</v>
      </c>
    </row>
    <row r="2641">
      <c r="A2641" s="165" t="str">
        <f>analysis!C2651</f>
        <v/>
      </c>
    </row>
    <row r="2642">
      <c r="A2642" s="165" t="str">
        <f>analysis!C2652</f>
        <v>yo pana bhikkhu nānappakārakaṃ rūpiyasaṃvohāraṃ samāpajjeyya, nissaggiyaṃ pācittiyaṃ.</v>
      </c>
    </row>
    <row r="2643">
      <c r="A2643" s="165" t="str">
        <f>analysis!C2653</f>
        <v>NP 19</v>
      </c>
    </row>
    <row r="2644">
      <c r="A2644" s="165" t="str">
        <f>analysis!C2654</f>
        <v>yo</v>
      </c>
    </row>
    <row r="2645">
      <c r="A2645" s="165" t="str">
        <f>analysis!C2655</f>
        <v>pana</v>
      </c>
    </row>
    <row r="2646">
      <c r="A2646" s="165" t="str">
        <f>analysis!C2656</f>
        <v>bhikkhu</v>
      </c>
    </row>
    <row r="2647">
      <c r="A2647" s="165" t="str">
        <f>analysis!C2657</f>
        <v>nānappakārakaṃ</v>
      </c>
    </row>
    <row r="2648">
      <c r="A2648" s="165" t="str">
        <f>analysis!C2658</f>
        <v>- nānā</v>
      </c>
    </row>
    <row r="2649">
      <c r="A2649" s="165" t="str">
        <f>analysis!C2659</f>
        <v>- pakārakaṃ</v>
      </c>
    </row>
    <row r="2650">
      <c r="A2650" s="165" t="str">
        <f>analysis!C2660</f>
        <v>rūpiyasaṃvohāraṃ</v>
      </c>
    </row>
    <row r="2651">
      <c r="A2651" s="165" t="str">
        <f>analysis!C2661</f>
        <v>- rūpiya</v>
      </c>
    </row>
    <row r="2652">
      <c r="A2652" s="165" t="str">
        <f>analysis!C2662</f>
        <v>- saṃvohāraṃ</v>
      </c>
    </row>
    <row r="2653">
      <c r="A2653" s="165" t="str">
        <f>analysis!C2663</f>
        <v>samāpajjeyya</v>
      </c>
    </row>
    <row r="2654">
      <c r="A2654" s="165" t="str">
        <f>analysis!C2664</f>
        <v>nissaggiyaṃ</v>
      </c>
    </row>
    <row r="2655">
      <c r="A2655" s="165" t="str">
        <f>analysis!C2665</f>
        <v>pācittiyaṃ</v>
      </c>
    </row>
    <row r="2656">
      <c r="A2656" s="165" t="str">
        <f>analysis!C2666</f>
        <v/>
      </c>
    </row>
    <row r="2657">
      <c r="A2657" s="165" t="str">
        <f>analysis!C2667</f>
        <v>yo pana bhikkhu nānappakārakaṃ kayavikkayaṃ samāpajjeyya, nissaggiyaṃ pācittiyaṃ.</v>
      </c>
    </row>
    <row r="2658">
      <c r="A2658" s="165" t="str">
        <f>analysis!C2668</f>
        <v>NP 20</v>
      </c>
    </row>
    <row r="2659">
      <c r="A2659" s="165" t="str">
        <f>analysis!C2669</f>
        <v>yo</v>
      </c>
    </row>
    <row r="2660">
      <c r="A2660" s="165" t="str">
        <f>analysis!C2670</f>
        <v>pana</v>
      </c>
    </row>
    <row r="2661">
      <c r="A2661" s="165" t="str">
        <f>analysis!C2671</f>
        <v>bhikkhu</v>
      </c>
    </row>
    <row r="2662">
      <c r="A2662" s="165" t="str">
        <f>analysis!C2672</f>
        <v>nānappakārakaṃ</v>
      </c>
    </row>
    <row r="2663">
      <c r="A2663" s="165" t="str">
        <f>analysis!C2673</f>
        <v>kayavikkayaṃ</v>
      </c>
    </row>
    <row r="2664">
      <c r="A2664" s="165" t="str">
        <f>analysis!C2674</f>
        <v>- kaya</v>
      </c>
    </row>
    <row r="2665">
      <c r="A2665" s="165" t="str">
        <f>analysis!C2675</f>
        <v>- vikkayaṃ</v>
      </c>
    </row>
    <row r="2666">
      <c r="A2666" s="165" t="str">
        <f>analysis!C2676</f>
        <v>samāpajjeyya</v>
      </c>
    </row>
    <row r="2667">
      <c r="A2667" s="165" t="str">
        <f>analysis!C2677</f>
        <v>nissaggiyaṃ</v>
      </c>
    </row>
    <row r="2668">
      <c r="A2668" s="165" t="str">
        <f>analysis!C2678</f>
        <v>pācittiyaṃ</v>
      </c>
    </row>
    <row r="2669">
      <c r="A2669" s="165" t="str">
        <f>analysis!C2679</f>
        <v/>
      </c>
    </row>
    <row r="2670">
      <c r="A2670" s="165" t="str">
        <f>analysis!C2680</f>
        <v>kosiyavaggo dutiyo.</v>
      </c>
    </row>
    <row r="2671">
      <c r="A2671" s="165" t="str">
        <f>analysis!C2681</f>
        <v>kosiyavaggo</v>
      </c>
    </row>
    <row r="2672">
      <c r="A2672" s="165" t="str">
        <f>analysis!C2682</f>
        <v>- kosiya</v>
      </c>
    </row>
    <row r="2673">
      <c r="A2673" s="165" t="str">
        <f>analysis!C2683</f>
        <v>- vaggo</v>
      </c>
    </row>
    <row r="2674">
      <c r="A2674" s="165" t="str">
        <f>analysis!C2684</f>
        <v>dutiyo</v>
      </c>
    </row>
    <row r="2675">
      <c r="A2675" s="165" t="str">
        <f>analysis!C2685</f>
        <v/>
      </c>
    </row>
    <row r="2676">
      <c r="A2676" s="165" t="str">
        <f>analysis!C2686</f>
        <v>das'āhaparamaṃ atirekapatto dhāretabbo, taṃ atikkāmayato nissaggiyaṃ pācittiyaṃ.</v>
      </c>
    </row>
    <row r="2677">
      <c r="A2677" s="165" t="str">
        <f>analysis!C2687</f>
        <v>NP 21</v>
      </c>
    </row>
    <row r="2678">
      <c r="A2678" s="165" t="str">
        <f>analysis!C2688</f>
        <v>dasāhaparamaṃ</v>
      </c>
    </row>
    <row r="2679">
      <c r="A2679" s="165" t="str">
        <f>analysis!C2689</f>
        <v>atirekapatto</v>
      </c>
    </row>
    <row r="2680">
      <c r="A2680" s="165" t="str">
        <f>analysis!C2690</f>
        <v>- atireka</v>
      </c>
    </row>
    <row r="2681">
      <c r="A2681" s="165" t="str">
        <f>analysis!C2691</f>
        <v>- patto</v>
      </c>
    </row>
    <row r="2682">
      <c r="A2682" s="165" t="str">
        <f>analysis!C2692</f>
        <v>dhāretabbo</v>
      </c>
    </row>
    <row r="2683">
      <c r="A2683" s="165" t="str">
        <f>analysis!C2693</f>
        <v>taṃ</v>
      </c>
    </row>
    <row r="2684">
      <c r="A2684" s="165" t="str">
        <f>analysis!C2694</f>
        <v>atikkāmayato</v>
      </c>
    </row>
    <row r="2685">
      <c r="A2685" s="165" t="str">
        <f>analysis!C2695</f>
        <v>nissaggiyaṃ</v>
      </c>
    </row>
    <row r="2686">
      <c r="A2686" s="165" t="str">
        <f>analysis!C2696</f>
        <v>pācittiyaṃ</v>
      </c>
    </row>
    <row r="2687">
      <c r="A2687" s="165" t="str">
        <f>analysis!C2697</f>
        <v/>
      </c>
    </row>
    <row r="2688">
      <c r="A2688" s="165" t="str">
        <f>analysis!C2698</f>
        <v>yo pana bhikkhu ūnapañcabandhanena pattena aññaṃ navaṃ pattaṃ cetāpeyya, nissaggiyaṃ pācittiyaṃ.</v>
      </c>
    </row>
    <row r="2689">
      <c r="A2689" s="165" t="str">
        <f>analysis!C2699</f>
        <v>NP 22</v>
      </c>
    </row>
    <row r="2690">
      <c r="A2690" s="165" t="str">
        <f>analysis!C2700</f>
        <v>yo</v>
      </c>
    </row>
    <row r="2691">
      <c r="A2691" s="165" t="str">
        <f>analysis!C2701</f>
        <v>pana</v>
      </c>
    </row>
    <row r="2692">
      <c r="A2692" s="165" t="str">
        <f>analysis!C2702</f>
        <v>bhikkhu</v>
      </c>
    </row>
    <row r="2693">
      <c r="A2693" s="165" t="str">
        <f>analysis!C2703</f>
        <v>ūnapañcabandhanena</v>
      </c>
    </row>
    <row r="2694">
      <c r="A2694" s="165" t="str">
        <f>analysis!C2704</f>
        <v>- ūna</v>
      </c>
    </row>
    <row r="2695">
      <c r="A2695" s="165" t="str">
        <f>analysis!C2705</f>
        <v>- pañca</v>
      </c>
    </row>
    <row r="2696">
      <c r="A2696" s="165" t="str">
        <f>analysis!C2706</f>
        <v>- bandhanena</v>
      </c>
    </row>
    <row r="2697">
      <c r="A2697" s="165" t="str">
        <f>analysis!C2707</f>
        <v>pattena</v>
      </c>
    </row>
    <row r="2698">
      <c r="A2698" s="165" t="str">
        <f>analysis!C2708</f>
        <v>aññaṃ</v>
      </c>
    </row>
    <row r="2699">
      <c r="A2699" s="165" t="str">
        <f>analysis!C2709</f>
        <v>navaṃ</v>
      </c>
    </row>
    <row r="2700">
      <c r="A2700" s="165" t="str">
        <f>analysis!C2710</f>
        <v>pattaṃ</v>
      </c>
    </row>
    <row r="2701">
      <c r="A2701" s="165" t="str">
        <f>analysis!C2711</f>
        <v>cetāpeyya</v>
      </c>
    </row>
    <row r="2702">
      <c r="A2702" s="165" t="str">
        <f>analysis!C2712</f>
        <v>nissaggiyaṃ</v>
      </c>
    </row>
    <row r="2703">
      <c r="A2703" s="165" t="str">
        <f>analysis!C2713</f>
        <v>pācittiyaṃ</v>
      </c>
    </row>
    <row r="2704">
      <c r="A2704" s="165" t="str">
        <f>analysis!C2714</f>
        <v/>
      </c>
    </row>
    <row r="2705">
      <c r="A2705" s="165" t="str">
        <f>analysis!C2715</f>
        <v>tena bhikkhunā so patto bhikkhuparisāya nissajjitabbo</v>
      </c>
    </row>
    <row r="2706">
      <c r="A2706" s="165" t="str">
        <f>analysis!C2716</f>
        <v>tena</v>
      </c>
    </row>
    <row r="2707">
      <c r="A2707" s="165" t="str">
        <f>analysis!C2717</f>
        <v>bhikkhunā</v>
      </c>
    </row>
    <row r="2708">
      <c r="A2708" s="165" t="str">
        <f>analysis!C2718</f>
        <v>so</v>
      </c>
    </row>
    <row r="2709">
      <c r="A2709" s="165" t="str">
        <f>analysis!C2719</f>
        <v>patto</v>
      </c>
    </row>
    <row r="2710">
      <c r="A2710" s="165" t="str">
        <f>analysis!C2720</f>
        <v>bhikkhuparisāya</v>
      </c>
    </row>
    <row r="2711">
      <c r="A2711" s="165" t="str">
        <f>analysis!C2721</f>
        <v>- bhikkhu</v>
      </c>
    </row>
    <row r="2712">
      <c r="A2712" s="165" t="str">
        <f>analysis!C2722</f>
        <v>- parisāya</v>
      </c>
    </row>
    <row r="2713">
      <c r="A2713" s="165" t="str">
        <f>analysis!C2723</f>
        <v>nissajjitabbo</v>
      </c>
    </row>
    <row r="2714">
      <c r="A2714" s="165" t="str">
        <f>analysis!C2724</f>
        <v/>
      </c>
    </row>
    <row r="2715">
      <c r="A2715" s="165" t="str">
        <f>analysis!C2725</f>
        <v>yo ca tassā bhikkhuparisāya pattapariyanto, so tassa bhikkhuno padātabbo, ayaṃ te bhikkhu patto yāva bhedanāya dhāretabbo'ti</v>
      </c>
    </row>
    <row r="2716">
      <c r="A2716" s="165" t="str">
        <f>analysis!C2726</f>
        <v>yo</v>
      </c>
    </row>
    <row r="2717">
      <c r="A2717" s="165" t="str">
        <f>analysis!C2727</f>
        <v>ca</v>
      </c>
    </row>
    <row r="2718">
      <c r="A2718" s="165" t="str">
        <f>analysis!C2728</f>
        <v>tassā</v>
      </c>
    </row>
    <row r="2719">
      <c r="A2719" s="165" t="str">
        <f>analysis!C2729</f>
        <v>bhikkhuparisāya</v>
      </c>
    </row>
    <row r="2720">
      <c r="A2720" s="165" t="str">
        <f>analysis!C2730</f>
        <v>pattapariyanto</v>
      </c>
    </row>
    <row r="2721">
      <c r="A2721" s="165" t="str">
        <f>analysis!C2731</f>
        <v>- patta 2</v>
      </c>
    </row>
    <row r="2722">
      <c r="A2722" s="165" t="str">
        <f>analysis!C2732</f>
        <v>- pariyanto</v>
      </c>
    </row>
    <row r="2723">
      <c r="A2723" s="165" t="str">
        <f>analysis!C2733</f>
        <v>so</v>
      </c>
    </row>
    <row r="2724">
      <c r="A2724" s="165" t="str">
        <f>analysis!C2734</f>
        <v>tassa</v>
      </c>
    </row>
    <row r="2725">
      <c r="A2725" s="165" t="str">
        <f>analysis!C2735</f>
        <v>bhikkhuno</v>
      </c>
    </row>
    <row r="2726">
      <c r="A2726" s="165" t="str">
        <f>analysis!C2736</f>
        <v>padātabbo</v>
      </c>
    </row>
    <row r="2727">
      <c r="A2727" s="165" t="str">
        <f>analysis!C2737</f>
        <v>ayaṃ</v>
      </c>
    </row>
    <row r="2728">
      <c r="A2728" s="165" t="str">
        <f>analysis!C2738</f>
        <v>te</v>
      </c>
    </row>
    <row r="2729">
      <c r="A2729" s="165" t="str">
        <f>analysis!C2739</f>
        <v>bhikkhu</v>
      </c>
    </row>
    <row r="2730">
      <c r="A2730" s="165" t="str">
        <f>analysis!C2740</f>
        <v>patto</v>
      </c>
    </row>
    <row r="2731">
      <c r="A2731" s="165" t="str">
        <f>analysis!C2741</f>
        <v>yāva</v>
      </c>
    </row>
    <row r="2732">
      <c r="A2732" s="165" t="str">
        <f>analysis!C2742</f>
        <v>bhedanāya</v>
      </c>
    </row>
    <row r="2733">
      <c r="A2733" s="165" t="str">
        <f>analysis!C2743</f>
        <v>dhāretabboti</v>
      </c>
    </row>
    <row r="2734">
      <c r="A2734" s="165" t="str">
        <f>analysis!C2744</f>
        <v>- dhāretabbo</v>
      </c>
    </row>
    <row r="2735">
      <c r="A2735" s="165" t="str">
        <f>analysis!C2745</f>
        <v>- iti</v>
      </c>
    </row>
    <row r="2736">
      <c r="A2736" s="165" t="str">
        <f>analysis!C2746</f>
        <v/>
      </c>
    </row>
    <row r="2737">
      <c r="A2737" s="165" t="str">
        <f>analysis!C2747</f>
        <v>ayaṃ tattha sāmīci.</v>
      </c>
    </row>
    <row r="2738">
      <c r="A2738" s="165" t="str">
        <f>analysis!C2748</f>
        <v>ayaṃ</v>
      </c>
    </row>
    <row r="2739">
      <c r="A2739" s="165" t="str">
        <f>analysis!C2749</f>
        <v>tattha</v>
      </c>
    </row>
    <row r="2740">
      <c r="A2740" s="165" t="str">
        <f>analysis!C2750</f>
        <v>sāmīci</v>
      </c>
    </row>
    <row r="2741">
      <c r="A2741" s="165" t="str">
        <f>analysis!C2751</f>
        <v/>
      </c>
    </row>
    <row r="2742">
      <c r="A2742" s="165" t="str">
        <f>analysis!C2752</f>
        <v>yāni kho pana tāni gilānānaṃ bhikkhūnaṃ paṭisāyanīyāni bhesajjāni, seyyathidaṃ, sappi navanītaṃ telaṃ madhu phāṇitaṃ</v>
      </c>
    </row>
    <row r="2743">
      <c r="A2743" s="165" t="str">
        <f>analysis!C2753</f>
        <v>NP 23</v>
      </c>
    </row>
    <row r="2744">
      <c r="A2744" s="165" t="str">
        <f>analysis!C2754</f>
        <v>yāni</v>
      </c>
    </row>
    <row r="2745">
      <c r="A2745" s="165" t="str">
        <f>analysis!C2755</f>
        <v>kho</v>
      </c>
    </row>
    <row r="2746">
      <c r="A2746" s="165" t="str">
        <f>analysis!C2756</f>
        <v>pana</v>
      </c>
    </row>
    <row r="2747">
      <c r="A2747" s="165" t="str">
        <f>analysis!C2757</f>
        <v>tāni</v>
      </c>
    </row>
    <row r="2748">
      <c r="A2748" s="165" t="str">
        <f>analysis!C2758</f>
        <v>gilānānaṃ</v>
      </c>
    </row>
    <row r="2749">
      <c r="A2749" s="165" t="str">
        <f>analysis!C2759</f>
        <v>bhikkhūnaṃ</v>
      </c>
    </row>
    <row r="2750">
      <c r="A2750" s="165" t="str">
        <f>analysis!C2760</f>
        <v>paṭisāyanīyāni</v>
      </c>
    </row>
    <row r="2751">
      <c r="A2751" s="165" t="str">
        <f>analysis!C2761</f>
        <v>bhesajjāni</v>
      </c>
    </row>
    <row r="2752">
      <c r="A2752" s="165" t="str">
        <f>analysis!C2762</f>
        <v>seyyathidaṃ</v>
      </c>
    </row>
    <row r="2753">
      <c r="A2753" s="165" t="str">
        <f>analysis!C2763</f>
        <v>sappi</v>
      </c>
    </row>
    <row r="2754">
      <c r="A2754" s="165" t="str">
        <f>analysis!C2764</f>
        <v>navanītaṃ</v>
      </c>
    </row>
    <row r="2755">
      <c r="A2755" s="165" t="str">
        <f>analysis!C2765</f>
        <v>- nava</v>
      </c>
    </row>
    <row r="2756">
      <c r="A2756" s="165" t="str">
        <f>analysis!C2766</f>
        <v>- nītaṃ</v>
      </c>
    </row>
    <row r="2757">
      <c r="A2757" s="165" t="str">
        <f>analysis!C2767</f>
        <v>telaṃ</v>
      </c>
    </row>
    <row r="2758">
      <c r="A2758" s="165" t="str">
        <f>analysis!C2768</f>
        <v>madhu</v>
      </c>
    </row>
    <row r="2759">
      <c r="A2759" s="165" t="str">
        <f>analysis!C2769</f>
        <v>phāṇitaṃ</v>
      </c>
    </row>
    <row r="2760">
      <c r="A2760" s="165" t="str">
        <f>analysis!C2770</f>
        <v/>
      </c>
    </row>
    <row r="2761">
      <c r="A2761" s="165" t="str">
        <f>analysis!C2771</f>
        <v>tāni paṭiggahetvā satt'āhaparamaṃ sannidhikārakaṃ paribhuñjitabbāni, taṃ atikkāmayato nissaggiyaṃ pācittiyaṃ.</v>
      </c>
    </row>
    <row r="2762">
      <c r="A2762" s="165" t="str">
        <f>analysis!C2772</f>
        <v>tāni</v>
      </c>
    </row>
    <row r="2763">
      <c r="A2763" s="165" t="str">
        <f>analysis!C2773</f>
        <v>paṭiggahetvā</v>
      </c>
    </row>
    <row r="2764">
      <c r="A2764" s="165" t="str">
        <f>analysis!C2774</f>
        <v>sattāhaparamaṃ</v>
      </c>
    </row>
    <row r="2765">
      <c r="A2765" s="165" t="str">
        <f>analysis!C2775</f>
        <v>- satta</v>
      </c>
    </row>
    <row r="2766">
      <c r="A2766" s="165" t="str">
        <f>analysis!C2776</f>
        <v>- aha</v>
      </c>
    </row>
    <row r="2767">
      <c r="A2767" s="165" t="str">
        <f>analysis!C2777</f>
        <v>- paramaṃ</v>
      </c>
    </row>
    <row r="2768">
      <c r="A2768" s="165" t="str">
        <f>analysis!C2778</f>
        <v>sannidhikārakaṃ</v>
      </c>
    </row>
    <row r="2769">
      <c r="A2769" s="165" t="str">
        <f>analysis!C2779</f>
        <v>- sannidhi</v>
      </c>
    </row>
    <row r="2770">
      <c r="A2770" s="165" t="str">
        <f>analysis!C2780</f>
        <v>- kārakaṃ</v>
      </c>
    </row>
    <row r="2771">
      <c r="A2771" s="165" t="str">
        <f>analysis!C2781</f>
        <v>paribhuñjitabbāni</v>
      </c>
    </row>
    <row r="2772">
      <c r="A2772" s="165" t="str">
        <f>analysis!C2782</f>
        <v>taṃ</v>
      </c>
    </row>
    <row r="2773">
      <c r="A2773" s="165" t="str">
        <f>analysis!C2783</f>
        <v>atikkāmayato</v>
      </c>
    </row>
    <row r="2774">
      <c r="A2774" s="165" t="str">
        <f>analysis!C2784</f>
        <v>nissaggiyaṃ</v>
      </c>
    </row>
    <row r="2775">
      <c r="A2775" s="165" t="str">
        <f>analysis!C2785</f>
        <v>pācittiyaṃ</v>
      </c>
    </row>
    <row r="2776">
      <c r="A2776" s="165" t="str">
        <f>analysis!C2786</f>
        <v/>
      </c>
    </row>
    <row r="2777">
      <c r="A2777" s="165" t="str">
        <f>analysis!C2787</f>
        <v>māso seso gimhānan'ti, bhikkhunā vassikasāṭikacīvaraṃ pariyesitabbaṃ, addhamāso seso gimhānan'ti katvā nivāsetabbaṃ.</v>
      </c>
    </row>
    <row r="2778">
      <c r="A2778" s="165" t="str">
        <f>analysis!C2788</f>
        <v>NP 24</v>
      </c>
    </row>
    <row r="2779">
      <c r="A2779" s="165" t="str">
        <f>analysis!C2789</f>
        <v>māso</v>
      </c>
    </row>
    <row r="2780">
      <c r="A2780" s="165" t="str">
        <f>analysis!C2790</f>
        <v>seso</v>
      </c>
    </row>
    <row r="2781">
      <c r="A2781" s="165" t="str">
        <f>analysis!C2791</f>
        <v>gimhānanti</v>
      </c>
    </row>
    <row r="2782">
      <c r="A2782" s="165" t="str">
        <f>analysis!C2792</f>
        <v>- gimhānaṃ</v>
      </c>
    </row>
    <row r="2783">
      <c r="A2783" s="165" t="str">
        <f>analysis!C2793</f>
        <v>- iti</v>
      </c>
    </row>
    <row r="2784">
      <c r="A2784" s="165" t="str">
        <f>analysis!C2794</f>
        <v>bhikkhunā</v>
      </c>
    </row>
    <row r="2785">
      <c r="A2785" s="165" t="str">
        <f>analysis!C2795</f>
        <v>vassikasāṭikacīvaraṃ</v>
      </c>
    </row>
    <row r="2786">
      <c r="A2786" s="165" t="str">
        <f>analysis!C2796</f>
        <v>- vassika</v>
      </c>
    </row>
    <row r="2787">
      <c r="A2787" s="165" t="str">
        <f>analysis!C2797</f>
        <v>- sāṭikā</v>
      </c>
    </row>
    <row r="2788">
      <c r="A2788" s="165" t="str">
        <f>analysis!C2798</f>
        <v>- cīvaraṃ</v>
      </c>
    </row>
    <row r="2789">
      <c r="A2789" s="165" t="str">
        <f>analysis!C2799</f>
        <v>pariyesitabbaṃ</v>
      </c>
    </row>
    <row r="2790">
      <c r="A2790" s="165" t="str">
        <f>analysis!C2800</f>
        <v>addhamāso</v>
      </c>
    </row>
    <row r="2791">
      <c r="A2791" s="165" t="str">
        <f>analysis!C2801</f>
        <v>- addha</v>
      </c>
    </row>
    <row r="2792">
      <c r="A2792" s="165" t="str">
        <f>analysis!C2802</f>
        <v>- māso</v>
      </c>
    </row>
    <row r="2793">
      <c r="A2793" s="165" t="str">
        <f>analysis!C2803</f>
        <v>seso</v>
      </c>
    </row>
    <row r="2794">
      <c r="A2794" s="165" t="str">
        <f>analysis!C2804</f>
        <v>gimhānanti</v>
      </c>
    </row>
    <row r="2795">
      <c r="A2795" s="165" t="str">
        <f>analysis!C2805</f>
        <v>katvā</v>
      </c>
    </row>
    <row r="2796">
      <c r="A2796" s="165" t="str">
        <f>analysis!C2806</f>
        <v>nivāsetabbaṃ</v>
      </c>
    </row>
    <row r="2797">
      <c r="A2797" s="165" t="str">
        <f>analysis!C2807</f>
        <v/>
      </c>
    </row>
    <row r="2798">
      <c r="A2798" s="165" t="str">
        <f>analysis!C2808</f>
        <v>orena ce māso seso gimhānan'ti vassikasāṭikacīvaraṃ pariyeseyya, orenaddhamāso seso gimhānan'ti katvā nivāseyya, nissaggiyaṃ pācittiyaṃ.</v>
      </c>
    </row>
    <row r="2799">
      <c r="A2799" s="165" t="str">
        <f>analysis!C2809</f>
        <v>orena</v>
      </c>
    </row>
    <row r="2800">
      <c r="A2800" s="165" t="str">
        <f>analysis!C2810</f>
        <v>ce</v>
      </c>
    </row>
    <row r="2801">
      <c r="A2801" s="165" t="str">
        <f>analysis!C2811</f>
        <v>māso</v>
      </c>
    </row>
    <row r="2802">
      <c r="A2802" s="165" t="str">
        <f>analysis!C2812</f>
        <v>seso</v>
      </c>
    </row>
    <row r="2803">
      <c r="A2803" s="165" t="str">
        <f>analysis!C2813</f>
        <v>gimhānanti</v>
      </c>
    </row>
    <row r="2804">
      <c r="A2804" s="165" t="str">
        <f>analysis!C2814</f>
        <v>vassikasāṭikacīvaraṃ</v>
      </c>
    </row>
    <row r="2805">
      <c r="A2805" s="165" t="str">
        <f>analysis!C2815</f>
        <v>pariyeseyya</v>
      </c>
    </row>
    <row r="2806">
      <c r="A2806" s="165" t="str">
        <f>analysis!C2816</f>
        <v>orenaddhamāso</v>
      </c>
    </row>
    <row r="2807">
      <c r="A2807" s="165" t="str">
        <f>analysis!C2817</f>
        <v>- orena</v>
      </c>
    </row>
    <row r="2808">
      <c r="A2808" s="165" t="str">
        <f>analysis!C2818</f>
        <v>- addhamāso</v>
      </c>
    </row>
    <row r="2809">
      <c r="A2809" s="165" t="str">
        <f>analysis!C2819</f>
        <v>seso</v>
      </c>
    </row>
    <row r="2810">
      <c r="A2810" s="165" t="str">
        <f>analysis!C2820</f>
        <v>gimhānanti</v>
      </c>
    </row>
    <row r="2811">
      <c r="A2811" s="165" t="str">
        <f>analysis!C2821</f>
        <v>katvā</v>
      </c>
    </row>
    <row r="2812">
      <c r="A2812" s="165" t="str">
        <f>analysis!C2822</f>
        <v>nivāseyya</v>
      </c>
    </row>
    <row r="2813">
      <c r="A2813" s="165" t="str">
        <f>analysis!C2823</f>
        <v>nissaggiyaṃ</v>
      </c>
    </row>
    <row r="2814">
      <c r="A2814" s="165" t="str">
        <f>analysis!C2824</f>
        <v>pācittiyaṃ</v>
      </c>
    </row>
    <row r="2815">
      <c r="A2815" s="165" t="str">
        <f>analysis!C2825</f>
        <v/>
      </c>
    </row>
    <row r="2816">
      <c r="A2816" s="165" t="str">
        <f>analysis!C2826</f>
        <v>yo pana bhikkhu bhikkhussa sāmaṃ cīvaraṃ datvā kupito anattamano acchindeyya vā acchindāpeyya vā, nissaggiyaṃ pācittiyaṃ.</v>
      </c>
    </row>
    <row r="2817">
      <c r="A2817" s="165" t="str">
        <f>analysis!C2827</f>
        <v>NP 25</v>
      </c>
    </row>
    <row r="2818">
      <c r="A2818" s="165" t="str">
        <f>analysis!C2828</f>
        <v>yo</v>
      </c>
    </row>
    <row r="2819">
      <c r="A2819" s="165" t="str">
        <f>analysis!C2829</f>
        <v>pana</v>
      </c>
    </row>
    <row r="2820">
      <c r="A2820" s="165" t="str">
        <f>analysis!C2830</f>
        <v>bhikkhu</v>
      </c>
    </row>
    <row r="2821">
      <c r="A2821" s="165" t="str">
        <f>analysis!C2831</f>
        <v>bhikkhussa</v>
      </c>
    </row>
    <row r="2822">
      <c r="A2822" s="165" t="str">
        <f>analysis!C2832</f>
        <v>sāmaṃ</v>
      </c>
    </row>
    <row r="2823">
      <c r="A2823" s="165" t="str">
        <f>analysis!C2833</f>
        <v>cīvaraṃ</v>
      </c>
    </row>
    <row r="2824">
      <c r="A2824" s="165" t="str">
        <f>analysis!C2834</f>
        <v>datvā</v>
      </c>
    </row>
    <row r="2825">
      <c r="A2825" s="165" t="str">
        <f>analysis!C2835</f>
        <v>kupito</v>
      </c>
    </row>
    <row r="2826">
      <c r="A2826" s="165" t="str">
        <f>analysis!C2836</f>
        <v>anattamano</v>
      </c>
    </row>
    <row r="2827">
      <c r="A2827" s="165" t="str">
        <f>analysis!C2837</f>
        <v>acchindeyya</v>
      </c>
    </row>
    <row r="2828">
      <c r="A2828" s="165" t="str">
        <f>analysis!C2838</f>
        <v>vā</v>
      </c>
    </row>
    <row r="2829">
      <c r="A2829" s="165" t="str">
        <f>analysis!C2839</f>
        <v>acchindāpeyya</v>
      </c>
    </row>
    <row r="2830">
      <c r="A2830" s="165" t="str">
        <f>analysis!C2840</f>
        <v>vā</v>
      </c>
    </row>
    <row r="2831">
      <c r="A2831" s="165" t="str">
        <f>analysis!C2841</f>
        <v>nissaggiyaṃ</v>
      </c>
    </row>
    <row r="2832">
      <c r="A2832" s="165" t="str">
        <f>analysis!C2842</f>
        <v>pācittiyaṃ</v>
      </c>
    </row>
    <row r="2833">
      <c r="A2833" s="165" t="str">
        <f>analysis!C2843</f>
        <v/>
      </c>
    </row>
    <row r="2834">
      <c r="A2834" s="165" t="str">
        <f>analysis!C2844</f>
        <v>yo pana bhikkhu sāmaṃ suttaṃ viññāpetvā tantavāyehi cīvaraṃ vāyāpeyya, nissaggiyaṃ pācittiyaṃ.</v>
      </c>
    </row>
    <row r="2835">
      <c r="A2835" s="165" t="str">
        <f>analysis!C2845</f>
        <v>NP 26</v>
      </c>
    </row>
    <row r="2836">
      <c r="A2836" s="165" t="str">
        <f>analysis!C2846</f>
        <v>yo</v>
      </c>
    </row>
    <row r="2837">
      <c r="A2837" s="165" t="str">
        <f>analysis!C2847</f>
        <v>pana</v>
      </c>
    </row>
    <row r="2838">
      <c r="A2838" s="165" t="str">
        <f>analysis!C2848</f>
        <v>bhikkhu</v>
      </c>
    </row>
    <row r="2839">
      <c r="A2839" s="165" t="str">
        <f>analysis!C2849</f>
        <v>sāmaṃ</v>
      </c>
    </row>
    <row r="2840">
      <c r="A2840" s="165" t="str">
        <f>analysis!C2850</f>
        <v>suttaṃ</v>
      </c>
    </row>
    <row r="2841">
      <c r="A2841" s="165" t="str">
        <f>analysis!C2851</f>
        <v>viññāpetvā</v>
      </c>
    </row>
    <row r="2842">
      <c r="A2842" s="165" t="str">
        <f>analysis!C2852</f>
        <v>tantavāyehi</v>
      </c>
    </row>
    <row r="2843">
      <c r="A2843" s="165" t="str">
        <f>analysis!C2853</f>
        <v>- tanta</v>
      </c>
    </row>
    <row r="2844">
      <c r="A2844" s="165" t="str">
        <f>analysis!C2854</f>
        <v>- vāyehi</v>
      </c>
    </row>
    <row r="2845">
      <c r="A2845" s="165" t="str">
        <f>analysis!C2855</f>
        <v>cīvaraṃ</v>
      </c>
    </row>
    <row r="2846">
      <c r="A2846" s="165" t="str">
        <f>analysis!C2856</f>
        <v>vāyāpeyya</v>
      </c>
    </row>
    <row r="2847">
      <c r="A2847" s="165" t="str">
        <f>analysis!C2857</f>
        <v>nissaggiyaṃ</v>
      </c>
    </row>
    <row r="2848">
      <c r="A2848" s="165" t="str">
        <f>analysis!C2858</f>
        <v>pācittiyaṃ</v>
      </c>
    </row>
    <row r="2849">
      <c r="A2849" s="165" t="str">
        <f>analysis!C2859</f>
        <v/>
      </c>
    </row>
    <row r="2850">
      <c r="A2850" s="165" t="str">
        <f>analysis!C2860</f>
        <v>bhikkhuṃ pan'eva uddissa aññātako gahapati vā gahapatānī vā tantavāyehi cīvaraṃ vāyāpeyya</v>
      </c>
    </row>
    <row r="2851">
      <c r="A2851" s="165" t="str">
        <f>analysis!C2861</f>
        <v>NP 27</v>
      </c>
    </row>
    <row r="2852">
      <c r="A2852" s="165" t="str">
        <f>analysis!C2862</f>
        <v>bhikkhuṃ</v>
      </c>
    </row>
    <row r="2853">
      <c r="A2853" s="165" t="str">
        <f>analysis!C2863</f>
        <v>paneva</v>
      </c>
    </row>
    <row r="2854">
      <c r="A2854" s="165" t="str">
        <f>analysis!C2864</f>
        <v>uddissa</v>
      </c>
    </row>
    <row r="2855">
      <c r="A2855" s="165" t="str">
        <f>analysis!C2865</f>
        <v>aññātako</v>
      </c>
    </row>
    <row r="2856">
      <c r="A2856" s="165" t="str">
        <f>analysis!C2866</f>
        <v>gahapati</v>
      </c>
    </row>
    <row r="2857">
      <c r="A2857" s="165" t="str">
        <f>analysis!C2867</f>
        <v>vā</v>
      </c>
    </row>
    <row r="2858">
      <c r="A2858" s="165" t="str">
        <f>analysis!C2868</f>
        <v>gahapatānī</v>
      </c>
    </row>
    <row r="2859">
      <c r="A2859" s="165" t="str">
        <f>analysis!C2869</f>
        <v>vā</v>
      </c>
    </row>
    <row r="2860">
      <c r="A2860" s="165" t="str">
        <f>analysis!C2870</f>
        <v>tantavāyehi</v>
      </c>
    </row>
    <row r="2861">
      <c r="A2861" s="165" t="str">
        <f>analysis!C2871</f>
        <v>cīvaraṃ</v>
      </c>
    </row>
    <row r="2862">
      <c r="A2862" s="165" t="str">
        <f>analysis!C2872</f>
        <v>vāyāpeyya</v>
      </c>
    </row>
    <row r="2863">
      <c r="A2863" s="165" t="str">
        <f>analysis!C2873</f>
        <v/>
      </c>
    </row>
    <row r="2864">
      <c r="A2864" s="165" t="str">
        <f>analysis!C2874</f>
        <v>tatra ce so bhikkhu pubbe appavārito tantavāye upasaṅkamitvā cīvare vikappaṃ āpajjeyya, idaṃ kho, āvuso, cīvaraṃ maṃ uddissa viyyati</v>
      </c>
    </row>
    <row r="2865">
      <c r="A2865" s="165" t="str">
        <f>analysis!C2875</f>
        <v>tatra</v>
      </c>
    </row>
    <row r="2866">
      <c r="A2866" s="165" t="str">
        <f>analysis!C2876</f>
        <v>ce</v>
      </c>
    </row>
    <row r="2867">
      <c r="A2867" s="165" t="str">
        <f>analysis!C2877</f>
        <v>so</v>
      </c>
    </row>
    <row r="2868">
      <c r="A2868" s="165" t="str">
        <f>analysis!C2878</f>
        <v>bhikkhu</v>
      </c>
    </row>
    <row r="2869">
      <c r="A2869" s="165" t="str">
        <f>analysis!C2879</f>
        <v>pubbe</v>
      </c>
    </row>
    <row r="2870">
      <c r="A2870" s="165" t="str">
        <f>analysis!C2880</f>
        <v>appavārito</v>
      </c>
    </row>
    <row r="2871">
      <c r="A2871" s="165" t="str">
        <f>analysis!C2881</f>
        <v>tantavāye</v>
      </c>
    </row>
    <row r="2872">
      <c r="A2872" s="165" t="str">
        <f>analysis!C2882</f>
        <v>upasaṅkamitvā</v>
      </c>
    </row>
    <row r="2873">
      <c r="A2873" s="165" t="str">
        <f>analysis!C2883</f>
        <v>cīvare</v>
      </c>
    </row>
    <row r="2874">
      <c r="A2874" s="165" t="str">
        <f>analysis!C2884</f>
        <v>vikappaṃ</v>
      </c>
    </row>
    <row r="2875">
      <c r="A2875" s="165" t="str">
        <f>analysis!C2885</f>
        <v>āpajjeyya</v>
      </c>
    </row>
    <row r="2876">
      <c r="A2876" s="165" t="str">
        <f>analysis!C2886</f>
        <v>idaṃ</v>
      </c>
    </row>
    <row r="2877">
      <c r="A2877" s="165" t="str">
        <f>analysis!C2887</f>
        <v>kho</v>
      </c>
    </row>
    <row r="2878">
      <c r="A2878" s="165" t="str">
        <f>analysis!C2888</f>
        <v>āvuso</v>
      </c>
    </row>
    <row r="2879">
      <c r="A2879" s="165" t="str">
        <f>analysis!C2889</f>
        <v>cīvaraṃ</v>
      </c>
    </row>
    <row r="2880">
      <c r="A2880" s="165" t="str">
        <f>analysis!C2890</f>
        <v>maṃ</v>
      </c>
    </row>
    <row r="2881">
      <c r="A2881" s="165" t="str">
        <f>analysis!C2891</f>
        <v>uddissa</v>
      </c>
    </row>
    <row r="2882">
      <c r="A2882" s="165" t="str">
        <f>analysis!C2892</f>
        <v>viyyati</v>
      </c>
    </row>
    <row r="2883">
      <c r="A2883" s="165" t="str">
        <f>analysis!C2893</f>
        <v/>
      </c>
    </row>
    <row r="2884">
      <c r="A2884" s="165" t="str">
        <f>analysis!C2894</f>
        <v>āyatañ'ca karotha, vitthatañ'ca, appitañ'ca, suvītañ'ca, suppavāyitañ'ca, suvilekhitañ'ca, suvitacchitañ'ca karotha</v>
      </c>
    </row>
    <row r="2885">
      <c r="A2885" s="165" t="str">
        <f>analysis!C2895</f>
        <v>āyatañca</v>
      </c>
    </row>
    <row r="2886">
      <c r="A2886" s="165" t="str">
        <f>analysis!C2896</f>
        <v>- āyataṃ</v>
      </c>
    </row>
    <row r="2887">
      <c r="A2887" s="165" t="str">
        <f>analysis!C2897</f>
        <v>- ca</v>
      </c>
    </row>
    <row r="2888">
      <c r="A2888" s="165" t="str">
        <f>analysis!C2898</f>
        <v>karotha</v>
      </c>
    </row>
    <row r="2889">
      <c r="A2889" s="165" t="str">
        <f>analysis!C2899</f>
        <v>vitthatañca</v>
      </c>
    </row>
    <row r="2890">
      <c r="A2890" s="165" t="str">
        <f>analysis!C2900</f>
        <v>- vitthataṃ</v>
      </c>
    </row>
    <row r="2891">
      <c r="A2891" s="165" t="str">
        <f>analysis!C2901</f>
        <v>- ca</v>
      </c>
    </row>
    <row r="2892">
      <c r="A2892" s="165" t="str">
        <f>analysis!C2902</f>
        <v>appitañca</v>
      </c>
    </row>
    <row r="2893">
      <c r="A2893" s="165" t="str">
        <f>analysis!C2903</f>
        <v>- appitaṃ</v>
      </c>
    </row>
    <row r="2894">
      <c r="A2894" s="165" t="str">
        <f>analysis!C2904</f>
        <v>- ca</v>
      </c>
    </row>
    <row r="2895">
      <c r="A2895" s="165" t="str">
        <f>analysis!C2905</f>
        <v>suvītañca</v>
      </c>
    </row>
    <row r="2896">
      <c r="A2896" s="165" t="str">
        <f>analysis!C2906</f>
        <v>- suvītaṃ</v>
      </c>
    </row>
    <row r="2897">
      <c r="A2897" s="165" t="str">
        <f>analysis!C2907</f>
        <v>- ca</v>
      </c>
    </row>
    <row r="2898">
      <c r="A2898" s="165" t="str">
        <f>analysis!C2908</f>
        <v>suppavāyitañca</v>
      </c>
    </row>
    <row r="2899">
      <c r="A2899" s="165" t="str">
        <f>analysis!C2909</f>
        <v>- suppavāyitaṃ</v>
      </c>
    </row>
    <row r="2900">
      <c r="A2900" s="165" t="str">
        <f>analysis!C2910</f>
        <v>- ca</v>
      </c>
    </row>
    <row r="2901">
      <c r="A2901" s="165" t="str">
        <f>analysis!C2911</f>
        <v>suvilekhitañca</v>
      </c>
    </row>
    <row r="2902">
      <c r="A2902" s="165" t="str">
        <f>analysis!C2912</f>
        <v>- suvilekhitaṃ</v>
      </c>
    </row>
    <row r="2903">
      <c r="A2903" s="165" t="str">
        <f>analysis!C2913</f>
        <v>- ca</v>
      </c>
    </row>
    <row r="2904">
      <c r="A2904" s="165" t="str">
        <f>analysis!C2914</f>
        <v>suvitacchitañca</v>
      </c>
    </row>
    <row r="2905">
      <c r="A2905" s="165" t="str">
        <f>analysis!C2915</f>
        <v>- suvitacchitaṃ</v>
      </c>
    </row>
    <row r="2906">
      <c r="A2906" s="165" t="str">
        <f>analysis!C2916</f>
        <v>- ca</v>
      </c>
    </row>
    <row r="2907">
      <c r="A2907" s="165" t="str">
        <f>analysis!C2917</f>
        <v>karotha</v>
      </c>
    </row>
    <row r="2908">
      <c r="A2908" s="165" t="str">
        <f>analysis!C2918</f>
        <v/>
      </c>
    </row>
    <row r="2909">
      <c r="A2909" s="165" t="str">
        <f>analysis!C2919</f>
        <v>app'eva nāma mayam'pi āyasmantānaṃ kiñcimattaṃ anupadajjeyyāmā'ti.</v>
      </c>
    </row>
    <row r="2910">
      <c r="A2910" s="165" t="str">
        <f>analysis!C2920</f>
        <v>appeva</v>
      </c>
    </row>
    <row r="2911">
      <c r="A2911" s="165" t="str">
        <f>analysis!C2921</f>
        <v>nāma</v>
      </c>
    </row>
    <row r="2912">
      <c r="A2912" s="165" t="str">
        <f>analysis!C2922</f>
        <v>mayampi</v>
      </c>
    </row>
    <row r="2913">
      <c r="A2913" s="165" t="str">
        <f>analysis!C2923</f>
        <v>- mayaṃ</v>
      </c>
    </row>
    <row r="2914">
      <c r="A2914" s="165" t="str">
        <f>analysis!C2924</f>
        <v>- api</v>
      </c>
    </row>
    <row r="2915">
      <c r="A2915" s="165" t="str">
        <f>analysis!C2925</f>
        <v>āyasmantānaṃ</v>
      </c>
    </row>
    <row r="2916">
      <c r="A2916" s="165" t="str">
        <f>analysis!C2926</f>
        <v>kiñcimattaṃ</v>
      </c>
    </row>
    <row r="2917">
      <c r="A2917" s="165" t="str">
        <f>analysis!C2927</f>
        <v>- kiñci</v>
      </c>
    </row>
    <row r="2918">
      <c r="A2918" s="165" t="str">
        <f>analysis!C2928</f>
        <v>- mattaṃ</v>
      </c>
    </row>
    <row r="2919">
      <c r="A2919" s="165" t="str">
        <f>analysis!C2929</f>
        <v>anupadajjeyyāmāti</v>
      </c>
    </row>
    <row r="2920">
      <c r="A2920" s="165" t="str">
        <f>analysis!C2930</f>
        <v>- anupadajjeyyāma</v>
      </c>
    </row>
    <row r="2921">
      <c r="A2921" s="165" t="str">
        <f>analysis!C2931</f>
        <v>- iti</v>
      </c>
    </row>
    <row r="2922">
      <c r="A2922" s="165" t="str">
        <f>analysis!C2932</f>
        <v/>
      </c>
    </row>
    <row r="2923">
      <c r="A2923" s="165" t="str">
        <f>analysis!C2933</f>
        <v>evañ'ca so bhikkhu vatvā kiñcimattaṃ anupadajjeyya antamaso piṇḍapātamattam'pi, nissaggiyaṃ pācittiyaṃ.</v>
      </c>
    </row>
    <row r="2924">
      <c r="A2924" s="165" t="str">
        <f>analysis!C2934</f>
        <v>evañca</v>
      </c>
    </row>
    <row r="2925">
      <c r="A2925" s="165" t="str">
        <f>analysis!C2935</f>
        <v>so</v>
      </c>
    </row>
    <row r="2926">
      <c r="A2926" s="165" t="str">
        <f>analysis!C2936</f>
        <v>bhikkhu</v>
      </c>
    </row>
    <row r="2927">
      <c r="A2927" s="165" t="str">
        <f>analysis!C2937</f>
        <v>vatvā</v>
      </c>
    </row>
    <row r="2928">
      <c r="A2928" s="165" t="str">
        <f>analysis!C2938</f>
        <v>kiñcimattaṃ</v>
      </c>
    </row>
    <row r="2929">
      <c r="A2929" s="165" t="str">
        <f>analysis!C2939</f>
        <v>anupadajjeyya</v>
      </c>
    </row>
    <row r="2930">
      <c r="A2930" s="165" t="str">
        <f>analysis!C2940</f>
        <v>antamaso</v>
      </c>
    </row>
    <row r="2931">
      <c r="A2931" s="165" t="str">
        <f>analysis!C2941</f>
        <v>piṇḍapātamattampi</v>
      </c>
    </row>
    <row r="2932">
      <c r="A2932" s="165" t="str">
        <f>analysis!C2942</f>
        <v>- piṇḍapātamattaṃ</v>
      </c>
    </row>
    <row r="2933">
      <c r="A2933" s="165" t="str">
        <f>analysis!C2943</f>
        <v>- - piṇḍapāta</v>
      </c>
    </row>
    <row r="2934">
      <c r="A2934" s="165" t="str">
        <f>analysis!C2944</f>
        <v>- - - piṇḍa</v>
      </c>
    </row>
    <row r="2935">
      <c r="A2935" s="165" t="str">
        <f>analysis!C2945</f>
        <v>- - - pāta</v>
      </c>
    </row>
    <row r="2936">
      <c r="A2936" s="165" t="str">
        <f>analysis!C2946</f>
        <v>- - mattaṃ</v>
      </c>
    </row>
    <row r="2937">
      <c r="A2937" s="165" t="str">
        <f>analysis!C2947</f>
        <v>- api</v>
      </c>
    </row>
    <row r="2938">
      <c r="A2938" s="165" t="str">
        <f>analysis!C2948</f>
        <v>nissaggiyaṃ</v>
      </c>
    </row>
    <row r="2939">
      <c r="A2939" s="165" t="str">
        <f>analysis!C2949</f>
        <v>pācittiyaṃ</v>
      </c>
    </row>
    <row r="2940">
      <c r="A2940" s="165" t="str">
        <f>analysis!C2950</f>
        <v/>
      </c>
    </row>
    <row r="2941">
      <c r="A2941" s="165" t="str">
        <f>analysis!C2951</f>
        <v>das'āh'ānāgataṃ kattikatemāsikapuṇṇamaṃ bhikkhuno pan'eva accekacīvaraṃ uppajjeyya, accekaṃ maññamānena bhikkhunā paṭiggahetabbaṃ</v>
      </c>
    </row>
    <row r="2942">
      <c r="A2942" s="165" t="str">
        <f>analysis!C2952</f>
        <v>NP 28</v>
      </c>
    </row>
    <row r="2943">
      <c r="A2943" s="165" t="str">
        <f>analysis!C2953</f>
        <v>dasāhānāgataṃ</v>
      </c>
    </row>
    <row r="2944">
      <c r="A2944" s="165" t="str">
        <f>analysis!C2954</f>
        <v>- dasa</v>
      </c>
    </row>
    <row r="2945">
      <c r="A2945" s="165" t="str">
        <f>analysis!C2955</f>
        <v>- aha</v>
      </c>
    </row>
    <row r="2946">
      <c r="A2946" s="165" t="str">
        <f>analysis!C2956</f>
        <v>- anāgataṃ</v>
      </c>
    </row>
    <row r="2947">
      <c r="A2947" s="165" t="str">
        <f>analysis!C2957</f>
        <v>kattikatemāsikapuṇṇamaṃ</v>
      </c>
    </row>
    <row r="2948">
      <c r="A2948" s="165" t="str">
        <f>analysis!C2958</f>
        <v>- kattikā</v>
      </c>
    </row>
    <row r="2949">
      <c r="A2949" s="165" t="str">
        <f>analysis!C2959</f>
        <v>- temāsika</v>
      </c>
    </row>
    <row r="2950">
      <c r="A2950" s="165" t="str">
        <f>analysis!C2960</f>
        <v>- - te</v>
      </c>
    </row>
    <row r="2951">
      <c r="A2951" s="165" t="str">
        <f>analysis!C2961</f>
        <v>- - māsika</v>
      </c>
    </row>
    <row r="2952">
      <c r="A2952" s="165" t="str">
        <f>analysis!C2962</f>
        <v>- puṇṇamaṃ</v>
      </c>
    </row>
    <row r="2953">
      <c r="A2953" s="165" t="str">
        <f>analysis!C2963</f>
        <v>- - puṇṇa</v>
      </c>
    </row>
    <row r="2954">
      <c r="A2954" s="165" t="str">
        <f>analysis!C2964</f>
        <v>- - maṃ</v>
      </c>
    </row>
    <row r="2955">
      <c r="A2955" s="165" t="str">
        <f>analysis!C2965</f>
        <v>bhikkhuno</v>
      </c>
    </row>
    <row r="2956">
      <c r="A2956" s="165" t="str">
        <f>analysis!C2966</f>
        <v>paneva</v>
      </c>
    </row>
    <row r="2957">
      <c r="A2957" s="165" t="str">
        <f>analysis!C2967</f>
        <v>accekacīvaraṃ</v>
      </c>
    </row>
    <row r="2958">
      <c r="A2958" s="165" t="str">
        <f>analysis!C2968</f>
        <v>- acceka</v>
      </c>
    </row>
    <row r="2959">
      <c r="A2959" s="165" t="str">
        <f>analysis!C2969</f>
        <v>- cīvaraṃ</v>
      </c>
    </row>
    <row r="2960">
      <c r="A2960" s="165" t="str">
        <f>analysis!C2970</f>
        <v>uppajjeyya</v>
      </c>
    </row>
    <row r="2961">
      <c r="A2961" s="165" t="str">
        <f>analysis!C2971</f>
        <v>accekaṃ</v>
      </c>
    </row>
    <row r="2962">
      <c r="A2962" s="165" t="str">
        <f>analysis!C2972</f>
        <v>maññamānena</v>
      </c>
    </row>
    <row r="2963">
      <c r="A2963" s="165" t="str">
        <f>analysis!C2973</f>
        <v>bhikkhunā</v>
      </c>
    </row>
    <row r="2964">
      <c r="A2964" s="165" t="str">
        <f>analysis!C2974</f>
        <v>paṭiggahetabbaṃ</v>
      </c>
    </row>
    <row r="2965">
      <c r="A2965" s="165" t="str">
        <f>analysis!C2975</f>
        <v/>
      </c>
    </row>
    <row r="2966">
      <c r="A2966" s="165" t="str">
        <f>analysis!C2976</f>
        <v>paṭiggahetvā yāva cīvarakālasamayaṃ nikkhipitabbaṃ. tato ce uttari nikkhipeyya, nissaggiyaṃ pācittiyaṃ.</v>
      </c>
    </row>
    <row r="2967">
      <c r="A2967" s="165" t="str">
        <f>analysis!C2977</f>
        <v>paṭiggahetvā</v>
      </c>
    </row>
    <row r="2968">
      <c r="A2968" s="165" t="str">
        <f>analysis!C2978</f>
        <v>yāva</v>
      </c>
    </row>
    <row r="2969">
      <c r="A2969" s="165" t="str">
        <f>analysis!C2979</f>
        <v>cīvarakālasamayaṃ</v>
      </c>
    </row>
    <row r="2970">
      <c r="A2970" s="165" t="str">
        <f>analysis!C2980</f>
        <v>- cīvarakāla</v>
      </c>
    </row>
    <row r="2971">
      <c r="A2971" s="165" t="str">
        <f>analysis!C2981</f>
        <v>- samayaṃ</v>
      </c>
    </row>
    <row r="2972">
      <c r="A2972" s="165" t="str">
        <f>analysis!C2982</f>
        <v>nikkhipitabbaṃ</v>
      </c>
    </row>
    <row r="2973">
      <c r="A2973" s="165" t="str">
        <f>analysis!C2983</f>
        <v/>
      </c>
    </row>
    <row r="2974">
      <c r="A2974" s="165" t="str">
        <f>analysis!C2984</f>
        <v>paṭiggahetvā yāva cīvarakālasamayaṃ nikkhipitabbaṃ. tato ce uttari nikkhipeyya, nissaggiyaṃ pācittiyaṃ.</v>
      </c>
    </row>
    <row r="2975">
      <c r="A2975" s="165" t="str">
        <f>analysis!C2985</f>
        <v>tato</v>
      </c>
    </row>
    <row r="2976">
      <c r="A2976" s="165" t="str">
        <f>analysis!C2986</f>
        <v>ce</v>
      </c>
    </row>
    <row r="2977">
      <c r="A2977" s="165" t="str">
        <f>analysis!C2987</f>
        <v>uttari</v>
      </c>
    </row>
    <row r="2978">
      <c r="A2978" s="165" t="str">
        <f>analysis!C2988</f>
        <v>nikkhipeyya</v>
      </c>
    </row>
    <row r="2979">
      <c r="A2979" s="165" t="str">
        <f>analysis!C2989</f>
        <v>nissaggiyaṃ</v>
      </c>
    </row>
    <row r="2980">
      <c r="A2980" s="165" t="str">
        <f>analysis!C2990</f>
        <v>pācittiyaṃ</v>
      </c>
    </row>
    <row r="2981">
      <c r="A2981" s="165" t="str">
        <f>analysis!C2991</f>
        <v/>
      </c>
    </row>
    <row r="2982">
      <c r="A2982" s="165" t="str">
        <f>analysis!C2992</f>
        <v>upavassaṃ kho pana kattikapuṇṇamaṃ yāni kho pana tāni āraññakāni senāsanāni sāsaṅkasammatāni sappaṭibhayāni</v>
      </c>
    </row>
    <row r="2983">
      <c r="A2983" s="165" t="str">
        <f>analysis!C2993</f>
        <v>NP 29</v>
      </c>
    </row>
    <row r="2984">
      <c r="A2984" s="165" t="str">
        <f>analysis!C2994</f>
        <v>upavassaṃ</v>
      </c>
    </row>
    <row r="2985">
      <c r="A2985" s="165" t="str">
        <f>analysis!C2995</f>
        <v>kho</v>
      </c>
    </row>
    <row r="2986">
      <c r="A2986" s="165" t="str">
        <f>analysis!C2996</f>
        <v>pana</v>
      </c>
    </row>
    <row r="2987">
      <c r="A2987" s="165" t="str">
        <f>analysis!C2997</f>
        <v>kattikapuṇṇamaṃ</v>
      </c>
    </row>
    <row r="2988">
      <c r="A2988" s="165" t="str">
        <f>analysis!C2998</f>
        <v>- kattikā</v>
      </c>
    </row>
    <row r="2989">
      <c r="A2989" s="165" t="str">
        <f>analysis!C2999</f>
        <v>- puṇṇamaṃ</v>
      </c>
    </row>
    <row r="2990">
      <c r="A2990" s="165" t="str">
        <f>analysis!C3000</f>
        <v>yāni</v>
      </c>
    </row>
    <row r="2991">
      <c r="A2991" s="165" t="str">
        <f>analysis!C3001</f>
        <v>kho</v>
      </c>
    </row>
    <row r="2992">
      <c r="A2992" s="165" t="str">
        <f>analysis!C3002</f>
        <v>pana</v>
      </c>
    </row>
    <row r="2993">
      <c r="A2993" s="165" t="str">
        <f>analysis!C3003</f>
        <v>tāni</v>
      </c>
    </row>
    <row r="2994">
      <c r="A2994" s="165" t="str">
        <f>analysis!C3004</f>
        <v>āraññakāni</v>
      </c>
    </row>
    <row r="2995">
      <c r="A2995" s="165" t="str">
        <f>analysis!C3005</f>
        <v>senāsanāni</v>
      </c>
    </row>
    <row r="2996">
      <c r="A2996" s="165" t="str">
        <f>analysis!C3006</f>
        <v>sāsaṅkasammatāni</v>
      </c>
    </row>
    <row r="2997">
      <c r="A2997" s="165" t="str">
        <f>analysis!C3007</f>
        <v>- sāsaṅka</v>
      </c>
    </row>
    <row r="2998">
      <c r="A2998" s="165" t="str">
        <f>analysis!C3008</f>
        <v>- sammatāni</v>
      </c>
    </row>
    <row r="2999">
      <c r="A2999" s="165" t="str">
        <f>analysis!C3009</f>
        <v>sappaṭibhayāni</v>
      </c>
    </row>
    <row r="3000">
      <c r="A3000" s="165" t="str">
        <f>analysis!C3010</f>
        <v/>
      </c>
    </row>
    <row r="3001">
      <c r="A3001" s="165" t="str">
        <f>analysis!C3011</f>
        <v>tathārūpesu bhikkhu sen'āsanesu viharanto ākaṅkhamāno tiṇṇaṃ cīvarānaṃ aññataraṃ cīvaraṃ antaraghare nikkhipeyya</v>
      </c>
    </row>
    <row r="3002">
      <c r="A3002" s="165" t="str">
        <f>analysis!C3012</f>
        <v>tathārūpesu</v>
      </c>
    </row>
    <row r="3003">
      <c r="A3003" s="165" t="str">
        <f>analysis!C3013</f>
        <v>- tathā</v>
      </c>
    </row>
    <row r="3004">
      <c r="A3004" s="165" t="str">
        <f>analysis!C3014</f>
        <v>- rūpesu</v>
      </c>
    </row>
    <row r="3005">
      <c r="A3005" s="165" t="str">
        <f>analysis!C3015</f>
        <v>bhikkhu</v>
      </c>
    </row>
    <row r="3006">
      <c r="A3006" s="165" t="str">
        <f>analysis!C3016</f>
        <v>senāsanesu</v>
      </c>
    </row>
    <row r="3007">
      <c r="A3007" s="165" t="str">
        <f>analysis!C3017</f>
        <v>viharanto</v>
      </c>
    </row>
    <row r="3008">
      <c r="A3008" s="165" t="str">
        <f>analysis!C3018</f>
        <v>ākaṅkhamāno</v>
      </c>
    </row>
    <row r="3009">
      <c r="A3009" s="165" t="str">
        <f>analysis!C3019</f>
        <v>tiṇṇaṃ</v>
      </c>
    </row>
    <row r="3010">
      <c r="A3010" s="165" t="str">
        <f>analysis!C3020</f>
        <v>cīvarānaṃ</v>
      </c>
    </row>
    <row r="3011">
      <c r="A3011" s="165" t="str">
        <f>analysis!C3021</f>
        <v>aññataraṃ</v>
      </c>
    </row>
    <row r="3012">
      <c r="A3012" s="165" t="str">
        <f>analysis!C3022</f>
        <v>cīvaraṃ</v>
      </c>
    </row>
    <row r="3013">
      <c r="A3013" s="165" t="str">
        <f>analysis!C3023</f>
        <v>antaraghare</v>
      </c>
    </row>
    <row r="3014">
      <c r="A3014" s="165" t="str">
        <f>analysis!C3024</f>
        <v>nikkhipeyya</v>
      </c>
    </row>
    <row r="3015">
      <c r="A3015" s="165" t="str">
        <f>analysis!C3025</f>
        <v/>
      </c>
    </row>
    <row r="3016">
      <c r="A3016" s="165" t="str">
        <f>analysis!C3026</f>
        <v>siyā ca tassa bhikkhuno koci'd'eva paccayo tena cīvarena vippavāsāya, chārattaparamaṃ tena bhikkhunā tena cīvarena vippavasitabbaṃ.</v>
      </c>
    </row>
    <row r="3017">
      <c r="A3017" s="165" t="str">
        <f>analysis!C3027</f>
        <v>siyā</v>
      </c>
    </row>
    <row r="3018">
      <c r="A3018" s="165" t="str">
        <f>analysis!C3028</f>
        <v>ca</v>
      </c>
    </row>
    <row r="3019">
      <c r="A3019" s="165" t="str">
        <f>analysis!C3029</f>
        <v>tassa</v>
      </c>
    </row>
    <row r="3020">
      <c r="A3020" s="165" t="str">
        <f>analysis!C3030</f>
        <v>bhikkhuno</v>
      </c>
    </row>
    <row r="3021">
      <c r="A3021" s="165" t="str">
        <f>analysis!C3031</f>
        <v>kocideva</v>
      </c>
    </row>
    <row r="3022">
      <c r="A3022" s="165" t="str">
        <f>analysis!C3032</f>
        <v>- koci</v>
      </c>
    </row>
    <row r="3023">
      <c r="A3023" s="165" t="str">
        <f>analysis!C3033</f>
        <v>- eva</v>
      </c>
    </row>
    <row r="3024">
      <c r="A3024" s="165" t="str">
        <f>analysis!C3034</f>
        <v>paccayo</v>
      </c>
    </row>
    <row r="3025">
      <c r="A3025" s="165" t="str">
        <f>analysis!C3035</f>
        <v>tena</v>
      </c>
    </row>
    <row r="3026">
      <c r="A3026" s="165" t="str">
        <f>analysis!C3036</f>
        <v>cīvarena</v>
      </c>
    </row>
    <row r="3027">
      <c r="A3027" s="165" t="str">
        <f>analysis!C3037</f>
        <v>vippavāsāya</v>
      </c>
    </row>
    <row r="3028">
      <c r="A3028" s="165" t="str">
        <f>analysis!C3038</f>
        <v>chārattaparamaṃ</v>
      </c>
    </row>
    <row r="3029">
      <c r="A3029" s="165" t="str">
        <f>analysis!C3039</f>
        <v>- chāratta</v>
      </c>
    </row>
    <row r="3030">
      <c r="A3030" s="165" t="str">
        <f>analysis!C3040</f>
        <v>- paramaṃ</v>
      </c>
    </row>
    <row r="3031">
      <c r="A3031" s="165" t="str">
        <f>analysis!C3041</f>
        <v>tena</v>
      </c>
    </row>
    <row r="3032">
      <c r="A3032" s="165" t="str">
        <f>analysis!C3042</f>
        <v>bhikkhunā</v>
      </c>
    </row>
    <row r="3033">
      <c r="A3033" s="165" t="str">
        <f>analysis!C3043</f>
        <v>tena</v>
      </c>
    </row>
    <row r="3034">
      <c r="A3034" s="165" t="str">
        <f>analysis!C3044</f>
        <v>cīvarena</v>
      </c>
    </row>
    <row r="3035">
      <c r="A3035" s="165" t="str">
        <f>analysis!C3045</f>
        <v>vippavasitabbaṃ</v>
      </c>
    </row>
    <row r="3036">
      <c r="A3036" s="165" t="str">
        <f>analysis!C3046</f>
        <v/>
      </c>
    </row>
    <row r="3037">
      <c r="A3037" s="165" t="str">
        <f>analysis!C3047</f>
        <v>tato ce uttari vippavaseyya aññatra bhikkhusammutiyā, nissaggiyaṃ pācittiyaṃ.</v>
      </c>
    </row>
    <row r="3038">
      <c r="A3038" s="165" t="str">
        <f>analysis!C3048</f>
        <v>tato</v>
      </c>
    </row>
    <row r="3039">
      <c r="A3039" s="165" t="str">
        <f>analysis!C3049</f>
        <v>ce</v>
      </c>
    </row>
    <row r="3040">
      <c r="A3040" s="165" t="str">
        <f>analysis!C3050</f>
        <v>uttari</v>
      </c>
    </row>
    <row r="3041">
      <c r="A3041" s="165" t="str">
        <f>analysis!C3051</f>
        <v>vippavaseyya</v>
      </c>
    </row>
    <row r="3042">
      <c r="A3042" s="165" t="str">
        <f>analysis!C3052</f>
        <v>aññatra</v>
      </c>
    </row>
    <row r="3043">
      <c r="A3043" s="165" t="str">
        <f>analysis!C3053</f>
        <v>bhikkhusammutiyā</v>
      </c>
    </row>
    <row r="3044">
      <c r="A3044" s="165" t="str">
        <f>analysis!C3054</f>
        <v>nissaggiyaṃ</v>
      </c>
    </row>
    <row r="3045">
      <c r="A3045" s="165" t="str">
        <f>analysis!C3055</f>
        <v>pācittiyaṃ</v>
      </c>
    </row>
    <row r="3046">
      <c r="A3046" s="165" t="str">
        <f>analysis!C3056</f>
        <v/>
      </c>
    </row>
    <row r="3047">
      <c r="A3047" s="165" t="str">
        <f>analysis!C3057</f>
        <v>yo pana bhikkhu jānaṃ saṅghikaṃ lābhaṃ pariṇataṃ attano pariṇāmeyya, nissaggiyaṃ pācittiyaṃ.</v>
      </c>
    </row>
    <row r="3048">
      <c r="A3048" s="165" t="str">
        <f>analysis!C3058</f>
        <v>NP 30</v>
      </c>
    </row>
    <row r="3049">
      <c r="A3049" s="165" t="str">
        <f>analysis!C3059</f>
        <v>yo</v>
      </c>
    </row>
    <row r="3050">
      <c r="A3050" s="165" t="str">
        <f>analysis!C3060</f>
        <v>pana</v>
      </c>
    </row>
    <row r="3051">
      <c r="A3051" s="165" t="str">
        <f>analysis!C3061</f>
        <v>bhikkhu</v>
      </c>
    </row>
    <row r="3052">
      <c r="A3052" s="165" t="str">
        <f>analysis!C3062</f>
        <v>jānaṃ</v>
      </c>
    </row>
    <row r="3053">
      <c r="A3053" s="165" t="str">
        <f>analysis!C3063</f>
        <v>saṅghikaṃ</v>
      </c>
    </row>
    <row r="3054">
      <c r="A3054" s="165" t="str">
        <f>analysis!C3064</f>
        <v>lābhaṃ</v>
      </c>
    </row>
    <row r="3055">
      <c r="A3055" s="165" t="str">
        <f>analysis!C3065</f>
        <v>pariṇataṃ</v>
      </c>
    </row>
    <row r="3056">
      <c r="A3056" s="165" t="str">
        <f>analysis!C3066</f>
        <v>attano</v>
      </c>
    </row>
    <row r="3057">
      <c r="A3057" s="165" t="str">
        <f>analysis!C3067</f>
        <v>pariṇāmeyya</v>
      </c>
    </row>
    <row r="3058">
      <c r="A3058" s="165" t="str">
        <f>analysis!C3068</f>
        <v>nissaggiyaṃ</v>
      </c>
    </row>
    <row r="3059">
      <c r="A3059" s="165" t="str">
        <f>analysis!C3069</f>
        <v>pācittiyaṃ</v>
      </c>
    </row>
    <row r="3060">
      <c r="A3060" s="165" t="str">
        <f>analysis!C3070</f>
        <v/>
      </c>
    </row>
    <row r="3061">
      <c r="A3061" s="165" t="str">
        <f>analysis!C3071</f>
        <v>pattavaggo tatiyo.</v>
      </c>
    </row>
    <row r="3062">
      <c r="A3062" s="165" t="str">
        <f>analysis!C3072</f>
        <v>pattavaggo</v>
      </c>
    </row>
    <row r="3063">
      <c r="A3063" s="165" t="str">
        <f>analysis!C3073</f>
        <v>- patta 2</v>
      </c>
    </row>
    <row r="3064">
      <c r="A3064" s="165" t="str">
        <f>analysis!C3074</f>
        <v>- vaggo</v>
      </c>
    </row>
    <row r="3065">
      <c r="A3065" s="165" t="str">
        <f>analysis!C3075</f>
        <v>tatiyo</v>
      </c>
    </row>
    <row r="3066">
      <c r="A3066" s="165" t="str">
        <f>analysis!C3076</f>
        <v/>
      </c>
    </row>
    <row r="3067">
      <c r="A3067" s="165"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analysis!C3078</f>
        <v>uddiṭṭhā</v>
      </c>
    </row>
    <row r="3069">
      <c r="A3069" s="165" t="str">
        <f>analysis!C3079</f>
        <v>kho</v>
      </c>
    </row>
    <row r="3070">
      <c r="A3070" s="165" t="str">
        <f>analysis!C3080</f>
        <v>āyasmanto</v>
      </c>
    </row>
    <row r="3071">
      <c r="A3071" s="165" t="str">
        <f>analysis!C3081</f>
        <v>tiṃsa</v>
      </c>
    </row>
    <row r="3072">
      <c r="A3072" s="165" t="str">
        <f>analysis!C3082</f>
        <v>nissaggiyā</v>
      </c>
    </row>
    <row r="3073">
      <c r="A3073" s="165" t="str">
        <f>analysis!C3083</f>
        <v>pācittiyā</v>
      </c>
    </row>
    <row r="3074">
      <c r="A3074" s="165" t="str">
        <f>analysis!C3084</f>
        <v>dhammā</v>
      </c>
    </row>
    <row r="3075">
      <c r="A3075" s="165" t="str">
        <f>analysis!C3085</f>
        <v>tatthāyasmante</v>
      </c>
    </row>
    <row r="3076">
      <c r="A3076" s="165" t="str">
        <f>analysis!C3086</f>
        <v>pucchāmi</v>
      </c>
    </row>
    <row r="3077">
      <c r="A3077" s="165" t="str">
        <f>analysis!C3087</f>
        <v>kaccittha</v>
      </c>
    </row>
    <row r="3078">
      <c r="A3078" s="165" t="str">
        <f>analysis!C3088</f>
        <v>parisuddhā</v>
      </c>
    </row>
    <row r="3079">
      <c r="A3079" s="165" t="str">
        <f>analysis!C3089</f>
        <v>dutiyampi</v>
      </c>
    </row>
    <row r="3080">
      <c r="A3080" s="165" t="str">
        <f>analysis!C3090</f>
        <v>pucchāmi</v>
      </c>
    </row>
    <row r="3081">
      <c r="A3081" s="165" t="str">
        <f>analysis!C3091</f>
        <v>kaccittha</v>
      </c>
    </row>
    <row r="3082">
      <c r="A3082" s="165" t="str">
        <f>analysis!C3092</f>
        <v>parisuddhā</v>
      </c>
    </row>
    <row r="3083">
      <c r="A3083" s="165" t="str">
        <f>analysis!C3093</f>
        <v>tatiyampi</v>
      </c>
    </row>
    <row r="3084">
      <c r="A3084" s="165" t="str">
        <f>analysis!C3094</f>
        <v>pucchāmi</v>
      </c>
    </row>
    <row r="3085">
      <c r="A3085" s="165" t="str">
        <f>analysis!C3095</f>
        <v>kaccittha</v>
      </c>
    </row>
    <row r="3086">
      <c r="A3086" s="165" t="str">
        <f>analysis!C3096</f>
        <v>parisuddhā</v>
      </c>
    </row>
    <row r="3087">
      <c r="A3087" s="165" t="str">
        <f>analysis!C3097</f>
        <v>parisuddhetthāyasmanto</v>
      </c>
    </row>
    <row r="3088">
      <c r="A3088" s="165" t="str">
        <f>analysis!C3098</f>
        <v>tasmā</v>
      </c>
    </row>
    <row r="3089">
      <c r="A3089" s="165" t="str">
        <f>analysis!C3099</f>
        <v>tuṇhī</v>
      </c>
    </row>
    <row r="3090">
      <c r="A3090" s="165" t="str">
        <f>analysis!C3100</f>
        <v>evametaṃ</v>
      </c>
    </row>
    <row r="3091">
      <c r="A3091" s="165" t="str">
        <f>analysis!C3101</f>
        <v>dhārayāmi</v>
      </c>
    </row>
    <row r="3092">
      <c r="A3092" s="165" t="str">
        <f>analysis!C3102</f>
        <v/>
      </c>
    </row>
    <row r="3093">
      <c r="A3093" s="165" t="str">
        <f>analysis!C3103</f>
        <v>tiṃsa nissaggiyā pācittiyā dhammā niṭṭhitā</v>
      </c>
    </row>
    <row r="3094">
      <c r="A3094" s="165" t="str">
        <f>analysis!C3104</f>
        <v>tiṃsa</v>
      </c>
    </row>
    <row r="3095">
      <c r="A3095" s="165" t="str">
        <f>analysis!C3105</f>
        <v>nissaggiyā</v>
      </c>
    </row>
    <row r="3096">
      <c r="A3096" s="165" t="str">
        <f>analysis!C3106</f>
        <v>pācittiyā</v>
      </c>
    </row>
    <row r="3097">
      <c r="A3097" s="165" t="str">
        <f>analysis!C3107</f>
        <v>dhammā</v>
      </c>
    </row>
    <row r="3098">
      <c r="A3098" s="165" t="str">
        <f>analysis!C3108</f>
        <v>niṭṭhitā</v>
      </c>
    </row>
    <row r="3099">
      <c r="A3099" s="165" t="str">
        <f>analysis!C3109</f>
        <v/>
      </c>
    </row>
    <row r="3100">
      <c r="A3100" s="165" t="str">
        <f>analysis!C3110</f>
        <v>ime kho pan'āyasmanto dvenavuti pācittiyā dhammā uddesaṃ āgacchanti.</v>
      </c>
    </row>
    <row r="3101">
      <c r="A3101" s="165" t="str">
        <f>analysis!C3111</f>
        <v>ime</v>
      </c>
    </row>
    <row r="3102">
      <c r="A3102" s="165" t="str">
        <f>analysis!C3112</f>
        <v>kho</v>
      </c>
    </row>
    <row r="3103">
      <c r="A3103" s="165" t="str">
        <f>analysis!C3113</f>
        <v>panāyasmanto</v>
      </c>
    </row>
    <row r="3104">
      <c r="A3104" s="165" t="str">
        <f>analysis!C3114</f>
        <v>dvenavuti</v>
      </c>
    </row>
    <row r="3105">
      <c r="A3105" s="165" t="str">
        <f>analysis!C3115</f>
        <v>- dve</v>
      </c>
    </row>
    <row r="3106">
      <c r="A3106" s="165" t="str">
        <f>analysis!C3116</f>
        <v>- navuti</v>
      </c>
    </row>
    <row r="3107">
      <c r="A3107" s="165" t="str">
        <f>analysis!C3117</f>
        <v>pācittiyā</v>
      </c>
    </row>
    <row r="3108">
      <c r="A3108" s="165" t="str">
        <f>analysis!C3118</f>
        <v>dhammā</v>
      </c>
    </row>
    <row r="3109">
      <c r="A3109" s="165" t="str">
        <f>analysis!C3119</f>
        <v>uddesaṃ</v>
      </c>
    </row>
    <row r="3110">
      <c r="A3110" s="165" t="str">
        <f>analysis!C3120</f>
        <v>āgacchanti</v>
      </c>
    </row>
    <row r="3111">
      <c r="A3111" s="165" t="str">
        <f>analysis!C3121</f>
        <v/>
      </c>
    </row>
    <row r="3112">
      <c r="A3112" s="165" t="str">
        <f>analysis!C3122</f>
        <v/>
      </c>
    </row>
    <row r="3113">
      <c r="A3113" s="165" t="str">
        <f>analysis!C3123</f>
        <v>sampajānamusāvāde pācittiyaṃ.</v>
      </c>
    </row>
    <row r="3114">
      <c r="A3114" s="165" t="str">
        <f>analysis!C3124</f>
        <v>PC 1</v>
      </c>
    </row>
    <row r="3115">
      <c r="A3115" s="165" t="str">
        <f>analysis!C3125</f>
        <v>sampajānamusāvāde</v>
      </c>
    </row>
    <row r="3116">
      <c r="A3116" s="165" t="str">
        <f>analysis!C3126</f>
        <v>- sampajāna</v>
      </c>
    </row>
    <row r="3117">
      <c r="A3117" s="165" t="str">
        <f>analysis!C3127</f>
        <v>- musāvāde</v>
      </c>
    </row>
    <row r="3118">
      <c r="A3118" s="165" t="str">
        <f>analysis!C3128</f>
        <v>- - musā</v>
      </c>
    </row>
    <row r="3119">
      <c r="A3119" s="165" t="str">
        <f>analysis!C3129</f>
        <v>- - vāde</v>
      </c>
    </row>
    <row r="3120">
      <c r="A3120" s="165" t="str">
        <f>analysis!C3130</f>
        <v>pācittiyaṃ</v>
      </c>
    </row>
    <row r="3121">
      <c r="A3121" s="165" t="str">
        <f>analysis!C3131</f>
        <v/>
      </c>
    </row>
    <row r="3122">
      <c r="A3122" s="165" t="str">
        <f>analysis!C3132</f>
        <v>omasavāde pācittiyaṃ.</v>
      </c>
    </row>
    <row r="3123">
      <c r="A3123" s="165" t="str">
        <f>analysis!C3133</f>
        <v>PC 2</v>
      </c>
    </row>
    <row r="3124">
      <c r="A3124" s="165" t="str">
        <f>analysis!C3134</f>
        <v>omasavāde</v>
      </c>
    </row>
    <row r="3125">
      <c r="A3125" s="165" t="str">
        <f>analysis!C3135</f>
        <v>- omasa</v>
      </c>
    </row>
    <row r="3126">
      <c r="A3126" s="165" t="str">
        <f>analysis!C3136</f>
        <v>- vāde</v>
      </c>
    </row>
    <row r="3127">
      <c r="A3127" s="165" t="str">
        <f>analysis!C3137</f>
        <v>pācittiyaṃ</v>
      </c>
    </row>
    <row r="3128">
      <c r="A3128" s="165" t="str">
        <f>analysis!C3138</f>
        <v/>
      </c>
    </row>
    <row r="3129">
      <c r="A3129" s="165" t="str">
        <f>analysis!C3139</f>
        <v>bhikkhupesuññe pācittiyaṃ.</v>
      </c>
    </row>
    <row r="3130">
      <c r="A3130" s="165" t="str">
        <f>analysis!C3140</f>
        <v>PC 3</v>
      </c>
    </row>
    <row r="3131">
      <c r="A3131" s="165" t="str">
        <f>analysis!C3141</f>
        <v>bhikkhupesuññe</v>
      </c>
    </row>
    <row r="3132">
      <c r="A3132" s="165" t="str">
        <f>analysis!C3142</f>
        <v>- bhikkhu</v>
      </c>
    </row>
    <row r="3133">
      <c r="A3133" s="165" t="str">
        <f>analysis!C3143</f>
        <v>- pesuññe</v>
      </c>
    </row>
    <row r="3134">
      <c r="A3134" s="165" t="str">
        <f>analysis!C3144</f>
        <v>pācittiyaṃ</v>
      </c>
    </row>
    <row r="3135">
      <c r="A3135" s="165" t="str">
        <f>analysis!C3145</f>
        <v/>
      </c>
    </row>
    <row r="3136">
      <c r="A3136" s="165" t="str">
        <f>analysis!C3146</f>
        <v>yo pana bhikkhu anupasampannaṃ padaso dhammaṃ vāceyya, pācittiyaṃ.</v>
      </c>
    </row>
    <row r="3137">
      <c r="A3137" s="165" t="str">
        <f>analysis!C3147</f>
        <v>PC 4</v>
      </c>
    </row>
    <row r="3138">
      <c r="A3138" s="165" t="str">
        <f>analysis!C3148</f>
        <v>yo</v>
      </c>
    </row>
    <row r="3139">
      <c r="A3139" s="165" t="str">
        <f>analysis!C3149</f>
        <v>pana</v>
      </c>
    </row>
    <row r="3140">
      <c r="A3140" s="165" t="str">
        <f>analysis!C3150</f>
        <v>bhikkhu</v>
      </c>
    </row>
    <row r="3141">
      <c r="A3141" s="165" t="str">
        <f>analysis!C3151</f>
        <v>anupasampannaṃ</v>
      </c>
    </row>
    <row r="3142">
      <c r="A3142" s="165" t="str">
        <f>analysis!C3152</f>
        <v>padaso</v>
      </c>
    </row>
    <row r="3143">
      <c r="A3143" s="165" t="str">
        <f>analysis!C3153</f>
        <v>dhammaṃ</v>
      </c>
    </row>
    <row r="3144">
      <c r="A3144" s="165" t="str">
        <f>analysis!C3154</f>
        <v>vāceyya</v>
      </c>
    </row>
    <row r="3145">
      <c r="A3145" s="165" t="str">
        <f>analysis!C3155</f>
        <v>pācittiyaṃ</v>
      </c>
    </row>
    <row r="3146">
      <c r="A3146" s="165" t="str">
        <f>analysis!C3156</f>
        <v/>
      </c>
    </row>
    <row r="3147">
      <c r="A3147" s="165" t="str">
        <f>analysis!C3157</f>
        <v>yo pana bhikkhu anupasampannena uttaridirattatirattaṃ sahaseyyaṃ kappeyya, pācittiyaṃ.</v>
      </c>
    </row>
    <row r="3148">
      <c r="A3148" s="165" t="str">
        <f>analysis!C3158</f>
        <v>PC 5</v>
      </c>
    </row>
    <row r="3149">
      <c r="A3149" s="165" t="str">
        <f>analysis!C3159</f>
        <v>yo</v>
      </c>
    </row>
    <row r="3150">
      <c r="A3150" s="165" t="str">
        <f>analysis!C3160</f>
        <v>pana</v>
      </c>
    </row>
    <row r="3151">
      <c r="A3151" s="165" t="str">
        <f>analysis!C3161</f>
        <v>bhikkhu</v>
      </c>
    </row>
    <row r="3152">
      <c r="A3152" s="165" t="str">
        <f>analysis!C3162</f>
        <v>anupasampannena</v>
      </c>
    </row>
    <row r="3153">
      <c r="A3153" s="165" t="str">
        <f>analysis!C3163</f>
        <v>uttari</v>
      </c>
    </row>
    <row r="3154">
      <c r="A3154" s="165" t="str">
        <f>analysis!C3164</f>
        <v>dirattatirattaṃ</v>
      </c>
    </row>
    <row r="3155">
      <c r="A3155" s="165" t="str">
        <f>analysis!C3165</f>
        <v>- diratta</v>
      </c>
    </row>
    <row r="3156">
      <c r="A3156" s="165" t="str">
        <f>analysis!C3166</f>
        <v>- - di</v>
      </c>
    </row>
    <row r="3157">
      <c r="A3157" s="165" t="str">
        <f>analysis!C3167</f>
        <v>- - ratta</v>
      </c>
    </row>
    <row r="3158">
      <c r="A3158" s="165" t="str">
        <f>analysis!C3168</f>
        <v>- tirattaṃ</v>
      </c>
    </row>
    <row r="3159">
      <c r="A3159" s="165" t="str">
        <f>analysis!C3169</f>
        <v>- - ti</v>
      </c>
    </row>
    <row r="3160">
      <c r="A3160" s="165" t="str">
        <f>analysis!C3170</f>
        <v>- - rattaṃ</v>
      </c>
    </row>
    <row r="3161">
      <c r="A3161" s="165" t="str">
        <f>analysis!C3171</f>
        <v>sahaseyyaṃ</v>
      </c>
    </row>
    <row r="3162">
      <c r="A3162" s="165" t="str">
        <f>analysis!C3172</f>
        <v>- saha</v>
      </c>
    </row>
    <row r="3163">
      <c r="A3163" s="165" t="str">
        <f>analysis!C3173</f>
        <v>- seyyaṃ</v>
      </c>
    </row>
    <row r="3164">
      <c r="A3164" s="165" t="str">
        <f>analysis!C3174</f>
        <v>kappeyya</v>
      </c>
    </row>
    <row r="3165">
      <c r="A3165" s="165" t="str">
        <f>analysis!C3175</f>
        <v>pācittiyaṃ</v>
      </c>
    </row>
    <row r="3166">
      <c r="A3166" s="165" t="str">
        <f>analysis!C3176</f>
        <v/>
      </c>
    </row>
    <row r="3167">
      <c r="A3167" s="165" t="str">
        <f>analysis!C3177</f>
        <v>yo pana bhikkhu mātugāmena sahaseyyaṃ kappeyya, pācittiyaṃ.</v>
      </c>
    </row>
    <row r="3168">
      <c r="A3168" s="165" t="str">
        <f>analysis!C3178</f>
        <v>PC 6</v>
      </c>
    </row>
    <row r="3169">
      <c r="A3169" s="165" t="str">
        <f>analysis!C3179</f>
        <v>yo</v>
      </c>
    </row>
    <row r="3170">
      <c r="A3170" s="165" t="str">
        <f>analysis!C3180</f>
        <v>pana</v>
      </c>
    </row>
    <row r="3171">
      <c r="A3171" s="165" t="str">
        <f>analysis!C3181</f>
        <v>bhikkhu</v>
      </c>
    </row>
    <row r="3172">
      <c r="A3172" s="165" t="str">
        <f>analysis!C3182</f>
        <v>mātugāmena</v>
      </c>
    </row>
    <row r="3173">
      <c r="A3173" s="165" t="str">
        <f>analysis!C3183</f>
        <v>sahaseyyaṃ</v>
      </c>
    </row>
    <row r="3174">
      <c r="A3174" s="165" t="str">
        <f>analysis!C3184</f>
        <v>kappeyya</v>
      </c>
    </row>
    <row r="3175">
      <c r="A3175" s="165" t="str">
        <f>analysis!C3185</f>
        <v>pācittiyaṃ</v>
      </c>
    </row>
    <row r="3176">
      <c r="A3176" s="165" t="str">
        <f>analysis!C3186</f>
        <v/>
      </c>
    </row>
    <row r="3177">
      <c r="A3177" s="165" t="str">
        <f>analysis!C3187</f>
        <v>yo pana bhikkhu mātugāmassa uttarichappañcavācāhi dhammaṃ deseyya aññatra viññunā purisaviggahena, pācittiyaṃ.</v>
      </c>
    </row>
    <row r="3178">
      <c r="A3178" s="165" t="str">
        <f>analysis!C3188</f>
        <v>PC 7</v>
      </c>
    </row>
    <row r="3179">
      <c r="A3179" s="165" t="str">
        <f>analysis!C3189</f>
        <v>yo</v>
      </c>
    </row>
    <row r="3180">
      <c r="A3180" s="165" t="str">
        <f>analysis!C3190</f>
        <v>pana</v>
      </c>
    </row>
    <row r="3181">
      <c r="A3181" s="165" t="str">
        <f>analysis!C3191</f>
        <v>bhikkhu</v>
      </c>
    </row>
    <row r="3182">
      <c r="A3182" s="165" t="str">
        <f>analysis!C3192</f>
        <v>mātugāmassa</v>
      </c>
    </row>
    <row r="3183">
      <c r="A3183" s="165" t="str">
        <f>analysis!C3193</f>
        <v>uttari</v>
      </c>
    </row>
    <row r="3184">
      <c r="A3184" s="165" t="str">
        <f>analysis!C3194</f>
        <v>chappañcavācāhi</v>
      </c>
    </row>
    <row r="3185">
      <c r="A3185" s="165" t="str">
        <f>analysis!C3195</f>
        <v>- chappañca</v>
      </c>
    </row>
    <row r="3186">
      <c r="A3186" s="165" t="str">
        <f>analysis!C3196</f>
        <v>- - cha</v>
      </c>
    </row>
    <row r="3187">
      <c r="A3187" s="165" t="str">
        <f>analysis!C3197</f>
        <v>- - pañca</v>
      </c>
    </row>
    <row r="3188">
      <c r="A3188" s="165" t="str">
        <f>analysis!C3198</f>
        <v>- vācāhi</v>
      </c>
    </row>
    <row r="3189">
      <c r="A3189" s="165" t="str">
        <f>analysis!C3199</f>
        <v>dhammaṃ</v>
      </c>
    </row>
    <row r="3190">
      <c r="A3190" s="165" t="str">
        <f>analysis!C3200</f>
        <v>deseyya</v>
      </c>
    </row>
    <row r="3191">
      <c r="A3191" s="165" t="str">
        <f>analysis!C3201</f>
        <v>aññatra</v>
      </c>
    </row>
    <row r="3192">
      <c r="A3192" s="165" t="str">
        <f>analysis!C3202</f>
        <v>viññunā</v>
      </c>
    </row>
    <row r="3193">
      <c r="A3193" s="165" t="str">
        <f>analysis!C3203</f>
        <v>purisaviggahena</v>
      </c>
    </row>
    <row r="3194">
      <c r="A3194" s="165" t="str">
        <f>analysis!C3204</f>
        <v>- purisa</v>
      </c>
    </row>
    <row r="3195">
      <c r="A3195" s="165" t="str">
        <f>analysis!C3205</f>
        <v>- viggahena</v>
      </c>
    </row>
    <row r="3196">
      <c r="A3196" s="165" t="str">
        <f>analysis!C3206</f>
        <v>pācittiyaṃ</v>
      </c>
    </row>
    <row r="3197">
      <c r="A3197" s="165" t="str">
        <f>analysis!C3207</f>
        <v/>
      </c>
    </row>
    <row r="3198">
      <c r="A3198" s="165" t="str">
        <f>analysis!C3208</f>
        <v>yo pana bhikkhu anupasampannassa uttarimanussadhammaṃ āroceyya, bhūtasmiṃ pācittiyaṃ.</v>
      </c>
    </row>
    <row r="3199">
      <c r="A3199" s="165" t="str">
        <f>analysis!C3209</f>
        <v>PC 8</v>
      </c>
    </row>
    <row r="3200">
      <c r="A3200" s="165" t="str">
        <f>analysis!C3210</f>
        <v>yo</v>
      </c>
    </row>
    <row r="3201">
      <c r="A3201" s="165" t="str">
        <f>analysis!C3211</f>
        <v>pana</v>
      </c>
    </row>
    <row r="3202">
      <c r="A3202" s="165" t="str">
        <f>analysis!C3212</f>
        <v>bhikkhu</v>
      </c>
    </row>
    <row r="3203">
      <c r="A3203" s="165" t="str">
        <f>analysis!C3213</f>
        <v>anupasampannassa</v>
      </c>
    </row>
    <row r="3204">
      <c r="A3204" s="165" t="str">
        <f>analysis!C3214</f>
        <v>uttarimanussadhammaṃ</v>
      </c>
    </row>
    <row r="3205">
      <c r="A3205" s="165" t="str">
        <f>analysis!C3215</f>
        <v>āroceyya</v>
      </c>
    </row>
    <row r="3206">
      <c r="A3206" s="165" t="str">
        <f>analysis!C3216</f>
        <v>bhūtasmiṃ</v>
      </c>
    </row>
    <row r="3207">
      <c r="A3207" s="165" t="str">
        <f>analysis!C3217</f>
        <v>pācittiyaṃ</v>
      </c>
    </row>
    <row r="3208">
      <c r="A3208" s="165" t="str">
        <f>analysis!C3218</f>
        <v/>
      </c>
    </row>
    <row r="3209">
      <c r="A3209" s="165" t="str">
        <f>analysis!C3219</f>
        <v>yo pana bhikkhu bhikkhussa duṭṭhullaṃ āpattiṃ anupasampannassa āroceyya aññatra bhikkhusammutiyā, pācittiyaṃ.</v>
      </c>
    </row>
    <row r="3210">
      <c r="A3210" s="165" t="str">
        <f>analysis!C3220</f>
        <v>PC 9</v>
      </c>
    </row>
    <row r="3211">
      <c r="A3211" s="165" t="str">
        <f>analysis!C3221</f>
        <v>yo</v>
      </c>
    </row>
    <row r="3212">
      <c r="A3212" s="165" t="str">
        <f>analysis!C3222</f>
        <v>pana</v>
      </c>
    </row>
    <row r="3213">
      <c r="A3213" s="165" t="str">
        <f>analysis!C3223</f>
        <v>bhikkhu</v>
      </c>
    </row>
    <row r="3214">
      <c r="A3214" s="165" t="str">
        <f>analysis!C3224</f>
        <v>bhikkhussa</v>
      </c>
    </row>
    <row r="3215">
      <c r="A3215" s="165" t="str">
        <f>analysis!C3225</f>
        <v>duṭṭhullaṃ</v>
      </c>
    </row>
    <row r="3216">
      <c r="A3216" s="165" t="str">
        <f>analysis!C3226</f>
        <v>āpattiṃ</v>
      </c>
    </row>
    <row r="3217">
      <c r="A3217" s="165" t="str">
        <f>analysis!C3227</f>
        <v>anupasampannassa</v>
      </c>
    </row>
    <row r="3218">
      <c r="A3218" s="165" t="str">
        <f>analysis!C3228</f>
        <v>āroceyya</v>
      </c>
    </row>
    <row r="3219">
      <c r="A3219" s="165" t="str">
        <f>analysis!C3229</f>
        <v>aññatra</v>
      </c>
    </row>
    <row r="3220">
      <c r="A3220" s="165" t="str">
        <f>analysis!C3230</f>
        <v>bhikkhusammutiyā</v>
      </c>
    </row>
    <row r="3221">
      <c r="A3221" s="165" t="str">
        <f>analysis!C3231</f>
        <v>pācittiyaṃ</v>
      </c>
    </row>
    <row r="3222">
      <c r="A3222" s="165" t="str">
        <f>analysis!C3232</f>
        <v/>
      </c>
    </row>
    <row r="3223">
      <c r="A3223" s="165" t="str">
        <f>analysis!C3233</f>
        <v>yo pana bhikkhu pathaviṃ khaṇeyya vā khaṇāpeyya vā pācittiyaṃ.</v>
      </c>
    </row>
    <row r="3224">
      <c r="A3224" s="165" t="str">
        <f>analysis!C3234</f>
        <v>PC 10</v>
      </c>
    </row>
    <row r="3225">
      <c r="A3225" s="165" t="str">
        <f>analysis!C3235</f>
        <v>yo</v>
      </c>
    </row>
    <row r="3226">
      <c r="A3226" s="165" t="str">
        <f>analysis!C3236</f>
        <v>pana</v>
      </c>
    </row>
    <row r="3227">
      <c r="A3227" s="165" t="str">
        <f>analysis!C3237</f>
        <v>bhikkhu</v>
      </c>
    </row>
    <row r="3228">
      <c r="A3228" s="165" t="str">
        <f>analysis!C3238</f>
        <v>pathaviṃ</v>
      </c>
    </row>
    <row r="3229">
      <c r="A3229" s="165" t="str">
        <f>analysis!C3239</f>
        <v>khaṇeyya</v>
      </c>
    </row>
    <row r="3230">
      <c r="A3230" s="165" t="str">
        <f>analysis!C3240</f>
        <v>vā</v>
      </c>
    </row>
    <row r="3231">
      <c r="A3231" s="165" t="str">
        <f>analysis!C3241</f>
        <v>khaṇāpeyya</v>
      </c>
    </row>
    <row r="3232">
      <c r="A3232" s="165" t="str">
        <f>analysis!C3242</f>
        <v>vā</v>
      </c>
    </row>
    <row r="3233">
      <c r="A3233" s="165" t="str">
        <f>analysis!C3243</f>
        <v>pācittiyaṃ</v>
      </c>
    </row>
    <row r="3234">
      <c r="A3234" s="165" t="str">
        <f>analysis!C3244</f>
        <v/>
      </c>
    </row>
    <row r="3235">
      <c r="A3235" s="165" t="str">
        <f>analysis!C3245</f>
        <v>musāvādavaggo paṭhamo.</v>
      </c>
    </row>
    <row r="3236">
      <c r="A3236" s="165" t="str">
        <f>analysis!C3246</f>
        <v>musāvādavaggo</v>
      </c>
    </row>
    <row r="3237">
      <c r="A3237" s="165" t="str">
        <f>analysis!C3247</f>
        <v>- musāvāda</v>
      </c>
    </row>
    <row r="3238">
      <c r="A3238" s="165" t="str">
        <f>analysis!C3248</f>
        <v>- vaggo</v>
      </c>
    </row>
    <row r="3239">
      <c r="A3239" s="165" t="str">
        <f>analysis!C3249</f>
        <v>paṭhamo</v>
      </c>
    </row>
    <row r="3240">
      <c r="A3240" s="165" t="str">
        <f>analysis!C3250</f>
        <v/>
      </c>
    </row>
    <row r="3241">
      <c r="A3241" s="165" t="str">
        <f>analysis!C3251</f>
        <v>bhūtagāmapātabyatāya pācittiyaṃ.</v>
      </c>
    </row>
    <row r="3242">
      <c r="A3242" s="165" t="str">
        <f>analysis!C3252</f>
        <v>PC 11</v>
      </c>
    </row>
    <row r="3243">
      <c r="A3243" s="165" t="str">
        <f>analysis!C3253</f>
        <v>bhūtagāmapātabyatāya</v>
      </c>
    </row>
    <row r="3244">
      <c r="A3244" s="165" t="str">
        <f>analysis!C3254</f>
        <v>- bhūtagāma</v>
      </c>
    </row>
    <row r="3245">
      <c r="A3245" s="165" t="str">
        <f>analysis!C3255</f>
        <v>- - bhūta</v>
      </c>
    </row>
    <row r="3246">
      <c r="A3246" s="165" t="str">
        <f>analysis!C3256</f>
        <v>- - gāma</v>
      </c>
    </row>
    <row r="3247">
      <c r="A3247" s="165" t="str">
        <f>analysis!C3257</f>
        <v>- pātabyatāya</v>
      </c>
    </row>
    <row r="3248">
      <c r="A3248" s="165" t="str">
        <f>analysis!C3258</f>
        <v>pācittiyaṃ</v>
      </c>
    </row>
    <row r="3249">
      <c r="A3249" s="165" t="str">
        <f>analysis!C3259</f>
        <v/>
      </c>
    </row>
    <row r="3250">
      <c r="A3250" s="165" t="str">
        <f>analysis!C3260</f>
        <v>aññavādake, vihesake pācittiyaṃ.</v>
      </c>
    </row>
    <row r="3251">
      <c r="A3251" s="165" t="str">
        <f>analysis!C3261</f>
        <v>PC 12</v>
      </c>
    </row>
    <row r="3252">
      <c r="A3252" s="165" t="str">
        <f>analysis!C3262</f>
        <v>aññavādake</v>
      </c>
    </row>
    <row r="3253">
      <c r="A3253" s="165" t="str">
        <f>analysis!C3263</f>
        <v>- añña</v>
      </c>
    </row>
    <row r="3254">
      <c r="A3254" s="165" t="str">
        <f>analysis!C3264</f>
        <v>- vādake</v>
      </c>
    </row>
    <row r="3255">
      <c r="A3255" s="165" t="str">
        <f>analysis!C3265</f>
        <v>vihesake</v>
      </c>
    </row>
    <row r="3256">
      <c r="A3256" s="165" t="str">
        <f>analysis!C3266</f>
        <v>pācittiyaṃ</v>
      </c>
    </row>
    <row r="3257">
      <c r="A3257" s="165" t="str">
        <f>analysis!C3267</f>
        <v/>
      </c>
    </row>
    <row r="3258">
      <c r="A3258" s="165" t="str">
        <f>analysis!C3268</f>
        <v>ujjhāpanake, khīyanake pācittiyaṃ.</v>
      </c>
    </row>
    <row r="3259">
      <c r="A3259" s="165" t="str">
        <f>analysis!C3269</f>
        <v>PC 13</v>
      </c>
    </row>
    <row r="3260">
      <c r="A3260" s="165" t="str">
        <f>analysis!C3270</f>
        <v>ujjhāpanake</v>
      </c>
    </row>
    <row r="3261">
      <c r="A3261" s="165" t="str">
        <f>analysis!C3271</f>
        <v>khīyanake</v>
      </c>
    </row>
    <row r="3262">
      <c r="A3262" s="165" t="str">
        <f>analysis!C3272</f>
        <v>pācittiyaṃ</v>
      </c>
    </row>
    <row r="3263">
      <c r="A3263" s="165" t="str">
        <f>analysis!C3273</f>
        <v/>
      </c>
    </row>
    <row r="3264">
      <c r="A3264" s="165" t="str">
        <f>analysis!C3274</f>
        <v>yo pana bhikkhu saṅghikaṃ mañcaṃ vā pīṭhaṃ vā bhisiṃ vā kocchaṃ vā ajjhokāse santharitvā vā santharāpetvā vā taṃ pakkamanto n'eva uddhareyya, na uddharāpeyya, anāpucchaṃ vā gaccheyya, pācittiyaṃ.</v>
      </c>
    </row>
    <row r="3265">
      <c r="A3265" s="165" t="str">
        <f>analysis!C3275</f>
        <v>PC 14</v>
      </c>
    </row>
    <row r="3266">
      <c r="A3266" s="165" t="str">
        <f>analysis!C3276</f>
        <v>yo</v>
      </c>
    </row>
    <row r="3267">
      <c r="A3267" s="165" t="str">
        <f>analysis!C3277</f>
        <v>pana</v>
      </c>
    </row>
    <row r="3268">
      <c r="A3268" s="165" t="str">
        <f>analysis!C3278</f>
        <v>bhikkhu</v>
      </c>
    </row>
    <row r="3269">
      <c r="A3269" s="165" t="str">
        <f>analysis!C3279</f>
        <v>saṅghikaṃ</v>
      </c>
    </row>
    <row r="3270">
      <c r="A3270" s="165" t="str">
        <f>analysis!C3280</f>
        <v>mañcaṃ</v>
      </c>
    </row>
    <row r="3271">
      <c r="A3271" s="165" t="str">
        <f>analysis!C3281</f>
        <v>vā</v>
      </c>
    </row>
    <row r="3272">
      <c r="A3272" s="165" t="str">
        <f>analysis!C3282</f>
        <v>pīṭhaṃ</v>
      </c>
    </row>
    <row r="3273">
      <c r="A3273" s="165" t="str">
        <f>analysis!C3283</f>
        <v>vā</v>
      </c>
    </row>
    <row r="3274">
      <c r="A3274" s="165" t="str">
        <f>analysis!C3284</f>
        <v>bhisiṃ</v>
      </c>
    </row>
    <row r="3275">
      <c r="A3275" s="165" t="str">
        <f>analysis!C3285</f>
        <v>vā</v>
      </c>
    </row>
    <row r="3276">
      <c r="A3276" s="165" t="str">
        <f>analysis!C3286</f>
        <v>kocchaṃ</v>
      </c>
    </row>
    <row r="3277">
      <c r="A3277" s="165" t="str">
        <f>analysis!C3287</f>
        <v>vā</v>
      </c>
    </row>
    <row r="3278">
      <c r="A3278" s="165" t="str">
        <f>analysis!C3288</f>
        <v>ajjhokāse</v>
      </c>
    </row>
    <row r="3279">
      <c r="A3279" s="165" t="str">
        <f>analysis!C3289</f>
        <v>santharitvā</v>
      </c>
    </row>
    <row r="3280">
      <c r="A3280" s="165" t="str">
        <f>analysis!C3290</f>
        <v>vā</v>
      </c>
    </row>
    <row r="3281">
      <c r="A3281" s="165" t="str">
        <f>analysis!C3291</f>
        <v>santharāpetvā</v>
      </c>
    </row>
    <row r="3282">
      <c r="A3282" s="165" t="str">
        <f>analysis!C3292</f>
        <v>vā</v>
      </c>
    </row>
    <row r="3283">
      <c r="A3283" s="165" t="str">
        <f>analysis!C3293</f>
        <v>taṃ</v>
      </c>
    </row>
    <row r="3284">
      <c r="A3284" s="165" t="str">
        <f>analysis!C3294</f>
        <v>pakkamanto</v>
      </c>
    </row>
    <row r="3285">
      <c r="A3285" s="165" t="str">
        <f>analysis!C3295</f>
        <v>neva</v>
      </c>
    </row>
    <row r="3286">
      <c r="A3286" s="165" t="str">
        <f>analysis!C3296</f>
        <v>- na</v>
      </c>
    </row>
    <row r="3287">
      <c r="A3287" s="165" t="str">
        <f>analysis!C3297</f>
        <v>- eva</v>
      </c>
    </row>
    <row r="3288">
      <c r="A3288" s="165" t="str">
        <f>analysis!C3298</f>
        <v>uddhareyya</v>
      </c>
    </row>
    <row r="3289">
      <c r="A3289" s="165" t="str">
        <f>analysis!C3299</f>
        <v>na</v>
      </c>
    </row>
    <row r="3290">
      <c r="A3290" s="165" t="str">
        <f>analysis!C3300</f>
        <v>uddharāpeyya</v>
      </c>
    </row>
    <row r="3291">
      <c r="A3291" s="165" t="str">
        <f>analysis!C3301</f>
        <v>anāpucchaṃ</v>
      </c>
    </row>
    <row r="3292">
      <c r="A3292" s="165" t="str">
        <f>analysis!C3302</f>
        <v>vā</v>
      </c>
    </row>
    <row r="3293">
      <c r="A3293" s="165" t="str">
        <f>analysis!C3303</f>
        <v>gaccheyya</v>
      </c>
    </row>
    <row r="3294">
      <c r="A3294" s="165" t="str">
        <f>analysis!C3304</f>
        <v>pācittiyaṃ</v>
      </c>
    </row>
    <row r="3295">
      <c r="A3295" s="165" t="str">
        <f>analysis!C3305</f>
        <v/>
      </c>
    </row>
    <row r="3296">
      <c r="A3296" s="165" t="str">
        <f>analysis!C3306</f>
        <v>yo pana bhikkhu saṅghike vihāre seyyaṃ santharitvā vā santharāpetvā vā taṃ pakkamanto n'eva uddhareyya, na uddharāpeyya, anāpucchaṃ vā gaccheyya, pācittiyaṃ.</v>
      </c>
    </row>
    <row r="3297">
      <c r="A3297" s="165" t="str">
        <f>analysis!C3307</f>
        <v>PC 15</v>
      </c>
    </row>
    <row r="3298">
      <c r="A3298" s="165" t="str">
        <f>analysis!C3308</f>
        <v>yo</v>
      </c>
    </row>
    <row r="3299">
      <c r="A3299" s="165" t="str">
        <f>analysis!C3309</f>
        <v>pana</v>
      </c>
    </row>
    <row r="3300">
      <c r="A3300" s="165" t="str">
        <f>analysis!C3310</f>
        <v>bhikkhu</v>
      </c>
    </row>
    <row r="3301">
      <c r="A3301" s="165" t="str">
        <f>analysis!C3311</f>
        <v>saṅghike</v>
      </c>
    </row>
    <row r="3302">
      <c r="A3302" s="165" t="str">
        <f>analysis!C3312</f>
        <v>vihāre</v>
      </c>
    </row>
    <row r="3303">
      <c r="A3303" s="165" t="str">
        <f>analysis!C3313</f>
        <v>seyyaṃ</v>
      </c>
    </row>
    <row r="3304">
      <c r="A3304" s="165" t="str">
        <f>analysis!C3314</f>
        <v>santharitvā</v>
      </c>
    </row>
    <row r="3305">
      <c r="A3305" s="165" t="str">
        <f>analysis!C3315</f>
        <v>vā</v>
      </c>
    </row>
    <row r="3306">
      <c r="A3306" s="165" t="str">
        <f>analysis!C3316</f>
        <v>santharāpetvā</v>
      </c>
    </row>
    <row r="3307">
      <c r="A3307" s="165" t="str">
        <f>analysis!C3317</f>
        <v>vā</v>
      </c>
    </row>
    <row r="3308">
      <c r="A3308" s="165" t="str">
        <f>analysis!C3318</f>
        <v>taṃ</v>
      </c>
    </row>
    <row r="3309">
      <c r="A3309" s="165" t="str">
        <f>analysis!C3319</f>
        <v>pakkamanto</v>
      </c>
    </row>
    <row r="3310">
      <c r="A3310" s="165" t="str">
        <f>analysis!C3320</f>
        <v>neva</v>
      </c>
    </row>
    <row r="3311">
      <c r="A3311" s="165" t="str">
        <f>analysis!C3321</f>
        <v>uddhareyya</v>
      </c>
    </row>
    <row r="3312">
      <c r="A3312" s="165" t="str">
        <f>analysis!C3322</f>
        <v>na</v>
      </c>
    </row>
    <row r="3313">
      <c r="A3313" s="165" t="str">
        <f>analysis!C3323</f>
        <v>uddharāpeyya</v>
      </c>
    </row>
    <row r="3314">
      <c r="A3314" s="165" t="str">
        <f>analysis!C3324</f>
        <v>anāpucchaṃ</v>
      </c>
    </row>
    <row r="3315">
      <c r="A3315" s="165" t="str">
        <f>analysis!C3325</f>
        <v>vā</v>
      </c>
    </row>
    <row r="3316">
      <c r="A3316" s="165" t="str">
        <f>analysis!C3326</f>
        <v>gaccheyya</v>
      </c>
    </row>
    <row r="3317">
      <c r="A3317" s="165" t="str">
        <f>analysis!C3327</f>
        <v>pācittiyaṃ</v>
      </c>
    </row>
    <row r="3318">
      <c r="A3318" s="165" t="str">
        <f>analysis!C3328</f>
        <v/>
      </c>
    </row>
    <row r="3319">
      <c r="A3319" s="165" t="str">
        <f>analysis!C3329</f>
        <v>yo pana bhikkhu saṅghike vihāre jānaṃ pubb'upagataṃ bhikkhuṃ anupakhajja seyyaṃ kappeyya yassa sambādho bhavissati, so pakkamissatī'ti etad'eva paccayaṃ karitvā anaññaṃ, pācittiyaṃ.</v>
      </c>
    </row>
    <row r="3320">
      <c r="A3320" s="165" t="str">
        <f>analysis!C3330</f>
        <v>PC 16</v>
      </c>
    </row>
    <row r="3321">
      <c r="A3321" s="165" t="str">
        <f>analysis!C3331</f>
        <v>yo</v>
      </c>
    </row>
    <row r="3322">
      <c r="A3322" s="165" t="str">
        <f>analysis!C3332</f>
        <v>pana</v>
      </c>
    </row>
    <row r="3323">
      <c r="A3323" s="165" t="str">
        <f>analysis!C3333</f>
        <v>bhikkhu</v>
      </c>
    </row>
    <row r="3324">
      <c r="A3324" s="165" t="str">
        <f>analysis!C3334</f>
        <v>saṅghike</v>
      </c>
    </row>
    <row r="3325">
      <c r="A3325" s="165" t="str">
        <f>analysis!C3335</f>
        <v>vihāre</v>
      </c>
    </row>
    <row r="3326">
      <c r="A3326" s="165" t="str">
        <f>analysis!C3336</f>
        <v>jānaṃ</v>
      </c>
    </row>
    <row r="3327">
      <c r="A3327" s="165" t="str">
        <f>analysis!C3337</f>
        <v>pubbupagataṃ</v>
      </c>
    </row>
    <row r="3328">
      <c r="A3328" s="165" t="str">
        <f>analysis!C3338</f>
        <v>- pubba</v>
      </c>
    </row>
    <row r="3329">
      <c r="A3329" s="165" t="str">
        <f>analysis!C3339</f>
        <v>- upagataṃ</v>
      </c>
    </row>
    <row r="3330">
      <c r="A3330" s="165" t="str">
        <f>analysis!C3340</f>
        <v>bhikkhuṃ</v>
      </c>
    </row>
    <row r="3331">
      <c r="A3331" s="165" t="str">
        <f>analysis!C3341</f>
        <v>anupakhajja</v>
      </c>
    </row>
    <row r="3332">
      <c r="A3332" s="165" t="str">
        <f>analysis!C3342</f>
        <v>seyyaṃ</v>
      </c>
    </row>
    <row r="3333">
      <c r="A3333" s="165" t="str">
        <f>analysis!C3343</f>
        <v>kappeyya</v>
      </c>
    </row>
    <row r="3334">
      <c r="A3334" s="165" t="str">
        <f>analysis!C3344</f>
        <v>yassa</v>
      </c>
    </row>
    <row r="3335">
      <c r="A3335" s="165" t="str">
        <f>analysis!C3345</f>
        <v>sambādho</v>
      </c>
    </row>
    <row r="3336">
      <c r="A3336" s="165" t="str">
        <f>analysis!C3346</f>
        <v>bhavissati</v>
      </c>
    </row>
    <row r="3337">
      <c r="A3337" s="165" t="str">
        <f>analysis!C3347</f>
        <v>so</v>
      </c>
    </row>
    <row r="3338">
      <c r="A3338" s="165" t="str">
        <f>analysis!C3348</f>
        <v>pakkamissatīti</v>
      </c>
    </row>
    <row r="3339">
      <c r="A3339" s="165" t="str">
        <f>analysis!C3349</f>
        <v>- pakkamissati</v>
      </c>
    </row>
    <row r="3340">
      <c r="A3340" s="165" t="str">
        <f>analysis!C3350</f>
        <v>- iti</v>
      </c>
    </row>
    <row r="3341">
      <c r="A3341" s="165" t="str">
        <f>analysis!C3351</f>
        <v>etadeva</v>
      </c>
    </row>
    <row r="3342">
      <c r="A3342" s="165" t="str">
        <f>analysis!C3352</f>
        <v>- etad</v>
      </c>
    </row>
    <row r="3343">
      <c r="A3343" s="165" t="str">
        <f>analysis!C3353</f>
        <v>- eva</v>
      </c>
    </row>
    <row r="3344">
      <c r="A3344" s="165" t="str">
        <f>analysis!C3354</f>
        <v>paccayaṃ</v>
      </c>
    </row>
    <row r="3345">
      <c r="A3345" s="165" t="str">
        <f>analysis!C3355</f>
        <v>karitvā</v>
      </c>
    </row>
    <row r="3346">
      <c r="A3346" s="165" t="str">
        <f>analysis!C3356</f>
        <v>anaññaṃ</v>
      </c>
    </row>
    <row r="3347">
      <c r="A3347" s="165" t="str">
        <f>analysis!C3357</f>
        <v>pācittiyaṃ</v>
      </c>
    </row>
    <row r="3348">
      <c r="A3348" s="165" t="str">
        <f>analysis!C3358</f>
        <v/>
      </c>
    </row>
    <row r="3349">
      <c r="A3349" s="165" t="str">
        <f>analysis!C3359</f>
        <v>yo pana bhikkhu bhikkhuṃ kupito anattamano saṅghikā vihārā nikkaḍḍheyya vā nikkaḍḍhāpeyya vā, pācittiyaṃ.</v>
      </c>
    </row>
    <row r="3350">
      <c r="A3350" s="165" t="str">
        <f>analysis!C3360</f>
        <v>PC 17</v>
      </c>
    </row>
    <row r="3351">
      <c r="A3351" s="165" t="str">
        <f>analysis!C3361</f>
        <v>yo</v>
      </c>
    </row>
    <row r="3352">
      <c r="A3352" s="165" t="str">
        <f>analysis!C3362</f>
        <v>pana</v>
      </c>
    </row>
    <row r="3353">
      <c r="A3353" s="165" t="str">
        <f>analysis!C3363</f>
        <v>bhikkhu</v>
      </c>
    </row>
    <row r="3354">
      <c r="A3354" s="165" t="str">
        <f>analysis!C3364</f>
        <v>bhikkhuṃ</v>
      </c>
    </row>
    <row r="3355">
      <c r="A3355" s="165" t="str">
        <f>analysis!C3365</f>
        <v>kupito</v>
      </c>
    </row>
    <row r="3356">
      <c r="A3356" s="165" t="str">
        <f>analysis!C3366</f>
        <v>anattamano</v>
      </c>
    </row>
    <row r="3357">
      <c r="A3357" s="165" t="str">
        <f>analysis!C3367</f>
        <v>saṅghikā</v>
      </c>
    </row>
    <row r="3358">
      <c r="A3358" s="165" t="str">
        <f>analysis!C3368</f>
        <v>vihārā</v>
      </c>
    </row>
    <row r="3359">
      <c r="A3359" s="165" t="str">
        <f>analysis!C3369</f>
        <v>nikkaḍḍheyya</v>
      </c>
    </row>
    <row r="3360">
      <c r="A3360" s="165" t="str">
        <f>analysis!C3370</f>
        <v>vā</v>
      </c>
    </row>
    <row r="3361">
      <c r="A3361" s="165" t="str">
        <f>analysis!C3371</f>
        <v>nikkaḍḍhāpeyya</v>
      </c>
    </row>
    <row r="3362">
      <c r="A3362" s="165" t="str">
        <f>analysis!C3372</f>
        <v>vā</v>
      </c>
    </row>
    <row r="3363">
      <c r="A3363" s="165" t="str">
        <f>analysis!C3373</f>
        <v>pācittiyaṃ</v>
      </c>
    </row>
    <row r="3364">
      <c r="A3364" s="165" t="str">
        <f>analysis!C3374</f>
        <v/>
      </c>
    </row>
    <row r="3365">
      <c r="A3365" s="165" t="str">
        <f>analysis!C3375</f>
        <v>yo pana bhikkhu saṅghike vihāre uparivehāsakuṭiyā āhaccapādakaṃ mañcaṃ vā pīṭhaṃ vā abhinisīdeyya vā abhinipajjeyya vā, pācittiyaṃ.</v>
      </c>
    </row>
    <row r="3366">
      <c r="A3366" s="165" t="str">
        <f>analysis!C3376</f>
        <v>PC 18</v>
      </c>
    </row>
    <row r="3367">
      <c r="A3367" s="165" t="str">
        <f>analysis!C3377</f>
        <v>yo</v>
      </c>
    </row>
    <row r="3368">
      <c r="A3368" s="165" t="str">
        <f>analysis!C3378</f>
        <v>pana</v>
      </c>
    </row>
    <row r="3369">
      <c r="A3369" s="165" t="str">
        <f>analysis!C3379</f>
        <v>bhikkhu</v>
      </c>
    </row>
    <row r="3370">
      <c r="A3370" s="165" t="str">
        <f>analysis!C3380</f>
        <v>saṅghike</v>
      </c>
    </row>
    <row r="3371">
      <c r="A3371" s="165" t="str">
        <f>analysis!C3381</f>
        <v>vihāre</v>
      </c>
    </row>
    <row r="3372">
      <c r="A3372" s="165" t="str">
        <f>analysis!C3382</f>
        <v>uparivehāsakuṭiyā</v>
      </c>
    </row>
    <row r="3373">
      <c r="A3373" s="165" t="str">
        <f>analysis!C3383</f>
        <v>- upari</v>
      </c>
    </row>
    <row r="3374">
      <c r="A3374" s="165" t="str">
        <f>analysis!C3384</f>
        <v>- vehāsa</v>
      </c>
    </row>
    <row r="3375">
      <c r="A3375" s="165" t="str">
        <f>analysis!C3385</f>
        <v>- kuṭiyā</v>
      </c>
    </row>
    <row r="3376">
      <c r="A3376" s="165" t="str">
        <f>analysis!C3386</f>
        <v>āhaccapādakaṃ</v>
      </c>
    </row>
    <row r="3377">
      <c r="A3377" s="165" t="str">
        <f>analysis!C3387</f>
        <v>- āhacca</v>
      </c>
    </row>
    <row r="3378">
      <c r="A3378" s="165" t="str">
        <f>analysis!C3388</f>
        <v>- pādakaṃ</v>
      </c>
    </row>
    <row r="3379">
      <c r="A3379" s="165" t="str">
        <f>analysis!C3389</f>
        <v>mañcaṃ</v>
      </c>
    </row>
    <row r="3380">
      <c r="A3380" s="165" t="str">
        <f>analysis!C3390</f>
        <v>vā</v>
      </c>
    </row>
    <row r="3381">
      <c r="A3381" s="165" t="str">
        <f>analysis!C3391</f>
        <v>pīṭhaṃ</v>
      </c>
    </row>
    <row r="3382">
      <c r="A3382" s="165" t="str">
        <f>analysis!C3392</f>
        <v>vā</v>
      </c>
    </row>
    <row r="3383">
      <c r="A3383" s="165" t="str">
        <f>analysis!C3393</f>
        <v>abhinisīdeyya</v>
      </c>
    </row>
    <row r="3384">
      <c r="A3384" s="165" t="str">
        <f>analysis!C3394</f>
        <v>vā</v>
      </c>
    </row>
    <row r="3385">
      <c r="A3385" s="165" t="str">
        <f>analysis!C3395</f>
        <v>abhinipajjeyya</v>
      </c>
    </row>
    <row r="3386">
      <c r="A3386" s="165" t="str">
        <f>analysis!C3396</f>
        <v>vā</v>
      </c>
    </row>
    <row r="3387">
      <c r="A3387" s="165" t="str">
        <f>analysis!C3397</f>
        <v>pācittiyaṃ</v>
      </c>
    </row>
    <row r="3388">
      <c r="A3388" s="165" t="str">
        <f>analysis!C3398</f>
        <v/>
      </c>
    </row>
    <row r="3389">
      <c r="A3389" s="165" t="str">
        <f>analysis!C3399</f>
        <v>mahallakaṃ pana bhikkhunā vihāraṃ kārayamānena yāva dvārakosā aggaḷaṭṭhapanāya ālokasandhiparikammāya dvatticchadanassa pariyāyaṃ appaharite ṭhitena adhiṭṭhātabbaṃ</v>
      </c>
    </row>
    <row r="3390">
      <c r="A3390" s="165" t="str">
        <f>analysis!C3400</f>
        <v>PC 19</v>
      </c>
    </row>
    <row r="3391">
      <c r="A3391" s="165" t="str">
        <f>analysis!C3401</f>
        <v>mahallakaṃ</v>
      </c>
    </row>
    <row r="3392">
      <c r="A3392" s="165" t="str">
        <f>analysis!C3402</f>
        <v>pana</v>
      </c>
    </row>
    <row r="3393">
      <c r="A3393" s="165" t="str">
        <f>analysis!C3403</f>
        <v>bhikkhunā</v>
      </c>
    </row>
    <row r="3394">
      <c r="A3394" s="165" t="str">
        <f>analysis!C3404</f>
        <v>vihāraṃ</v>
      </c>
    </row>
    <row r="3395">
      <c r="A3395" s="165" t="str">
        <f>analysis!C3405</f>
        <v>kārayamānena</v>
      </c>
    </row>
    <row r="3396">
      <c r="A3396" s="165" t="str">
        <f>analysis!C3406</f>
        <v>yāva</v>
      </c>
    </row>
    <row r="3397">
      <c r="A3397" s="165" t="str">
        <f>analysis!C3407</f>
        <v>dvārakosā</v>
      </c>
    </row>
    <row r="3398">
      <c r="A3398" s="165" t="str">
        <f>analysis!C3408</f>
        <v>- dvāra</v>
      </c>
    </row>
    <row r="3399">
      <c r="A3399" s="165" t="str">
        <f>analysis!C3409</f>
        <v>- kosā</v>
      </c>
    </row>
    <row r="3400">
      <c r="A3400" s="165" t="str">
        <f>analysis!C3410</f>
        <v>aggaḷaṭṭhapanāya
</v>
      </c>
    </row>
    <row r="3401">
      <c r="A3401" s="165" t="str">
        <f>analysis!C3411</f>
        <v>- aggaḷa</v>
      </c>
    </row>
    <row r="3402">
      <c r="A3402" s="165" t="str">
        <f>analysis!C3412</f>
        <v>- ṭhapanāya</v>
      </c>
    </row>
    <row r="3403">
      <c r="A3403" s="165" t="str">
        <f>analysis!C3413</f>
        <v>ālokasandhiparikammāya</v>
      </c>
    </row>
    <row r="3404">
      <c r="A3404" s="165" t="str">
        <f>analysis!C3414</f>
        <v>- ālokasandhi</v>
      </c>
    </row>
    <row r="3405">
      <c r="A3405" s="165" t="str">
        <f>analysis!C3415</f>
        <v>- - āloka</v>
      </c>
    </row>
    <row r="3406">
      <c r="A3406" s="165" t="str">
        <f>analysis!C3416</f>
        <v>- - sandhi</v>
      </c>
    </row>
    <row r="3407">
      <c r="A3407" s="165" t="str">
        <f>analysis!C3417</f>
        <v>- parikammāya</v>
      </c>
    </row>
    <row r="3408">
      <c r="A3408" s="165" t="str">
        <f>analysis!C3418</f>
        <v>dvatticchadanassa</v>
      </c>
    </row>
    <row r="3409">
      <c r="A3409" s="165" t="str">
        <f>analysis!C3419</f>
        <v>- dvatti</v>
      </c>
    </row>
    <row r="3410">
      <c r="A3410" s="165" t="str">
        <f>analysis!C3420</f>
        <v>- chadanassa</v>
      </c>
    </row>
    <row r="3411">
      <c r="A3411" s="165" t="str">
        <f>analysis!C3421</f>
        <v>pariyāyaṃ</v>
      </c>
    </row>
    <row r="3412">
      <c r="A3412" s="165" t="str">
        <f>analysis!C3422</f>
        <v>appaharite</v>
      </c>
    </row>
    <row r="3413">
      <c r="A3413" s="165" t="str">
        <f>analysis!C3423</f>
        <v>- appa</v>
      </c>
    </row>
    <row r="3414">
      <c r="A3414" s="165" t="str">
        <f>analysis!C3424</f>
        <v>- harite</v>
      </c>
    </row>
    <row r="3415">
      <c r="A3415" s="165" t="str">
        <f>analysis!C3425</f>
        <v>ṭhitena</v>
      </c>
    </row>
    <row r="3416">
      <c r="A3416" s="165" t="str">
        <f>analysis!C3426</f>
        <v>adhiṭṭhātabbaṃ</v>
      </c>
    </row>
    <row r="3417">
      <c r="A3417" s="165" t="str">
        <f>analysis!C3427</f>
        <v/>
      </c>
    </row>
    <row r="3418">
      <c r="A3418" s="165" t="str">
        <f>analysis!C3428</f>
        <v>tato ce uttari appaharite'pi ṭhito adhiṭṭhaheyya, pācittiyaṃ.</v>
      </c>
    </row>
    <row r="3419">
      <c r="A3419" s="165" t="str">
        <f>analysis!C3429</f>
        <v>tato</v>
      </c>
    </row>
    <row r="3420">
      <c r="A3420" s="165" t="str">
        <f>analysis!C3430</f>
        <v>ce</v>
      </c>
    </row>
    <row r="3421">
      <c r="A3421" s="165" t="str">
        <f>analysis!C3431</f>
        <v>uttari</v>
      </c>
    </row>
    <row r="3422">
      <c r="A3422" s="165" t="str">
        <f>analysis!C3432</f>
        <v>appaharitepi</v>
      </c>
    </row>
    <row r="3423">
      <c r="A3423" s="165" t="str">
        <f>analysis!C3433</f>
        <v>- appaharite</v>
      </c>
    </row>
    <row r="3424">
      <c r="A3424" s="165" t="str">
        <f>analysis!C3434</f>
        <v>- api</v>
      </c>
    </row>
    <row r="3425">
      <c r="A3425" s="165" t="str">
        <f>analysis!C3435</f>
        <v>ṭhito</v>
      </c>
    </row>
    <row r="3426">
      <c r="A3426" s="165" t="str">
        <f>analysis!C3436</f>
        <v>adhiṭṭhaheyya</v>
      </c>
    </row>
    <row r="3427">
      <c r="A3427" s="165" t="str">
        <f>analysis!C3437</f>
        <v>pācittiyaṃ</v>
      </c>
    </row>
    <row r="3428">
      <c r="A3428" s="165" t="str">
        <f>analysis!C3438</f>
        <v/>
      </c>
    </row>
    <row r="3429">
      <c r="A3429" s="165" t="str">
        <f>analysis!C3439</f>
        <v>yo pana bhikkhu jānaṃ sappāṇakaṃ udakaṃ tiṇaṃ vā mattikaṃ vā siñceyya vā siñcāpeyya vā, pācittiyaṃ.</v>
      </c>
    </row>
    <row r="3430">
      <c r="A3430" s="165" t="str">
        <f>analysis!C3440</f>
        <v>PC 20</v>
      </c>
    </row>
    <row r="3431">
      <c r="A3431" s="165" t="str">
        <f>analysis!C3441</f>
        <v>yo</v>
      </c>
    </row>
    <row r="3432">
      <c r="A3432" s="165" t="str">
        <f>analysis!C3442</f>
        <v>pana</v>
      </c>
    </row>
    <row r="3433">
      <c r="A3433" s="165" t="str">
        <f>analysis!C3443</f>
        <v>bhikkhu</v>
      </c>
    </row>
    <row r="3434">
      <c r="A3434" s="165" t="str">
        <f>analysis!C3444</f>
        <v>jānaṃ</v>
      </c>
    </row>
    <row r="3435">
      <c r="A3435" s="165" t="str">
        <f>analysis!C3445</f>
        <v>sappāṇakaṃ</v>
      </c>
    </row>
    <row r="3436">
      <c r="A3436" s="165" t="str">
        <f>analysis!C3446</f>
        <v>udakaṃ</v>
      </c>
    </row>
    <row r="3437">
      <c r="A3437" s="165" t="str">
        <f>analysis!C3447</f>
        <v>tiṇaṃ</v>
      </c>
    </row>
    <row r="3438">
      <c r="A3438" s="165" t="str">
        <f>analysis!C3448</f>
        <v>vā</v>
      </c>
    </row>
    <row r="3439">
      <c r="A3439" s="165" t="str">
        <f>analysis!C3449</f>
        <v>mattikaṃ</v>
      </c>
    </row>
    <row r="3440">
      <c r="A3440" s="165" t="str">
        <f>analysis!C3450</f>
        <v>vā</v>
      </c>
    </row>
    <row r="3441">
      <c r="A3441" s="165" t="str">
        <f>analysis!C3451</f>
        <v>siñceyya</v>
      </c>
    </row>
    <row r="3442">
      <c r="A3442" s="165" t="str">
        <f>analysis!C3452</f>
        <v>vā</v>
      </c>
    </row>
    <row r="3443">
      <c r="A3443" s="165" t="str">
        <f>analysis!C3453</f>
        <v>siñcāpeyya</v>
      </c>
    </row>
    <row r="3444">
      <c r="A3444" s="165" t="str">
        <f>analysis!C3454</f>
        <v>vā</v>
      </c>
    </row>
    <row r="3445">
      <c r="A3445" s="165" t="str">
        <f>analysis!C3455</f>
        <v>pācittiyaṃ</v>
      </c>
    </row>
    <row r="3446">
      <c r="A3446" s="165" t="str">
        <f>analysis!C3456</f>
        <v/>
      </c>
    </row>
    <row r="3447">
      <c r="A3447" s="165" t="str">
        <f>analysis!C3457</f>
        <v>bhūtagāmavaggo dutiyo.</v>
      </c>
    </row>
    <row r="3448">
      <c r="A3448" s="165" t="str">
        <f>analysis!C3458</f>
        <v>bhūtagāmavaggo</v>
      </c>
    </row>
    <row r="3449">
      <c r="A3449" s="165" t="str">
        <f>analysis!C3459</f>
        <v>- bhūtagāma</v>
      </c>
    </row>
    <row r="3450">
      <c r="A3450" s="165" t="str">
        <f>analysis!C3460</f>
        <v>- vaggo</v>
      </c>
    </row>
    <row r="3451">
      <c r="A3451" s="165" t="str">
        <f>analysis!C3461</f>
        <v>dutiyo</v>
      </c>
    </row>
    <row r="3452">
      <c r="A3452" s="165" t="str">
        <f>analysis!C3462</f>
        <v/>
      </c>
    </row>
    <row r="3453">
      <c r="A3453" s="165" t="str">
        <f>analysis!C3463</f>
        <v>yo pana bhikkhu asammato bhikkhuniyo ovadeyya, pācittiyaṃ.</v>
      </c>
    </row>
    <row r="3454">
      <c r="A3454" s="165" t="str">
        <f>analysis!C3464</f>
        <v>PC 21</v>
      </c>
    </row>
    <row r="3455">
      <c r="A3455" s="165" t="str">
        <f>analysis!C3465</f>
        <v>yo</v>
      </c>
    </row>
    <row r="3456">
      <c r="A3456" s="165" t="str">
        <f>analysis!C3466</f>
        <v>pana</v>
      </c>
    </row>
    <row r="3457">
      <c r="A3457" s="165" t="str">
        <f>analysis!C3467</f>
        <v>bhikkhu</v>
      </c>
    </row>
    <row r="3458">
      <c r="A3458" s="165" t="str">
        <f>analysis!C3468</f>
        <v>asammato</v>
      </c>
    </row>
    <row r="3459">
      <c r="A3459" s="165" t="str">
        <f>analysis!C3469</f>
        <v>bhikkhuniyo</v>
      </c>
    </row>
    <row r="3460">
      <c r="A3460" s="165" t="str">
        <f>analysis!C3470</f>
        <v>ovadeyya</v>
      </c>
    </row>
    <row r="3461">
      <c r="A3461" s="165" t="str">
        <f>analysis!C3471</f>
        <v>pācittiyaṃ</v>
      </c>
    </row>
    <row r="3462">
      <c r="A3462" s="165" t="str">
        <f>analysis!C3472</f>
        <v/>
      </c>
    </row>
    <row r="3463">
      <c r="A3463" s="165" t="str">
        <f>analysis!C3473</f>
        <v>sammato'pi ce bhikkhu atthaṅ'gate sūriye bhikkhuniyo ovadeyya, pācittiyaṃ.</v>
      </c>
    </row>
    <row r="3464">
      <c r="A3464" s="165" t="str">
        <f>analysis!C3474</f>
        <v>PC 22</v>
      </c>
    </row>
    <row r="3465">
      <c r="A3465" s="165" t="str">
        <f>analysis!C3475</f>
        <v>sammatopi</v>
      </c>
    </row>
    <row r="3466">
      <c r="A3466" s="165" t="str">
        <f>analysis!C3476</f>
        <v>- sammato</v>
      </c>
    </row>
    <row r="3467">
      <c r="A3467" s="165" t="str">
        <f>analysis!C3477</f>
        <v>- api</v>
      </c>
    </row>
    <row r="3468">
      <c r="A3468" s="165" t="str">
        <f>analysis!C3478</f>
        <v>ce</v>
      </c>
    </row>
    <row r="3469">
      <c r="A3469" s="165" t="str">
        <f>analysis!C3479</f>
        <v>bhikkhu</v>
      </c>
    </row>
    <row r="3470">
      <c r="A3470" s="165" t="str">
        <f>analysis!C3480</f>
        <v>atthaṅgate</v>
      </c>
    </row>
    <row r="3471">
      <c r="A3471" s="165" t="str">
        <f>analysis!C3481</f>
        <v>- atthaṃ</v>
      </c>
    </row>
    <row r="3472">
      <c r="A3472" s="165" t="str">
        <f>analysis!C3482</f>
        <v>- gate</v>
      </c>
    </row>
    <row r="3473">
      <c r="A3473" s="165" t="str">
        <f>analysis!C3483</f>
        <v>sūriye</v>
      </c>
    </row>
    <row r="3474">
      <c r="A3474" s="165" t="str">
        <f>analysis!C3484</f>
        <v>bhikkhuniyo</v>
      </c>
    </row>
    <row r="3475">
      <c r="A3475" s="165" t="str">
        <f>analysis!C3485</f>
        <v>ovadeyya</v>
      </c>
    </row>
    <row r="3476">
      <c r="A3476" s="165" t="str">
        <f>analysis!C3486</f>
        <v>pācittiyaṃ</v>
      </c>
    </row>
    <row r="3477">
      <c r="A3477" s="165" t="str">
        <f>analysis!C3487</f>
        <v/>
      </c>
    </row>
    <row r="3478">
      <c r="A3478" s="165" t="str">
        <f>analysis!C3488</f>
        <v>yo pana bhikkhu bhikkhun'upassayaṃ upasaṅkamitvā bhikkhuniyo ovadeyya aññatra samayā, pācittiyaṃ.</v>
      </c>
    </row>
    <row r="3479">
      <c r="A3479" s="165" t="str">
        <f>analysis!C3489</f>
        <v>PC 23</v>
      </c>
    </row>
    <row r="3480">
      <c r="A3480" s="165" t="str">
        <f>analysis!C3490</f>
        <v>yo</v>
      </c>
    </row>
    <row r="3481">
      <c r="A3481" s="165" t="str">
        <f>analysis!C3491</f>
        <v>pana</v>
      </c>
    </row>
    <row r="3482">
      <c r="A3482" s="165" t="str">
        <f>analysis!C3492</f>
        <v>bhikkhu</v>
      </c>
    </row>
    <row r="3483">
      <c r="A3483" s="165" t="str">
        <f>analysis!C3493</f>
        <v>bhikkhunupassayaṃ</v>
      </c>
    </row>
    <row r="3484">
      <c r="A3484" s="165" t="str">
        <f>analysis!C3494</f>
        <v>- bhikkhunī</v>
      </c>
    </row>
    <row r="3485">
      <c r="A3485" s="165" t="str">
        <f>analysis!C3495</f>
        <v>- upassayaṃ</v>
      </c>
    </row>
    <row r="3486">
      <c r="A3486" s="165" t="str">
        <f>analysis!C3496</f>
        <v>upasaṅkamitvā</v>
      </c>
    </row>
    <row r="3487">
      <c r="A3487" s="165" t="str">
        <f>analysis!C3497</f>
        <v>bhikkhuniyo</v>
      </c>
    </row>
    <row r="3488">
      <c r="A3488" s="165" t="str">
        <f>analysis!C3498</f>
        <v>ovadeyya</v>
      </c>
    </row>
    <row r="3489">
      <c r="A3489" s="165" t="str">
        <f>analysis!C3499</f>
        <v>aññatra</v>
      </c>
    </row>
    <row r="3490">
      <c r="A3490" s="165" t="str">
        <f>analysis!C3500</f>
        <v>samayā</v>
      </c>
    </row>
    <row r="3491">
      <c r="A3491" s="165" t="str">
        <f>analysis!C3501</f>
        <v>pācittiyaṃ</v>
      </c>
    </row>
    <row r="3492">
      <c r="A3492" s="165" t="str">
        <f>analysis!C3502</f>
        <v/>
      </c>
    </row>
    <row r="3493">
      <c r="A3493" s="165" t="str">
        <f>analysis!C3503</f>
        <v>tatth'āyaṃ samayo, gilānā hoti bhikkhunī, ayaṃ tattha samayo.</v>
      </c>
    </row>
    <row r="3494">
      <c r="A3494" s="165" t="str">
        <f>analysis!C3504</f>
        <v>tatthāyaṃ</v>
      </c>
    </row>
    <row r="3495">
      <c r="A3495" s="165" t="str">
        <f>analysis!C3505</f>
        <v>samayo</v>
      </c>
    </row>
    <row r="3496">
      <c r="A3496" s="165" t="str">
        <f>analysis!C3506</f>
        <v>gilānā</v>
      </c>
    </row>
    <row r="3497">
      <c r="A3497" s="165" t="str">
        <f>analysis!C3507</f>
        <v>hoti</v>
      </c>
    </row>
    <row r="3498">
      <c r="A3498" s="165" t="str">
        <f>analysis!C3508</f>
        <v>bhikkhunī</v>
      </c>
    </row>
    <row r="3499">
      <c r="A3499" s="165" t="str">
        <f>analysis!C3509</f>
        <v>ayaṃ</v>
      </c>
    </row>
    <row r="3500">
      <c r="A3500" s="165" t="str">
        <f>analysis!C3510</f>
        <v>tattha</v>
      </c>
    </row>
    <row r="3501">
      <c r="A3501" s="165" t="str">
        <f>analysis!C3511</f>
        <v>samayo</v>
      </c>
    </row>
    <row r="3502">
      <c r="A3502" s="165" t="str">
        <f>analysis!C3512</f>
        <v/>
      </c>
    </row>
    <row r="3503">
      <c r="A3503" s="165" t="str">
        <f>analysis!C3513</f>
        <v>yo pana bhikkhu evaṃ vadeyya, āmisahetu therā bhikkhū bhikkhuniyo ovadantī'ti, pācittiyaṃ.</v>
      </c>
    </row>
    <row r="3504">
      <c r="A3504" s="165" t="str">
        <f>analysis!C3514</f>
        <v>PC 24</v>
      </c>
    </row>
    <row r="3505">
      <c r="A3505" s="165" t="str">
        <f>analysis!C3515</f>
        <v>yo</v>
      </c>
    </row>
    <row r="3506">
      <c r="A3506" s="165" t="str">
        <f>analysis!C3516</f>
        <v>pana</v>
      </c>
    </row>
    <row r="3507">
      <c r="A3507" s="165" t="str">
        <f>analysis!C3517</f>
        <v>bhikkhu</v>
      </c>
    </row>
    <row r="3508">
      <c r="A3508" s="165" t="str">
        <f>analysis!C3518</f>
        <v>evaṃ</v>
      </c>
    </row>
    <row r="3509">
      <c r="A3509" s="165" t="str">
        <f>analysis!C3519</f>
        <v>vadeyya</v>
      </c>
    </row>
    <row r="3510">
      <c r="A3510" s="165" t="str">
        <f>analysis!C3520</f>
        <v>āmisahetu</v>
      </c>
    </row>
    <row r="3511">
      <c r="A3511" s="165" t="str">
        <f>analysis!C3521</f>
        <v>- āmisa</v>
      </c>
    </row>
    <row r="3512">
      <c r="A3512" s="165" t="str">
        <f>analysis!C3522</f>
        <v>- hetu</v>
      </c>
    </row>
    <row r="3513">
      <c r="A3513" s="165" t="str">
        <f>analysis!C3523</f>
        <v>therā</v>
      </c>
    </row>
    <row r="3514">
      <c r="A3514" s="165" t="str">
        <f>analysis!C3524</f>
        <v>bhikkhū</v>
      </c>
    </row>
    <row r="3515">
      <c r="A3515" s="165" t="str">
        <f>analysis!C3525</f>
        <v>bhikkhuniyo</v>
      </c>
    </row>
    <row r="3516">
      <c r="A3516" s="165" t="str">
        <f>analysis!C3526</f>
        <v>ovadantīti</v>
      </c>
    </row>
    <row r="3517">
      <c r="A3517" s="165" t="str">
        <f>analysis!C3527</f>
        <v>- ovadanti</v>
      </c>
    </row>
    <row r="3518">
      <c r="A3518" s="165" t="str">
        <f>analysis!C3528</f>
        <v>- iti</v>
      </c>
    </row>
    <row r="3519">
      <c r="A3519" s="165" t="str">
        <f>analysis!C3529</f>
        <v>pācittiyaṃ</v>
      </c>
    </row>
    <row r="3520">
      <c r="A3520" s="165" t="str">
        <f>analysis!C3530</f>
        <v/>
      </c>
    </row>
    <row r="3521">
      <c r="A3521" s="165" t="str">
        <f>analysis!C3531</f>
        <v>yo pana bhikkhu aññātikāya bhikkhuniyā cīvaraṃ dadeyya aññatra pārivattakā, pācittiyaṃ.</v>
      </c>
    </row>
    <row r="3522">
      <c r="A3522" s="165" t="str">
        <f>analysis!C3532</f>
        <v>PC 25</v>
      </c>
    </row>
    <row r="3523">
      <c r="A3523" s="165" t="str">
        <f>analysis!C3533</f>
        <v>yo</v>
      </c>
    </row>
    <row r="3524">
      <c r="A3524" s="165" t="str">
        <f>analysis!C3534</f>
        <v>pana</v>
      </c>
    </row>
    <row r="3525">
      <c r="A3525" s="165" t="str">
        <f>analysis!C3535</f>
        <v>bhikkhu</v>
      </c>
    </row>
    <row r="3526">
      <c r="A3526" s="165" t="str">
        <f>analysis!C3536</f>
        <v>aññātikāya</v>
      </c>
    </row>
    <row r="3527">
      <c r="A3527" s="165" t="str">
        <f>analysis!C3537</f>
        <v>bhikkhuniyā</v>
      </c>
    </row>
    <row r="3528">
      <c r="A3528" s="165" t="str">
        <f>analysis!C3538</f>
        <v>cīvaraṃ</v>
      </c>
    </row>
    <row r="3529">
      <c r="A3529" s="165" t="str">
        <f>analysis!C3539</f>
        <v>dadeyya</v>
      </c>
    </row>
    <row r="3530">
      <c r="A3530" s="165" t="str">
        <f>analysis!C3540</f>
        <v>aññatra</v>
      </c>
    </row>
    <row r="3531">
      <c r="A3531" s="165" t="str">
        <f>analysis!C3541</f>
        <v>pārivattakā 
</v>
      </c>
    </row>
    <row r="3532">
      <c r="A3532" s="165" t="str">
        <f>analysis!C3542</f>
        <v>pācittiyaṃ</v>
      </c>
    </row>
    <row r="3533">
      <c r="A3533" s="165" t="str">
        <f>analysis!C3543</f>
        <v/>
      </c>
    </row>
    <row r="3534">
      <c r="A3534" s="165" t="str">
        <f>analysis!C3544</f>
        <v>yo pana bhikkhu aññātikāya bhikkhuniyā cīvaraṃ sibbeyya vā sibbāpeyya vā, pācittiyaṃ.</v>
      </c>
    </row>
    <row r="3535">
      <c r="A3535" s="165" t="str">
        <f>analysis!C3545</f>
        <v>PC 26</v>
      </c>
    </row>
    <row r="3536">
      <c r="A3536" s="165" t="str">
        <f>analysis!C3546</f>
        <v>yo</v>
      </c>
    </row>
    <row r="3537">
      <c r="A3537" s="165" t="str">
        <f>analysis!C3547</f>
        <v>pana</v>
      </c>
    </row>
    <row r="3538">
      <c r="A3538" s="165" t="str">
        <f>analysis!C3548</f>
        <v>bhikkhu</v>
      </c>
    </row>
    <row r="3539">
      <c r="A3539" s="165" t="str">
        <f>analysis!C3549</f>
        <v>aññātikāya</v>
      </c>
    </row>
    <row r="3540">
      <c r="A3540" s="165" t="str">
        <f>analysis!C3550</f>
        <v>bhikkhuniyā</v>
      </c>
    </row>
    <row r="3541">
      <c r="A3541" s="165" t="str">
        <f>analysis!C3551</f>
        <v>cīvaraṃ</v>
      </c>
    </row>
    <row r="3542">
      <c r="A3542" s="165" t="str">
        <f>analysis!C3552</f>
        <v>sibbeyya</v>
      </c>
    </row>
    <row r="3543">
      <c r="A3543" s="165" t="str">
        <f>analysis!C3553</f>
        <v>vā</v>
      </c>
    </row>
    <row r="3544">
      <c r="A3544" s="165" t="str">
        <f>analysis!C3554</f>
        <v>sibbāpeyya</v>
      </c>
    </row>
    <row r="3545">
      <c r="A3545" s="165" t="str">
        <f>analysis!C3555</f>
        <v>vā</v>
      </c>
    </row>
    <row r="3546">
      <c r="A3546" s="165" t="str">
        <f>analysis!C3556</f>
        <v>pācittiyaṃ</v>
      </c>
    </row>
    <row r="3547">
      <c r="A3547" s="165" t="str">
        <f>analysis!C3557</f>
        <v/>
      </c>
    </row>
    <row r="3548">
      <c r="A3548" s="165" t="str">
        <f>analysis!C3558</f>
        <v>yo pana bhikkhu bhikkhuniyā saddhiṃ saṃvidhāya ek'addhānamaggaṃ paṭipajjeyya antamaso gām'antaram'pi aññatra samayā, pācittiyaṃ.</v>
      </c>
    </row>
    <row r="3549">
      <c r="A3549" s="165" t="str">
        <f>analysis!C3559</f>
        <v>PC 27</v>
      </c>
    </row>
    <row r="3550">
      <c r="A3550" s="165" t="str">
        <f>analysis!C3560</f>
        <v>yo</v>
      </c>
    </row>
    <row r="3551">
      <c r="A3551" s="165" t="str">
        <f>analysis!C3561</f>
        <v>pana</v>
      </c>
    </row>
    <row r="3552">
      <c r="A3552" s="165" t="str">
        <f>analysis!C3562</f>
        <v>bhikkhu</v>
      </c>
    </row>
    <row r="3553">
      <c r="A3553" s="165" t="str">
        <f>analysis!C3563</f>
        <v>bhikkhuniyā</v>
      </c>
    </row>
    <row r="3554">
      <c r="A3554" s="165" t="str">
        <f>analysis!C3564</f>
        <v>saddhiṃ</v>
      </c>
    </row>
    <row r="3555">
      <c r="A3555" s="165" t="str">
        <f>analysis!C3565</f>
        <v>saṃvidhāya</v>
      </c>
    </row>
    <row r="3556">
      <c r="A3556" s="165" t="str">
        <f>analysis!C3566</f>
        <v>ekaddhānamaggaṃ</v>
      </c>
    </row>
    <row r="3557">
      <c r="A3557" s="165" t="str">
        <f>analysis!C3567</f>
        <v>- eka</v>
      </c>
    </row>
    <row r="3558">
      <c r="A3558" s="165" t="str">
        <f>analysis!C3568</f>
        <v>- addhānamaggaṃ</v>
      </c>
    </row>
    <row r="3559">
      <c r="A3559" s="165" t="str">
        <f>analysis!C3569</f>
        <v>- - addhāna</v>
      </c>
    </row>
    <row r="3560">
      <c r="A3560" s="165" t="str">
        <f>analysis!C3570</f>
        <v>- - maggaṃ</v>
      </c>
    </row>
    <row r="3561">
      <c r="A3561" s="165" t="str">
        <f>analysis!C3571</f>
        <v>paṭipajjeyya</v>
      </c>
    </row>
    <row r="3562">
      <c r="A3562" s="165" t="str">
        <f>analysis!C3572</f>
        <v>antamaso</v>
      </c>
    </row>
    <row r="3563">
      <c r="A3563" s="165" t="str">
        <f>analysis!C3573</f>
        <v>gāmantarampi</v>
      </c>
    </row>
    <row r="3564">
      <c r="A3564" s="165" t="str">
        <f>analysis!C3574</f>
        <v>- gāmantaraṃ</v>
      </c>
    </row>
    <row r="3565">
      <c r="A3565" s="165" t="str">
        <f>analysis!C3575</f>
        <v>- - gāma</v>
      </c>
    </row>
    <row r="3566">
      <c r="A3566" s="165" t="str">
        <f>analysis!C3576</f>
        <v>- - antaraṃ</v>
      </c>
    </row>
    <row r="3567">
      <c r="A3567" s="165" t="str">
        <f>analysis!C3577</f>
        <v>- api</v>
      </c>
    </row>
    <row r="3568">
      <c r="A3568" s="165" t="str">
        <f>analysis!C3578</f>
        <v>aññatra</v>
      </c>
    </row>
    <row r="3569">
      <c r="A3569" s="165" t="str">
        <f>analysis!C3579</f>
        <v>samayā</v>
      </c>
    </row>
    <row r="3570">
      <c r="A3570" s="165" t="str">
        <f>analysis!C3580</f>
        <v>pācittiyaṃ</v>
      </c>
    </row>
    <row r="3571">
      <c r="A3571" s="165" t="str">
        <f>analysis!C3581</f>
        <v/>
      </c>
    </row>
    <row r="3572">
      <c r="A3572" s="165" t="str">
        <f>analysis!C3582</f>
        <v>tatth'āyaṃ samayo, satthagamanīyo hoti maggo, sāsaṅkasammato, sappaṭibhayo, ayaṃ tattha samayo.</v>
      </c>
    </row>
    <row r="3573">
      <c r="A3573" s="165" t="str">
        <f>analysis!C3583</f>
        <v>tatthāyaṃ</v>
      </c>
    </row>
    <row r="3574">
      <c r="A3574" s="165" t="str">
        <f>analysis!C3584</f>
        <v>samayo</v>
      </c>
    </row>
    <row r="3575">
      <c r="A3575" s="165" t="str">
        <f>analysis!C3585</f>
        <v>satthagamanīyo</v>
      </c>
    </row>
    <row r="3576">
      <c r="A3576" s="165" t="str">
        <f>analysis!C3586</f>
        <v>- sattha</v>
      </c>
    </row>
    <row r="3577">
      <c r="A3577" s="165" t="str">
        <f>analysis!C3587</f>
        <v>- gamanīyo</v>
      </c>
    </row>
    <row r="3578">
      <c r="A3578" s="165" t="str">
        <f>analysis!C3588</f>
        <v>hoti</v>
      </c>
    </row>
    <row r="3579">
      <c r="A3579" s="165" t="str">
        <f>analysis!C3589</f>
        <v>maggo</v>
      </c>
    </row>
    <row r="3580">
      <c r="A3580" s="165" t="str">
        <f>analysis!C3590</f>
        <v>sāsaṅkasammato</v>
      </c>
    </row>
    <row r="3581">
      <c r="A3581" s="165" t="str">
        <f>analysis!C3591</f>
        <v>- sāsaṅka</v>
      </c>
    </row>
    <row r="3582">
      <c r="A3582" s="165" t="str">
        <f>analysis!C3592</f>
        <v>- sammato</v>
      </c>
    </row>
    <row r="3583">
      <c r="A3583" s="165" t="str">
        <f>analysis!C3593</f>
        <v>sappaṭibhayo</v>
      </c>
    </row>
    <row r="3584">
      <c r="A3584" s="165" t="str">
        <f>analysis!C3594</f>
        <v>ayaṃ</v>
      </c>
    </row>
    <row r="3585">
      <c r="A3585" s="165" t="str">
        <f>analysis!C3595</f>
        <v>tattha</v>
      </c>
    </row>
    <row r="3586">
      <c r="A3586" s="165" t="str">
        <f>analysis!C3596</f>
        <v>samayo</v>
      </c>
    </row>
    <row r="3587">
      <c r="A3587" s="165" t="str">
        <f>analysis!C3597</f>
        <v/>
      </c>
    </row>
    <row r="3588">
      <c r="A3588" s="165" t="str">
        <f>analysis!C3598</f>
        <v>yo pana bhikkhu bhikkhuniyā saddhiṃ saṃvidhāya ekaṃ nāvaṃ abhiruheyya uddhaṃgāminiṃ vā adhogāminiṃ vā aññatra tiriyaṃ taraṇāya, pācittiyaṃ.</v>
      </c>
    </row>
    <row r="3589">
      <c r="A3589" s="165" t="str">
        <f>analysis!C3599</f>
        <v>PC 28</v>
      </c>
    </row>
    <row r="3590">
      <c r="A3590" s="165" t="str">
        <f>analysis!C3600</f>
        <v>yo</v>
      </c>
    </row>
    <row r="3591">
      <c r="A3591" s="165" t="str">
        <f>analysis!C3601</f>
        <v>pana</v>
      </c>
    </row>
    <row r="3592">
      <c r="A3592" s="165" t="str">
        <f>analysis!C3602</f>
        <v>bhikkhu</v>
      </c>
    </row>
    <row r="3593">
      <c r="A3593" s="165" t="str">
        <f>analysis!C3603</f>
        <v>bhikkhuniyā</v>
      </c>
    </row>
    <row r="3594">
      <c r="A3594" s="165" t="str">
        <f>analysis!C3604</f>
        <v>saddhiṃ</v>
      </c>
    </row>
    <row r="3595">
      <c r="A3595" s="165" t="str">
        <f>analysis!C3605</f>
        <v>saṃvidhāya</v>
      </c>
    </row>
    <row r="3596">
      <c r="A3596" s="165" t="str">
        <f>analysis!C3606</f>
        <v>ekaṃ</v>
      </c>
    </row>
    <row r="3597">
      <c r="A3597" s="165" t="str">
        <f>analysis!C3607</f>
        <v>nāvaṃ</v>
      </c>
    </row>
    <row r="3598">
      <c r="A3598" s="165" t="str">
        <f>analysis!C3608</f>
        <v>abhiruheyya</v>
      </c>
    </row>
    <row r="3599">
      <c r="A3599" s="165" t="str">
        <f>analysis!C3609</f>
        <v>uddhaṃgāminiṃ</v>
      </c>
    </row>
    <row r="3600">
      <c r="A3600" s="165" t="str">
        <f>analysis!C3610</f>
        <v>- uddhaṃ</v>
      </c>
    </row>
    <row r="3601">
      <c r="A3601" s="165" t="str">
        <f>analysis!C3611</f>
        <v>- gāminiṃ</v>
      </c>
    </row>
    <row r="3602">
      <c r="A3602" s="165" t="str">
        <f>analysis!C3612</f>
        <v>vā</v>
      </c>
    </row>
    <row r="3603">
      <c r="A3603" s="165" t="str">
        <f>analysis!C3613</f>
        <v>adhogāminiṃ</v>
      </c>
    </row>
    <row r="3604">
      <c r="A3604" s="165" t="str">
        <f>analysis!C3614</f>
        <v>- adho</v>
      </c>
    </row>
    <row r="3605">
      <c r="A3605" s="165" t="str">
        <f>analysis!C3615</f>
        <v>- gāminiṃ</v>
      </c>
    </row>
    <row r="3606">
      <c r="A3606" s="165" t="str">
        <f>analysis!C3616</f>
        <v>vā</v>
      </c>
    </row>
    <row r="3607">
      <c r="A3607" s="165" t="str">
        <f>analysis!C3617</f>
        <v>aññatra</v>
      </c>
    </row>
    <row r="3608">
      <c r="A3608" s="165" t="str">
        <f>analysis!C3618</f>
        <v>tiriyaṃ</v>
      </c>
    </row>
    <row r="3609">
      <c r="A3609" s="165" t="str">
        <f>analysis!C3619</f>
        <v>taraṇāya</v>
      </c>
    </row>
    <row r="3610">
      <c r="A3610" s="165" t="str">
        <f>analysis!C3620</f>
        <v>pācittiyaṃ</v>
      </c>
    </row>
    <row r="3611">
      <c r="A3611" s="165" t="str">
        <f>analysis!C3621</f>
        <v/>
      </c>
    </row>
    <row r="3612">
      <c r="A3612" s="165" t="str">
        <f>analysis!C3622</f>
        <v>yo pana bhikkhu jānaṃ bhikkhuniparipācitaṃ piṇḍapātaṃ bhuñjeyya aññatra pubbe gihisamārambhā, pācittiyaṃ.</v>
      </c>
    </row>
    <row r="3613">
      <c r="A3613" s="165" t="str">
        <f>analysis!C3623</f>
        <v>PC 29</v>
      </c>
    </row>
    <row r="3614">
      <c r="A3614" s="165" t="str">
        <f>analysis!C3624</f>
        <v>yo</v>
      </c>
    </row>
    <row r="3615">
      <c r="A3615" s="165" t="str">
        <f>analysis!C3625</f>
        <v>pana</v>
      </c>
    </row>
    <row r="3616">
      <c r="A3616" s="165" t="str">
        <f>analysis!C3626</f>
        <v>bhikkhu</v>
      </c>
    </row>
    <row r="3617">
      <c r="A3617" s="165" t="str">
        <f>analysis!C3627</f>
        <v>jānaṃ</v>
      </c>
    </row>
    <row r="3618">
      <c r="A3618" s="165" t="str">
        <f>analysis!C3628</f>
        <v>bhikkhuniparipācitaṃ</v>
      </c>
    </row>
    <row r="3619">
      <c r="A3619" s="165" t="str">
        <f>analysis!C3629</f>
        <v>- bhikkhunī</v>
      </c>
    </row>
    <row r="3620">
      <c r="A3620" s="165" t="str">
        <f>analysis!C3630</f>
        <v>- paripācitaṃ</v>
      </c>
    </row>
    <row r="3621">
      <c r="A3621" s="165" t="str">
        <f>analysis!C3631</f>
        <v>piṇḍapātaṃ</v>
      </c>
    </row>
    <row r="3622">
      <c r="A3622" s="165" t="str">
        <f>analysis!C3632</f>
        <v>bhuñjeyya</v>
      </c>
    </row>
    <row r="3623">
      <c r="A3623" s="165" t="str">
        <f>analysis!C3633</f>
        <v>aññatra</v>
      </c>
    </row>
    <row r="3624">
      <c r="A3624" s="165" t="str">
        <f>analysis!C3634</f>
        <v>pubbe</v>
      </c>
    </row>
    <row r="3625">
      <c r="A3625" s="165" t="str">
        <f>analysis!C3635</f>
        <v>gihīsamārambhā</v>
      </c>
    </row>
    <row r="3626">
      <c r="A3626" s="165" t="str">
        <f>analysis!C3636</f>
        <v>- gihī</v>
      </c>
    </row>
    <row r="3627">
      <c r="A3627" s="165" t="str">
        <f>analysis!C3637</f>
        <v>- samārambhā</v>
      </c>
    </row>
    <row r="3628">
      <c r="A3628" s="165" t="str">
        <f>analysis!C3638</f>
        <v>pācittiyaṃ</v>
      </c>
    </row>
    <row r="3629">
      <c r="A3629" s="165" t="str">
        <f>analysis!C3639</f>
        <v/>
      </c>
    </row>
    <row r="3630">
      <c r="A3630" s="165" t="str">
        <f>analysis!C3640</f>
        <v>yo pana bhikkhu bhikkhuniyā saddhiṃ eko ekāya raho nisajjaṃ kappeyya, pācittiyaṃ.</v>
      </c>
    </row>
    <row r="3631">
      <c r="A3631" s="165" t="str">
        <f>analysis!C3641</f>
        <v>PC 30</v>
      </c>
    </row>
    <row r="3632">
      <c r="A3632" s="165" t="str">
        <f>analysis!C3642</f>
        <v>yo</v>
      </c>
    </row>
    <row r="3633">
      <c r="A3633" s="165" t="str">
        <f>analysis!C3643</f>
        <v>pana</v>
      </c>
    </row>
    <row r="3634">
      <c r="A3634" s="165" t="str">
        <f>analysis!C3644</f>
        <v>bhikkhu</v>
      </c>
    </row>
    <row r="3635">
      <c r="A3635" s="165" t="str">
        <f>analysis!C3645</f>
        <v>bhikkhuniyā</v>
      </c>
    </row>
    <row r="3636">
      <c r="A3636" s="165" t="str">
        <f>analysis!C3646</f>
        <v>saddhiṃ</v>
      </c>
    </row>
    <row r="3637">
      <c r="A3637" s="165" t="str">
        <f>analysis!C3647</f>
        <v>eko</v>
      </c>
    </row>
    <row r="3638">
      <c r="A3638" s="165" t="str">
        <f>analysis!C3648</f>
        <v>ekāya</v>
      </c>
    </row>
    <row r="3639">
      <c r="A3639" s="165" t="str">
        <f>analysis!C3649</f>
        <v>raho</v>
      </c>
    </row>
    <row r="3640">
      <c r="A3640" s="165" t="str">
        <f>analysis!C3650</f>
        <v>nisajjaṃ</v>
      </c>
    </row>
    <row r="3641">
      <c r="A3641" s="165" t="str">
        <f>analysis!C3651</f>
        <v>kappeyya</v>
      </c>
    </row>
    <row r="3642">
      <c r="A3642" s="165" t="str">
        <f>analysis!C3652</f>
        <v>pācittiyaṃ</v>
      </c>
    </row>
    <row r="3643">
      <c r="A3643" s="165" t="str">
        <f>analysis!C3653</f>
        <v/>
      </c>
    </row>
    <row r="3644">
      <c r="A3644" s="165" t="str">
        <f>analysis!C3654</f>
        <v>ovādavaggo tatiyo.</v>
      </c>
    </row>
    <row r="3645">
      <c r="A3645" s="165" t="str">
        <f>analysis!C3655</f>
        <v>ovādavaggo</v>
      </c>
    </row>
    <row r="3646">
      <c r="A3646" s="165" t="str">
        <f>analysis!C3656</f>
        <v>- ovāda</v>
      </c>
    </row>
    <row r="3647">
      <c r="A3647" s="165" t="str">
        <f>analysis!C3657</f>
        <v>- vaggo</v>
      </c>
    </row>
    <row r="3648">
      <c r="A3648" s="165" t="str">
        <f>analysis!C3658</f>
        <v>tatiyo</v>
      </c>
    </row>
    <row r="3649">
      <c r="A3649" s="165" t="str">
        <f>analysis!C3659</f>
        <v/>
      </c>
    </row>
    <row r="3650">
      <c r="A3650" s="165" t="str">
        <f>analysis!C3660</f>
        <v>agilānena bhikkhunā eko āvasathapiṇḍo bhuñjitabbo. tato ce uttari bhuñjeyya, pācittiyaṃ.</v>
      </c>
    </row>
    <row r="3651">
      <c r="A3651" s="165" t="str">
        <f>analysis!C3661</f>
        <v>PC 31</v>
      </c>
    </row>
    <row r="3652">
      <c r="A3652" s="165" t="str">
        <f>analysis!C3662</f>
        <v>agilānena</v>
      </c>
    </row>
    <row r="3653">
      <c r="A3653" s="165" t="str">
        <f>analysis!C3663</f>
        <v>bhikkhunā</v>
      </c>
    </row>
    <row r="3654">
      <c r="A3654" s="165" t="str">
        <f>analysis!C3664</f>
        <v>eko</v>
      </c>
    </row>
    <row r="3655">
      <c r="A3655" s="165" t="str">
        <f>analysis!C3665</f>
        <v>āvasathapiṇḍo</v>
      </c>
    </row>
    <row r="3656">
      <c r="A3656" s="165" t="str">
        <f>analysis!C3666</f>
        <v>- āvasatha</v>
      </c>
    </row>
    <row r="3657">
      <c r="A3657" s="165" t="str">
        <f>analysis!C3667</f>
        <v>- piṇḍo</v>
      </c>
    </row>
    <row r="3658">
      <c r="A3658" s="165" t="str">
        <f>analysis!C3668</f>
        <v>bhuñjitabbo</v>
      </c>
    </row>
    <row r="3659">
      <c r="A3659" s="165" t="str">
        <f>analysis!C3669</f>
        <v>tato</v>
      </c>
    </row>
    <row r="3660">
      <c r="A3660" s="165" t="str">
        <f>analysis!C3670</f>
        <v>ce</v>
      </c>
    </row>
    <row r="3661">
      <c r="A3661" s="165" t="str">
        <f>analysis!C3671</f>
        <v>uttari</v>
      </c>
    </row>
    <row r="3662">
      <c r="A3662" s="165" t="str">
        <f>analysis!C3672</f>
        <v>bhuñjeyya</v>
      </c>
    </row>
    <row r="3663">
      <c r="A3663" s="165" t="str">
        <f>analysis!C3673</f>
        <v>pācittiyaṃ</v>
      </c>
    </row>
    <row r="3664">
      <c r="A3664" s="165" t="str">
        <f>analysis!C3674</f>
        <v/>
      </c>
    </row>
    <row r="3665">
      <c r="A3665" s="165" t="str">
        <f>analysis!C3675</f>
        <v>gaṇabhojane aññatra samayā pācittiyaṃ.</v>
      </c>
    </row>
    <row r="3666">
      <c r="A3666" s="165" t="str">
        <f>analysis!C3676</f>
        <v>PC 32</v>
      </c>
    </row>
    <row r="3667">
      <c r="A3667" s="165" t="str">
        <f>analysis!C3677</f>
        <v>gaṇabhojane</v>
      </c>
    </row>
    <row r="3668">
      <c r="A3668" s="165" t="str">
        <f>analysis!C3678</f>
        <v>- gaṇa</v>
      </c>
    </row>
    <row r="3669">
      <c r="A3669" s="165" t="str">
        <f>analysis!C3679</f>
        <v>- bhojane</v>
      </c>
    </row>
    <row r="3670">
      <c r="A3670" s="165" t="str">
        <f>analysis!C3680</f>
        <v>aññatra</v>
      </c>
    </row>
    <row r="3671">
      <c r="A3671" s="165" t="str">
        <f>analysis!C3681</f>
        <v>samayā</v>
      </c>
    </row>
    <row r="3672">
      <c r="A3672" s="165" t="str">
        <f>analysis!C3682</f>
        <v>pācittiyaṃ</v>
      </c>
    </row>
    <row r="3673">
      <c r="A3673" s="165" t="str">
        <f>analysis!C3683</f>
        <v/>
      </c>
    </row>
    <row r="3674">
      <c r="A3674" s="165" t="str">
        <f>analysis!C3684</f>
        <v>tatth'āyaṃ samayo, gilānasamayo, cīvaradānasamayo, cīvarakārasamayo, addhānagamanasamayo, nāv'ābhiruhanasamayo, mahāsamayo, samaṇabhattasamayo, ayaṃ tattha samayo.</v>
      </c>
    </row>
    <row r="3675">
      <c r="A3675" s="165" t="str">
        <f>analysis!C3685</f>
        <v>tatthāyaṃ</v>
      </c>
    </row>
    <row r="3676">
      <c r="A3676" s="165" t="str">
        <f>analysis!C3686</f>
        <v>samayo</v>
      </c>
    </row>
    <row r="3677">
      <c r="A3677" s="165" t="str">
        <f>analysis!C3687</f>
        <v>gilānasamayo</v>
      </c>
    </row>
    <row r="3678">
      <c r="A3678" s="165" t="str">
        <f>analysis!C3688</f>
        <v>- gilāna</v>
      </c>
    </row>
    <row r="3679">
      <c r="A3679" s="165" t="str">
        <f>analysis!C3689</f>
        <v>- samayo</v>
      </c>
    </row>
    <row r="3680">
      <c r="A3680" s="165" t="str">
        <f>analysis!C3690</f>
        <v>cīvaradānasamayo</v>
      </c>
    </row>
    <row r="3681">
      <c r="A3681" s="165" t="str">
        <f>analysis!C3691</f>
        <v>- cīvaradāna</v>
      </c>
    </row>
    <row r="3682">
      <c r="A3682" s="165" t="str">
        <f>analysis!C3692</f>
        <v>- - cīvara</v>
      </c>
    </row>
    <row r="3683">
      <c r="A3683" s="165" t="str">
        <f>analysis!C3693</f>
        <v>- - dāna</v>
      </c>
    </row>
    <row r="3684">
      <c r="A3684" s="165" t="str">
        <f>analysis!C3694</f>
        <v>- samayo</v>
      </c>
    </row>
    <row r="3685">
      <c r="A3685" s="165" t="str">
        <f>analysis!C3695</f>
        <v>cīvarakārasamayo</v>
      </c>
    </row>
    <row r="3686">
      <c r="A3686" s="165" t="str">
        <f>analysis!C3696</f>
        <v>- cīvarakāra</v>
      </c>
    </row>
    <row r="3687">
      <c r="A3687" s="165" t="str">
        <f>analysis!C3697</f>
        <v>- - cīvara</v>
      </c>
    </row>
    <row r="3688">
      <c r="A3688" s="165" t="str">
        <f>analysis!C3698</f>
        <v>- - kāra</v>
      </c>
    </row>
    <row r="3689">
      <c r="A3689" s="165" t="str">
        <f>analysis!C3699</f>
        <v>- samayo</v>
      </c>
    </row>
    <row r="3690">
      <c r="A3690" s="165" t="str">
        <f>analysis!C3700</f>
        <v>addhānagamanasamayo</v>
      </c>
    </row>
    <row r="3691">
      <c r="A3691" s="165" t="str">
        <f>analysis!C3701</f>
        <v>- addhānagamana</v>
      </c>
    </row>
    <row r="3692">
      <c r="A3692" s="165" t="str">
        <f>analysis!C3702</f>
        <v>- - addhāna</v>
      </c>
    </row>
    <row r="3693">
      <c r="A3693" s="165" t="str">
        <f>analysis!C3703</f>
        <v>- - gamana</v>
      </c>
    </row>
    <row r="3694">
      <c r="A3694" s="165" t="str">
        <f>analysis!C3704</f>
        <v>- samayo</v>
      </c>
    </row>
    <row r="3695">
      <c r="A3695" s="165" t="str">
        <f>analysis!C3705</f>
        <v>nāvābhiruhanasamayo</v>
      </c>
    </row>
    <row r="3696">
      <c r="A3696" s="165" t="str">
        <f>analysis!C3706</f>
        <v>- nāvābhiruhana</v>
      </c>
    </row>
    <row r="3697">
      <c r="A3697" s="165" t="str">
        <f>analysis!C3707</f>
        <v>- - nāvā</v>
      </c>
    </row>
    <row r="3698">
      <c r="A3698" s="165" t="str">
        <f>analysis!C3708</f>
        <v>- - abhiruhana</v>
      </c>
    </row>
    <row r="3699">
      <c r="A3699" s="165" t="str">
        <f>analysis!C3709</f>
        <v>- samayo</v>
      </c>
    </row>
    <row r="3700">
      <c r="A3700" s="165" t="str">
        <f>analysis!C3710</f>
        <v>mahāsamayo</v>
      </c>
    </row>
    <row r="3701">
      <c r="A3701" s="165" t="str">
        <f>analysis!C3711</f>
        <v>- mahā</v>
      </c>
    </row>
    <row r="3702">
      <c r="A3702" s="165" t="str">
        <f>analysis!C3712</f>
        <v>- samayo</v>
      </c>
    </row>
    <row r="3703">
      <c r="A3703" s="165" t="str">
        <f>analysis!C3713</f>
        <v>samaṇabhattasamayo</v>
      </c>
    </row>
    <row r="3704">
      <c r="A3704" s="165" t="str">
        <f>analysis!C3714</f>
        <v>- samaṇabhatta</v>
      </c>
    </row>
    <row r="3705">
      <c r="A3705" s="165" t="str">
        <f>analysis!C3715</f>
        <v>- - samaṇa</v>
      </c>
    </row>
    <row r="3706">
      <c r="A3706" s="165" t="str">
        <f>analysis!C3716</f>
        <v>- - bhatta</v>
      </c>
    </row>
    <row r="3707">
      <c r="A3707" s="165" t="str">
        <f>analysis!C3717</f>
        <v>- samayo</v>
      </c>
    </row>
    <row r="3708">
      <c r="A3708" s="165" t="str">
        <f>analysis!C3718</f>
        <v>ayaṃ</v>
      </c>
    </row>
    <row r="3709">
      <c r="A3709" s="165" t="str">
        <f>analysis!C3719</f>
        <v>tattha</v>
      </c>
    </row>
    <row r="3710">
      <c r="A3710" s="165" t="str">
        <f>analysis!C3720</f>
        <v>samayo</v>
      </c>
    </row>
    <row r="3711">
      <c r="A3711" s="165" t="str">
        <f>analysis!C3721</f>
        <v/>
      </c>
    </row>
    <row r="3712">
      <c r="A3712" s="165" t="str">
        <f>analysis!C3722</f>
        <v>paramparabhojane aññatra samayā pācittiyaṃ.</v>
      </c>
    </row>
    <row r="3713">
      <c r="A3713" s="165" t="str">
        <f>analysis!C3723</f>
        <v>PC 33</v>
      </c>
    </row>
    <row r="3714">
      <c r="A3714" s="165" t="str">
        <f>analysis!C3724</f>
        <v>paramparabhojane</v>
      </c>
    </row>
    <row r="3715">
      <c r="A3715" s="165" t="str">
        <f>analysis!C3725</f>
        <v>- parampara</v>
      </c>
    </row>
    <row r="3716">
      <c r="A3716" s="165" t="str">
        <f>analysis!C3726</f>
        <v>- bhojane</v>
      </c>
    </row>
    <row r="3717">
      <c r="A3717" s="165" t="str">
        <f>analysis!C3727</f>
        <v>aññatra</v>
      </c>
    </row>
    <row r="3718">
      <c r="A3718" s="165" t="str">
        <f>analysis!C3728</f>
        <v>samayā</v>
      </c>
    </row>
    <row r="3719">
      <c r="A3719" s="165" t="str">
        <f>analysis!C3729</f>
        <v>pācittiyaṃ</v>
      </c>
    </row>
    <row r="3720">
      <c r="A3720" s="165" t="str">
        <f>analysis!C3730</f>
        <v/>
      </c>
    </row>
    <row r="3721">
      <c r="A3721" s="165" t="str">
        <f>analysis!C3731</f>
        <v>tatth'āyaṃ samayo, gilānasamayo, cīvaradānasamayo, cīvarakārasamayo, ayaṃ tattha samayo.</v>
      </c>
    </row>
    <row r="3722">
      <c r="A3722" s="165" t="str">
        <f>analysis!C3732</f>
        <v>tatthāyaṃ</v>
      </c>
    </row>
    <row r="3723">
      <c r="A3723" s="165" t="str">
        <f>analysis!C3733</f>
        <v>samayo</v>
      </c>
    </row>
    <row r="3724">
      <c r="A3724" s="165" t="str">
        <f>analysis!C3734</f>
        <v>gilānasamayo</v>
      </c>
    </row>
    <row r="3725">
      <c r="A3725" s="165" t="str">
        <f>analysis!C3735</f>
        <v>cīvaradānasamayo</v>
      </c>
    </row>
    <row r="3726">
      <c r="A3726" s="165" t="str">
        <f>analysis!C3736</f>
        <v>cīvarakārasamayo</v>
      </c>
    </row>
    <row r="3727">
      <c r="A3727" s="165" t="str">
        <f>analysis!C3737</f>
        <v>ayaṃ</v>
      </c>
    </row>
    <row r="3728">
      <c r="A3728" s="165" t="str">
        <f>analysis!C3738</f>
        <v>tattha</v>
      </c>
    </row>
    <row r="3729">
      <c r="A3729" s="165" t="str">
        <f>analysis!C3739</f>
        <v>samayo</v>
      </c>
    </row>
    <row r="3730">
      <c r="A3730" s="165" t="str">
        <f>analysis!C3740</f>
        <v/>
      </c>
    </row>
    <row r="3731">
      <c r="A3731" s="165" t="str">
        <f>analysis!C3741</f>
        <v>bhikkhuṃ pan'eva kulaṃ upagataṃ pūvehi vā manthehi vā abhihaṭṭhuṃ pavāreyya, ākaṅkhamānena bhikkhunā dvattipattapūrā paṭiggahetabbā.</v>
      </c>
    </row>
    <row r="3732">
      <c r="A3732" s="165" t="str">
        <f>analysis!C3742</f>
        <v>PC 34</v>
      </c>
    </row>
    <row r="3733">
      <c r="A3733" s="165" t="str">
        <f>analysis!C3743</f>
        <v>bhikkhuṃ</v>
      </c>
    </row>
    <row r="3734">
      <c r="A3734" s="165" t="str">
        <f>analysis!C3744</f>
        <v>paneva</v>
      </c>
    </row>
    <row r="3735">
      <c r="A3735" s="165" t="str">
        <f>analysis!C3745</f>
        <v>kulaṃ</v>
      </c>
    </row>
    <row r="3736">
      <c r="A3736" s="165" t="str">
        <f>analysis!C3746</f>
        <v>upagataṃ</v>
      </c>
    </row>
    <row r="3737">
      <c r="A3737" s="165" t="str">
        <f>analysis!C3747</f>
        <v>pūvehi</v>
      </c>
    </row>
    <row r="3738">
      <c r="A3738" s="165" t="str">
        <f>analysis!C3748</f>
        <v>vā</v>
      </c>
    </row>
    <row r="3739">
      <c r="A3739" s="165" t="str">
        <f>analysis!C3749</f>
        <v>manthehi</v>
      </c>
    </row>
    <row r="3740">
      <c r="A3740" s="165" t="str">
        <f>analysis!C3750</f>
        <v>vā</v>
      </c>
    </row>
    <row r="3741">
      <c r="A3741" s="165" t="str">
        <f>analysis!C3751</f>
        <v>abhihaṭṭhuṃ</v>
      </c>
    </row>
    <row r="3742">
      <c r="A3742" s="165" t="str">
        <f>analysis!C3752</f>
        <v>pavāreyya</v>
      </c>
    </row>
    <row r="3743">
      <c r="A3743" s="165" t="str">
        <f>analysis!C3753</f>
        <v>ākaṅkhamānena</v>
      </c>
    </row>
    <row r="3744">
      <c r="A3744" s="165" t="str">
        <f>analysis!C3754</f>
        <v>bhikkhunā</v>
      </c>
    </row>
    <row r="3745">
      <c r="A3745" s="165" t="str">
        <f>analysis!C3755</f>
        <v>dvattipattapūrā</v>
      </c>
    </row>
    <row r="3746">
      <c r="A3746" s="165" t="str">
        <f>analysis!C3756</f>
        <v>- dvatti</v>
      </c>
    </row>
    <row r="3747">
      <c r="A3747" s="165" t="str">
        <f>analysis!C3757</f>
        <v>- pattapūrā</v>
      </c>
    </row>
    <row r="3748">
      <c r="A3748" s="165" t="str">
        <f>analysis!C3758</f>
        <v>- - patta</v>
      </c>
    </row>
    <row r="3749">
      <c r="A3749" s="165" t="str">
        <f>analysis!C3759</f>
        <v>- - pūrā</v>
      </c>
    </row>
    <row r="3750">
      <c r="A3750" s="165" t="str">
        <f>analysis!C3760</f>
        <v>paṭiggahetabbā</v>
      </c>
    </row>
    <row r="3751">
      <c r="A3751" s="165" t="str">
        <f>analysis!C3761</f>
        <v/>
      </c>
    </row>
    <row r="3752">
      <c r="A3752" s="165" t="str">
        <f>analysis!C3762</f>
        <v>tato ce uttari paṭiggaṇheyya, pācittiyaṃ. dvattipattapūre paṭiggahetvā tato nīharitvā bhikkhūhi saddhiṃ saṃvibhajitabbaṃ, ayaṃ tattha sāmīci.</v>
      </c>
    </row>
    <row r="3753">
      <c r="A3753" s="165" t="str">
        <f>analysis!C3763</f>
        <v>tato</v>
      </c>
    </row>
    <row r="3754">
      <c r="A3754" s="165" t="str">
        <f>analysis!C3764</f>
        <v>ce</v>
      </c>
    </row>
    <row r="3755">
      <c r="A3755" s="165" t="str">
        <f>analysis!C3765</f>
        <v>uttari</v>
      </c>
    </row>
    <row r="3756">
      <c r="A3756" s="165" t="str">
        <f>analysis!C3766</f>
        <v>patigaṇheyya</v>
      </c>
    </row>
    <row r="3757">
      <c r="A3757" s="165" t="str">
        <f>analysis!C3767</f>
        <v>pācittiyaṃ</v>
      </c>
    </row>
    <row r="3758">
      <c r="A3758" s="165" t="str">
        <f>analysis!C3768</f>
        <v/>
      </c>
    </row>
    <row r="3759">
      <c r="A3759" s="165" t="str">
        <f>analysis!C3769</f>
        <v>tato ce uttari paṭiggaṇheyya, pācittiyaṃ. dvattipattapūre paṭiggahetvā tato nīharitvā bhikkhūhi saddhiṃ saṃvibhajitabbaṃ, ayaṃ tattha sāmīci.</v>
      </c>
    </row>
    <row r="3760">
      <c r="A3760" s="165" t="str">
        <f>analysis!C3770</f>
        <v>dvattipattapūre</v>
      </c>
    </row>
    <row r="3761">
      <c r="A3761" s="165" t="str">
        <f>analysis!C3771</f>
        <v>paṭiggahetvā</v>
      </c>
    </row>
    <row r="3762">
      <c r="A3762" s="165" t="str">
        <f>analysis!C3772</f>
        <v>tato</v>
      </c>
    </row>
    <row r="3763">
      <c r="A3763" s="165" t="str">
        <f>analysis!C3773</f>
        <v>nīharitvā</v>
      </c>
    </row>
    <row r="3764">
      <c r="A3764" s="165" t="str">
        <f>analysis!C3774</f>
        <v>bhikkhūhi</v>
      </c>
    </row>
    <row r="3765">
      <c r="A3765" s="165" t="str">
        <f>analysis!C3775</f>
        <v>saddhiṃ</v>
      </c>
    </row>
    <row r="3766">
      <c r="A3766" s="165" t="str">
        <f>analysis!C3776</f>
        <v>saṃvibhajitabbaṃ</v>
      </c>
    </row>
    <row r="3767">
      <c r="A3767" s="165" t="str">
        <f>analysis!C3777</f>
        <v>ayaṃ</v>
      </c>
    </row>
    <row r="3768">
      <c r="A3768" s="165" t="str">
        <f>analysis!C3778</f>
        <v>tattha</v>
      </c>
    </row>
    <row r="3769">
      <c r="A3769" s="165" t="str">
        <f>analysis!C3779</f>
        <v>sāmīci</v>
      </c>
    </row>
    <row r="3770">
      <c r="A3770" s="165" t="str">
        <f>analysis!C3780</f>
        <v/>
      </c>
    </row>
    <row r="3771">
      <c r="A3771" s="165" t="str">
        <f>analysis!C3781</f>
        <v>yo pana bhikkhu bhuttāvī pavārito anatirittaṃ khādanīyaṃ vā bhojanīyaṃ vā khādeyya vā bhuñjeyya vā, pācittiyaṃ.</v>
      </c>
    </row>
    <row r="3772">
      <c r="A3772" s="165" t="str">
        <f>analysis!C3782</f>
        <v>PC 35</v>
      </c>
    </row>
    <row r="3773">
      <c r="A3773" s="165" t="str">
        <f>analysis!C3783</f>
        <v>yo</v>
      </c>
    </row>
    <row r="3774">
      <c r="A3774" s="165" t="str">
        <f>analysis!C3784</f>
        <v>pana</v>
      </c>
    </row>
    <row r="3775">
      <c r="A3775" s="165" t="str">
        <f>analysis!C3785</f>
        <v>bhikkhu</v>
      </c>
    </row>
    <row r="3776">
      <c r="A3776" s="165" t="str">
        <f>analysis!C3786</f>
        <v>bhuttāvī</v>
      </c>
    </row>
    <row r="3777">
      <c r="A3777" s="165" t="str">
        <f>analysis!C3787</f>
        <v>pavārito</v>
      </c>
    </row>
    <row r="3778">
      <c r="A3778" s="165" t="str">
        <f>analysis!C3788</f>
        <v>anatirittaṃ</v>
      </c>
    </row>
    <row r="3779">
      <c r="A3779" s="165" t="str">
        <f>analysis!C3789</f>
        <v>khādanīyaṃ</v>
      </c>
    </row>
    <row r="3780">
      <c r="A3780" s="165" t="str">
        <f>analysis!C3790</f>
        <v>vā</v>
      </c>
    </row>
    <row r="3781">
      <c r="A3781" s="165" t="str">
        <f>analysis!C3791</f>
        <v>bhojanīyaṃ</v>
      </c>
    </row>
    <row r="3782">
      <c r="A3782" s="165" t="str">
        <f>analysis!C3792</f>
        <v>vā</v>
      </c>
    </row>
    <row r="3783">
      <c r="A3783" s="165" t="str">
        <f>analysis!C3793</f>
        <v>khādeyya</v>
      </c>
    </row>
    <row r="3784">
      <c r="A3784" s="165" t="str">
        <f>analysis!C3794</f>
        <v>vā</v>
      </c>
    </row>
    <row r="3785">
      <c r="A3785" s="165" t="str">
        <f>analysis!C3795</f>
        <v>bhuñjeyya</v>
      </c>
    </row>
    <row r="3786">
      <c r="A3786" s="165" t="str">
        <f>analysis!C3796</f>
        <v>vā</v>
      </c>
    </row>
    <row r="3787">
      <c r="A3787" s="165" t="str">
        <f>analysis!C3797</f>
        <v>pācittiyaṃ</v>
      </c>
    </row>
    <row r="3788">
      <c r="A3788" s="165" t="str">
        <f>analysis!C3798</f>
        <v/>
      </c>
    </row>
    <row r="3789">
      <c r="A3789" s="165" t="str">
        <f>analysis!C3799</f>
        <v>yo pana bhikkhu bhikkhuṃ bhuttāviṃ pavāritaṃ anatirittena khādanīyena vā bhojanīyena vā abhihaṭṭhuṃ pavāreyya</v>
      </c>
    </row>
    <row r="3790">
      <c r="A3790" s="165" t="str">
        <f>analysis!C3800</f>
        <v>PC 36</v>
      </c>
    </row>
    <row r="3791">
      <c r="A3791" s="165" t="str">
        <f>analysis!C3801</f>
        <v>yo</v>
      </c>
    </row>
    <row r="3792">
      <c r="A3792" s="165" t="str">
        <f>analysis!C3802</f>
        <v>pana</v>
      </c>
    </row>
    <row r="3793">
      <c r="A3793" s="165" t="str">
        <f>analysis!C3803</f>
        <v>bhikkhu</v>
      </c>
    </row>
    <row r="3794">
      <c r="A3794" s="165" t="str">
        <f>analysis!C3804</f>
        <v>bhikkhuṃ</v>
      </c>
    </row>
    <row r="3795">
      <c r="A3795" s="165" t="str">
        <f>analysis!C3805</f>
        <v>bhuttāviṃ</v>
      </c>
    </row>
    <row r="3796">
      <c r="A3796" s="165" t="str">
        <f>analysis!C3806</f>
        <v>pavāritaṃ</v>
      </c>
    </row>
    <row r="3797">
      <c r="A3797" s="165" t="str">
        <f>analysis!C3807</f>
        <v>anatirittena</v>
      </c>
    </row>
    <row r="3798">
      <c r="A3798" s="165" t="str">
        <f>analysis!C3808</f>
        <v>khādanīyena</v>
      </c>
    </row>
    <row r="3799">
      <c r="A3799" s="165" t="str">
        <f>analysis!C3809</f>
        <v>vā</v>
      </c>
    </row>
    <row r="3800">
      <c r="A3800" s="165" t="str">
        <f>analysis!C3810</f>
        <v>bhojanīyena</v>
      </c>
    </row>
    <row r="3801">
      <c r="A3801" s="165" t="str">
        <f>analysis!C3811</f>
        <v>vā</v>
      </c>
    </row>
    <row r="3802">
      <c r="A3802" s="165" t="str">
        <f>analysis!C3812</f>
        <v>abhihaṭṭhuṃ</v>
      </c>
    </row>
    <row r="3803">
      <c r="A3803" s="165" t="str">
        <f>analysis!C3813</f>
        <v>pavāreyya</v>
      </c>
    </row>
    <row r="3804">
      <c r="A3804" s="165" t="str">
        <f>analysis!C3814</f>
        <v/>
      </c>
    </row>
    <row r="3805">
      <c r="A3805" s="165" t="str">
        <f>analysis!C3815</f>
        <v>handa bhikkhu khāda vā bhuñja vā'ti jānaṃ āsādan'āpekkho, bhuttasmiṃ pācittiyaṃ.</v>
      </c>
    </row>
    <row r="3806">
      <c r="A3806" s="165" t="str">
        <f>analysis!C3816</f>
        <v>handa</v>
      </c>
    </row>
    <row r="3807">
      <c r="A3807" s="165" t="str">
        <f>analysis!C3817</f>
        <v>bhikkhu</v>
      </c>
    </row>
    <row r="3808">
      <c r="A3808" s="165" t="str">
        <f>analysis!C3818</f>
        <v>khāda</v>
      </c>
    </row>
    <row r="3809">
      <c r="A3809" s="165" t="str">
        <f>analysis!C3819</f>
        <v>vā</v>
      </c>
    </row>
    <row r="3810">
      <c r="A3810" s="165" t="str">
        <f>analysis!C3820</f>
        <v>bhuñja</v>
      </c>
    </row>
    <row r="3811">
      <c r="A3811" s="165" t="str">
        <f>analysis!C3821</f>
        <v>vāti</v>
      </c>
    </row>
    <row r="3812">
      <c r="A3812" s="165" t="str">
        <f>analysis!C3822</f>
        <v>jānaṃ</v>
      </c>
    </row>
    <row r="3813">
      <c r="A3813" s="165" t="str">
        <f>analysis!C3823</f>
        <v>āsādanāpekkho</v>
      </c>
    </row>
    <row r="3814">
      <c r="A3814" s="165" t="str">
        <f>analysis!C3824</f>
        <v>- āsādana</v>
      </c>
    </row>
    <row r="3815">
      <c r="A3815" s="165" t="str">
        <f>analysis!C3825</f>
        <v>- apekkho</v>
      </c>
    </row>
    <row r="3816">
      <c r="A3816" s="165" t="str">
        <f>analysis!C3826</f>
        <v>bhuttasmiṃ</v>
      </c>
    </row>
    <row r="3817">
      <c r="A3817" s="165" t="str">
        <f>analysis!C3827</f>
        <v>pācittiyaṃ</v>
      </c>
    </row>
    <row r="3818">
      <c r="A3818" s="165" t="str">
        <f>analysis!C3828</f>
        <v/>
      </c>
    </row>
    <row r="3819">
      <c r="A3819" s="165" t="str">
        <f>analysis!C3829</f>
        <v>yo pana bhikkhu vikāle khādanīyaṃ vā bhojanīyaṃ vā khādeyya vā bhuñjeyya vā, pācittiyaṃ.</v>
      </c>
    </row>
    <row r="3820">
      <c r="A3820" s="165" t="str">
        <f>analysis!C3830</f>
        <v>PC 37</v>
      </c>
    </row>
    <row r="3821">
      <c r="A3821" s="165" t="str">
        <f>analysis!C3831</f>
        <v>yo</v>
      </c>
    </row>
    <row r="3822">
      <c r="A3822" s="165" t="str">
        <f>analysis!C3832</f>
        <v>pana</v>
      </c>
    </row>
    <row r="3823">
      <c r="A3823" s="165" t="str">
        <f>analysis!C3833</f>
        <v>bhikkhu</v>
      </c>
    </row>
    <row r="3824">
      <c r="A3824" s="165" t="str">
        <f>analysis!C3834</f>
        <v>vikāle</v>
      </c>
    </row>
    <row r="3825">
      <c r="A3825" s="165" t="str">
        <f>analysis!C3835</f>
        <v>khādanīyaṃ</v>
      </c>
    </row>
    <row r="3826">
      <c r="A3826" s="165" t="str">
        <f>analysis!C3836</f>
        <v>vā</v>
      </c>
    </row>
    <row r="3827">
      <c r="A3827" s="165" t="str">
        <f>analysis!C3837</f>
        <v>bhojanīyaṃ</v>
      </c>
    </row>
    <row r="3828">
      <c r="A3828" s="165" t="str">
        <f>analysis!C3838</f>
        <v>vā</v>
      </c>
    </row>
    <row r="3829">
      <c r="A3829" s="165" t="str">
        <f>analysis!C3839</f>
        <v>khādeyya</v>
      </c>
    </row>
    <row r="3830">
      <c r="A3830" s="165" t="str">
        <f>analysis!C3840</f>
        <v>vā</v>
      </c>
    </row>
    <row r="3831">
      <c r="A3831" s="165" t="str">
        <f>analysis!C3841</f>
        <v>bhuñjeyya</v>
      </c>
    </row>
    <row r="3832">
      <c r="A3832" s="165" t="str">
        <f>analysis!C3842</f>
        <v>vā</v>
      </c>
    </row>
    <row r="3833">
      <c r="A3833" s="165" t="str">
        <f>analysis!C3843</f>
        <v>pācittiyaṃ</v>
      </c>
    </row>
    <row r="3834">
      <c r="A3834" s="165" t="str">
        <f>analysis!C3844</f>
        <v/>
      </c>
    </row>
    <row r="3835">
      <c r="A3835" s="165" t="str">
        <f>analysis!C3845</f>
        <v>yo pana bhikkhu sannidhikārakaṃ khādanīyaṃ vā bhojanīyaṃ vā khādeyya vā bhuñjeyya vā, pācittiyaṃ.</v>
      </c>
    </row>
    <row r="3836">
      <c r="A3836" s="165" t="str">
        <f>analysis!C3846</f>
        <v>PC 38</v>
      </c>
    </row>
    <row r="3837">
      <c r="A3837" s="165" t="str">
        <f>analysis!C3847</f>
        <v>yo</v>
      </c>
    </row>
    <row r="3838">
      <c r="A3838" s="165" t="str">
        <f>analysis!C3848</f>
        <v>pana</v>
      </c>
    </row>
    <row r="3839">
      <c r="A3839" s="165" t="str">
        <f>analysis!C3849</f>
        <v>bhikkhu</v>
      </c>
    </row>
    <row r="3840">
      <c r="A3840" s="165" t="str">
        <f>analysis!C3850</f>
        <v>sannidhikārakaṃ</v>
      </c>
    </row>
    <row r="3841">
      <c r="A3841" s="165" t="str">
        <f>analysis!C3851</f>
        <v>khādanīyaṃ</v>
      </c>
    </row>
    <row r="3842">
      <c r="A3842" s="165" t="str">
        <f>analysis!C3852</f>
        <v>vā</v>
      </c>
    </row>
    <row r="3843">
      <c r="A3843" s="165" t="str">
        <f>analysis!C3853</f>
        <v>bhojanīyaṃ</v>
      </c>
    </row>
    <row r="3844">
      <c r="A3844" s="165" t="str">
        <f>analysis!C3854</f>
        <v>vā</v>
      </c>
    </row>
    <row r="3845">
      <c r="A3845" s="165" t="str">
        <f>analysis!C3855</f>
        <v>khādeyya</v>
      </c>
    </row>
    <row r="3846">
      <c r="A3846" s="165" t="str">
        <f>analysis!C3856</f>
        <v>vā</v>
      </c>
    </row>
    <row r="3847">
      <c r="A3847" s="165" t="str">
        <f>analysis!C3857</f>
        <v>bhuñjeyya</v>
      </c>
    </row>
    <row r="3848">
      <c r="A3848" s="165" t="str">
        <f>analysis!C3858</f>
        <v>vā</v>
      </c>
    </row>
    <row r="3849">
      <c r="A3849" s="165" t="str">
        <f>analysis!C3859</f>
        <v>pācittiyaṃ</v>
      </c>
    </row>
    <row r="3850">
      <c r="A3850" s="165" t="str">
        <f>analysis!C3860</f>
        <v/>
      </c>
    </row>
    <row r="3851">
      <c r="A3851" s="165" t="str">
        <f>analysis!C3861</f>
        <v>yāni kho pana tāni paṇītabhojanāni, seyyathidaṃ, sappi, navanītaṃ, telaṃ, madhu, phāṇitaṃ, maccho, maṃsaṃ, khīraṃ, dadhi.</v>
      </c>
    </row>
    <row r="3852">
      <c r="A3852" s="165" t="str">
        <f>analysis!C3862</f>
        <v>PC 39</v>
      </c>
    </row>
    <row r="3853">
      <c r="A3853" s="165" t="str">
        <f>analysis!C3863</f>
        <v>yāni</v>
      </c>
    </row>
    <row r="3854">
      <c r="A3854" s="165" t="str">
        <f>analysis!C3864</f>
        <v>kho</v>
      </c>
    </row>
    <row r="3855">
      <c r="A3855" s="165" t="str">
        <f>analysis!C3865</f>
        <v>pana</v>
      </c>
    </row>
    <row r="3856">
      <c r="A3856" s="165" t="str">
        <f>analysis!C3866</f>
        <v>tāni</v>
      </c>
    </row>
    <row r="3857">
      <c r="A3857" s="165" t="str">
        <f>analysis!C3867</f>
        <v>paṇītabhojanāni</v>
      </c>
    </row>
    <row r="3858">
      <c r="A3858" s="165" t="str">
        <f>analysis!C3868</f>
        <v>- paṇīta</v>
      </c>
    </row>
    <row r="3859">
      <c r="A3859" s="165" t="str">
        <f>analysis!C3869</f>
        <v>- bhojanāni</v>
      </c>
    </row>
    <row r="3860">
      <c r="A3860" s="165" t="str">
        <f>analysis!C3870</f>
        <v>seyyathidaṃ</v>
      </c>
    </row>
    <row r="3861">
      <c r="A3861" s="165" t="str">
        <f>analysis!C3871</f>
        <v>sappi</v>
      </c>
    </row>
    <row r="3862">
      <c r="A3862" s="165" t="str">
        <f>analysis!C3872</f>
        <v>navanītaṃ</v>
      </c>
    </row>
    <row r="3863">
      <c r="A3863" s="165" t="str">
        <f>analysis!C3873</f>
        <v>telaṃ</v>
      </c>
    </row>
    <row r="3864">
      <c r="A3864" s="165" t="str">
        <f>analysis!C3874</f>
        <v>madhu</v>
      </c>
    </row>
    <row r="3865">
      <c r="A3865" s="165" t="str">
        <f>analysis!C3875</f>
        <v>phāṇitaṃ</v>
      </c>
    </row>
    <row r="3866">
      <c r="A3866" s="165" t="str">
        <f>analysis!C3876</f>
        <v>maccho</v>
      </c>
    </row>
    <row r="3867">
      <c r="A3867" s="165" t="str">
        <f>analysis!C3877</f>
        <v>maṃsaṃ</v>
      </c>
    </row>
    <row r="3868">
      <c r="A3868" s="165" t="str">
        <f>analysis!C3878</f>
        <v>khīraṃ</v>
      </c>
    </row>
    <row r="3869">
      <c r="A3869" s="165" t="str">
        <f>analysis!C3879</f>
        <v>dadhi</v>
      </c>
    </row>
    <row r="3870">
      <c r="A3870" s="165" t="str">
        <f>analysis!C3880</f>
        <v/>
      </c>
    </row>
    <row r="3871">
      <c r="A3871" s="165" t="str">
        <f>analysis!C3881</f>
        <v>yo pana bhikkhu evarūpāni paṇītabhojanāni agilāno attano atthāya viññāpetvā bhuñjeyya, pācittiyaṃ.</v>
      </c>
    </row>
    <row r="3872">
      <c r="A3872" s="165" t="str">
        <f>analysis!C3882</f>
        <v>yo</v>
      </c>
    </row>
    <row r="3873">
      <c r="A3873" s="165" t="str">
        <f>analysis!C3883</f>
        <v>pana</v>
      </c>
    </row>
    <row r="3874">
      <c r="A3874" s="165" t="str">
        <f>analysis!C3884</f>
        <v>bhikkhu</v>
      </c>
    </row>
    <row r="3875">
      <c r="A3875" s="165" t="str">
        <f>analysis!C3885</f>
        <v>evarūpāni</v>
      </c>
    </row>
    <row r="3876">
      <c r="A3876" s="165" t="str">
        <f>analysis!C3886</f>
        <v>- eva</v>
      </c>
    </row>
    <row r="3877">
      <c r="A3877" s="165" t="str">
        <f>analysis!C3887</f>
        <v>- rūpāni</v>
      </c>
    </row>
    <row r="3878">
      <c r="A3878" s="165" t="str">
        <f>analysis!C3888</f>
        <v>paṇītabhojanāni</v>
      </c>
    </row>
    <row r="3879">
      <c r="A3879" s="165" t="str">
        <f>analysis!C3889</f>
        <v>agilāno</v>
      </c>
    </row>
    <row r="3880">
      <c r="A3880" s="165" t="str">
        <f>analysis!C3890</f>
        <v>attano</v>
      </c>
    </row>
    <row r="3881">
      <c r="A3881" s="165" t="str">
        <f>analysis!C3891</f>
        <v>atthāya</v>
      </c>
    </row>
    <row r="3882">
      <c r="A3882" s="165" t="str">
        <f>analysis!C3892</f>
        <v>viññāpetvā</v>
      </c>
    </row>
    <row r="3883">
      <c r="A3883" s="165" t="str">
        <f>analysis!C3893</f>
        <v>bhuñjeyya</v>
      </c>
    </row>
    <row r="3884">
      <c r="A3884" s="165" t="str">
        <f>analysis!C3894</f>
        <v>pācittiyaṃ</v>
      </c>
    </row>
    <row r="3885">
      <c r="A3885" s="165" t="str">
        <f>analysis!C3895</f>
        <v/>
      </c>
    </row>
    <row r="3886">
      <c r="A3886" s="165" t="str">
        <f>analysis!C3896</f>
        <v>yo pana bhikkhu adinnaṃ mukhadvāraṃ āhāraṃ āhareyya aññatra udakadantaponā, pācittiyaṃ.</v>
      </c>
    </row>
    <row r="3887">
      <c r="A3887" s="165" t="str">
        <f>analysis!C3897</f>
        <v>PC 40</v>
      </c>
    </row>
    <row r="3888">
      <c r="A3888" s="165" t="str">
        <f>analysis!C3898</f>
        <v>yo</v>
      </c>
    </row>
    <row r="3889">
      <c r="A3889" s="165" t="str">
        <f>analysis!C3899</f>
        <v>pana</v>
      </c>
    </row>
    <row r="3890">
      <c r="A3890" s="165" t="str">
        <f>analysis!C3900</f>
        <v>bhikkhu</v>
      </c>
    </row>
    <row r="3891">
      <c r="A3891" s="165" t="str">
        <f>analysis!C3901</f>
        <v>adinnaṃ</v>
      </c>
    </row>
    <row r="3892">
      <c r="A3892" s="165" t="str">
        <f>analysis!C3902</f>
        <v>mukhadvāraṃ</v>
      </c>
    </row>
    <row r="3893">
      <c r="A3893" s="165" t="str">
        <f>analysis!C3903</f>
        <v>- mukha</v>
      </c>
    </row>
    <row r="3894">
      <c r="A3894" s="165" t="str">
        <f>analysis!C3904</f>
        <v>- dvāraṃ</v>
      </c>
    </row>
    <row r="3895">
      <c r="A3895" s="165" t="str">
        <f>analysis!C3905</f>
        <v>āhāraṃ</v>
      </c>
    </row>
    <row r="3896">
      <c r="A3896" s="165" t="str">
        <f>analysis!C3906</f>
        <v>āhareyya</v>
      </c>
    </row>
    <row r="3897">
      <c r="A3897" s="165" t="str">
        <f>analysis!C3907</f>
        <v>aññatra</v>
      </c>
    </row>
    <row r="3898">
      <c r="A3898" s="165" t="str">
        <f>analysis!C3908</f>
        <v>udakadantaponā</v>
      </c>
    </row>
    <row r="3899">
      <c r="A3899" s="165" t="str">
        <f>analysis!C3909</f>
        <v>- udaka</v>
      </c>
    </row>
    <row r="3900">
      <c r="A3900" s="165" t="str">
        <f>analysis!C3910</f>
        <v>- dantaponā</v>
      </c>
    </row>
    <row r="3901">
      <c r="A3901" s="165" t="str">
        <f>analysis!C3911</f>
        <v>- - danta</v>
      </c>
    </row>
    <row r="3902">
      <c r="A3902" s="165" t="str">
        <f>analysis!C3912</f>
        <v>- - ponā</v>
      </c>
    </row>
    <row r="3903">
      <c r="A3903" s="165" t="str">
        <f>analysis!C3913</f>
        <v>pācittiyaṃ</v>
      </c>
    </row>
    <row r="3904">
      <c r="A3904" s="165" t="str">
        <f>analysis!C3914</f>
        <v/>
      </c>
    </row>
    <row r="3905">
      <c r="A3905" s="165" t="str">
        <f>analysis!C3915</f>
        <v>bhojanavaggo catuttho.</v>
      </c>
    </row>
    <row r="3906">
      <c r="A3906" s="165" t="str">
        <f>analysis!C3916</f>
        <v>bhojanavaggo</v>
      </c>
    </row>
    <row r="3907">
      <c r="A3907" s="165" t="str">
        <f>analysis!C3917</f>
        <v>- bhojana</v>
      </c>
    </row>
    <row r="3908">
      <c r="A3908" s="165" t="str">
        <f>analysis!C3918</f>
        <v>- vaggo</v>
      </c>
    </row>
    <row r="3909">
      <c r="A3909" s="165" t="str">
        <f>analysis!C3919</f>
        <v>catuttho</v>
      </c>
    </row>
    <row r="3910">
      <c r="A3910" s="165" t="str">
        <f>analysis!C3920</f>
        <v/>
      </c>
    </row>
    <row r="3911">
      <c r="A3911" s="165" t="str">
        <f>analysis!C3921</f>
        <v>yo pana bhikkhu acelakassa vā paribbājakassa vā paribbājikāya vā sahatthā khādanīyaṃ vā bhojanīyaṃ vā dadeyya, pācittiyaṃ.</v>
      </c>
    </row>
    <row r="3912">
      <c r="A3912" s="165" t="str">
        <f>analysis!C3922</f>
        <v>PC 41</v>
      </c>
    </row>
    <row r="3913">
      <c r="A3913" s="165" t="str">
        <f>analysis!C3923</f>
        <v>yo</v>
      </c>
    </row>
    <row r="3914">
      <c r="A3914" s="165" t="str">
        <f>analysis!C3924</f>
        <v>pana</v>
      </c>
    </row>
    <row r="3915">
      <c r="A3915" s="165" t="str">
        <f>analysis!C3925</f>
        <v>bhikkhu</v>
      </c>
    </row>
    <row r="3916">
      <c r="A3916" s="165" t="str">
        <f>analysis!C3926</f>
        <v>acelakassa</v>
      </c>
    </row>
    <row r="3917">
      <c r="A3917" s="165" t="str">
        <f>analysis!C3927</f>
        <v>vā</v>
      </c>
    </row>
    <row r="3918">
      <c r="A3918" s="165" t="str">
        <f>analysis!C3928</f>
        <v>paribbājakassa</v>
      </c>
    </row>
    <row r="3919">
      <c r="A3919" s="165" t="str">
        <f>analysis!C3929</f>
        <v>vā</v>
      </c>
    </row>
    <row r="3920">
      <c r="A3920" s="165" t="str">
        <f>analysis!C3930</f>
        <v>paribbājikāya</v>
      </c>
    </row>
    <row r="3921">
      <c r="A3921" s="165" t="str">
        <f>analysis!C3931</f>
        <v>vā</v>
      </c>
    </row>
    <row r="3922">
      <c r="A3922" s="165" t="str">
        <f>analysis!C3932</f>
        <v>sahatthā</v>
      </c>
    </row>
    <row r="3923">
      <c r="A3923" s="165" t="str">
        <f>analysis!C3933</f>
        <v>khādanīyaṃ</v>
      </c>
    </row>
    <row r="3924">
      <c r="A3924" s="165" t="str">
        <f>analysis!C3934</f>
        <v>vā</v>
      </c>
    </row>
    <row r="3925">
      <c r="A3925" s="165" t="str">
        <f>analysis!C3935</f>
        <v>bhojanīyaṃ</v>
      </c>
    </row>
    <row r="3926">
      <c r="A3926" s="165" t="str">
        <f>analysis!C3936</f>
        <v>vā</v>
      </c>
    </row>
    <row r="3927">
      <c r="A3927" s="165" t="str">
        <f>analysis!C3937</f>
        <v>dadeyya</v>
      </c>
    </row>
    <row r="3928">
      <c r="A3928" s="165" t="str">
        <f>analysis!C3938</f>
        <v>pācittiyaṃ</v>
      </c>
    </row>
    <row r="3929">
      <c r="A3929" s="165" t="str">
        <f>analysis!C3939</f>
        <v/>
      </c>
    </row>
    <row r="3930">
      <c r="A3930" s="165" t="str">
        <f>analysis!C3940</f>
        <v>yo pana bhikkhu bhikkhuṃ, eh'āvuso, gāmaṃ vā nigamaṃ vā piṇḍāya pavisissāmā'ti</v>
      </c>
    </row>
    <row r="3931">
      <c r="A3931" s="165" t="str">
        <f>analysis!C3941</f>
        <v>PC 42</v>
      </c>
    </row>
    <row r="3932">
      <c r="A3932" s="165" t="str">
        <f>analysis!C3942</f>
        <v>yo</v>
      </c>
    </row>
    <row r="3933">
      <c r="A3933" s="165" t="str">
        <f>analysis!C3943</f>
        <v>pana</v>
      </c>
    </row>
    <row r="3934">
      <c r="A3934" s="165" t="str">
        <f>analysis!C3944</f>
        <v>bhikkhu</v>
      </c>
    </row>
    <row r="3935">
      <c r="A3935" s="165" t="str">
        <f>analysis!C3945</f>
        <v>bhikkhuṃ</v>
      </c>
    </row>
    <row r="3936">
      <c r="A3936" s="165" t="str">
        <f>analysis!C3946</f>
        <v>evaṃ</v>
      </c>
    </row>
    <row r="3937">
      <c r="A3937" s="165" t="str">
        <f>analysis!C3947</f>
        <v>vadeyya</v>
      </c>
    </row>
    <row r="3938">
      <c r="A3938" s="165" t="str">
        <f>analysis!C3948</f>
        <v>ehāvuso</v>
      </c>
    </row>
    <row r="3939">
      <c r="A3939" s="165" t="str">
        <f>analysis!C3949</f>
        <v>- ehi</v>
      </c>
    </row>
    <row r="3940">
      <c r="A3940" s="165" t="str">
        <f>analysis!C3950</f>
        <v>- āvuso</v>
      </c>
    </row>
    <row r="3941">
      <c r="A3941" s="165" t="str">
        <f>analysis!C3951</f>
        <v>gāmaṃ</v>
      </c>
    </row>
    <row r="3942">
      <c r="A3942" s="165" t="str">
        <f>analysis!C3952</f>
        <v>vā</v>
      </c>
    </row>
    <row r="3943">
      <c r="A3943" s="165" t="str">
        <f>analysis!C3953</f>
        <v>nigamaṃ</v>
      </c>
    </row>
    <row r="3944">
      <c r="A3944" s="165" t="str">
        <f>analysis!C3954</f>
        <v>vā</v>
      </c>
    </row>
    <row r="3945">
      <c r="A3945" s="165" t="str">
        <f>analysis!C3955</f>
        <v>piṇḍāya</v>
      </c>
    </row>
    <row r="3946">
      <c r="A3946" s="165" t="str">
        <f>analysis!C3956</f>
        <v>pavisissāmāti</v>
      </c>
    </row>
    <row r="3947">
      <c r="A3947" s="165" t="str">
        <f>analysis!C3957</f>
        <v>- pavisissāma</v>
      </c>
    </row>
    <row r="3948">
      <c r="A3948" s="165" t="str">
        <f>analysis!C3958</f>
        <v>- iti</v>
      </c>
    </row>
    <row r="3949">
      <c r="A3949" s="165" t="str">
        <f>analysis!C3959</f>
        <v>tassa</v>
      </c>
    </row>
    <row r="3950">
      <c r="A3950" s="165" t="str">
        <f>analysis!C3960</f>
        <v>dāpetvā</v>
      </c>
    </row>
    <row r="3951">
      <c r="A3951" s="165" t="str">
        <f>analysis!C3961</f>
        <v>vā</v>
      </c>
    </row>
    <row r="3952">
      <c r="A3952" s="165" t="str">
        <f>analysis!C3962</f>
        <v>adāpetvā</v>
      </c>
    </row>
    <row r="3953">
      <c r="A3953" s="165" t="str">
        <f>analysis!C3963</f>
        <v>vā</v>
      </c>
    </row>
    <row r="3954">
      <c r="A3954" s="165" t="str">
        <f>analysis!C3964</f>
        <v>uyyojeyya</v>
      </c>
    </row>
    <row r="3955">
      <c r="A3955" s="165" t="str">
        <f>analysis!C3965</f>
        <v>gacchāvuso</v>
      </c>
    </row>
    <row r="3956">
      <c r="A3956" s="165" t="str">
        <f>analysis!C3966</f>
        <v>- gaccha</v>
      </c>
    </row>
    <row r="3957">
      <c r="A3957" s="165" t="str">
        <f>analysis!C3967</f>
        <v>- āvuso</v>
      </c>
    </row>
    <row r="3958">
      <c r="A3958" s="165" t="str">
        <f>analysis!C3968</f>
        <v>na</v>
      </c>
    </row>
    <row r="3959">
      <c r="A3959" s="165" t="str">
        <f>analysis!C3969</f>
        <v>me</v>
      </c>
    </row>
    <row r="3960">
      <c r="A3960" s="165" t="str">
        <f>analysis!C3970</f>
        <v>tayā</v>
      </c>
    </row>
    <row r="3961">
      <c r="A3961" s="165" t="str">
        <f>analysis!C3971</f>
        <v>saddhiṃ</v>
      </c>
    </row>
    <row r="3962">
      <c r="A3962" s="165" t="str">
        <f>analysis!C3972</f>
        <v>kathā</v>
      </c>
    </row>
    <row r="3963">
      <c r="A3963" s="165" t="str">
        <f>analysis!C3973</f>
        <v>vā</v>
      </c>
    </row>
    <row r="3964">
      <c r="A3964" s="165" t="str">
        <f>analysis!C3974</f>
        <v>nisajjā</v>
      </c>
    </row>
    <row r="3965">
      <c r="A3965" s="165" t="str">
        <f>analysis!C3975</f>
        <v>vā</v>
      </c>
    </row>
    <row r="3966">
      <c r="A3966" s="165" t="str">
        <f>analysis!C3976</f>
        <v>phāsu</v>
      </c>
    </row>
    <row r="3967">
      <c r="A3967" s="165" t="str">
        <f>analysis!C3977</f>
        <v>hoti</v>
      </c>
    </row>
    <row r="3968">
      <c r="A3968" s="165" t="str">
        <f>analysis!C3978</f>
        <v>ekakassa</v>
      </c>
    </row>
    <row r="3969">
      <c r="A3969" s="165" t="str">
        <f>analysis!C3979</f>
        <v>me</v>
      </c>
    </row>
    <row r="3970">
      <c r="A3970" s="165" t="str">
        <f>analysis!C3980</f>
        <v>kathā</v>
      </c>
    </row>
    <row r="3971">
      <c r="A3971" s="165" t="str">
        <f>analysis!C3981</f>
        <v>vā</v>
      </c>
    </row>
    <row r="3972">
      <c r="A3972" s="165" t="str">
        <f>analysis!C3982</f>
        <v>nisajjā</v>
      </c>
    </row>
    <row r="3973">
      <c r="A3973" s="165" t="str">
        <f>analysis!C3983</f>
        <v>vā</v>
      </c>
    </row>
    <row r="3974">
      <c r="A3974" s="165" t="str">
        <f>analysis!C3984</f>
        <v>phāsu</v>
      </c>
    </row>
    <row r="3975">
      <c r="A3975" s="165" t="str">
        <f>analysis!C3985</f>
        <v>hotīti</v>
      </c>
    </row>
    <row r="3976">
      <c r="A3976" s="165" t="str">
        <f>analysis!C3986</f>
        <v>- hoti</v>
      </c>
    </row>
    <row r="3977">
      <c r="A3977" s="165" t="str">
        <f>analysis!C3987</f>
        <v>- iti</v>
      </c>
    </row>
    <row r="3978">
      <c r="A3978" s="165" t="str">
        <f>analysis!C3988</f>
        <v>etadeva paccayaṃ karitvā anaññaṃ, pācittiyaṃ.</v>
      </c>
    </row>
    <row r="3979">
      <c r="A3979" s="165" t="str">
        <f>analysis!C3989</f>
        <v>etadeva</v>
      </c>
    </row>
    <row r="3980">
      <c r="A3980" s="165" t="str">
        <f>analysis!C3990</f>
        <v>paccayaṃ</v>
      </c>
    </row>
    <row r="3981">
      <c r="A3981" s="165" t="str">
        <f>analysis!C3991</f>
        <v>karitvā</v>
      </c>
    </row>
    <row r="3982">
      <c r="A3982" s="165" t="str">
        <f>analysis!C3992</f>
        <v>anaññaṃ</v>
      </c>
    </row>
    <row r="3983">
      <c r="A3983" s="165" t="str">
        <f>analysis!C3993</f>
        <v>pācittiyaṃ</v>
      </c>
    </row>
    <row r="3984">
      <c r="A3984" s="165" t="str">
        <f>analysis!C3994</f>
        <v/>
      </c>
    </row>
    <row r="3985">
      <c r="A3985" s="165" t="str">
        <f>analysis!C3995</f>
        <v>yo pana bhikkhu sabhojane kule anupakhajja nisajjaṃ kappeyya, pācittiyaṃ.</v>
      </c>
    </row>
    <row r="3986">
      <c r="A3986" s="165" t="str">
        <f>analysis!C3996</f>
        <v>PC 43</v>
      </c>
    </row>
    <row r="3987">
      <c r="A3987" s="165" t="str">
        <f>analysis!C3997</f>
        <v>yo</v>
      </c>
    </row>
    <row r="3988">
      <c r="A3988" s="165" t="str">
        <f>analysis!C3998</f>
        <v>pana</v>
      </c>
    </row>
    <row r="3989">
      <c r="A3989" s="165" t="str">
        <f>analysis!C3999</f>
        <v>bhikkhu</v>
      </c>
    </row>
    <row r="3990">
      <c r="A3990" s="165" t="str">
        <f>analysis!C4000</f>
        <v>sabhojane1</v>
      </c>
    </row>
    <row r="3991">
      <c r="A3991" s="165" t="str">
        <f>analysis!C4001</f>
        <v>sabhojane2</v>
      </c>
    </row>
    <row r="3992">
      <c r="A3992" s="165" t="str">
        <f>analysis!C4002</f>
        <v>kule</v>
      </c>
    </row>
    <row r="3993">
      <c r="A3993" s="165" t="str">
        <f>analysis!C4003</f>
        <v>anupakhajja</v>
      </c>
    </row>
    <row r="3994">
      <c r="A3994" s="165" t="str">
        <f>analysis!C4004</f>
        <v>nisajjaṃ</v>
      </c>
    </row>
    <row r="3995">
      <c r="A3995" s="165" t="str">
        <f>analysis!C4005</f>
        <v>kappeyya</v>
      </c>
    </row>
    <row r="3996">
      <c r="A3996" s="165" t="str">
        <f>analysis!C4006</f>
        <v>pācittiyaṃ</v>
      </c>
    </row>
    <row r="3997">
      <c r="A3997" s="165" t="str">
        <f>analysis!C4007</f>
        <v/>
      </c>
    </row>
    <row r="3998">
      <c r="A3998" s="165" t="str">
        <f>analysis!C4008</f>
        <v>yo pana bhikkhu mātugāmena saddhiṃ raho paṭicchanne āsane nisajjaṃ kappeyya, pācittiyaṃ.</v>
      </c>
    </row>
    <row r="3999">
      <c r="A3999" s="165" t="str">
        <f>analysis!C4009</f>
        <v>PC 44</v>
      </c>
    </row>
    <row r="4000">
      <c r="A4000" s="165" t="str">
        <f>analysis!C4010</f>
        <v>yo</v>
      </c>
    </row>
    <row r="4001">
      <c r="A4001" s="165" t="str">
        <f>analysis!C4011</f>
        <v>pana</v>
      </c>
    </row>
    <row r="4002">
      <c r="A4002" s="165" t="str">
        <f>analysis!C4012</f>
        <v>bhikkhu</v>
      </c>
    </row>
    <row r="4003">
      <c r="A4003" s="165" t="str">
        <f>analysis!C4013</f>
        <v>mātugāmena</v>
      </c>
    </row>
    <row r="4004">
      <c r="A4004" s="165" t="str">
        <f>analysis!C4014</f>
        <v>saddhiṃ</v>
      </c>
    </row>
    <row r="4005">
      <c r="A4005" s="165" t="str">
        <f>analysis!C4015</f>
        <v>raho</v>
      </c>
    </row>
    <row r="4006">
      <c r="A4006" s="165" t="str">
        <f>analysis!C4016</f>
        <v>paṭicchanne</v>
      </c>
    </row>
    <row r="4007">
      <c r="A4007" s="165" t="str">
        <f>analysis!C4017</f>
        <v>āsane</v>
      </c>
    </row>
    <row r="4008">
      <c r="A4008" s="165" t="str">
        <f>analysis!C4018</f>
        <v>nisajjaṃ</v>
      </c>
    </row>
    <row r="4009">
      <c r="A4009" s="165" t="str">
        <f>analysis!C4019</f>
        <v>kappeyya</v>
      </c>
    </row>
    <row r="4010">
      <c r="A4010" s="165" t="str">
        <f>analysis!C4020</f>
        <v>pācittiyaṃ</v>
      </c>
    </row>
    <row r="4011">
      <c r="A4011" s="165" t="str">
        <f>analysis!C4021</f>
        <v/>
      </c>
    </row>
    <row r="4012">
      <c r="A4012" s="165" t="str">
        <f>analysis!C4022</f>
        <v>yo pana bhikkhu mātugāmena saddhiṃ eko ekāya raho nisajjaṃ kappeyya, pācittiyaṃ.</v>
      </c>
    </row>
    <row r="4013">
      <c r="A4013" s="165" t="str">
        <f>analysis!C4023</f>
        <v>PC 45</v>
      </c>
    </row>
    <row r="4014">
      <c r="A4014" s="165" t="str">
        <f>analysis!C4024</f>
        <v>yo</v>
      </c>
    </row>
    <row r="4015">
      <c r="A4015" s="165" t="str">
        <f>analysis!C4025</f>
        <v>pana</v>
      </c>
    </row>
    <row r="4016">
      <c r="A4016" s="165" t="str">
        <f>analysis!C4026</f>
        <v>bhikkhu</v>
      </c>
    </row>
    <row r="4017">
      <c r="A4017" s="165" t="str">
        <f>analysis!C4027</f>
        <v>mātugāmena</v>
      </c>
    </row>
    <row r="4018">
      <c r="A4018" s="165" t="str">
        <f>analysis!C4028</f>
        <v>saddhiṃ</v>
      </c>
    </row>
    <row r="4019">
      <c r="A4019" s="165" t="str">
        <f>analysis!C4029</f>
        <v>eko</v>
      </c>
    </row>
    <row r="4020">
      <c r="A4020" s="165" t="str">
        <f>analysis!C4030</f>
        <v>ekāya</v>
      </c>
    </row>
    <row r="4021">
      <c r="A4021" s="165" t="str">
        <f>analysis!C4031</f>
        <v>raho</v>
      </c>
    </row>
    <row r="4022">
      <c r="A4022" s="165" t="str">
        <f>analysis!C4032</f>
        <v>nisajjaṃ</v>
      </c>
    </row>
    <row r="4023">
      <c r="A4023" s="165" t="str">
        <f>analysis!C4033</f>
        <v>kappeyya</v>
      </c>
    </row>
    <row r="4024">
      <c r="A4024" s="165" t="str">
        <f>analysis!C4034</f>
        <v>pācittiyaṃ</v>
      </c>
    </row>
    <row r="4025">
      <c r="A4025" s="165" t="str">
        <f>analysis!C4035</f>
        <v/>
      </c>
    </row>
    <row r="4026">
      <c r="A4026" s="165" t="str">
        <f>analysis!C4036</f>
        <v>yo pana bhikkhu nimantito sabhatto samāno santaṃ bhikkhuṃ anāpucchā purebhattaṃ vā pacchābhattaṃ vā kulesu cārittaṃ āpajjeyya aññatra samayā, pācittiyaṃ.</v>
      </c>
    </row>
    <row r="4027">
      <c r="A4027" s="165" t="str">
        <f>analysis!C4037</f>
        <v>PC 46</v>
      </c>
    </row>
    <row r="4028">
      <c r="A4028" s="165" t="str">
        <f>analysis!C4038</f>
        <v>yo</v>
      </c>
    </row>
    <row r="4029">
      <c r="A4029" s="165" t="str">
        <f>analysis!C4039</f>
        <v>pana</v>
      </c>
    </row>
    <row r="4030">
      <c r="A4030" s="165" t="str">
        <f>analysis!C4040</f>
        <v>bhikkhu</v>
      </c>
    </row>
    <row r="4031">
      <c r="A4031" s="165" t="str">
        <f>analysis!C4041</f>
        <v>nimantito</v>
      </c>
    </row>
    <row r="4032">
      <c r="A4032" s="165" t="str">
        <f>analysis!C4042</f>
        <v>sabhatto</v>
      </c>
    </row>
    <row r="4033">
      <c r="A4033" s="165" t="str">
        <f>analysis!C4043</f>
        <v>samāno</v>
      </c>
    </row>
    <row r="4034">
      <c r="A4034" s="165" t="str">
        <f>analysis!C4044</f>
        <v>santaṃ</v>
      </c>
    </row>
    <row r="4035">
      <c r="A4035" s="165" t="str">
        <f>analysis!C4045</f>
        <v>bhikkhuṃ</v>
      </c>
    </row>
    <row r="4036">
      <c r="A4036" s="165" t="str">
        <f>analysis!C4046</f>
        <v>anāpucchā</v>
      </c>
    </row>
    <row r="4037">
      <c r="A4037" s="165" t="str">
        <f>analysis!C4047</f>
        <v>purebhattaṃ</v>
      </c>
    </row>
    <row r="4038">
      <c r="A4038" s="165" t="str">
        <f>analysis!C4048</f>
        <v>vā</v>
      </c>
    </row>
    <row r="4039">
      <c r="A4039" s="165" t="str">
        <f>analysis!C4049</f>
        <v>pacchābhattaṃ</v>
      </c>
    </row>
    <row r="4040">
      <c r="A4040" s="165" t="str">
        <f>analysis!C4050</f>
        <v>vā</v>
      </c>
    </row>
    <row r="4041">
      <c r="A4041" s="165" t="str">
        <f>analysis!C4051</f>
        <v>kulesu</v>
      </c>
    </row>
    <row r="4042">
      <c r="A4042" s="165" t="str">
        <f>analysis!C4052</f>
        <v>cārittaṃ</v>
      </c>
    </row>
    <row r="4043">
      <c r="A4043" s="165" t="str">
        <f>analysis!C4053</f>
        <v>āpajjeyya</v>
      </c>
    </row>
    <row r="4044">
      <c r="A4044" s="165" t="str">
        <f>analysis!C4054</f>
        <v>aññatra</v>
      </c>
    </row>
    <row r="4045">
      <c r="A4045" s="165" t="str">
        <f>analysis!C4055</f>
        <v>samayā</v>
      </c>
    </row>
    <row r="4046">
      <c r="A4046" s="165" t="str">
        <f>analysis!C4056</f>
        <v>pācittiyaṃ</v>
      </c>
    </row>
    <row r="4047">
      <c r="A4047" s="165" t="str">
        <f>analysis!C4057</f>
        <v/>
      </c>
    </row>
    <row r="4048">
      <c r="A4048" s="165" t="str">
        <f>analysis!C4058</f>
        <v>tatthāyaṃ samayo, cīvaradānasamayo, cīvarakārasamayo, ayaṃ tattha samayo.</v>
      </c>
    </row>
    <row r="4049">
      <c r="A4049" s="165" t="str">
        <f>analysis!C4059</f>
        <v>tatthāyaṃ</v>
      </c>
    </row>
    <row r="4050">
      <c r="A4050" s="165" t="str">
        <f>analysis!C4060</f>
        <v>samayo</v>
      </c>
    </row>
    <row r="4051">
      <c r="A4051" s="165" t="str">
        <f>analysis!C4061</f>
        <v>cīvaradānasamayo</v>
      </c>
    </row>
    <row r="4052">
      <c r="A4052" s="165" t="str">
        <f>analysis!C4062</f>
        <v>cīvarakārasamayo</v>
      </c>
    </row>
    <row r="4053">
      <c r="A4053" s="165" t="str">
        <f>analysis!C4063</f>
        <v>ayaṃ</v>
      </c>
    </row>
    <row r="4054">
      <c r="A4054" s="165" t="str">
        <f>analysis!C4064</f>
        <v>tattha</v>
      </c>
    </row>
    <row r="4055">
      <c r="A4055" s="165" t="str">
        <f>analysis!C4065</f>
        <v>samayo</v>
      </c>
    </row>
    <row r="4056">
      <c r="A4056" s="165" t="str">
        <f>analysis!C4066</f>
        <v/>
      </c>
    </row>
    <row r="4057">
      <c r="A4057" s="165" t="str">
        <f>analysis!C4067</f>
        <v>agilānena bhikkhunā catumāsappaccayapavāraṇā sāditabbā aññatra punapavāraṇāya, aññatra niccapavāraṇāya. tato ce uttari sādiyeyya, pācittiyaṃ.</v>
      </c>
    </row>
    <row r="4058">
      <c r="A4058" s="165" t="str">
        <f>analysis!C4068</f>
        <v>PC 47</v>
      </c>
    </row>
    <row r="4059">
      <c r="A4059" s="165" t="str">
        <f>analysis!C4069</f>
        <v>agilānena</v>
      </c>
    </row>
    <row r="4060">
      <c r="A4060" s="165" t="str">
        <f>analysis!C4070</f>
        <v>bhikkhunā</v>
      </c>
    </row>
    <row r="4061">
      <c r="A4061" s="165" t="str">
        <f>analysis!C4071</f>
        <v>cātumāsappaccayapavāraṇā</v>
      </c>
    </row>
    <row r="4062">
      <c r="A4062" s="165" t="str">
        <f>analysis!C4072</f>
        <v>- catumāsa</v>
      </c>
    </row>
    <row r="4063">
      <c r="A4063" s="165" t="str">
        <f>analysis!C4073</f>
        <v>- - catu</v>
      </c>
    </row>
    <row r="4064">
      <c r="A4064" s="165" t="str">
        <f>analysis!C4074</f>
        <v>- - māsa</v>
      </c>
    </row>
    <row r="4065">
      <c r="A4065" s="165" t="str">
        <f>analysis!C4075</f>
        <v>- paccayapavāraṇā</v>
      </c>
    </row>
    <row r="4066">
      <c r="A4066" s="165" t="str">
        <f>analysis!C4076</f>
        <v>- - paccaya</v>
      </c>
    </row>
    <row r="4067">
      <c r="A4067" s="165" t="str">
        <f>analysis!C4077</f>
        <v>- - pavāraṇā</v>
      </c>
    </row>
    <row r="4068">
      <c r="A4068" s="165" t="str">
        <f>analysis!C4078</f>
        <v>sāditabbā</v>
      </c>
    </row>
    <row r="4069">
      <c r="A4069" s="165" t="str">
        <f>analysis!C4079</f>
        <v>aññatra</v>
      </c>
    </row>
    <row r="4070">
      <c r="A4070" s="165" t="str">
        <f>analysis!C4080</f>
        <v>punapavāraṇāya</v>
      </c>
    </row>
    <row r="4071">
      <c r="A4071" s="165" t="str">
        <f>analysis!C4081</f>
        <v>- puna</v>
      </c>
    </row>
    <row r="4072">
      <c r="A4072" s="165" t="str">
        <f>analysis!C4082</f>
        <v>- pavāraṇāya</v>
      </c>
    </row>
    <row r="4073">
      <c r="A4073" s="165" t="str">
        <f>analysis!C4083</f>
        <v>aññatra</v>
      </c>
    </row>
    <row r="4074">
      <c r="A4074" s="165" t="str">
        <f>analysis!C4084</f>
        <v>niccapavāraṇāya</v>
      </c>
    </row>
    <row r="4075">
      <c r="A4075" s="165" t="str">
        <f>analysis!C4085</f>
        <v>- nicca</v>
      </c>
    </row>
    <row r="4076">
      <c r="A4076" s="165" t="str">
        <f>analysis!C4086</f>
        <v>- pavāraṇāya</v>
      </c>
    </row>
    <row r="4077">
      <c r="A4077" s="165" t="str">
        <f>analysis!C4087</f>
        <v>tato</v>
      </c>
    </row>
    <row r="4078">
      <c r="A4078" s="165" t="str">
        <f>analysis!C4088</f>
        <v>ce</v>
      </c>
    </row>
    <row r="4079">
      <c r="A4079" s="165" t="str">
        <f>analysis!C4089</f>
        <v>uttari</v>
      </c>
    </row>
    <row r="4080">
      <c r="A4080" s="165" t="str">
        <f>analysis!C4090</f>
        <v>sādiyeyya</v>
      </c>
    </row>
    <row r="4081">
      <c r="A4081" s="165" t="str">
        <f>analysis!C4091</f>
        <v>pācittiyaṃ</v>
      </c>
    </row>
    <row r="4082">
      <c r="A4082" s="165" t="str">
        <f>analysis!C4092</f>
        <v/>
      </c>
    </row>
    <row r="4083">
      <c r="A4083" s="165" t="str">
        <f>analysis!C4093</f>
        <v>yo pana bhikkhu uyyuttaṃ senaṃ dassanāya gaccheyya aññatra tathārūpappaccayā, pācittiyaṃ.</v>
      </c>
    </row>
    <row r="4084">
      <c r="A4084" s="165" t="str">
        <f>analysis!C4094</f>
        <v>PC 48</v>
      </c>
    </row>
    <row r="4085">
      <c r="A4085" s="165" t="str">
        <f>analysis!C4095</f>
        <v>yo</v>
      </c>
    </row>
    <row r="4086">
      <c r="A4086" s="165" t="str">
        <f>analysis!C4096</f>
        <v>pana</v>
      </c>
    </row>
    <row r="4087">
      <c r="A4087" s="165" t="str">
        <f>analysis!C4097</f>
        <v>bhikkhu</v>
      </c>
    </row>
    <row r="4088">
      <c r="A4088" s="165" t="str">
        <f>analysis!C4098</f>
        <v>uyyuttaṃ</v>
      </c>
    </row>
    <row r="4089">
      <c r="A4089" s="165" t="str">
        <f>analysis!C4099</f>
        <v>senaṃ</v>
      </c>
    </row>
    <row r="4090">
      <c r="A4090" s="165" t="str">
        <f>analysis!C4100</f>
        <v>dassanāya</v>
      </c>
    </row>
    <row r="4091">
      <c r="A4091" s="165" t="str">
        <f>analysis!C4101</f>
        <v>gaccheyya</v>
      </c>
    </row>
    <row r="4092">
      <c r="A4092" s="165" t="str">
        <f>analysis!C4102</f>
        <v>aññatra</v>
      </c>
    </row>
    <row r="4093">
      <c r="A4093" s="165" t="str">
        <f>analysis!C4103</f>
        <v>tathārūpappaccayā</v>
      </c>
    </row>
    <row r="4094">
      <c r="A4094" s="165" t="str">
        <f>analysis!C4104</f>
        <v>- tathārūpa</v>
      </c>
    </row>
    <row r="4095">
      <c r="A4095" s="165" t="str">
        <f>analysis!C4105</f>
        <v>- - tathā</v>
      </c>
    </row>
    <row r="4096">
      <c r="A4096" s="165" t="str">
        <f>analysis!C4106</f>
        <v>- - rūpa</v>
      </c>
    </row>
    <row r="4097">
      <c r="A4097" s="165" t="str">
        <f>analysis!C4107</f>
        <v>- paccayā</v>
      </c>
    </row>
    <row r="4098">
      <c r="A4098" s="165" t="str">
        <f>analysis!C4108</f>
        <v>pācittiyaṃ</v>
      </c>
    </row>
    <row r="4099">
      <c r="A4099" s="165" t="str">
        <f>analysis!C4109</f>
        <v/>
      </c>
    </row>
    <row r="4100">
      <c r="A4100" s="165" t="str">
        <f>analysis!C4110</f>
        <v>siyā ca tassa bhikkhuno koci'd'eva paccayo senaṃ gamanāya, dirattatirattaṃ tena bhikkhunā senāya vasitabbaṃ.</v>
      </c>
    </row>
    <row r="4101">
      <c r="A4101" s="165" t="str">
        <f>analysis!C4111</f>
        <v>PC 49</v>
      </c>
    </row>
    <row r="4102">
      <c r="A4102" s="165" t="str">
        <f>analysis!C4112</f>
        <v>siyā</v>
      </c>
    </row>
    <row r="4103">
      <c r="A4103" s="165" t="str">
        <f>analysis!C4113</f>
        <v>ca</v>
      </c>
    </row>
    <row r="4104">
      <c r="A4104" s="165" t="str">
        <f>analysis!C4114</f>
        <v>tassa</v>
      </c>
    </row>
    <row r="4105">
      <c r="A4105" s="165" t="str">
        <f>analysis!C4115</f>
        <v>bhikkhuno</v>
      </c>
    </row>
    <row r="4106">
      <c r="A4106" s="165" t="str">
        <f>analysis!C4116</f>
        <v>kocideva</v>
      </c>
    </row>
    <row r="4107">
      <c r="A4107" s="165" t="str">
        <f>analysis!C4117</f>
        <v>- koci</v>
      </c>
    </row>
    <row r="4108">
      <c r="A4108" s="165" t="str">
        <f>analysis!C4118</f>
        <v>- eva</v>
      </c>
    </row>
    <row r="4109">
      <c r="A4109" s="165" t="str">
        <f>analysis!C4119</f>
        <v>paccayo</v>
      </c>
    </row>
    <row r="4110">
      <c r="A4110" s="165" t="str">
        <f>analysis!C4120</f>
        <v>senaṃ</v>
      </c>
    </row>
    <row r="4111">
      <c r="A4111" s="165" t="str">
        <f>analysis!C4121</f>
        <v>gamanāya</v>
      </c>
    </row>
    <row r="4112">
      <c r="A4112" s="165" t="str">
        <f>analysis!C4122</f>
        <v>dirattatirattaṃ</v>
      </c>
    </row>
    <row r="4113">
      <c r="A4113" s="165" t="str">
        <f>analysis!C4123</f>
        <v>tena</v>
      </c>
    </row>
    <row r="4114">
      <c r="A4114" s="165" t="str">
        <f>analysis!C4124</f>
        <v>bhikkhunā</v>
      </c>
    </row>
    <row r="4115">
      <c r="A4115" s="165" t="str">
        <f>analysis!C4125</f>
        <v>senāya</v>
      </c>
    </row>
    <row r="4116">
      <c r="A4116" s="165" t="str">
        <f>analysis!C4126</f>
        <v>vasitabbaṃ</v>
      </c>
    </row>
    <row r="4117">
      <c r="A4117" s="165" t="str">
        <f>analysis!C4127</f>
        <v/>
      </c>
    </row>
    <row r="4118">
      <c r="A4118" s="165" t="str">
        <f>analysis!C4128</f>
        <v>tato ce uttari vaseyya, pācittiyaṃ.</v>
      </c>
    </row>
    <row r="4119">
      <c r="A4119" s="165" t="str">
        <f>analysis!C4129</f>
        <v>tato</v>
      </c>
    </row>
    <row r="4120">
      <c r="A4120" s="165" t="str">
        <f>analysis!C4130</f>
        <v>ce</v>
      </c>
    </row>
    <row r="4121">
      <c r="A4121" s="165" t="str">
        <f>analysis!C4131</f>
        <v>uttari</v>
      </c>
    </row>
    <row r="4122">
      <c r="A4122" s="165" t="str">
        <f>analysis!C4132</f>
        <v>vaseyya</v>
      </c>
    </row>
    <row r="4123">
      <c r="A4123" s="165" t="str">
        <f>analysis!C4133</f>
        <v>pācittiyaṃ</v>
      </c>
    </row>
    <row r="4124">
      <c r="A4124" s="165" t="str">
        <f>analysis!C4134</f>
        <v/>
      </c>
    </row>
    <row r="4125">
      <c r="A4125" s="165" t="str">
        <f>analysis!C4135</f>
        <v>dirattatirattaṃ ce bhikkhu senāya vasamāno uyyodhikaṃ vā bal'aggaṃ vā senābyūhaṃ vā anīkadassanaṃ vā gaccheyya, pācittiyaṃ.</v>
      </c>
    </row>
    <row r="4126">
      <c r="A4126" s="165" t="str">
        <f>analysis!C4136</f>
        <v>PC 50</v>
      </c>
    </row>
    <row r="4127">
      <c r="A4127" s="165" t="str">
        <f>analysis!C4137</f>
        <v>dirattatirattaṃ</v>
      </c>
    </row>
    <row r="4128">
      <c r="A4128" s="165" t="str">
        <f>analysis!C4138</f>
        <v>ce</v>
      </c>
    </row>
    <row r="4129">
      <c r="A4129" s="165" t="str">
        <f>analysis!C4139</f>
        <v>bhikkhu</v>
      </c>
    </row>
    <row r="4130">
      <c r="A4130" s="165" t="str">
        <f>analysis!C4140</f>
        <v>senāya</v>
      </c>
    </row>
    <row r="4131">
      <c r="A4131" s="165" t="str">
        <f>analysis!C4141</f>
        <v>vasamāno</v>
      </c>
    </row>
    <row r="4132">
      <c r="A4132" s="165" t="str">
        <f>analysis!C4142</f>
        <v>uyyodhikaṃ</v>
      </c>
    </row>
    <row r="4133">
      <c r="A4133" s="165" t="str">
        <f>analysis!C4143</f>
        <v>vā</v>
      </c>
    </row>
    <row r="4134">
      <c r="A4134" s="165" t="str">
        <f>analysis!C4144</f>
        <v>balaggaṃ</v>
      </c>
    </row>
    <row r="4135">
      <c r="A4135" s="165" t="str">
        <f>analysis!C4145</f>
        <v>vā</v>
      </c>
    </row>
    <row r="4136">
      <c r="A4136" s="165" t="str">
        <f>analysis!C4146</f>
        <v>senābyūhaṃ</v>
      </c>
    </row>
    <row r="4137">
      <c r="A4137" s="165" t="str">
        <f>analysis!C4147</f>
        <v>- senā</v>
      </c>
    </row>
    <row r="4138">
      <c r="A4138" s="165" t="str">
        <f>analysis!C4148</f>
        <v>- byūhaṃ</v>
      </c>
    </row>
    <row r="4139">
      <c r="A4139" s="165" t="str">
        <f>analysis!C4149</f>
        <v>vā</v>
      </c>
    </row>
    <row r="4140">
      <c r="A4140" s="165" t="str">
        <f>analysis!C4150</f>
        <v>anīkadassanaṃ</v>
      </c>
    </row>
    <row r="4141">
      <c r="A4141" s="165" t="str">
        <f>analysis!C4151</f>
        <v>- anīka</v>
      </c>
    </row>
    <row r="4142">
      <c r="A4142" s="165" t="str">
        <f>analysis!C4152</f>
        <v>- dassanaṃ</v>
      </c>
    </row>
    <row r="4143">
      <c r="A4143" s="165" t="str">
        <f>analysis!C4153</f>
        <v>vā</v>
      </c>
    </row>
    <row r="4144">
      <c r="A4144" s="165" t="str">
        <f>analysis!C4154</f>
        <v>gaccheyya</v>
      </c>
    </row>
    <row r="4145">
      <c r="A4145" s="165" t="str">
        <f>analysis!C4155</f>
        <v>pācittiyaṃ</v>
      </c>
    </row>
    <row r="4146">
      <c r="A4146" s="165" t="str">
        <f>analysis!C4156</f>
        <v/>
      </c>
    </row>
    <row r="4147">
      <c r="A4147" s="165" t="str">
        <f>analysis!C4157</f>
        <v>acelakavaggo pañcamo.</v>
      </c>
    </row>
    <row r="4148">
      <c r="A4148" s="165" t="str">
        <f>analysis!C4158</f>
        <v>acelakavaggo</v>
      </c>
    </row>
    <row r="4149">
      <c r="A4149" s="165" t="str">
        <f>analysis!C4159</f>
        <v>- acelaka</v>
      </c>
    </row>
    <row r="4150">
      <c r="A4150" s="165" t="str">
        <f>analysis!C4160</f>
        <v>- vaggo</v>
      </c>
    </row>
    <row r="4151">
      <c r="A4151" s="165" t="str">
        <f>analysis!C4161</f>
        <v>pañcamo</v>
      </c>
    </row>
    <row r="4152">
      <c r="A4152" s="165" t="str">
        <f>analysis!C4162</f>
        <v/>
      </c>
    </row>
    <row r="4153">
      <c r="A4153" s="165" t="str">
        <f>analysis!C4163</f>
        <v>surāmerayapāne pācittiyaṃ.</v>
      </c>
    </row>
    <row r="4154">
      <c r="A4154" s="165" t="str">
        <f>analysis!C4164</f>
        <v>PC 51</v>
      </c>
    </row>
    <row r="4155">
      <c r="A4155" s="165" t="str">
        <f>analysis!C4165</f>
        <v>surāmerayapāne</v>
      </c>
    </row>
    <row r="4156">
      <c r="A4156" s="165" t="str">
        <f>analysis!C4166</f>
        <v>- surā</v>
      </c>
    </row>
    <row r="4157">
      <c r="A4157" s="165" t="str">
        <f>analysis!C4167</f>
        <v>- meraya</v>
      </c>
    </row>
    <row r="4158">
      <c r="A4158" s="165" t="str">
        <f>analysis!C4168</f>
        <v>- pāne</v>
      </c>
    </row>
    <row r="4159">
      <c r="A4159" s="165" t="str">
        <f>analysis!C4169</f>
        <v>pācittiyaṃ</v>
      </c>
    </row>
    <row r="4160">
      <c r="A4160" s="165" t="str">
        <f>analysis!C4170</f>
        <v/>
      </c>
    </row>
    <row r="4161">
      <c r="A4161" s="165" t="str">
        <f>analysis!C4171</f>
        <v>aṅgulipatodake pācittiyaṃ.</v>
      </c>
    </row>
    <row r="4162">
      <c r="A4162" s="165" t="str">
        <f>analysis!C4172</f>
        <v>PC 52</v>
      </c>
    </row>
    <row r="4163">
      <c r="A4163" s="165" t="str">
        <f>analysis!C4173</f>
        <v>aṅgulipatodake</v>
      </c>
    </row>
    <row r="4164">
      <c r="A4164" s="165" t="str">
        <f>analysis!C4174</f>
        <v>- aṅguli</v>
      </c>
    </row>
    <row r="4165">
      <c r="A4165" s="165" t="str">
        <f>analysis!C4175</f>
        <v>- patodake</v>
      </c>
    </row>
    <row r="4166">
      <c r="A4166" s="165" t="str">
        <f>analysis!C4176</f>
        <v>pācittiyaṃ</v>
      </c>
    </row>
    <row r="4167">
      <c r="A4167" s="165" t="str">
        <f>analysis!C4177</f>
        <v/>
      </c>
    </row>
    <row r="4168">
      <c r="A4168" s="165" t="str">
        <f>analysis!C4178</f>
        <v>udake hasadhamme pācittiyaṃ.</v>
      </c>
    </row>
    <row r="4169">
      <c r="A4169" s="165" t="str">
        <f>analysis!C4179</f>
        <v>PC 53</v>
      </c>
    </row>
    <row r="4170">
      <c r="A4170" s="165" t="str">
        <f>analysis!C4180</f>
        <v>udake</v>
      </c>
    </row>
    <row r="4171">
      <c r="A4171" s="165" t="str">
        <f>analysis!C4181</f>
        <v>hasadhamme</v>
      </c>
    </row>
    <row r="4172">
      <c r="A4172" s="165" t="str">
        <f>analysis!C4182</f>
        <v>- hasa</v>
      </c>
    </row>
    <row r="4173">
      <c r="A4173" s="165" t="str">
        <f>analysis!C4183</f>
        <v>- dhamme</v>
      </c>
    </row>
    <row r="4174">
      <c r="A4174" s="165" t="str">
        <f>analysis!C4184</f>
        <v>pācittiyaṃ</v>
      </c>
    </row>
    <row r="4175">
      <c r="A4175" s="165" t="str">
        <f>analysis!C4185</f>
        <v/>
      </c>
    </row>
    <row r="4176">
      <c r="A4176" s="165" t="str">
        <f>analysis!C4186</f>
        <v>anādariye pācittiyaṃ.</v>
      </c>
    </row>
    <row r="4177">
      <c r="A4177" s="165" t="str">
        <f>analysis!C4187</f>
        <v>PC 54</v>
      </c>
    </row>
    <row r="4178">
      <c r="A4178" s="165" t="str">
        <f>analysis!C4188</f>
        <v>anādariye</v>
      </c>
    </row>
    <row r="4179">
      <c r="A4179" s="165" t="str">
        <f>analysis!C4189</f>
        <v>pācittiyaṃ</v>
      </c>
    </row>
    <row r="4180">
      <c r="A4180" s="165" t="str">
        <f>analysis!C4190</f>
        <v/>
      </c>
    </row>
    <row r="4181">
      <c r="A4181" s="165" t="str">
        <f>analysis!C4191</f>
        <v>yo pana bhikkhu bhikkhuṃ bhiṃsāpeyya, pācittiyaṃ.</v>
      </c>
    </row>
    <row r="4182">
      <c r="A4182" s="165" t="str">
        <f>analysis!C4192</f>
        <v>PC 55</v>
      </c>
    </row>
    <row r="4183">
      <c r="A4183" s="165" t="str">
        <f>analysis!C4193</f>
        <v>yo</v>
      </c>
    </row>
    <row r="4184">
      <c r="A4184" s="165" t="str">
        <f>analysis!C4194</f>
        <v>pana</v>
      </c>
    </row>
    <row r="4185">
      <c r="A4185" s="165" t="str">
        <f>analysis!C4195</f>
        <v>bhikkhu</v>
      </c>
    </row>
    <row r="4186">
      <c r="A4186" s="165" t="str">
        <f>analysis!C4196</f>
        <v>bhikkhuṃ</v>
      </c>
    </row>
    <row r="4187">
      <c r="A4187" s="165" t="str">
        <f>analysis!C4197</f>
        <v>bhiṃsāpeyya</v>
      </c>
    </row>
    <row r="4188">
      <c r="A4188" s="165" t="str">
        <f>analysis!C4198</f>
        <v>pācittiyaṃ</v>
      </c>
    </row>
    <row r="4189">
      <c r="A4189" s="165" t="str">
        <f>analysis!C4199</f>
        <v/>
      </c>
    </row>
    <row r="4190">
      <c r="A4190" s="165" t="str">
        <f>analysis!C4200</f>
        <v>yo pana bhikkhu agilāno visibban'āpekkho jotiṃ samādaheyya vā samādahāpeyya vā aññatra tathārūpappaccayā, pācittiyaṃ.</v>
      </c>
    </row>
    <row r="4191">
      <c r="A4191" s="165" t="str">
        <f>analysis!C4201</f>
        <v>PC 56</v>
      </c>
    </row>
    <row r="4192">
      <c r="A4192" s="165" t="str">
        <f>analysis!C4202</f>
        <v>yo</v>
      </c>
    </row>
    <row r="4193">
      <c r="A4193" s="165" t="str">
        <f>analysis!C4203</f>
        <v>pana</v>
      </c>
    </row>
    <row r="4194">
      <c r="A4194" s="165" t="str">
        <f>analysis!C4204</f>
        <v>bhikkhu</v>
      </c>
    </row>
    <row r="4195">
      <c r="A4195" s="165" t="str">
        <f>analysis!C4205</f>
        <v>agilāno</v>
      </c>
    </row>
    <row r="4196">
      <c r="A4196" s="165" t="str">
        <f>analysis!C4206</f>
        <v>visibbanāpekkho</v>
      </c>
    </row>
    <row r="4197">
      <c r="A4197" s="165" t="str">
        <f>analysis!C4207</f>
        <v>- visibbana</v>
      </c>
    </row>
    <row r="4198">
      <c r="A4198" s="165" t="str">
        <f>analysis!C4208</f>
        <v>- apekkho</v>
      </c>
    </row>
    <row r="4199">
      <c r="A4199" s="165" t="str">
        <f>analysis!C4209</f>
        <v>jotiṃ</v>
      </c>
    </row>
    <row r="4200">
      <c r="A4200" s="165" t="str">
        <f>analysis!C4210</f>
        <v>samādaheyya</v>
      </c>
    </row>
    <row r="4201">
      <c r="A4201" s="165" t="str">
        <f>analysis!C4211</f>
        <v>vā</v>
      </c>
    </row>
    <row r="4202">
      <c r="A4202" s="165" t="str">
        <f>analysis!C4212</f>
        <v>samādahāpeyya</v>
      </c>
    </row>
    <row r="4203">
      <c r="A4203" s="165" t="str">
        <f>analysis!C4213</f>
        <v>vā</v>
      </c>
    </row>
    <row r="4204">
      <c r="A4204" s="165" t="str">
        <f>analysis!C4214</f>
        <v>aññatra</v>
      </c>
    </row>
    <row r="4205">
      <c r="A4205" s="165" t="str">
        <f>analysis!C4215</f>
        <v>tathārūpappaccayā</v>
      </c>
    </row>
    <row r="4206">
      <c r="A4206" s="165" t="str">
        <f>analysis!C4216</f>
        <v>pācittiyaṃ</v>
      </c>
    </row>
    <row r="4207">
      <c r="A4207" s="165" t="str">
        <f>analysis!C4217</f>
        <v/>
      </c>
    </row>
    <row r="4208">
      <c r="A4208" s="165" t="str">
        <f>analysis!C4218</f>
        <v>yo pana bhikkhu oren'addhamāsaṃ nahāyeyya aññatra samayā, pācittiyaṃ.</v>
      </c>
    </row>
    <row r="4209">
      <c r="A4209" s="165" t="str">
        <f>analysis!C4219</f>
        <v>PC 57</v>
      </c>
    </row>
    <row r="4210">
      <c r="A4210" s="165" t="str">
        <f>analysis!C4220</f>
        <v>yo</v>
      </c>
    </row>
    <row r="4211">
      <c r="A4211" s="165" t="str">
        <f>analysis!C4221</f>
        <v>pana</v>
      </c>
    </row>
    <row r="4212">
      <c r="A4212" s="165" t="str">
        <f>analysis!C4222</f>
        <v>bhikkhu</v>
      </c>
    </row>
    <row r="4213">
      <c r="A4213" s="165" t="str">
        <f>analysis!C4223</f>
        <v>orenaddhamāsaṃ</v>
      </c>
    </row>
    <row r="4214">
      <c r="A4214" s="165" t="str">
        <f>analysis!C4224</f>
        <v>- orena</v>
      </c>
    </row>
    <row r="4215">
      <c r="A4215" s="165" t="str">
        <f>analysis!C4225</f>
        <v>- addhamāsaṃ</v>
      </c>
    </row>
    <row r="4216">
      <c r="A4216" s="165" t="str">
        <f>analysis!C4226</f>
        <v>- - addha</v>
      </c>
    </row>
    <row r="4217">
      <c r="A4217" s="165" t="str">
        <f>analysis!C4227</f>
        <v>- - māsaṃ</v>
      </c>
    </row>
    <row r="4218">
      <c r="A4218" s="165" t="str">
        <f>analysis!C4228</f>
        <v>nahāyeyya</v>
      </c>
    </row>
    <row r="4219">
      <c r="A4219" s="165" t="str">
        <f>analysis!C4229</f>
        <v>aññatra</v>
      </c>
    </row>
    <row r="4220">
      <c r="A4220" s="165" t="str">
        <f>analysis!C4230</f>
        <v>samayā</v>
      </c>
    </row>
    <row r="4221">
      <c r="A4221" s="165" t="str">
        <f>analysis!C4231</f>
        <v>pācittiyaṃ</v>
      </c>
    </row>
    <row r="4222">
      <c r="A4222" s="165" t="str">
        <f>analysis!C4232</f>
        <v/>
      </c>
    </row>
    <row r="4223">
      <c r="A4223" s="165"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analysis!C4234</f>
        <v>tatthāyaṃ</v>
      </c>
    </row>
    <row r="4225">
      <c r="A4225" s="165" t="str">
        <f>analysis!C4235</f>
        <v>samayo</v>
      </c>
    </row>
    <row r="4226">
      <c r="A4226" s="165" t="str">
        <f>analysis!C4236</f>
        <v>diyaḍḍho</v>
      </c>
    </row>
    <row r="4227">
      <c r="A4227" s="165" t="str">
        <f>analysis!C4237</f>
        <v>- di</v>
      </c>
    </row>
    <row r="4228">
      <c r="A4228" s="165" t="str">
        <f>analysis!C4238</f>
        <v>- aḍḍho</v>
      </c>
    </row>
    <row r="4229">
      <c r="A4229" s="165" t="str">
        <f>analysis!C4239</f>
        <v>māso</v>
      </c>
    </row>
    <row r="4230">
      <c r="A4230" s="165" t="str">
        <f>analysis!C4240</f>
        <v>seso</v>
      </c>
    </row>
    <row r="4231">
      <c r="A4231" s="165" t="str">
        <f>analysis!C4241</f>
        <v>gimhānanti</v>
      </c>
    </row>
    <row r="4232">
      <c r="A4232" s="165" t="str">
        <f>analysis!C4242</f>
        <v>vassānassa</v>
      </c>
    </row>
    <row r="4233">
      <c r="A4233" s="165" t="str">
        <f>analysis!C4243</f>
        <v>paṭhamo</v>
      </c>
    </row>
    <row r="4234">
      <c r="A4234" s="165" t="str">
        <f>analysis!C4244</f>
        <v>māso</v>
      </c>
    </row>
    <row r="4235">
      <c r="A4235" s="165" t="str">
        <f>analysis!C4245</f>
        <v>iccete</v>
      </c>
    </row>
    <row r="4236">
      <c r="A4236" s="165" t="str">
        <f>analysis!C4246</f>
        <v>- icc</v>
      </c>
    </row>
    <row r="4237">
      <c r="A4237" s="165" t="str">
        <f>analysis!C4247</f>
        <v>- ete</v>
      </c>
    </row>
    <row r="4238">
      <c r="A4238" s="165" t="str">
        <f>analysis!C4248</f>
        <v>aḍḍhateyyamāsā</v>
      </c>
    </row>
    <row r="4239">
      <c r="A4239" s="165" t="str">
        <f>analysis!C4249</f>
        <v>- aḍḍhateyya</v>
      </c>
    </row>
    <row r="4240">
      <c r="A4240" s="165" t="str">
        <f>analysis!C4250</f>
        <v>- - aḍḍha</v>
      </c>
    </row>
    <row r="4241">
      <c r="A4241" s="165" t="str">
        <f>analysis!C4251</f>
        <v>- - teyya</v>
      </c>
    </row>
    <row r="4242">
      <c r="A4242" s="165" t="str">
        <f>analysis!C4252</f>
        <v>- māsā</v>
      </c>
    </row>
    <row r="4243">
      <c r="A4243" s="165" t="str">
        <f>analysis!C4253</f>
        <v>uṇhasamayo</v>
      </c>
    </row>
    <row r="4244">
      <c r="A4244" s="165" t="str">
        <f>analysis!C4254</f>
        <v>- uṇha</v>
      </c>
    </row>
    <row r="4245">
      <c r="A4245" s="165" t="str">
        <f>analysis!C4255</f>
        <v>- samayo</v>
      </c>
    </row>
    <row r="4246">
      <c r="A4246" s="165" t="str">
        <f>analysis!C4256</f>
        <v>pariḷāhasamayo</v>
      </c>
    </row>
    <row r="4247">
      <c r="A4247" s="165" t="str">
        <f>analysis!C4257</f>
        <v>- pariḷāha</v>
      </c>
    </row>
    <row r="4248">
      <c r="A4248" s="165" t="str">
        <f>analysis!C4258</f>
        <v>- samayo</v>
      </c>
    </row>
    <row r="4249">
      <c r="A4249" s="165" t="str">
        <f>analysis!C4259</f>
        <v>gilānasamayo</v>
      </c>
    </row>
    <row r="4250">
      <c r="A4250" s="165" t="str">
        <f>analysis!C4260</f>
        <v>kammasamayo</v>
      </c>
    </row>
    <row r="4251">
      <c r="A4251" s="165" t="str">
        <f>analysis!C4261</f>
        <v>- kamma</v>
      </c>
    </row>
    <row r="4252">
      <c r="A4252" s="165" t="str">
        <f>analysis!C4262</f>
        <v>- samayo</v>
      </c>
    </row>
    <row r="4253">
      <c r="A4253" s="165" t="str">
        <f>analysis!C4263</f>
        <v>addhānagamanasamayo</v>
      </c>
    </row>
    <row r="4254">
      <c r="A4254" s="165" t="str">
        <f>analysis!C4264</f>
        <v>vātavuṭṭhisamayo</v>
      </c>
    </row>
    <row r="4255">
      <c r="A4255" s="165" t="str">
        <f>analysis!C4265</f>
        <v>- vāta</v>
      </c>
    </row>
    <row r="4256">
      <c r="A4256" s="165" t="str">
        <f>analysis!C4266</f>
        <v>- vuṭṭhi</v>
      </c>
    </row>
    <row r="4257">
      <c r="A4257" s="165" t="str">
        <f>analysis!C4267</f>
        <v>- samayo</v>
      </c>
    </row>
    <row r="4258">
      <c r="A4258" s="165" t="str">
        <f>analysis!C4268</f>
        <v>ayaṃ</v>
      </c>
    </row>
    <row r="4259">
      <c r="A4259" s="165" t="str">
        <f>analysis!C4269</f>
        <v>tattha</v>
      </c>
    </row>
    <row r="4260">
      <c r="A4260" s="165" t="str">
        <f>analysis!C4270</f>
        <v>samayo</v>
      </c>
    </row>
    <row r="4261">
      <c r="A4261" s="165" t="str">
        <f>analysis!C4271</f>
        <v/>
      </c>
    </row>
    <row r="4262">
      <c r="A4262" s="165" t="str">
        <f>analysis!C4272</f>
        <v>navaṃ pana bhikkhunā cīvaralābhena tiṇṇaṃ dubbaṇṇakaraṇānaṃ aññataraṃ dubbaṇṇakaraṇaṃ ādātabbaṃ, nīlaṃ vā kaddamaṃ vā kāḷasāmaṃ vā.</v>
      </c>
    </row>
    <row r="4263">
      <c r="A4263" s="165" t="str">
        <f>analysis!C4273</f>
        <v>PC 58</v>
      </c>
    </row>
    <row r="4264">
      <c r="A4264" s="165" t="str">
        <f>analysis!C4274</f>
        <v>navaṃ</v>
      </c>
    </row>
    <row r="4265">
      <c r="A4265" s="165" t="str">
        <f>analysis!C4275</f>
        <v>pana</v>
      </c>
    </row>
    <row r="4266">
      <c r="A4266" s="165" t="str">
        <f>analysis!C4276</f>
        <v>bhikkhunā</v>
      </c>
    </row>
    <row r="4267">
      <c r="A4267" s="165" t="str">
        <f>analysis!C4277</f>
        <v>cīvaralābhena</v>
      </c>
    </row>
    <row r="4268">
      <c r="A4268" s="165" t="str">
        <f>analysis!C4278</f>
        <v>- cīvara</v>
      </c>
    </row>
    <row r="4269">
      <c r="A4269" s="165" t="str">
        <f>analysis!C4279</f>
        <v>- lābhena</v>
      </c>
    </row>
    <row r="4270">
      <c r="A4270" s="165" t="str">
        <f>analysis!C4280</f>
        <v>tiṇṇaṃ</v>
      </c>
    </row>
    <row r="4271">
      <c r="A4271" s="165" t="str">
        <f>analysis!C4281</f>
        <v>dubbaṇṇakaraṇānaṃ</v>
      </c>
    </row>
    <row r="4272">
      <c r="A4272" s="165" t="str">
        <f>analysis!C4282</f>
        <v>- dubbaṇṇa</v>
      </c>
    </row>
    <row r="4273">
      <c r="A4273" s="165" t="str">
        <f>analysis!C4283</f>
        <v>- karaṇānaṃ</v>
      </c>
    </row>
    <row r="4274">
      <c r="A4274" s="165" t="str">
        <f>analysis!C4284</f>
        <v>aññataraṃ</v>
      </c>
    </row>
    <row r="4275">
      <c r="A4275" s="165" t="str">
        <f>analysis!C4285</f>
        <v>dubbaṇṇakaraṇaṃ</v>
      </c>
    </row>
    <row r="4276">
      <c r="A4276" s="165" t="str">
        <f>analysis!C4286</f>
        <v>ādātabbaṃ</v>
      </c>
    </row>
    <row r="4277">
      <c r="A4277" s="165" t="str">
        <f>analysis!C4287</f>
        <v>nīlaṃ</v>
      </c>
    </row>
    <row r="4278">
      <c r="A4278" s="165" t="str">
        <f>analysis!C4288</f>
        <v>vā</v>
      </c>
    </row>
    <row r="4279">
      <c r="A4279" s="165" t="str">
        <f>analysis!C4289</f>
        <v>kaddamaṃ</v>
      </c>
    </row>
    <row r="4280">
      <c r="A4280" s="165" t="str">
        <f>analysis!C4290</f>
        <v>vā</v>
      </c>
    </row>
    <row r="4281">
      <c r="A4281" s="165" t="str">
        <f>analysis!C4291</f>
        <v>kāḷasāmaṃ</v>
      </c>
    </row>
    <row r="4282">
      <c r="A4282" s="165" t="str">
        <f>analysis!C4292</f>
        <v>- kāḷa</v>
      </c>
    </row>
    <row r="4283">
      <c r="A4283" s="165" t="str">
        <f>analysis!C4293</f>
        <v>- sāmaṃ</v>
      </c>
    </row>
    <row r="4284">
      <c r="A4284" s="165" t="str">
        <f>analysis!C4294</f>
        <v>vā</v>
      </c>
    </row>
    <row r="4285">
      <c r="A4285" s="165" t="str">
        <f>analysis!C4295</f>
        <v/>
      </c>
    </row>
    <row r="4286">
      <c r="A4286" s="165" t="str">
        <f>analysis!C4296</f>
        <v>anādā ce bhikkhu tiṇṇaṃ dubbaṇṇakaraṇānaṃ aññataraṃ dubbaṇṇakaraṇaṃ navaṃ cīvaraṃ paribhuñjeyya, pācittiyaṃ.</v>
      </c>
    </row>
    <row r="4287">
      <c r="A4287" s="165" t="str">
        <f>analysis!C4297</f>
        <v>anādā</v>
      </c>
    </row>
    <row r="4288">
      <c r="A4288" s="165" t="str">
        <f>analysis!C4298</f>
        <v>ce</v>
      </c>
    </row>
    <row r="4289">
      <c r="A4289" s="165" t="str">
        <f>analysis!C4299</f>
        <v>bhikkhu</v>
      </c>
    </row>
    <row r="4290">
      <c r="A4290" s="165" t="str">
        <f>analysis!C4300</f>
        <v>tiṇṇaṃ</v>
      </c>
    </row>
    <row r="4291">
      <c r="A4291" s="165" t="str">
        <f>analysis!C4301</f>
        <v>dubbaṇṇakaraṇānaṃ</v>
      </c>
    </row>
    <row r="4292">
      <c r="A4292" s="165" t="str">
        <f>analysis!C4302</f>
        <v>aññataraṃ</v>
      </c>
    </row>
    <row r="4293">
      <c r="A4293" s="165" t="str">
        <f>analysis!C4303</f>
        <v>dubbaṇṇakaraṇaṃ</v>
      </c>
    </row>
    <row r="4294">
      <c r="A4294" s="165" t="str">
        <f>analysis!C4304</f>
        <v>navaṃ</v>
      </c>
    </row>
    <row r="4295">
      <c r="A4295" s="165" t="str">
        <f>analysis!C4305</f>
        <v>cīvaraṃ</v>
      </c>
    </row>
    <row r="4296">
      <c r="A4296" s="165" t="str">
        <f>analysis!C4306</f>
        <v>paribhuñjeyya</v>
      </c>
    </row>
    <row r="4297">
      <c r="A4297" s="165" t="str">
        <f>analysis!C4307</f>
        <v>pācittiyaṃ</v>
      </c>
    </row>
    <row r="4298">
      <c r="A4298" s="165" t="str">
        <f>analysis!C4308</f>
        <v/>
      </c>
    </row>
    <row r="4299">
      <c r="A4299" s="165" t="str">
        <f>analysis!C4309</f>
        <v>yo pana bhikkhu bhikkhussa vā bhikkhuniyā vā sikkhamānāya vā sāmaṇerassa vā sāmaṇeriyā vā sāmaṃ cīvaraṃ vikappetvā appaccuddhāraṇaṃ paribhuñjeyya, pācittiyaṃ.</v>
      </c>
    </row>
    <row r="4300">
      <c r="A4300" s="165" t="str">
        <f>analysis!C4310</f>
        <v>PC 59</v>
      </c>
    </row>
    <row r="4301">
      <c r="A4301" s="165" t="str">
        <f>analysis!C4311</f>
        <v>yo</v>
      </c>
    </row>
    <row r="4302">
      <c r="A4302" s="165" t="str">
        <f>analysis!C4312</f>
        <v>pana</v>
      </c>
    </row>
    <row r="4303">
      <c r="A4303" s="165" t="str">
        <f>analysis!C4313</f>
        <v>bhikkhu</v>
      </c>
    </row>
    <row r="4304">
      <c r="A4304" s="165" t="str">
        <f>analysis!C4314</f>
        <v>bhikkhussa</v>
      </c>
    </row>
    <row r="4305">
      <c r="A4305" s="165" t="str">
        <f>analysis!C4315</f>
        <v>vā</v>
      </c>
    </row>
    <row r="4306">
      <c r="A4306" s="165" t="str">
        <f>analysis!C4316</f>
        <v>bhikkhuniyā</v>
      </c>
    </row>
    <row r="4307">
      <c r="A4307" s="165" t="str">
        <f>analysis!C4317</f>
        <v>vā</v>
      </c>
    </row>
    <row r="4308">
      <c r="A4308" s="165" t="str">
        <f>analysis!C4318</f>
        <v>sikkhamānāya</v>
      </c>
    </row>
    <row r="4309">
      <c r="A4309" s="165" t="str">
        <f>analysis!C4319</f>
        <v>vā</v>
      </c>
    </row>
    <row r="4310">
      <c r="A4310" s="165" t="str">
        <f>analysis!C4320</f>
        <v>sāmaṇerassa</v>
      </c>
    </row>
    <row r="4311">
      <c r="A4311" s="165" t="str">
        <f>analysis!C4321</f>
        <v>vā</v>
      </c>
    </row>
    <row r="4312">
      <c r="A4312" s="165" t="str">
        <f>analysis!C4322</f>
        <v>sāmaṇeriyā</v>
      </c>
    </row>
    <row r="4313">
      <c r="A4313" s="165" t="str">
        <f>analysis!C4323</f>
        <v>vā</v>
      </c>
    </row>
    <row r="4314">
      <c r="A4314" s="165" t="str">
        <f>analysis!C4324</f>
        <v>sāmaṃ</v>
      </c>
    </row>
    <row r="4315">
      <c r="A4315" s="165" t="str">
        <f>analysis!C4325</f>
        <v>cīvaraṃ</v>
      </c>
    </row>
    <row r="4316">
      <c r="A4316" s="165" t="str">
        <f>analysis!C4326</f>
        <v>vikappetvā</v>
      </c>
    </row>
    <row r="4317">
      <c r="A4317" s="165" t="str">
        <f>analysis!C4327</f>
        <v>appaccuddhāraṇaṃ</v>
      </c>
    </row>
    <row r="4318">
      <c r="A4318" s="165" t="str">
        <f>analysis!C4328</f>
        <v>paribhuñjeyya</v>
      </c>
    </row>
    <row r="4319">
      <c r="A4319" s="165" t="str">
        <f>analysis!C4329</f>
        <v>pācittiyaṃ</v>
      </c>
    </row>
    <row r="4320">
      <c r="A4320" s="165" t="str">
        <f>analysis!C4330</f>
        <v/>
      </c>
    </row>
    <row r="4321">
      <c r="A4321" s="165" t="str">
        <f>analysis!C4331</f>
        <v>yo pana bhikkhu bhikkhussa pattaṃ vā cīvaraṃ vā nisīdanaṃ vā sūcigharaṃ vā kāyabandhanaṃ vā apanidheyya vā apanidhāpeyya vā antamaso has'āpekkho'pi, pācittiyaṃ.</v>
      </c>
    </row>
    <row r="4322">
      <c r="A4322" s="165" t="str">
        <f>analysis!C4332</f>
        <v>PC 60</v>
      </c>
    </row>
    <row r="4323">
      <c r="A4323" s="165" t="str">
        <f>analysis!C4333</f>
        <v>yo</v>
      </c>
    </row>
    <row r="4324">
      <c r="A4324" s="165" t="str">
        <f>analysis!C4334</f>
        <v>pana</v>
      </c>
    </row>
    <row r="4325">
      <c r="A4325" s="165" t="str">
        <f>analysis!C4335</f>
        <v>bhikkhu</v>
      </c>
    </row>
    <row r="4326">
      <c r="A4326" s="165" t="str">
        <f>analysis!C4336</f>
        <v>bhikkhussa</v>
      </c>
    </row>
    <row r="4327">
      <c r="A4327" s="165" t="str">
        <f>analysis!C4337</f>
        <v>pattaṃ</v>
      </c>
    </row>
    <row r="4328">
      <c r="A4328" s="165" t="str">
        <f>analysis!C4338</f>
        <v>vā</v>
      </c>
    </row>
    <row r="4329">
      <c r="A4329" s="165" t="str">
        <f>analysis!C4339</f>
        <v>cīvaraṃ</v>
      </c>
    </row>
    <row r="4330">
      <c r="A4330" s="165" t="str">
        <f>analysis!C4340</f>
        <v>vā</v>
      </c>
    </row>
    <row r="4331">
      <c r="A4331" s="165" t="str">
        <f>analysis!C4341</f>
        <v>nisīdanaṃ</v>
      </c>
    </row>
    <row r="4332">
      <c r="A4332" s="165" t="str">
        <f>analysis!C4342</f>
        <v>vā</v>
      </c>
    </row>
    <row r="4333">
      <c r="A4333" s="165" t="str">
        <f>analysis!C4343</f>
        <v>sūcigharaṃ</v>
      </c>
    </row>
    <row r="4334">
      <c r="A4334" s="165" t="str">
        <f>analysis!C4344</f>
        <v>- sūci</v>
      </c>
    </row>
    <row r="4335">
      <c r="A4335" s="165" t="str">
        <f>analysis!C4345</f>
        <v>- gharaṃ</v>
      </c>
    </row>
    <row r="4336">
      <c r="A4336" s="165" t="str">
        <f>analysis!C4346</f>
        <v>vā</v>
      </c>
    </row>
    <row r="4337">
      <c r="A4337" s="165" t="str">
        <f>analysis!C4347</f>
        <v>kāyabandhanaṃ</v>
      </c>
    </row>
    <row r="4338">
      <c r="A4338" s="165" t="str">
        <f>analysis!C4348</f>
        <v>- kāya</v>
      </c>
    </row>
    <row r="4339">
      <c r="A4339" s="165" t="str">
        <f>analysis!C4349</f>
        <v>- bandhanaṃ</v>
      </c>
    </row>
    <row r="4340">
      <c r="A4340" s="165" t="str">
        <f>analysis!C4350</f>
        <v>vā</v>
      </c>
    </row>
    <row r="4341">
      <c r="A4341" s="165" t="str">
        <f>analysis!C4351</f>
        <v>apanidheyya</v>
      </c>
    </row>
    <row r="4342">
      <c r="A4342" s="165" t="str">
        <f>analysis!C4352</f>
        <v>vā</v>
      </c>
    </row>
    <row r="4343">
      <c r="A4343" s="165" t="str">
        <f>analysis!C4353</f>
        <v>apanidhāpeyya</v>
      </c>
    </row>
    <row r="4344">
      <c r="A4344" s="165" t="str">
        <f>analysis!C4354</f>
        <v>vā</v>
      </c>
    </row>
    <row r="4345">
      <c r="A4345" s="165" t="str">
        <f>analysis!C4355</f>
        <v>antamaso</v>
      </c>
    </row>
    <row r="4346">
      <c r="A4346" s="165" t="str">
        <f>analysis!C4356</f>
        <v>hasāpekkhopi</v>
      </c>
    </row>
    <row r="4347">
      <c r="A4347" s="165" t="str">
        <f>analysis!C4357</f>
        <v>- hasāpekkho</v>
      </c>
    </row>
    <row r="4348">
      <c r="A4348" s="165" t="str">
        <f>analysis!C4358</f>
        <v>- - hasa</v>
      </c>
    </row>
    <row r="4349">
      <c r="A4349" s="165" t="str">
        <f>analysis!C4359</f>
        <v>- - apekkho</v>
      </c>
    </row>
    <row r="4350">
      <c r="A4350" s="165" t="str">
        <f>analysis!C4360</f>
        <v>- api</v>
      </c>
    </row>
    <row r="4351">
      <c r="A4351" s="165" t="str">
        <f>analysis!C4361</f>
        <v>pācittiyaṃ</v>
      </c>
    </row>
    <row r="4352">
      <c r="A4352" s="165" t="str">
        <f>analysis!C4362</f>
        <v/>
      </c>
    </row>
    <row r="4353">
      <c r="A4353" s="165" t="str">
        <f>analysis!C4363</f>
        <v>surāpānavaggo chaṭṭho.</v>
      </c>
    </row>
    <row r="4354">
      <c r="A4354" s="165" t="str">
        <f>analysis!C4364</f>
        <v>surāpānavaggo</v>
      </c>
    </row>
    <row r="4355">
      <c r="A4355" s="165" t="str">
        <f>analysis!C4365</f>
        <v>- surāpāna</v>
      </c>
    </row>
    <row r="4356">
      <c r="A4356" s="165" t="str">
        <f>analysis!C4366</f>
        <v>- - surā</v>
      </c>
    </row>
    <row r="4357">
      <c r="A4357" s="165" t="str">
        <f>analysis!C4367</f>
        <v>- - pāna</v>
      </c>
    </row>
    <row r="4358">
      <c r="A4358" s="165" t="str">
        <f>analysis!C4368</f>
        <v>- vaggo</v>
      </c>
    </row>
    <row r="4359">
      <c r="A4359" s="165" t="str">
        <f>analysis!C4369</f>
        <v>chaṭṭho</v>
      </c>
    </row>
    <row r="4360">
      <c r="A4360" s="165" t="str">
        <f>analysis!C4370</f>
        <v/>
      </c>
    </row>
    <row r="4361">
      <c r="A4361" s="165" t="str">
        <f>analysis!C4371</f>
        <v>yo pana bhikkhu sañcicca pāṇaṃ jīvitā voropeyya, pācittiyaṃ.</v>
      </c>
    </row>
    <row r="4362">
      <c r="A4362" s="165" t="str">
        <f>analysis!C4372</f>
        <v>PC 61</v>
      </c>
    </row>
    <row r="4363">
      <c r="A4363" s="165" t="str">
        <f>analysis!C4373</f>
        <v>yo</v>
      </c>
    </row>
    <row r="4364">
      <c r="A4364" s="165" t="str">
        <f>analysis!C4374</f>
        <v>pana</v>
      </c>
    </row>
    <row r="4365">
      <c r="A4365" s="165" t="str">
        <f>analysis!C4375</f>
        <v>bhikkhu</v>
      </c>
    </row>
    <row r="4366">
      <c r="A4366" s="165" t="str">
        <f>analysis!C4376</f>
        <v>sañcicca</v>
      </c>
    </row>
    <row r="4367">
      <c r="A4367" s="165" t="str">
        <f>analysis!C4377</f>
        <v>pāṇaṃ</v>
      </c>
    </row>
    <row r="4368">
      <c r="A4368" s="165" t="str">
        <f>analysis!C4378</f>
        <v>jīvitā</v>
      </c>
    </row>
    <row r="4369">
      <c r="A4369" s="165" t="str">
        <f>analysis!C4379</f>
        <v>voropeyya</v>
      </c>
    </row>
    <row r="4370">
      <c r="A4370" s="165" t="str">
        <f>analysis!C4380</f>
        <v>pācittiyaṃ</v>
      </c>
    </row>
    <row r="4371">
      <c r="A4371" s="165" t="str">
        <f>analysis!C4381</f>
        <v/>
      </c>
    </row>
    <row r="4372">
      <c r="A4372" s="165" t="str">
        <f>analysis!C4382</f>
        <v>yo pana bhikkhu jānaṃ sappāṇakaṃ udakaṃ paribhuñjeyya, pācittiyaṃ.</v>
      </c>
    </row>
    <row r="4373">
      <c r="A4373" s="165" t="str">
        <f>analysis!C4383</f>
        <v>PC 62</v>
      </c>
    </row>
    <row r="4374">
      <c r="A4374" s="165" t="str">
        <f>analysis!C4384</f>
        <v>yo</v>
      </c>
    </row>
    <row r="4375">
      <c r="A4375" s="165" t="str">
        <f>analysis!C4385</f>
        <v>pana</v>
      </c>
    </row>
    <row r="4376">
      <c r="A4376" s="165" t="str">
        <f>analysis!C4386</f>
        <v>bhikkhu</v>
      </c>
    </row>
    <row r="4377">
      <c r="A4377" s="165" t="str">
        <f>analysis!C4387</f>
        <v>jānaṃ</v>
      </c>
    </row>
    <row r="4378">
      <c r="A4378" s="165" t="str">
        <f>analysis!C4388</f>
        <v>sappāṇakaṃ</v>
      </c>
    </row>
    <row r="4379">
      <c r="A4379" s="165" t="str">
        <f>analysis!C4389</f>
        <v>udakaṃ</v>
      </c>
    </row>
    <row r="4380">
      <c r="A4380" s="165" t="str">
        <f>analysis!C4390</f>
        <v>paribhuñjeyya</v>
      </c>
    </row>
    <row r="4381">
      <c r="A4381" s="165" t="str">
        <f>analysis!C4391</f>
        <v>pācittiyaṃ</v>
      </c>
    </row>
    <row r="4382">
      <c r="A4382" s="165" t="str">
        <f>analysis!C4392</f>
        <v/>
      </c>
    </row>
    <row r="4383">
      <c r="A4383" s="165" t="str">
        <f>analysis!C4393</f>
        <v>yo pana bhikkhu jānaṃ yathādhammaṃ nihat'ādhikaraṇaṃ punakammāya ukkoṭeyya, pācittiyaṃ.</v>
      </c>
    </row>
    <row r="4384">
      <c r="A4384" s="165" t="str">
        <f>analysis!C4394</f>
        <v>PC 63</v>
      </c>
    </row>
    <row r="4385">
      <c r="A4385" s="165" t="str">
        <f>analysis!C4395</f>
        <v>yo</v>
      </c>
    </row>
    <row r="4386">
      <c r="A4386" s="165" t="str">
        <f>analysis!C4396</f>
        <v>pana</v>
      </c>
    </row>
    <row r="4387">
      <c r="A4387" s="165" t="str">
        <f>analysis!C4397</f>
        <v>bhikkhu</v>
      </c>
    </row>
    <row r="4388">
      <c r="A4388" s="165" t="str">
        <f>analysis!C4398</f>
        <v>jānaṃ</v>
      </c>
    </row>
    <row r="4389">
      <c r="A4389" s="165" t="str">
        <f>analysis!C4399</f>
        <v>yathādhammaṃ</v>
      </c>
    </row>
    <row r="4390">
      <c r="A4390" s="165" t="str">
        <f>analysis!C4400</f>
        <v>- yathā</v>
      </c>
    </row>
    <row r="4391">
      <c r="A4391" s="165" t="str">
        <f>analysis!C4401</f>
        <v>- dhammaṃ 2</v>
      </c>
    </row>
    <row r="4392">
      <c r="A4392" s="165" t="str">
        <f>analysis!C4402</f>
        <v>nihatādhikaraṇaṃ</v>
      </c>
    </row>
    <row r="4393">
      <c r="A4393" s="165" t="str">
        <f>analysis!C4403</f>
        <v>- nihata</v>
      </c>
    </row>
    <row r="4394">
      <c r="A4394" s="165" t="str">
        <f>analysis!C4404</f>
        <v>- adhikaraṇaṃ</v>
      </c>
    </row>
    <row r="4395">
      <c r="A4395" s="165" t="str">
        <f>analysis!C4405</f>
        <v>punakammāya</v>
      </c>
    </row>
    <row r="4396">
      <c r="A4396" s="165" t="str">
        <f>analysis!C4406</f>
        <v>- puna</v>
      </c>
    </row>
    <row r="4397">
      <c r="A4397" s="165" t="str">
        <f>analysis!C4407</f>
        <v>- kammāya</v>
      </c>
    </row>
    <row r="4398">
      <c r="A4398" s="165" t="str">
        <f>analysis!C4408</f>
        <v>ukkoṭeyya</v>
      </c>
    </row>
    <row r="4399">
      <c r="A4399" s="165" t="str">
        <f>analysis!C4409</f>
        <v>pācittiyaṃ</v>
      </c>
    </row>
    <row r="4400">
      <c r="A4400" s="165" t="str">
        <f>analysis!C4410</f>
        <v/>
      </c>
    </row>
    <row r="4401">
      <c r="A4401" s="165" t="str">
        <f>analysis!C4411</f>
        <v>yo pana bhikkhu bhikkhussa jānaṃ duṭṭhullaṃ āpattiṃ paṭicchādeyya, pācittiyaṃ.</v>
      </c>
    </row>
    <row r="4402">
      <c r="A4402" s="165" t="str">
        <f>analysis!C4412</f>
        <v>PC 64</v>
      </c>
    </row>
    <row r="4403">
      <c r="A4403" s="165" t="str">
        <f>analysis!C4413</f>
        <v>yo</v>
      </c>
    </row>
    <row r="4404">
      <c r="A4404" s="165" t="str">
        <f>analysis!C4414</f>
        <v>pana</v>
      </c>
    </row>
    <row r="4405">
      <c r="A4405" s="165" t="str">
        <f>analysis!C4415</f>
        <v>bhikkhu</v>
      </c>
    </row>
    <row r="4406">
      <c r="A4406" s="165" t="str">
        <f>analysis!C4416</f>
        <v>bhikkhussa</v>
      </c>
    </row>
    <row r="4407">
      <c r="A4407" s="165" t="str">
        <f>analysis!C4417</f>
        <v>jānaṃ</v>
      </c>
    </row>
    <row r="4408">
      <c r="A4408" s="165" t="str">
        <f>analysis!C4418</f>
        <v>duṭṭhullaṃ</v>
      </c>
    </row>
    <row r="4409">
      <c r="A4409" s="165" t="str">
        <f>analysis!C4419</f>
        <v>āpattiṃ</v>
      </c>
    </row>
    <row r="4410">
      <c r="A4410" s="165" t="str">
        <f>analysis!C4420</f>
        <v>paṭicchādeyya</v>
      </c>
    </row>
    <row r="4411">
      <c r="A4411" s="165" t="str">
        <f>analysis!C4421</f>
        <v>pācittiyaṃ</v>
      </c>
    </row>
    <row r="4412">
      <c r="A4412" s="165" t="str">
        <f>analysis!C4422</f>
        <v/>
      </c>
    </row>
    <row r="4413">
      <c r="A4413" s="165" t="str">
        <f>analysis!C4423</f>
        <v>yo pana bhikkhu jānaṃ ūnavīsativassaṃ puggalaṃ upasampādeyya, so ca puggalo anupasampanno, te ca bhikkhū gārayhā, idaṃ tasmiṃ pācittiyaṃ.</v>
      </c>
    </row>
    <row r="4414">
      <c r="A4414" s="165" t="str">
        <f>analysis!C4424</f>
        <v>PC 65</v>
      </c>
    </row>
    <row r="4415">
      <c r="A4415" s="165" t="str">
        <f>analysis!C4425</f>
        <v>yo</v>
      </c>
    </row>
    <row r="4416">
      <c r="A4416" s="165" t="str">
        <f>analysis!C4426</f>
        <v>pana</v>
      </c>
    </row>
    <row r="4417">
      <c r="A4417" s="165" t="str">
        <f>analysis!C4427</f>
        <v>bhikkhu</v>
      </c>
    </row>
    <row r="4418">
      <c r="A4418" s="165" t="str">
        <f>analysis!C4428</f>
        <v>jānaṃ</v>
      </c>
    </row>
    <row r="4419">
      <c r="A4419" s="165" t="str">
        <f>analysis!C4429</f>
        <v>ūnavīsativassaṃ</v>
      </c>
    </row>
    <row r="4420">
      <c r="A4420" s="165" t="str">
        <f>analysis!C4430</f>
        <v>- ūna</v>
      </c>
    </row>
    <row r="4421">
      <c r="A4421" s="165" t="str">
        <f>analysis!C4431</f>
        <v>- vīsati</v>
      </c>
    </row>
    <row r="4422">
      <c r="A4422" s="165" t="str">
        <f>analysis!C4432</f>
        <v>- vassaṃ</v>
      </c>
    </row>
    <row r="4423">
      <c r="A4423" s="165" t="str">
        <f>analysis!C4433</f>
        <v>puggalaṃ</v>
      </c>
    </row>
    <row r="4424">
      <c r="A4424" s="165" t="str">
        <f>analysis!C4434</f>
        <v>upasampādeyya</v>
      </c>
    </row>
    <row r="4425">
      <c r="A4425" s="165" t="str">
        <f>analysis!C4435</f>
        <v>so</v>
      </c>
    </row>
    <row r="4426">
      <c r="A4426" s="165" t="str">
        <f>analysis!C4436</f>
        <v>ca</v>
      </c>
    </row>
    <row r="4427">
      <c r="A4427" s="165" t="str">
        <f>analysis!C4437</f>
        <v>puggalo</v>
      </c>
    </row>
    <row r="4428">
      <c r="A4428" s="165" t="str">
        <f>analysis!C4438</f>
        <v>anupasampanno</v>
      </c>
    </row>
    <row r="4429">
      <c r="A4429" s="165" t="str">
        <f>analysis!C4439</f>
        <v>te</v>
      </c>
    </row>
    <row r="4430">
      <c r="A4430" s="165" t="str">
        <f>analysis!C4440</f>
        <v>ca</v>
      </c>
    </row>
    <row r="4431">
      <c r="A4431" s="165" t="str">
        <f>analysis!C4441</f>
        <v>bhikkhū</v>
      </c>
    </row>
    <row r="4432">
      <c r="A4432" s="165" t="str">
        <f>analysis!C4442</f>
        <v>gārayhā</v>
      </c>
    </row>
    <row r="4433">
      <c r="A4433" s="165" t="str">
        <f>analysis!C4443</f>
        <v>idaṃ</v>
      </c>
    </row>
    <row r="4434">
      <c r="A4434" s="165" t="str">
        <f>analysis!C4444</f>
        <v>tasmiṃ</v>
      </c>
    </row>
    <row r="4435">
      <c r="A4435" s="165" t="str">
        <f>analysis!C4445</f>
        <v>pācittiyaṃ</v>
      </c>
    </row>
    <row r="4436">
      <c r="A4436" s="165" t="str">
        <f>analysis!C4446</f>
        <v/>
      </c>
    </row>
    <row r="4437">
      <c r="A4437" s="165" t="str">
        <f>analysis!C4447</f>
        <v>yo pana bhikkhu jānaṃ theyyasatthena saddhiṃ saṃvidhāya ek'addhānamaggaṃ paṭipajjeyya antamaso gāmantaram'pi, pācittiyaṃ.</v>
      </c>
    </row>
    <row r="4438">
      <c r="A4438" s="165" t="str">
        <f>analysis!C4448</f>
        <v>PC 66</v>
      </c>
    </row>
    <row r="4439">
      <c r="A4439" s="165" t="str">
        <f>analysis!C4449</f>
        <v>yo</v>
      </c>
    </row>
    <row r="4440">
      <c r="A4440" s="165" t="str">
        <f>analysis!C4450</f>
        <v>pana</v>
      </c>
    </row>
    <row r="4441">
      <c r="A4441" s="165" t="str">
        <f>analysis!C4451</f>
        <v>bhikkhu</v>
      </c>
    </row>
    <row r="4442">
      <c r="A4442" s="165" t="str">
        <f>analysis!C4452</f>
        <v>jānaṃ</v>
      </c>
    </row>
    <row r="4443">
      <c r="A4443" s="165" t="str">
        <f>analysis!C4453</f>
        <v>theyyasatthena</v>
      </c>
    </row>
    <row r="4444">
      <c r="A4444" s="165" t="str">
        <f>analysis!C4454</f>
        <v>- theyya</v>
      </c>
    </row>
    <row r="4445">
      <c r="A4445" s="165" t="str">
        <f>analysis!C4455</f>
        <v>- satthena</v>
      </c>
    </row>
    <row r="4446">
      <c r="A4446" s="165" t="str">
        <f>analysis!C4456</f>
        <v>saddhiṃ</v>
      </c>
    </row>
    <row r="4447">
      <c r="A4447" s="165" t="str">
        <f>analysis!C4457</f>
        <v>saṃvidhāya</v>
      </c>
    </row>
    <row r="4448">
      <c r="A4448" s="165" t="str">
        <f>analysis!C4458</f>
        <v>ekaddhānamaggaṃ</v>
      </c>
    </row>
    <row r="4449">
      <c r="A4449" s="165" t="str">
        <f>analysis!C4459</f>
        <v>paṭipajjeyya</v>
      </c>
    </row>
    <row r="4450">
      <c r="A4450" s="165" t="str">
        <f>analysis!C4460</f>
        <v>antamaso</v>
      </c>
    </row>
    <row r="4451">
      <c r="A4451" s="165" t="str">
        <f>analysis!C4461</f>
        <v>gāmantarampi</v>
      </c>
    </row>
    <row r="4452">
      <c r="A4452" s="165" t="str">
        <f>analysis!C4462</f>
        <v>pācittiyaṃ</v>
      </c>
    </row>
    <row r="4453">
      <c r="A4453" s="165" t="str">
        <f>analysis!C4463</f>
        <v/>
      </c>
    </row>
    <row r="4454">
      <c r="A4454" s="165" t="str">
        <f>analysis!C4464</f>
        <v>yo pana bhikkhu mātugāmena saddhiṃ saṃvidhāya ekaddhānamaggaṃ paṭipajjeyya antamaso gāmantarampi, pācittiyaṃ.</v>
      </c>
    </row>
    <row r="4455">
      <c r="A4455" s="165" t="str">
        <f>analysis!C4465</f>
        <v>PC 67</v>
      </c>
    </row>
    <row r="4456">
      <c r="A4456" s="165" t="str">
        <f>analysis!C4466</f>
        <v>yo</v>
      </c>
    </row>
    <row r="4457">
      <c r="A4457" s="165" t="str">
        <f>analysis!C4467</f>
        <v>pana</v>
      </c>
    </row>
    <row r="4458">
      <c r="A4458" s="165" t="str">
        <f>analysis!C4468</f>
        <v>bhikkhu</v>
      </c>
    </row>
    <row r="4459">
      <c r="A4459" s="165" t="str">
        <f>analysis!C4469</f>
        <v>mātugāmena</v>
      </c>
    </row>
    <row r="4460">
      <c r="A4460" s="165" t="str">
        <f>analysis!C4470</f>
        <v>saddhiṃ</v>
      </c>
    </row>
    <row r="4461">
      <c r="A4461" s="165" t="str">
        <f>analysis!C4471</f>
        <v>saṃvidhāya</v>
      </c>
    </row>
    <row r="4462">
      <c r="A4462" s="165" t="str">
        <f>analysis!C4472</f>
        <v>ekaddhānamaggaṃ</v>
      </c>
    </row>
    <row r="4463">
      <c r="A4463" s="165" t="str">
        <f>analysis!C4473</f>
        <v>paṭipajjeyya</v>
      </c>
    </row>
    <row r="4464">
      <c r="A4464" s="165" t="str">
        <f>analysis!C4474</f>
        <v>antamaso</v>
      </c>
    </row>
    <row r="4465">
      <c r="A4465" s="165" t="str">
        <f>analysis!C4475</f>
        <v>gāmantarampi</v>
      </c>
    </row>
    <row r="4466">
      <c r="A4466" s="165" t="str">
        <f>analysis!C4476</f>
        <v>pācittiyaṃ</v>
      </c>
    </row>
    <row r="4467">
      <c r="A4467" s="165" t="str">
        <f>analysis!C4477</f>
        <v/>
      </c>
    </row>
    <row r="4468">
      <c r="A4468" s="165" t="str">
        <f>analysis!C4478</f>
        <v>yo pana bhikkhu evaṃ vadeyya, tath'āhaṃ bhagavatā dhammaṃ desitaṃ ājānāmi, yathā ye'me antarāyikā dhammā vuttā bhagavatā, te paṭisevato n'ālaṃ antarāyāyā'ti</v>
      </c>
    </row>
    <row r="4469">
      <c r="A4469" s="165" t="str">
        <f>analysis!C4479</f>
        <v>PC 68</v>
      </c>
    </row>
    <row r="4470">
      <c r="A4470" s="165" t="str">
        <f>analysis!C4480</f>
        <v>yo</v>
      </c>
    </row>
    <row r="4471">
      <c r="A4471" s="165" t="str">
        <f>analysis!C4481</f>
        <v>pana</v>
      </c>
    </row>
    <row r="4472">
      <c r="A4472" s="165" t="str">
        <f>analysis!C4482</f>
        <v>bhikkhu</v>
      </c>
    </row>
    <row r="4473">
      <c r="A4473" s="165" t="str">
        <f>analysis!C4483</f>
        <v>evaṃ</v>
      </c>
    </row>
    <row r="4474">
      <c r="A4474" s="165" t="str">
        <f>analysis!C4484</f>
        <v>vadeyya</v>
      </c>
    </row>
    <row r="4475">
      <c r="A4475" s="165" t="str">
        <f>analysis!C4485</f>
        <v>tathāhaṃ</v>
      </c>
    </row>
    <row r="4476">
      <c r="A4476" s="165" t="str">
        <f>analysis!C4486</f>
        <v>- tathā</v>
      </c>
    </row>
    <row r="4477">
      <c r="A4477" s="165" t="str">
        <f>analysis!C4487</f>
        <v>- ahaṃ</v>
      </c>
    </row>
    <row r="4478">
      <c r="A4478" s="165" t="str">
        <f>analysis!C4488</f>
        <v>bhagavatā</v>
      </c>
    </row>
    <row r="4479">
      <c r="A4479" s="165" t="str">
        <f>analysis!C4489</f>
        <v>dhammaṃ</v>
      </c>
    </row>
    <row r="4480">
      <c r="A4480" s="165" t="str">
        <f>analysis!C4490</f>
        <v>desitaṃ</v>
      </c>
    </row>
    <row r="4481">
      <c r="A4481" s="165" t="str">
        <f>analysis!C4491</f>
        <v>ājānāmi</v>
      </c>
    </row>
    <row r="4482">
      <c r="A4482" s="165" t="str">
        <f>analysis!C4492</f>
        <v>yathā</v>
      </c>
    </row>
    <row r="4483">
      <c r="A4483" s="165" t="str">
        <f>analysis!C4493</f>
        <v>yeme</v>
      </c>
    </row>
    <row r="4484">
      <c r="A4484" s="165" t="str">
        <f>analysis!C4494</f>
        <v>- ye</v>
      </c>
    </row>
    <row r="4485">
      <c r="A4485" s="165" t="str">
        <f>analysis!C4495</f>
        <v>- ime</v>
      </c>
    </row>
    <row r="4486">
      <c r="A4486" s="165" t="str">
        <f>analysis!C4496</f>
        <v>antarāyikā</v>
      </c>
    </row>
    <row r="4487">
      <c r="A4487" s="165" t="str">
        <f>analysis!C4497</f>
        <v>dhammā</v>
      </c>
    </row>
    <row r="4488">
      <c r="A4488" s="165" t="str">
        <f>analysis!C4498</f>
        <v>vuttā</v>
      </c>
    </row>
    <row r="4489">
      <c r="A4489" s="165" t="str">
        <f>analysis!C4499</f>
        <v>bhagavatā</v>
      </c>
    </row>
    <row r="4490">
      <c r="A4490" s="165" t="str">
        <f>analysis!C4500</f>
        <v>te</v>
      </c>
    </row>
    <row r="4491">
      <c r="A4491" s="165" t="str">
        <f>analysis!C4501</f>
        <v>paṭisevato</v>
      </c>
    </row>
    <row r="4492">
      <c r="A4492" s="165" t="str">
        <f>analysis!C4502</f>
        <v>nālaṃ</v>
      </c>
    </row>
    <row r="4493">
      <c r="A4493" s="165" t="str">
        <f>analysis!C4503</f>
        <v>- na</v>
      </c>
    </row>
    <row r="4494">
      <c r="A4494" s="165" t="str">
        <f>analysis!C4504</f>
        <v>- alaṃ</v>
      </c>
    </row>
    <row r="4495">
      <c r="A4495" s="165" t="str">
        <f>analysis!C4505</f>
        <v>antarāyāyāti</v>
      </c>
    </row>
    <row r="4496">
      <c r="A4496" s="165" t="str">
        <f>analysis!C4506</f>
        <v>- antarāyāya</v>
      </c>
    </row>
    <row r="4497">
      <c r="A4497" s="165" t="str">
        <f>analysis!C4507</f>
        <v>- iti</v>
      </c>
    </row>
    <row r="4498">
      <c r="A4498" s="165" t="str">
        <f>analysis!C4508</f>
        <v/>
      </c>
    </row>
    <row r="4499">
      <c r="A4499" s="165" t="str">
        <f>analysis!C4509</f>
        <v>so bhikkhu bhikkhūhi evam'assa vacanīyo, m'āyasmā evaṃ avaca, mā bhagavantaṃ abbhācikkhi, na hi sādhu bhagavato abbhakkhānaṃ</v>
      </c>
    </row>
    <row r="4500">
      <c r="A4500" s="165" t="str">
        <f>analysis!C4510</f>
        <v>so</v>
      </c>
    </row>
    <row r="4501">
      <c r="A4501" s="165" t="str">
        <f>analysis!C4511</f>
        <v>bhikkhu</v>
      </c>
    </row>
    <row r="4502">
      <c r="A4502" s="165" t="str">
        <f>analysis!C4512</f>
        <v>bhikkhūhi</v>
      </c>
    </row>
    <row r="4503">
      <c r="A4503" s="165" t="str">
        <f>analysis!C4513</f>
        <v>evamassa</v>
      </c>
    </row>
    <row r="4504">
      <c r="A4504" s="165" t="str">
        <f>analysis!C4514</f>
        <v>vacanīyo</v>
      </c>
    </row>
    <row r="4505">
      <c r="A4505" s="165" t="str">
        <f>analysis!C4515</f>
        <v>mā</v>
      </c>
    </row>
    <row r="4506">
      <c r="A4506" s="165" t="str">
        <f>analysis!C4516</f>
        <v>āyasmā</v>
      </c>
    </row>
    <row r="4507">
      <c r="A4507" s="165" t="str">
        <f>analysis!C4517</f>
        <v>evaṃ</v>
      </c>
    </row>
    <row r="4508">
      <c r="A4508" s="165" t="str">
        <f>analysis!C4518</f>
        <v>avaca</v>
      </c>
    </row>
    <row r="4509">
      <c r="A4509" s="165" t="str">
        <f>analysis!C4519</f>
        <v/>
      </c>
    </row>
    <row r="4510">
      <c r="A4510" s="165" t="str">
        <f>analysis!C4520</f>
        <v>so bhikkhu bhikkhūhi evam'assa vacanīyo, m'āyasmā evaṃ avaca, mā bhagavantaṃ abbhācikkhi, na hi sādhu bhagavato abbhakkhānaṃ</v>
      </c>
    </row>
    <row r="4511">
      <c r="A4511" s="165" t="str">
        <f>analysis!C4521</f>
        <v>mā</v>
      </c>
    </row>
    <row r="4512">
      <c r="A4512" s="165" t="str">
        <f>analysis!C4522</f>
        <v>bhagavantaṃ</v>
      </c>
    </row>
    <row r="4513">
      <c r="A4513" s="165" t="str">
        <f>analysis!C4523</f>
        <v>abbhācikkhi</v>
      </c>
    </row>
    <row r="4514">
      <c r="A4514" s="165" t="str">
        <f>analysis!C4524</f>
        <v>na</v>
      </c>
    </row>
    <row r="4515">
      <c r="A4515" s="165" t="str">
        <f>analysis!C4525</f>
        <v>hi</v>
      </c>
    </row>
    <row r="4516">
      <c r="A4516" s="165" t="str">
        <f>analysis!C4526</f>
        <v>sādhu</v>
      </c>
    </row>
    <row r="4517">
      <c r="A4517" s="165" t="str">
        <f>analysis!C4527</f>
        <v>bhagavato</v>
      </c>
    </row>
    <row r="4518">
      <c r="A4518" s="165" t="str">
        <f>analysis!C4528</f>
        <v>abbhakkhānaṃ</v>
      </c>
    </row>
    <row r="4519">
      <c r="A4519" s="165" t="str">
        <f>analysis!C4529</f>
        <v/>
      </c>
    </row>
    <row r="4520">
      <c r="A4520" s="165" t="str">
        <f>analysis!C4530</f>
        <v>na hi bhagavā evaṃ vadeyya, anekapariyāyena āvuso antarāyikā dhammā antarāyikā vuttā bhagavatā, alañ'ca pana te paṭisevato antarāyāyā'ti.</v>
      </c>
    </row>
    <row r="4521">
      <c r="A4521" s="165" t="str">
        <f>analysis!C4531</f>
        <v>na</v>
      </c>
    </row>
    <row r="4522">
      <c r="A4522" s="165" t="str">
        <f>analysis!C4532</f>
        <v>hi</v>
      </c>
    </row>
    <row r="4523">
      <c r="A4523" s="165" t="str">
        <f>analysis!C4533</f>
        <v>bhagavā</v>
      </c>
    </row>
    <row r="4524">
      <c r="A4524" s="165" t="str">
        <f>analysis!C4534</f>
        <v>evaṃ</v>
      </c>
    </row>
    <row r="4525">
      <c r="A4525" s="165" t="str">
        <f>analysis!C4535</f>
        <v>vadeyya</v>
      </c>
    </row>
    <row r="4526">
      <c r="A4526" s="165" t="str">
        <f>analysis!C4536</f>
        <v>anekapariyāyena</v>
      </c>
    </row>
    <row r="4527">
      <c r="A4527" s="165" t="str">
        <f>analysis!C4537</f>
        <v>āvuso</v>
      </c>
    </row>
    <row r="4528">
      <c r="A4528" s="165" t="str">
        <f>analysis!C4538</f>
        <v>antarāyikā</v>
      </c>
    </row>
    <row r="4529">
      <c r="A4529" s="165" t="str">
        <f>analysis!C4539</f>
        <v>dhammā</v>
      </c>
    </row>
    <row r="4530">
      <c r="A4530" s="165" t="str">
        <f>analysis!C4540</f>
        <v>antarāyikā</v>
      </c>
    </row>
    <row r="4531">
      <c r="A4531" s="165" t="str">
        <f>analysis!C4541</f>
        <v>vuttā</v>
      </c>
    </row>
    <row r="4532">
      <c r="A4532" s="165" t="str">
        <f>analysis!C4542</f>
        <v>bhagavatā</v>
      </c>
    </row>
    <row r="4533">
      <c r="A4533" s="165" t="str">
        <f>analysis!C4543</f>
        <v>alañca</v>
      </c>
    </row>
    <row r="4534">
      <c r="A4534" s="165" t="str">
        <f>analysis!C4544</f>
        <v>pana</v>
      </c>
    </row>
    <row r="4535">
      <c r="A4535" s="165" t="str">
        <f>analysis!C4545</f>
        <v>te</v>
      </c>
    </row>
    <row r="4536">
      <c r="A4536" s="165" t="str">
        <f>analysis!C4546</f>
        <v>paṭisevato</v>
      </c>
    </row>
    <row r="4537">
      <c r="A4537" s="165" t="str">
        <f>analysis!C4547</f>
        <v>antarāyāyāti</v>
      </c>
    </row>
    <row r="4538">
      <c r="A4538" s="165" t="str">
        <f>analysis!C4548</f>
        <v/>
      </c>
    </row>
    <row r="4539">
      <c r="A4539" s="165" t="str">
        <f>analysis!C4549</f>
        <v>evañca so bhikkhu bhikkhūhi vuccamāno tatheva paggaṇheyya, so bhikkhu bhikkhūhi yāvatatiyaṃ samanubhāsitabbo tassa paṭinissaggāya.</v>
      </c>
    </row>
    <row r="4540">
      <c r="A4540" s="165" t="str">
        <f>analysis!C4550</f>
        <v>evañca</v>
      </c>
    </row>
    <row r="4541">
      <c r="A4541" s="165" t="str">
        <f>analysis!C4551</f>
        <v>pana</v>
      </c>
    </row>
    <row r="4542">
      <c r="A4542" s="165" t="str">
        <f>analysis!C4552</f>
        <v>so</v>
      </c>
    </row>
    <row r="4543">
      <c r="A4543" s="165" t="str">
        <f>analysis!C4553</f>
        <v>bhikkhu</v>
      </c>
    </row>
    <row r="4544">
      <c r="A4544" s="165" t="str">
        <f>analysis!C4554</f>
        <v>bhikkhūhi</v>
      </c>
    </row>
    <row r="4545">
      <c r="A4545" s="165" t="str">
        <f>analysis!C4555</f>
        <v>vuccamāno</v>
      </c>
    </row>
    <row r="4546">
      <c r="A4546" s="165" t="str">
        <f>analysis!C4556</f>
        <v>tatheva</v>
      </c>
    </row>
    <row r="4547">
      <c r="A4547" s="165" t="str">
        <f>analysis!C4557</f>
        <v>paggaṇheyya</v>
      </c>
    </row>
    <row r="4548">
      <c r="A4548" s="165" t="str">
        <f>analysis!C4558</f>
        <v>so</v>
      </c>
    </row>
    <row r="4549">
      <c r="A4549" s="165" t="str">
        <f>analysis!C4559</f>
        <v>bhikkhu</v>
      </c>
    </row>
    <row r="4550">
      <c r="A4550" s="165" t="str">
        <f>analysis!C4560</f>
        <v>bhikkhūhi</v>
      </c>
    </row>
    <row r="4551">
      <c r="A4551" s="165" t="str">
        <f>analysis!C4561</f>
        <v>yāvatatiyaṃ</v>
      </c>
    </row>
    <row r="4552">
      <c r="A4552" s="165" t="str">
        <f>analysis!C4562</f>
        <v>samanubhāsitabbo</v>
      </c>
    </row>
    <row r="4553">
      <c r="A4553" s="165" t="str">
        <f>analysis!C4563</f>
        <v>tassa</v>
      </c>
    </row>
    <row r="4554">
      <c r="A4554" s="165" t="str">
        <f>analysis!C4564</f>
        <v>paṭinissaggāya</v>
      </c>
    </row>
    <row r="4555">
      <c r="A4555" s="165" t="str">
        <f>analysis!C4565</f>
        <v/>
      </c>
    </row>
    <row r="4556">
      <c r="A4556" s="165" t="str">
        <f>analysis!C4566</f>
        <v>yāvatatiyañce samanubhāsiyamāno taṃ paṭinissajjeyya, iccetaṃ kusalaṃ.</v>
      </c>
    </row>
    <row r="4557">
      <c r="A4557" s="165" t="str">
        <f>analysis!C4567</f>
        <v>yāvatatiyañce</v>
      </c>
    </row>
    <row r="4558">
      <c r="A4558" s="165" t="str">
        <f>analysis!C4568</f>
        <v>samanubhāsiyamāno</v>
      </c>
    </row>
    <row r="4559">
      <c r="A4559" s="165" t="str">
        <f>analysis!C4569</f>
        <v>taṃ</v>
      </c>
    </row>
    <row r="4560">
      <c r="A4560" s="165" t="str">
        <f>analysis!C4570</f>
        <v>paṭinissajjeyya</v>
      </c>
    </row>
    <row r="4561">
      <c r="A4561" s="165" t="str">
        <f>analysis!C4571</f>
        <v>iccetaṃ</v>
      </c>
    </row>
    <row r="4562">
      <c r="A4562" s="165" t="str">
        <f>analysis!C4572</f>
        <v>kusalaṃ</v>
      </c>
    </row>
    <row r="4563">
      <c r="A4563" s="165" t="str">
        <f>analysis!C4573</f>
        <v/>
      </c>
    </row>
    <row r="4564">
      <c r="A4564" s="165" t="str">
        <f>analysis!C4574</f>
        <v>no ce paṭinissajjeyya, pācittiyaṃ.</v>
      </c>
    </row>
    <row r="4565">
      <c r="A4565" s="165" t="str">
        <f>analysis!C4575</f>
        <v>no</v>
      </c>
    </row>
    <row r="4566">
      <c r="A4566" s="165" t="str">
        <f>analysis!C4576</f>
        <v>ce</v>
      </c>
    </row>
    <row r="4567">
      <c r="A4567" s="165" t="str">
        <f>analysis!C4577</f>
        <v>paṭinissajjeyya</v>
      </c>
    </row>
    <row r="4568">
      <c r="A4568" s="165" t="str">
        <f>analysis!C4578</f>
        <v>pācittiyaṃ</v>
      </c>
    </row>
    <row r="4569">
      <c r="A4569" s="165" t="str">
        <f>analysis!C4579</f>
        <v/>
      </c>
    </row>
    <row r="4570">
      <c r="A4570" s="165" t="str">
        <f>analysis!C4580</f>
        <v>yo pana bhikkhu jānaṃ tathāvādinā bhikkhunā akat'ānudhammena taṃ diṭṭhiṃ appaṭinissaṭṭhena saddhiṃ sambhuñjeyya vā saṃvaseyya vā saha vā seyyaṃ kappeyya, pācittiyaṃ.</v>
      </c>
    </row>
    <row r="4571">
      <c r="A4571" s="165" t="str">
        <f>analysis!C4581</f>
        <v>PC 69</v>
      </c>
    </row>
    <row r="4572">
      <c r="A4572" s="165" t="str">
        <f>analysis!C4582</f>
        <v>yo</v>
      </c>
    </row>
    <row r="4573">
      <c r="A4573" s="165" t="str">
        <f>analysis!C4583</f>
        <v>pana</v>
      </c>
    </row>
    <row r="4574">
      <c r="A4574" s="165" t="str">
        <f>analysis!C4584</f>
        <v>bhikkhu</v>
      </c>
    </row>
    <row r="4575">
      <c r="A4575" s="165" t="str">
        <f>analysis!C4585</f>
        <v>jānaṃ</v>
      </c>
    </row>
    <row r="4576">
      <c r="A4576" s="165" t="str">
        <f>analysis!C4586</f>
        <v>tathāvādinā</v>
      </c>
    </row>
    <row r="4577">
      <c r="A4577" s="165" t="str">
        <f>analysis!C4587</f>
        <v>- tathā</v>
      </c>
    </row>
    <row r="4578">
      <c r="A4578" s="165" t="str">
        <f>analysis!C4588</f>
        <v>- vādinā</v>
      </c>
    </row>
    <row r="4579">
      <c r="A4579" s="165" t="str">
        <f>analysis!C4589</f>
        <v>bhikkhunā</v>
      </c>
    </row>
    <row r="4580">
      <c r="A4580" s="165" t="str">
        <f>analysis!C4590</f>
        <v>akatānudhammena</v>
      </c>
    </row>
    <row r="4581">
      <c r="A4581" s="165" t="str">
        <f>analysis!C4591</f>
        <v>- akata</v>
      </c>
    </row>
    <row r="4582">
      <c r="A4582" s="165" t="str">
        <f>analysis!C4592</f>
        <v>- anudhammena</v>
      </c>
    </row>
    <row r="4583">
      <c r="A4583" s="165" t="str">
        <f>analysis!C4593</f>
        <v>taṃ</v>
      </c>
    </row>
    <row r="4584">
      <c r="A4584" s="165" t="str">
        <f>analysis!C4594</f>
        <v>diṭṭhiṃ</v>
      </c>
    </row>
    <row r="4585">
      <c r="A4585" s="165" t="str">
        <f>analysis!C4595</f>
        <v>appaṭinissaṭṭhena</v>
      </c>
    </row>
    <row r="4586">
      <c r="A4586" s="165" t="str">
        <f>analysis!C4596</f>
        <v>saddhiṃ</v>
      </c>
    </row>
    <row r="4587">
      <c r="A4587" s="165" t="str">
        <f>analysis!C4597</f>
        <v>sambhuñjeyya</v>
      </c>
    </row>
    <row r="4588">
      <c r="A4588" s="165" t="str">
        <f>analysis!C4598</f>
        <v>vā</v>
      </c>
    </row>
    <row r="4589">
      <c r="A4589" s="165" t="str">
        <f>analysis!C4599</f>
        <v>saṃvaseyya</v>
      </c>
    </row>
    <row r="4590">
      <c r="A4590" s="165" t="str">
        <f>analysis!C4600</f>
        <v>vā</v>
      </c>
    </row>
    <row r="4591">
      <c r="A4591" s="165" t="str">
        <f>analysis!C4601</f>
        <v>saha</v>
      </c>
    </row>
    <row r="4592">
      <c r="A4592" s="165" t="str">
        <f>analysis!C4602</f>
        <v>vā</v>
      </c>
    </row>
    <row r="4593">
      <c r="A4593" s="165" t="str">
        <f>analysis!C4603</f>
        <v>seyyaṃ</v>
      </c>
    </row>
    <row r="4594">
      <c r="A4594" s="165" t="str">
        <f>analysis!C4604</f>
        <v>kappeyya</v>
      </c>
    </row>
    <row r="4595">
      <c r="A4595" s="165" t="str">
        <f>analysis!C4605</f>
        <v>pācittiyaṃ</v>
      </c>
    </row>
    <row r="4596">
      <c r="A4596" s="165" t="str">
        <f>analysis!C4606</f>
        <v/>
      </c>
    </row>
    <row r="4597">
      <c r="A4597" s="165" t="str">
        <f>analysis!C4607</f>
        <v>samaṇ'uddeso'pi ce evaṃ vadeyya, tath'āhaṃ bhagavatā dhammaṃ desitaṃ ājānāmi, yathā ye'me antarāyikā dhammā vuttā bhagavatā, te paṭisevato n'ālaṃ antarāyāyā'ti</v>
      </c>
    </row>
    <row r="4598">
      <c r="A4598" s="165" t="str">
        <f>analysis!C4608</f>
        <v>PC 70</v>
      </c>
    </row>
    <row r="4599">
      <c r="A4599" s="165" t="str">
        <f>analysis!C4609</f>
        <v>samaṇuddesopi</v>
      </c>
    </row>
    <row r="4600">
      <c r="A4600" s="165" t="str">
        <f>analysis!C4610</f>
        <v>- samaṇuddeso</v>
      </c>
    </row>
    <row r="4601">
      <c r="A4601" s="165" t="str">
        <f>analysis!C4611</f>
        <v>- samaṇa</v>
      </c>
    </row>
    <row r="4602">
      <c r="A4602" s="165" t="str">
        <f>analysis!C4612</f>
        <v>- uddeso</v>
      </c>
    </row>
    <row r="4603">
      <c r="A4603" s="165" t="str">
        <f>analysis!C4613</f>
        <v>- api</v>
      </c>
    </row>
    <row r="4604">
      <c r="A4604" s="165" t="str">
        <f>analysis!C4614</f>
        <v>ce</v>
      </c>
    </row>
    <row r="4605">
      <c r="A4605" s="165" t="str">
        <f>analysis!C4615</f>
        <v>evaṃ</v>
      </c>
    </row>
    <row r="4606">
      <c r="A4606" s="165" t="str">
        <f>analysis!C4616</f>
        <v>vadeyya</v>
      </c>
    </row>
    <row r="4607">
      <c r="A4607" s="165" t="str">
        <f>analysis!C4617</f>
        <v>tathāhaṃ</v>
      </c>
    </row>
    <row r="4608">
      <c r="A4608" s="165" t="str">
        <f>analysis!C4618</f>
        <v>bhagavatā</v>
      </c>
    </row>
    <row r="4609">
      <c r="A4609" s="165" t="str">
        <f>analysis!C4619</f>
        <v>dhammaṃ</v>
      </c>
    </row>
    <row r="4610">
      <c r="A4610" s="165" t="str">
        <f>analysis!C4620</f>
        <v>desitaṃ</v>
      </c>
    </row>
    <row r="4611">
      <c r="A4611" s="165" t="str">
        <f>analysis!C4621</f>
        <v>ājānāmi</v>
      </c>
    </row>
    <row r="4612">
      <c r="A4612" s="165" t="str">
        <f>analysis!C4622</f>
        <v>yathā</v>
      </c>
    </row>
    <row r="4613">
      <c r="A4613" s="165" t="str">
        <f>analysis!C4623</f>
        <v>yeme</v>
      </c>
    </row>
    <row r="4614">
      <c r="A4614" s="165" t="str">
        <f>analysis!C4624</f>
        <v>antarāyikā</v>
      </c>
    </row>
    <row r="4615">
      <c r="A4615" s="165" t="str">
        <f>analysis!C4625</f>
        <v>dhammā</v>
      </c>
    </row>
    <row r="4616">
      <c r="A4616" s="165" t="str">
        <f>analysis!C4626</f>
        <v>vuttā</v>
      </c>
    </row>
    <row r="4617">
      <c r="A4617" s="165" t="str">
        <f>analysis!C4627</f>
        <v>bhagavatā</v>
      </c>
    </row>
    <row r="4618">
      <c r="A4618" s="165" t="str">
        <f>analysis!C4628</f>
        <v>te</v>
      </c>
    </row>
    <row r="4619">
      <c r="A4619" s="165" t="str">
        <f>analysis!C4629</f>
        <v>paṭisevato</v>
      </c>
    </row>
    <row r="4620">
      <c r="A4620" s="165" t="str">
        <f>analysis!C4630</f>
        <v>nālaṃ</v>
      </c>
    </row>
    <row r="4621">
      <c r="A4621" s="165" t="str">
        <f>analysis!C4631</f>
        <v>antarāyāyāti</v>
      </c>
    </row>
    <row r="4622">
      <c r="A4622" s="165" t="str">
        <f>analysis!C4632</f>
        <v/>
      </c>
    </row>
    <row r="4623">
      <c r="A4623" s="165" t="str">
        <f>analysis!C4633</f>
        <v>so samaṇ'uddeso bhikkhūhi evam'assa vacanīyo, m'āvuso, samaṇ'uddesa evaṃ avaca</v>
      </c>
    </row>
    <row r="4624">
      <c r="A4624" s="165" t="str">
        <f>analysis!C4634</f>
        <v>so</v>
      </c>
    </row>
    <row r="4625">
      <c r="A4625" s="165" t="str">
        <f>analysis!C4635</f>
        <v>samaṇuddeso</v>
      </c>
    </row>
    <row r="4626">
      <c r="A4626" s="165" t="str">
        <f>analysis!C4636</f>
        <v>bhikkhūhi</v>
      </c>
    </row>
    <row r="4627">
      <c r="A4627" s="165" t="str">
        <f>analysis!C4637</f>
        <v>evamassa</v>
      </c>
    </row>
    <row r="4628">
      <c r="A4628" s="165" t="str">
        <f>analysis!C4638</f>
        <v>vacanīyo</v>
      </c>
    </row>
    <row r="4629">
      <c r="A4629" s="165" t="str">
        <f>analysis!C4639</f>
        <v>mā</v>
      </c>
    </row>
    <row r="4630">
      <c r="A4630" s="165" t="str">
        <f>analysis!C4640</f>
        <v>āvuso</v>
      </c>
    </row>
    <row r="4631">
      <c r="A4631" s="165" t="str">
        <f>analysis!C4641</f>
        <v>samaṇuddesa</v>
      </c>
    </row>
    <row r="4632">
      <c r="A4632" s="165" t="str">
        <f>analysis!C4642</f>
        <v>evaṃ</v>
      </c>
    </row>
    <row r="4633">
      <c r="A4633" s="165" t="str">
        <f>analysis!C4643</f>
        <v>avaca</v>
      </c>
    </row>
    <row r="4634">
      <c r="A4634" s="165" t="str">
        <f>analysis!C4644</f>
        <v/>
      </c>
    </row>
    <row r="4635">
      <c r="A4635" s="165" t="str">
        <f>analysis!C4645</f>
        <v>mā bhagavantaṃ abbhācikkhi, na hi sādhu bhagavato abbhakkhānaṃ, na hi bhagavā evaṃ vadeyya</v>
      </c>
    </row>
    <row r="4636">
      <c r="A4636" s="165" t="str">
        <f>analysis!C4646</f>
        <v>mā</v>
      </c>
    </row>
    <row r="4637">
      <c r="A4637" s="165" t="str">
        <f>analysis!C4647</f>
        <v>bhagavantaṃ</v>
      </c>
    </row>
    <row r="4638">
      <c r="A4638" s="165" t="str">
        <f>analysis!C4648</f>
        <v>abbhācikkhi</v>
      </c>
    </row>
    <row r="4639">
      <c r="A4639" s="165" t="str">
        <f>analysis!C4649</f>
        <v>na</v>
      </c>
    </row>
    <row r="4640">
      <c r="A4640" s="165" t="str">
        <f>analysis!C4650</f>
        <v>hi</v>
      </c>
    </row>
    <row r="4641">
      <c r="A4641" s="165" t="str">
        <f>analysis!C4651</f>
        <v>sādhu</v>
      </c>
    </row>
    <row r="4642">
      <c r="A4642" s="165" t="str">
        <f>analysis!C4652</f>
        <v>bhagavato</v>
      </c>
    </row>
    <row r="4643">
      <c r="A4643" s="165" t="str">
        <f>analysis!C4653</f>
        <v>abbhakkhānaṃ</v>
      </c>
    </row>
    <row r="4644">
      <c r="A4644" s="165" t="str">
        <f>analysis!C4654</f>
        <v>na</v>
      </c>
    </row>
    <row r="4645">
      <c r="A4645" s="165" t="str">
        <f>analysis!C4655</f>
        <v>hi</v>
      </c>
    </row>
    <row r="4646">
      <c r="A4646" s="165" t="str">
        <f>analysis!C4656</f>
        <v>bhagavā</v>
      </c>
    </row>
    <row r="4647">
      <c r="A4647" s="165" t="str">
        <f>analysis!C4657</f>
        <v>evaṃ</v>
      </c>
    </row>
    <row r="4648">
      <c r="A4648" s="165" t="str">
        <f>analysis!C4658</f>
        <v>vadeyya</v>
      </c>
    </row>
    <row r="4649">
      <c r="A4649" s="165" t="str">
        <f>analysis!C4659</f>
        <v/>
      </c>
    </row>
    <row r="4650">
      <c r="A4650" s="165" t="str">
        <f>analysis!C4660</f>
        <v>anekapariyāyena āvuso, samaṇuddesa antarāyikā dhammā antarāyikā vuttā bhagavatā, alañca pana te paṭisevato antarāyāyā’ti</v>
      </c>
    </row>
    <row r="4651">
      <c r="A4651" s="165" t="str">
        <f>analysis!C4661</f>
        <v>anekapariyāyena</v>
      </c>
    </row>
    <row r="4652">
      <c r="A4652" s="165" t="str">
        <f>analysis!C4662</f>
        <v>āvuso</v>
      </c>
    </row>
    <row r="4653">
      <c r="A4653" s="165" t="str">
        <f>analysis!C4663</f>
        <v>samaṇuddesa</v>
      </c>
    </row>
    <row r="4654">
      <c r="A4654" s="165" t="str">
        <f>analysis!C4664</f>
        <v>antarāyikā</v>
      </c>
    </row>
    <row r="4655">
      <c r="A4655" s="165" t="str">
        <f>analysis!C4665</f>
        <v>dhammā</v>
      </c>
    </row>
    <row r="4656">
      <c r="A4656" s="165" t="str">
        <f>analysis!C4666</f>
        <v>antarāyikā</v>
      </c>
    </row>
    <row r="4657">
      <c r="A4657" s="165" t="str">
        <f>analysis!C4667</f>
        <v>vuttā</v>
      </c>
    </row>
    <row r="4658">
      <c r="A4658" s="165" t="str">
        <f>analysis!C4668</f>
        <v>bhagavatā</v>
      </c>
    </row>
    <row r="4659">
      <c r="A4659" s="165" t="str">
        <f>analysis!C4669</f>
        <v>alañca</v>
      </c>
    </row>
    <row r="4660">
      <c r="A4660" s="165" t="str">
        <f>analysis!C4670</f>
        <v>pana</v>
      </c>
    </row>
    <row r="4661">
      <c r="A4661" s="165" t="str">
        <f>analysis!C4671</f>
        <v>te</v>
      </c>
    </row>
    <row r="4662">
      <c r="A4662" s="165" t="str">
        <f>analysis!C4672</f>
        <v>paṭisevato</v>
      </c>
    </row>
    <row r="4663">
      <c r="A4663" s="165" t="str">
        <f>analysis!C4673</f>
        <v>antarāyāyāti</v>
      </c>
    </row>
    <row r="4664">
      <c r="A4664" s="165" t="str">
        <f>analysis!C4674</f>
        <v/>
      </c>
    </row>
    <row r="4665">
      <c r="A4665" s="165" t="str">
        <f>analysis!C4675</f>
        <v>evañca so samaṇuddeso bhikkhūhi vuccamāno tatheva paggaṇheyya</v>
      </c>
    </row>
    <row r="4666">
      <c r="A4666" s="165" t="str">
        <f>analysis!C4676</f>
        <v>evañca</v>
      </c>
    </row>
    <row r="4667">
      <c r="A4667" s="165" t="str">
        <f>analysis!C4677</f>
        <v>pana</v>
      </c>
    </row>
    <row r="4668">
      <c r="A4668" s="165" t="str">
        <f>analysis!C4678</f>
        <v>so</v>
      </c>
    </row>
    <row r="4669">
      <c r="A4669" s="165" t="str">
        <f>analysis!C4679</f>
        <v>samaṇuddeso</v>
      </c>
    </row>
    <row r="4670">
      <c r="A4670" s="165" t="str">
        <f>analysis!C4680</f>
        <v>bhikkhūhi</v>
      </c>
    </row>
    <row r="4671">
      <c r="A4671" s="165" t="str">
        <f>analysis!C4681</f>
        <v>vuccamāno</v>
      </c>
    </row>
    <row r="4672">
      <c r="A4672" s="165" t="str">
        <f>analysis!C4682</f>
        <v>tatheva</v>
      </c>
    </row>
    <row r="4673">
      <c r="A4673" s="165" t="str">
        <f>analysis!C4683</f>
        <v>paggaṇheyya</v>
      </c>
    </row>
    <row r="4674">
      <c r="A4674" s="165" t="str">
        <f>analysis!C4684</f>
        <v>so</v>
      </c>
    </row>
    <row r="4675">
      <c r="A4675" s="165" t="str">
        <f>analysis!C4685</f>
        <v>samaṇuddeso</v>
      </c>
    </row>
    <row r="4676">
      <c r="A4676" s="165" t="str">
        <f>analysis!C4686</f>
        <v>bhikkhūhi</v>
      </c>
    </row>
    <row r="4677">
      <c r="A4677" s="165" t="str">
        <f>analysis!C4687</f>
        <v>evamassa</v>
      </c>
    </row>
    <row r="4678">
      <c r="A4678" s="165" t="str">
        <f>analysis!C4688</f>
        <v>vacanīyo</v>
      </c>
    </row>
    <row r="4679">
      <c r="A4679" s="165" t="str">
        <f>analysis!C4689</f>
        <v/>
      </c>
    </row>
    <row r="4680">
      <c r="A4680" s="165" t="str">
        <f>analysis!C4690</f>
        <v>so samaṇ'uddeso bhikkhūhi evam'assa vacanīyo, ajja't'agge te, āvuso, samaṇ'uddesa na c'eva so bhagavā satthā apadisitabbo</v>
      </c>
    </row>
    <row r="4681">
      <c r="A4681" s="165" t="str">
        <f>analysis!C4691</f>
        <v>ajjatagge</v>
      </c>
    </row>
    <row r="4682">
      <c r="A4682" s="165" t="str">
        <f>analysis!C4692</f>
        <v>- ajja</v>
      </c>
    </row>
    <row r="4683">
      <c r="A4683" s="165" t="str">
        <f>analysis!C4693</f>
        <v>- agge</v>
      </c>
    </row>
    <row r="4684">
      <c r="A4684" s="165" t="str">
        <f>analysis!C4694</f>
        <v>te</v>
      </c>
    </row>
    <row r="4685">
      <c r="A4685" s="165" t="str">
        <f>analysis!C4695</f>
        <v>āvuso</v>
      </c>
    </row>
    <row r="4686">
      <c r="A4686" s="165" t="str">
        <f>analysis!C4696</f>
        <v>samaṇuddesa</v>
      </c>
    </row>
    <row r="4687">
      <c r="A4687" s="165" t="str">
        <f>analysis!C4697</f>
        <v>na</v>
      </c>
    </row>
    <row r="4688">
      <c r="A4688" s="165" t="str">
        <f>analysis!C4698</f>
        <v>ceva</v>
      </c>
    </row>
    <row r="4689">
      <c r="A4689" s="165" t="str">
        <f>analysis!C4699</f>
        <v>so</v>
      </c>
    </row>
    <row r="4690">
      <c r="A4690" s="165" t="str">
        <f>analysis!C4700</f>
        <v>bhagavā</v>
      </c>
    </row>
    <row r="4691">
      <c r="A4691" s="165" t="str">
        <f>analysis!C4701</f>
        <v>satthā</v>
      </c>
    </row>
    <row r="4692">
      <c r="A4692" s="165" t="str">
        <f>analysis!C4702</f>
        <v>apadisitabbo</v>
      </c>
    </row>
    <row r="4693">
      <c r="A4693" s="165" t="str">
        <f>analysis!C4703</f>
        <v/>
      </c>
    </row>
    <row r="4694">
      <c r="A4694" s="165" t="str">
        <f>analysis!C4704</f>
        <v>yam'pi c'aññe samaṇ'uddesā labhanti bhikkhūhi saddhiṃ dirattatirattaṃ sahaseyyaṃ, s'āpi te n'atthi, cara pi're, vinassā'ti.</v>
      </c>
    </row>
    <row r="4695">
      <c r="A4695" s="165" t="str">
        <f>analysis!C4705</f>
        <v>yampi</v>
      </c>
    </row>
    <row r="4696">
      <c r="A4696" s="165" t="str">
        <f>analysis!C4706</f>
        <v>- yaṃ</v>
      </c>
    </row>
    <row r="4697">
      <c r="A4697" s="165" t="str">
        <f>analysis!C4707</f>
        <v>- api</v>
      </c>
    </row>
    <row r="4698">
      <c r="A4698" s="165" t="str">
        <f>analysis!C4708</f>
        <v>caññe</v>
      </c>
    </row>
    <row r="4699">
      <c r="A4699" s="165" t="str">
        <f>analysis!C4709</f>
        <v>- ca</v>
      </c>
    </row>
    <row r="4700">
      <c r="A4700" s="165" t="str">
        <f>analysis!C4710</f>
        <v>- aññe</v>
      </c>
    </row>
    <row r="4701">
      <c r="A4701" s="165" t="str">
        <f>analysis!C4711</f>
        <v>samaṇuddesā</v>
      </c>
    </row>
    <row r="4702">
      <c r="A4702" s="165" t="str">
        <f>analysis!C4712</f>
        <v>labhanti</v>
      </c>
    </row>
    <row r="4703">
      <c r="A4703" s="165" t="str">
        <f>analysis!C4713</f>
        <v>bhikkhūhi</v>
      </c>
    </row>
    <row r="4704">
      <c r="A4704" s="165" t="str">
        <f>analysis!C4714</f>
        <v>saddhiṃ</v>
      </c>
    </row>
    <row r="4705">
      <c r="A4705" s="165" t="str">
        <f>analysis!C4715</f>
        <v>dirattatirattaṃ</v>
      </c>
    </row>
    <row r="4706">
      <c r="A4706" s="165" t="str">
        <f>analysis!C4716</f>
        <v>sahaseyyaṃ</v>
      </c>
    </row>
    <row r="4707">
      <c r="A4707" s="165" t="str">
        <f>analysis!C4717</f>
        <v>sāpi</v>
      </c>
    </row>
    <row r="4708">
      <c r="A4708" s="165" t="str">
        <f>analysis!C4718</f>
        <v>- sā</v>
      </c>
    </row>
    <row r="4709">
      <c r="A4709" s="165" t="str">
        <f>analysis!C4719</f>
        <v>- api</v>
      </c>
    </row>
    <row r="4710">
      <c r="A4710" s="165" t="str">
        <f>analysis!C4720</f>
        <v>te</v>
      </c>
    </row>
    <row r="4711">
      <c r="A4711" s="165" t="str">
        <f>analysis!C4721</f>
        <v>natthi</v>
      </c>
    </row>
    <row r="4712">
      <c r="A4712" s="165" t="str">
        <f>analysis!C4722</f>
        <v>carapire</v>
      </c>
    </row>
    <row r="4713">
      <c r="A4713" s="165" t="str">
        <f>analysis!C4723</f>
        <v>cara</v>
      </c>
    </row>
    <row r="4714">
      <c r="A4714" s="165" t="str">
        <f>analysis!C4724</f>
        <v>pire</v>
      </c>
    </row>
    <row r="4715">
      <c r="A4715" s="165" t="str">
        <f>analysis!C4725</f>
        <v>- api</v>
      </c>
    </row>
    <row r="4716">
      <c r="A4716" s="165" t="str">
        <f>analysis!C4726</f>
        <v>- are</v>
      </c>
    </row>
    <row r="4717">
      <c r="A4717" s="165" t="str">
        <f>analysis!C4727</f>
        <v>vinassāti</v>
      </c>
    </row>
    <row r="4718">
      <c r="A4718" s="165" t="str">
        <f>analysis!C4728</f>
        <v>- vinassa</v>
      </c>
    </row>
    <row r="4719">
      <c r="A4719" s="165" t="str">
        <f>analysis!C4729</f>
        <v>- iti</v>
      </c>
    </row>
    <row r="4720">
      <c r="A4720" s="165" t="str">
        <f>analysis!C4730</f>
        <v/>
      </c>
    </row>
    <row r="4721">
      <c r="A4721" s="165" t="str">
        <f>analysis!C4731</f>
        <v>yo pana bhikkhu jānaṃ tathānāsitaṃ samaṇ'uddesaṃ upalāpeyya vā, upaṭṭhāpeyya vā, sambhuñjeyya vā, saha vā seyyaṃ kappeyya, pācittiyaṃ.</v>
      </c>
    </row>
    <row r="4722">
      <c r="A4722" s="165" t="str">
        <f>analysis!C4732</f>
        <v>yo</v>
      </c>
    </row>
    <row r="4723">
      <c r="A4723" s="165" t="str">
        <f>analysis!C4733</f>
        <v>pana</v>
      </c>
    </row>
    <row r="4724">
      <c r="A4724" s="165" t="str">
        <f>analysis!C4734</f>
        <v>bhikkhu</v>
      </c>
    </row>
    <row r="4725">
      <c r="A4725" s="165" t="str">
        <f>analysis!C4735</f>
        <v>jānaṃ</v>
      </c>
    </row>
    <row r="4726">
      <c r="A4726" s="165" t="str">
        <f>analysis!C4736</f>
        <v>tathānāsitaṃ</v>
      </c>
    </row>
    <row r="4727">
      <c r="A4727" s="165" t="str">
        <f>analysis!C4737</f>
        <v>- tathā</v>
      </c>
    </row>
    <row r="4728">
      <c r="A4728" s="165" t="str">
        <f>analysis!C4738</f>
        <v>- nāsitaṃ</v>
      </c>
    </row>
    <row r="4729">
      <c r="A4729" s="165" t="str">
        <f>analysis!C4739</f>
        <v>samaṇuddesaṃ</v>
      </c>
    </row>
    <row r="4730">
      <c r="A4730" s="165" t="str">
        <f>analysis!C4740</f>
        <v>upalāpeyya</v>
      </c>
    </row>
    <row r="4731">
      <c r="A4731" s="165" t="str">
        <f>analysis!C4741</f>
        <v>vā</v>
      </c>
    </row>
    <row r="4732">
      <c r="A4732" s="165" t="str">
        <f>analysis!C4742</f>
        <v>upaṭṭhāpeyya</v>
      </c>
    </row>
    <row r="4733">
      <c r="A4733" s="165" t="str">
        <f>analysis!C4743</f>
        <v>vā</v>
      </c>
    </row>
    <row r="4734">
      <c r="A4734" s="165" t="str">
        <f>analysis!C4744</f>
        <v>sambhuñjeyya</v>
      </c>
    </row>
    <row r="4735">
      <c r="A4735" s="165" t="str">
        <f>analysis!C4745</f>
        <v>vā</v>
      </c>
    </row>
    <row r="4736">
      <c r="A4736" s="165" t="str">
        <f>analysis!C4746</f>
        <v>saha</v>
      </c>
    </row>
    <row r="4737">
      <c r="A4737" s="165" t="str">
        <f>analysis!C4747</f>
        <v>vā</v>
      </c>
    </row>
    <row r="4738">
      <c r="A4738" s="165" t="str">
        <f>analysis!C4748</f>
        <v>seyyaṃ</v>
      </c>
    </row>
    <row r="4739">
      <c r="A4739" s="165" t="str">
        <f>analysis!C4749</f>
        <v>kappeyya</v>
      </c>
    </row>
    <row r="4740">
      <c r="A4740" s="165" t="str">
        <f>analysis!C4750</f>
        <v>pācittiyaṃ</v>
      </c>
    </row>
    <row r="4741">
      <c r="A4741" s="165" t="str">
        <f>analysis!C4751</f>
        <v/>
      </c>
    </row>
    <row r="4742">
      <c r="A4742" s="165" t="str">
        <f>analysis!C4752</f>
        <v>sappāṇakavaggo sattamo.</v>
      </c>
    </row>
    <row r="4743">
      <c r="A4743" s="165" t="str">
        <f>analysis!C4753</f>
        <v>sappāṇakavaggo</v>
      </c>
    </row>
    <row r="4744">
      <c r="A4744" s="165" t="str">
        <f>analysis!C4754</f>
        <v>- sappāṇaka</v>
      </c>
    </row>
    <row r="4745">
      <c r="A4745" s="165" t="str">
        <f>analysis!C4755</f>
        <v>- vaggo</v>
      </c>
    </row>
    <row r="4746">
      <c r="A4746" s="165" t="str">
        <f>analysis!C4756</f>
        <v>sattamo</v>
      </c>
    </row>
    <row r="4747">
      <c r="A4747" s="165" t="str">
        <f>analysis!C4757</f>
        <v/>
      </c>
    </row>
    <row r="4748">
      <c r="A4748" s="165" t="str">
        <f>analysis!C4758</f>
        <v>yo pana bhikkhu bhikkhūhi sahadhammikaṃ vuccamāno evaṃ vadeyya, na tāv'āhaṃ, āvuso, etasmiṃ sikkhāpade sikkhissāmi, yāva na aññaṃ bhikkhuṃ vyattaṃ vinayadharaṃ paripucchāmī'ti, pācittiyaṃ.</v>
      </c>
    </row>
    <row r="4749">
      <c r="A4749" s="165" t="str">
        <f>analysis!C4759</f>
        <v>PC 71</v>
      </c>
    </row>
    <row r="4750">
      <c r="A4750" s="165" t="str">
        <f>analysis!C4760</f>
        <v>yo</v>
      </c>
    </row>
    <row r="4751">
      <c r="A4751" s="165" t="str">
        <f>analysis!C4761</f>
        <v>pana</v>
      </c>
    </row>
    <row r="4752">
      <c r="A4752" s="165" t="str">
        <f>analysis!C4762</f>
        <v>bhikkhu</v>
      </c>
    </row>
    <row r="4753">
      <c r="A4753" s="165" t="str">
        <f>analysis!C4763</f>
        <v>bhikkhūhi</v>
      </c>
    </row>
    <row r="4754">
      <c r="A4754" s="165" t="str">
        <f>analysis!C4764</f>
        <v>sahadhammikaṃ</v>
      </c>
    </row>
    <row r="4755">
      <c r="A4755" s="165" t="str">
        <f>analysis!C4765</f>
        <v>vuccamāno</v>
      </c>
    </row>
    <row r="4756">
      <c r="A4756" s="165" t="str">
        <f>analysis!C4766</f>
        <v>evaṃ</v>
      </c>
    </row>
    <row r="4757">
      <c r="A4757" s="165" t="str">
        <f>analysis!C4767</f>
        <v>vadeyya</v>
      </c>
    </row>
    <row r="4758">
      <c r="A4758" s="165" t="str">
        <f>analysis!C4768</f>
        <v>na</v>
      </c>
    </row>
    <row r="4759">
      <c r="A4759" s="165" t="str">
        <f>analysis!C4769</f>
        <v>tāvāhaṃ</v>
      </c>
    </row>
    <row r="4760">
      <c r="A4760" s="165" t="str">
        <f>analysis!C4770</f>
        <v>- tāva</v>
      </c>
    </row>
    <row r="4761">
      <c r="A4761" s="165" t="str">
        <f>analysis!C4771</f>
        <v>- ahaṃ</v>
      </c>
    </row>
    <row r="4762">
      <c r="A4762" s="165" t="str">
        <f>analysis!C4772</f>
        <v>āvuso</v>
      </c>
    </row>
    <row r="4763">
      <c r="A4763" s="165" t="str">
        <f>analysis!C4773</f>
        <v>etasmiṃ</v>
      </c>
    </row>
    <row r="4764">
      <c r="A4764" s="165" t="str">
        <f>analysis!C4774</f>
        <v>sikkhāpade</v>
      </c>
    </row>
    <row r="4765">
      <c r="A4765" s="165" t="str">
        <f>analysis!C4775</f>
        <v>- sikkhā</v>
      </c>
    </row>
    <row r="4766">
      <c r="A4766" s="165" t="str">
        <f>analysis!C4776</f>
        <v>- pade</v>
      </c>
    </row>
    <row r="4767">
      <c r="A4767" s="165" t="str">
        <f>analysis!C4777</f>
        <v>sikkhissāmi</v>
      </c>
    </row>
    <row r="4768">
      <c r="A4768" s="165" t="str">
        <f>analysis!C4778</f>
        <v>yāva</v>
      </c>
    </row>
    <row r="4769">
      <c r="A4769" s="165" t="str">
        <f>analysis!C4779</f>
        <v>na</v>
      </c>
    </row>
    <row r="4770">
      <c r="A4770" s="165" t="str">
        <f>analysis!C4780</f>
        <v>aññaṃ</v>
      </c>
    </row>
    <row r="4771">
      <c r="A4771" s="165" t="str">
        <f>analysis!C4781</f>
        <v>bhikkhuṃ</v>
      </c>
    </row>
    <row r="4772">
      <c r="A4772" s="165" t="str">
        <f>analysis!C4782</f>
        <v>vyattaṃ</v>
      </c>
    </row>
    <row r="4773">
      <c r="A4773" s="165" t="str">
        <f>analysis!C4783</f>
        <v>vinayadharaṃ</v>
      </c>
    </row>
    <row r="4774">
      <c r="A4774" s="165" t="str">
        <f>analysis!C4784</f>
        <v>- vinaya</v>
      </c>
    </row>
    <row r="4775">
      <c r="A4775" s="165" t="str">
        <f>analysis!C4785</f>
        <v>- dharaṃ</v>
      </c>
    </row>
    <row r="4776">
      <c r="A4776" s="165" t="str">
        <f>analysis!C4786</f>
        <v>paripucchāmīti</v>
      </c>
    </row>
    <row r="4777">
      <c r="A4777" s="165" t="str">
        <f>analysis!C4787</f>
        <v>paripucchāmi</v>
      </c>
    </row>
    <row r="4778">
      <c r="A4778" s="165" t="str">
        <f>analysis!C4788</f>
        <v>pācittiyaṃ</v>
      </c>
    </row>
    <row r="4779">
      <c r="A4779" s="165" t="str">
        <f>analysis!C4789</f>
        <v/>
      </c>
    </row>
    <row r="4780">
      <c r="A4780" s="165" t="str">
        <f>analysis!C4790</f>
        <v>sikkhamānena, bhikkhave, bhikkhunā aññātabbaṃ paripucchitabbaṃ paripañhitabbaṃ, ayaṃ tattha sāmīci.</v>
      </c>
    </row>
    <row r="4781">
      <c r="A4781" s="165" t="str">
        <f>analysis!C4791</f>
        <v>sikkhamānena</v>
      </c>
    </row>
    <row r="4782">
      <c r="A4782" s="165" t="str">
        <f>analysis!C4792</f>
        <v>bhikkhave</v>
      </c>
    </row>
    <row r="4783">
      <c r="A4783" s="165" t="str">
        <f>analysis!C4793</f>
        <v>bhikkhunā</v>
      </c>
    </row>
    <row r="4784">
      <c r="A4784" s="165" t="str">
        <f>analysis!C4794</f>
        <v>aññātabbaṃ</v>
      </c>
    </row>
    <row r="4785">
      <c r="A4785" s="165" t="str">
        <f>analysis!C4795</f>
        <v>paripucchitabbaṃ</v>
      </c>
    </row>
    <row r="4786">
      <c r="A4786" s="165" t="str">
        <f>analysis!C4796</f>
        <v>paripañhitabbaṃ</v>
      </c>
    </row>
    <row r="4787">
      <c r="A4787" s="165" t="str">
        <f>analysis!C4797</f>
        <v>ayaṃ</v>
      </c>
    </row>
    <row r="4788">
      <c r="A4788" s="165" t="str">
        <f>analysis!C4798</f>
        <v>tattha</v>
      </c>
    </row>
    <row r="4789">
      <c r="A4789" s="165" t="str">
        <f>analysis!C4799</f>
        <v>sāmīci</v>
      </c>
    </row>
    <row r="4790">
      <c r="A4790" s="165" t="str">
        <f>analysis!C4800</f>
        <v/>
      </c>
    </row>
    <row r="4791">
      <c r="A4791" s="165" t="str">
        <f>analysis!C4801</f>
        <v>yo pana bhikkhu pātimokkhe uddissamāne evaṃ vadeyya, kiṃ pan'imehi khudd'ānukhuddakehi sikkhāpadehi uddiṭṭhehi, yāva'd'eva kukkuccāya vihesāya vilekhāya saṃvattantī'ti, sikkhāpadavivaṇṇake pācittiyaṃ.</v>
      </c>
    </row>
    <row r="4792">
      <c r="A4792" s="165" t="str">
        <f>analysis!C4802</f>
        <v>PC 72</v>
      </c>
    </row>
    <row r="4793">
      <c r="A4793" s="165" t="str">
        <f>analysis!C4803</f>
        <v>yo</v>
      </c>
    </row>
    <row r="4794">
      <c r="A4794" s="165" t="str">
        <f>analysis!C4804</f>
        <v>pana</v>
      </c>
    </row>
    <row r="4795">
      <c r="A4795" s="165" t="str">
        <f>analysis!C4805</f>
        <v>bhikkhu</v>
      </c>
    </row>
    <row r="4796">
      <c r="A4796" s="165" t="str">
        <f>analysis!C4806</f>
        <v>pātimokkhe</v>
      </c>
    </row>
    <row r="4797">
      <c r="A4797" s="165" t="str">
        <f>analysis!C4807</f>
        <v>uddissamāne</v>
      </c>
    </row>
    <row r="4798">
      <c r="A4798" s="165" t="str">
        <f>analysis!C4808</f>
        <v>evaṃ</v>
      </c>
    </row>
    <row r="4799">
      <c r="A4799" s="165" t="str">
        <f>analysis!C4809</f>
        <v>vadeyya</v>
      </c>
    </row>
    <row r="4800">
      <c r="A4800" s="165" t="str">
        <f>analysis!C4810</f>
        <v>kiṃ</v>
      </c>
    </row>
    <row r="4801">
      <c r="A4801" s="165" t="str">
        <f>analysis!C4811</f>
        <v>panimehi</v>
      </c>
    </row>
    <row r="4802">
      <c r="A4802" s="165" t="str">
        <f>analysis!C4812</f>
        <v>- imehi</v>
      </c>
    </row>
    <row r="4803">
      <c r="A4803" s="165" t="str">
        <f>analysis!C4813</f>
        <v>khuddānukhuddakehi</v>
      </c>
    </row>
    <row r="4804">
      <c r="A4804" s="165" t="str">
        <f>analysis!C4814</f>
        <v>- khudda</v>
      </c>
    </row>
    <row r="4805">
      <c r="A4805" s="165" t="str">
        <f>analysis!C4815</f>
        <v>- anukhuddakehi</v>
      </c>
    </row>
    <row r="4806">
      <c r="A4806" s="165" t="str">
        <f>analysis!C4816</f>
        <v>sikkhāpadehi</v>
      </c>
    </row>
    <row r="4807">
      <c r="A4807" s="165" t="str">
        <f>analysis!C4817</f>
        <v>uddiṭṭhehi</v>
      </c>
    </row>
    <row r="4808">
      <c r="A4808" s="165" t="str">
        <f>analysis!C4818</f>
        <v>yāvadeva</v>
      </c>
    </row>
    <row r="4809">
      <c r="A4809" s="165" t="str">
        <f>analysis!C4819</f>
        <v>- yāva</v>
      </c>
    </row>
    <row r="4810">
      <c r="A4810" s="165" t="str">
        <f>analysis!C4820</f>
        <v>- eva</v>
      </c>
    </row>
    <row r="4811">
      <c r="A4811" s="165" t="str">
        <f>analysis!C4821</f>
        <v>kukkuccāya</v>
      </c>
    </row>
    <row r="4812">
      <c r="A4812" s="165" t="str">
        <f>analysis!C4822</f>
        <v>vihesāya</v>
      </c>
    </row>
    <row r="4813">
      <c r="A4813" s="165" t="str">
        <f>analysis!C4823</f>
        <v>vilekhāya</v>
      </c>
    </row>
    <row r="4814">
      <c r="A4814" s="165" t="str">
        <f>analysis!C4824</f>
        <v>saṃvattantīti</v>
      </c>
    </row>
    <row r="4815">
      <c r="A4815" s="165" t="str">
        <f>analysis!C4825</f>
        <v>- saṃvattanti</v>
      </c>
    </row>
    <row r="4816">
      <c r="A4816" s="165" t="str">
        <f>analysis!C4826</f>
        <v>- iti</v>
      </c>
    </row>
    <row r="4817">
      <c r="A4817" s="165" t="str">
        <f>analysis!C4827</f>
        <v>sikkhāpadavivaṇṇake</v>
      </c>
    </row>
    <row r="4818">
      <c r="A4818" s="165" t="str">
        <f>analysis!C4828</f>
        <v>- sikkhāpada</v>
      </c>
    </row>
    <row r="4819">
      <c r="A4819" s="165" t="str">
        <f>analysis!C4829</f>
        <v>- vivaṇṇake</v>
      </c>
    </row>
    <row r="4820">
      <c r="A4820" s="165" t="str">
        <f>analysis!C4830</f>
        <v>pācittiyaṃ</v>
      </c>
    </row>
    <row r="4821">
      <c r="A4821" s="165" t="str">
        <f>analysis!C4831</f>
        <v/>
      </c>
    </row>
    <row r="4822">
      <c r="A4822" s="165" t="str">
        <f>analysis!C4832</f>
        <v>yo pana bhikkhu anvaddhamāsaṃ pātimokkhe uddissamāne evaṃ vadeyya, idān'eva kho ahaṃ jānāmi, ayam'pi kira dhammo sutt'āgato suttapariyāpanno anvaddhamāsaṃ uddesaṃ āgacchatī'ti.</v>
      </c>
    </row>
    <row r="4823">
      <c r="A4823" s="165" t="str">
        <f>analysis!C4833</f>
        <v>PC 73</v>
      </c>
    </row>
    <row r="4824">
      <c r="A4824" s="165" t="str">
        <f>analysis!C4834</f>
        <v>yo</v>
      </c>
    </row>
    <row r="4825">
      <c r="A4825" s="165" t="str">
        <f>analysis!C4835</f>
        <v>pana</v>
      </c>
    </row>
    <row r="4826">
      <c r="A4826" s="165" t="str">
        <f>analysis!C4836</f>
        <v>bhikkhu</v>
      </c>
    </row>
    <row r="4827">
      <c r="A4827" s="165" t="str">
        <f>analysis!C4837</f>
        <v>anvaddhamāsaṃ</v>
      </c>
    </row>
    <row r="4828">
      <c r="A4828" s="165" t="str">
        <f>analysis!C4838</f>
        <v>pātimokkhe</v>
      </c>
    </row>
    <row r="4829">
      <c r="A4829" s="165" t="str">
        <f>analysis!C4839</f>
        <v>uddissamāne</v>
      </c>
    </row>
    <row r="4830">
      <c r="A4830" s="165" t="str">
        <f>analysis!C4840</f>
        <v>evaṃ</v>
      </c>
    </row>
    <row r="4831">
      <c r="A4831" s="165" t="str">
        <f>analysis!C4841</f>
        <v>vadeyya</v>
      </c>
    </row>
    <row r="4832">
      <c r="A4832" s="165" t="str">
        <f>analysis!C4842</f>
        <v>idāneva</v>
      </c>
    </row>
    <row r="4833">
      <c r="A4833" s="165" t="str">
        <f>analysis!C4843</f>
        <v>- idāni</v>
      </c>
    </row>
    <row r="4834">
      <c r="A4834" s="165" t="str">
        <f>analysis!C4844</f>
        <v>- eva</v>
      </c>
    </row>
    <row r="4835">
      <c r="A4835" s="165" t="str">
        <f>analysis!C4845</f>
        <v>kho</v>
      </c>
    </row>
    <row r="4836">
      <c r="A4836" s="165" t="str">
        <f>analysis!C4846</f>
        <v>ahaṃ</v>
      </c>
    </row>
    <row r="4837">
      <c r="A4837" s="165" t="str">
        <f>analysis!C4847</f>
        <v>ājānāmi</v>
      </c>
    </row>
    <row r="4838">
      <c r="A4838" s="165" t="str">
        <f>analysis!C4848</f>
        <v>ayampi</v>
      </c>
    </row>
    <row r="4839">
      <c r="A4839" s="165" t="str">
        <f>analysis!C4849</f>
        <v>kira</v>
      </c>
    </row>
    <row r="4840">
      <c r="A4840" s="165" t="str">
        <f>analysis!C4850</f>
        <v>dhammo</v>
      </c>
    </row>
    <row r="4841">
      <c r="A4841" s="165" t="str">
        <f>analysis!C4851</f>
        <v>suttāgato</v>
      </c>
    </row>
    <row r="4842">
      <c r="A4842" s="165" t="str">
        <f>analysis!C4852</f>
        <v>- sutta</v>
      </c>
    </row>
    <row r="4843">
      <c r="A4843" s="165" t="str">
        <f>analysis!C4853</f>
        <v>- āgato</v>
      </c>
    </row>
    <row r="4844">
      <c r="A4844" s="165" t="str">
        <f>analysis!C4854</f>
        <v>suttapariyāpanno</v>
      </c>
    </row>
    <row r="4845">
      <c r="A4845" s="165" t="str">
        <f>analysis!C4855</f>
        <v>- sutta</v>
      </c>
    </row>
    <row r="4846">
      <c r="A4846" s="165" t="str">
        <f>analysis!C4856</f>
        <v>- pariyāpanno</v>
      </c>
    </row>
    <row r="4847">
      <c r="A4847" s="165" t="str">
        <f>analysis!C4857</f>
        <v>anvaddhamāsaṃ</v>
      </c>
    </row>
    <row r="4848">
      <c r="A4848" s="165" t="str">
        <f>analysis!C4858</f>
        <v>uddesaṃ</v>
      </c>
    </row>
    <row r="4849">
      <c r="A4849" s="165" t="str">
        <f>analysis!C4859</f>
        <v>āgacchatīti</v>
      </c>
    </row>
    <row r="4850">
      <c r="A4850" s="165" t="str">
        <f>analysis!C4860</f>
        <v>- āgacchati</v>
      </c>
    </row>
    <row r="4851">
      <c r="A4851" s="165" t="str">
        <f>analysis!C4861</f>
        <v>- iti</v>
      </c>
    </row>
    <row r="4852">
      <c r="A4852" s="165" t="str">
        <f>analysis!C4862</f>
        <v/>
      </c>
    </row>
    <row r="4853">
      <c r="A4853" s="165" t="str">
        <f>analysis!C4863</f>
        <v>tañ'ce bhikkhuṃ aññe bhikkhū jāneyyuṃ nisinnapubbaṃ iminā bhikkhunā dvattikkhattuṃ pātimokkhe uddissamāne, ko pana vādo bhiyyo'ti</v>
      </c>
    </row>
    <row r="4854">
      <c r="A4854" s="165" t="str">
        <f>analysis!C4864</f>
        <v>tañce</v>
      </c>
    </row>
    <row r="4855">
      <c r="A4855" s="165" t="str">
        <f>analysis!C4865</f>
        <v>bhikkhuṃ</v>
      </c>
    </row>
    <row r="4856">
      <c r="A4856" s="165" t="str">
        <f>analysis!C4866</f>
        <v>aññe</v>
      </c>
    </row>
    <row r="4857">
      <c r="A4857" s="165" t="str">
        <f>analysis!C4867</f>
        <v>bhikkhū</v>
      </c>
    </row>
    <row r="4858">
      <c r="A4858" s="165" t="str">
        <f>analysis!C4868</f>
        <v>jāneyyuṃ</v>
      </c>
    </row>
    <row r="4859">
      <c r="A4859" s="165" t="str">
        <f>analysis!C4869</f>
        <v>nisinnapubbaṃ</v>
      </c>
    </row>
    <row r="4860">
      <c r="A4860" s="165" t="str">
        <f>analysis!C4870</f>
        <v>- nisinna</v>
      </c>
    </row>
    <row r="4861">
      <c r="A4861" s="165" t="str">
        <f>analysis!C4871</f>
        <v>- pubbaṃ</v>
      </c>
    </row>
    <row r="4862">
      <c r="A4862" s="165" t="str">
        <f>analysis!C4872</f>
        <v>iminā</v>
      </c>
    </row>
    <row r="4863">
      <c r="A4863" s="165" t="str">
        <f>analysis!C4873</f>
        <v>bhikkhunā</v>
      </c>
    </row>
    <row r="4864">
      <c r="A4864" s="165" t="str">
        <f>analysis!C4874</f>
        <v>dvattikkhattuṃ</v>
      </c>
    </row>
    <row r="4865">
      <c r="A4865" s="165" t="str">
        <f>analysis!C4875</f>
        <v>pātimokkhe</v>
      </c>
    </row>
    <row r="4866">
      <c r="A4866" s="165" t="str">
        <f>analysis!C4876</f>
        <v>uddissamāne</v>
      </c>
    </row>
    <row r="4867">
      <c r="A4867" s="165" t="str">
        <f>analysis!C4877</f>
        <v>ko</v>
      </c>
    </row>
    <row r="4868">
      <c r="A4868" s="165" t="str">
        <f>analysis!C4878</f>
        <v>pana</v>
      </c>
    </row>
    <row r="4869">
      <c r="A4869" s="165" t="str">
        <f>analysis!C4879</f>
        <v>vādo</v>
      </c>
    </row>
    <row r="4870">
      <c r="A4870" s="165" t="str">
        <f>analysis!C4880</f>
        <v>bhiyyoti</v>
      </c>
    </row>
    <row r="4871">
      <c r="A4871" s="165" t="str">
        <f>analysis!C4881</f>
        <v>bhiyyo</v>
      </c>
    </row>
    <row r="4872">
      <c r="A4872" s="165" t="str">
        <f>analysis!C4882</f>
        <v>- iti</v>
      </c>
    </row>
    <row r="4873">
      <c r="A4873" s="165" t="str">
        <f>analysis!C4883</f>
        <v/>
      </c>
    </row>
    <row r="4874">
      <c r="A4874" s="165" t="str">
        <f>analysis!C4884</f>
        <v>na ca tassa bhikkhuno aññāṇakena mutti atthi, yañ'ca tattha āpattiṃ āpanno, tañ'ca yathādhammo kāretabbo, uttari c'assa moho āropetabbo</v>
      </c>
    </row>
    <row r="4875">
      <c r="A4875" s="165" t="str">
        <f>analysis!C4885</f>
        <v>na</v>
      </c>
    </row>
    <row r="4876">
      <c r="A4876" s="165" t="str">
        <f>analysis!C4886</f>
        <v>ca</v>
      </c>
    </row>
    <row r="4877">
      <c r="A4877" s="165" t="str">
        <f>analysis!C4887</f>
        <v>tassa</v>
      </c>
    </row>
    <row r="4878">
      <c r="A4878" s="165" t="str">
        <f>analysis!C4888</f>
        <v>bhikkhuno</v>
      </c>
    </row>
    <row r="4879">
      <c r="A4879" s="165" t="str">
        <f>analysis!C4889</f>
        <v>aññāṇakena</v>
      </c>
    </row>
    <row r="4880">
      <c r="A4880" s="165" t="str">
        <f>analysis!C4890</f>
        <v>mutti</v>
      </c>
    </row>
    <row r="4881">
      <c r="A4881" s="165" t="str">
        <f>analysis!C4891</f>
        <v>atthi</v>
      </c>
    </row>
    <row r="4882">
      <c r="A4882" s="165" t="str">
        <f>analysis!C4892</f>
        <v>yañca</v>
      </c>
    </row>
    <row r="4883">
      <c r="A4883" s="165" t="str">
        <f>analysis!C4893</f>
        <v>- yaṃ</v>
      </c>
    </row>
    <row r="4884">
      <c r="A4884" s="165" t="str">
        <f>analysis!C4894</f>
        <v>- ca</v>
      </c>
    </row>
    <row r="4885">
      <c r="A4885" s="165" t="str">
        <f>analysis!C4895</f>
        <v>tattha</v>
      </c>
    </row>
    <row r="4886">
      <c r="A4886" s="165" t="str">
        <f>analysis!C4896</f>
        <v>āpattiṃ</v>
      </c>
    </row>
    <row r="4887">
      <c r="A4887" s="165" t="str">
        <f>analysis!C4897</f>
        <v>āpanno</v>
      </c>
    </row>
    <row r="4888">
      <c r="A4888" s="165" t="str">
        <f>analysis!C4898</f>
        <v>tañca</v>
      </c>
    </row>
    <row r="4889">
      <c r="A4889" s="165" t="str">
        <f>analysis!C4899</f>
        <v>- taṃ</v>
      </c>
    </row>
    <row r="4890">
      <c r="A4890" s="165" t="str">
        <f>analysis!C4900</f>
        <v>- ca</v>
      </c>
    </row>
    <row r="4891">
      <c r="A4891" s="165" t="str">
        <f>analysis!C4901</f>
        <v>yathādhammo</v>
      </c>
    </row>
    <row r="4892">
      <c r="A4892" s="165" t="str">
        <f>analysis!C4902</f>
        <v>kāretabbo</v>
      </c>
    </row>
    <row r="4893">
      <c r="A4893" s="165" t="str">
        <f>analysis!C4903</f>
        <v>uttari</v>
      </c>
    </row>
    <row r="4894">
      <c r="A4894" s="165" t="str">
        <f>analysis!C4904</f>
        <v>cassa</v>
      </c>
    </row>
    <row r="4895">
      <c r="A4895" s="165" t="str">
        <f>analysis!C4905</f>
        <v>moho</v>
      </c>
    </row>
    <row r="4896">
      <c r="A4896" s="165" t="str">
        <f>analysis!C4906</f>
        <v>āropetabbo</v>
      </c>
    </row>
    <row r="4897">
      <c r="A4897" s="165" t="str">
        <f>analysis!C4907</f>
        <v/>
      </c>
    </row>
    <row r="4898">
      <c r="A4898" s="165" t="str">
        <f>analysis!C4908</f>
        <v>tassa te, āvuso, alābhā, tassa te dulladdhaṃ, yaṃ tvaṃ pātimokkhe uddissamāne na sādhukaṃ aṭṭhiṃ katvā manasi karosī'ti, idaṃ tasmiṃ mohanake pācittiyaṃ.</v>
      </c>
    </row>
    <row r="4899">
      <c r="A4899" s="165" t="str">
        <f>analysis!C4909</f>
        <v>tassa</v>
      </c>
    </row>
    <row r="4900">
      <c r="A4900" s="165" t="str">
        <f>analysis!C4910</f>
        <v>te</v>
      </c>
    </row>
    <row r="4901">
      <c r="A4901" s="165" t="str">
        <f>analysis!C4911</f>
        <v>āvuso</v>
      </c>
    </row>
    <row r="4902">
      <c r="A4902" s="165" t="str">
        <f>analysis!C4912</f>
        <v>alābhā</v>
      </c>
    </row>
    <row r="4903">
      <c r="A4903" s="165" t="str">
        <f>analysis!C4913</f>
        <v>tassa</v>
      </c>
    </row>
    <row r="4904">
      <c r="A4904" s="165" t="str">
        <f>analysis!C4914</f>
        <v>te</v>
      </c>
    </row>
    <row r="4905">
      <c r="A4905" s="165" t="str">
        <f>analysis!C4915</f>
        <v>dulladdhaṃ</v>
      </c>
    </row>
    <row r="4906">
      <c r="A4906" s="165" t="str">
        <f>analysis!C4916</f>
        <v>yaṃ</v>
      </c>
    </row>
    <row r="4907">
      <c r="A4907" s="165" t="str">
        <f>analysis!C4917</f>
        <v>tvaṃ</v>
      </c>
    </row>
    <row r="4908">
      <c r="A4908" s="165" t="str">
        <f>analysis!C4918</f>
        <v>pātimokkhe</v>
      </c>
    </row>
    <row r="4909">
      <c r="A4909" s="165" t="str">
        <f>analysis!C4919</f>
        <v>uddissamāne</v>
      </c>
    </row>
    <row r="4910">
      <c r="A4910" s="165" t="str">
        <f>analysis!C4920</f>
        <v>na</v>
      </c>
    </row>
    <row r="4911">
      <c r="A4911" s="165" t="str">
        <f>analysis!C4921</f>
        <v>sādhukaṃ</v>
      </c>
    </row>
    <row r="4912">
      <c r="A4912" s="165" t="str">
        <f>analysis!C4922</f>
        <v>aṭṭhiṃ katvā</v>
      </c>
    </row>
    <row r="4913">
      <c r="A4913" s="165" t="str">
        <f>analysis!C4923</f>
        <v>aṭṭhiṃ</v>
      </c>
    </row>
    <row r="4914">
      <c r="A4914" s="165" t="str">
        <f>analysis!C4924</f>
        <v>katvā</v>
      </c>
    </row>
    <row r="4915">
      <c r="A4915" s="165" t="str">
        <f>analysis!C4925</f>
        <v>manasi</v>
      </c>
    </row>
    <row r="4916">
      <c r="A4916" s="165" t="str">
        <f>analysis!C4926</f>
        <v>karosīti</v>
      </c>
    </row>
    <row r="4917">
      <c r="A4917" s="165" t="str">
        <f>analysis!C4927</f>
        <v>karosi</v>
      </c>
    </row>
    <row r="4918">
      <c r="A4918" s="165" t="str">
        <f>analysis!C4928</f>
        <v>- iti</v>
      </c>
    </row>
    <row r="4919">
      <c r="A4919" s="165" t="str">
        <f>analysis!C4929</f>
        <v>idaṃ</v>
      </c>
    </row>
    <row r="4920">
      <c r="A4920" s="165" t="str">
        <f>analysis!C4930</f>
        <v>tasmiṃ</v>
      </c>
    </row>
    <row r="4921">
      <c r="A4921" s="165" t="str">
        <f>analysis!C4931</f>
        <v>mohanake</v>
      </c>
    </row>
    <row r="4922">
      <c r="A4922" s="165" t="str">
        <f>analysis!C4932</f>
        <v>pācittiyaṃ</v>
      </c>
    </row>
    <row r="4923">
      <c r="A4923" s="165" t="str">
        <f>analysis!C4933</f>
        <v/>
      </c>
    </row>
    <row r="4924">
      <c r="A4924" s="165" t="str">
        <f>analysis!C4934</f>
        <v>yo pana bhikkhu bhikkhussa kupito anattamano pahāraṃ dadeyya, pācittiyaṃ.</v>
      </c>
    </row>
    <row r="4925">
      <c r="A4925" s="165" t="str">
        <f>analysis!C4935</f>
        <v>PC 74</v>
      </c>
    </row>
    <row r="4926">
      <c r="A4926" s="165" t="str">
        <f>analysis!C4936</f>
        <v>yo</v>
      </c>
    </row>
    <row r="4927">
      <c r="A4927" s="165" t="str">
        <f>analysis!C4937</f>
        <v>pana</v>
      </c>
    </row>
    <row r="4928">
      <c r="A4928" s="165" t="str">
        <f>analysis!C4938</f>
        <v>bhikkhu</v>
      </c>
    </row>
    <row r="4929">
      <c r="A4929" s="165" t="str">
        <f>analysis!C4939</f>
        <v>bhikkhussa</v>
      </c>
    </row>
    <row r="4930">
      <c r="A4930" s="165" t="str">
        <f>analysis!C4940</f>
        <v>kupito</v>
      </c>
    </row>
    <row r="4931">
      <c r="A4931" s="165" t="str">
        <f>analysis!C4941</f>
        <v>anattamano</v>
      </c>
    </row>
    <row r="4932">
      <c r="A4932" s="165" t="str">
        <f>analysis!C4942</f>
        <v>pahāraṃ</v>
      </c>
    </row>
    <row r="4933">
      <c r="A4933" s="165" t="str">
        <f>analysis!C4943</f>
        <v>dadeyya</v>
      </c>
    </row>
    <row r="4934">
      <c r="A4934" s="165" t="str">
        <f>analysis!C4944</f>
        <v>pācittiyaṃ</v>
      </c>
    </row>
    <row r="4935">
      <c r="A4935" s="165" t="str">
        <f>analysis!C4945</f>
        <v/>
      </c>
    </row>
    <row r="4936">
      <c r="A4936" s="165" t="str">
        <f>analysis!C4946</f>
        <v>yo pana bhikkhu bhikkhussa kupito anattamano talasattikaṃ uggireyya, pācittiyaṃ.</v>
      </c>
    </row>
    <row r="4937">
      <c r="A4937" s="165" t="str">
        <f>analysis!C4947</f>
        <v>PC 75</v>
      </c>
    </row>
    <row r="4938">
      <c r="A4938" s="165" t="str">
        <f>analysis!C4948</f>
        <v>yo</v>
      </c>
    </row>
    <row r="4939">
      <c r="A4939" s="165" t="str">
        <f>analysis!C4949</f>
        <v>pana</v>
      </c>
    </row>
    <row r="4940">
      <c r="A4940" s="165" t="str">
        <f>analysis!C4950</f>
        <v>bhikkhu</v>
      </c>
    </row>
    <row r="4941">
      <c r="A4941" s="165" t="str">
        <f>analysis!C4951</f>
        <v>bhikkhussa</v>
      </c>
    </row>
    <row r="4942">
      <c r="A4942" s="165" t="str">
        <f>analysis!C4952</f>
        <v>kupito</v>
      </c>
    </row>
    <row r="4943">
      <c r="A4943" s="165" t="str">
        <f>analysis!C4953</f>
        <v>anattamano</v>
      </c>
    </row>
    <row r="4944">
      <c r="A4944" s="165" t="str">
        <f>analysis!C4954</f>
        <v>talasattikaṃ</v>
      </c>
    </row>
    <row r="4945">
      <c r="A4945" s="165" t="str">
        <f>analysis!C4955</f>
        <v>- tala</v>
      </c>
    </row>
    <row r="4946">
      <c r="A4946" s="165" t="str">
        <f>analysis!C4956</f>
        <v>- sattikaṃ</v>
      </c>
    </row>
    <row r="4947">
      <c r="A4947" s="165" t="str">
        <f>analysis!C4957</f>
        <v>uggireyya</v>
      </c>
    </row>
    <row r="4948">
      <c r="A4948" s="165" t="str">
        <f>analysis!C4958</f>
        <v>pācittiyaṃ</v>
      </c>
    </row>
    <row r="4949">
      <c r="A4949" s="165" t="str">
        <f>analysis!C4959</f>
        <v/>
      </c>
    </row>
    <row r="4950">
      <c r="A4950" s="165" t="str">
        <f>analysis!C4960</f>
        <v>yo pana bhikkhu bhikkhuṃ amūlakena saṅghādisesena anuddhaṃseyya, pācittiyaṃ.</v>
      </c>
    </row>
    <row r="4951">
      <c r="A4951" s="165" t="str">
        <f>analysis!C4961</f>
        <v>PC 76</v>
      </c>
    </row>
    <row r="4952">
      <c r="A4952" s="165" t="str">
        <f>analysis!C4962</f>
        <v>yo</v>
      </c>
    </row>
    <row r="4953">
      <c r="A4953" s="165" t="str">
        <f>analysis!C4963</f>
        <v>pana</v>
      </c>
    </row>
    <row r="4954">
      <c r="A4954" s="165" t="str">
        <f>analysis!C4964</f>
        <v>bhikkhu</v>
      </c>
    </row>
    <row r="4955">
      <c r="A4955" s="165" t="str">
        <f>analysis!C4965</f>
        <v>bhikkhuṃ</v>
      </c>
    </row>
    <row r="4956">
      <c r="A4956" s="165" t="str">
        <f>analysis!C4966</f>
        <v>amūlakena</v>
      </c>
    </row>
    <row r="4957">
      <c r="A4957" s="165" t="str">
        <f>analysis!C4967</f>
        <v>saṅghādisesena</v>
      </c>
    </row>
    <row r="4958">
      <c r="A4958" s="165" t="str">
        <f>analysis!C4968</f>
        <v>anuddhaṃseyya</v>
      </c>
    </row>
    <row r="4959">
      <c r="A4959" s="165" t="str">
        <f>analysis!C4969</f>
        <v>pācittiyaṃ</v>
      </c>
    </row>
    <row r="4960">
      <c r="A4960" s="165" t="str">
        <f>analysis!C4970</f>
        <v/>
      </c>
    </row>
    <row r="4961">
      <c r="A4961" s="165" t="str">
        <f>analysis!C4971</f>
        <v>yo pana bhikkhu bhikkhussa sañcicca kukkuccaṃ upadaheyya iti'ssa muhuttam'pi aphāsu bhavissatī'ti etad'eva paccayaṃ karitvā anaññaṃ, pācittiyaṃ.</v>
      </c>
    </row>
    <row r="4962">
      <c r="A4962" s="165" t="str">
        <f>analysis!C4972</f>
        <v>PC 77</v>
      </c>
    </row>
    <row r="4963">
      <c r="A4963" s="165" t="str">
        <f>analysis!C4973</f>
        <v>yo</v>
      </c>
    </row>
    <row r="4964">
      <c r="A4964" s="165" t="str">
        <f>analysis!C4974</f>
        <v>pana</v>
      </c>
    </row>
    <row r="4965">
      <c r="A4965" s="165" t="str">
        <f>analysis!C4975</f>
        <v>bhikkhu</v>
      </c>
    </row>
    <row r="4966">
      <c r="A4966" s="165" t="str">
        <f>analysis!C4976</f>
        <v>bhikkhussa</v>
      </c>
    </row>
    <row r="4967">
      <c r="A4967" s="165" t="str">
        <f>analysis!C4977</f>
        <v>sañcicca</v>
      </c>
    </row>
    <row r="4968">
      <c r="A4968" s="165" t="str">
        <f>analysis!C4978</f>
        <v>kukkuccaṃ</v>
      </c>
    </row>
    <row r="4969">
      <c r="A4969" s="165" t="str">
        <f>analysis!C4979</f>
        <v>upadaheyya</v>
      </c>
    </row>
    <row r="4970">
      <c r="A4970" s="165" t="str">
        <f>analysis!C4980</f>
        <v>itissa</v>
      </c>
    </row>
    <row r="4971">
      <c r="A4971" s="165" t="str">
        <f>analysis!C4981</f>
        <v>- iti</v>
      </c>
    </row>
    <row r="4972">
      <c r="A4972" s="165" t="str">
        <f>analysis!C4982</f>
        <v>- assa</v>
      </c>
    </row>
    <row r="4973">
      <c r="A4973" s="165" t="str">
        <f>analysis!C4983</f>
        <v>muhuttampi</v>
      </c>
    </row>
    <row r="4974">
      <c r="A4974" s="165" t="str">
        <f>analysis!C4984</f>
        <v>- muhuttaṃ</v>
      </c>
    </row>
    <row r="4975">
      <c r="A4975" s="165" t="str">
        <f>analysis!C4985</f>
        <v>- api</v>
      </c>
    </row>
    <row r="4976">
      <c r="A4976" s="165" t="str">
        <f>analysis!C4986</f>
        <v>aphāsu</v>
      </c>
    </row>
    <row r="4977">
      <c r="A4977" s="165" t="str">
        <f>analysis!C4987</f>
        <v>bhavissatīti</v>
      </c>
    </row>
    <row r="4978">
      <c r="A4978" s="165" t="str">
        <f>analysis!C4988</f>
        <v>- bhavissati</v>
      </c>
    </row>
    <row r="4979">
      <c r="A4979" s="165" t="str">
        <f>analysis!C4989</f>
        <v>- iti</v>
      </c>
    </row>
    <row r="4980">
      <c r="A4980" s="165" t="str">
        <f>analysis!C4990</f>
        <v>etadeva</v>
      </c>
    </row>
    <row r="4981">
      <c r="A4981" s="165" t="str">
        <f>analysis!C4991</f>
        <v>paccayaṃ</v>
      </c>
    </row>
    <row r="4982">
      <c r="A4982" s="165" t="str">
        <f>analysis!C4992</f>
        <v>karitvā</v>
      </c>
    </row>
    <row r="4983">
      <c r="A4983" s="165" t="str">
        <f>analysis!C4993</f>
        <v>anaññaṃ</v>
      </c>
    </row>
    <row r="4984">
      <c r="A4984" s="165" t="str">
        <f>analysis!C4994</f>
        <v>pācittiyaṃ</v>
      </c>
    </row>
    <row r="4985">
      <c r="A4985" s="165" t="str">
        <f>analysis!C4995</f>
        <v/>
      </c>
    </row>
    <row r="4986">
      <c r="A4986" s="165" t="str">
        <f>analysis!C4996</f>
        <v>PC 78</v>
      </c>
    </row>
    <row r="4987">
      <c r="A4987" s="165" t="str">
        <f>analysis!C4997</f>
        <v>yo</v>
      </c>
    </row>
    <row r="4988">
      <c r="A4988" s="165" t="str">
        <f>analysis!C4998</f>
        <v>pana</v>
      </c>
    </row>
    <row r="4989">
      <c r="A4989" s="165" t="str">
        <f>analysis!C4999</f>
        <v>bhikkhu</v>
      </c>
    </row>
    <row r="4990">
      <c r="A4990" s="165" t="str">
        <f>analysis!C5000</f>
        <v>bhikkhūnaṃ</v>
      </c>
    </row>
    <row r="4991">
      <c r="A4991" s="165" t="str">
        <f>analysis!C5001</f>
        <v>bhaṇḍanajātānaṃ</v>
      </c>
    </row>
    <row r="4992">
      <c r="A4992" s="165" t="str">
        <f>analysis!C5002</f>
        <v>- bhaṇḍana</v>
      </c>
    </row>
    <row r="4993">
      <c r="A4993" s="165" t="str">
        <f>analysis!C5003</f>
        <v>- jātānaṃ</v>
      </c>
    </row>
    <row r="4994">
      <c r="A4994" s="165" t="str">
        <f>analysis!C5004</f>
        <v>kalahajātānaṃ</v>
      </c>
    </row>
    <row r="4995">
      <c r="A4995" s="165" t="str">
        <f>analysis!C5005</f>
        <v>- kalaha</v>
      </c>
    </row>
    <row r="4996">
      <c r="A4996" s="165" t="str">
        <f>analysis!C5006</f>
        <v>- jātānaṃ</v>
      </c>
    </row>
    <row r="4997">
      <c r="A4997" s="165" t="str">
        <f>analysis!C5007</f>
        <v>vivādāpannānaṃ</v>
      </c>
    </row>
    <row r="4998">
      <c r="A4998" s="165" t="str">
        <f>analysis!C5008</f>
        <v>- vivāda</v>
      </c>
    </row>
    <row r="4999">
      <c r="A4999" s="165" t="str">
        <f>analysis!C5009</f>
        <v>- āpannānaṃ</v>
      </c>
    </row>
    <row r="5000">
      <c r="A5000" s="165" t="str">
        <f>analysis!C5010</f>
        <v>upassutiṃ</v>
      </c>
    </row>
    <row r="5001">
      <c r="A5001" s="165" t="str">
        <f>analysis!C5011</f>
        <v>tiṭṭheyya</v>
      </c>
    </row>
    <row r="5002">
      <c r="A5002" s="165" t="str">
        <f>analysis!C5012</f>
        <v>yaṃ</v>
      </c>
    </row>
    <row r="5003">
      <c r="A5003" s="165" t="str">
        <f>analysis!C5013</f>
        <v>ime</v>
      </c>
    </row>
    <row r="5004">
      <c r="A5004" s="165" t="str">
        <f>analysis!C5014</f>
        <v>bhaṇissanti</v>
      </c>
    </row>
    <row r="5005">
      <c r="A5005" s="165" t="str">
        <f>analysis!C5015</f>
        <v>taṃ</v>
      </c>
    </row>
    <row r="5006">
      <c r="A5006" s="165" t="str">
        <f>analysis!C5016</f>
        <v>sossāmīti</v>
      </c>
    </row>
    <row r="5007">
      <c r="A5007" s="165" t="str">
        <f>analysis!C5017</f>
        <v>- sossāmi</v>
      </c>
    </row>
    <row r="5008">
      <c r="A5008" s="165" t="str">
        <f>analysis!C5018</f>
        <v>- iti</v>
      </c>
    </row>
    <row r="5009">
      <c r="A5009" s="165" t="str">
        <f>analysis!C5019</f>
        <v>etadeva</v>
      </c>
    </row>
    <row r="5010">
      <c r="A5010" s="165" t="str">
        <f>analysis!C5020</f>
        <v>paccayaṃ</v>
      </c>
    </row>
    <row r="5011">
      <c r="A5011" s="165" t="str">
        <f>analysis!C5021</f>
        <v>karitvā</v>
      </c>
    </row>
    <row r="5012">
      <c r="A5012" s="165" t="str">
        <f>analysis!C5022</f>
        <v>anaññaṃ</v>
      </c>
    </row>
    <row r="5013">
      <c r="A5013" s="165" t="str">
        <f>analysis!C5023</f>
        <v>pācittiyaṃ</v>
      </c>
    </row>
    <row r="5014">
      <c r="A5014" s="165" t="str">
        <f>analysis!C5024</f>
        <v/>
      </c>
    </row>
    <row r="5015">
      <c r="A5015" s="165" t="str">
        <f>analysis!C5025</f>
        <v>yo pana bhikkhu dhammikānaṃ kammānaṃ chandaṃ datvā pacchā khīyanadhammaṃ āpajjeyya, pācittiyaṃ.</v>
      </c>
    </row>
    <row r="5016">
      <c r="A5016" s="165" t="str">
        <f>analysis!C5026</f>
        <v>PC 79</v>
      </c>
    </row>
    <row r="5017">
      <c r="A5017" s="165" t="str">
        <f>analysis!C5027</f>
        <v>yo</v>
      </c>
    </row>
    <row r="5018">
      <c r="A5018" s="165" t="str">
        <f>analysis!C5028</f>
        <v>pana</v>
      </c>
    </row>
    <row r="5019">
      <c r="A5019" s="165" t="str">
        <f>analysis!C5029</f>
        <v>bhikkhu</v>
      </c>
    </row>
    <row r="5020">
      <c r="A5020" s="165" t="str">
        <f>analysis!C5030</f>
        <v>dhammikānaṃ</v>
      </c>
    </row>
    <row r="5021">
      <c r="A5021" s="165" t="str">
        <f>analysis!C5031</f>
        <v>kammānaṃ</v>
      </c>
    </row>
    <row r="5022">
      <c r="A5022" s="165" t="str">
        <f>analysis!C5032</f>
        <v>chandaṃ</v>
      </c>
    </row>
    <row r="5023">
      <c r="A5023" s="165" t="str">
        <f>analysis!C5033</f>
        <v>datvā</v>
      </c>
    </row>
    <row r="5024">
      <c r="A5024" s="165" t="str">
        <f>analysis!C5034</f>
        <v>pacchā</v>
      </c>
    </row>
    <row r="5025">
      <c r="A5025" s="165" t="str">
        <f>analysis!C5035</f>
        <v>khīyanadhammaṃ</v>
      </c>
    </row>
    <row r="5026">
      <c r="A5026" s="165" t="str">
        <f>analysis!C5036</f>
        <v>- khīyana</v>
      </c>
    </row>
    <row r="5027">
      <c r="A5027" s="165" t="str">
        <f>analysis!C5037</f>
        <v>- dhammaṃ 3</v>
      </c>
    </row>
    <row r="5028">
      <c r="A5028" s="165" t="str">
        <f>analysis!C5038</f>
        <v>āpajjeyya</v>
      </c>
    </row>
    <row r="5029">
      <c r="A5029" s="165" t="str">
        <f>analysis!C5039</f>
        <v>pācittiyaṃ</v>
      </c>
    </row>
    <row r="5030">
      <c r="A5030" s="165" t="str">
        <f>analysis!C5040</f>
        <v/>
      </c>
    </row>
    <row r="5031">
      <c r="A5031" s="165" t="str">
        <f>analysis!C5041</f>
        <v>yo pana bhikkhu saṅghe vinicchayakathāya vattamānāya chandaṃ adatvā uṭṭhāy'āsanā pakkameyya, pācittiyaṃ.</v>
      </c>
    </row>
    <row r="5032">
      <c r="A5032" s="165" t="str">
        <f>analysis!C5042</f>
        <v>PC 80</v>
      </c>
    </row>
    <row r="5033">
      <c r="A5033" s="165" t="str">
        <f>analysis!C5043</f>
        <v>yo</v>
      </c>
    </row>
    <row r="5034">
      <c r="A5034" s="165" t="str">
        <f>analysis!C5044</f>
        <v>pana</v>
      </c>
    </row>
    <row r="5035">
      <c r="A5035" s="165" t="str">
        <f>analysis!C5045</f>
        <v>bhikkhu</v>
      </c>
    </row>
    <row r="5036">
      <c r="A5036" s="165" t="str">
        <f>analysis!C5046</f>
        <v>saṅghe</v>
      </c>
    </row>
    <row r="5037">
      <c r="A5037" s="165" t="str">
        <f>analysis!C5047</f>
        <v>vinicchayakathāya</v>
      </c>
    </row>
    <row r="5038">
      <c r="A5038" s="165" t="str">
        <f>analysis!C5048</f>
        <v>- vinicchaya</v>
      </c>
    </row>
    <row r="5039">
      <c r="A5039" s="165" t="str">
        <f>analysis!C5049</f>
        <v>- kathāya</v>
      </c>
    </row>
    <row r="5040">
      <c r="A5040" s="165" t="str">
        <f>analysis!C5050</f>
        <v>vattamānāya</v>
      </c>
    </row>
    <row r="5041">
      <c r="A5041" s="165" t="str">
        <f>analysis!C5051</f>
        <v>chandaṃ</v>
      </c>
    </row>
    <row r="5042">
      <c r="A5042" s="165" t="str">
        <f>analysis!C5052</f>
        <v>adatvā</v>
      </c>
    </row>
    <row r="5043">
      <c r="A5043" s="165" t="str">
        <f>analysis!C5053</f>
        <v>uṭṭhāyāsanā</v>
      </c>
    </row>
    <row r="5044">
      <c r="A5044" s="165" t="str">
        <f>analysis!C5054</f>
        <v>- uṭṭhāya</v>
      </c>
    </row>
    <row r="5045">
      <c r="A5045" s="165" t="str">
        <f>analysis!C5055</f>
        <v>- āsanā</v>
      </c>
    </row>
    <row r="5046">
      <c r="A5046" s="165" t="str">
        <f>analysis!C5056</f>
        <v>pakkameyya</v>
      </c>
    </row>
    <row r="5047">
      <c r="A5047" s="165" t="str">
        <f>analysis!C5057</f>
        <v>pācittiyaṃ</v>
      </c>
    </row>
    <row r="5048">
      <c r="A5048" s="165" t="str">
        <f>analysis!C5058</f>
        <v/>
      </c>
    </row>
    <row r="5049">
      <c r="A5049" s="165" t="str">
        <f>analysis!C5059</f>
        <v>yo pana bhikkhu samaggena saṅghena cīvaraṃ datvā pacchā khīyanadhammaṃ āpajjeyya</v>
      </c>
    </row>
    <row r="5050">
      <c r="A5050" s="165" t="str">
        <f>analysis!C5060</f>
        <v>PC 81</v>
      </c>
    </row>
    <row r="5051">
      <c r="A5051" s="165" t="str">
        <f>analysis!C5061</f>
        <v>yo</v>
      </c>
    </row>
    <row r="5052">
      <c r="A5052" s="165" t="str">
        <f>analysis!C5062</f>
        <v>pana</v>
      </c>
    </row>
    <row r="5053">
      <c r="A5053" s="165" t="str">
        <f>analysis!C5063</f>
        <v>bhikkhu</v>
      </c>
    </row>
    <row r="5054">
      <c r="A5054" s="165" t="str">
        <f>analysis!C5064</f>
        <v>samaggena</v>
      </c>
    </row>
    <row r="5055">
      <c r="A5055" s="165" t="str">
        <f>analysis!C5065</f>
        <v>saṅghena</v>
      </c>
    </row>
    <row r="5056">
      <c r="A5056" s="165" t="str">
        <f>analysis!C5066</f>
        <v>cīvaraṃ</v>
      </c>
    </row>
    <row r="5057">
      <c r="A5057" s="165" t="str">
        <f>analysis!C5067</f>
        <v>datvā</v>
      </c>
    </row>
    <row r="5058">
      <c r="A5058" s="165" t="str">
        <f>analysis!C5068</f>
        <v>pacchā</v>
      </c>
    </row>
    <row r="5059">
      <c r="A5059" s="165" t="str">
        <f>analysis!C5069</f>
        <v>khīyanadhammaṃ</v>
      </c>
    </row>
    <row r="5060">
      <c r="A5060" s="165" t="str">
        <f>analysis!C5070</f>
        <v>āpajjeyya</v>
      </c>
    </row>
    <row r="5061">
      <c r="A5061" s="165" t="str">
        <f>analysis!C5071</f>
        <v>yathāsanthutaṃ</v>
      </c>
    </row>
    <row r="5062">
      <c r="A5062" s="165" t="str">
        <f>analysis!C5072</f>
        <v>- yathā</v>
      </c>
    </row>
    <row r="5063">
      <c r="A5063" s="165" t="str">
        <f>analysis!C5073</f>
        <v>- santhutaṃ</v>
      </c>
    </row>
    <row r="5064">
      <c r="A5064" s="165" t="str">
        <f>analysis!C5074</f>
        <v>bhikkhū</v>
      </c>
    </row>
    <row r="5065">
      <c r="A5065" s="165" t="str">
        <f>analysis!C5075</f>
        <v>saṅghikaṃ</v>
      </c>
    </row>
    <row r="5066">
      <c r="A5066" s="165" t="str">
        <f>analysis!C5076</f>
        <v>lābhaṃ</v>
      </c>
    </row>
    <row r="5067">
      <c r="A5067" s="165" t="str">
        <f>analysis!C5077</f>
        <v>pariṇāmentīti</v>
      </c>
    </row>
    <row r="5068">
      <c r="A5068" s="165" t="str">
        <f>analysis!C5078</f>
        <v>- pariṇāmenti</v>
      </c>
    </row>
    <row r="5069">
      <c r="A5069" s="165" t="str">
        <f>analysis!C5079</f>
        <v>- iti</v>
      </c>
    </row>
    <row r="5070">
      <c r="A5070" s="165" t="str">
        <f>analysis!C5080</f>
        <v>pācittiyaṃ</v>
      </c>
    </row>
    <row r="5071">
      <c r="A5071" s="165" t="str">
        <f>analysis!C5081</f>
        <v/>
      </c>
    </row>
    <row r="5072">
      <c r="A5072" s="165" t="str">
        <f>analysis!C5082</f>
        <v>yo pana bhikkhu jānaṃ saṅghikaṃ lābhaṃ pariṇataṃ puggalassa pariṇāmeyya, pācittiyaṃ.</v>
      </c>
    </row>
    <row r="5073">
      <c r="A5073" s="165" t="str">
        <f>analysis!C5083</f>
        <v>PC 82</v>
      </c>
    </row>
    <row r="5074">
      <c r="A5074" s="165" t="str">
        <f>analysis!C5084</f>
        <v>yo</v>
      </c>
    </row>
    <row r="5075">
      <c r="A5075" s="165" t="str">
        <f>analysis!C5085</f>
        <v>pana</v>
      </c>
    </row>
    <row r="5076">
      <c r="A5076" s="165" t="str">
        <f>analysis!C5086</f>
        <v>bhikkhu</v>
      </c>
    </row>
    <row r="5077">
      <c r="A5077" s="165" t="str">
        <f>analysis!C5087</f>
        <v>jānaṃ</v>
      </c>
    </row>
    <row r="5078">
      <c r="A5078" s="165" t="str">
        <f>analysis!C5088</f>
        <v>saṅghikaṃ</v>
      </c>
    </row>
    <row r="5079">
      <c r="A5079" s="165" t="str">
        <f>analysis!C5089</f>
        <v>lābhaṃ</v>
      </c>
    </row>
    <row r="5080">
      <c r="A5080" s="165" t="str">
        <f>analysis!C5090</f>
        <v>pariṇataṃ</v>
      </c>
    </row>
    <row r="5081">
      <c r="A5081" s="165" t="str">
        <f>analysis!C5091</f>
        <v>puggalassa</v>
      </c>
    </row>
    <row r="5082">
      <c r="A5082" s="165" t="str">
        <f>analysis!C5092</f>
        <v>pariṇāmeyya</v>
      </c>
    </row>
    <row r="5083">
      <c r="A5083" s="165" t="str">
        <f>analysis!C5093</f>
        <v>pācittiyaṃ</v>
      </c>
    </row>
    <row r="5084">
      <c r="A5084" s="165" t="str">
        <f>analysis!C5094</f>
        <v/>
      </c>
    </row>
    <row r="5085">
      <c r="A5085" s="165" t="str">
        <f>analysis!C5095</f>
        <v>sahadhammikavaggo aṭṭhamo.</v>
      </c>
    </row>
    <row r="5086">
      <c r="A5086" s="165" t="str">
        <f>analysis!C5096</f>
        <v>sahadhammikavaggo</v>
      </c>
    </row>
    <row r="5087">
      <c r="A5087" s="165" t="str">
        <f>analysis!C5097</f>
        <v>- sahadhammika</v>
      </c>
    </row>
    <row r="5088">
      <c r="A5088" s="165" t="str">
        <f>analysis!C5098</f>
        <v>- - saha</v>
      </c>
    </row>
    <row r="5089">
      <c r="A5089" s="165" t="str">
        <f>analysis!C5099</f>
        <v>- - dhammika</v>
      </c>
    </row>
    <row r="5090">
      <c r="A5090" s="165" t="str">
        <f>analysis!C5100</f>
        <v>- vaggo</v>
      </c>
    </row>
    <row r="5091">
      <c r="A5091" s="165" t="str">
        <f>analysis!C5101</f>
        <v>aṭṭhamo</v>
      </c>
    </row>
    <row r="5092">
      <c r="A5092" s="165" t="str">
        <f>analysis!C5102</f>
        <v/>
      </c>
    </row>
    <row r="5093">
      <c r="A5093" s="165" t="str">
        <f>analysis!C5103</f>
        <v>yo pana bhikkhu rañño khattiyassa muddh'ābhisittassa anikkhantarājake aniggataratanake pubbe appaṭisaṃvidito indakhīlaṃ atikkāmeyya, pācittiyaṃ.</v>
      </c>
    </row>
    <row r="5094">
      <c r="A5094" s="165" t="str">
        <f>analysis!C5104</f>
        <v>PC 83</v>
      </c>
    </row>
    <row r="5095">
      <c r="A5095" s="165" t="str">
        <f>analysis!C5105</f>
        <v>yo</v>
      </c>
    </row>
    <row r="5096">
      <c r="A5096" s="165" t="str">
        <f>analysis!C5106</f>
        <v>pana</v>
      </c>
    </row>
    <row r="5097">
      <c r="A5097" s="165" t="str">
        <f>analysis!C5107</f>
        <v>bhikkhu</v>
      </c>
    </row>
    <row r="5098">
      <c r="A5098" s="165" t="str">
        <f>analysis!C5108</f>
        <v>rañño</v>
      </c>
    </row>
    <row r="5099">
      <c r="A5099" s="165" t="str">
        <f>analysis!C5109</f>
        <v>khattiyassa</v>
      </c>
    </row>
    <row r="5100">
      <c r="A5100" s="165" t="str">
        <f>analysis!C5110</f>
        <v>muddhāvasittassa</v>
      </c>
    </row>
    <row r="5101">
      <c r="A5101" s="165" t="str">
        <f>analysis!C5111</f>
        <v>- muddha</v>
      </c>
    </row>
    <row r="5102">
      <c r="A5102" s="165" t="str">
        <f>analysis!C5112</f>
        <v>- avasittassa</v>
      </c>
    </row>
    <row r="5103">
      <c r="A5103" s="165" t="str">
        <f>analysis!C5113</f>
        <v>anikkhantarājake</v>
      </c>
    </row>
    <row r="5104">
      <c r="A5104" s="165" t="str">
        <f>analysis!C5114</f>
        <v>- anikkhanta</v>
      </c>
    </row>
    <row r="5105">
      <c r="A5105" s="165" t="str">
        <f>analysis!C5115</f>
        <v>- rājake</v>
      </c>
    </row>
    <row r="5106">
      <c r="A5106" s="165" t="str">
        <f>analysis!C5116</f>
        <v>aniggataratanake</v>
      </c>
    </row>
    <row r="5107">
      <c r="A5107" s="165" t="str">
        <f>analysis!C5117</f>
        <v>- aniggata</v>
      </c>
    </row>
    <row r="5108">
      <c r="A5108" s="165" t="str">
        <f>analysis!C5118</f>
        <v>- ratanake</v>
      </c>
    </row>
    <row r="5109">
      <c r="A5109" s="165" t="str">
        <f>analysis!C5119</f>
        <v>pubbe</v>
      </c>
    </row>
    <row r="5110">
      <c r="A5110" s="165" t="str">
        <f>analysis!C5120</f>
        <v>appaṭisaṃvidito</v>
      </c>
    </row>
    <row r="5111">
      <c r="A5111" s="165" t="str">
        <f>analysis!C5121</f>
        <v>indakhīlaṃ</v>
      </c>
    </row>
    <row r="5112">
      <c r="A5112" s="165" t="str">
        <f>analysis!C5122</f>
        <v>- inda</v>
      </c>
    </row>
    <row r="5113">
      <c r="A5113" s="165" t="str">
        <f>analysis!C5123</f>
        <v>- khīlaṃ</v>
      </c>
    </row>
    <row r="5114">
      <c r="A5114" s="165" t="str">
        <f>analysis!C5124</f>
        <v>atikkāmeyya</v>
      </c>
    </row>
    <row r="5115">
      <c r="A5115" s="165" t="str">
        <f>analysis!C5125</f>
        <v>pācittiyaṃ</v>
      </c>
    </row>
    <row r="5116">
      <c r="A5116" s="165" t="str">
        <f>analysis!C5126</f>
        <v/>
      </c>
    </row>
    <row r="5117">
      <c r="A5117" s="165" t="str">
        <f>analysis!C5127</f>
        <v>yo pana bhikkhu ratanaṃ vā ratanasammataṃ vā aññatra ajjhārāmā vā ajjhāvasathā vā uggaṇheyya vā uggaṇhāpeyya vā, pācittiyaṃ. </v>
      </c>
    </row>
    <row r="5118">
      <c r="A5118" s="165" t="str">
        <f>analysis!C5128</f>
        <v>PC 84</v>
      </c>
    </row>
    <row r="5119">
      <c r="A5119" s="165" t="str">
        <f>analysis!C5129</f>
        <v>yo</v>
      </c>
    </row>
    <row r="5120">
      <c r="A5120" s="165" t="str">
        <f>analysis!C5130</f>
        <v>pana</v>
      </c>
    </row>
    <row r="5121">
      <c r="A5121" s="165" t="str">
        <f>analysis!C5131</f>
        <v>bhikkhu</v>
      </c>
    </row>
    <row r="5122">
      <c r="A5122" s="165" t="str">
        <f>analysis!C5132</f>
        <v>ratanaṃ</v>
      </c>
    </row>
    <row r="5123">
      <c r="A5123" s="165" t="str">
        <f>analysis!C5133</f>
        <v>vā</v>
      </c>
    </row>
    <row r="5124">
      <c r="A5124" s="165" t="str">
        <f>analysis!C5134</f>
        <v>ratanasammataṃ</v>
      </c>
    </row>
    <row r="5125">
      <c r="A5125" s="165" t="str">
        <f>analysis!C5135</f>
        <v>- ratana</v>
      </c>
    </row>
    <row r="5126">
      <c r="A5126" s="165" t="str">
        <f>analysis!C5136</f>
        <v>- sammataṃ</v>
      </c>
    </row>
    <row r="5127">
      <c r="A5127" s="165" t="str">
        <f>analysis!C5137</f>
        <v>vā</v>
      </c>
    </row>
    <row r="5128">
      <c r="A5128" s="165" t="str">
        <f>analysis!C5138</f>
        <v>aññatra</v>
      </c>
    </row>
    <row r="5129">
      <c r="A5129" s="165" t="str">
        <f>analysis!C5139</f>
        <v>ajjhārāmā</v>
      </c>
    </row>
    <row r="5130">
      <c r="A5130" s="165" t="str">
        <f>analysis!C5140</f>
        <v>vā</v>
      </c>
    </row>
    <row r="5131">
      <c r="A5131" s="165" t="str">
        <f>analysis!C5141</f>
        <v>ajjhāvasathā</v>
      </c>
    </row>
    <row r="5132">
      <c r="A5132" s="165" t="str">
        <f>analysis!C5142</f>
        <v>vā</v>
      </c>
    </row>
    <row r="5133">
      <c r="A5133" s="165" t="str">
        <f>analysis!C5143</f>
        <v>uggaṇheyya</v>
      </c>
    </row>
    <row r="5134">
      <c r="A5134" s="165" t="str">
        <f>analysis!C5144</f>
        <v>vā</v>
      </c>
    </row>
    <row r="5135">
      <c r="A5135" s="165" t="str">
        <f>analysis!C5145</f>
        <v>uggaṇhāpeyya</v>
      </c>
    </row>
    <row r="5136">
      <c r="A5136" s="165" t="str">
        <f>analysis!C5146</f>
        <v>vā</v>
      </c>
    </row>
    <row r="5137">
      <c r="A5137" s="165" t="str">
        <f>analysis!C5147</f>
        <v>pācittiyaṃ</v>
      </c>
    </row>
    <row r="5138">
      <c r="A5138" s="165" t="str">
        <f>analysis!C5148</f>
        <v/>
      </c>
    </row>
    <row r="5139">
      <c r="A5139" s="165" t="str">
        <f>analysis!C5149</f>
        <v>ratanaṃ vā pana bhikkhunā ratanasammataṃ vā ajjhārāme vā ajjhāvasathe vā uggahetvā vā uggahāpetvā vā nikkhipitabbaṃ</v>
      </c>
    </row>
    <row r="5140">
      <c r="A5140" s="165" t="str">
        <f>analysis!C5150</f>
        <v>ratanaṃ</v>
      </c>
    </row>
    <row r="5141">
      <c r="A5141" s="165" t="str">
        <f>analysis!C5151</f>
        <v>vā</v>
      </c>
    </row>
    <row r="5142">
      <c r="A5142" s="165" t="str">
        <f>analysis!C5152</f>
        <v>pana</v>
      </c>
    </row>
    <row r="5143">
      <c r="A5143" s="165" t="str">
        <f>analysis!C5153</f>
        <v>bhikkhunā</v>
      </c>
    </row>
    <row r="5144">
      <c r="A5144" s="165" t="str">
        <f>analysis!C5154</f>
        <v>ratanasammataṃ</v>
      </c>
    </row>
    <row r="5145">
      <c r="A5145" s="165" t="str">
        <f>analysis!C5155</f>
        <v>vā</v>
      </c>
    </row>
    <row r="5146">
      <c r="A5146" s="165" t="str">
        <f>analysis!C5156</f>
        <v>ajjhārāme</v>
      </c>
    </row>
    <row r="5147">
      <c r="A5147" s="165" t="str">
        <f>analysis!C5157</f>
        <v>vā</v>
      </c>
    </row>
    <row r="5148">
      <c r="A5148" s="165" t="str">
        <f>analysis!C5158</f>
        <v>ajjhāvasathe</v>
      </c>
    </row>
    <row r="5149">
      <c r="A5149" s="165" t="str">
        <f>analysis!C5159</f>
        <v>vā</v>
      </c>
    </row>
    <row r="5150">
      <c r="A5150" s="165" t="str">
        <f>analysis!C5160</f>
        <v>uggahetvā</v>
      </c>
    </row>
    <row r="5151">
      <c r="A5151" s="165" t="str">
        <f>analysis!C5161</f>
        <v>vā</v>
      </c>
    </row>
    <row r="5152">
      <c r="A5152" s="165" t="str">
        <f>analysis!C5162</f>
        <v>uggahāpetvā</v>
      </c>
    </row>
    <row r="5153">
      <c r="A5153" s="165" t="str">
        <f>analysis!C5163</f>
        <v>vā</v>
      </c>
    </row>
    <row r="5154">
      <c r="A5154" s="165" t="str">
        <f>analysis!C5164</f>
        <v>nikkhipitabbaṃ</v>
      </c>
    </row>
    <row r="5155">
      <c r="A5155" s="165" t="str">
        <f>analysis!C5165</f>
        <v/>
      </c>
    </row>
    <row r="5156">
      <c r="A5156" s="165" t="str">
        <f>analysis!C5166</f>
        <v>yassa bhavissati, so harissatī’ti, ayaṃ tattha sāmīci, ayaṃ tattha sāmīci.</v>
      </c>
    </row>
    <row r="5157">
      <c r="A5157" s="165" t="str">
        <f>analysis!C5167</f>
        <v>yassa</v>
      </c>
    </row>
    <row r="5158">
      <c r="A5158" s="165" t="str">
        <f>analysis!C5168</f>
        <v>bhavissati</v>
      </c>
    </row>
    <row r="5159">
      <c r="A5159" s="165" t="str">
        <f>analysis!C5169</f>
        <v>so</v>
      </c>
    </row>
    <row r="5160">
      <c r="A5160" s="165" t="str">
        <f>analysis!C5170</f>
        <v>harissatīti</v>
      </c>
    </row>
    <row r="5161">
      <c r="A5161" s="165" t="str">
        <f>analysis!C5171</f>
        <v>- harissati</v>
      </c>
    </row>
    <row r="5162">
      <c r="A5162" s="165" t="str">
        <f>analysis!C5172</f>
        <v>- iti</v>
      </c>
    </row>
    <row r="5163">
      <c r="A5163" s="165" t="str">
        <f>analysis!C5173</f>
        <v>ayaṃ</v>
      </c>
    </row>
    <row r="5164">
      <c r="A5164" s="165" t="str">
        <f>analysis!C5174</f>
        <v>tattha</v>
      </c>
    </row>
    <row r="5165">
      <c r="A5165" s="165" t="str">
        <f>analysis!C5175</f>
        <v>sāmīci</v>
      </c>
    </row>
    <row r="5166">
      <c r="A5166" s="165" t="str">
        <f>analysis!C5176</f>
        <v/>
      </c>
    </row>
    <row r="5167">
      <c r="A5167" s="165" t="str">
        <f>analysis!C5177</f>
        <v>yo pana bhikkhu santaṃ bhikkhuṃ anāpucchā vikāle gāmaṃ paviseyya aññatra tathārūpā accāyikā karaṇīyā, pācittiyaṃ.</v>
      </c>
    </row>
    <row r="5168">
      <c r="A5168" s="165" t="str">
        <f>analysis!C5178</f>
        <v>PC 85</v>
      </c>
    </row>
    <row r="5169">
      <c r="A5169" s="165" t="str">
        <f>analysis!C5179</f>
        <v>yo</v>
      </c>
    </row>
    <row r="5170">
      <c r="A5170" s="165" t="str">
        <f>analysis!C5180</f>
        <v>pana</v>
      </c>
    </row>
    <row r="5171">
      <c r="A5171" s="165" t="str">
        <f>analysis!C5181</f>
        <v>bhikkhu</v>
      </c>
    </row>
    <row r="5172">
      <c r="A5172" s="165" t="str">
        <f>analysis!C5182</f>
        <v>santaṃ</v>
      </c>
    </row>
    <row r="5173">
      <c r="A5173" s="165" t="str">
        <f>analysis!C5183</f>
        <v>bhikkhuṃ</v>
      </c>
    </row>
    <row r="5174">
      <c r="A5174" s="165" t="str">
        <f>analysis!C5184</f>
        <v>anāpucchā</v>
      </c>
    </row>
    <row r="5175">
      <c r="A5175" s="165" t="str">
        <f>analysis!C5185</f>
        <v>vikāle</v>
      </c>
    </row>
    <row r="5176">
      <c r="A5176" s="165" t="str">
        <f>analysis!C5186</f>
        <v>gāmaṃ</v>
      </c>
    </row>
    <row r="5177">
      <c r="A5177" s="165" t="str">
        <f>analysis!C5187</f>
        <v>paviseyya</v>
      </c>
    </row>
    <row r="5178">
      <c r="A5178" s="165" t="str">
        <f>analysis!C5188</f>
        <v>aññatra</v>
      </c>
    </row>
    <row r="5179">
      <c r="A5179" s="165" t="str">
        <f>analysis!C5189</f>
        <v>tathārūpā</v>
      </c>
    </row>
    <row r="5180">
      <c r="A5180" s="165" t="str">
        <f>analysis!C5190</f>
        <v>- tathā</v>
      </c>
    </row>
    <row r="5181">
      <c r="A5181" s="165" t="str">
        <f>analysis!C5191</f>
        <v>- rūpā</v>
      </c>
    </row>
    <row r="5182">
      <c r="A5182" s="165" t="str">
        <f>analysis!C5192</f>
        <v>accāyikā</v>
      </c>
    </row>
    <row r="5183">
      <c r="A5183" s="165" t="str">
        <f>analysis!C5193</f>
        <v>karaṇīyā</v>
      </c>
    </row>
    <row r="5184">
      <c r="A5184" s="165" t="str">
        <f>analysis!C5194</f>
        <v>pācittiyaṃ</v>
      </c>
    </row>
    <row r="5185">
      <c r="A5185" s="165" t="str">
        <f>analysis!C5195</f>
        <v/>
      </c>
    </row>
    <row r="5186">
      <c r="A5186" s="165" t="str">
        <f>analysis!C5196</f>
        <v>yo pana bhikkhu aṭṭhimayaṃ vā dantamayaṃ vā visāṇamayaṃ vā sūcigharaṃ kārāpeyya, bhedanakaṃ pācittiyaṃ.</v>
      </c>
    </row>
    <row r="5187">
      <c r="A5187" s="165" t="str">
        <f>analysis!C5197</f>
        <v>PC 86</v>
      </c>
    </row>
    <row r="5188">
      <c r="A5188" s="165" t="str">
        <f>analysis!C5198</f>
        <v>yo</v>
      </c>
    </row>
    <row r="5189">
      <c r="A5189" s="165" t="str">
        <f>analysis!C5199</f>
        <v>pana</v>
      </c>
    </row>
    <row r="5190">
      <c r="A5190" s="165" t="str">
        <f>analysis!C5200</f>
        <v>bhikkhu</v>
      </c>
    </row>
    <row r="5191">
      <c r="A5191" s="165" t="str">
        <f>analysis!C5201</f>
        <v>aṭṭhimayaṃ</v>
      </c>
    </row>
    <row r="5192">
      <c r="A5192" s="165" t="str">
        <f>analysis!C5202</f>
        <v>vā</v>
      </c>
    </row>
    <row r="5193">
      <c r="A5193" s="165" t="str">
        <f>analysis!C5203</f>
        <v>dantamayaṃ</v>
      </c>
    </row>
    <row r="5194">
      <c r="A5194" s="165" t="str">
        <f>analysis!C5204</f>
        <v>vā</v>
      </c>
    </row>
    <row r="5195">
      <c r="A5195" s="165" t="str">
        <f>analysis!C5205</f>
        <v>visāṇamayaṃ</v>
      </c>
    </row>
    <row r="5196">
      <c r="A5196" s="165" t="str">
        <f>analysis!C5206</f>
        <v>vā</v>
      </c>
    </row>
    <row r="5197">
      <c r="A5197" s="165" t="str">
        <f>analysis!C5207</f>
        <v>sūcigharaṃ</v>
      </c>
    </row>
    <row r="5198">
      <c r="A5198" s="165" t="str">
        <f>analysis!C5208</f>
        <v>kārāpeyya</v>
      </c>
    </row>
    <row r="5199">
      <c r="A5199" s="165" t="str">
        <f>analysis!C5209</f>
        <v>bhedanakaṃ</v>
      </c>
    </row>
    <row r="5200">
      <c r="A5200" s="165" t="str">
        <f>analysis!C5210</f>
        <v>pācittiyaṃ</v>
      </c>
    </row>
    <row r="5201">
      <c r="A5201" s="165" t="str">
        <f>analysis!C5211</f>
        <v/>
      </c>
    </row>
    <row r="5202">
      <c r="A5202" s="165" t="str">
        <f>analysis!C5212</f>
        <v>navaṃ pana bhikkhunā mañcaṃ vā pīṭhaṃ vā kārayamānena aṭṭh'aṅgulapādakaṃ kāretabbaṃ sugat'aṅgulena aññatra heṭṭhimāya aṭaniyā.</v>
      </c>
    </row>
    <row r="5203">
      <c r="A5203" s="165" t="str">
        <f>analysis!C5213</f>
        <v>PC 87</v>
      </c>
    </row>
    <row r="5204">
      <c r="A5204" s="165" t="str">
        <f>analysis!C5214</f>
        <v>navaṃ</v>
      </c>
    </row>
    <row r="5205">
      <c r="A5205" s="165" t="str">
        <f>analysis!C5215</f>
        <v>pana</v>
      </c>
    </row>
    <row r="5206">
      <c r="A5206" s="165" t="str">
        <f>analysis!C5216</f>
        <v>bhikkhunā</v>
      </c>
    </row>
    <row r="5207">
      <c r="A5207" s="165" t="str">
        <f>analysis!C5217</f>
        <v>mañcaṃ</v>
      </c>
    </row>
    <row r="5208">
      <c r="A5208" s="165" t="str">
        <f>analysis!C5218</f>
        <v>vā</v>
      </c>
    </row>
    <row r="5209">
      <c r="A5209" s="165" t="str">
        <f>analysis!C5219</f>
        <v>pīṭhaṃ</v>
      </c>
    </row>
    <row r="5210">
      <c r="A5210" s="165" t="str">
        <f>analysis!C5220</f>
        <v>vā</v>
      </c>
    </row>
    <row r="5211">
      <c r="A5211" s="165" t="str">
        <f>analysis!C5221</f>
        <v>kārayamānena</v>
      </c>
    </row>
    <row r="5212">
      <c r="A5212" s="165" t="str">
        <f>analysis!C5222</f>
        <v>aṭṭhaṅgulapādakaṃ</v>
      </c>
    </row>
    <row r="5213">
      <c r="A5213" s="165" t="str">
        <f>analysis!C5223</f>
        <v>- aṭṭha</v>
      </c>
    </row>
    <row r="5214">
      <c r="A5214" s="165" t="str">
        <f>analysis!C5224</f>
        <v>- aṅgula</v>
      </c>
    </row>
    <row r="5215">
      <c r="A5215" s="165" t="str">
        <f>analysis!C5225</f>
        <v>- pādakaṃ</v>
      </c>
    </row>
    <row r="5216">
      <c r="A5216" s="165" t="str">
        <f>analysis!C5226</f>
        <v>kāretabbaṃ</v>
      </c>
    </row>
    <row r="5217">
      <c r="A5217" s="165" t="str">
        <f>analysis!C5227</f>
        <v>sugataṅgulena</v>
      </c>
    </row>
    <row r="5218">
      <c r="A5218" s="165" t="str">
        <f>analysis!C5228</f>
        <v>- sugata</v>
      </c>
    </row>
    <row r="5219">
      <c r="A5219" s="165" t="str">
        <f>analysis!C5229</f>
        <v>- aṅgulena</v>
      </c>
    </row>
    <row r="5220">
      <c r="A5220" s="165" t="str">
        <f>analysis!C5230</f>
        <v>aññatra</v>
      </c>
    </row>
    <row r="5221">
      <c r="A5221" s="165" t="str">
        <f>analysis!C5231</f>
        <v>heṭṭhimāya</v>
      </c>
    </row>
    <row r="5222">
      <c r="A5222" s="165" t="str">
        <f>analysis!C5232</f>
        <v>aṭaniyā</v>
      </c>
    </row>
    <row r="5223">
      <c r="A5223" s="165" t="str">
        <f>analysis!C5233</f>
        <v>taṃ</v>
      </c>
    </row>
    <row r="5224">
      <c r="A5224" s="165" t="str">
        <f>analysis!C5234</f>
        <v>atikkāmayato</v>
      </c>
    </row>
    <row r="5225">
      <c r="A5225" s="165" t="str">
        <f>analysis!C5235</f>
        <v>chedanakaṃ</v>
      </c>
    </row>
    <row r="5226">
      <c r="A5226" s="165" t="str">
        <f>analysis!C5236</f>
        <v>pācittiyaṃ</v>
      </c>
    </row>
    <row r="5227">
      <c r="A5227" s="165" t="str">
        <f>analysis!C5237</f>
        <v/>
      </c>
    </row>
    <row r="5228">
      <c r="A5228" s="165" t="str">
        <f>analysis!C5238</f>
        <v>yo pana bhikkhu mañcaṃ vā pīṭhaṃ vā tūl'onaddhaṃ kārāpeyya, uddālanakaṃ pācittiyaṃ.</v>
      </c>
    </row>
    <row r="5229">
      <c r="A5229" s="165" t="str">
        <f>analysis!C5239</f>
        <v>PC 88</v>
      </c>
    </row>
    <row r="5230">
      <c r="A5230" s="165" t="str">
        <f>analysis!C5240</f>
        <v>yo</v>
      </c>
    </row>
    <row r="5231">
      <c r="A5231" s="165" t="str">
        <f>analysis!C5241</f>
        <v>pana</v>
      </c>
    </row>
    <row r="5232">
      <c r="A5232" s="165" t="str">
        <f>analysis!C5242</f>
        <v>bhikkhu</v>
      </c>
    </row>
    <row r="5233">
      <c r="A5233" s="165" t="str">
        <f>analysis!C5243</f>
        <v>mañcaṃ</v>
      </c>
    </row>
    <row r="5234">
      <c r="A5234" s="165" t="str">
        <f>analysis!C5244</f>
        <v>vā</v>
      </c>
    </row>
    <row r="5235">
      <c r="A5235" s="165" t="str">
        <f>analysis!C5245</f>
        <v>pīṭhaṃ</v>
      </c>
    </row>
    <row r="5236">
      <c r="A5236" s="165" t="str">
        <f>analysis!C5246</f>
        <v>vā</v>
      </c>
    </row>
    <row r="5237">
      <c r="A5237" s="165" t="str">
        <f>analysis!C5247</f>
        <v>tūlonaddhaṃ</v>
      </c>
    </row>
    <row r="5238">
      <c r="A5238" s="165" t="str">
        <f>analysis!C5248</f>
        <v>- tūla</v>
      </c>
    </row>
    <row r="5239">
      <c r="A5239" s="165" t="str">
        <f>analysis!C5249</f>
        <v>- onaddhaṃ</v>
      </c>
    </row>
    <row r="5240">
      <c r="A5240" s="165" t="str">
        <f>analysis!C5250</f>
        <v>kārāpeyya</v>
      </c>
    </row>
    <row r="5241">
      <c r="A5241" s="165" t="str">
        <f>analysis!C5251</f>
        <v>uddālanakaṃ</v>
      </c>
    </row>
    <row r="5242">
      <c r="A5242" s="165" t="str">
        <f>analysis!C5252</f>
        <v>pācittiyaṃ</v>
      </c>
    </row>
    <row r="5243">
      <c r="A5243" s="165" t="str">
        <f>analysis!C5253</f>
        <v/>
      </c>
    </row>
    <row r="5244">
      <c r="A5244" s="165" t="str">
        <f>analysis!C5254</f>
        <v>nisīdanaṃ pana bhikkhunā kārayamānena pamāṇikaṃ kāretabbaṃ</v>
      </c>
    </row>
    <row r="5245">
      <c r="A5245" s="165" t="str">
        <f>analysis!C5255</f>
        <v>PC 89</v>
      </c>
    </row>
    <row r="5246">
      <c r="A5246" s="165" t="str">
        <f>analysis!C5256</f>
        <v>nisīdanaṃ</v>
      </c>
    </row>
    <row r="5247">
      <c r="A5247" s="165" t="str">
        <f>analysis!C5257</f>
        <v>pana</v>
      </c>
    </row>
    <row r="5248">
      <c r="A5248" s="165" t="str">
        <f>analysis!C5258</f>
        <v>bhikkhunā</v>
      </c>
    </row>
    <row r="5249">
      <c r="A5249" s="165" t="str">
        <f>analysis!C5259</f>
        <v>kārayamānena</v>
      </c>
    </row>
    <row r="5250">
      <c r="A5250" s="165" t="str">
        <f>analysis!C5260</f>
        <v>pamāṇikaṃ</v>
      </c>
    </row>
    <row r="5251">
      <c r="A5251" s="165" t="str">
        <f>analysis!C5261</f>
        <v>kāretabbaṃ</v>
      </c>
    </row>
    <row r="5252">
      <c r="A5252" s="165" t="str">
        <f>analysis!C5262</f>
        <v/>
      </c>
    </row>
    <row r="5253">
      <c r="A5253" s="165" t="str">
        <f>analysis!C5263</f>
        <v>tatr'idaṃ pamāṇaṃ, dīghaso dve vidatthiyo sugatavidatthiyā, tiriyaṃ diyaḍḍhaṃ, dasā vidatthi.</v>
      </c>
    </row>
    <row r="5254">
      <c r="A5254" s="165" t="str">
        <f>analysis!C5264</f>
        <v>tatridaṃ</v>
      </c>
    </row>
    <row r="5255">
      <c r="A5255" s="165" t="str">
        <f>analysis!C5265</f>
        <v>pamāṇaṃ</v>
      </c>
    </row>
    <row r="5256">
      <c r="A5256" s="165" t="str">
        <f>analysis!C5266</f>
        <v>dīghaso</v>
      </c>
    </row>
    <row r="5257">
      <c r="A5257" s="165" t="str">
        <f>analysis!C5267</f>
        <v>dve</v>
      </c>
    </row>
    <row r="5258">
      <c r="A5258" s="165" t="str">
        <f>analysis!C5268</f>
        <v>vidatthiyo</v>
      </c>
    </row>
    <row r="5259">
      <c r="A5259" s="165" t="str">
        <f>analysis!C5269</f>
        <v>sugatavidatthiyā</v>
      </c>
    </row>
    <row r="5260">
      <c r="A5260" s="165" t="str">
        <f>analysis!C5270</f>
        <v>tiriyaṃ</v>
      </c>
    </row>
    <row r="5261">
      <c r="A5261" s="165" t="str">
        <f>analysis!C5271</f>
        <v>diyaḍḍhaṃ</v>
      </c>
    </row>
    <row r="5262">
      <c r="A5262" s="165" t="str">
        <f>analysis!C5272</f>
        <v>- di</v>
      </c>
    </row>
    <row r="5263">
      <c r="A5263" s="165" t="str">
        <f>analysis!C5273</f>
        <v>- aḍḍhaṃ</v>
      </c>
    </row>
    <row r="5264">
      <c r="A5264" s="165" t="str">
        <f>analysis!C5274</f>
        <v>dasā</v>
      </c>
    </row>
    <row r="5265">
      <c r="A5265" s="165" t="str">
        <f>analysis!C5275</f>
        <v>vidatthi</v>
      </c>
    </row>
    <row r="5266">
      <c r="A5266" s="165" t="str">
        <f>analysis!C5276</f>
        <v/>
      </c>
    </row>
    <row r="5267">
      <c r="A5267" s="165" t="str">
        <f>analysis!C5277</f>
        <v>taṃ atikkāmayato chedanakaṃ pācittiyaṃ.</v>
      </c>
    </row>
    <row r="5268">
      <c r="A5268" s="165" t="str">
        <f>analysis!C5278</f>
        <v>taṃ</v>
      </c>
    </row>
    <row r="5269">
      <c r="A5269" s="165" t="str">
        <f>analysis!C5279</f>
        <v>atikkāmayato</v>
      </c>
    </row>
    <row r="5270">
      <c r="A5270" s="165" t="str">
        <f>analysis!C5280</f>
        <v>chedanakaṃ</v>
      </c>
    </row>
    <row r="5271">
      <c r="A5271" s="165" t="str">
        <f>analysis!C5281</f>
        <v>pācittiyaṃ</v>
      </c>
    </row>
    <row r="5272">
      <c r="A5272" s="165" t="str">
        <f>analysis!C5282</f>
        <v/>
      </c>
    </row>
    <row r="5273">
      <c r="A5273" s="165" t="str">
        <f>analysis!C5283</f>
        <v>kaṇḍuppaṭicchādiṃ pana bhikkhunā kārayamānena pamāṇikā kāretabbā, </v>
      </c>
    </row>
    <row r="5274">
      <c r="A5274" s="165" t="str">
        <f>analysis!C5284</f>
        <v>PC 90</v>
      </c>
    </row>
    <row r="5275">
      <c r="A5275" s="165" t="str">
        <f>analysis!C5285</f>
        <v>kaṇḍuppaṭicchādiṃ</v>
      </c>
    </row>
    <row r="5276">
      <c r="A5276" s="165" t="str">
        <f>analysis!C5286</f>
        <v>- kaṇḍu</v>
      </c>
    </row>
    <row r="5277">
      <c r="A5277" s="165" t="str">
        <f>analysis!C5287</f>
        <v>- paṭicchādiṃ</v>
      </c>
    </row>
    <row r="5278">
      <c r="A5278" s="165" t="str">
        <f>analysis!C5288</f>
        <v>pana</v>
      </c>
    </row>
    <row r="5279">
      <c r="A5279" s="165" t="str">
        <f>analysis!C5289</f>
        <v>bhikkhunā</v>
      </c>
    </row>
    <row r="5280">
      <c r="A5280" s="165" t="str">
        <f>analysis!C5290</f>
        <v>kārayamānena</v>
      </c>
    </row>
    <row r="5281">
      <c r="A5281" s="165" t="str">
        <f>analysis!C5291</f>
        <v>pamāṇikā</v>
      </c>
    </row>
    <row r="5282">
      <c r="A5282" s="165" t="str">
        <f>analysis!C5292</f>
        <v>kāretabbā</v>
      </c>
    </row>
    <row r="5283">
      <c r="A5283" s="165" t="str">
        <f>analysis!C5293</f>
        <v/>
      </c>
    </row>
    <row r="5284">
      <c r="A5284" s="165" t="str">
        <f>analysis!C5294</f>
        <v>tatr'idaṃ pamāṇaṃ, dīghaso catasso vidatthiyo sugatavidatthiyā, tiriyaṃ dve vidatthiyo.</v>
      </c>
    </row>
    <row r="5285">
      <c r="A5285" s="165" t="str">
        <f>analysis!C5295</f>
        <v>tatridaṃ</v>
      </c>
    </row>
    <row r="5286">
      <c r="A5286" s="165" t="str">
        <f>analysis!C5296</f>
        <v>pamāṇaṃ</v>
      </c>
    </row>
    <row r="5287">
      <c r="A5287" s="165" t="str">
        <f>analysis!C5297</f>
        <v>dīghaso</v>
      </c>
    </row>
    <row r="5288">
      <c r="A5288" s="165" t="str">
        <f>analysis!C5298</f>
        <v>catasso</v>
      </c>
    </row>
    <row r="5289">
      <c r="A5289" s="165" t="str">
        <f>analysis!C5299</f>
        <v>vidatthiyo</v>
      </c>
    </row>
    <row r="5290">
      <c r="A5290" s="165" t="str">
        <f>analysis!C5300</f>
        <v>sugatavidatthiyā</v>
      </c>
    </row>
    <row r="5291">
      <c r="A5291" s="165" t="str">
        <f>analysis!C5301</f>
        <v>tiriyaṃ</v>
      </c>
    </row>
    <row r="5292">
      <c r="A5292" s="165" t="str">
        <f>analysis!C5302</f>
        <v>dve</v>
      </c>
    </row>
    <row r="5293">
      <c r="A5293" s="165" t="str">
        <f>analysis!C5303</f>
        <v>vidatthiyo</v>
      </c>
    </row>
    <row r="5294">
      <c r="A5294" s="165" t="str">
        <f>analysis!C5304</f>
        <v/>
      </c>
    </row>
    <row r="5295">
      <c r="A5295" s="165" t="str">
        <f>analysis!C5305</f>
        <v>taṃ atikkāmayato chedanakaṃ pācittiyaṃ.</v>
      </c>
    </row>
    <row r="5296">
      <c r="A5296" s="165" t="str">
        <f>analysis!C5306</f>
        <v>taṃ</v>
      </c>
    </row>
    <row r="5297">
      <c r="A5297" s="165" t="str">
        <f>analysis!C5307</f>
        <v>atikkāmayato</v>
      </c>
    </row>
    <row r="5298">
      <c r="A5298" s="165" t="str">
        <f>analysis!C5308</f>
        <v>chedanakaṃ</v>
      </c>
    </row>
    <row r="5299">
      <c r="A5299" s="165" t="str">
        <f>analysis!C5309</f>
        <v>pācittiyaṃ</v>
      </c>
    </row>
    <row r="5300">
      <c r="A5300" s="165" t="str">
        <f>analysis!C5310</f>
        <v/>
      </c>
    </row>
    <row r="5301">
      <c r="A5301" s="165" t="str">
        <f>analysis!C5311</f>
        <v>vassikasāṭikaṃ pana bhikkhunā kārayamānena pamāṇikā kāretabbā</v>
      </c>
    </row>
    <row r="5302">
      <c r="A5302" s="165" t="str">
        <f>analysis!C5312</f>
        <v>PC 91</v>
      </c>
    </row>
    <row r="5303">
      <c r="A5303" s="165" t="str">
        <f>analysis!C5313</f>
        <v>vassikasāṭikaṃ</v>
      </c>
    </row>
    <row r="5304">
      <c r="A5304" s="165" t="str">
        <f>analysis!C5314</f>
        <v>- vassika</v>
      </c>
    </row>
    <row r="5305">
      <c r="A5305" s="165" t="str">
        <f>analysis!C5315</f>
        <v>- sāṭikaṃ</v>
      </c>
    </row>
    <row r="5306">
      <c r="A5306" s="165" t="str">
        <f>analysis!C5316</f>
        <v>pana</v>
      </c>
    </row>
    <row r="5307">
      <c r="A5307" s="165" t="str">
        <f>analysis!C5317</f>
        <v>bhikkhunā</v>
      </c>
    </row>
    <row r="5308">
      <c r="A5308" s="165" t="str">
        <f>analysis!C5318</f>
        <v>kārayamānena</v>
      </c>
    </row>
    <row r="5309">
      <c r="A5309" s="165" t="str">
        <f>analysis!C5319</f>
        <v>pamāṇikā</v>
      </c>
    </row>
    <row r="5310">
      <c r="A5310" s="165" t="str">
        <f>analysis!C5320</f>
        <v>kāretabbā</v>
      </c>
    </row>
    <row r="5311">
      <c r="A5311" s="165" t="str">
        <f>analysis!C5321</f>
        <v/>
      </c>
    </row>
    <row r="5312">
      <c r="A5312" s="165" t="str">
        <f>analysis!C5322</f>
        <v>tatr'idaṃ pamāṇaṃ, dīghaso cha vidatthiyo sugatavidatthiyā, tiriyaṃ aḍḍhateyyā</v>
      </c>
    </row>
    <row r="5313">
      <c r="A5313" s="165" t="str">
        <f>analysis!C5323</f>
        <v>tatridaṃ</v>
      </c>
    </row>
    <row r="5314">
      <c r="A5314" s="165" t="str">
        <f>analysis!C5324</f>
        <v>pamāṇaṃ</v>
      </c>
    </row>
    <row r="5315">
      <c r="A5315" s="165" t="str">
        <f>analysis!C5325</f>
        <v>dīghaso</v>
      </c>
    </row>
    <row r="5316">
      <c r="A5316" s="165" t="str">
        <f>analysis!C5326</f>
        <v>cha</v>
      </c>
    </row>
    <row r="5317">
      <c r="A5317" s="165" t="str">
        <f>analysis!C5327</f>
        <v>vidatthiyo</v>
      </c>
    </row>
    <row r="5318">
      <c r="A5318" s="165" t="str">
        <f>analysis!C5328</f>
        <v>sugatavidatthiyā</v>
      </c>
    </row>
    <row r="5319">
      <c r="A5319" s="165" t="str">
        <f>analysis!C5329</f>
        <v>tiriyaṃ</v>
      </c>
    </row>
    <row r="5320">
      <c r="A5320" s="165" t="str">
        <f>analysis!C5330</f>
        <v>aḍḍhateyyā</v>
      </c>
    </row>
    <row r="5321">
      <c r="A5321" s="165" t="str">
        <f>analysis!C5331</f>
        <v>- aḍḍha</v>
      </c>
    </row>
    <row r="5322">
      <c r="A5322" s="165" t="str">
        <f>analysis!C5332</f>
        <v>- teyyā</v>
      </c>
    </row>
    <row r="5323">
      <c r="A5323" s="165" t="str">
        <f>analysis!C5333</f>
        <v/>
      </c>
    </row>
    <row r="5324">
      <c r="A5324" s="165" t="str">
        <f>analysis!C5334</f>
        <v>taṃ atikkāmayato chedanakaṃ pācittiyaṃ.</v>
      </c>
    </row>
    <row r="5325">
      <c r="A5325" s="165" t="str">
        <f>analysis!C5335</f>
        <v>taṃ</v>
      </c>
    </row>
    <row r="5326">
      <c r="A5326" s="165" t="str">
        <f>analysis!C5336</f>
        <v>atikkāmayato</v>
      </c>
    </row>
    <row r="5327">
      <c r="A5327" s="165" t="str">
        <f>analysis!C5337</f>
        <v>chedanakaṃ</v>
      </c>
    </row>
    <row r="5328">
      <c r="A5328" s="165" t="str">
        <f>analysis!C5338</f>
        <v>pācittiyaṃ</v>
      </c>
    </row>
    <row r="5329">
      <c r="A5329" s="165" t="str">
        <f>analysis!C5339</f>
        <v/>
      </c>
    </row>
    <row r="5330">
      <c r="A5330" s="165" t="str">
        <f>analysis!C5340</f>
        <v>yo pana bhikkhu sugatacīvarappamāṇaṃ cīvaraṃ kārāpeyya, atirekaṃ vā, chedanakaṃ pācittiyaṃ </v>
      </c>
    </row>
    <row r="5331">
      <c r="A5331" s="165" t="str">
        <f>analysis!C5341</f>
        <v>PC 92</v>
      </c>
    </row>
    <row r="5332">
      <c r="A5332" s="165" t="str">
        <f>analysis!C5342</f>
        <v>yo</v>
      </c>
    </row>
    <row r="5333">
      <c r="A5333" s="165" t="str">
        <f>analysis!C5343</f>
        <v>pana</v>
      </c>
    </row>
    <row r="5334">
      <c r="A5334" s="165" t="str">
        <f>analysis!C5344</f>
        <v>bhikkhu</v>
      </c>
    </row>
    <row r="5335">
      <c r="A5335" s="165" t="str">
        <f>analysis!C5345</f>
        <v>sugatacīvarappamāṇaṃ</v>
      </c>
    </row>
    <row r="5336">
      <c r="A5336" s="165" t="str">
        <f>analysis!C5346</f>
        <v>- sugatacīvara</v>
      </c>
    </row>
    <row r="5337">
      <c r="A5337" s="165" t="str">
        <f>analysis!C5347</f>
        <v>- - sugata</v>
      </c>
    </row>
    <row r="5338">
      <c r="A5338" s="165" t="str">
        <f>analysis!C5348</f>
        <v>- - cīvara</v>
      </c>
    </row>
    <row r="5339">
      <c r="A5339" s="165" t="str">
        <f>analysis!C5349</f>
        <v>- pamāṇaṃ</v>
      </c>
    </row>
    <row r="5340">
      <c r="A5340" s="165" t="str">
        <f>analysis!C5350</f>
        <v>cīvaraṃ</v>
      </c>
    </row>
    <row r="5341">
      <c r="A5341" s="165" t="str">
        <f>analysis!C5351</f>
        <v>kārāpeyya</v>
      </c>
    </row>
    <row r="5342">
      <c r="A5342" s="165" t="str">
        <f>analysis!C5352</f>
        <v>atirekaṃ</v>
      </c>
    </row>
    <row r="5343">
      <c r="A5343" s="165" t="str">
        <f>analysis!C5353</f>
        <v>vā</v>
      </c>
    </row>
    <row r="5344">
      <c r="A5344" s="165" t="str">
        <f>analysis!C5354</f>
        <v>chedanakaṃ</v>
      </c>
    </row>
    <row r="5345">
      <c r="A5345" s="165" t="str">
        <f>analysis!C5355</f>
        <v>pācittiyaṃ</v>
      </c>
    </row>
    <row r="5346">
      <c r="A5346" s="165" t="str">
        <f>analysis!C5356</f>
        <v/>
      </c>
    </row>
    <row r="5347">
      <c r="A5347" s="165" t="str">
        <f>analysis!C5357</f>
        <v>tatr'idaṃ sugatassa sugatacīvarappamāṇaṃ, dīghaso nava vidatthiyo sugatavidatthiyā, tiriyaṃ cha vidatthiyo</v>
      </c>
    </row>
    <row r="5348">
      <c r="A5348" s="165" t="str">
        <f>analysis!C5358</f>
        <v>tatridaṃ</v>
      </c>
    </row>
    <row r="5349">
      <c r="A5349" s="165" t="str">
        <f>analysis!C5359</f>
        <v>sugatassa</v>
      </c>
    </row>
    <row r="5350">
      <c r="A5350" s="165" t="str">
        <f>analysis!C5360</f>
        <v>sugatacīvarappamāṇaṃ</v>
      </c>
    </row>
    <row r="5351">
      <c r="A5351" s="165" t="str">
        <f>analysis!C5361</f>
        <v>dīghaso</v>
      </c>
    </row>
    <row r="5352">
      <c r="A5352" s="165" t="str">
        <f>analysis!C5362</f>
        <v>nava</v>
      </c>
    </row>
    <row r="5353">
      <c r="A5353" s="165" t="str">
        <f>analysis!C5363</f>
        <v>vidatthiyo</v>
      </c>
    </row>
    <row r="5354">
      <c r="A5354" s="165" t="str">
        <f>analysis!C5364</f>
        <v>sugatavidatthiyā</v>
      </c>
    </row>
    <row r="5355">
      <c r="A5355" s="165" t="str">
        <f>analysis!C5365</f>
        <v>tiriyaṃ</v>
      </c>
    </row>
    <row r="5356">
      <c r="A5356" s="165" t="str">
        <f>analysis!C5366</f>
        <v>cha</v>
      </c>
    </row>
    <row r="5357">
      <c r="A5357" s="165" t="str">
        <f>analysis!C5367</f>
        <v>vidatthiyo</v>
      </c>
    </row>
    <row r="5358">
      <c r="A5358" s="165" t="str">
        <f>analysis!C5368</f>
        <v/>
      </c>
    </row>
    <row r="5359">
      <c r="A5359" s="165" t="str">
        <f>analysis!C5369</f>
        <v>idaṃ sugatassa sugatacīvarappamāṇanti.</v>
      </c>
    </row>
    <row r="5360">
      <c r="A5360" s="165" t="str">
        <f>analysis!C5370</f>
        <v>idaṃ</v>
      </c>
    </row>
    <row r="5361">
      <c r="A5361" s="165" t="str">
        <f>analysis!C5371</f>
        <v>sugatassa</v>
      </c>
    </row>
    <row r="5362">
      <c r="A5362" s="165" t="str">
        <f>analysis!C5372</f>
        <v>sugatacīvarappamāṇaṃ</v>
      </c>
    </row>
    <row r="5363">
      <c r="A5363" s="165" t="str">
        <f>analysis!C5373</f>
        <v/>
      </c>
    </row>
    <row r="5364">
      <c r="A5364" s="165" t="str">
        <f>analysis!C5374</f>
        <v>ratanavaggo navamo</v>
      </c>
    </row>
    <row r="5365">
      <c r="A5365" s="165" t="str">
        <f>analysis!C5375</f>
        <v>ratanavaggo</v>
      </c>
    </row>
    <row r="5366">
      <c r="A5366" s="165" t="str">
        <f>analysis!C5376</f>
        <v>- ratana</v>
      </c>
    </row>
    <row r="5367">
      <c r="A5367" s="165" t="str">
        <f>analysis!C5377</f>
        <v>- vaggo</v>
      </c>
    </row>
    <row r="5368">
      <c r="A5368" s="165" t="str">
        <f>analysis!C5378</f>
        <v>navamo</v>
      </c>
    </row>
    <row r="5369">
      <c r="A5369" s="165" t="str">
        <f>analysis!C5379</f>
        <v/>
      </c>
    </row>
    <row r="5370">
      <c r="A5370" s="165" t="str">
        <f>analysis!C5380</f>
        <v>uddiṭṭhā kho āyasmanto dvenavuti pācittiyā dhammā.</v>
      </c>
    </row>
    <row r="5371">
      <c r="A5371" s="165" t="str">
        <f>analysis!C5381</f>
        <v>uddiṭṭhā</v>
      </c>
    </row>
    <row r="5372">
      <c r="A5372" s="165" t="str">
        <f>analysis!C5382</f>
        <v>kho</v>
      </c>
    </row>
    <row r="5373">
      <c r="A5373" s="165" t="str">
        <f>analysis!C5383</f>
        <v>āyasmanto</v>
      </c>
    </row>
    <row r="5374">
      <c r="A5374" s="165" t="str">
        <f>analysis!C5384</f>
        <v>dvenavuti</v>
      </c>
    </row>
    <row r="5375">
      <c r="A5375" s="165" t="str">
        <f>analysis!C5385</f>
        <v>pācittiyā</v>
      </c>
    </row>
    <row r="5376">
      <c r="A5376" s="165" t="str">
        <f>analysis!C5386</f>
        <v>dhammā</v>
      </c>
    </row>
    <row r="5377">
      <c r="A5377" s="165" t="str">
        <f>analysis!C5387</f>
        <v/>
      </c>
    </row>
    <row r="5378">
      <c r="A5378" s="165" t="str">
        <f>analysis!C5388</f>
        <v>tatthāyasmante pucchāmi, kaccittha parisuddhā</v>
      </c>
    </row>
    <row r="5379">
      <c r="A5379" s="165" t="str">
        <f>analysis!C5389</f>
        <v>tatthāyasmante</v>
      </c>
    </row>
    <row r="5380">
      <c r="A5380" s="165" t="str">
        <f>analysis!C5390</f>
        <v>pucchāmi</v>
      </c>
    </row>
    <row r="5381">
      <c r="A5381" s="165" t="str">
        <f>analysis!C5391</f>
        <v>kaccittha</v>
      </c>
    </row>
    <row r="5382">
      <c r="A5382" s="165" t="str">
        <f>analysis!C5392</f>
        <v>parisuddhā</v>
      </c>
    </row>
    <row r="5383">
      <c r="A5383" s="165" t="str">
        <f>analysis!C5393</f>
        <v/>
      </c>
    </row>
    <row r="5384">
      <c r="A5384" s="165" t="str">
        <f>analysis!C5394</f>
        <v>dutiyampi pucchāmi, kaccittha parisuddhā</v>
      </c>
    </row>
    <row r="5385">
      <c r="A5385" s="165" t="str">
        <f>analysis!C5395</f>
        <v>dutiyampi</v>
      </c>
    </row>
    <row r="5386">
      <c r="A5386" s="165" t="str">
        <f>analysis!C5396</f>
        <v>pucchāmi</v>
      </c>
    </row>
    <row r="5387">
      <c r="A5387" s="165" t="str">
        <f>analysis!C5397</f>
        <v>kaccittha</v>
      </c>
    </row>
    <row r="5388">
      <c r="A5388" s="165" t="str">
        <f>analysis!C5398</f>
        <v>parisuddhā</v>
      </c>
    </row>
    <row r="5389">
      <c r="A5389" s="165" t="str">
        <f>analysis!C5399</f>
        <v/>
      </c>
    </row>
    <row r="5390">
      <c r="A5390" s="165" t="str">
        <f>analysis!C5400</f>
        <v>tatiyampi pucchāmi, kaccittha parisuddhā</v>
      </c>
    </row>
    <row r="5391">
      <c r="A5391" s="165" t="str">
        <f>analysis!C5401</f>
        <v>tatiyampi</v>
      </c>
    </row>
    <row r="5392">
      <c r="A5392" s="165" t="str">
        <f>analysis!C5402</f>
        <v>pucchāmi</v>
      </c>
    </row>
    <row r="5393">
      <c r="A5393" s="165" t="str">
        <f>analysis!C5403</f>
        <v>kaccittha</v>
      </c>
    </row>
    <row r="5394">
      <c r="A5394" s="165" t="str">
        <f>analysis!C5404</f>
        <v>parisuddhā</v>
      </c>
    </row>
    <row r="5395">
      <c r="A5395" s="165" t="str">
        <f>analysis!C5405</f>
        <v/>
      </c>
    </row>
    <row r="5396">
      <c r="A5396" s="165" t="str">
        <f>analysis!C5406</f>
        <v>parisuddhetthāyasmanto, tasmā tuṇhī, evametaṃ dhārayāmīti.</v>
      </c>
    </row>
    <row r="5397">
      <c r="A5397" s="165" t="str">
        <f>analysis!C5407</f>
        <v>parisuddhetthāyasmanto</v>
      </c>
    </row>
    <row r="5398">
      <c r="A5398" s="165" t="str">
        <f>analysis!C5408</f>
        <v>tasmā</v>
      </c>
    </row>
    <row r="5399">
      <c r="A5399" s="165" t="str">
        <f>analysis!C5409</f>
        <v>tuṇhī</v>
      </c>
    </row>
    <row r="5400">
      <c r="A5400" s="165" t="str">
        <f>analysis!C5410</f>
        <v>evametaṃ</v>
      </c>
    </row>
    <row r="5401">
      <c r="A5401" s="165" t="str">
        <f>analysis!C5411</f>
        <v>dhārayāmi</v>
      </c>
    </row>
    <row r="5402">
      <c r="A5402" s="165" t="str">
        <f>analysis!C5412</f>
        <v/>
      </c>
    </row>
    <row r="5403">
      <c r="A5403" s="165" t="str">
        <f>analysis!C5413</f>
        <v>dvenavuti pācittiyā dhammā niṭṭhitā.</v>
      </c>
    </row>
    <row r="5404">
      <c r="A5404" s="165" t="str">
        <f>analysis!C5414</f>
        <v>dvenavuti</v>
      </c>
    </row>
    <row r="5405">
      <c r="A5405" s="165" t="str">
        <f>analysis!C5415</f>
        <v>pācittiyā</v>
      </c>
    </row>
    <row r="5406">
      <c r="A5406" s="165" t="str">
        <f>analysis!C5416</f>
        <v>dhammā</v>
      </c>
    </row>
    <row r="5407">
      <c r="A5407" s="165" t="str">
        <f>analysis!C5417</f>
        <v>niṭṭhitā</v>
      </c>
    </row>
    <row r="5408">
      <c r="A5408" s="165" t="str">
        <f>analysis!C5418</f>
        <v/>
      </c>
    </row>
    <row r="5409">
      <c r="A5409" s="165" t="str">
        <f>analysis!C5419</f>
        <v>ime kho pan'āyasmanto cattāro pāṭidesanīyā dhammā uddesaṃ āgacchanti.</v>
      </c>
    </row>
    <row r="5410">
      <c r="A5410" s="165" t="str">
        <f>analysis!C5420</f>
        <v>pāṭidesanīyā</v>
      </c>
    </row>
    <row r="5411">
      <c r="A5411" s="165" t="str">
        <f>analysis!C5421</f>
        <v>dhammā</v>
      </c>
    </row>
    <row r="5412">
      <c r="A5412" s="165" t="str">
        <f>analysis!C5422</f>
        <v>ime</v>
      </c>
    </row>
    <row r="5413">
      <c r="A5413" s="165" t="str">
        <f>analysis!C5423</f>
        <v>kho</v>
      </c>
    </row>
    <row r="5414">
      <c r="A5414" s="165" t="str">
        <f>analysis!C5424</f>
        <v>panāyasmanto</v>
      </c>
    </row>
    <row r="5415">
      <c r="A5415" s="165" t="str">
        <f>analysis!C5425</f>
        <v>cattāro</v>
      </c>
    </row>
    <row r="5416">
      <c r="A5416" s="165" t="str">
        <f>analysis!C5426</f>
        <v>pāṭidesanīyā</v>
      </c>
    </row>
    <row r="5417">
      <c r="A5417" s="165" t="str">
        <f>analysis!C5427</f>
        <v>dhammā</v>
      </c>
    </row>
    <row r="5418">
      <c r="A5418" s="165" t="str">
        <f>analysis!C5428</f>
        <v>uddesaṃ</v>
      </c>
    </row>
    <row r="5419">
      <c r="A5419" s="165" t="str">
        <f>analysis!C5429</f>
        <v>āgacchanti</v>
      </c>
    </row>
    <row r="5420">
      <c r="A5420" s="165" t="str">
        <f>analysis!C5430</f>
        <v/>
      </c>
    </row>
    <row r="5421">
      <c r="A5421" s="165" t="str">
        <f>analysis!C5431</f>
        <v/>
      </c>
    </row>
    <row r="5422">
      <c r="A5422" s="165" t="str">
        <f>analysis!C5432</f>
        <v>yo pana bhikkhu aññātikāya bhikkhuniyā antaragharaṃ paviṭṭhāya hatthato khādanīyaṃ vā bhojanīyaṃ vā sahatthā paṭiggahetvā khādeyya vā bhuñjeyya vā, paṭidesetabbaṃ tena bhikkhunā </v>
      </c>
    </row>
    <row r="5423">
      <c r="A5423" s="165" t="str">
        <f>analysis!C5433</f>
        <v>PD 1</v>
      </c>
    </row>
    <row r="5424">
      <c r="A5424" s="165" t="str">
        <f>analysis!C5434</f>
        <v>yo</v>
      </c>
    </row>
    <row r="5425">
      <c r="A5425" s="165" t="str">
        <f>analysis!C5435</f>
        <v>pana</v>
      </c>
    </row>
    <row r="5426">
      <c r="A5426" s="165" t="str">
        <f>analysis!C5436</f>
        <v>bhikkhu</v>
      </c>
    </row>
    <row r="5427">
      <c r="A5427" s="165" t="str">
        <f>analysis!C5437</f>
        <v>aññātikāya</v>
      </c>
    </row>
    <row r="5428">
      <c r="A5428" s="165" t="str">
        <f>analysis!C5438</f>
        <v>bhikkhuniyā</v>
      </c>
    </row>
    <row r="5429">
      <c r="A5429" s="165" t="str">
        <f>analysis!C5439</f>
        <v>antaragharaṃ</v>
      </c>
    </row>
    <row r="5430">
      <c r="A5430" s="165" t="str">
        <f>analysis!C5440</f>
        <v>paviṭṭhāya</v>
      </c>
    </row>
    <row r="5431">
      <c r="A5431" s="165" t="str">
        <f>analysis!C5441</f>
        <v>hatthato</v>
      </c>
    </row>
    <row r="5432">
      <c r="A5432" s="165" t="str">
        <f>analysis!C5442</f>
        <v>khādanīyaṃ</v>
      </c>
    </row>
    <row r="5433">
      <c r="A5433" s="165" t="str">
        <f>analysis!C5443</f>
        <v>vā</v>
      </c>
    </row>
    <row r="5434">
      <c r="A5434" s="165" t="str">
        <f>analysis!C5444</f>
        <v>bhojanīyaṃ</v>
      </c>
    </row>
    <row r="5435">
      <c r="A5435" s="165" t="str">
        <f>analysis!C5445</f>
        <v>vā</v>
      </c>
    </row>
    <row r="5436">
      <c r="A5436" s="165" t="str">
        <f>analysis!C5446</f>
        <v>sahatthā</v>
      </c>
    </row>
    <row r="5437">
      <c r="A5437" s="165" t="str">
        <f>analysis!C5447</f>
        <v>paṭiggahetvā</v>
      </c>
    </row>
    <row r="5438">
      <c r="A5438" s="165" t="str">
        <f>analysis!C5448</f>
        <v>khādeyya</v>
      </c>
    </row>
    <row r="5439">
      <c r="A5439" s="165" t="str">
        <f>analysis!C5449</f>
        <v>vā</v>
      </c>
    </row>
    <row r="5440">
      <c r="A5440" s="165" t="str">
        <f>analysis!C5450</f>
        <v>bhuñjeyya</v>
      </c>
    </row>
    <row r="5441">
      <c r="A5441" s="165" t="str">
        <f>analysis!C5451</f>
        <v>vā</v>
      </c>
    </row>
    <row r="5442">
      <c r="A5442" s="165" t="str">
        <f>analysis!C5452</f>
        <v>paṭidesetabbaṃ</v>
      </c>
    </row>
    <row r="5443">
      <c r="A5443" s="165" t="str">
        <f>analysis!C5453</f>
        <v>tena</v>
      </c>
    </row>
    <row r="5444">
      <c r="A5444" s="165" t="str">
        <f>analysis!C5454</f>
        <v>bhikkhunā</v>
      </c>
    </row>
    <row r="5445">
      <c r="A5445" s="165" t="str">
        <f>analysis!C5455</f>
        <v/>
      </c>
    </row>
    <row r="5446">
      <c r="A5446" s="165" t="str">
        <f>analysis!C5456</f>
        <v>gārayhaṃ, āvuso, dhammaṃ āpajjiṃ asappāyaṃ pāṭidesanīyaṃ, taṃ paṭidesemī’ti.</v>
      </c>
    </row>
    <row r="5447">
      <c r="A5447" s="165" t="str">
        <f>analysis!C5457</f>
        <v>gārayhaṃ</v>
      </c>
    </row>
    <row r="5448">
      <c r="A5448" s="165" t="str">
        <f>analysis!C5458</f>
        <v>āvuso</v>
      </c>
    </row>
    <row r="5449">
      <c r="A5449" s="165" t="str">
        <f>analysis!C5459</f>
        <v>dhammaṃ</v>
      </c>
    </row>
    <row r="5450">
      <c r="A5450" s="165" t="str">
        <f>analysis!C5460</f>
        <v>āpajjiṃ</v>
      </c>
    </row>
    <row r="5451">
      <c r="A5451" s="165" t="str">
        <f>analysis!C5461</f>
        <v>asappāyaṃ</v>
      </c>
    </row>
    <row r="5452">
      <c r="A5452" s="165" t="str">
        <f>analysis!C5462</f>
        <v>pāṭidesanīyaṃ</v>
      </c>
    </row>
    <row r="5453">
      <c r="A5453" s="165" t="str">
        <f>analysis!C5463</f>
        <v>taṃ</v>
      </c>
    </row>
    <row r="5454">
      <c r="A5454" s="165" t="str">
        <f>analysis!C5464</f>
        <v>paṭidesemīti</v>
      </c>
    </row>
    <row r="5455">
      <c r="A5455" s="165" t="str">
        <f>analysis!C5465</f>
        <v>paṭidesemi</v>
      </c>
    </row>
    <row r="5456">
      <c r="A5456" s="165" t="str">
        <f>analysis!C5466</f>
        <v/>
      </c>
    </row>
    <row r="5457">
      <c r="A5457" s="165" t="str">
        <f>analysis!C5467</f>
        <v>bhikkhū pan'eva kulesu nimantitā bhuñjanti, tatra ce sā bhikkhunī vosāsamānarūpā ṭhitā hoti</v>
      </c>
    </row>
    <row r="5458">
      <c r="A5458" s="165" t="str">
        <f>analysis!C5468</f>
        <v>PD 2</v>
      </c>
    </row>
    <row r="5459">
      <c r="A5459" s="165" t="str">
        <f>analysis!C5469</f>
        <v>bhikkhū</v>
      </c>
    </row>
    <row r="5460">
      <c r="A5460" s="165" t="str">
        <f>analysis!C5470</f>
        <v>paneva</v>
      </c>
    </row>
    <row r="5461">
      <c r="A5461" s="165" t="str">
        <f>analysis!C5471</f>
        <v>kulesu</v>
      </c>
    </row>
    <row r="5462">
      <c r="A5462" s="165" t="str">
        <f>analysis!C5472</f>
        <v>nimantitā</v>
      </c>
    </row>
    <row r="5463">
      <c r="A5463" s="165" t="str">
        <f>analysis!C5473</f>
        <v>bhuñjanti</v>
      </c>
    </row>
    <row r="5464">
      <c r="A5464" s="165" t="str">
        <f>analysis!C5474</f>
        <v>tatra</v>
      </c>
    </row>
    <row r="5465">
      <c r="A5465" s="165" t="str">
        <f>analysis!C5475</f>
        <v>ce</v>
      </c>
    </row>
    <row r="5466">
      <c r="A5466" s="165" t="str">
        <f>analysis!C5476</f>
        <v>sā</v>
      </c>
    </row>
    <row r="5467">
      <c r="A5467" s="165" t="str">
        <f>analysis!C5477</f>
        <v>bhikkhunī</v>
      </c>
    </row>
    <row r="5468">
      <c r="A5468" s="165" t="str">
        <f>analysis!C5478</f>
        <v>vosāsamānarūpā</v>
      </c>
    </row>
    <row r="5469">
      <c r="A5469" s="165" t="str">
        <f>analysis!C5479</f>
        <v>- vosāsamāna</v>
      </c>
    </row>
    <row r="5470">
      <c r="A5470" s="165" t="str">
        <f>analysis!C5480</f>
        <v>- rūpā</v>
      </c>
    </row>
    <row r="5471">
      <c r="A5471" s="165" t="str">
        <f>analysis!C5481</f>
        <v>ṭhitā</v>
      </c>
    </row>
    <row r="5472">
      <c r="A5472" s="165" t="str">
        <f>analysis!C5482</f>
        <v>hoti</v>
      </c>
    </row>
    <row r="5473">
      <c r="A5473" s="165" t="str">
        <f>analysis!C5483</f>
        <v/>
      </c>
    </row>
    <row r="5474">
      <c r="A5474" s="165" t="str">
        <f>analysis!C5484</f>
        <v>idha sūpaṃ detha, idha odanaṃ dethā’ti.</v>
      </c>
    </row>
    <row r="5475">
      <c r="A5475" s="165" t="str">
        <f>analysis!C5485</f>
        <v>idha</v>
      </c>
    </row>
    <row r="5476">
      <c r="A5476" s="165" t="str">
        <f>analysis!C5486</f>
        <v>sūpaṃ</v>
      </c>
    </row>
    <row r="5477">
      <c r="A5477" s="165" t="str">
        <f>analysis!C5487</f>
        <v>detha</v>
      </c>
    </row>
    <row r="5478">
      <c r="A5478" s="165" t="str">
        <f>analysis!C5488</f>
        <v>idha</v>
      </c>
    </row>
    <row r="5479">
      <c r="A5479" s="165" t="str">
        <f>analysis!C5489</f>
        <v>odanaṃ</v>
      </c>
    </row>
    <row r="5480">
      <c r="A5480" s="165" t="str">
        <f>analysis!C5490</f>
        <v>dethāti</v>
      </c>
    </row>
    <row r="5481">
      <c r="A5481" s="165" t="str">
        <f>analysis!C5491</f>
        <v>detha</v>
      </c>
    </row>
    <row r="5482">
      <c r="A5482" s="165" t="str">
        <f>analysis!C5492</f>
        <v/>
      </c>
    </row>
    <row r="5483">
      <c r="A5483" s="165" t="str">
        <f>analysis!C5493</f>
        <v>tehi bhikkhūhi sā bhikkhunī apasādetabbā</v>
      </c>
    </row>
    <row r="5484">
      <c r="A5484" s="165" t="str">
        <f>analysis!C5494</f>
        <v>tehi</v>
      </c>
    </row>
    <row r="5485">
      <c r="A5485" s="165" t="str">
        <f>analysis!C5495</f>
        <v>bhikkhūhi</v>
      </c>
    </row>
    <row r="5486">
      <c r="A5486" s="165" t="str">
        <f>analysis!C5496</f>
        <v>sā</v>
      </c>
    </row>
    <row r="5487">
      <c r="A5487" s="165" t="str">
        <f>analysis!C5497</f>
        <v>bhikkhunī</v>
      </c>
    </row>
    <row r="5488">
      <c r="A5488" s="165" t="str">
        <f>analysis!C5498</f>
        <v>apasādetabbā</v>
      </c>
    </row>
    <row r="5489">
      <c r="A5489" s="165" t="str">
        <f>analysis!C5499</f>
        <v/>
      </c>
    </row>
    <row r="5490">
      <c r="A5490" s="165" t="str">
        <f>analysis!C5500</f>
        <v>apasakka tāva bhagini, yāva bhikkhū bhuñjantī’ti.</v>
      </c>
    </row>
    <row r="5491">
      <c r="A5491" s="165" t="str">
        <f>analysis!C5501</f>
        <v>apasakka</v>
      </c>
    </row>
    <row r="5492">
      <c r="A5492" s="165" t="str">
        <f>analysis!C5502</f>
        <v>tāva</v>
      </c>
    </row>
    <row r="5493">
      <c r="A5493" s="165" t="str">
        <f>analysis!C5503</f>
        <v>bhagini</v>
      </c>
    </row>
    <row r="5494">
      <c r="A5494" s="165" t="str">
        <f>analysis!C5504</f>
        <v>yāva</v>
      </c>
    </row>
    <row r="5495">
      <c r="A5495" s="165" t="str">
        <f>analysis!C5505</f>
        <v>bhikkhū</v>
      </c>
    </row>
    <row r="5496">
      <c r="A5496" s="165" t="str">
        <f>analysis!C5506</f>
        <v>bhuñjantīti</v>
      </c>
    </row>
    <row r="5497">
      <c r="A5497" s="165" t="str">
        <f>analysis!C5507</f>
        <v>- bhuñjanti</v>
      </c>
    </row>
    <row r="5498">
      <c r="A5498" s="165" t="str">
        <f>analysis!C5508</f>
        <v>- iti</v>
      </c>
    </row>
    <row r="5499">
      <c r="A5499" s="165" t="str">
        <f>analysis!C5509</f>
        <v/>
      </c>
    </row>
    <row r="5500">
      <c r="A5500" s="165" t="str">
        <f>analysis!C5510</f>
        <v>ekassa'pi ce bhikkhuno na paṭibhāseyya taṃ bhikkhuniṃ apasādetuṃ</v>
      </c>
    </row>
    <row r="5501">
      <c r="A5501" s="165" t="str">
        <f>analysis!C5511</f>
        <v>ekassapi</v>
      </c>
    </row>
    <row r="5502">
      <c r="A5502" s="165" t="str">
        <f>analysis!C5512</f>
        <v>- ekassa</v>
      </c>
    </row>
    <row r="5503">
      <c r="A5503" s="165" t="str">
        <f>analysis!C5513</f>
        <v>- api</v>
      </c>
    </row>
    <row r="5504">
      <c r="A5504" s="165" t="str">
        <f>analysis!C5514</f>
        <v>ce</v>
      </c>
    </row>
    <row r="5505">
      <c r="A5505" s="165" t="str">
        <f>analysis!C5515</f>
        <v>bhikkhuno</v>
      </c>
    </row>
    <row r="5506">
      <c r="A5506" s="165" t="str">
        <f>analysis!C5516</f>
        <v>na</v>
      </c>
    </row>
    <row r="5507">
      <c r="A5507" s="165" t="str">
        <f>analysis!C5517</f>
        <v>paṭibhāseyya 1</v>
      </c>
    </row>
    <row r="5508">
      <c r="A5508" s="165" t="str">
        <f>analysis!C5518</f>
        <v>paṭibhāseyya 2</v>
      </c>
    </row>
    <row r="5509">
      <c r="A5509" s="165" t="str">
        <f>analysis!C5519</f>
        <v>taṃ</v>
      </c>
    </row>
    <row r="5510">
      <c r="A5510" s="165" t="str">
        <f>analysis!C5520</f>
        <v>bhikkhuniṃ</v>
      </c>
    </row>
    <row r="5511">
      <c r="A5511" s="165" t="str">
        <f>analysis!C5521</f>
        <v>apasādetuṃ</v>
      </c>
    </row>
    <row r="5512">
      <c r="A5512" s="165" t="str">
        <f>analysis!C5522</f>
        <v/>
      </c>
    </row>
    <row r="5513">
      <c r="A5513" s="165" t="str">
        <f>analysis!C5523</f>
        <v>apasakka tāva bhagini, yāva bhikkhū bhuñjantī’ti</v>
      </c>
    </row>
    <row r="5514">
      <c r="A5514" s="165" t="str">
        <f>analysis!C5524</f>
        <v>apasakka</v>
      </c>
    </row>
    <row r="5515">
      <c r="A5515" s="165" t="str">
        <f>analysis!C5525</f>
        <v>tāva</v>
      </c>
    </row>
    <row r="5516">
      <c r="A5516" s="165" t="str">
        <f>analysis!C5526</f>
        <v>bhagini</v>
      </c>
    </row>
    <row r="5517">
      <c r="A5517" s="165" t="str">
        <f>analysis!C5527</f>
        <v>yāva</v>
      </c>
    </row>
    <row r="5518">
      <c r="A5518" s="165" t="str">
        <f>analysis!C5528</f>
        <v>bhikkhū</v>
      </c>
    </row>
    <row r="5519">
      <c r="A5519" s="165" t="str">
        <f>analysis!C5529</f>
        <v>bhuñjantīti</v>
      </c>
    </row>
    <row r="5520">
      <c r="A5520" s="165" t="str">
        <f>analysis!C5530</f>
        <v/>
      </c>
    </row>
    <row r="5521">
      <c r="A5521" s="165" t="str">
        <f>analysis!C5531</f>
        <v>paṭidesetabbaṃ tehi bhikkhūhi gārayhaṃ, āvuso, dhammaṃ āpajjimhā asappāyaṃ pāṭidesanīyaṃ, taṃ paṭidesemā’ti.</v>
      </c>
    </row>
    <row r="5522">
      <c r="A5522" s="165" t="str">
        <f>analysis!C5532</f>
        <v>paṭidesetabbaṃ</v>
      </c>
    </row>
    <row r="5523">
      <c r="A5523" s="165" t="str">
        <f>analysis!C5533</f>
        <v>tehi</v>
      </c>
    </row>
    <row r="5524">
      <c r="A5524" s="165" t="str">
        <f>analysis!C5534</f>
        <v>bhikkhūhi</v>
      </c>
    </row>
    <row r="5525">
      <c r="A5525" s="165" t="str">
        <f>analysis!C5535</f>
        <v>gārayhaṃ</v>
      </c>
    </row>
    <row r="5526">
      <c r="A5526" s="165" t="str">
        <f>analysis!C5536</f>
        <v>āvuso</v>
      </c>
    </row>
    <row r="5527">
      <c r="A5527" s="165" t="str">
        <f>analysis!C5537</f>
        <v>dhammaṃ</v>
      </c>
    </row>
    <row r="5528">
      <c r="A5528" s="165" t="str">
        <f>analysis!C5538</f>
        <v>āpajjimhā</v>
      </c>
    </row>
    <row r="5529">
      <c r="A5529" s="165" t="str">
        <f>analysis!C5539</f>
        <v>asappāyaṃ</v>
      </c>
    </row>
    <row r="5530">
      <c r="A5530" s="165" t="str">
        <f>analysis!C5540</f>
        <v>pāṭidesanīyaṃ</v>
      </c>
    </row>
    <row r="5531">
      <c r="A5531" s="165" t="str">
        <f>analysis!C5541</f>
        <v>taṃ</v>
      </c>
    </row>
    <row r="5532">
      <c r="A5532" s="165" t="str">
        <f>analysis!C5542</f>
        <v>paṭidesemāti</v>
      </c>
    </row>
    <row r="5533">
      <c r="A5533" s="165" t="str">
        <f>analysis!C5543</f>
        <v>- paṭidesema</v>
      </c>
    </row>
    <row r="5534">
      <c r="A5534" s="165" t="str">
        <f>analysis!C5544</f>
        <v>- iti</v>
      </c>
    </row>
    <row r="5535">
      <c r="A5535" s="165" t="str">
        <f>analysis!C5545</f>
        <v/>
      </c>
    </row>
    <row r="5536">
      <c r="A5536" s="165" t="str">
        <f>analysis!C5546</f>
        <v>yāni kho pana tāni sekkhasammatāni kulāni, yo pana bhikkhu tathārūpesu sekkhasammatesu kulesu pubbe animantito agilāno khādanīyaṃ vā, bhojanīyaṃ vā sahatthā paṭiggahetvā khādeyya vā, bhuñjeyya vā</v>
      </c>
    </row>
    <row r="5537">
      <c r="A5537" s="165" t="str">
        <f>analysis!C5547</f>
        <v>PD 3</v>
      </c>
    </row>
    <row r="5538">
      <c r="A5538" s="165" t="str">
        <f>analysis!C5548</f>
        <v>yāni</v>
      </c>
    </row>
    <row r="5539">
      <c r="A5539" s="165" t="str">
        <f>analysis!C5549</f>
        <v>kho</v>
      </c>
    </row>
    <row r="5540">
      <c r="A5540" s="165" t="str">
        <f>analysis!C5550</f>
        <v>pana</v>
      </c>
    </row>
    <row r="5541">
      <c r="A5541" s="165" t="str">
        <f>analysis!C5551</f>
        <v>tāni</v>
      </c>
    </row>
    <row r="5542">
      <c r="A5542" s="165" t="str">
        <f>analysis!C5552</f>
        <v>sekkhasammatāni</v>
      </c>
    </row>
    <row r="5543">
      <c r="A5543" s="165" t="str">
        <f>analysis!C5553</f>
        <v>- sekkha</v>
      </c>
    </row>
    <row r="5544">
      <c r="A5544" s="165" t="str">
        <f>analysis!C5554</f>
        <v>- sammatāni</v>
      </c>
    </row>
    <row r="5545">
      <c r="A5545" s="165" t="str">
        <f>analysis!C5555</f>
        <v>kulāni</v>
      </c>
    </row>
    <row r="5546">
      <c r="A5546" s="165" t="str">
        <f>analysis!C5556</f>
        <v>yo</v>
      </c>
    </row>
    <row r="5547">
      <c r="A5547" s="165" t="str">
        <f>analysis!C5557</f>
        <v>pana</v>
      </c>
    </row>
    <row r="5548">
      <c r="A5548" s="165" t="str">
        <f>analysis!C5558</f>
        <v>bhikkhu</v>
      </c>
    </row>
    <row r="5549">
      <c r="A5549" s="165" t="str">
        <f>analysis!C5559</f>
        <v>tathārūpesu</v>
      </c>
    </row>
    <row r="5550">
      <c r="A5550" s="165" t="str">
        <f>analysis!C5560</f>
        <v>sekkhasammatesu</v>
      </c>
    </row>
    <row r="5551">
      <c r="A5551" s="165" t="str">
        <f>analysis!C5561</f>
        <v>kulesu</v>
      </c>
    </row>
    <row r="5552">
      <c r="A5552" s="165" t="str">
        <f>analysis!C5562</f>
        <v>pubbe</v>
      </c>
    </row>
    <row r="5553">
      <c r="A5553" s="165" t="str">
        <f>analysis!C5563</f>
        <v>animantito</v>
      </c>
    </row>
    <row r="5554">
      <c r="A5554" s="165" t="str">
        <f>analysis!C5564</f>
        <v>agilāno</v>
      </c>
    </row>
    <row r="5555">
      <c r="A5555" s="165" t="str">
        <f>analysis!C5565</f>
        <v>khādanīyaṃ</v>
      </c>
    </row>
    <row r="5556">
      <c r="A5556" s="165" t="str">
        <f>analysis!C5566</f>
        <v>vā</v>
      </c>
    </row>
    <row r="5557">
      <c r="A5557" s="165" t="str">
        <f>analysis!C5567</f>
        <v>bhojanīyaṃ</v>
      </c>
    </row>
    <row r="5558">
      <c r="A5558" s="165" t="str">
        <f>analysis!C5568</f>
        <v>vā</v>
      </c>
    </row>
    <row r="5559">
      <c r="A5559" s="165" t="str">
        <f>analysis!C5569</f>
        <v>sahatthā</v>
      </c>
    </row>
    <row r="5560">
      <c r="A5560" s="165" t="str">
        <f>analysis!C5570</f>
        <v>paṭiggahetvā</v>
      </c>
    </row>
    <row r="5561">
      <c r="A5561" s="165" t="str">
        <f>analysis!C5571</f>
        <v>khādeyya</v>
      </c>
    </row>
    <row r="5562">
      <c r="A5562" s="165" t="str">
        <f>analysis!C5572</f>
        <v>vā</v>
      </c>
    </row>
    <row r="5563">
      <c r="A5563" s="165" t="str">
        <f>analysis!C5573</f>
        <v>bhuñjeyya</v>
      </c>
    </row>
    <row r="5564">
      <c r="A5564" s="165" t="str">
        <f>analysis!C5574</f>
        <v>vā</v>
      </c>
    </row>
    <row r="5565">
      <c r="A5565" s="165" t="str">
        <f>analysis!C5575</f>
        <v/>
      </c>
    </row>
    <row r="5566">
      <c r="A5566" s="165" t="str">
        <f>analysis!C5576</f>
        <v>paṭidesetabbaṃ tena bhikkhunā, gārayhaṃ, āvuso, dhammaṃ āpajjiṃ asappāyaṃ pāṭidesanīyaṃ, taṃ paṭidesemī’ti.</v>
      </c>
    </row>
    <row r="5567">
      <c r="A5567" s="165" t="str">
        <f>analysis!C5577</f>
        <v>paṭidesetabbaṃ</v>
      </c>
    </row>
    <row r="5568">
      <c r="A5568" s="165" t="str">
        <f>analysis!C5578</f>
        <v>tena</v>
      </c>
    </row>
    <row r="5569">
      <c r="A5569" s="165" t="str">
        <f>analysis!C5579</f>
        <v>bhikkhunā</v>
      </c>
    </row>
    <row r="5570">
      <c r="A5570" s="165" t="str">
        <f>analysis!C5580</f>
        <v>gārayhaṃ</v>
      </c>
    </row>
    <row r="5571">
      <c r="A5571" s="165" t="str">
        <f>analysis!C5581</f>
        <v>āvuso</v>
      </c>
    </row>
    <row r="5572">
      <c r="A5572" s="165" t="str">
        <f>analysis!C5582</f>
        <v>dhammaṃ</v>
      </c>
    </row>
    <row r="5573">
      <c r="A5573" s="165" t="str">
        <f>analysis!C5583</f>
        <v>āpajjiṃ</v>
      </c>
    </row>
    <row r="5574">
      <c r="A5574" s="165" t="str">
        <f>analysis!C5584</f>
        <v>asappāyaṃ</v>
      </c>
    </row>
    <row r="5575">
      <c r="A5575" s="165" t="str">
        <f>analysis!C5585</f>
        <v>pāṭidesanīyaṃ</v>
      </c>
    </row>
    <row r="5576">
      <c r="A5576" s="165" t="str">
        <f>analysis!C5586</f>
        <v>taṃ</v>
      </c>
    </row>
    <row r="5577">
      <c r="A5577" s="165" t="str">
        <f>analysis!C5587</f>
        <v>paṭidesemīti</v>
      </c>
    </row>
    <row r="5578">
      <c r="A5578" s="165" t="str">
        <f>analysis!C5588</f>
        <v/>
      </c>
    </row>
    <row r="5579">
      <c r="A5579" s="165" t="str">
        <f>analysis!C5589</f>
        <v>yāni kho pana tāni āraññakāni senāsanāni sāsaṅkasammatāni sappaṭibhayāni</v>
      </c>
    </row>
    <row r="5580">
      <c r="A5580" s="165" t="str">
        <f>analysis!C5590</f>
        <v>PD 4</v>
      </c>
    </row>
    <row r="5581">
      <c r="A5581" s="165" t="str">
        <f>analysis!C5591</f>
        <v>yāni</v>
      </c>
    </row>
    <row r="5582">
      <c r="A5582" s="165" t="str">
        <f>analysis!C5592</f>
        <v>kho</v>
      </c>
    </row>
    <row r="5583">
      <c r="A5583" s="165" t="str">
        <f>analysis!C5593</f>
        <v>pana</v>
      </c>
    </row>
    <row r="5584">
      <c r="A5584" s="165" t="str">
        <f>analysis!C5594</f>
        <v>tāni</v>
      </c>
    </row>
    <row r="5585">
      <c r="A5585" s="165" t="str">
        <f>analysis!C5595</f>
        <v>āraññakāni</v>
      </c>
    </row>
    <row r="5586">
      <c r="A5586" s="165" t="str">
        <f>analysis!C5596</f>
        <v>senāsanāni</v>
      </c>
    </row>
    <row r="5587">
      <c r="A5587" s="165" t="str">
        <f>analysis!C5597</f>
        <v>sāsaṅkasammatāni</v>
      </c>
    </row>
    <row r="5588">
      <c r="A5588" s="165" t="str">
        <f>analysis!C5598</f>
        <v>- sāsaṅka</v>
      </c>
    </row>
    <row r="5589">
      <c r="A5589" s="165" t="str">
        <f>analysis!C5599</f>
        <v>- sammatāni</v>
      </c>
    </row>
    <row r="5590">
      <c r="A5590" s="165" t="str">
        <f>analysis!C5600</f>
        <v>sappaṭibhayāni</v>
      </c>
    </row>
    <row r="5591">
      <c r="A5591" s="165" t="str">
        <f>analysis!C5601</f>
        <v/>
      </c>
    </row>
    <row r="5592">
      <c r="A5592" s="165" t="str">
        <f>analysis!C5602</f>
        <v>yo pana bhikkhu tathārūpesu sen'āsanesu viharanto pubbe appaṭisaṃviditaṃ khādanīyaṃ vā, bhojanīyaṃ vā ajjhārāme sahatthā paṭiggahetvā</v>
      </c>
    </row>
    <row r="5593">
      <c r="A5593" s="165" t="str">
        <f>analysis!C5603</f>
        <v>yo</v>
      </c>
    </row>
    <row r="5594">
      <c r="A5594" s="165" t="str">
        <f>analysis!C5604</f>
        <v>pana</v>
      </c>
    </row>
    <row r="5595">
      <c r="A5595" s="165" t="str">
        <f>analysis!C5605</f>
        <v>bhikkhu</v>
      </c>
    </row>
    <row r="5596">
      <c r="A5596" s="165" t="str">
        <f>analysis!C5606</f>
        <v>tathārūpesu</v>
      </c>
    </row>
    <row r="5597">
      <c r="A5597" s="165" t="str">
        <f>analysis!C5607</f>
        <v>senāsanesu</v>
      </c>
    </row>
    <row r="5598">
      <c r="A5598" s="165" t="str">
        <f>analysis!C5608</f>
        <v>viharanto</v>
      </c>
    </row>
    <row r="5599">
      <c r="A5599" s="165" t="str">
        <f>analysis!C5609</f>
        <v>pubbe</v>
      </c>
    </row>
    <row r="5600">
      <c r="A5600" s="165" t="str">
        <f>analysis!C5610</f>
        <v>appaṭisaṃviditaṃ</v>
      </c>
    </row>
    <row r="5601">
      <c r="A5601" s="165" t="str">
        <f>analysis!C5611</f>
        <v>khādanīyaṃ</v>
      </c>
    </row>
    <row r="5602">
      <c r="A5602" s="165" t="str">
        <f>analysis!C5612</f>
        <v>vā</v>
      </c>
    </row>
    <row r="5603">
      <c r="A5603" s="165" t="str">
        <f>analysis!C5613</f>
        <v>bhojanīyaṃ</v>
      </c>
    </row>
    <row r="5604">
      <c r="A5604" s="165" t="str">
        <f>analysis!C5614</f>
        <v>vā</v>
      </c>
    </row>
    <row r="5605">
      <c r="A5605" s="165" t="str">
        <f>analysis!C5615</f>
        <v>ajjhārāme</v>
      </c>
    </row>
    <row r="5606">
      <c r="A5606" s="165" t="str">
        <f>analysis!C5616</f>
        <v>sahatthā</v>
      </c>
    </row>
    <row r="5607">
      <c r="A5607" s="165" t="str">
        <f>analysis!C5617</f>
        <v>paṭiggahetvā</v>
      </c>
    </row>
    <row r="5608">
      <c r="A5608" s="165" t="str">
        <f>analysis!C5618</f>
        <v/>
      </c>
    </row>
    <row r="5609">
      <c r="A5609" s="165" t="str">
        <f>analysis!C5619</f>
        <v>agilāno khādeyya vā, bhuñjeyya vā</v>
      </c>
    </row>
    <row r="5610">
      <c r="A5610" s="165" t="str">
        <f>analysis!C5620</f>
        <v>agilāno</v>
      </c>
    </row>
    <row r="5611">
      <c r="A5611" s="165" t="str">
        <f>analysis!C5621</f>
        <v>khādeyya</v>
      </c>
    </row>
    <row r="5612">
      <c r="A5612" s="165" t="str">
        <f>analysis!C5622</f>
        <v>vā</v>
      </c>
    </row>
    <row r="5613">
      <c r="A5613" s="165" t="str">
        <f>analysis!C5623</f>
        <v>bhuñjeyya</v>
      </c>
    </row>
    <row r="5614">
      <c r="A5614" s="165" t="str">
        <f>analysis!C5624</f>
        <v>vā</v>
      </c>
    </row>
    <row r="5615">
      <c r="A5615" s="165" t="str">
        <f>analysis!C5625</f>
        <v/>
      </c>
    </row>
    <row r="5616">
      <c r="A5616" s="165" t="str">
        <f>analysis!C5626</f>
        <v>paṭidesetabbaṃ tena bhikkhunā gārayhaṃ, āvuso, dhammaṃ āpajjiṃ asappāyaṃ pāṭidesanīyaṃ, taṃ paṭidesemī’ti.</v>
      </c>
    </row>
    <row r="5617">
      <c r="A5617" s="165" t="str">
        <f>analysis!C5627</f>
        <v>paṭidesetabbaṃ</v>
      </c>
    </row>
    <row r="5618">
      <c r="A5618" s="165" t="str">
        <f>analysis!C5628</f>
        <v>tena</v>
      </c>
    </row>
    <row r="5619">
      <c r="A5619" s="165" t="str">
        <f>analysis!C5629</f>
        <v>bhikkhunā</v>
      </c>
    </row>
    <row r="5620">
      <c r="A5620" s="165" t="str">
        <f>analysis!C5630</f>
        <v>gārayhaṃ</v>
      </c>
    </row>
    <row r="5621">
      <c r="A5621" s="165" t="str">
        <f>analysis!C5631</f>
        <v>āvuso</v>
      </c>
    </row>
    <row r="5622">
      <c r="A5622" s="165" t="str">
        <f>analysis!C5632</f>
        <v>dhammaṃ</v>
      </c>
    </row>
    <row r="5623">
      <c r="A5623" s="165" t="str">
        <f>analysis!C5633</f>
        <v>āpajjiṃ</v>
      </c>
    </row>
    <row r="5624">
      <c r="A5624" s="165" t="str">
        <f>analysis!C5634</f>
        <v>asappāyaṃ</v>
      </c>
    </row>
    <row r="5625">
      <c r="A5625" s="165" t="str">
        <f>analysis!C5635</f>
        <v>pāṭidesanīyaṃ</v>
      </c>
    </row>
    <row r="5626">
      <c r="A5626" s="165" t="str">
        <f>analysis!C5636</f>
        <v>taṃ</v>
      </c>
    </row>
    <row r="5627">
      <c r="A5627" s="165" t="str">
        <f>analysis!C5637</f>
        <v>paṭidesemīti</v>
      </c>
    </row>
    <row r="5628">
      <c r="A5628" s="165" t="str">
        <f>analysis!C5638</f>
        <v/>
      </c>
    </row>
    <row r="5629">
      <c r="A5629" s="165" t="str">
        <f>analysis!C5639</f>
        <v>uddiṭṭhā kho āyasmanto cattāro pāṭidesanīyā dhammā.</v>
      </c>
    </row>
    <row r="5630">
      <c r="A5630" s="165" t="str">
        <f>analysis!C5640</f>
        <v>uddiṭṭhā</v>
      </c>
    </row>
    <row r="5631">
      <c r="A5631" s="165" t="str">
        <f>analysis!C5641</f>
        <v>kho</v>
      </c>
    </row>
    <row r="5632">
      <c r="A5632" s="165" t="str">
        <f>analysis!C5642</f>
        <v>āyasmanto</v>
      </c>
    </row>
    <row r="5633">
      <c r="A5633" s="165" t="str">
        <f>analysis!C5643</f>
        <v>cattāro</v>
      </c>
    </row>
    <row r="5634">
      <c r="A5634" s="165" t="str">
        <f>analysis!C5644</f>
        <v>pāṭidesanīyā</v>
      </c>
    </row>
    <row r="5635">
      <c r="A5635" s="165" t="str">
        <f>analysis!C5645</f>
        <v>dhammā</v>
      </c>
    </row>
    <row r="5636">
      <c r="A5636" s="165" t="str">
        <f>analysis!C5646</f>
        <v/>
      </c>
    </row>
    <row r="5637">
      <c r="A5637" s="165" t="str">
        <f>analysis!C5647</f>
        <v>tatthāyasmante pucchāmi, kaccittha parisuddhā</v>
      </c>
    </row>
    <row r="5638">
      <c r="A5638" s="165" t="str">
        <f>analysis!C5648</f>
        <v>tatthāyasmante</v>
      </c>
    </row>
    <row r="5639">
      <c r="A5639" s="165" t="str">
        <f>analysis!C5649</f>
        <v>pucchāmi</v>
      </c>
    </row>
    <row r="5640">
      <c r="A5640" s="165" t="str">
        <f>analysis!C5650</f>
        <v>kaccittha</v>
      </c>
    </row>
    <row r="5641">
      <c r="A5641" s="165" t="str">
        <f>analysis!C5651</f>
        <v>parisuddhā</v>
      </c>
    </row>
    <row r="5642">
      <c r="A5642" s="165" t="str">
        <f>analysis!C5652</f>
        <v/>
      </c>
    </row>
    <row r="5643">
      <c r="A5643" s="165" t="str">
        <f>analysis!C5653</f>
        <v>dutiyampi pucchāmi, kaccittha parisuddhā, </v>
      </c>
    </row>
    <row r="5644">
      <c r="A5644" s="165" t="str">
        <f>analysis!C5654</f>
        <v>dutiyampi</v>
      </c>
    </row>
    <row r="5645">
      <c r="A5645" s="165" t="str">
        <f>analysis!C5655</f>
        <v>pucchāmi</v>
      </c>
    </row>
    <row r="5646">
      <c r="A5646" s="165" t="str">
        <f>analysis!C5656</f>
        <v>kaccittha</v>
      </c>
    </row>
    <row r="5647">
      <c r="A5647" s="165" t="str">
        <f>analysis!C5657</f>
        <v>parisuddhā</v>
      </c>
    </row>
    <row r="5648">
      <c r="A5648" s="165" t="str">
        <f>analysis!C5658</f>
        <v/>
      </c>
    </row>
    <row r="5649">
      <c r="A5649" s="165" t="str">
        <f>analysis!C5659</f>
        <v>tatiyampi pucchāmi, kaccittha parisuddhā</v>
      </c>
    </row>
    <row r="5650">
      <c r="A5650" s="165" t="str">
        <f>analysis!C5660</f>
        <v>tatiyampi</v>
      </c>
    </row>
    <row r="5651">
      <c r="A5651" s="165" t="str">
        <f>analysis!C5661</f>
        <v>pucchāmi</v>
      </c>
    </row>
    <row r="5652">
      <c r="A5652" s="165" t="str">
        <f>analysis!C5662</f>
        <v>kaccittha</v>
      </c>
    </row>
    <row r="5653">
      <c r="A5653" s="165" t="str">
        <f>analysis!C5663</f>
        <v>parisuddhā</v>
      </c>
    </row>
    <row r="5654">
      <c r="A5654" s="165" t="str">
        <f>analysis!C5664</f>
        <v/>
      </c>
    </row>
    <row r="5655">
      <c r="A5655" s="165" t="str">
        <f>analysis!C5665</f>
        <v>parisuddhetthāyasmanto, tasmā tuṇhī, evametaṃ dhārayāmīti.</v>
      </c>
    </row>
    <row r="5656">
      <c r="A5656" s="165" t="str">
        <f>analysis!C5666</f>
        <v>parisuddhetthāyasmanto</v>
      </c>
    </row>
    <row r="5657">
      <c r="A5657" s="165" t="str">
        <f>analysis!C5667</f>
        <v>tasmā</v>
      </c>
    </row>
    <row r="5658">
      <c r="A5658" s="165" t="str">
        <f>analysis!C5668</f>
        <v>tuṇhī</v>
      </c>
    </row>
    <row r="5659">
      <c r="A5659" s="165" t="str">
        <f>analysis!C5669</f>
        <v>evametaṃ</v>
      </c>
    </row>
    <row r="5660">
      <c r="A5660" s="165" t="str">
        <f>analysis!C5670</f>
        <v>dhārayāmi</v>
      </c>
    </row>
    <row r="5661">
      <c r="A5661" s="165" t="str">
        <f>analysis!C5671</f>
        <v/>
      </c>
    </row>
    <row r="5662">
      <c r="A5662" s="165" t="str">
        <f>analysis!C5672</f>
        <v>cattāro pāṭidesanīyā dhammā niṭṭhitā.</v>
      </c>
    </row>
    <row r="5663">
      <c r="A5663" s="165" t="str">
        <f>analysis!C5673</f>
        <v>cattāro</v>
      </c>
    </row>
    <row r="5664">
      <c r="A5664" s="165" t="str">
        <f>analysis!C5674</f>
        <v>pāṭidesanīyā</v>
      </c>
    </row>
    <row r="5665">
      <c r="A5665" s="165" t="str">
        <f>analysis!C5675</f>
        <v>dhammā</v>
      </c>
    </row>
    <row r="5666">
      <c r="A5666" s="165" t="str">
        <f>analysis!C5676</f>
        <v>niṭṭhitā</v>
      </c>
    </row>
    <row r="5667">
      <c r="A5667" s="165" t="str">
        <f>analysis!C5677</f>
        <v/>
      </c>
    </row>
    <row r="5668">
      <c r="A5668" s="165" t="str">
        <f>analysis!C5678</f>
        <v>ime kho pan'āyasmanto sekhiyā dhammā uddesaṃ āgacchanti.</v>
      </c>
    </row>
    <row r="5669">
      <c r="A5669" s="165" t="str">
        <f>analysis!C5679</f>
        <v>ime</v>
      </c>
    </row>
    <row r="5670">
      <c r="A5670" s="165" t="str">
        <f>analysis!C5680</f>
        <v>kho</v>
      </c>
    </row>
    <row r="5671">
      <c r="A5671" s="165" t="str">
        <f>analysis!C5681</f>
        <v>panāyasmanto</v>
      </c>
    </row>
    <row r="5672">
      <c r="A5672" s="165" t="str">
        <f>analysis!C5682</f>
        <v>sekhiyā</v>
      </c>
    </row>
    <row r="5673">
      <c r="A5673" s="165" t="str">
        <f>analysis!C5683</f>
        <v>dhammā</v>
      </c>
    </row>
    <row r="5674">
      <c r="A5674" s="165" t="str">
        <f>analysis!C5684</f>
        <v>uddesaṃ</v>
      </c>
    </row>
    <row r="5675">
      <c r="A5675" s="165" t="str">
        <f>analysis!C5685</f>
        <v>āgacchanti</v>
      </c>
    </row>
    <row r="5676">
      <c r="A5676" s="165" t="str">
        <f>analysis!C5686</f>
        <v/>
      </c>
    </row>
    <row r="5677">
      <c r="A5677" s="165" t="str">
        <f>analysis!C5687</f>
        <v/>
      </c>
    </row>
    <row r="5678">
      <c r="A5678" s="165" t="str">
        <f>analysis!C5688</f>
        <v>parimaṇḍalaṃ nivāsessāmī'ti sikkhā karaṇīyā.</v>
      </c>
    </row>
    <row r="5679">
      <c r="A5679" s="165" t="str">
        <f>analysis!C5689</f>
        <v>SE 1</v>
      </c>
    </row>
    <row r="5680">
      <c r="A5680" s="165" t="str">
        <f>analysis!C5690</f>
        <v>parimaṇḍalaṃ</v>
      </c>
    </row>
    <row r="5681">
      <c r="A5681" s="165" t="str">
        <f>analysis!C5691</f>
        <v>nivāsessāmīti</v>
      </c>
    </row>
    <row r="5682">
      <c r="A5682" s="165" t="str">
        <f>analysis!C5692</f>
        <v>- nivāsessāmi</v>
      </c>
    </row>
    <row r="5683">
      <c r="A5683" s="165" t="str">
        <f>analysis!C5693</f>
        <v>- iti</v>
      </c>
    </row>
    <row r="5684">
      <c r="A5684" s="165" t="str">
        <f>analysis!C5694</f>
        <v>sikkhā</v>
      </c>
    </row>
    <row r="5685">
      <c r="A5685" s="165" t="str">
        <f>analysis!C5695</f>
        <v>karaṇīyā</v>
      </c>
    </row>
    <row r="5686">
      <c r="A5686" s="165" t="str">
        <f>analysis!C5696</f>
        <v/>
      </c>
    </row>
    <row r="5687">
      <c r="A5687" s="165" t="str">
        <f>analysis!C5697</f>
        <v>parimaṇḍalaṃ pārupissāmī'ti sikkhā karaṇīyā.</v>
      </c>
    </row>
    <row r="5688">
      <c r="A5688" s="165" t="str">
        <f>analysis!C5698</f>
        <v>SE 2</v>
      </c>
    </row>
    <row r="5689">
      <c r="A5689" s="165" t="str">
        <f>analysis!C5699</f>
        <v>parimaṇḍalaṃ</v>
      </c>
    </row>
    <row r="5690">
      <c r="A5690" s="165" t="str">
        <f>analysis!C5700</f>
        <v>pārupissāmīti</v>
      </c>
    </row>
    <row r="5691">
      <c r="A5691" s="165" t="str">
        <f>analysis!C5701</f>
        <v>- pārupissāmi</v>
      </c>
    </row>
    <row r="5692">
      <c r="A5692" s="165" t="str">
        <f>analysis!C5702</f>
        <v>- iti</v>
      </c>
    </row>
    <row r="5693">
      <c r="A5693" s="165" t="str">
        <f>analysis!C5703</f>
        <v>sikkhā</v>
      </c>
    </row>
    <row r="5694">
      <c r="A5694" s="165" t="str">
        <f>analysis!C5704</f>
        <v>karaṇīyā</v>
      </c>
    </row>
    <row r="5695">
      <c r="A5695" s="165" t="str">
        <f>analysis!C5705</f>
        <v/>
      </c>
    </row>
    <row r="5696">
      <c r="A5696" s="165" t="str">
        <f>analysis!C5706</f>
        <v>suppaṭicchanno antaraghare gamissāmī'ti sikkhā karaṇīyā.</v>
      </c>
    </row>
    <row r="5697">
      <c r="A5697" s="165" t="str">
        <f>analysis!C5707</f>
        <v>SE 3</v>
      </c>
    </row>
    <row r="5698">
      <c r="A5698" s="165" t="str">
        <f>analysis!C5708</f>
        <v>suppaṭicchanno</v>
      </c>
    </row>
    <row r="5699">
      <c r="A5699" s="165" t="str">
        <f>analysis!C5709</f>
        <v>antaraghare</v>
      </c>
    </row>
    <row r="5700">
      <c r="A5700" s="165" t="str">
        <f>analysis!C5710</f>
        <v>gamissāmīti</v>
      </c>
    </row>
    <row r="5701">
      <c r="A5701" s="165" t="str">
        <f>analysis!C5711</f>
        <v>- gamissāmi</v>
      </c>
    </row>
    <row r="5702">
      <c r="A5702" s="165" t="str">
        <f>analysis!C5712</f>
        <v>- iti</v>
      </c>
    </row>
    <row r="5703">
      <c r="A5703" s="165" t="str">
        <f>analysis!C5713</f>
        <v>sikkhā</v>
      </c>
    </row>
    <row r="5704">
      <c r="A5704" s="165" t="str">
        <f>analysis!C5714</f>
        <v>karaṇīyā</v>
      </c>
    </row>
    <row r="5705">
      <c r="A5705" s="165" t="str">
        <f>analysis!C5715</f>
        <v/>
      </c>
    </row>
    <row r="5706">
      <c r="A5706" s="165" t="str">
        <f>analysis!C5716</f>
        <v>suppaṭicchanno antaraghare nisīdissāmī'ti sikkhā karaṇīyā.</v>
      </c>
    </row>
    <row r="5707">
      <c r="A5707" s="165" t="str">
        <f>analysis!C5717</f>
        <v>SE 4</v>
      </c>
    </row>
    <row r="5708">
      <c r="A5708" s="165" t="str">
        <f>analysis!C5718</f>
        <v>suppaṭicchanno</v>
      </c>
    </row>
    <row r="5709">
      <c r="A5709" s="165" t="str">
        <f>analysis!C5719</f>
        <v>antaraghare</v>
      </c>
    </row>
    <row r="5710">
      <c r="A5710" s="165" t="str">
        <f>analysis!C5720</f>
        <v>nisīdissāmīti</v>
      </c>
    </row>
    <row r="5711">
      <c r="A5711" s="165" t="str">
        <f>analysis!C5721</f>
        <v>- nisīdissāmi</v>
      </c>
    </row>
    <row r="5712">
      <c r="A5712" s="165" t="str">
        <f>analysis!C5722</f>
        <v>- iti</v>
      </c>
    </row>
    <row r="5713">
      <c r="A5713" s="165" t="str">
        <f>analysis!C5723</f>
        <v>sikkhā</v>
      </c>
    </row>
    <row r="5714">
      <c r="A5714" s="165" t="str">
        <f>analysis!C5724</f>
        <v>karaṇīyā</v>
      </c>
    </row>
    <row r="5715">
      <c r="A5715" s="165" t="str">
        <f>analysis!C5725</f>
        <v/>
      </c>
    </row>
    <row r="5716">
      <c r="A5716" s="165" t="str">
        <f>analysis!C5726</f>
        <v>susaṃvuto antaraghare gamissāmī'ti sikkhā karaṇīyā.</v>
      </c>
    </row>
    <row r="5717">
      <c r="A5717" s="165" t="str">
        <f>analysis!C5727</f>
        <v>SE 5</v>
      </c>
    </row>
    <row r="5718">
      <c r="A5718" s="165" t="str">
        <f>analysis!C5728</f>
        <v>susaṃvuto</v>
      </c>
    </row>
    <row r="5719">
      <c r="A5719" s="165" t="str">
        <f>analysis!C5729</f>
        <v>antaraghare</v>
      </c>
    </row>
    <row r="5720">
      <c r="A5720" s="165" t="str">
        <f>analysis!C5730</f>
        <v>gamissāmīti</v>
      </c>
    </row>
    <row r="5721">
      <c r="A5721" s="165" t="str">
        <f>analysis!C5731</f>
        <v>sikkhā</v>
      </c>
    </row>
    <row r="5722">
      <c r="A5722" s="165" t="str">
        <f>analysis!C5732</f>
        <v>karaṇīyā</v>
      </c>
    </row>
    <row r="5723">
      <c r="A5723" s="165" t="str">
        <f>analysis!C5733</f>
        <v/>
      </c>
    </row>
    <row r="5724">
      <c r="A5724" s="165" t="str">
        <f>analysis!C5734</f>
        <v>susaṃvuto antaraghare nisīdissāmīti sikkhā karaṇīyā.</v>
      </c>
    </row>
    <row r="5725">
      <c r="A5725" s="165" t="str">
        <f>analysis!C5735</f>
        <v>SE 6</v>
      </c>
    </row>
    <row r="5726">
      <c r="A5726" s="165" t="str">
        <f>analysis!C5736</f>
        <v>susaṃvuto</v>
      </c>
    </row>
    <row r="5727">
      <c r="A5727" s="165" t="str">
        <f>analysis!C5737</f>
        <v>antaraghare</v>
      </c>
    </row>
    <row r="5728">
      <c r="A5728" s="165" t="str">
        <f>analysis!C5738</f>
        <v>nisīdissāmīti</v>
      </c>
    </row>
    <row r="5729">
      <c r="A5729" s="165" t="str">
        <f>analysis!C5739</f>
        <v>sikkhā</v>
      </c>
    </row>
    <row r="5730">
      <c r="A5730" s="165" t="str">
        <f>analysis!C5740</f>
        <v>karaṇīyā</v>
      </c>
    </row>
    <row r="5731">
      <c r="A5731" s="165" t="str">
        <f>analysis!C5741</f>
        <v/>
      </c>
    </row>
    <row r="5732">
      <c r="A5732" s="165" t="str">
        <f>analysis!C5742</f>
        <v>okkhittacakkhu antaraghare gamissāmī'ti sikkhā karaṇīyā</v>
      </c>
    </row>
    <row r="5733">
      <c r="A5733" s="165" t="str">
        <f>analysis!C5743</f>
        <v>SE 7</v>
      </c>
    </row>
    <row r="5734">
      <c r="A5734" s="165" t="str">
        <f>analysis!C5744</f>
        <v>okkhittacakkhu</v>
      </c>
    </row>
    <row r="5735">
      <c r="A5735" s="165" t="str">
        <f>analysis!C5745</f>
        <v>- okkhitta</v>
      </c>
    </row>
    <row r="5736">
      <c r="A5736" s="165" t="str">
        <f>analysis!C5746</f>
        <v>- cakkhu</v>
      </c>
    </row>
    <row r="5737">
      <c r="A5737" s="165" t="str">
        <f>analysis!C5747</f>
        <v>antaraghare</v>
      </c>
    </row>
    <row r="5738">
      <c r="A5738" s="165" t="str">
        <f>analysis!C5748</f>
        <v>gamissāmīti</v>
      </c>
    </row>
    <row r="5739">
      <c r="A5739" s="165" t="str">
        <f>analysis!C5749</f>
        <v>sikkhā</v>
      </c>
    </row>
    <row r="5740">
      <c r="A5740" s="165" t="str">
        <f>analysis!C5750</f>
        <v>karaṇīyā</v>
      </c>
    </row>
    <row r="5741">
      <c r="A5741" s="165" t="str">
        <f>analysis!C5751</f>
        <v/>
      </c>
    </row>
    <row r="5742">
      <c r="A5742" s="165" t="str">
        <f>analysis!C5752</f>
        <v>okkhittacakkhu antaraghare nisīdissāmīti sikkhā karaṇīyā.</v>
      </c>
    </row>
    <row r="5743">
      <c r="A5743" s="165" t="str">
        <f>analysis!C5753</f>
        <v>SE 8</v>
      </c>
    </row>
    <row r="5744">
      <c r="A5744" s="165" t="str">
        <f>analysis!C5754</f>
        <v>okkhittacakkhu</v>
      </c>
    </row>
    <row r="5745">
      <c r="A5745" s="165" t="str">
        <f>analysis!C5755</f>
        <v>antaraghare</v>
      </c>
    </row>
    <row r="5746">
      <c r="A5746" s="165" t="str">
        <f>analysis!C5756</f>
        <v>nisīdissāmīti</v>
      </c>
    </row>
    <row r="5747">
      <c r="A5747" s="165" t="str">
        <f>analysis!C5757</f>
        <v>sikkhā</v>
      </c>
    </row>
    <row r="5748">
      <c r="A5748" s="165" t="str">
        <f>analysis!C5758</f>
        <v>karaṇīyā</v>
      </c>
    </row>
    <row r="5749">
      <c r="A5749" s="165" t="str">
        <f>analysis!C5759</f>
        <v/>
      </c>
    </row>
    <row r="5750">
      <c r="A5750" s="165" t="str">
        <f>analysis!C5760</f>
        <v>na ukkhittakāya antaraghare gamissāmī'ti sikkhā karaṇīyā.</v>
      </c>
    </row>
    <row r="5751">
      <c r="A5751" s="165" t="str">
        <f>analysis!C5761</f>
        <v>SE 9</v>
      </c>
    </row>
    <row r="5752">
      <c r="A5752" s="165" t="str">
        <f>analysis!C5762</f>
        <v>na</v>
      </c>
    </row>
    <row r="5753">
      <c r="A5753" s="165" t="str">
        <f>analysis!C5763</f>
        <v>ukkhittakāya</v>
      </c>
    </row>
    <row r="5754">
      <c r="A5754" s="165" t="str">
        <f>analysis!C5764</f>
        <v>antaraghare</v>
      </c>
    </row>
    <row r="5755">
      <c r="A5755" s="165" t="str">
        <f>analysis!C5765</f>
        <v>gamissāmīti</v>
      </c>
    </row>
    <row r="5756">
      <c r="A5756" s="165" t="str">
        <f>analysis!C5766</f>
        <v>sikkhā</v>
      </c>
    </row>
    <row r="5757">
      <c r="A5757" s="165" t="str">
        <f>analysis!C5767</f>
        <v>karaṇīyā</v>
      </c>
    </row>
    <row r="5758">
      <c r="A5758" s="165" t="str">
        <f>analysis!C5768</f>
        <v/>
      </c>
    </row>
    <row r="5759">
      <c r="A5759" s="165" t="str">
        <f>analysis!C5769</f>
        <v>na ukkhittakāya antaraghare nisīdissāmīti sikkhā karaṇīyā.</v>
      </c>
    </row>
    <row r="5760">
      <c r="A5760" s="165" t="str">
        <f>analysis!C5770</f>
        <v>SE 10</v>
      </c>
    </row>
    <row r="5761">
      <c r="A5761" s="165" t="str">
        <f>analysis!C5771</f>
        <v>na</v>
      </c>
    </row>
    <row r="5762">
      <c r="A5762" s="165" t="str">
        <f>analysis!C5772</f>
        <v>ukkhittakāya</v>
      </c>
    </row>
    <row r="5763">
      <c r="A5763" s="165" t="str">
        <f>analysis!C5773</f>
        <v>antaraghare</v>
      </c>
    </row>
    <row r="5764">
      <c r="A5764" s="165" t="str">
        <f>analysis!C5774</f>
        <v>nisīdissāmīti</v>
      </c>
    </row>
    <row r="5765">
      <c r="A5765" s="165" t="str">
        <f>analysis!C5775</f>
        <v>sikkhā</v>
      </c>
    </row>
    <row r="5766">
      <c r="A5766" s="165" t="str">
        <f>analysis!C5776</f>
        <v>karaṇīyā</v>
      </c>
    </row>
    <row r="5767">
      <c r="A5767" s="165" t="str">
        <f>analysis!C5777</f>
        <v/>
      </c>
    </row>
    <row r="5768">
      <c r="A5768" s="165" t="str">
        <f>analysis!C5778</f>
        <v>parimaṇḍalavaggo paṭhamo.</v>
      </c>
    </row>
    <row r="5769">
      <c r="A5769" s="165" t="str">
        <f>analysis!C5779</f>
        <v>parimaṇḍalavaggo</v>
      </c>
    </row>
    <row r="5770">
      <c r="A5770" s="165" t="str">
        <f>analysis!C5780</f>
        <v>- parimaṇḍala</v>
      </c>
    </row>
    <row r="5771">
      <c r="A5771" s="165" t="str">
        <f>analysis!C5781</f>
        <v>- vaggo</v>
      </c>
    </row>
    <row r="5772">
      <c r="A5772" s="165" t="str">
        <f>analysis!C5782</f>
        <v>paṭhamo</v>
      </c>
    </row>
    <row r="5773">
      <c r="A5773" s="165" t="str">
        <f>analysis!C5783</f>
        <v/>
      </c>
    </row>
    <row r="5774">
      <c r="A5774" s="165" t="str">
        <f>analysis!C5784</f>
        <v>na ujjagghikāya antaraghare gamissāmī'ti sikkhā karaṇīyā.</v>
      </c>
    </row>
    <row r="5775">
      <c r="A5775" s="165" t="str">
        <f>analysis!C5785</f>
        <v>SE 11</v>
      </c>
    </row>
    <row r="5776">
      <c r="A5776" s="165" t="str">
        <f>analysis!C5786</f>
        <v>na</v>
      </c>
    </row>
    <row r="5777">
      <c r="A5777" s="165" t="str">
        <f>analysis!C5787</f>
        <v>ujjagghikāya</v>
      </c>
    </row>
    <row r="5778">
      <c r="A5778" s="165" t="str">
        <f>analysis!C5788</f>
        <v>antaraghare</v>
      </c>
    </row>
    <row r="5779">
      <c r="A5779" s="165" t="str">
        <f>analysis!C5789</f>
        <v>gamissāmīti</v>
      </c>
    </row>
    <row r="5780">
      <c r="A5780" s="165" t="str">
        <f>analysis!C5790</f>
        <v>sikkhā</v>
      </c>
    </row>
    <row r="5781">
      <c r="A5781" s="165" t="str">
        <f>analysis!C5791</f>
        <v>karaṇīyā</v>
      </c>
    </row>
    <row r="5782">
      <c r="A5782" s="165" t="str">
        <f>analysis!C5792</f>
        <v/>
      </c>
    </row>
    <row r="5783">
      <c r="A5783" s="165" t="str">
        <f>analysis!C5793</f>
        <v>na ujjagghikāya antaraghare nisīdissāmīti sikkhā karaṇīyā.</v>
      </c>
    </row>
    <row r="5784">
      <c r="A5784" s="165" t="str">
        <f>analysis!C5794</f>
        <v>SE 12</v>
      </c>
    </row>
    <row r="5785">
      <c r="A5785" s="165" t="str">
        <f>analysis!C5795</f>
        <v>na</v>
      </c>
    </row>
    <row r="5786">
      <c r="A5786" s="165" t="str">
        <f>analysis!C5796</f>
        <v>ujjagghikāya</v>
      </c>
    </row>
    <row r="5787">
      <c r="A5787" s="165" t="str">
        <f>analysis!C5797</f>
        <v>antaraghare</v>
      </c>
    </row>
    <row r="5788">
      <c r="A5788" s="165" t="str">
        <f>analysis!C5798</f>
        <v>nisīdissāmīti</v>
      </c>
    </row>
    <row r="5789">
      <c r="A5789" s="165" t="str">
        <f>analysis!C5799</f>
        <v>sikkhā</v>
      </c>
    </row>
    <row r="5790">
      <c r="A5790" s="165" t="str">
        <f>analysis!C5800</f>
        <v>karaṇīyā</v>
      </c>
    </row>
    <row r="5791">
      <c r="A5791" s="165" t="str">
        <f>analysis!C5801</f>
        <v/>
      </c>
    </row>
    <row r="5792">
      <c r="A5792" s="165" t="str">
        <f>analysis!C5802</f>
        <v>appasaddo antaraghare gamissāmī'ti sikkhā karaṇīyā.</v>
      </c>
    </row>
    <row r="5793">
      <c r="A5793" s="165" t="str">
        <f>analysis!C5803</f>
        <v>SE 13</v>
      </c>
    </row>
    <row r="5794">
      <c r="A5794" s="165" t="str">
        <f>analysis!C5804</f>
        <v>appasaddo</v>
      </c>
    </row>
    <row r="5795">
      <c r="A5795" s="165" t="str">
        <f>analysis!C5805</f>
        <v>- appa</v>
      </c>
    </row>
    <row r="5796">
      <c r="A5796" s="165" t="str">
        <f>analysis!C5806</f>
        <v>- saddo</v>
      </c>
    </row>
    <row r="5797">
      <c r="A5797" s="165" t="str">
        <f>analysis!C5807</f>
        <v>antaraghare</v>
      </c>
    </row>
    <row r="5798">
      <c r="A5798" s="165" t="str">
        <f>analysis!C5808</f>
        <v>gamissāmīti</v>
      </c>
    </row>
    <row r="5799">
      <c r="A5799" s="165" t="str">
        <f>analysis!C5809</f>
        <v>sikkhā</v>
      </c>
    </row>
    <row r="5800">
      <c r="A5800" s="165" t="str">
        <f>analysis!C5810</f>
        <v>karaṇīyā</v>
      </c>
    </row>
    <row r="5801">
      <c r="A5801" s="165" t="str">
        <f>analysis!C5811</f>
        <v/>
      </c>
    </row>
    <row r="5802">
      <c r="A5802" s="165" t="str">
        <f>analysis!C5812</f>
        <v>appasaddo antaraghare nisīdissāmīti sikkhā karaṇīyā.</v>
      </c>
    </row>
    <row r="5803">
      <c r="A5803" s="165" t="str">
        <f>analysis!C5813</f>
        <v>SE 14</v>
      </c>
    </row>
    <row r="5804">
      <c r="A5804" s="165" t="str">
        <f>analysis!C5814</f>
        <v>appasaddo</v>
      </c>
    </row>
    <row r="5805">
      <c r="A5805" s="165" t="str">
        <f>analysis!C5815</f>
        <v>antaraghare</v>
      </c>
    </row>
    <row r="5806">
      <c r="A5806" s="165" t="str">
        <f>analysis!C5816</f>
        <v>nisīdissāmīti</v>
      </c>
    </row>
    <row r="5807">
      <c r="A5807" s="165" t="str">
        <f>analysis!C5817</f>
        <v>sikkhā</v>
      </c>
    </row>
    <row r="5808">
      <c r="A5808" s="165" t="str">
        <f>analysis!C5818</f>
        <v>karaṇīyā</v>
      </c>
    </row>
    <row r="5809">
      <c r="A5809" s="165" t="str">
        <f>analysis!C5819</f>
        <v/>
      </c>
    </row>
    <row r="5810">
      <c r="A5810" s="165" t="str">
        <f>analysis!C5820</f>
        <v>na kāyappacālakaṃ antaraghare gamissāmī'ti sikkhā karaṇīyā.</v>
      </c>
    </row>
    <row r="5811">
      <c r="A5811" s="165" t="str">
        <f>analysis!C5821</f>
        <v>SE 15</v>
      </c>
    </row>
    <row r="5812">
      <c r="A5812" s="165" t="str">
        <f>analysis!C5822</f>
        <v>na</v>
      </c>
    </row>
    <row r="5813">
      <c r="A5813" s="165" t="str">
        <f>analysis!C5823</f>
        <v>kāyappacālakaṃ</v>
      </c>
    </row>
    <row r="5814">
      <c r="A5814" s="165" t="str">
        <f>analysis!C5824</f>
        <v>- kāya</v>
      </c>
    </row>
    <row r="5815">
      <c r="A5815" s="165" t="str">
        <f>analysis!C5825</f>
        <v>- pacālakaṃ</v>
      </c>
    </row>
    <row r="5816">
      <c r="A5816" s="165" t="str">
        <f>analysis!C5826</f>
        <v>antaraghare</v>
      </c>
    </row>
    <row r="5817">
      <c r="A5817" s="165" t="str">
        <f>analysis!C5827</f>
        <v>gamissāmīti</v>
      </c>
    </row>
    <row r="5818">
      <c r="A5818" s="165" t="str">
        <f>analysis!C5828</f>
        <v>sikkhā</v>
      </c>
    </row>
    <row r="5819">
      <c r="A5819" s="165" t="str">
        <f>analysis!C5829</f>
        <v>karaṇīyā</v>
      </c>
    </row>
    <row r="5820">
      <c r="A5820" s="165" t="str">
        <f>analysis!C5830</f>
        <v/>
      </c>
    </row>
    <row r="5821">
      <c r="A5821" s="165" t="str">
        <f>analysis!C5831</f>
        <v>na kāyappacālakaṃ antaraghare nisīdissāmīti sikkhā karaṇīyā.</v>
      </c>
    </row>
    <row r="5822">
      <c r="A5822" s="165" t="str">
        <f>analysis!C5832</f>
        <v>SE 16</v>
      </c>
    </row>
    <row r="5823">
      <c r="A5823" s="165" t="str">
        <f>analysis!C5833</f>
        <v>na</v>
      </c>
    </row>
    <row r="5824">
      <c r="A5824" s="165" t="str">
        <f>analysis!C5834</f>
        <v>kāyappacālakaṃ</v>
      </c>
    </row>
    <row r="5825">
      <c r="A5825" s="165" t="str">
        <f>analysis!C5835</f>
        <v>antaraghare</v>
      </c>
    </row>
    <row r="5826">
      <c r="A5826" s="165" t="str">
        <f>analysis!C5836</f>
        <v>nisīdissāmīti</v>
      </c>
    </row>
    <row r="5827">
      <c r="A5827" s="165" t="str">
        <f>analysis!C5837</f>
        <v>sikkhā</v>
      </c>
    </row>
    <row r="5828">
      <c r="A5828" s="165" t="str">
        <f>analysis!C5838</f>
        <v>karaṇīyā</v>
      </c>
    </row>
    <row r="5829">
      <c r="A5829" s="165" t="str">
        <f>analysis!C5839</f>
        <v/>
      </c>
    </row>
    <row r="5830">
      <c r="A5830" s="165" t="str">
        <f>analysis!C5840</f>
        <v>na bāhuppacālakaṃ antaraghare gamissāmī'ti sikkhā karaṇīyā</v>
      </c>
    </row>
    <row r="5831">
      <c r="A5831" s="165" t="str">
        <f>analysis!C5841</f>
        <v>SE 17</v>
      </c>
    </row>
    <row r="5832">
      <c r="A5832" s="165" t="str">
        <f>analysis!C5842</f>
        <v>na</v>
      </c>
    </row>
    <row r="5833">
      <c r="A5833" s="165" t="str">
        <f>analysis!C5843</f>
        <v>bāhuppacālakaṃ</v>
      </c>
    </row>
    <row r="5834">
      <c r="A5834" s="165" t="str">
        <f>analysis!C5844</f>
        <v>- bāhu</v>
      </c>
    </row>
    <row r="5835">
      <c r="A5835" s="165" t="str">
        <f>analysis!C5845</f>
        <v>- pacālakaṃ</v>
      </c>
    </row>
    <row r="5836">
      <c r="A5836" s="165" t="str">
        <f>analysis!C5846</f>
        <v>antaraghare</v>
      </c>
    </row>
    <row r="5837">
      <c r="A5837" s="165" t="str">
        <f>analysis!C5847</f>
        <v>gamissāmīti</v>
      </c>
    </row>
    <row r="5838">
      <c r="A5838" s="165" t="str">
        <f>analysis!C5848</f>
        <v>sikkhā</v>
      </c>
    </row>
    <row r="5839">
      <c r="A5839" s="165" t="str">
        <f>analysis!C5849</f>
        <v>karaṇīyā</v>
      </c>
    </row>
    <row r="5840">
      <c r="A5840" s="165" t="str">
        <f>analysis!C5850</f>
        <v/>
      </c>
    </row>
    <row r="5841">
      <c r="A5841" s="165" t="str">
        <f>analysis!C5851</f>
        <v>na bāhuppacālakaṃ antaraghare nisīdissāmīti sikkhā karaṇīyā.</v>
      </c>
    </row>
    <row r="5842">
      <c r="A5842" s="165" t="str">
        <f>analysis!C5852</f>
        <v>SE 18</v>
      </c>
    </row>
    <row r="5843">
      <c r="A5843" s="165" t="str">
        <f>analysis!C5853</f>
        <v>na</v>
      </c>
    </row>
    <row r="5844">
      <c r="A5844" s="165" t="str">
        <f>analysis!C5854</f>
        <v>bāhuppacālakaṃ</v>
      </c>
    </row>
    <row r="5845">
      <c r="A5845" s="165" t="str">
        <f>analysis!C5855</f>
        <v>antaraghare</v>
      </c>
    </row>
    <row r="5846">
      <c r="A5846" s="165" t="str">
        <f>analysis!C5856</f>
        <v>nisīdissāmīti</v>
      </c>
    </row>
    <row r="5847">
      <c r="A5847" s="165" t="str">
        <f>analysis!C5857</f>
        <v>sikkhā</v>
      </c>
    </row>
    <row r="5848">
      <c r="A5848" s="165" t="str">
        <f>analysis!C5858</f>
        <v>karaṇīyā</v>
      </c>
    </row>
    <row r="5849">
      <c r="A5849" s="165" t="str">
        <f>analysis!C5859</f>
        <v/>
      </c>
    </row>
    <row r="5850">
      <c r="A5850" s="165" t="str">
        <f>analysis!C5860</f>
        <v>na sīsappacālakaṃ antaraghare gamissāmī'ti sikkhā karaṇīyā.</v>
      </c>
    </row>
    <row r="5851">
      <c r="A5851" s="165" t="str">
        <f>analysis!C5861</f>
        <v>SE 19</v>
      </c>
    </row>
    <row r="5852">
      <c r="A5852" s="165" t="str">
        <f>analysis!C5862</f>
        <v>na</v>
      </c>
    </row>
    <row r="5853">
      <c r="A5853" s="165" t="str">
        <f>analysis!C5863</f>
        <v>sīsappacālakaṃ</v>
      </c>
    </row>
    <row r="5854">
      <c r="A5854" s="165" t="str">
        <f>analysis!C5864</f>
        <v>- sīsa</v>
      </c>
    </row>
    <row r="5855">
      <c r="A5855" s="165" t="str">
        <f>analysis!C5865</f>
        <v>- pacālakaṃ</v>
      </c>
    </row>
    <row r="5856">
      <c r="A5856" s="165" t="str">
        <f>analysis!C5866</f>
        <v>antaraghare</v>
      </c>
    </row>
    <row r="5857">
      <c r="A5857" s="165" t="str">
        <f>analysis!C5867</f>
        <v>gamissāmīti</v>
      </c>
    </row>
    <row r="5858">
      <c r="A5858" s="165" t="str">
        <f>analysis!C5868</f>
        <v>sikkhā</v>
      </c>
    </row>
    <row r="5859">
      <c r="A5859" s="165" t="str">
        <f>analysis!C5869</f>
        <v>karaṇīyā</v>
      </c>
    </row>
    <row r="5860">
      <c r="A5860" s="165" t="str">
        <f>analysis!C5870</f>
        <v/>
      </c>
    </row>
    <row r="5861">
      <c r="A5861" s="165" t="str">
        <f>analysis!C5871</f>
        <v>na sīsappacālakaṃ antaraghare nisīdissāmīti sikkhā karaṇīyā.</v>
      </c>
    </row>
    <row r="5862">
      <c r="A5862" s="165" t="str">
        <f>analysis!C5872</f>
        <v>SE 20</v>
      </c>
    </row>
    <row r="5863">
      <c r="A5863" s="165" t="str">
        <f>analysis!C5873</f>
        <v>na</v>
      </c>
    </row>
    <row r="5864">
      <c r="A5864" s="165" t="str">
        <f>analysis!C5874</f>
        <v>sīsappacālakaṃ</v>
      </c>
    </row>
    <row r="5865">
      <c r="A5865" s="165" t="str">
        <f>analysis!C5875</f>
        <v>antaraghare</v>
      </c>
    </row>
    <row r="5866">
      <c r="A5866" s="165" t="str">
        <f>analysis!C5876</f>
        <v>nisīdissāmīti</v>
      </c>
    </row>
    <row r="5867">
      <c r="A5867" s="165" t="str">
        <f>analysis!C5877</f>
        <v>sikkhā</v>
      </c>
    </row>
    <row r="5868">
      <c r="A5868" s="165" t="str">
        <f>analysis!C5878</f>
        <v>karaṇīyā</v>
      </c>
    </row>
    <row r="5869">
      <c r="A5869" s="165" t="str">
        <f>analysis!C5879</f>
        <v/>
      </c>
    </row>
    <row r="5870">
      <c r="A5870" s="165" t="str">
        <f>analysis!C5880</f>
        <v>ujjagghikavaggo dutiyo.</v>
      </c>
    </row>
    <row r="5871">
      <c r="A5871" s="165" t="str">
        <f>analysis!C5881</f>
        <v>ujjagghikavaggo</v>
      </c>
    </row>
    <row r="5872">
      <c r="A5872" s="165" t="str">
        <f>analysis!C5882</f>
        <v>- ujjagghikā</v>
      </c>
    </row>
    <row r="5873">
      <c r="A5873" s="165" t="str">
        <f>analysis!C5883</f>
        <v>- vaggo</v>
      </c>
    </row>
    <row r="5874">
      <c r="A5874" s="165" t="str">
        <f>analysis!C5884</f>
        <v>dutiyo</v>
      </c>
    </row>
    <row r="5875">
      <c r="A5875" s="165" t="str">
        <f>analysis!C5885</f>
        <v/>
      </c>
    </row>
    <row r="5876">
      <c r="A5876" s="165" t="str">
        <f>analysis!C5886</f>
        <v>na khambhakato antaraghare gamissāmī'ti sikkhā karaṇīyā.</v>
      </c>
    </row>
    <row r="5877">
      <c r="A5877" s="165" t="str">
        <f>analysis!C5887</f>
        <v>SE 21</v>
      </c>
    </row>
    <row r="5878">
      <c r="A5878" s="165" t="str">
        <f>analysis!C5888</f>
        <v>na</v>
      </c>
    </row>
    <row r="5879">
      <c r="A5879" s="165" t="str">
        <f>analysis!C5889</f>
        <v>khambhakato</v>
      </c>
    </row>
    <row r="5880">
      <c r="A5880" s="165" t="str">
        <f>analysis!C5890</f>
        <v>- khambha</v>
      </c>
    </row>
    <row r="5881">
      <c r="A5881" s="165" t="str">
        <f>analysis!C5891</f>
        <v>- kato</v>
      </c>
    </row>
    <row r="5882">
      <c r="A5882" s="165" t="str">
        <f>analysis!C5892</f>
        <v>antaraghare</v>
      </c>
    </row>
    <row r="5883">
      <c r="A5883" s="165" t="str">
        <f>analysis!C5893</f>
        <v>gamissāmīti</v>
      </c>
    </row>
    <row r="5884">
      <c r="A5884" s="165" t="str">
        <f>analysis!C5894</f>
        <v>sikkhā</v>
      </c>
    </row>
    <row r="5885">
      <c r="A5885" s="165" t="str">
        <f>analysis!C5895</f>
        <v>karaṇīyā</v>
      </c>
    </row>
    <row r="5886">
      <c r="A5886" s="165" t="str">
        <f>analysis!C5896</f>
        <v/>
      </c>
    </row>
    <row r="5887">
      <c r="A5887" s="165" t="str">
        <f>analysis!C5897</f>
        <v>na khambhakato antaraghare nisīdissāmīti sikkhā karaṇīyā.</v>
      </c>
    </row>
    <row r="5888">
      <c r="A5888" s="165" t="str">
        <f>analysis!C5898</f>
        <v>SE 22</v>
      </c>
    </row>
    <row r="5889">
      <c r="A5889" s="165" t="str">
        <f>analysis!C5899</f>
        <v>na</v>
      </c>
    </row>
    <row r="5890">
      <c r="A5890" s="165" t="str">
        <f>analysis!C5900</f>
        <v>khambhakato</v>
      </c>
    </row>
    <row r="5891">
      <c r="A5891" s="165" t="str">
        <f>analysis!C5901</f>
        <v>antaraghare</v>
      </c>
    </row>
    <row r="5892">
      <c r="A5892" s="165" t="str">
        <f>analysis!C5902</f>
        <v>nisīdissāmīti</v>
      </c>
    </row>
    <row r="5893">
      <c r="A5893" s="165" t="str">
        <f>analysis!C5903</f>
        <v>sikkhā</v>
      </c>
    </row>
    <row r="5894">
      <c r="A5894" s="165" t="str">
        <f>analysis!C5904</f>
        <v>karaṇīyā</v>
      </c>
    </row>
    <row r="5895">
      <c r="A5895" s="165" t="str">
        <f>analysis!C5905</f>
        <v/>
      </c>
    </row>
    <row r="5896">
      <c r="A5896" s="165" t="str">
        <f>analysis!C5906</f>
        <v>na oguṇṭhito antaraghare gamissāmī'ti sikkhā karaṇīyā.</v>
      </c>
    </row>
    <row r="5897">
      <c r="A5897" s="165" t="str">
        <f>analysis!C5907</f>
        <v>SE 23</v>
      </c>
    </row>
    <row r="5898">
      <c r="A5898" s="165" t="str">
        <f>analysis!C5908</f>
        <v>na</v>
      </c>
    </row>
    <row r="5899">
      <c r="A5899" s="165" t="str">
        <f>analysis!C5909</f>
        <v>oguṇṭhito</v>
      </c>
    </row>
    <row r="5900">
      <c r="A5900" s="165" t="str">
        <f>analysis!C5910</f>
        <v>antaraghare</v>
      </c>
    </row>
    <row r="5901">
      <c r="A5901" s="165" t="str">
        <f>analysis!C5911</f>
        <v>gamissāmīti</v>
      </c>
    </row>
    <row r="5902">
      <c r="A5902" s="165" t="str">
        <f>analysis!C5912</f>
        <v>sikkhā</v>
      </c>
    </row>
    <row r="5903">
      <c r="A5903" s="165" t="str">
        <f>analysis!C5913</f>
        <v>karaṇīyā</v>
      </c>
    </row>
    <row r="5904">
      <c r="A5904" s="165" t="str">
        <f>analysis!C5914</f>
        <v/>
      </c>
    </row>
    <row r="5905">
      <c r="A5905" s="165" t="str">
        <f>analysis!C5915</f>
        <v>na oguṇṭhito antaraghare nisīdissāmīti sikkhā karaṇīyā.</v>
      </c>
    </row>
    <row r="5906">
      <c r="A5906" s="165" t="str">
        <f>analysis!C5916</f>
        <v>SE 24</v>
      </c>
    </row>
    <row r="5907">
      <c r="A5907" s="165" t="str">
        <f>analysis!C5917</f>
        <v>na</v>
      </c>
    </row>
    <row r="5908">
      <c r="A5908" s="165" t="str">
        <f>analysis!C5918</f>
        <v>oguṇṭhito</v>
      </c>
    </row>
    <row r="5909">
      <c r="A5909" s="165" t="str">
        <f>analysis!C5919</f>
        <v>antaraghare</v>
      </c>
    </row>
    <row r="5910">
      <c r="A5910" s="165" t="str">
        <f>analysis!C5920</f>
        <v>nisīdissāmīti</v>
      </c>
    </row>
    <row r="5911">
      <c r="A5911" s="165" t="str">
        <f>analysis!C5921</f>
        <v>sikkhā</v>
      </c>
    </row>
    <row r="5912">
      <c r="A5912" s="165" t="str">
        <f>analysis!C5922</f>
        <v>karaṇīyā</v>
      </c>
    </row>
    <row r="5913">
      <c r="A5913" s="165" t="str">
        <f>analysis!C5923</f>
        <v/>
      </c>
    </row>
    <row r="5914">
      <c r="A5914" s="165" t="str">
        <f>analysis!C5924</f>
        <v>na ukkuṭikāya antaraghare gamissāmī'ti sikkhā karaṇīyā.</v>
      </c>
    </row>
    <row r="5915">
      <c r="A5915" s="165" t="str">
        <f>analysis!C5925</f>
        <v>SE 25</v>
      </c>
    </row>
    <row r="5916">
      <c r="A5916" s="165" t="str">
        <f>analysis!C5926</f>
        <v>na</v>
      </c>
    </row>
    <row r="5917">
      <c r="A5917" s="165" t="str">
        <f>analysis!C5927</f>
        <v>ukkuṭikāya</v>
      </c>
    </row>
    <row r="5918">
      <c r="A5918" s="165" t="str">
        <f>analysis!C5928</f>
        <v>antaraghare</v>
      </c>
    </row>
    <row r="5919">
      <c r="A5919" s="165" t="str">
        <f>analysis!C5929</f>
        <v>gamissāmīti</v>
      </c>
    </row>
    <row r="5920">
      <c r="A5920" s="165" t="str">
        <f>analysis!C5930</f>
        <v>sikkhā</v>
      </c>
    </row>
    <row r="5921">
      <c r="A5921" s="165" t="str">
        <f>analysis!C5931</f>
        <v>karaṇīyā</v>
      </c>
    </row>
    <row r="5922">
      <c r="A5922" s="165" t="str">
        <f>analysis!C5932</f>
        <v/>
      </c>
    </row>
    <row r="5923">
      <c r="A5923" s="165" t="str">
        <f>analysis!C5933</f>
        <v>na pallatthikāya antaraghare nisīdissāmī'ti sikkhā karaṇīyā.</v>
      </c>
    </row>
    <row r="5924">
      <c r="A5924" s="165" t="str">
        <f>analysis!C5934</f>
        <v>SE 26</v>
      </c>
    </row>
    <row r="5925">
      <c r="A5925" s="165" t="str">
        <f>analysis!C5935</f>
        <v>na</v>
      </c>
    </row>
    <row r="5926">
      <c r="A5926" s="165" t="str">
        <f>analysis!C5936</f>
        <v>pallatthikāya</v>
      </c>
    </row>
    <row r="5927">
      <c r="A5927" s="165" t="str">
        <f>analysis!C5937</f>
        <v>antaraghare</v>
      </c>
    </row>
    <row r="5928">
      <c r="A5928" s="165" t="str">
        <f>analysis!C5938</f>
        <v>nisīdissāmīti</v>
      </c>
    </row>
    <row r="5929">
      <c r="A5929" s="165" t="str">
        <f>analysis!C5939</f>
        <v>sikkhā</v>
      </c>
    </row>
    <row r="5930">
      <c r="A5930" s="165" t="str">
        <f>analysis!C5940</f>
        <v>karaṇīyā</v>
      </c>
    </row>
    <row r="5931">
      <c r="A5931" s="165" t="str">
        <f>analysis!C5941</f>
        <v/>
      </c>
    </row>
    <row r="5932">
      <c r="A5932" s="165" t="str">
        <f>analysis!C5942</f>
        <v>sakkaccaṃ piṇḍapātaṃ paṭiggahessāmī'ti sikkhā karaṇīyā.</v>
      </c>
    </row>
    <row r="5933">
      <c r="A5933" s="165" t="str">
        <f>analysis!C5943</f>
        <v>SE 27</v>
      </c>
    </row>
    <row r="5934">
      <c r="A5934" s="165" t="str">
        <f>analysis!C5944</f>
        <v>sakkaccaṃ</v>
      </c>
    </row>
    <row r="5935">
      <c r="A5935" s="165" t="str">
        <f>analysis!C5945</f>
        <v>piṇḍapātaṃ</v>
      </c>
    </row>
    <row r="5936">
      <c r="A5936" s="165" t="str">
        <f>analysis!C5946</f>
        <v>paṭiggahessāmīti</v>
      </c>
    </row>
    <row r="5937">
      <c r="A5937" s="165" t="str">
        <f>analysis!C5947</f>
        <v>- paṭiggahessāmi</v>
      </c>
    </row>
    <row r="5938">
      <c r="A5938" s="165" t="str">
        <f>analysis!C5948</f>
        <v>- iti</v>
      </c>
    </row>
    <row r="5939">
      <c r="A5939" s="165" t="str">
        <f>analysis!C5949</f>
        <v>sikkhā</v>
      </c>
    </row>
    <row r="5940">
      <c r="A5940" s="165" t="str">
        <f>analysis!C5950</f>
        <v>karaṇīyā</v>
      </c>
    </row>
    <row r="5941">
      <c r="A5941" s="165" t="str">
        <f>analysis!C5951</f>
        <v/>
      </c>
    </row>
    <row r="5942">
      <c r="A5942" s="165" t="str">
        <f>analysis!C5952</f>
        <v>pattasaññī piṇḍapātaṃ paṭiggahessāmī'ti sikkhā karaṇīyā.</v>
      </c>
    </row>
    <row r="5943">
      <c r="A5943" s="165" t="str">
        <f>analysis!C5953</f>
        <v>SE 28</v>
      </c>
    </row>
    <row r="5944">
      <c r="A5944" s="165" t="str">
        <f>analysis!C5954</f>
        <v>pattasaññī</v>
      </c>
    </row>
    <row r="5945">
      <c r="A5945" s="165" t="str">
        <f>analysis!C5955</f>
        <v>- patta 2</v>
      </c>
    </row>
    <row r="5946">
      <c r="A5946" s="165" t="str">
        <f>analysis!C5956</f>
        <v>- saññī</v>
      </c>
    </row>
    <row r="5947">
      <c r="A5947" s="165" t="str">
        <f>analysis!C5957</f>
        <v>piṇḍapātaṃ</v>
      </c>
    </row>
    <row r="5948">
      <c r="A5948" s="165" t="str">
        <f>analysis!C5958</f>
        <v>paṭiggahessāmīti</v>
      </c>
    </row>
    <row r="5949">
      <c r="A5949" s="165" t="str">
        <f>analysis!C5959</f>
        <v>sikkhā</v>
      </c>
    </row>
    <row r="5950">
      <c r="A5950" s="165" t="str">
        <f>analysis!C5960</f>
        <v>karaṇīyā</v>
      </c>
    </row>
    <row r="5951">
      <c r="A5951" s="165" t="str">
        <f>analysis!C5961</f>
        <v/>
      </c>
    </row>
    <row r="5952">
      <c r="A5952" s="165" t="str">
        <f>analysis!C5962</f>
        <v>samasūpakaṃ piṇḍapātaṃ paṭiggahessāmī'ti sikkhā karaṇīyā.</v>
      </c>
    </row>
    <row r="5953">
      <c r="A5953" s="165" t="str">
        <f>analysis!C5963</f>
        <v>SE 29</v>
      </c>
    </row>
    <row r="5954">
      <c r="A5954" s="165" t="str">
        <f>analysis!C5964</f>
        <v>samasūpakaṃ</v>
      </c>
    </row>
    <row r="5955">
      <c r="A5955" s="165" t="str">
        <f>analysis!C5965</f>
        <v>- sama</v>
      </c>
    </row>
    <row r="5956">
      <c r="A5956" s="165" t="str">
        <f>analysis!C5966</f>
        <v>- sūpakaṃ</v>
      </c>
    </row>
    <row r="5957">
      <c r="A5957" s="165" t="str">
        <f>analysis!C5967</f>
        <v>piṇḍapātaṃ</v>
      </c>
    </row>
    <row r="5958">
      <c r="A5958" s="165" t="str">
        <f>analysis!C5968</f>
        <v>paṭiggahessāmīti</v>
      </c>
    </row>
    <row r="5959">
      <c r="A5959" s="165" t="str">
        <f>analysis!C5969</f>
        <v>sikkhā</v>
      </c>
    </row>
    <row r="5960">
      <c r="A5960" s="165" t="str">
        <f>analysis!C5970</f>
        <v>karaṇīyā</v>
      </c>
    </row>
    <row r="5961">
      <c r="A5961" s="165" t="str">
        <f>analysis!C5971</f>
        <v/>
      </c>
    </row>
    <row r="5962">
      <c r="A5962" s="165" t="str">
        <f>analysis!C5972</f>
        <v>samatittikaṃ piṇḍapātaṃ paṭiggahessāmī'ti sikkhā karaṇīyā.</v>
      </c>
    </row>
    <row r="5963">
      <c r="A5963" s="165" t="str">
        <f>analysis!C5973</f>
        <v>SE 30</v>
      </c>
    </row>
    <row r="5964">
      <c r="A5964" s="165" t="str">
        <f>analysis!C5974</f>
        <v>samatittikaṃ</v>
      </c>
    </row>
    <row r="5965">
      <c r="A5965" s="165" t="str">
        <f>analysis!C5975</f>
        <v>- sama</v>
      </c>
    </row>
    <row r="5966">
      <c r="A5966" s="165" t="str">
        <f>analysis!C5976</f>
        <v>- tittikaṃ</v>
      </c>
    </row>
    <row r="5967">
      <c r="A5967" s="165" t="str">
        <f>analysis!C5977</f>
        <v>piṇḍapātaṃ</v>
      </c>
    </row>
    <row r="5968">
      <c r="A5968" s="165" t="str">
        <f>analysis!C5978</f>
        <v>paṭiggahessāmīti</v>
      </c>
    </row>
    <row r="5969">
      <c r="A5969" s="165" t="str">
        <f>analysis!C5979</f>
        <v>sikkhā</v>
      </c>
    </row>
    <row r="5970">
      <c r="A5970" s="165" t="str">
        <f>analysis!C5980</f>
        <v>karaṇīyā</v>
      </c>
    </row>
    <row r="5971">
      <c r="A5971" s="165" t="str">
        <f>analysis!C5981</f>
        <v/>
      </c>
    </row>
    <row r="5972">
      <c r="A5972" s="165" t="str">
        <f>analysis!C5982</f>
        <v>khambhakatavaggo tatiyo.</v>
      </c>
    </row>
    <row r="5973">
      <c r="A5973" s="165" t="str">
        <f>analysis!C5983</f>
        <v>khambhakatavaggo</v>
      </c>
    </row>
    <row r="5974">
      <c r="A5974" s="165" t="str">
        <f>analysis!C5984</f>
        <v>- khambhakata</v>
      </c>
    </row>
    <row r="5975">
      <c r="A5975" s="165" t="str">
        <f>analysis!C5985</f>
        <v>- vaggo</v>
      </c>
    </row>
    <row r="5976">
      <c r="A5976" s="165" t="str">
        <f>analysis!C5986</f>
        <v>tatiyo</v>
      </c>
    </row>
    <row r="5977">
      <c r="A5977" s="165" t="str">
        <f>analysis!C5987</f>
        <v/>
      </c>
    </row>
    <row r="5978">
      <c r="A5978" s="165" t="str">
        <f>analysis!C5988</f>
        <v>sakkaccaṃ piṇḍapātaṃ bhuñjissāmī'ti sikkhā karaṇīyā.</v>
      </c>
    </row>
    <row r="5979">
      <c r="A5979" s="165" t="str">
        <f>analysis!C5989</f>
        <v>SE 31</v>
      </c>
    </row>
    <row r="5980">
      <c r="A5980" s="165" t="str">
        <f>analysis!C5990</f>
        <v>sakkaccaṃ</v>
      </c>
    </row>
    <row r="5981">
      <c r="A5981" s="165" t="str">
        <f>analysis!C5991</f>
        <v>piṇḍapātaṃ</v>
      </c>
    </row>
    <row r="5982">
      <c r="A5982" s="165" t="str">
        <f>analysis!C5992</f>
        <v>bhuñjissāmīti</v>
      </c>
    </row>
    <row r="5983">
      <c r="A5983" s="165" t="str">
        <f>analysis!C5993</f>
        <v>- bhuñjissāmi</v>
      </c>
    </row>
    <row r="5984">
      <c r="A5984" s="165" t="str">
        <f>analysis!C5994</f>
        <v>- iti</v>
      </c>
    </row>
    <row r="5985">
      <c r="A5985" s="165" t="str">
        <f>analysis!C5995</f>
        <v>sikkhā</v>
      </c>
    </row>
    <row r="5986">
      <c r="A5986" s="165" t="str">
        <f>analysis!C5996</f>
        <v>karaṇīyā</v>
      </c>
    </row>
    <row r="5987">
      <c r="A5987" s="165" t="str">
        <f>analysis!C5997</f>
        <v/>
      </c>
    </row>
    <row r="5988">
      <c r="A5988" s="165" t="str">
        <f>analysis!C5998</f>
        <v>pattasaññī piṇḍapātaṃ bhuñjissāmīti sikkhā karaṇīyā.</v>
      </c>
    </row>
    <row r="5989">
      <c r="A5989" s="165" t="str">
        <f>analysis!C5999</f>
        <v>SE 32</v>
      </c>
    </row>
    <row r="5990">
      <c r="A5990" s="165" t="str">
        <f>analysis!C6000</f>
        <v>pattasaññī</v>
      </c>
    </row>
    <row r="5991">
      <c r="A5991" s="165" t="str">
        <f>analysis!C6001</f>
        <v>piṇḍapātaṃ</v>
      </c>
    </row>
    <row r="5992">
      <c r="A5992" s="165" t="str">
        <f>analysis!C6002</f>
        <v>bhuñjissāmīti</v>
      </c>
    </row>
    <row r="5993">
      <c r="A5993" s="165" t="str">
        <f>analysis!C6003</f>
        <v>sikkhā</v>
      </c>
    </row>
    <row r="5994">
      <c r="A5994" s="165" t="str">
        <f>analysis!C6004</f>
        <v>karaṇīyā</v>
      </c>
    </row>
    <row r="5995">
      <c r="A5995" s="165" t="str">
        <f>analysis!C6005</f>
        <v/>
      </c>
    </row>
    <row r="5996">
      <c r="A5996" s="165" t="str">
        <f>analysis!C6006</f>
        <v>sapadānaṃ piṇḍapātaṃ bhuñjissāmī'ti sikkhā karaṇīyā.</v>
      </c>
    </row>
    <row r="5997">
      <c r="A5997" s="165" t="str">
        <f>analysis!C6007</f>
        <v>SE 33</v>
      </c>
    </row>
    <row r="5998">
      <c r="A5998" s="165" t="str">
        <f>analysis!C6008</f>
        <v>sapadānaṃ</v>
      </c>
    </row>
    <row r="5999">
      <c r="A5999" s="165" t="str">
        <f>analysis!C6009</f>
        <v>piṇḍapātaṃ</v>
      </c>
    </row>
    <row r="6000">
      <c r="A6000" s="165" t="str">
        <f>analysis!C6010</f>
        <v>bhuñjissāmīti</v>
      </c>
    </row>
    <row r="6001">
      <c r="A6001" s="165" t="str">
        <f>analysis!C6011</f>
        <v>sikkhā</v>
      </c>
    </row>
    <row r="6002">
      <c r="A6002" s="165" t="str">
        <f>analysis!C6012</f>
        <v>karaṇīyā</v>
      </c>
    </row>
    <row r="6003">
      <c r="A6003" s="165" t="str">
        <f>analysis!C6013</f>
        <v/>
      </c>
    </row>
    <row r="6004">
      <c r="A6004" s="165" t="str">
        <f>analysis!C6014</f>
        <v>samasūpakaṃ piṇḍapātaṃ bhuñjissāmīti sikkhā karaṇīyā.</v>
      </c>
    </row>
    <row r="6005">
      <c r="A6005" s="165" t="str">
        <f>analysis!C6015</f>
        <v>SE 34</v>
      </c>
    </row>
    <row r="6006">
      <c r="A6006" s="165" t="str">
        <f>analysis!C6016</f>
        <v>samasūpakaṃ</v>
      </c>
    </row>
    <row r="6007">
      <c r="A6007" s="165" t="str">
        <f>analysis!C6017</f>
        <v>piṇḍapātaṃ</v>
      </c>
    </row>
    <row r="6008">
      <c r="A6008" s="165" t="str">
        <f>analysis!C6018</f>
        <v>bhuñjissāmīti</v>
      </c>
    </row>
    <row r="6009">
      <c r="A6009" s="165" t="str">
        <f>analysis!C6019</f>
        <v>sikkhā</v>
      </c>
    </row>
    <row r="6010">
      <c r="A6010" s="165" t="str">
        <f>analysis!C6020</f>
        <v>karaṇīyā</v>
      </c>
    </row>
    <row r="6011">
      <c r="A6011" s="165" t="str">
        <f>analysis!C6021</f>
        <v/>
      </c>
    </row>
    <row r="6012">
      <c r="A6012" s="165" t="str">
        <f>analysis!C6022</f>
        <v>na thūpakato omadditvā piṇḍapātaṃ bhuñjissāmī'ti sikkhā karaṇīyā.</v>
      </c>
    </row>
    <row r="6013">
      <c r="A6013" s="165" t="str">
        <f>analysis!C6023</f>
        <v>SE 35</v>
      </c>
    </row>
    <row r="6014">
      <c r="A6014" s="165" t="str">
        <f>analysis!C6024</f>
        <v>na</v>
      </c>
    </row>
    <row r="6015">
      <c r="A6015" s="165" t="str">
        <f>analysis!C6025</f>
        <v>thūpakato</v>
      </c>
    </row>
    <row r="6016">
      <c r="A6016" s="165" t="str">
        <f>analysis!C6026</f>
        <v>omadditvā</v>
      </c>
    </row>
    <row r="6017">
      <c r="A6017" s="165" t="str">
        <f>analysis!C6027</f>
        <v>piṇḍapātaṃ</v>
      </c>
    </row>
    <row r="6018">
      <c r="A6018" s="165" t="str">
        <f>analysis!C6028</f>
        <v>bhuñjissāmīti</v>
      </c>
    </row>
    <row r="6019">
      <c r="A6019" s="165" t="str">
        <f>analysis!C6029</f>
        <v>sikkhā</v>
      </c>
    </row>
    <row r="6020">
      <c r="A6020" s="165" t="str">
        <f>analysis!C6030</f>
        <v>karaṇīyā</v>
      </c>
    </row>
    <row r="6021">
      <c r="A6021" s="165" t="str">
        <f>analysis!C6031</f>
        <v/>
      </c>
    </row>
    <row r="6022">
      <c r="A6022" s="165" t="str">
        <f>analysis!C6032</f>
        <v>na sūpaṃ vā byañjanaṃ vā odanena paṭicchādessāmi bhiyyokamyataṃ upādāyā'ti sikkhā karaṇīyā.</v>
      </c>
    </row>
    <row r="6023">
      <c r="A6023" s="165" t="str">
        <f>analysis!C6033</f>
        <v>SE 36</v>
      </c>
    </row>
    <row r="6024">
      <c r="A6024" s="165" t="str">
        <f>analysis!C6034</f>
        <v>na</v>
      </c>
    </row>
    <row r="6025">
      <c r="A6025" s="165" t="str">
        <f>analysis!C6035</f>
        <v>sūpaṃ</v>
      </c>
    </row>
    <row r="6026">
      <c r="A6026" s="165" t="str">
        <f>analysis!C6036</f>
        <v>vā</v>
      </c>
    </row>
    <row r="6027">
      <c r="A6027" s="165" t="str">
        <f>analysis!C6037</f>
        <v>byañjanaṃ</v>
      </c>
    </row>
    <row r="6028">
      <c r="A6028" s="165" t="str">
        <f>analysis!C6038</f>
        <v>vā</v>
      </c>
    </row>
    <row r="6029">
      <c r="A6029" s="165" t="str">
        <f>analysis!C6039</f>
        <v>odanena</v>
      </c>
    </row>
    <row r="6030">
      <c r="A6030" s="165" t="str">
        <f>analysis!C6040</f>
        <v>paṭicchādessāmi</v>
      </c>
    </row>
    <row r="6031">
      <c r="A6031" s="165" t="str">
        <f>analysis!C6041</f>
        <v>bhiyyokamyataṃ</v>
      </c>
    </row>
    <row r="6032">
      <c r="A6032" s="165" t="str">
        <f>analysis!C6042</f>
        <v>- bhiyyo</v>
      </c>
    </row>
    <row r="6033">
      <c r="A6033" s="165" t="str">
        <f>analysis!C6043</f>
        <v>- kamyataṃ</v>
      </c>
    </row>
    <row r="6034">
      <c r="A6034" s="165" t="str">
        <f>analysis!C6044</f>
        <v>upādāyāti</v>
      </c>
    </row>
    <row r="6035">
      <c r="A6035" s="165" t="str">
        <f>analysis!C6045</f>
        <v>- upādāya</v>
      </c>
    </row>
    <row r="6036">
      <c r="A6036" s="165" t="str">
        <f>analysis!C6046</f>
        <v>- iti</v>
      </c>
    </row>
    <row r="6037">
      <c r="A6037" s="165" t="str">
        <f>analysis!C6047</f>
        <v>sikkhā</v>
      </c>
    </row>
    <row r="6038">
      <c r="A6038" s="165" t="str">
        <f>analysis!C6048</f>
        <v>karaṇīyā</v>
      </c>
    </row>
    <row r="6039">
      <c r="A6039" s="165" t="str">
        <f>analysis!C6049</f>
        <v/>
      </c>
    </row>
    <row r="6040">
      <c r="A6040" s="165" t="str">
        <f>analysis!C6050</f>
        <v>na sūpaṃ vā odanaṃ vā agilāno attano atthāya viññāpetvā bhuñjissāmīti sikkhā karaṇīyā.</v>
      </c>
    </row>
    <row r="6041">
      <c r="A6041" s="165" t="str">
        <f>analysis!C6051</f>
        <v>SE 37</v>
      </c>
    </row>
    <row r="6042">
      <c r="A6042" s="165" t="str">
        <f>analysis!C6052</f>
        <v>na</v>
      </c>
    </row>
    <row r="6043">
      <c r="A6043" s="165" t="str">
        <f>analysis!C6053</f>
        <v>sūpaṃ</v>
      </c>
    </row>
    <row r="6044">
      <c r="A6044" s="165" t="str">
        <f>analysis!C6054</f>
        <v>vā</v>
      </c>
    </row>
    <row r="6045">
      <c r="A6045" s="165" t="str">
        <f>analysis!C6055</f>
        <v>odanaṃ</v>
      </c>
    </row>
    <row r="6046">
      <c r="A6046" s="165" t="str">
        <f>analysis!C6056</f>
        <v>vā</v>
      </c>
    </row>
    <row r="6047">
      <c r="A6047" s="165" t="str">
        <f>analysis!C6057</f>
        <v>agilāno</v>
      </c>
    </row>
    <row r="6048">
      <c r="A6048" s="165" t="str">
        <f>analysis!C6058</f>
        <v>attano</v>
      </c>
    </row>
    <row r="6049">
      <c r="A6049" s="165" t="str">
        <f>analysis!C6059</f>
        <v>atthāya</v>
      </c>
    </row>
    <row r="6050">
      <c r="A6050" s="165" t="str">
        <f>analysis!C6060</f>
        <v>viññāpetvā</v>
      </c>
    </row>
    <row r="6051">
      <c r="A6051" s="165" t="str">
        <f>analysis!C6061</f>
        <v>bhuñjissāmīti</v>
      </c>
    </row>
    <row r="6052">
      <c r="A6052" s="165" t="str">
        <f>analysis!C6062</f>
        <v>sikkhā</v>
      </c>
    </row>
    <row r="6053">
      <c r="A6053" s="165" t="str">
        <f>analysis!C6063</f>
        <v>karaṇīyā</v>
      </c>
    </row>
    <row r="6054">
      <c r="A6054" s="165" t="str">
        <f>analysis!C6064</f>
        <v/>
      </c>
    </row>
    <row r="6055">
      <c r="A6055" s="165" t="str">
        <f>analysis!C6065</f>
        <v>na ujjhānasaññī paresaṃ pattaṃ olokessāmī'ti sikkhā karaṇīyā.</v>
      </c>
    </row>
    <row r="6056">
      <c r="A6056" s="165" t="str">
        <f>analysis!C6066</f>
        <v>SE 38</v>
      </c>
    </row>
    <row r="6057">
      <c r="A6057" s="165" t="str">
        <f>analysis!C6067</f>
        <v>na</v>
      </c>
    </row>
    <row r="6058">
      <c r="A6058" s="165" t="str">
        <f>analysis!C6068</f>
        <v>ujjhānasaññī</v>
      </c>
    </row>
    <row r="6059">
      <c r="A6059" s="165" t="str">
        <f>analysis!C6069</f>
        <v>- ujjhāna</v>
      </c>
    </row>
    <row r="6060">
      <c r="A6060" s="165" t="str">
        <f>analysis!C6070</f>
        <v>- saññī</v>
      </c>
    </row>
    <row r="6061">
      <c r="A6061" s="165" t="str">
        <f>analysis!C6071</f>
        <v>paresaṃ</v>
      </c>
    </row>
    <row r="6062">
      <c r="A6062" s="165" t="str">
        <f>analysis!C6072</f>
        <v>pattaṃ</v>
      </c>
    </row>
    <row r="6063">
      <c r="A6063" s="165" t="str">
        <f>analysis!C6073</f>
        <v>olokessāmīti</v>
      </c>
    </row>
    <row r="6064">
      <c r="A6064" s="165" t="str">
        <f>analysis!C6074</f>
        <v>- olokessāmi</v>
      </c>
    </row>
    <row r="6065">
      <c r="A6065" s="165" t="str">
        <f>analysis!C6075</f>
        <v>- iti</v>
      </c>
    </row>
    <row r="6066">
      <c r="A6066" s="165" t="str">
        <f>analysis!C6076</f>
        <v>sikkhā</v>
      </c>
    </row>
    <row r="6067">
      <c r="A6067" s="165" t="str">
        <f>analysis!C6077</f>
        <v>karaṇīyā</v>
      </c>
    </row>
    <row r="6068">
      <c r="A6068" s="165" t="str">
        <f>analysis!C6078</f>
        <v/>
      </c>
    </row>
    <row r="6069">
      <c r="A6069" s="165" t="str">
        <f>analysis!C6079</f>
        <v>nātimahantaṃ kabaḷaṃ karissāmī'ti sikkhā karaṇīyā.</v>
      </c>
    </row>
    <row r="6070">
      <c r="A6070" s="165" t="str">
        <f>analysis!C6080</f>
        <v>SE 39</v>
      </c>
    </row>
    <row r="6071">
      <c r="A6071" s="165" t="str">
        <f>analysis!C6081</f>
        <v>nātimahantaṃ</v>
      </c>
    </row>
    <row r="6072">
      <c r="A6072" s="165" t="str">
        <f>analysis!C6082</f>
        <v>kabaḷaṃ</v>
      </c>
    </row>
    <row r="6073">
      <c r="A6073" s="165" t="str">
        <f>analysis!C6083</f>
        <v>karissāmīti</v>
      </c>
    </row>
    <row r="6074">
      <c r="A6074" s="165" t="str">
        <f>analysis!C6084</f>
        <v>- karissāmi</v>
      </c>
    </row>
    <row r="6075">
      <c r="A6075" s="165" t="str">
        <f>analysis!C6085</f>
        <v>- iti</v>
      </c>
    </row>
    <row r="6076">
      <c r="A6076" s="165" t="str">
        <f>analysis!C6086</f>
        <v>sikkhā</v>
      </c>
    </row>
    <row r="6077">
      <c r="A6077" s="165" t="str">
        <f>analysis!C6087</f>
        <v>karaṇīyā</v>
      </c>
    </row>
    <row r="6078">
      <c r="A6078" s="165" t="str">
        <f>analysis!C6088</f>
        <v/>
      </c>
    </row>
    <row r="6079">
      <c r="A6079" s="165" t="str">
        <f>analysis!C6089</f>
        <v>parimaṇḍalaṃ ālopaṃ karissāmī'ti sikkhā karaṇīyā.</v>
      </c>
    </row>
    <row r="6080">
      <c r="A6080" s="165" t="str">
        <f>analysis!C6090</f>
        <v>SE 40</v>
      </c>
    </row>
    <row r="6081">
      <c r="A6081" s="165" t="str">
        <f>analysis!C6091</f>
        <v>parimaṇḍalaṃ 2</v>
      </c>
    </row>
    <row r="6082">
      <c r="A6082" s="165" t="str">
        <f>analysis!C6092</f>
        <v>ālopaṃ</v>
      </c>
    </row>
    <row r="6083">
      <c r="A6083" s="165" t="str">
        <f>analysis!C6093</f>
        <v>karissāmīti</v>
      </c>
    </row>
    <row r="6084">
      <c r="A6084" s="165" t="str">
        <f>analysis!C6094</f>
        <v>sikkhā</v>
      </c>
    </row>
    <row r="6085">
      <c r="A6085" s="165" t="str">
        <f>analysis!C6095</f>
        <v>karaṇīyā</v>
      </c>
    </row>
    <row r="6086">
      <c r="A6086" s="165" t="str">
        <f>analysis!C6096</f>
        <v/>
      </c>
    </row>
    <row r="6087">
      <c r="A6087" s="165" t="str">
        <f>analysis!C6097</f>
        <v>sakkaccavaggo catuttho.</v>
      </c>
    </row>
    <row r="6088">
      <c r="A6088" s="165" t="str">
        <f>analysis!C6098</f>
        <v>sakkaccavaggo</v>
      </c>
    </row>
    <row r="6089">
      <c r="A6089" s="165" t="str">
        <f>analysis!C6099</f>
        <v>- sakkacca</v>
      </c>
    </row>
    <row r="6090">
      <c r="A6090" s="165" t="str">
        <f>analysis!C6100</f>
        <v>- vaggo</v>
      </c>
    </row>
    <row r="6091">
      <c r="A6091" s="165" t="str">
        <f>analysis!C6101</f>
        <v>catuttho</v>
      </c>
    </row>
    <row r="6092">
      <c r="A6092" s="165" t="str">
        <f>analysis!C6102</f>
        <v/>
      </c>
    </row>
    <row r="6093">
      <c r="A6093" s="165" t="str">
        <f>analysis!C6103</f>
        <v>na anāhaṭe kabaḷe mukhadvāraṃ vivarissāmī'ti sikkhā karaṇīyā.</v>
      </c>
    </row>
    <row r="6094">
      <c r="A6094" s="165" t="str">
        <f>analysis!C6104</f>
        <v>SE 41</v>
      </c>
    </row>
    <row r="6095">
      <c r="A6095" s="165" t="str">
        <f>analysis!C6105</f>
        <v>na</v>
      </c>
    </row>
    <row r="6096">
      <c r="A6096" s="165" t="str">
        <f>analysis!C6106</f>
        <v>anāhaṭe</v>
      </c>
    </row>
    <row r="6097">
      <c r="A6097" s="165" t="str">
        <f>analysis!C6107</f>
        <v>kabaḷe</v>
      </c>
    </row>
    <row r="6098">
      <c r="A6098" s="165" t="str">
        <f>analysis!C6108</f>
        <v>mukhadvāraṃ</v>
      </c>
    </row>
    <row r="6099">
      <c r="A6099" s="165" t="str">
        <f>analysis!C6109</f>
        <v>vivarissāmīti</v>
      </c>
    </row>
    <row r="6100">
      <c r="A6100" s="165" t="str">
        <f>analysis!C6110</f>
        <v>- vivarissāmi</v>
      </c>
    </row>
    <row r="6101">
      <c r="A6101" s="165" t="str">
        <f>analysis!C6111</f>
        <v>- iti</v>
      </c>
    </row>
    <row r="6102">
      <c r="A6102" s="165" t="str">
        <f>analysis!C6112</f>
        <v>sikkhā</v>
      </c>
    </row>
    <row r="6103">
      <c r="A6103" s="165" t="str">
        <f>analysis!C6113</f>
        <v>karaṇīyā</v>
      </c>
    </row>
    <row r="6104">
      <c r="A6104" s="165" t="str">
        <f>analysis!C6114</f>
        <v/>
      </c>
    </row>
    <row r="6105">
      <c r="A6105" s="165" t="str">
        <f>analysis!C6115</f>
        <v>na bhuñjamāno sabbahatthaṃ mukhe pakkhipissāmī'ti sikkhā karaṇīyā.</v>
      </c>
    </row>
    <row r="6106">
      <c r="A6106" s="165" t="str">
        <f>analysis!C6116</f>
        <v>SE 42</v>
      </c>
    </row>
    <row r="6107">
      <c r="A6107" s="165" t="str">
        <f>analysis!C6117</f>
        <v>na</v>
      </c>
    </row>
    <row r="6108">
      <c r="A6108" s="165" t="str">
        <f>analysis!C6118</f>
        <v>bhuñjamāno</v>
      </c>
    </row>
    <row r="6109">
      <c r="A6109" s="165" t="str">
        <f>analysis!C6119</f>
        <v>sabbahatthaṃ</v>
      </c>
    </row>
    <row r="6110">
      <c r="A6110" s="165" t="str">
        <f>analysis!C6120</f>
        <v>- sabba</v>
      </c>
    </row>
    <row r="6111">
      <c r="A6111" s="165" t="str">
        <f>analysis!C6121</f>
        <v>- hatthaṃ</v>
      </c>
    </row>
    <row r="6112">
      <c r="A6112" s="165" t="str">
        <f>analysis!C6122</f>
        <v>mukhe</v>
      </c>
    </row>
    <row r="6113">
      <c r="A6113" s="165" t="str">
        <f>analysis!C6123</f>
        <v>pakkhipissāmīti</v>
      </c>
    </row>
    <row r="6114">
      <c r="A6114" s="165" t="str">
        <f>analysis!C6124</f>
        <v>- pakkhipissāmi</v>
      </c>
    </row>
    <row r="6115">
      <c r="A6115" s="165" t="str">
        <f>analysis!C6125</f>
        <v>- iti</v>
      </c>
    </row>
    <row r="6116">
      <c r="A6116" s="165" t="str">
        <f>analysis!C6126</f>
        <v>sikkhā</v>
      </c>
    </row>
    <row r="6117">
      <c r="A6117" s="165" t="str">
        <f>analysis!C6127</f>
        <v>karaṇīyā</v>
      </c>
    </row>
    <row r="6118">
      <c r="A6118" s="165" t="str">
        <f>analysis!C6128</f>
        <v/>
      </c>
    </row>
    <row r="6119">
      <c r="A6119" s="165" t="str">
        <f>analysis!C6129</f>
        <v>na sakabaḷena mukhena byāharissāmī'ti sikkhā karaṇīyā.</v>
      </c>
    </row>
    <row r="6120">
      <c r="A6120" s="165" t="str">
        <f>analysis!C6130</f>
        <v>SE 43</v>
      </c>
    </row>
    <row r="6121">
      <c r="A6121" s="165" t="str">
        <f>analysis!C6131</f>
        <v>na</v>
      </c>
    </row>
    <row r="6122">
      <c r="A6122" s="165" t="str">
        <f>analysis!C6132</f>
        <v>sakabaḷena</v>
      </c>
    </row>
    <row r="6123">
      <c r="A6123" s="165" t="str">
        <f>analysis!C6133</f>
        <v>mukhena</v>
      </c>
    </row>
    <row r="6124">
      <c r="A6124" s="165" t="str">
        <f>analysis!C6134</f>
        <v>byāharissāmīti</v>
      </c>
    </row>
    <row r="6125">
      <c r="A6125" s="165" t="str">
        <f>analysis!C6135</f>
        <v>- byāharissāmi</v>
      </c>
    </row>
    <row r="6126">
      <c r="A6126" s="165" t="str">
        <f>analysis!C6136</f>
        <v>- iti</v>
      </c>
    </row>
    <row r="6127">
      <c r="A6127" s="165" t="str">
        <f>analysis!C6137</f>
        <v>sikkhā</v>
      </c>
    </row>
    <row r="6128">
      <c r="A6128" s="165" t="str">
        <f>analysis!C6138</f>
        <v>karaṇīyā</v>
      </c>
    </row>
    <row r="6129">
      <c r="A6129" s="165" t="str">
        <f>analysis!C6139</f>
        <v/>
      </c>
    </row>
    <row r="6130">
      <c r="A6130" s="165" t="str">
        <f>analysis!C6140</f>
        <v>na piṇḍ'ukkhepakaṃ bhuñjissāmī'ti sikkhā karaṇīyā.</v>
      </c>
    </row>
    <row r="6131">
      <c r="A6131" s="165" t="str">
        <f>analysis!C6141</f>
        <v>SE 44</v>
      </c>
    </row>
    <row r="6132">
      <c r="A6132" s="165" t="str">
        <f>analysis!C6142</f>
        <v>na</v>
      </c>
    </row>
    <row r="6133">
      <c r="A6133" s="165" t="str">
        <f>analysis!C6143</f>
        <v>piṇḍukkhepakaṃ</v>
      </c>
    </row>
    <row r="6134">
      <c r="A6134" s="165" t="str">
        <f>analysis!C6144</f>
        <v>- piṇḍa</v>
      </c>
    </row>
    <row r="6135">
      <c r="A6135" s="165" t="str">
        <f>analysis!C6145</f>
        <v>- ukkhepakaṃ</v>
      </c>
    </row>
    <row r="6136">
      <c r="A6136" s="165" t="str">
        <f>analysis!C6146</f>
        <v>bhuñjissāmīti</v>
      </c>
    </row>
    <row r="6137">
      <c r="A6137" s="165" t="str">
        <f>analysis!C6147</f>
        <v>sikkhā</v>
      </c>
    </row>
    <row r="6138">
      <c r="A6138" s="165" t="str">
        <f>analysis!C6148</f>
        <v>karaṇīyā</v>
      </c>
    </row>
    <row r="6139">
      <c r="A6139" s="165" t="str">
        <f>analysis!C6149</f>
        <v/>
      </c>
    </row>
    <row r="6140">
      <c r="A6140" s="165" t="str">
        <f>analysis!C6150</f>
        <v>na kabaḷ'āvacchedakaṃ bhuñjissāmī'ti sikkhā karaṇīyā.</v>
      </c>
    </row>
    <row r="6141">
      <c r="A6141" s="165" t="str">
        <f>analysis!C6151</f>
        <v>SE 45</v>
      </c>
    </row>
    <row r="6142">
      <c r="A6142" s="165" t="str">
        <f>analysis!C6152</f>
        <v>na</v>
      </c>
    </row>
    <row r="6143">
      <c r="A6143" s="165" t="str">
        <f>analysis!C6153</f>
        <v>kabaḷāvacchedakaṃ</v>
      </c>
    </row>
    <row r="6144">
      <c r="A6144" s="165" t="str">
        <f>analysis!C6154</f>
        <v>- kabaḷa</v>
      </c>
    </row>
    <row r="6145">
      <c r="A6145" s="165" t="str">
        <f>analysis!C6155</f>
        <v>- avacchedakaṃ</v>
      </c>
    </row>
    <row r="6146">
      <c r="A6146" s="165" t="str">
        <f>analysis!C6156</f>
        <v>bhuñjissāmīti</v>
      </c>
    </row>
    <row r="6147">
      <c r="A6147" s="165" t="str">
        <f>analysis!C6157</f>
        <v>sikkhā</v>
      </c>
    </row>
    <row r="6148">
      <c r="A6148" s="165" t="str">
        <f>analysis!C6158</f>
        <v>karaṇīyā</v>
      </c>
    </row>
    <row r="6149">
      <c r="A6149" s="165" t="str">
        <f>analysis!C6159</f>
        <v/>
      </c>
    </row>
    <row r="6150">
      <c r="A6150" s="165" t="str">
        <f>analysis!C6160</f>
        <v>na avagaṇḍakārakaṃ bhuñjissāmī'ti sikkhā karaṇīyā.</v>
      </c>
    </row>
    <row r="6151">
      <c r="A6151" s="165" t="str">
        <f>analysis!C6161</f>
        <v>SE 46</v>
      </c>
    </row>
    <row r="6152">
      <c r="A6152" s="165" t="str">
        <f>analysis!C6162</f>
        <v>na</v>
      </c>
    </row>
    <row r="6153">
      <c r="A6153" s="165" t="str">
        <f>analysis!C6163</f>
        <v>avagaṇḍakārakaṃ</v>
      </c>
    </row>
    <row r="6154">
      <c r="A6154" s="165" t="str">
        <f>analysis!C6164</f>
        <v>- avagaṇḍa</v>
      </c>
    </row>
    <row r="6155">
      <c r="A6155" s="165" t="str">
        <f>analysis!C6165</f>
        <v>- kārakaṃ</v>
      </c>
    </row>
    <row r="6156">
      <c r="A6156" s="165" t="str">
        <f>analysis!C6166</f>
        <v>bhuñjissāmīti</v>
      </c>
    </row>
    <row r="6157">
      <c r="A6157" s="165" t="str">
        <f>analysis!C6167</f>
        <v>sikkhā</v>
      </c>
    </row>
    <row r="6158">
      <c r="A6158" s="165" t="str">
        <f>analysis!C6168</f>
        <v>karaṇīyā</v>
      </c>
    </row>
    <row r="6159">
      <c r="A6159" s="165" t="str">
        <f>analysis!C6169</f>
        <v/>
      </c>
    </row>
    <row r="6160">
      <c r="A6160" s="165" t="str">
        <f>analysis!C6170</f>
        <v>SE 47</v>
      </c>
    </row>
    <row r="6161">
      <c r="A6161" s="165" t="str">
        <f>analysis!C6171</f>
        <v>na</v>
      </c>
    </row>
    <row r="6162">
      <c r="A6162" s="165" t="str">
        <f>analysis!C6172</f>
        <v>hatthaniddhunakaṃ</v>
      </c>
    </row>
    <row r="6163">
      <c r="A6163" s="165" t="str">
        <f>analysis!C6173</f>
        <v>- hattha</v>
      </c>
    </row>
    <row r="6164">
      <c r="A6164" s="165" t="str">
        <f>analysis!C6174</f>
        <v>- niddhunakaṃ</v>
      </c>
    </row>
    <row r="6165">
      <c r="A6165" s="165" t="str">
        <f>analysis!C6175</f>
        <v>bhuñjissāmīti</v>
      </c>
    </row>
    <row r="6166">
      <c r="A6166" s="165" t="str">
        <f>analysis!C6176</f>
        <v>sikkhā</v>
      </c>
    </row>
    <row r="6167">
      <c r="A6167" s="165" t="str">
        <f>analysis!C6177</f>
        <v>karaṇīyā</v>
      </c>
    </row>
    <row r="6168">
      <c r="A6168" s="165" t="str">
        <f>analysis!C6178</f>
        <v/>
      </c>
    </row>
    <row r="6169">
      <c r="A6169" s="165" t="str">
        <f>analysis!C6179</f>
        <v>na sitth'āvakārakaṃ bhuñjissāmī'ti sikkhā karaṇīyā.</v>
      </c>
    </row>
    <row r="6170">
      <c r="A6170" s="165" t="str">
        <f>analysis!C6180</f>
        <v>SE 48</v>
      </c>
    </row>
    <row r="6171">
      <c r="A6171" s="165" t="str">
        <f>analysis!C6181</f>
        <v>na</v>
      </c>
    </row>
    <row r="6172">
      <c r="A6172" s="165" t="str">
        <f>analysis!C6182</f>
        <v>sitthāvakārakaṃ</v>
      </c>
    </row>
    <row r="6173">
      <c r="A6173" s="165" t="str">
        <f>analysis!C6183</f>
        <v>- sittha</v>
      </c>
    </row>
    <row r="6174">
      <c r="A6174" s="165" t="str">
        <f>analysis!C6184</f>
        <v>- avakārakaṃ</v>
      </c>
    </row>
    <row r="6175">
      <c r="A6175" s="165" t="str">
        <f>analysis!C6185</f>
        <v>bhuñjissāmīti</v>
      </c>
    </row>
    <row r="6176">
      <c r="A6176" s="165" t="str">
        <f>analysis!C6186</f>
        <v>sikkhā</v>
      </c>
    </row>
    <row r="6177">
      <c r="A6177" s="165" t="str">
        <f>analysis!C6187</f>
        <v>karaṇīyā</v>
      </c>
    </row>
    <row r="6178">
      <c r="A6178" s="165" t="str">
        <f>analysis!C6188</f>
        <v/>
      </c>
    </row>
    <row r="6179">
      <c r="A6179" s="165" t="str">
        <f>analysis!C6189</f>
        <v>na jivhānicchārakaṃ bhuñjissāmī'ti sikkhā karaṇīyā.</v>
      </c>
    </row>
    <row r="6180">
      <c r="A6180" s="165" t="str">
        <f>analysis!C6190</f>
        <v>SE 49</v>
      </c>
    </row>
    <row r="6181">
      <c r="A6181" s="165" t="str">
        <f>analysis!C6191</f>
        <v>na</v>
      </c>
    </row>
    <row r="6182">
      <c r="A6182" s="165" t="str">
        <f>analysis!C6192</f>
        <v>jivhānicchārakaṃ</v>
      </c>
    </row>
    <row r="6183">
      <c r="A6183" s="165" t="str">
        <f>analysis!C6193</f>
        <v>- jivhā</v>
      </c>
    </row>
    <row r="6184">
      <c r="A6184" s="165" t="str">
        <f>analysis!C6194</f>
        <v>- nicchārakaṃ</v>
      </c>
    </row>
    <row r="6185">
      <c r="A6185" s="165" t="str">
        <f>analysis!C6195</f>
        <v>bhuñjissāmīti</v>
      </c>
    </row>
    <row r="6186">
      <c r="A6186" s="165" t="str">
        <f>analysis!C6196</f>
        <v>sikkhā</v>
      </c>
    </row>
    <row r="6187">
      <c r="A6187" s="165" t="str">
        <f>analysis!C6197</f>
        <v>karaṇīyā</v>
      </c>
    </row>
    <row r="6188">
      <c r="A6188" s="165" t="str">
        <f>analysis!C6198</f>
        <v/>
      </c>
    </row>
    <row r="6189">
      <c r="A6189" s="165" t="str">
        <f>analysis!C6199</f>
        <v>na capucapukārakaṃ bhuñjissāmī'ti sikkhā karaṇīyā.</v>
      </c>
    </row>
    <row r="6190">
      <c r="A6190" s="165" t="str">
        <f>analysis!C6200</f>
        <v>SE 50</v>
      </c>
    </row>
    <row r="6191">
      <c r="A6191" s="165" t="str">
        <f>analysis!C6201</f>
        <v>na</v>
      </c>
    </row>
    <row r="6192">
      <c r="A6192" s="165" t="str">
        <f>analysis!C6202</f>
        <v>capucapukārakaṃ</v>
      </c>
    </row>
    <row r="6193">
      <c r="A6193" s="165" t="str">
        <f>analysis!C6203</f>
        <v>- capucapu</v>
      </c>
    </row>
    <row r="6194">
      <c r="A6194" s="165" t="str">
        <f>analysis!C6204</f>
        <v>- kārakaṃ</v>
      </c>
    </row>
    <row r="6195">
      <c r="A6195" s="165" t="str">
        <f>analysis!C6205</f>
        <v>bhuñjissāmīti</v>
      </c>
    </row>
    <row r="6196">
      <c r="A6196" s="165" t="str">
        <f>analysis!C6206</f>
        <v>sikkhā</v>
      </c>
    </row>
    <row r="6197">
      <c r="A6197" s="165" t="str">
        <f>analysis!C6207</f>
        <v>karaṇīyā</v>
      </c>
    </row>
    <row r="6198">
      <c r="A6198" s="165" t="str">
        <f>analysis!C6208</f>
        <v/>
      </c>
    </row>
    <row r="6199">
      <c r="A6199" s="165" t="str">
        <f>analysis!C6209</f>
        <v>kabaḷavaggo pañcamo.</v>
      </c>
    </row>
    <row r="6200">
      <c r="A6200" s="165" t="str">
        <f>analysis!C6210</f>
        <v>kabaḷavaggo</v>
      </c>
    </row>
    <row r="6201">
      <c r="A6201" s="165" t="str">
        <f>analysis!C6211</f>
        <v>- kabaḷa</v>
      </c>
    </row>
    <row r="6202">
      <c r="A6202" s="165" t="str">
        <f>analysis!C6212</f>
        <v>- vaggo</v>
      </c>
    </row>
    <row r="6203">
      <c r="A6203" s="165" t="str">
        <f>analysis!C6213</f>
        <v>pañcamo</v>
      </c>
    </row>
    <row r="6204">
      <c r="A6204" s="165" t="str">
        <f>analysis!C6214</f>
        <v/>
      </c>
    </row>
    <row r="6205">
      <c r="A6205" s="165" t="str">
        <f>analysis!C6215</f>
        <v>na surusurukārakaṃ bhuñjissāmī'ti sikkhā karaṇīyā.</v>
      </c>
    </row>
    <row r="6206">
      <c r="A6206" s="165" t="str">
        <f>analysis!C6216</f>
        <v>SE 51</v>
      </c>
    </row>
    <row r="6207">
      <c r="A6207" s="165" t="str">
        <f>analysis!C6217</f>
        <v>na</v>
      </c>
    </row>
    <row r="6208">
      <c r="A6208" s="165" t="str">
        <f>analysis!C6218</f>
        <v>surusurukārakaṃ</v>
      </c>
    </row>
    <row r="6209">
      <c r="A6209" s="165" t="str">
        <f>analysis!C6219</f>
        <v>- surusuru</v>
      </c>
    </row>
    <row r="6210">
      <c r="A6210" s="165" t="str">
        <f>analysis!C6220</f>
        <v>- kārakaṃ</v>
      </c>
    </row>
    <row r="6211">
      <c r="A6211" s="165" t="str">
        <f>analysis!C6221</f>
        <v>bhuñjissāmīti</v>
      </c>
    </row>
    <row r="6212">
      <c r="A6212" s="165" t="str">
        <f>analysis!C6222</f>
        <v>sikkhā</v>
      </c>
    </row>
    <row r="6213">
      <c r="A6213" s="165" t="str">
        <f>analysis!C6223</f>
        <v>karaṇīyā</v>
      </c>
    </row>
    <row r="6214">
      <c r="A6214" s="165" t="str">
        <f>analysis!C6224</f>
        <v/>
      </c>
    </row>
    <row r="6215">
      <c r="A6215" s="165" t="str">
        <f>analysis!C6225</f>
        <v>na hatthanillehakaṃ bhuñjissāmī'ti sikkhā karaṇīyā.</v>
      </c>
    </row>
    <row r="6216">
      <c r="A6216" s="165" t="str">
        <f>analysis!C6226</f>
        <v>SE 52</v>
      </c>
    </row>
    <row r="6217">
      <c r="A6217" s="165" t="str">
        <f>analysis!C6227</f>
        <v>na</v>
      </c>
    </row>
    <row r="6218">
      <c r="A6218" s="165" t="str">
        <f>analysis!C6228</f>
        <v>hatthanillehakaṃ</v>
      </c>
    </row>
    <row r="6219">
      <c r="A6219" s="165" t="str">
        <f>analysis!C6229</f>
        <v>- hattha</v>
      </c>
    </row>
    <row r="6220">
      <c r="A6220" s="165" t="str">
        <f>analysis!C6230</f>
        <v>- nillehakaṃ</v>
      </c>
    </row>
    <row r="6221">
      <c r="A6221" s="165" t="str">
        <f>analysis!C6231</f>
        <v>bhuñjissāmīti</v>
      </c>
    </row>
    <row r="6222">
      <c r="A6222" s="165" t="str">
        <f>analysis!C6232</f>
        <v>sikkhā</v>
      </c>
    </row>
    <row r="6223">
      <c r="A6223" s="165" t="str">
        <f>analysis!C6233</f>
        <v>karaṇīyā</v>
      </c>
    </row>
    <row r="6224">
      <c r="A6224" s="165" t="str">
        <f>analysis!C6234</f>
        <v/>
      </c>
    </row>
    <row r="6225">
      <c r="A6225" s="165" t="str">
        <f>analysis!C6235</f>
        <v>na pattanillehakaṃ bhuñjissāmī'ti sikkhā karaṇīyā.</v>
      </c>
    </row>
    <row r="6226">
      <c r="A6226" s="165" t="str">
        <f>analysis!C6236</f>
        <v>SE 53</v>
      </c>
    </row>
    <row r="6227">
      <c r="A6227" s="165" t="str">
        <f>analysis!C6237</f>
        <v>na</v>
      </c>
    </row>
    <row r="6228">
      <c r="A6228" s="165" t="str">
        <f>analysis!C6238</f>
        <v>pattanillehakaṃ</v>
      </c>
    </row>
    <row r="6229">
      <c r="A6229" s="165" t="str">
        <f>analysis!C6239</f>
        <v>- patta 2</v>
      </c>
    </row>
    <row r="6230">
      <c r="A6230" s="165" t="str">
        <f>analysis!C6240</f>
        <v>- nillehakaṃ</v>
      </c>
    </row>
    <row r="6231">
      <c r="A6231" s="165" t="str">
        <f>analysis!C6241</f>
        <v>bhuñjissāmīti</v>
      </c>
    </row>
    <row r="6232">
      <c r="A6232" s="165" t="str">
        <f>analysis!C6242</f>
        <v>sikkhā</v>
      </c>
    </row>
    <row r="6233">
      <c r="A6233" s="165" t="str">
        <f>analysis!C6243</f>
        <v>karaṇīyā</v>
      </c>
    </row>
    <row r="6234">
      <c r="A6234" s="165" t="str">
        <f>analysis!C6244</f>
        <v/>
      </c>
    </row>
    <row r="6235">
      <c r="A6235" s="165" t="str">
        <f>analysis!C6245</f>
        <v>na oṭṭhanillehakaṃ bhuñjissāmī'ti sikkhā karaṇīyā.</v>
      </c>
    </row>
    <row r="6236">
      <c r="A6236" s="165" t="str">
        <f>analysis!C6246</f>
        <v>SE 54</v>
      </c>
    </row>
    <row r="6237">
      <c r="A6237" s="165" t="str">
        <f>analysis!C6247</f>
        <v>na</v>
      </c>
    </row>
    <row r="6238">
      <c r="A6238" s="165" t="str">
        <f>analysis!C6248</f>
        <v>oṭṭhanillehakaṃ</v>
      </c>
    </row>
    <row r="6239">
      <c r="A6239" s="165" t="str">
        <f>analysis!C6249</f>
        <v>- oṭṭha</v>
      </c>
    </row>
    <row r="6240">
      <c r="A6240" s="165" t="str">
        <f>analysis!C6250</f>
        <v>- nillehakaṃ</v>
      </c>
    </row>
    <row r="6241">
      <c r="A6241" s="165" t="str">
        <f>analysis!C6251</f>
        <v>bhuñjissāmīti</v>
      </c>
    </row>
    <row r="6242">
      <c r="A6242" s="165" t="str">
        <f>analysis!C6252</f>
        <v>sikkhā</v>
      </c>
    </row>
    <row r="6243">
      <c r="A6243" s="165" t="str">
        <f>analysis!C6253</f>
        <v>karaṇīyā</v>
      </c>
    </row>
    <row r="6244">
      <c r="A6244" s="165" t="str">
        <f>analysis!C6254</f>
        <v/>
      </c>
    </row>
    <row r="6245">
      <c r="A6245" s="165" t="str">
        <f>analysis!C6255</f>
        <v>na sāmisena hatthena pānīyathālakaṃ paṭiggahessāmī'ti sikkhā karaṇīyā.</v>
      </c>
    </row>
    <row r="6246">
      <c r="A6246" s="165" t="str">
        <f>analysis!C6256</f>
        <v>SE 55</v>
      </c>
    </row>
    <row r="6247">
      <c r="A6247" s="165" t="str">
        <f>analysis!C6257</f>
        <v>na</v>
      </c>
    </row>
    <row r="6248">
      <c r="A6248" s="165" t="str">
        <f>analysis!C6258</f>
        <v>sāmisena</v>
      </c>
    </row>
    <row r="6249">
      <c r="A6249" s="165" t="str">
        <f>analysis!C6259</f>
        <v>hatthena</v>
      </c>
    </row>
    <row r="6250">
      <c r="A6250" s="165" t="str">
        <f>analysis!C6260</f>
        <v>pānīyathālakaṃ</v>
      </c>
    </row>
    <row r="6251">
      <c r="A6251" s="165" t="str">
        <f>analysis!C6261</f>
        <v>- pānīya</v>
      </c>
    </row>
    <row r="6252">
      <c r="A6252" s="165" t="str">
        <f>analysis!C6262</f>
        <v>- thālakaṃ</v>
      </c>
    </row>
    <row r="6253">
      <c r="A6253" s="165" t="str">
        <f>analysis!C6263</f>
        <v>paṭiggahessāmīti</v>
      </c>
    </row>
    <row r="6254">
      <c r="A6254" s="165" t="str">
        <f>analysis!C6264</f>
        <v>sikkhā</v>
      </c>
    </row>
    <row r="6255">
      <c r="A6255" s="165" t="str">
        <f>analysis!C6265</f>
        <v>karaṇīyā</v>
      </c>
    </row>
    <row r="6256">
      <c r="A6256" s="165" t="str">
        <f>analysis!C6266</f>
        <v/>
      </c>
    </row>
    <row r="6257">
      <c r="A6257" s="165" t="str">
        <f>analysis!C6267</f>
        <v>na sasitthakaṃ pattadhovanaṃ antaraghare chaḍḍessāmī'ti sikkhā karaṇīyā.</v>
      </c>
    </row>
    <row r="6258">
      <c r="A6258" s="165" t="str">
        <f>analysis!C6268</f>
        <v>SE 56</v>
      </c>
    </row>
    <row r="6259">
      <c r="A6259" s="165" t="str">
        <f>analysis!C6269</f>
        <v>na</v>
      </c>
    </row>
    <row r="6260">
      <c r="A6260" s="165" t="str">
        <f>analysis!C6270</f>
        <v>sasitthakaṃ</v>
      </c>
    </row>
    <row r="6261">
      <c r="A6261" s="165" t="str">
        <f>analysis!C6271</f>
        <v>pattadhovanaṃ</v>
      </c>
    </row>
    <row r="6262">
      <c r="A6262" s="165" t="str">
        <f>analysis!C6272</f>
        <v>- patta 2</v>
      </c>
    </row>
    <row r="6263">
      <c r="A6263" s="165" t="str">
        <f>analysis!C6273</f>
        <v>- dhovanaṃ</v>
      </c>
    </row>
    <row r="6264">
      <c r="A6264" s="165" t="str">
        <f>analysis!C6274</f>
        <v>antaraghare</v>
      </c>
    </row>
    <row r="6265">
      <c r="A6265" s="165" t="str">
        <f>analysis!C6275</f>
        <v>chaḍḍessāmīti</v>
      </c>
    </row>
    <row r="6266">
      <c r="A6266" s="165" t="str">
        <f>analysis!C6276</f>
        <v>- chaḍḍessāmi</v>
      </c>
    </row>
    <row r="6267">
      <c r="A6267" s="165" t="str">
        <f>analysis!C6277</f>
        <v>- iti</v>
      </c>
    </row>
    <row r="6268">
      <c r="A6268" s="165" t="str">
        <f>analysis!C6278</f>
        <v>sikkhā</v>
      </c>
    </row>
    <row r="6269">
      <c r="A6269" s="165" t="str">
        <f>analysis!C6279</f>
        <v>karaṇīyā</v>
      </c>
    </row>
    <row r="6270">
      <c r="A6270" s="165" t="str">
        <f>analysis!C6280</f>
        <v/>
      </c>
    </row>
    <row r="6271">
      <c r="A6271" s="165" t="str">
        <f>analysis!C6281</f>
        <v>na chattapāṇissa agilānassa dhammaṃ desessāmī'ti sikkhā karaṇīyā.</v>
      </c>
    </row>
    <row r="6272">
      <c r="A6272" s="165" t="str">
        <f>analysis!C6282</f>
        <v>SE 57</v>
      </c>
    </row>
    <row r="6273">
      <c r="A6273" s="165" t="str">
        <f>analysis!C6283</f>
        <v>na</v>
      </c>
    </row>
    <row r="6274">
      <c r="A6274" s="165" t="str">
        <f>analysis!C6284</f>
        <v>chattapāṇissa</v>
      </c>
    </row>
    <row r="6275">
      <c r="A6275" s="165" t="str">
        <f>analysis!C6285</f>
        <v>- chatta</v>
      </c>
    </row>
    <row r="6276">
      <c r="A6276" s="165" t="str">
        <f>analysis!C6286</f>
        <v>- pāṇissa</v>
      </c>
    </row>
    <row r="6277">
      <c r="A6277" s="165" t="str">
        <f>analysis!C6287</f>
        <v>agilānassa</v>
      </c>
    </row>
    <row r="6278">
      <c r="A6278" s="165" t="str">
        <f>analysis!C6288</f>
        <v>dhammaṃ</v>
      </c>
    </row>
    <row r="6279">
      <c r="A6279" s="165" t="str">
        <f>analysis!C6289</f>
        <v>desessāmīti</v>
      </c>
    </row>
    <row r="6280">
      <c r="A6280" s="165" t="str">
        <f>analysis!C6290</f>
        <v>- desessāmi</v>
      </c>
    </row>
    <row r="6281">
      <c r="A6281" s="165" t="str">
        <f>analysis!C6291</f>
        <v>- iti</v>
      </c>
    </row>
    <row r="6282">
      <c r="A6282" s="165" t="str">
        <f>analysis!C6292</f>
        <v>sikkhā</v>
      </c>
    </row>
    <row r="6283">
      <c r="A6283" s="165" t="str">
        <f>analysis!C6293</f>
        <v>karaṇīyā</v>
      </c>
    </row>
    <row r="6284">
      <c r="A6284" s="165" t="str">
        <f>analysis!C6294</f>
        <v/>
      </c>
    </row>
    <row r="6285">
      <c r="A6285" s="165" t="str">
        <f>analysis!C6295</f>
        <v>na daṇḍapāṇissa agilānassa dhammaṃ desessāmī'ti sikkhā karaṇīyā.</v>
      </c>
    </row>
    <row r="6286">
      <c r="A6286" s="165" t="str">
        <f>analysis!C6296</f>
        <v>SE 58</v>
      </c>
    </row>
    <row r="6287">
      <c r="A6287" s="165" t="str">
        <f>analysis!C6297</f>
        <v>na</v>
      </c>
    </row>
    <row r="6288">
      <c r="A6288" s="165" t="str">
        <f>analysis!C6298</f>
        <v>daṇḍapāṇissa</v>
      </c>
    </row>
    <row r="6289">
      <c r="A6289" s="165" t="str">
        <f>analysis!C6299</f>
        <v>- daṇḍa</v>
      </c>
    </row>
    <row r="6290">
      <c r="A6290" s="165" t="str">
        <f>analysis!C6300</f>
        <v>- pāṇissa</v>
      </c>
    </row>
    <row r="6291">
      <c r="A6291" s="165" t="str">
        <f>analysis!C6301</f>
        <v>agilānassa</v>
      </c>
    </row>
    <row r="6292">
      <c r="A6292" s="165" t="str">
        <f>analysis!C6302</f>
        <v>dhammaṃ</v>
      </c>
    </row>
    <row r="6293">
      <c r="A6293" s="165" t="str">
        <f>analysis!C6303</f>
        <v>desessāmīti</v>
      </c>
    </row>
    <row r="6294">
      <c r="A6294" s="165" t="str">
        <f>analysis!C6304</f>
        <v>sikkhā</v>
      </c>
    </row>
    <row r="6295">
      <c r="A6295" s="165" t="str">
        <f>analysis!C6305</f>
        <v>karaṇīyā</v>
      </c>
    </row>
    <row r="6296">
      <c r="A6296" s="165" t="str">
        <f>analysis!C6306</f>
        <v/>
      </c>
    </row>
    <row r="6297">
      <c r="A6297" s="165" t="str">
        <f>analysis!C6307</f>
        <v>na satthapāṇissa agilānassa dhammaṃ desessāmī'ti sikkhā karaṇīyā.</v>
      </c>
    </row>
    <row r="6298">
      <c r="A6298" s="165" t="str">
        <f>analysis!C6308</f>
        <v>SE 59</v>
      </c>
    </row>
    <row r="6299">
      <c r="A6299" s="165" t="str">
        <f>analysis!C6309</f>
        <v>na</v>
      </c>
    </row>
    <row r="6300">
      <c r="A6300" s="165" t="str">
        <f>analysis!C6310</f>
        <v>satthapāṇissa</v>
      </c>
    </row>
    <row r="6301">
      <c r="A6301" s="165" t="str">
        <f>analysis!C6311</f>
        <v>- sattha</v>
      </c>
    </row>
    <row r="6302">
      <c r="A6302" s="165" t="str">
        <f>analysis!C6312</f>
        <v>- pāṇissa</v>
      </c>
    </row>
    <row r="6303">
      <c r="A6303" s="165" t="str">
        <f>analysis!C6313</f>
        <v>agilānassa</v>
      </c>
    </row>
    <row r="6304">
      <c r="A6304" s="165" t="str">
        <f>analysis!C6314</f>
        <v>dhammaṃ</v>
      </c>
    </row>
    <row r="6305">
      <c r="A6305" s="165" t="str">
        <f>analysis!C6315</f>
        <v>desessāmīti</v>
      </c>
    </row>
    <row r="6306">
      <c r="A6306" s="165" t="str">
        <f>analysis!C6316</f>
        <v>sikkhā</v>
      </c>
    </row>
    <row r="6307">
      <c r="A6307" s="165" t="str">
        <f>analysis!C6317</f>
        <v>karaṇīyā</v>
      </c>
    </row>
    <row r="6308">
      <c r="A6308" s="165" t="str">
        <f>analysis!C6318</f>
        <v/>
      </c>
    </row>
    <row r="6309">
      <c r="A6309" s="165" t="str">
        <f>analysis!C6319</f>
        <v>na āvudhapāṇissa agilānassa dhammaṃ desessāmī'ti sikkhā karaṇīyā.</v>
      </c>
    </row>
    <row r="6310">
      <c r="A6310" s="165" t="str">
        <f>analysis!C6320</f>
        <v>SE 60</v>
      </c>
    </row>
    <row r="6311">
      <c r="A6311" s="165" t="str">
        <f>analysis!C6321</f>
        <v>na</v>
      </c>
    </row>
    <row r="6312">
      <c r="A6312" s="165" t="str">
        <f>analysis!C6322</f>
        <v>āvudhapāṇissa</v>
      </c>
    </row>
    <row r="6313">
      <c r="A6313" s="165" t="str">
        <f>analysis!C6323</f>
        <v>- āvudha</v>
      </c>
    </row>
    <row r="6314">
      <c r="A6314" s="165" t="str">
        <f>analysis!C6324</f>
        <v>- pāṇissa</v>
      </c>
    </row>
    <row r="6315">
      <c r="A6315" s="165" t="str">
        <f>analysis!C6325</f>
        <v>agilānassa</v>
      </c>
    </row>
    <row r="6316">
      <c r="A6316" s="165" t="str">
        <f>analysis!C6326</f>
        <v>dhammaṃ</v>
      </c>
    </row>
    <row r="6317">
      <c r="A6317" s="165" t="str">
        <f>analysis!C6327</f>
        <v>desessāmīti</v>
      </c>
    </row>
    <row r="6318">
      <c r="A6318" s="165" t="str">
        <f>analysis!C6328</f>
        <v>sikkhā</v>
      </c>
    </row>
    <row r="6319">
      <c r="A6319" s="165" t="str">
        <f>analysis!C6329</f>
        <v>karaṇīyā</v>
      </c>
    </row>
    <row r="6320">
      <c r="A6320" s="165" t="str">
        <f>analysis!C6330</f>
        <v/>
      </c>
    </row>
    <row r="6321">
      <c r="A6321" s="165" t="str">
        <f>analysis!C6331</f>
        <v>surusuruvaggo chaṭṭho.</v>
      </c>
    </row>
    <row r="6322">
      <c r="A6322" s="165" t="str">
        <f>analysis!C6332</f>
        <v>surusuruvaggo</v>
      </c>
    </row>
    <row r="6323">
      <c r="A6323" s="165" t="str">
        <f>analysis!C6333</f>
        <v>- surusuru</v>
      </c>
    </row>
    <row r="6324">
      <c r="A6324" s="165" t="str">
        <f>analysis!C6334</f>
        <v>- vaggo</v>
      </c>
    </row>
    <row r="6325">
      <c r="A6325" s="165" t="str">
        <f>analysis!C6335</f>
        <v>chaṭṭho</v>
      </c>
    </row>
    <row r="6326">
      <c r="A6326" s="165" t="str">
        <f>analysis!C6336</f>
        <v/>
      </c>
    </row>
    <row r="6327">
      <c r="A6327" s="165" t="str">
        <f>analysis!C6337</f>
        <v>na pāduk'āruḷhassa agilānassa dhammaṃ desessāmī'ti sikkhā karaṇīyā.</v>
      </c>
    </row>
    <row r="6328">
      <c r="A6328" s="165" t="str">
        <f>analysis!C6338</f>
        <v>SE 61</v>
      </c>
    </row>
    <row r="6329">
      <c r="A6329" s="165" t="str">
        <f>analysis!C6339</f>
        <v>na</v>
      </c>
    </row>
    <row r="6330">
      <c r="A6330" s="165" t="str">
        <f>analysis!C6340</f>
        <v>pādukāruḷhassa</v>
      </c>
    </row>
    <row r="6331">
      <c r="A6331" s="165" t="str">
        <f>analysis!C6341</f>
        <v>- pādukā</v>
      </c>
    </row>
    <row r="6332">
      <c r="A6332" s="165" t="str">
        <f>analysis!C6342</f>
        <v>- āruḷhassa</v>
      </c>
    </row>
    <row r="6333">
      <c r="A6333" s="165" t="str">
        <f>analysis!C6343</f>
        <v>agilānassa</v>
      </c>
    </row>
    <row r="6334">
      <c r="A6334" s="165" t="str">
        <f>analysis!C6344</f>
        <v>dhammaṃ</v>
      </c>
    </row>
    <row r="6335">
      <c r="A6335" s="165" t="str">
        <f>analysis!C6345</f>
        <v>desessāmīti</v>
      </c>
    </row>
    <row r="6336">
      <c r="A6336" s="165" t="str">
        <f>analysis!C6346</f>
        <v>sikkhā</v>
      </c>
    </row>
    <row r="6337">
      <c r="A6337" s="165" t="str">
        <f>analysis!C6347</f>
        <v>karaṇīyā</v>
      </c>
    </row>
    <row r="6338">
      <c r="A6338" s="165" t="str">
        <f>analysis!C6348</f>
        <v/>
      </c>
    </row>
    <row r="6339">
      <c r="A6339" s="165" t="str">
        <f>analysis!C6349</f>
        <v>na upāhan'āruḷhassa agilānassa dhammaṃ desessāmī'ti sikkhā karaṇīyā.</v>
      </c>
    </row>
    <row r="6340">
      <c r="A6340" s="165" t="str">
        <f>analysis!C6350</f>
        <v>SE 62</v>
      </c>
    </row>
    <row r="6341">
      <c r="A6341" s="165" t="str">
        <f>analysis!C6351</f>
        <v>na</v>
      </c>
    </row>
    <row r="6342">
      <c r="A6342" s="165" t="str">
        <f>analysis!C6352</f>
        <v>upāhanāruḷhassa</v>
      </c>
    </row>
    <row r="6343">
      <c r="A6343" s="165" t="str">
        <f>analysis!C6353</f>
        <v>- upāhana</v>
      </c>
    </row>
    <row r="6344">
      <c r="A6344" s="165" t="str">
        <f>analysis!C6354</f>
        <v>- āruḷhassa</v>
      </c>
    </row>
    <row r="6345">
      <c r="A6345" s="165" t="str">
        <f>analysis!C6355</f>
        <v>agilānassa</v>
      </c>
    </row>
    <row r="6346">
      <c r="A6346" s="165" t="str">
        <f>analysis!C6356</f>
        <v>dhammaṃ</v>
      </c>
    </row>
    <row r="6347">
      <c r="A6347" s="165" t="str">
        <f>analysis!C6357</f>
        <v>desessāmīti</v>
      </c>
    </row>
    <row r="6348">
      <c r="A6348" s="165" t="str">
        <f>analysis!C6358</f>
        <v>sikkhā</v>
      </c>
    </row>
    <row r="6349">
      <c r="A6349" s="165" t="str">
        <f>analysis!C6359</f>
        <v>karaṇīyā</v>
      </c>
    </row>
    <row r="6350">
      <c r="A6350" s="165" t="str">
        <f>analysis!C6360</f>
        <v/>
      </c>
    </row>
    <row r="6351">
      <c r="A6351" s="165" t="str">
        <f>analysis!C6361</f>
        <v>na yānagatassa agilānassa dhammaṃ desessāmī'ti sikkhā karaṇīyā.</v>
      </c>
    </row>
    <row r="6352">
      <c r="A6352" s="165" t="str">
        <f>analysis!C6362</f>
        <v>SE 63</v>
      </c>
    </row>
    <row r="6353">
      <c r="A6353" s="165" t="str">
        <f>analysis!C6363</f>
        <v>na</v>
      </c>
    </row>
    <row r="6354">
      <c r="A6354" s="165" t="str">
        <f>analysis!C6364</f>
        <v>yānagatassa</v>
      </c>
    </row>
    <row r="6355">
      <c r="A6355" s="165" t="str">
        <f>analysis!C6365</f>
        <v>- yāna</v>
      </c>
    </row>
    <row r="6356">
      <c r="A6356" s="165" t="str">
        <f>analysis!C6366</f>
        <v>- gatassa</v>
      </c>
    </row>
    <row r="6357">
      <c r="A6357" s="165" t="str">
        <f>analysis!C6367</f>
        <v>agilānassa</v>
      </c>
    </row>
    <row r="6358">
      <c r="A6358" s="165" t="str">
        <f>analysis!C6368</f>
        <v>dhammaṃ</v>
      </c>
    </row>
    <row r="6359">
      <c r="A6359" s="165" t="str">
        <f>analysis!C6369</f>
        <v>desessāmīti</v>
      </c>
    </row>
    <row r="6360">
      <c r="A6360" s="165" t="str">
        <f>analysis!C6370</f>
        <v>sikkhā</v>
      </c>
    </row>
    <row r="6361">
      <c r="A6361" s="165" t="str">
        <f>analysis!C6371</f>
        <v>karaṇīyā</v>
      </c>
    </row>
    <row r="6362">
      <c r="A6362" s="165" t="str">
        <f>analysis!C6372</f>
        <v/>
      </c>
    </row>
    <row r="6363">
      <c r="A6363" s="165" t="str">
        <f>analysis!C6373</f>
        <v>na sayanagatassa agilānassa dhammaṃ desessāmī'ti sikkhā karaṇīyā.</v>
      </c>
    </row>
    <row r="6364">
      <c r="A6364" s="165" t="str">
        <f>analysis!C6374</f>
        <v>SE 64</v>
      </c>
    </row>
    <row r="6365">
      <c r="A6365" s="165" t="str">
        <f>analysis!C6375</f>
        <v>na</v>
      </c>
    </row>
    <row r="6366">
      <c r="A6366" s="165" t="str">
        <f>analysis!C6376</f>
        <v>sayanagatassa</v>
      </c>
    </row>
    <row r="6367">
      <c r="A6367" s="165" t="str">
        <f>analysis!C6377</f>
        <v>- sayana</v>
      </c>
    </row>
    <row r="6368">
      <c r="A6368" s="165" t="str">
        <f>analysis!C6378</f>
        <v>- gatassa</v>
      </c>
    </row>
    <row r="6369">
      <c r="A6369" s="165" t="str">
        <f>analysis!C6379</f>
        <v>agilānassa</v>
      </c>
    </row>
    <row r="6370">
      <c r="A6370" s="165" t="str">
        <f>analysis!C6380</f>
        <v>dhammaṃ</v>
      </c>
    </row>
    <row r="6371">
      <c r="A6371" s="165" t="str">
        <f>analysis!C6381</f>
        <v>desessāmīti</v>
      </c>
    </row>
    <row r="6372">
      <c r="A6372" s="165" t="str">
        <f>analysis!C6382</f>
        <v>sikkhā</v>
      </c>
    </row>
    <row r="6373">
      <c r="A6373" s="165" t="str">
        <f>analysis!C6383</f>
        <v>karaṇīyā</v>
      </c>
    </row>
    <row r="6374">
      <c r="A6374" s="165" t="str">
        <f>analysis!C6384</f>
        <v/>
      </c>
    </row>
    <row r="6375">
      <c r="A6375" s="165" t="str">
        <f>analysis!C6385</f>
        <v>na pallatthikāya nisinnassa agilānassa dhammaṃ desessāmī'ti sikkhā karaṇīyā.</v>
      </c>
    </row>
    <row r="6376">
      <c r="A6376" s="165" t="str">
        <f>analysis!C6386</f>
        <v>SE 65</v>
      </c>
    </row>
    <row r="6377">
      <c r="A6377" s="165" t="str">
        <f>analysis!C6387</f>
        <v>na</v>
      </c>
    </row>
    <row r="6378">
      <c r="A6378" s="165" t="str">
        <f>analysis!C6388</f>
        <v>pallatthikāya</v>
      </c>
    </row>
    <row r="6379">
      <c r="A6379" s="165" t="str">
        <f>analysis!C6389</f>
        <v>nisinnassa</v>
      </c>
    </row>
    <row r="6380">
      <c r="A6380" s="165" t="str">
        <f>analysis!C6390</f>
        <v>agilānassa</v>
      </c>
    </row>
    <row r="6381">
      <c r="A6381" s="165" t="str">
        <f>analysis!C6391</f>
        <v>dhammaṃ</v>
      </c>
    </row>
    <row r="6382">
      <c r="A6382" s="165" t="str">
        <f>analysis!C6392</f>
        <v>desessāmīti</v>
      </c>
    </row>
    <row r="6383">
      <c r="A6383" s="165" t="str">
        <f>analysis!C6393</f>
        <v>sikkhā</v>
      </c>
    </row>
    <row r="6384">
      <c r="A6384" s="165" t="str">
        <f>analysis!C6394</f>
        <v>karaṇīyā</v>
      </c>
    </row>
    <row r="6385">
      <c r="A6385" s="165" t="str">
        <f>analysis!C6395</f>
        <v/>
      </c>
    </row>
    <row r="6386">
      <c r="A6386" s="165" t="str">
        <f>analysis!C6396</f>
        <v>na veṭhitasīsassa agilānassa dhammaṃ desessāmī'ti sikkhā karaṇīyā.</v>
      </c>
    </row>
    <row r="6387">
      <c r="A6387" s="165" t="str">
        <f>analysis!C6397</f>
        <v>SE 66</v>
      </c>
    </row>
    <row r="6388">
      <c r="A6388" s="165" t="str">
        <f>analysis!C6398</f>
        <v>na</v>
      </c>
    </row>
    <row r="6389">
      <c r="A6389" s="165" t="str">
        <f>analysis!C6399</f>
        <v>veṭhitasīsassa</v>
      </c>
    </row>
    <row r="6390">
      <c r="A6390" s="165" t="str">
        <f>analysis!C6400</f>
        <v>- veṭhita</v>
      </c>
    </row>
    <row r="6391">
      <c r="A6391" s="165" t="str">
        <f>analysis!C6401</f>
        <v>- sīsassa</v>
      </c>
    </row>
    <row r="6392">
      <c r="A6392" s="165" t="str">
        <f>analysis!C6402</f>
        <v>agilānassa</v>
      </c>
    </row>
    <row r="6393">
      <c r="A6393" s="165" t="str">
        <f>analysis!C6403</f>
        <v>dhammaṃ</v>
      </c>
    </row>
    <row r="6394">
      <c r="A6394" s="165" t="str">
        <f>analysis!C6404</f>
        <v>desessāmīti</v>
      </c>
    </row>
    <row r="6395">
      <c r="A6395" s="165" t="str">
        <f>analysis!C6405</f>
        <v>sikkhā</v>
      </c>
    </row>
    <row r="6396">
      <c r="A6396" s="165" t="str">
        <f>analysis!C6406</f>
        <v>karaṇīyā</v>
      </c>
    </row>
    <row r="6397">
      <c r="A6397" s="165" t="str">
        <f>analysis!C6407</f>
        <v/>
      </c>
    </row>
    <row r="6398">
      <c r="A6398" s="165" t="str">
        <f>analysis!C6408</f>
        <v>na oguṇṭhitasīsassa agilānassa dhammaṃ desessāmī'ti sikkhā karaṇīyā.</v>
      </c>
    </row>
    <row r="6399">
      <c r="A6399" s="165" t="str">
        <f>analysis!C6409</f>
        <v>SE 67</v>
      </c>
    </row>
    <row r="6400">
      <c r="A6400" s="165" t="str">
        <f>analysis!C6410</f>
        <v>na</v>
      </c>
    </row>
    <row r="6401">
      <c r="A6401" s="165" t="str">
        <f>analysis!C6411</f>
        <v>oguṇṭhitasīsassa</v>
      </c>
    </row>
    <row r="6402">
      <c r="A6402" s="165" t="str">
        <f>analysis!C6412</f>
        <v>- oguṇṭhita</v>
      </c>
    </row>
    <row r="6403">
      <c r="A6403" s="165" t="str">
        <f>analysis!C6413</f>
        <v>- sīsassa</v>
      </c>
    </row>
    <row r="6404">
      <c r="A6404" s="165" t="str">
        <f>analysis!C6414</f>
        <v>agilānassa</v>
      </c>
    </row>
    <row r="6405">
      <c r="A6405" s="165" t="str">
        <f>analysis!C6415</f>
        <v>dhammaṃ</v>
      </c>
    </row>
    <row r="6406">
      <c r="A6406" s="165" t="str">
        <f>analysis!C6416</f>
        <v>desessāmīti</v>
      </c>
    </row>
    <row r="6407">
      <c r="A6407" s="165" t="str">
        <f>analysis!C6417</f>
        <v>sikkhā</v>
      </c>
    </row>
    <row r="6408">
      <c r="A6408" s="165" t="str">
        <f>analysis!C6418</f>
        <v>karaṇīyā</v>
      </c>
    </row>
    <row r="6409">
      <c r="A6409" s="165" t="str">
        <f>analysis!C6419</f>
        <v/>
      </c>
    </row>
    <row r="6410">
      <c r="A6410" s="165" t="str">
        <f>analysis!C6420</f>
        <v>na chamāyaṃ nisīditvā āsane nisinnassa agilānassa dhammaṃ desessāmī'ti sikkhā karaṇīyā.</v>
      </c>
    </row>
    <row r="6411">
      <c r="A6411" s="165" t="str">
        <f>analysis!C6421</f>
        <v>SE 68</v>
      </c>
    </row>
    <row r="6412">
      <c r="A6412" s="165" t="str">
        <f>analysis!C6422</f>
        <v>na</v>
      </c>
    </row>
    <row r="6413">
      <c r="A6413" s="165" t="str">
        <f>analysis!C6423</f>
        <v>chamāyaṃ</v>
      </c>
    </row>
    <row r="6414">
      <c r="A6414" s="165" t="str">
        <f>analysis!C6424</f>
        <v>nisīditvā</v>
      </c>
    </row>
    <row r="6415">
      <c r="A6415" s="165" t="str">
        <f>analysis!C6425</f>
        <v>āsane</v>
      </c>
    </row>
    <row r="6416">
      <c r="A6416" s="165" t="str">
        <f>analysis!C6426</f>
        <v>nisinnassa</v>
      </c>
    </row>
    <row r="6417">
      <c r="A6417" s="165" t="str">
        <f>analysis!C6427</f>
        <v>agilānassa</v>
      </c>
    </row>
    <row r="6418">
      <c r="A6418" s="165" t="str">
        <f>analysis!C6428</f>
        <v>dhammaṃ</v>
      </c>
    </row>
    <row r="6419">
      <c r="A6419" s="165" t="str">
        <f>analysis!C6429</f>
        <v>desessāmīti</v>
      </c>
    </row>
    <row r="6420">
      <c r="A6420" s="165" t="str">
        <f>analysis!C6430</f>
        <v>sikkhā</v>
      </c>
    </row>
    <row r="6421">
      <c r="A6421" s="165" t="str">
        <f>analysis!C6431</f>
        <v>karaṇīyā</v>
      </c>
    </row>
    <row r="6422">
      <c r="A6422" s="165" t="str">
        <f>analysis!C6432</f>
        <v/>
      </c>
    </row>
    <row r="6423">
      <c r="A6423" s="165" t="str">
        <f>analysis!C6433</f>
        <v>na nīce āsane nisīditvā ucce āsane nisinnassa agilānassa dhammaṃ desessāmī'ti sikkhā karaṇīyā.</v>
      </c>
    </row>
    <row r="6424">
      <c r="A6424" s="165" t="str">
        <f>analysis!C6434</f>
        <v>SE 69</v>
      </c>
    </row>
    <row r="6425">
      <c r="A6425" s="165" t="str">
        <f>analysis!C6435</f>
        <v>na</v>
      </c>
    </row>
    <row r="6426">
      <c r="A6426" s="165" t="str">
        <f>analysis!C6436</f>
        <v>nīce</v>
      </c>
    </row>
    <row r="6427">
      <c r="A6427" s="165" t="str">
        <f>analysis!C6437</f>
        <v>āsane</v>
      </c>
    </row>
    <row r="6428">
      <c r="A6428" s="165" t="str">
        <f>analysis!C6438</f>
        <v>nisīditvā</v>
      </c>
    </row>
    <row r="6429">
      <c r="A6429" s="165" t="str">
        <f>analysis!C6439</f>
        <v>ucce</v>
      </c>
    </row>
    <row r="6430">
      <c r="A6430" s="165" t="str">
        <f>analysis!C6440</f>
        <v>āsane</v>
      </c>
    </row>
    <row r="6431">
      <c r="A6431" s="165" t="str">
        <f>analysis!C6441</f>
        <v>nisinnassa</v>
      </c>
    </row>
    <row r="6432">
      <c r="A6432" s="165" t="str">
        <f>analysis!C6442</f>
        <v>agilānassa</v>
      </c>
    </row>
    <row r="6433">
      <c r="A6433" s="165" t="str">
        <f>analysis!C6443</f>
        <v>dhammaṃ</v>
      </c>
    </row>
    <row r="6434">
      <c r="A6434" s="165" t="str">
        <f>analysis!C6444</f>
        <v>desessāmīti</v>
      </c>
    </row>
    <row r="6435">
      <c r="A6435" s="165" t="str">
        <f>analysis!C6445</f>
        <v>sikkhā</v>
      </c>
    </row>
    <row r="6436">
      <c r="A6436" s="165" t="str">
        <f>analysis!C6446</f>
        <v>karaṇīyā</v>
      </c>
    </row>
    <row r="6437">
      <c r="A6437" s="165" t="str">
        <f>analysis!C6447</f>
        <v/>
      </c>
    </row>
    <row r="6438">
      <c r="A6438" s="165" t="str">
        <f>analysis!C6448</f>
        <v>na ṭhito nisinnassa agilānassa dhammaṃ desessāmīti sikkhā karaṇīyā.</v>
      </c>
    </row>
    <row r="6439">
      <c r="A6439" s="165" t="str">
        <f>analysis!C6449</f>
        <v>SE 70</v>
      </c>
    </row>
    <row r="6440">
      <c r="A6440" s="165" t="str">
        <f>analysis!C6450</f>
        <v>na</v>
      </c>
    </row>
    <row r="6441">
      <c r="A6441" s="165" t="str">
        <f>analysis!C6451</f>
        <v>ṭhito</v>
      </c>
    </row>
    <row r="6442">
      <c r="A6442" s="165" t="str">
        <f>analysis!C6452</f>
        <v>nisinnassa</v>
      </c>
    </row>
    <row r="6443">
      <c r="A6443" s="165" t="str">
        <f>analysis!C6453</f>
        <v>agilānassa</v>
      </c>
    </row>
    <row r="6444">
      <c r="A6444" s="165" t="str">
        <f>analysis!C6454</f>
        <v>dhammaṃ</v>
      </c>
    </row>
    <row r="6445">
      <c r="A6445" s="165" t="str">
        <f>analysis!C6455</f>
        <v>desessāmīti</v>
      </c>
    </row>
    <row r="6446">
      <c r="A6446" s="165" t="str">
        <f>analysis!C6456</f>
        <v>sikkhā</v>
      </c>
    </row>
    <row r="6447">
      <c r="A6447" s="165" t="str">
        <f>analysis!C6457</f>
        <v>karaṇīyā</v>
      </c>
    </row>
    <row r="6448">
      <c r="A6448" s="165" t="str">
        <f>analysis!C6458</f>
        <v/>
      </c>
    </row>
    <row r="6449">
      <c r="A6449" s="165" t="str">
        <f>analysis!C6459</f>
        <v>na pacchato gacchanto purato gacchantassa agilānassa dhammaṃ desessāmī'ti sikkhā karaṇīyā.</v>
      </c>
    </row>
    <row r="6450">
      <c r="A6450" s="165" t="str">
        <f>analysis!C6460</f>
        <v>SE 71</v>
      </c>
    </row>
    <row r="6451">
      <c r="A6451" s="165" t="str">
        <f>analysis!C6461</f>
        <v>na</v>
      </c>
    </row>
    <row r="6452">
      <c r="A6452" s="165" t="str">
        <f>analysis!C6462</f>
        <v>pacchato</v>
      </c>
    </row>
    <row r="6453">
      <c r="A6453" s="165" t="str">
        <f>analysis!C6463</f>
        <v>gacchanto</v>
      </c>
    </row>
    <row r="6454">
      <c r="A6454" s="165" t="str">
        <f>analysis!C6464</f>
        <v>purato</v>
      </c>
    </row>
    <row r="6455">
      <c r="A6455" s="165" t="str">
        <f>analysis!C6465</f>
        <v>gacchantassa</v>
      </c>
    </row>
    <row r="6456">
      <c r="A6456" s="165" t="str">
        <f>analysis!C6466</f>
        <v>agilānassa</v>
      </c>
    </row>
    <row r="6457">
      <c r="A6457" s="165" t="str">
        <f>analysis!C6467</f>
        <v>dhammaṃ</v>
      </c>
    </row>
    <row r="6458">
      <c r="A6458" s="165" t="str">
        <f>analysis!C6468</f>
        <v>desessāmīti</v>
      </c>
    </row>
    <row r="6459">
      <c r="A6459" s="165" t="str">
        <f>analysis!C6469</f>
        <v>sikkhā</v>
      </c>
    </row>
    <row r="6460">
      <c r="A6460" s="165" t="str">
        <f>analysis!C6470</f>
        <v>karaṇīyā</v>
      </c>
    </row>
    <row r="6461">
      <c r="A6461" s="165" t="str">
        <f>analysis!C6471</f>
        <v/>
      </c>
    </row>
    <row r="6462">
      <c r="A6462" s="165" t="str">
        <f>analysis!C6472</f>
        <v>na uppathena gacchanto pathena gacchantassa agilānassa dhammaṃ desessāmī'ti sikkhā karaṇīyā.</v>
      </c>
    </row>
    <row r="6463">
      <c r="A6463" s="165" t="str">
        <f>analysis!C6473</f>
        <v>SE 72</v>
      </c>
    </row>
    <row r="6464">
      <c r="A6464" s="165" t="str">
        <f>analysis!C6474</f>
        <v>na</v>
      </c>
    </row>
    <row r="6465">
      <c r="A6465" s="165" t="str">
        <f>analysis!C6475</f>
        <v>uppathena</v>
      </c>
    </row>
    <row r="6466">
      <c r="A6466" s="165" t="str">
        <f>analysis!C6476</f>
        <v>gacchanto</v>
      </c>
    </row>
    <row r="6467">
      <c r="A6467" s="165" t="str">
        <f>analysis!C6477</f>
        <v>pathena</v>
      </c>
    </row>
    <row r="6468">
      <c r="A6468" s="165" t="str">
        <f>analysis!C6478</f>
        <v>gacchantassa</v>
      </c>
    </row>
    <row r="6469">
      <c r="A6469" s="165" t="str">
        <f>analysis!C6479</f>
        <v>agilānassa</v>
      </c>
    </row>
    <row r="6470">
      <c r="A6470" s="165" t="str">
        <f>analysis!C6480</f>
        <v>dhammaṃ</v>
      </c>
    </row>
    <row r="6471">
      <c r="A6471" s="165" t="str">
        <f>analysis!C6481</f>
        <v>desessāmīti</v>
      </c>
    </row>
    <row r="6472">
      <c r="A6472" s="165" t="str">
        <f>analysis!C6482</f>
        <v>sikkhā</v>
      </c>
    </row>
    <row r="6473">
      <c r="A6473" s="165" t="str">
        <f>analysis!C6483</f>
        <v>karaṇīyā</v>
      </c>
    </row>
    <row r="6474">
      <c r="A6474" s="165" t="str">
        <f>analysis!C6484</f>
        <v/>
      </c>
    </row>
    <row r="6475">
      <c r="A6475" s="165" t="str">
        <f>analysis!C6485</f>
        <v>na ṭhito agilāno uccāraṃ vā passāvaṃ vā karissāmī'ti sikkhā karaṇīyā.</v>
      </c>
    </row>
    <row r="6476">
      <c r="A6476" s="165" t="str">
        <f>analysis!C6486</f>
        <v>SE 73</v>
      </c>
    </row>
    <row r="6477">
      <c r="A6477" s="165" t="str">
        <f>analysis!C6487</f>
        <v>na</v>
      </c>
    </row>
    <row r="6478">
      <c r="A6478" s="165" t="str">
        <f>analysis!C6488</f>
        <v>ṭhito</v>
      </c>
    </row>
    <row r="6479">
      <c r="A6479" s="165" t="str">
        <f>analysis!C6489</f>
        <v>agilāno</v>
      </c>
    </row>
    <row r="6480">
      <c r="A6480" s="165" t="str">
        <f>analysis!C6490</f>
        <v>uccāraṃ</v>
      </c>
    </row>
    <row r="6481">
      <c r="A6481" s="165" t="str">
        <f>analysis!C6491</f>
        <v>vā</v>
      </c>
    </row>
    <row r="6482">
      <c r="A6482" s="165" t="str">
        <f>analysis!C6492</f>
        <v>passāvaṃ</v>
      </c>
    </row>
    <row r="6483">
      <c r="A6483" s="165" t="str">
        <f>analysis!C6493</f>
        <v>vā</v>
      </c>
    </row>
    <row r="6484">
      <c r="A6484" s="165" t="str">
        <f>analysis!C6494</f>
        <v>karissāmīti</v>
      </c>
    </row>
    <row r="6485">
      <c r="A6485" s="165" t="str">
        <f>analysis!C6495</f>
        <v>sikkhā</v>
      </c>
    </row>
    <row r="6486">
      <c r="A6486" s="165" t="str">
        <f>analysis!C6496</f>
        <v>karaṇīyā</v>
      </c>
    </row>
    <row r="6487">
      <c r="A6487" s="165" t="str">
        <f>analysis!C6497</f>
        <v/>
      </c>
    </row>
    <row r="6488">
      <c r="A6488" s="165" t="str">
        <f>analysis!C6498</f>
        <v>na harite agilāno uccāraṃ vā passāvaṃ vā kheḷaṃ vā karissāmī'ti sikkhā karaṇīyā.</v>
      </c>
    </row>
    <row r="6489">
      <c r="A6489" s="165" t="str">
        <f>analysis!C6499</f>
        <v>SE 74</v>
      </c>
    </row>
    <row r="6490">
      <c r="A6490" s="165" t="str">
        <f>analysis!C6500</f>
        <v>na</v>
      </c>
    </row>
    <row r="6491">
      <c r="A6491" s="165" t="str">
        <f>analysis!C6501</f>
        <v>harite</v>
      </c>
    </row>
    <row r="6492">
      <c r="A6492" s="165" t="str">
        <f>analysis!C6502</f>
        <v>agilāno</v>
      </c>
    </row>
    <row r="6493">
      <c r="A6493" s="165" t="str">
        <f>analysis!C6503</f>
        <v>uccāraṃ</v>
      </c>
    </row>
    <row r="6494">
      <c r="A6494" s="165" t="str">
        <f>analysis!C6504</f>
        <v>vā</v>
      </c>
    </row>
    <row r="6495">
      <c r="A6495" s="165" t="str">
        <f>analysis!C6505</f>
        <v>passāvaṃ</v>
      </c>
    </row>
    <row r="6496">
      <c r="A6496" s="165" t="str">
        <f>analysis!C6506</f>
        <v>vā</v>
      </c>
    </row>
    <row r="6497">
      <c r="A6497" s="165" t="str">
        <f>analysis!C6507</f>
        <v>kheḷaṃ</v>
      </c>
    </row>
    <row r="6498">
      <c r="A6498" s="165" t="str">
        <f>analysis!C6508</f>
        <v>vā</v>
      </c>
    </row>
    <row r="6499">
      <c r="A6499" s="165" t="str">
        <f>analysis!C6509</f>
        <v>karissāmīti</v>
      </c>
    </row>
    <row r="6500">
      <c r="A6500" s="165" t="str">
        <f>analysis!C6510</f>
        <v>sikkhā</v>
      </c>
    </row>
    <row r="6501">
      <c r="A6501" s="165" t="str">
        <f>analysis!C6511</f>
        <v>karaṇīyā</v>
      </c>
    </row>
    <row r="6502">
      <c r="A6502" s="165" t="str">
        <f>analysis!C6512</f>
        <v/>
      </c>
    </row>
    <row r="6503">
      <c r="A6503" s="165" t="str">
        <f>analysis!C6513</f>
        <v>SE 75</v>
      </c>
    </row>
    <row r="6504">
      <c r="A6504" s="165" t="str">
        <f>analysis!C6514</f>
        <v>na</v>
      </c>
    </row>
    <row r="6505">
      <c r="A6505" s="165" t="str">
        <f>analysis!C6515</f>
        <v>udake</v>
      </c>
    </row>
    <row r="6506">
      <c r="A6506" s="165" t="str">
        <f>analysis!C6516</f>
        <v>agilāno</v>
      </c>
    </row>
    <row r="6507">
      <c r="A6507" s="165" t="str">
        <f>analysis!C6517</f>
        <v>uccāraṃ</v>
      </c>
    </row>
    <row r="6508">
      <c r="A6508" s="165" t="str">
        <f>analysis!C6518</f>
        <v>vā</v>
      </c>
    </row>
    <row r="6509">
      <c r="A6509" s="165" t="str">
        <f>analysis!C6519</f>
        <v>passāvaṃ</v>
      </c>
    </row>
    <row r="6510">
      <c r="A6510" s="165" t="str">
        <f>analysis!C6520</f>
        <v>vā</v>
      </c>
    </row>
    <row r="6511">
      <c r="A6511" s="165" t="str">
        <f>analysis!C6521</f>
        <v>kheḷaṃ</v>
      </c>
    </row>
    <row r="6512">
      <c r="A6512" s="165" t="str">
        <f>analysis!C6522</f>
        <v>vā</v>
      </c>
    </row>
    <row r="6513">
      <c r="A6513" s="165" t="str">
        <f>analysis!C6523</f>
        <v>karissāmīti</v>
      </c>
    </row>
    <row r="6514">
      <c r="A6514" s="165" t="str">
        <f>analysis!C6524</f>
        <v>sikkhā</v>
      </c>
    </row>
    <row r="6515">
      <c r="A6515" s="165" t="str">
        <f>analysis!C6525</f>
        <v>karaṇīyā</v>
      </c>
    </row>
    <row r="6516">
      <c r="A6516" s="165" t="str">
        <f>analysis!C6526</f>
        <v/>
      </c>
    </row>
    <row r="6517">
      <c r="A6517" s="165" t="str">
        <f>analysis!C6527</f>
        <v>pādukavaggo sattamo.</v>
      </c>
    </row>
    <row r="6518">
      <c r="A6518" s="165" t="str">
        <f>analysis!C6528</f>
        <v>pādukavaggo</v>
      </c>
    </row>
    <row r="6519">
      <c r="A6519" s="165" t="str">
        <f>analysis!C6529</f>
        <v>- pādukā</v>
      </c>
    </row>
    <row r="6520">
      <c r="A6520" s="165" t="str">
        <f>analysis!C6530</f>
        <v>- vaggo</v>
      </c>
    </row>
    <row r="6521">
      <c r="A6521" s="165" t="str">
        <f>analysis!C6531</f>
        <v>sattamo</v>
      </c>
    </row>
    <row r="6522">
      <c r="A6522" s="165" t="str">
        <f>analysis!C6532</f>
        <v/>
      </c>
    </row>
    <row r="6523">
      <c r="A6523" s="165" t="str">
        <f>analysis!C6533</f>
        <v>uddiṭṭhā kho āyasmanto sekhiyā dhammā.</v>
      </c>
    </row>
    <row r="6524">
      <c r="A6524" s="165" t="str">
        <f>analysis!C6534</f>
        <v>uddiṭṭhā</v>
      </c>
    </row>
    <row r="6525">
      <c r="A6525" s="165" t="str">
        <f>analysis!C6535</f>
        <v>kho</v>
      </c>
    </row>
    <row r="6526">
      <c r="A6526" s="165" t="str">
        <f>analysis!C6536</f>
        <v>āyasmanto</v>
      </c>
    </row>
    <row r="6527">
      <c r="A6527" s="165" t="str">
        <f>analysis!C6537</f>
        <v>sekhiyā</v>
      </c>
    </row>
    <row r="6528">
      <c r="A6528" s="165" t="str">
        <f>analysis!C6538</f>
        <v>dhammā</v>
      </c>
    </row>
    <row r="6529">
      <c r="A6529" s="165" t="str">
        <f>analysis!C6539</f>
        <v/>
      </c>
    </row>
    <row r="6530">
      <c r="A6530" s="165" t="str">
        <f>analysis!C6540</f>
        <v>tatthāyasmante pucchāmi, kaccittha parisuddhā</v>
      </c>
    </row>
    <row r="6531">
      <c r="A6531" s="165" t="str">
        <f>analysis!C6541</f>
        <v>tatthāyasmante</v>
      </c>
    </row>
    <row r="6532">
      <c r="A6532" s="165" t="str">
        <f>analysis!C6542</f>
        <v>pucchāmi</v>
      </c>
    </row>
    <row r="6533">
      <c r="A6533" s="165" t="str">
        <f>analysis!C6543</f>
        <v>kaccittha</v>
      </c>
    </row>
    <row r="6534">
      <c r="A6534" s="165" t="str">
        <f>analysis!C6544</f>
        <v>parisuddhā</v>
      </c>
    </row>
    <row r="6535">
      <c r="A6535" s="165" t="str">
        <f>analysis!C6545</f>
        <v/>
      </c>
    </row>
    <row r="6536">
      <c r="A6536" s="165" t="str">
        <f>analysis!C6546</f>
        <v>dutiyampi pucchāmi, kaccittha parisuddhā</v>
      </c>
    </row>
    <row r="6537">
      <c r="A6537" s="165" t="str">
        <f>analysis!C6547</f>
        <v>dutiyampi</v>
      </c>
    </row>
    <row r="6538">
      <c r="A6538" s="165" t="str">
        <f>analysis!C6548</f>
        <v>pucchāmi</v>
      </c>
    </row>
    <row r="6539">
      <c r="A6539" s="165" t="str">
        <f>analysis!C6549</f>
        <v>kaccittha</v>
      </c>
    </row>
    <row r="6540">
      <c r="A6540" s="165" t="str">
        <f>analysis!C6550</f>
        <v>parisuddhā</v>
      </c>
    </row>
    <row r="6541">
      <c r="A6541" s="165" t="str">
        <f>analysis!C6551</f>
        <v/>
      </c>
    </row>
    <row r="6542">
      <c r="A6542" s="165" t="str">
        <f>analysis!C6552</f>
        <v>tatiyampi pucchāmi, kaccittha parisuddhā, </v>
      </c>
    </row>
    <row r="6543">
      <c r="A6543" s="165" t="str">
        <f>analysis!C6553</f>
        <v>tatiyampi</v>
      </c>
    </row>
    <row r="6544">
      <c r="A6544" s="165" t="str">
        <f>analysis!C6554</f>
        <v>pucchāmi</v>
      </c>
    </row>
    <row r="6545">
      <c r="A6545" s="165" t="str">
        <f>analysis!C6555</f>
        <v>kaccittha</v>
      </c>
    </row>
    <row r="6546">
      <c r="A6546" s="165" t="str">
        <f>analysis!C6556</f>
        <v>parisuddhā</v>
      </c>
    </row>
    <row r="6547">
      <c r="A6547" s="165" t="str">
        <f>analysis!C6557</f>
        <v/>
      </c>
    </row>
    <row r="6548">
      <c r="A6548" s="165" t="str">
        <f>analysis!C6558</f>
        <v>parisuddhetthāyasmanto, tasmā tuṇhī, evametaṃ dhārayāmīti.</v>
      </c>
    </row>
    <row r="6549">
      <c r="A6549" s="165" t="str">
        <f>analysis!C6559</f>
        <v>parisuddhetthāyasmanto</v>
      </c>
    </row>
    <row r="6550">
      <c r="A6550" s="165" t="str">
        <f>analysis!C6560</f>
        <v>tasmā</v>
      </c>
    </row>
    <row r="6551">
      <c r="A6551" s="165" t="str">
        <f>analysis!C6561</f>
        <v>tuṇhī</v>
      </c>
    </row>
    <row r="6552">
      <c r="A6552" s="165" t="str">
        <f>analysis!C6562</f>
        <v>evametaṃ</v>
      </c>
    </row>
    <row r="6553">
      <c r="A6553" s="165" t="str">
        <f>analysis!C6563</f>
        <v>dhārayāmi</v>
      </c>
    </row>
    <row r="6554">
      <c r="A6554" s="165" t="str">
        <f>analysis!C6564</f>
        <v/>
      </c>
    </row>
    <row r="6555">
      <c r="A6555" s="165" t="str">
        <f>analysis!C6565</f>
        <v>sekhiyā dhammā niṭṭhitā.</v>
      </c>
    </row>
    <row r="6556">
      <c r="A6556" s="165" t="str">
        <f>analysis!C6566</f>
        <v>sekhiyā</v>
      </c>
    </row>
    <row r="6557">
      <c r="A6557" s="165" t="str">
        <f>analysis!C6567</f>
        <v>dhammā</v>
      </c>
    </row>
    <row r="6558">
      <c r="A6558" s="165" t="str">
        <f>analysis!C6568</f>
        <v>niṭṭhitā</v>
      </c>
    </row>
    <row r="6559">
      <c r="A6559" s="165" t="str">
        <f>analysis!C6569</f>
        <v/>
      </c>
    </row>
    <row r="6560">
      <c r="A6560" s="165" t="str">
        <f>analysis!C6570</f>
        <v>ime kho pan'āyasmanto satta adhikaraṇasamathā uddesaṃ āgacchanti</v>
      </c>
    </row>
    <row r="6561">
      <c r="A6561" s="165" t="str">
        <f>analysis!C6571</f>
        <v>ime</v>
      </c>
    </row>
    <row r="6562">
      <c r="A6562" s="165" t="str">
        <f>analysis!C6572</f>
        <v>kho</v>
      </c>
    </row>
    <row r="6563">
      <c r="A6563" s="165" t="str">
        <f>analysis!C6573</f>
        <v>panāyasmanto</v>
      </c>
    </row>
    <row r="6564">
      <c r="A6564" s="165" t="str">
        <f>analysis!C6574</f>
        <v>satta</v>
      </c>
    </row>
    <row r="6565">
      <c r="A6565" s="165" t="str">
        <f>analysis!C6575</f>
        <v>adhikaraṇasamathā</v>
      </c>
    </row>
    <row r="6566">
      <c r="A6566" s="165" t="str">
        <f>analysis!C6576</f>
        <v>- adhikaraṇa</v>
      </c>
    </row>
    <row r="6567">
      <c r="A6567" s="165" t="str">
        <f>analysis!C6577</f>
        <v>- samathā</v>
      </c>
    </row>
    <row r="6568">
      <c r="A6568" s="165" t="str">
        <f>analysis!C6578</f>
        <v>dhammā</v>
      </c>
    </row>
    <row r="6569">
      <c r="A6569" s="165" t="str">
        <f>analysis!C6579</f>
        <v>uddesaṃ</v>
      </c>
    </row>
    <row r="6570">
      <c r="A6570" s="165" t="str">
        <f>analysis!C6580</f>
        <v>āgacchanti</v>
      </c>
    </row>
    <row r="6571">
      <c r="A6571" s="165" t="str">
        <f>analysis!C6581</f>
        <v/>
      </c>
    </row>
    <row r="6572">
      <c r="A6572" s="165" t="str">
        <f>analysis!C6582</f>
        <v>uppann'uppannānaṃ adhikaraṇānaṃ samathāya vūpasamāya</v>
      </c>
    </row>
    <row r="6573">
      <c r="A6573" s="165" t="str">
        <f>analysis!C6583</f>
        <v>uppannuppannānaṃ</v>
      </c>
    </row>
    <row r="6574">
      <c r="A6574" s="165" t="str">
        <f>analysis!C6584</f>
        <v>- uppanna</v>
      </c>
    </row>
    <row r="6575">
      <c r="A6575" s="165" t="str">
        <f>analysis!C6585</f>
        <v>- uppannānaṃ</v>
      </c>
    </row>
    <row r="6576">
      <c r="A6576" s="165" t="str">
        <f>analysis!C6586</f>
        <v>adhikaraṇānaṃ</v>
      </c>
    </row>
    <row r="6577">
      <c r="A6577" s="165" t="str">
        <f>analysis!C6587</f>
        <v>samathāya</v>
      </c>
    </row>
    <row r="6578">
      <c r="A6578" s="165" t="str">
        <f>analysis!C6588</f>
        <v>vūpasamāya</v>
      </c>
    </row>
    <row r="6579">
      <c r="A6579" s="165" t="str">
        <f>analysis!C6589</f>
        <v/>
      </c>
    </row>
    <row r="6580">
      <c r="A6580" s="165" t="str">
        <f>analysis!C6590</f>
        <v>sammukhāvinayo dātabbo, sativinayo dātabbo, amūḷhavinayo dātabbo</v>
      </c>
    </row>
    <row r="6581">
      <c r="A6581" s="165" t="str">
        <f>analysis!C6591</f>
        <v>AS 1</v>
      </c>
    </row>
    <row r="6582">
      <c r="A6582" s="165" t="str">
        <f>analysis!C6592</f>
        <v>sammukhāvinayo</v>
      </c>
    </row>
    <row r="6583">
      <c r="A6583" s="165" t="str">
        <f>analysis!C6593</f>
        <v>- sammukhā</v>
      </c>
    </row>
    <row r="6584">
      <c r="A6584" s="165" t="str">
        <f>analysis!C6594</f>
        <v>- vinayo</v>
      </c>
    </row>
    <row r="6585">
      <c r="A6585" s="165" t="str">
        <f>analysis!C6595</f>
        <v>dātabbo</v>
      </c>
    </row>
    <row r="6586">
      <c r="A6586" s="165" t="str">
        <f>analysis!C6596</f>
        <v/>
      </c>
    </row>
    <row r="6587">
      <c r="A6587" s="165" t="str">
        <f>analysis!C6597</f>
        <v>AS 2</v>
      </c>
    </row>
    <row r="6588">
      <c r="A6588" s="165" t="str">
        <f>analysis!C6598</f>
        <v>sativinayo</v>
      </c>
    </row>
    <row r="6589">
      <c r="A6589" s="165" t="str">
        <f>analysis!C6599</f>
        <v>- sati</v>
      </c>
    </row>
    <row r="6590">
      <c r="A6590" s="165" t="str">
        <f>analysis!C6600</f>
        <v>- vinayo</v>
      </c>
    </row>
    <row r="6591">
      <c r="A6591" s="165" t="str">
        <f>analysis!C6601</f>
        <v>dātabbo</v>
      </c>
    </row>
    <row r="6592">
      <c r="A6592" s="165" t="str">
        <f>analysis!C6602</f>
        <v/>
      </c>
    </row>
    <row r="6593">
      <c r="A6593" s="165" t="str">
        <f>analysis!C6603</f>
        <v>AS 3</v>
      </c>
    </row>
    <row r="6594">
      <c r="A6594" s="165" t="str">
        <f>analysis!C6604</f>
        <v>amūḷhavinayo</v>
      </c>
    </row>
    <row r="6595">
      <c r="A6595" s="165" t="str">
        <f>analysis!C6605</f>
        <v>- amūḷha</v>
      </c>
    </row>
    <row r="6596">
      <c r="A6596" s="165" t="str">
        <f>analysis!C6606</f>
        <v>- vinayo</v>
      </c>
    </row>
    <row r="6597">
      <c r="A6597" s="165" t="str">
        <f>analysis!C6607</f>
        <v>dātabbo</v>
      </c>
    </row>
    <row r="6598">
      <c r="A6598" s="165" t="str">
        <f>analysis!C6608</f>
        <v/>
      </c>
    </row>
    <row r="6599">
      <c r="A6599" s="165" t="str">
        <f>analysis!C6609</f>
        <v>paṭiññāya kāretabbaṃ, yebhuyyasikā, tassapāpiyasikā, tiṇ'avatthārako'ti.</v>
      </c>
    </row>
    <row r="6600">
      <c r="A6600" s="165" t="str">
        <f>analysis!C6610</f>
        <v>AS 4</v>
      </c>
    </row>
    <row r="6601">
      <c r="A6601" s="165" t="str">
        <f>analysis!C6611</f>
        <v>paṭiññāya</v>
      </c>
    </row>
    <row r="6602">
      <c r="A6602" s="165" t="str">
        <f>analysis!C6612</f>
        <v>kāretabbaṃ</v>
      </c>
    </row>
    <row r="6603">
      <c r="A6603" s="165" t="str">
        <f>analysis!C6613</f>
        <v/>
      </c>
    </row>
    <row r="6604">
      <c r="A6604" s="165" t="str">
        <f>analysis!C6614</f>
        <v>AS 5</v>
      </c>
    </row>
    <row r="6605">
      <c r="A6605" s="165" t="str">
        <f>analysis!C6615</f>
        <v>yebhuyyasikā</v>
      </c>
    </row>
    <row r="6606">
      <c r="A6606" s="165" t="str">
        <f>analysis!C6616</f>
        <v/>
      </c>
    </row>
    <row r="6607">
      <c r="A6607" s="165" t="str">
        <f>analysis!C6617</f>
        <v>AS 6</v>
      </c>
    </row>
    <row r="6608">
      <c r="A6608" s="165" t="str">
        <f>analysis!C6618</f>
        <v>tassapāpiyasikā</v>
      </c>
    </row>
    <row r="6609">
      <c r="A6609" s="165" t="str">
        <f>analysis!C6619</f>
        <v>- tassa</v>
      </c>
    </row>
    <row r="6610">
      <c r="A6610" s="165" t="str">
        <f>analysis!C6620</f>
        <v>- pāpiyasikā</v>
      </c>
    </row>
    <row r="6611">
      <c r="A6611" s="165" t="str">
        <f>analysis!C6621</f>
        <v/>
      </c>
    </row>
    <row r="6612">
      <c r="A6612" s="165" t="str">
        <f>analysis!C6622</f>
        <v>AS 7</v>
      </c>
    </row>
    <row r="6613">
      <c r="A6613" s="165" t="str">
        <f>analysis!C6623</f>
        <v>tiṇavatthārako</v>
      </c>
    </row>
    <row r="6614">
      <c r="A6614" s="165" t="str">
        <f>analysis!C6624</f>
        <v>- tiṇa</v>
      </c>
    </row>
    <row r="6615">
      <c r="A6615" s="165" t="str">
        <f>analysis!C6625</f>
        <v>- avatthārako</v>
      </c>
    </row>
    <row r="6616">
      <c r="A6616" s="165" t="str">
        <f>analysis!C6626</f>
        <v>- iti</v>
      </c>
    </row>
    <row r="6617">
      <c r="A6617" s="165" t="str">
        <f>analysis!C6627</f>
        <v/>
      </c>
    </row>
    <row r="6618">
      <c r="A6618" s="165" t="str">
        <f>analysis!C6628</f>
        <v>uddiṭṭhā kho āyasmanto satta adhikaraṇasamathā dhammā. </v>
      </c>
    </row>
    <row r="6619">
      <c r="A6619" s="165" t="str">
        <f>analysis!C6629</f>
        <v>uddiṭṭhā</v>
      </c>
    </row>
    <row r="6620">
      <c r="A6620" s="165" t="str">
        <f>analysis!C6630</f>
        <v>kho</v>
      </c>
    </row>
    <row r="6621">
      <c r="A6621" s="165" t="str">
        <f>analysis!C6631</f>
        <v>āyasmanto</v>
      </c>
    </row>
    <row r="6622">
      <c r="A6622" s="165" t="str">
        <f>analysis!C6632</f>
        <v>satta</v>
      </c>
    </row>
    <row r="6623">
      <c r="A6623" s="165" t="str">
        <f>analysis!C6633</f>
        <v>adhikaraṇasamathā</v>
      </c>
    </row>
    <row r="6624">
      <c r="A6624" s="165" t="str">
        <f>analysis!C6634</f>
        <v>dhammā</v>
      </c>
    </row>
    <row r="6625">
      <c r="A6625" s="165" t="str">
        <f>analysis!C6635</f>
        <v/>
      </c>
    </row>
    <row r="6626">
      <c r="A6626" s="165" t="str">
        <f>analysis!C6636</f>
        <v>tatthāyasmante, pucchāmi kaccittha parisuddhā, </v>
      </c>
    </row>
    <row r="6627">
      <c r="A6627" s="165" t="str">
        <f>analysis!C6637</f>
        <v>tatthāyasmante</v>
      </c>
    </row>
    <row r="6628">
      <c r="A6628" s="165" t="str">
        <f>analysis!C6638</f>
        <v>pucchāmi</v>
      </c>
    </row>
    <row r="6629">
      <c r="A6629" s="165" t="str">
        <f>analysis!C6639</f>
        <v>kaccittha</v>
      </c>
    </row>
    <row r="6630">
      <c r="A6630" s="165" t="str">
        <f>analysis!C6640</f>
        <v>parisuddhā</v>
      </c>
    </row>
    <row r="6631">
      <c r="A6631" s="165" t="str">
        <f>analysis!C6641</f>
        <v/>
      </c>
    </row>
    <row r="6632">
      <c r="A6632" s="165" t="str">
        <f>analysis!C6642</f>
        <v>dutiyampi pucchāmi, kaccittha parisuddhā, </v>
      </c>
    </row>
    <row r="6633">
      <c r="A6633" s="165" t="str">
        <f>analysis!C6643</f>
        <v>dutiyampi</v>
      </c>
    </row>
    <row r="6634">
      <c r="A6634" s="165" t="str">
        <f>analysis!C6644</f>
        <v>pucchāmi</v>
      </c>
    </row>
    <row r="6635">
      <c r="A6635" s="165" t="str">
        <f>analysis!C6645</f>
        <v>kaccittha</v>
      </c>
    </row>
    <row r="6636">
      <c r="A6636" s="165" t="str">
        <f>analysis!C6646</f>
        <v>parisuddhā</v>
      </c>
    </row>
    <row r="6637">
      <c r="A6637" s="165" t="str">
        <f>analysis!C6647</f>
        <v/>
      </c>
    </row>
    <row r="6638">
      <c r="A6638" s="165" t="str">
        <f>analysis!C6648</f>
        <v>tatiyampi pucchāmi, kaccittha parisuddhā, </v>
      </c>
    </row>
    <row r="6639">
      <c r="A6639" s="165" t="str">
        <f>analysis!C6649</f>
        <v>tatiyampi</v>
      </c>
    </row>
    <row r="6640">
      <c r="A6640" s="165" t="str">
        <f>analysis!C6650</f>
        <v>pucchāmi</v>
      </c>
    </row>
    <row r="6641">
      <c r="A6641" s="165" t="str">
        <f>analysis!C6651</f>
        <v>kaccittha</v>
      </c>
    </row>
    <row r="6642">
      <c r="A6642" s="165" t="str">
        <f>analysis!C6652</f>
        <v>parisuddhā</v>
      </c>
    </row>
    <row r="6643">
      <c r="A6643" s="165" t="str">
        <f>analysis!C6653</f>
        <v/>
      </c>
    </row>
    <row r="6644">
      <c r="A6644" s="165" t="str">
        <f>analysis!C6654</f>
        <v>parisuddhetthāyasmanto, tasmā tuṇhī, evametaṃ dhārayāmīti.</v>
      </c>
    </row>
    <row r="6645">
      <c r="A6645" s="165" t="str">
        <f>analysis!C6655</f>
        <v>parisuddhetthāyasmanto</v>
      </c>
    </row>
    <row r="6646">
      <c r="A6646" s="165" t="str">
        <f>analysis!C6656</f>
        <v>tasmā</v>
      </c>
    </row>
    <row r="6647">
      <c r="A6647" s="165" t="str">
        <f>analysis!C6657</f>
        <v>tuṇhī</v>
      </c>
    </row>
    <row r="6648">
      <c r="A6648" s="165" t="str">
        <f>analysis!C6658</f>
        <v>evametaṃ</v>
      </c>
    </row>
    <row r="6649">
      <c r="A6649" s="165" t="str">
        <f>analysis!C6659</f>
        <v>dhārayāmi</v>
      </c>
    </row>
    <row r="6650">
      <c r="A6650" s="165" t="str">
        <f>analysis!C6660</f>
        <v/>
      </c>
    </row>
    <row r="6651">
      <c r="A6651" s="165" t="str">
        <f>analysis!C6661</f>
        <v>satta adhikaraṇasamathā dhammā niṭṭhitā.</v>
      </c>
    </row>
    <row r="6652">
      <c r="A6652" s="165" t="str">
        <f>analysis!C6662</f>
        <v>satta</v>
      </c>
    </row>
    <row r="6653">
      <c r="A6653" s="165" t="str">
        <f>analysis!C6663</f>
        <v>adhikaraṇasamathā</v>
      </c>
    </row>
    <row r="6654">
      <c r="A6654" s="165" t="str">
        <f>analysis!C6664</f>
        <v>dhammā</v>
      </c>
    </row>
    <row r="6655">
      <c r="A6655" s="165" t="str">
        <f>analysis!C6665</f>
        <v>niṭṭhitā</v>
      </c>
    </row>
    <row r="6656">
      <c r="A6656" s="165" t="str">
        <f>analysis!C6666</f>
        <v/>
      </c>
    </row>
    <row r="6657">
      <c r="A6657" s="165" t="str">
        <f>analysis!C6667</f>
        <v>uddiṭṭhaṃ kho āyasmanto nidānaṃ</v>
      </c>
    </row>
    <row r="6658">
      <c r="A6658" s="165" t="str">
        <f>analysis!C6668</f>
        <v>uddiṭṭhaṃ</v>
      </c>
    </row>
    <row r="6659">
      <c r="A6659" s="165" t="str">
        <f>analysis!C6669</f>
        <v>kho</v>
      </c>
    </row>
    <row r="6660">
      <c r="A6660" s="165" t="str">
        <f>analysis!C6670</f>
        <v>āyasmanto</v>
      </c>
    </row>
    <row r="6661">
      <c r="A6661" s="165" t="str">
        <f>analysis!C6671</f>
        <v>nidānaṃ</v>
      </c>
    </row>
    <row r="6662">
      <c r="A6662" s="165" t="str">
        <f>analysis!C6672</f>
        <v/>
      </c>
    </row>
    <row r="6663">
      <c r="A6663" s="165" t="str">
        <f>analysis!C6673</f>
        <v>uddiṭṭhā cattāro pārājikā dhammā</v>
      </c>
    </row>
    <row r="6664">
      <c r="A6664" s="165" t="str">
        <f>analysis!C6674</f>
        <v>uddiṭṭhā</v>
      </c>
    </row>
    <row r="6665">
      <c r="A6665" s="165" t="str">
        <f>analysis!C6675</f>
        <v>cattāro</v>
      </c>
    </row>
    <row r="6666">
      <c r="A6666" s="165" t="str">
        <f>analysis!C6676</f>
        <v>pārājikā</v>
      </c>
    </row>
    <row r="6667">
      <c r="A6667" s="165" t="str">
        <f>analysis!C6677</f>
        <v>dhammā</v>
      </c>
    </row>
    <row r="6668">
      <c r="A6668" s="165" t="str">
        <f>analysis!C6678</f>
        <v/>
      </c>
    </row>
    <row r="6669">
      <c r="A6669" s="165" t="str">
        <f>analysis!C6679</f>
        <v>uddiṭṭhā terasa saṅghādisesā dhammā</v>
      </c>
    </row>
    <row r="6670">
      <c r="A6670" s="165" t="str">
        <f>analysis!C6680</f>
        <v>uddiṭṭhā</v>
      </c>
    </row>
    <row r="6671">
      <c r="A6671" s="165" t="str">
        <f>analysis!C6681</f>
        <v>terasa</v>
      </c>
    </row>
    <row r="6672">
      <c r="A6672" s="165" t="str">
        <f>analysis!C6682</f>
        <v>saṅghādisesā</v>
      </c>
    </row>
    <row r="6673">
      <c r="A6673" s="165" t="str">
        <f>analysis!C6683</f>
        <v>dhammā</v>
      </c>
    </row>
    <row r="6674">
      <c r="A6674" s="165" t="str">
        <f>analysis!C6684</f>
        <v/>
      </c>
    </row>
    <row r="6675">
      <c r="A6675" s="165" t="str">
        <f>analysis!C6685</f>
        <v>uddiṭṭhā dve aniyatā dhammā</v>
      </c>
    </row>
    <row r="6676">
      <c r="A6676" s="165" t="str">
        <f>analysis!C6686</f>
        <v>uddiṭṭhā</v>
      </c>
    </row>
    <row r="6677">
      <c r="A6677" s="165" t="str">
        <f>analysis!C6687</f>
        <v>dve</v>
      </c>
    </row>
    <row r="6678">
      <c r="A6678" s="165" t="str">
        <f>analysis!C6688</f>
        <v>aniyatā</v>
      </c>
    </row>
    <row r="6679">
      <c r="A6679" s="165" t="str">
        <f>analysis!C6689</f>
        <v>dhammā</v>
      </c>
    </row>
    <row r="6680">
      <c r="A6680" s="165" t="str">
        <f>analysis!C6690</f>
        <v/>
      </c>
    </row>
    <row r="6681">
      <c r="A6681" s="165" t="str">
        <f>analysis!C6691</f>
        <v>uddiṭṭhā tiṃsa nissaggiyā pācittiyā dhammā</v>
      </c>
    </row>
    <row r="6682">
      <c r="A6682" s="165" t="str">
        <f>analysis!C6692</f>
        <v>uddiṭṭhā</v>
      </c>
    </row>
    <row r="6683">
      <c r="A6683" s="165" t="str">
        <f>analysis!C6693</f>
        <v>tiṃsa</v>
      </c>
    </row>
    <row r="6684">
      <c r="A6684" s="165" t="str">
        <f>analysis!C6694</f>
        <v>nissaggiyā</v>
      </c>
    </row>
    <row r="6685">
      <c r="A6685" s="165" t="str">
        <f>analysis!C6695</f>
        <v>pācittiyā</v>
      </c>
    </row>
    <row r="6686">
      <c r="A6686" s="165" t="str">
        <f>analysis!C6696</f>
        <v>dhammā</v>
      </c>
    </row>
    <row r="6687">
      <c r="A6687" s="165" t="str">
        <f>analysis!C6697</f>
        <v/>
      </c>
    </row>
    <row r="6688">
      <c r="A6688" s="165" t="str">
        <f>analysis!C6698</f>
        <v>uddiṭṭhā dvenavuti pācittiyā dhammā</v>
      </c>
    </row>
    <row r="6689">
      <c r="A6689" s="165" t="str">
        <f>analysis!C6699</f>
        <v>uddiṭṭhā</v>
      </c>
    </row>
    <row r="6690">
      <c r="A6690" s="165" t="str">
        <f>analysis!C6700</f>
        <v>dvenavuti</v>
      </c>
    </row>
    <row r="6691">
      <c r="A6691" s="165" t="str">
        <f>analysis!C6701</f>
        <v>pācittiyā</v>
      </c>
    </row>
    <row r="6692">
      <c r="A6692" s="165" t="str">
        <f>analysis!C6702</f>
        <v>dhammā</v>
      </c>
    </row>
    <row r="6693">
      <c r="A6693" s="165" t="str">
        <f>analysis!C6703</f>
        <v/>
      </c>
    </row>
    <row r="6694">
      <c r="A6694" s="165" t="str">
        <f>analysis!C6704</f>
        <v>uddiṭṭhā cattāro pāṭidesanīyā dhammā</v>
      </c>
    </row>
    <row r="6695">
      <c r="A6695" s="165" t="str">
        <f>analysis!C6705</f>
        <v>uddiṭṭhā</v>
      </c>
    </row>
    <row r="6696">
      <c r="A6696" s="165" t="str">
        <f>analysis!C6706</f>
        <v>cattāro</v>
      </c>
    </row>
    <row r="6697">
      <c r="A6697" s="165" t="str">
        <f>analysis!C6707</f>
        <v>pāṭidesanīyā</v>
      </c>
    </row>
    <row r="6698">
      <c r="A6698" s="165" t="str">
        <f>analysis!C6708</f>
        <v>dhammā</v>
      </c>
    </row>
    <row r="6699">
      <c r="A6699" s="165" t="str">
        <f>analysis!C6709</f>
        <v/>
      </c>
    </row>
    <row r="6700">
      <c r="A6700" s="165" t="str">
        <f>analysis!C6710</f>
        <v>uddiṭṭhā sekhiyā dhammā</v>
      </c>
    </row>
    <row r="6701">
      <c r="A6701" s="165" t="str">
        <f>analysis!C6711</f>
        <v>uddiṭṭhā</v>
      </c>
    </row>
    <row r="6702">
      <c r="A6702" s="165" t="str">
        <f>analysis!C6712</f>
        <v>sekhiyā</v>
      </c>
    </row>
    <row r="6703">
      <c r="A6703" s="165" t="str">
        <f>analysis!C6713</f>
        <v>dhammā</v>
      </c>
    </row>
    <row r="6704">
      <c r="A6704" s="165" t="str">
        <f>analysis!C6714</f>
        <v/>
      </c>
    </row>
    <row r="6705">
      <c r="A6705" s="165" t="str">
        <f>analysis!C6715</f>
        <v>uddiṭṭhā satta adhikaraṇasamathā dhammā</v>
      </c>
    </row>
    <row r="6706">
      <c r="A6706" s="165" t="str">
        <f>analysis!C6716</f>
        <v>uddiṭṭhā</v>
      </c>
    </row>
    <row r="6707">
      <c r="A6707" s="165" t="str">
        <f>analysis!C6717</f>
        <v>satta</v>
      </c>
    </row>
    <row r="6708">
      <c r="A6708" s="165" t="str">
        <f>analysis!C6718</f>
        <v>adhikaraṇasamathā</v>
      </c>
    </row>
    <row r="6709">
      <c r="A6709" s="165" t="str">
        <f>analysis!C6719</f>
        <v>dhammā</v>
      </c>
    </row>
    <row r="6710">
      <c r="A6710" s="165" t="str">
        <f>analysis!C6720</f>
        <v/>
      </c>
    </row>
    <row r="6711">
      <c r="A6711" s="165" t="str">
        <f>analysis!C6721</f>
        <v>ettakaṃ tassa bhagavato sutt'āgataṃ suttapariyāpannaṃ anvaddhamāsaṃ uddesaṃ āgacchati</v>
      </c>
    </row>
    <row r="6712">
      <c r="A6712" s="165" t="str">
        <f>analysis!C6722</f>
        <v>ettakaṃ</v>
      </c>
    </row>
    <row r="6713">
      <c r="A6713" s="165" t="str">
        <f>analysis!C6723</f>
        <v>tassa</v>
      </c>
    </row>
    <row r="6714">
      <c r="A6714" s="165" t="str">
        <f>analysis!C6724</f>
        <v>bhagavato</v>
      </c>
    </row>
    <row r="6715">
      <c r="A6715" s="165" t="str">
        <f>analysis!C6725</f>
        <v>suttāgataṃ</v>
      </c>
    </row>
    <row r="6716">
      <c r="A6716" s="165" t="str">
        <f>analysis!C6726</f>
        <v>- sutta</v>
      </c>
    </row>
    <row r="6717">
      <c r="A6717" s="165" t="str">
        <f>analysis!C6727</f>
        <v>- āgataṃ</v>
      </c>
    </row>
    <row r="6718">
      <c r="A6718" s="165" t="str">
        <f>analysis!C6728</f>
        <v>suttapariyāpannaṃ</v>
      </c>
    </row>
    <row r="6719">
      <c r="A6719" s="165" t="str">
        <f>analysis!C6729</f>
        <v>- sutta</v>
      </c>
    </row>
    <row r="6720">
      <c r="A6720" s="165" t="str">
        <f>analysis!C6730</f>
        <v>- pariyāpannaṃ</v>
      </c>
    </row>
    <row r="6721">
      <c r="A6721" s="165" t="str">
        <f>analysis!C6731</f>
        <v>anvaddhamāsaṃ</v>
      </c>
    </row>
    <row r="6722">
      <c r="A6722" s="165" t="str">
        <f>analysis!C6732</f>
        <v>uddesaṃ</v>
      </c>
    </row>
    <row r="6723">
      <c r="A6723" s="165" t="str">
        <f>analysis!C6733</f>
        <v>āgacchati</v>
      </c>
    </row>
    <row r="6724">
      <c r="A6724" s="165" t="str">
        <f>analysis!C6734</f>
        <v/>
      </c>
    </row>
    <row r="6725">
      <c r="A6725" s="165" t="str">
        <f>analysis!C6735</f>
        <v>tattha sabbeh'eva samaggehi sammodamānehi avivadamānehi sikkhitabban'ti.</v>
      </c>
    </row>
    <row r="6726">
      <c r="A6726" s="165" t="str">
        <f>analysis!C6736</f>
        <v>tattha</v>
      </c>
    </row>
    <row r="6727">
      <c r="A6727" s="165" t="str">
        <f>analysis!C6737</f>
        <v>sabbeheva</v>
      </c>
    </row>
    <row r="6728">
      <c r="A6728" s="165" t="str">
        <f>analysis!C6738</f>
        <v>- sabbehi</v>
      </c>
    </row>
    <row r="6729">
      <c r="A6729" s="165" t="str">
        <f>analysis!C6739</f>
        <v>- eva</v>
      </c>
    </row>
    <row r="6730">
      <c r="A6730" s="165" t="str">
        <f>analysis!C6740</f>
        <v>samaggehi</v>
      </c>
    </row>
    <row r="6731">
      <c r="A6731" s="165" t="str">
        <f>analysis!C6741</f>
        <v>sammodamānehi</v>
      </c>
    </row>
    <row r="6732">
      <c r="A6732" s="165" t="str">
        <f>analysis!C6742</f>
        <v>avivadamānehi</v>
      </c>
    </row>
    <row r="6733">
      <c r="A6733" s="165" t="str">
        <f>analysis!C6743</f>
        <v>sikkhitabbanti</v>
      </c>
    </row>
    <row r="6734">
      <c r="A6734" s="165" t="str">
        <f>analysis!C6744</f>
        <v>- sikkhitabbaṃ</v>
      </c>
    </row>
    <row r="6735">
      <c r="A6735" s="165" t="str">
        <f>analysis!C6745</f>
        <v>- iti</v>
      </c>
    </row>
    <row r="6736">
      <c r="A6736" s="165" t="str">
        <f>analysis!C6746</f>
        <v/>
      </c>
    </row>
    <row r="6737">
      <c r="A6737" s="165" t="str">
        <f>analysis!C6747</f>
        <v>vitthār'uddeso pañcamo.</v>
      </c>
    </row>
    <row r="6738">
      <c r="A6738" s="165" t="str">
        <f>analysis!C6748</f>
        <v>vitthāruddeso</v>
      </c>
    </row>
    <row r="6739">
      <c r="A6739" s="165" t="str">
        <f>analysis!C6749</f>
        <v>- vitthāra</v>
      </c>
    </row>
    <row r="6740">
      <c r="A6740" s="165" t="str">
        <f>analysis!C6750</f>
        <v>- uddesa</v>
      </c>
    </row>
    <row r="6741">
      <c r="A6741" s="165" t="str">
        <f>analysis!C6751</f>
        <v>pañcamo</v>
      </c>
    </row>
    <row r="6742">
      <c r="A6742" s="165" t="str">
        <f>analysis!C6752</f>
        <v/>
      </c>
    </row>
    <row r="6743">
      <c r="A6743" s="165" t="str">
        <f>analysis!C6753</f>
        <v>bhikkhupātimokkhaṃ niṭṭhitaṃ</v>
      </c>
    </row>
    <row r="6744">
      <c r="A6744" s="165" t="str">
        <f>analysis!C6754</f>
        <v>bhikkhupātimokkhaṃ</v>
      </c>
    </row>
    <row r="6745">
      <c r="A6745" s="165" t="str">
        <f>analysis!C6755</f>
        <v>niṭṭhitaṃ</v>
      </c>
    </row>
    <row r="6746">
      <c r="A6746" s="165" t="str">
        <f>analysis!C6756</f>
        <v/>
      </c>
    </row>
    <row r="6747">
      <c r="A6747" s="165" t="str">
        <f>analysis!C6757</f>
        <v>sādhu sādhu sādhu!</v>
      </c>
    </row>
    <row r="6748">
      <c r="A6748" s="165" t="str">
        <f>analysis!C6758</f>
        <v>sādhu</v>
      </c>
    </row>
    <row r="6749">
      <c r="A6749" s="165" t="str">
        <f>analysis!C6759</f>
        <v/>
      </c>
    </row>
    <row r="6750">
      <c r="A6750" s="165" t="str">
        <f>analysis!C6760</f>
        <v/>
      </c>
    </row>
    <row r="6751">
      <c r="A6751" s="165" t="str">
        <f>analysis!C6761</f>
        <v/>
      </c>
    </row>
    <row r="6752">
      <c r="A6752" s="165" t="str">
        <f>analysis!C6762</f>
        <v/>
      </c>
    </row>
    <row r="6753">
      <c r="A6753" s="165" t="str">
        <f>analysis!C6763</f>
        <v/>
      </c>
    </row>
    <row r="6754">
      <c r="A6754" s="165" t="str">
        <f>analysis!C6764</f>
        <v/>
      </c>
    </row>
    <row r="6755">
      <c r="A6755" s="165" t="str">
        <f>analysis!C6765</f>
        <v/>
      </c>
    </row>
    <row r="6756">
      <c r="A6756" s="165" t="str">
        <f>analysis!C6766</f>
        <v/>
      </c>
    </row>
    <row r="6757">
      <c r="A6757" s="165" t="str">
        <f>analysis!C6767</f>
        <v/>
      </c>
    </row>
    <row r="6758">
      <c r="A6758" s="165" t="str">
        <f>analysis!C6768</f>
        <v/>
      </c>
    </row>
    <row r="6759">
      <c r="A6759" s="165" t="str">
        <f>analysis!C6769</f>
        <v/>
      </c>
    </row>
    <row r="6760">
      <c r="A6760" s="165" t="str">
        <f>analysis!C6770</f>
        <v/>
      </c>
    </row>
    <row r="6761">
      <c r="A6761" s="165" t="str">
        <f>analysis!C6771</f>
        <v/>
      </c>
    </row>
    <row r="6762">
      <c r="A6762" s="165" t="str">
        <f>analysis!C6772</f>
        <v/>
      </c>
    </row>
    <row r="6763">
      <c r="A6763" s="165" t="str">
        <f>analysis!C6773</f>
        <v/>
      </c>
    </row>
    <row r="6764">
      <c r="A6764" s="165" t="str">
        <f>analysis!C6774</f>
        <v/>
      </c>
    </row>
    <row r="6765">
      <c r="A6765" s="165" t="str">
        <f>analysis!C6775</f>
        <v/>
      </c>
    </row>
    <row r="6766">
      <c r="A6766" s="165" t="str">
        <f>analysis!C6776</f>
        <v/>
      </c>
    </row>
    <row r="6767">
      <c r="A6767" s="165" t="str">
        <f>analysis!C6777</f>
        <v/>
      </c>
    </row>
    <row r="6768">
      <c r="A6768" s="165" t="str">
        <f>analysis!C6778</f>
        <v/>
      </c>
    </row>
    <row r="6769">
      <c r="A6769" s="165" t="str">
        <f>analysis!C6779</f>
        <v/>
      </c>
    </row>
    <row r="6770">
      <c r="A6770" s="165" t="str">
        <f>analysis!C6780</f>
        <v/>
      </c>
    </row>
    <row r="6771">
      <c r="A6771" s="165" t="str">
        <f>analysis!C6781</f>
        <v/>
      </c>
    </row>
    <row r="6772">
      <c r="A6772" s="165" t="str">
        <f>analysis!C6782</f>
        <v/>
      </c>
    </row>
    <row r="6773">
      <c r="A6773" s="165" t="str">
        <f>analysis!C6783</f>
        <v/>
      </c>
    </row>
    <row r="6774">
      <c r="A6774" s="165" t="str">
        <f>analysis!C6784</f>
        <v/>
      </c>
    </row>
    <row r="6775">
      <c r="A6775" s="165" t="str">
        <f>analysis!C6785</f>
        <v/>
      </c>
    </row>
    <row r="6776">
      <c r="A6776" s="165" t="str">
        <f>analysis!C6786</f>
        <v/>
      </c>
    </row>
    <row r="6777">
      <c r="A6777" s="165" t="str">
        <f>analysis!C6787</f>
        <v/>
      </c>
    </row>
    <row r="6778">
      <c r="A6778" s="165" t="str">
        <f>analysis!C6788</f>
        <v/>
      </c>
    </row>
    <row r="6779">
      <c r="A6779" s="165" t="str">
        <f>analysis!C6789</f>
        <v/>
      </c>
    </row>
    <row r="6780">
      <c r="A6780" s="165" t="str">
        <f>analysis!C6790</f>
        <v/>
      </c>
    </row>
    <row r="6781">
      <c r="A6781" s="165" t="str">
        <f>analysis!C6791</f>
        <v/>
      </c>
    </row>
    <row r="6782">
      <c r="A6782" s="165" t="str">
        <f>analysis!C6792</f>
        <v/>
      </c>
    </row>
    <row r="6783">
      <c r="A6783" s="165" t="str">
        <f>analysis!C6793</f>
        <v/>
      </c>
    </row>
    <row r="6784">
      <c r="A6784" s="165" t="str">
        <f>analysis!C6794</f>
        <v/>
      </c>
    </row>
    <row r="6785">
      <c r="A6785" s="165" t="str">
        <f>analysis!C6795</f>
        <v/>
      </c>
    </row>
    <row r="6786">
      <c r="A6786" s="165" t="str">
        <f>analysis!C6796</f>
        <v/>
      </c>
    </row>
    <row r="6787">
      <c r="A6787" s="165" t="str">
        <f>analysis!C6797</f>
        <v/>
      </c>
    </row>
    <row r="6788">
      <c r="A6788" s="165" t="str">
        <f>analysis!C6798</f>
        <v/>
      </c>
    </row>
    <row r="6789">
      <c r="A6789" s="165" t="str">
        <f>analysis!C6799</f>
        <v/>
      </c>
    </row>
    <row r="6790">
      <c r="A6790" s="165" t="str">
        <f>analysis!C6800</f>
        <v/>
      </c>
    </row>
    <row r="6791">
      <c r="A6791" s="165" t="str">
        <f>analysis!C6801</f>
        <v/>
      </c>
    </row>
    <row r="6792">
      <c r="A6792" s="165" t="str">
        <f>analysis!C6802</f>
        <v/>
      </c>
    </row>
    <row r="6793">
      <c r="A6793" s="165" t="str">
        <f>analysis!C6803</f>
        <v/>
      </c>
    </row>
    <row r="6794">
      <c r="A6794" s="165" t="str">
        <f>analysis!C6804</f>
        <v/>
      </c>
    </row>
    <row r="6795">
      <c r="A6795" s="165" t="str">
        <f>analysis!C6805</f>
        <v/>
      </c>
    </row>
    <row r="6796">
      <c r="A6796" s="165" t="str">
        <f>analysis!C6806</f>
        <v/>
      </c>
    </row>
    <row r="6797">
      <c r="A6797" s="165" t="str">
        <f>analysis!C6807</f>
        <v/>
      </c>
    </row>
    <row r="6798">
      <c r="A6798" s="165" t="str">
        <f>analysis!C6808</f>
        <v/>
      </c>
    </row>
    <row r="6799">
      <c r="A6799" s="165" t="str">
        <f>analysis!C6809</f>
        <v/>
      </c>
    </row>
    <row r="6800">
      <c r="A6800" s="165" t="str">
        <f>analysis!C6810</f>
        <v/>
      </c>
    </row>
    <row r="6801">
      <c r="A6801" s="165" t="str">
        <f>analysis!C6811</f>
        <v/>
      </c>
    </row>
    <row r="6802">
      <c r="A6802" s="165" t="str">
        <f>analysis!C6812</f>
        <v/>
      </c>
    </row>
    <row r="6803">
      <c r="A6803" s="165" t="str">
        <f>analysis!C6813</f>
        <v/>
      </c>
    </row>
    <row r="6804">
      <c r="A6804" s="165" t="str">
        <f>analysis!C6814</f>
        <v/>
      </c>
    </row>
    <row r="6805">
      <c r="A6805" s="165" t="str">
        <f>analysis!C6815</f>
        <v/>
      </c>
    </row>
    <row r="6806">
      <c r="A6806" s="165" t="str">
        <f>analysis!C6816</f>
        <v/>
      </c>
    </row>
    <row r="6807">
      <c r="A6807" s="165" t="str">
        <f>analysis!C6817</f>
        <v/>
      </c>
    </row>
    <row r="6808">
      <c r="A6808" s="165" t="str">
        <f>analysis!C6818</f>
        <v/>
      </c>
    </row>
    <row r="6809">
      <c r="A6809" s="165" t="str">
        <f>analysis!C6819</f>
        <v/>
      </c>
    </row>
    <row r="6810">
      <c r="A6810" s="165" t="str">
        <f>analysis!C6820</f>
        <v/>
      </c>
    </row>
    <row r="6811">
      <c r="A6811" s="165" t="str">
        <f>analysis!C6821</f>
        <v/>
      </c>
    </row>
    <row r="6812">
      <c r="A6812" s="165" t="str">
        <f>analysis!C6822</f>
        <v/>
      </c>
    </row>
    <row r="6813">
      <c r="A6813" s="165" t="str">
        <f>analysis!C6823</f>
        <v/>
      </c>
    </row>
    <row r="6814">
      <c r="A6814" s="165" t="str">
        <f>analysis!C6824</f>
        <v/>
      </c>
    </row>
    <row r="6815">
      <c r="A6815" s="165" t="str">
        <f>analysis!C6825</f>
        <v/>
      </c>
    </row>
    <row r="6816">
      <c r="A6816" s="165" t="str">
        <f>analysis!C6826</f>
        <v/>
      </c>
    </row>
    <row r="6817">
      <c r="A6817" s="165" t="str">
        <f>analysis!C6827</f>
        <v/>
      </c>
    </row>
    <row r="6818">
      <c r="A6818" s="165" t="str">
        <f>analysis!C6828</f>
        <v/>
      </c>
    </row>
    <row r="6819">
      <c r="A6819" s="165" t="str">
        <f>analysis!C6829</f>
        <v/>
      </c>
    </row>
    <row r="6820">
      <c r="A6820" s="165" t="str">
        <f>analysis!C6830</f>
        <v/>
      </c>
    </row>
    <row r="6821">
      <c r="A6821" s="165" t="str">
        <f>analysis!C6831</f>
        <v/>
      </c>
    </row>
    <row r="6822">
      <c r="A6822" s="165" t="str">
        <f>analysis!C6832</f>
        <v/>
      </c>
    </row>
    <row r="6823">
      <c r="A6823" s="165" t="str">
        <f>analysis!C6833</f>
        <v/>
      </c>
    </row>
    <row r="6824">
      <c r="A6824" s="165" t="str">
        <f>analysis!C6834</f>
        <v/>
      </c>
    </row>
    <row r="6825">
      <c r="A6825" s="165" t="str">
        <f>analysis!C6835</f>
        <v/>
      </c>
    </row>
    <row r="6826">
      <c r="A6826" s="165" t="str">
        <f>analysis!C6836</f>
        <v/>
      </c>
    </row>
    <row r="6827">
      <c r="A6827" s="165" t="str">
        <f>analysis!C6837</f>
        <v/>
      </c>
    </row>
    <row r="6828">
      <c r="A6828" s="165" t="str">
        <f>analysis!C6838</f>
        <v/>
      </c>
    </row>
    <row r="6829">
      <c r="A6829" s="165" t="str">
        <f>analysis!C6839</f>
        <v/>
      </c>
    </row>
    <row r="6830">
      <c r="A6830" s="165" t="str">
        <f>analysis!C6840</f>
        <v/>
      </c>
    </row>
    <row r="6831">
      <c r="A6831" s="165" t="str">
        <f>analysis!C6841</f>
        <v/>
      </c>
    </row>
    <row r="6832">
      <c r="A6832" s="165" t="str">
        <f>analysis!C6842</f>
        <v/>
      </c>
    </row>
    <row r="6833">
      <c r="A6833" s="165" t="str">
        <f>analysis!C6843</f>
        <v/>
      </c>
    </row>
    <row r="6834">
      <c r="A6834" s="165" t="str">
        <f>analysis!C6844</f>
        <v/>
      </c>
    </row>
    <row r="6835">
      <c r="A6835" s="165" t="str">
        <f>analysis!C6845</f>
        <v/>
      </c>
    </row>
    <row r="6836">
      <c r="A6836" s="165" t="str">
        <f>analysis!C6846</f>
        <v/>
      </c>
    </row>
    <row r="6837">
      <c r="A6837" s="165" t="str">
        <f>analysis!C6847</f>
        <v/>
      </c>
    </row>
    <row r="6838">
      <c r="A6838" s="165" t="str">
        <f>analysis!C6848</f>
        <v/>
      </c>
    </row>
    <row r="6839">
      <c r="A6839" s="165" t="str">
        <f>analysis!C6849</f>
        <v/>
      </c>
    </row>
    <row r="6840">
      <c r="A6840" s="165" t="str">
        <f>analysis!C6850</f>
        <v/>
      </c>
    </row>
    <row r="6841">
      <c r="A6841" s="165" t="str">
        <f>analysis!C6851</f>
        <v/>
      </c>
    </row>
    <row r="6842">
      <c r="A6842" s="165" t="str">
        <f>analysis!C6852</f>
        <v/>
      </c>
    </row>
    <row r="6843">
      <c r="A6843" s="165" t="str">
        <f>analysis!C6853</f>
        <v/>
      </c>
    </row>
    <row r="6844">
      <c r="A6844" s="165" t="str">
        <f>analysis!C6854</f>
        <v/>
      </c>
    </row>
    <row r="6845">
      <c r="A6845" s="165" t="str">
        <f>analysis!C6855</f>
        <v/>
      </c>
    </row>
    <row r="6846">
      <c r="A6846" s="165" t="str">
        <f>analysis!C6856</f>
        <v/>
      </c>
    </row>
    <row r="6847">
      <c r="A6847" s="165" t="str">
        <f>analysis!C6857</f>
        <v/>
      </c>
    </row>
    <row r="6848">
      <c r="A6848" s="165" t="str">
        <f>analysis!C6858</f>
        <v/>
      </c>
    </row>
    <row r="6849">
      <c r="A6849" s="165" t="str">
        <f>analysis!C6859</f>
        <v/>
      </c>
    </row>
    <row r="6850">
      <c r="A6850" s="165" t="str">
        <f>analysis!C6860</f>
        <v/>
      </c>
    </row>
    <row r="6851">
      <c r="A6851" s="165" t="str">
        <f>analysis!C6861</f>
        <v/>
      </c>
    </row>
    <row r="6852">
      <c r="A6852" s="165" t="str">
        <f>analysis!C6862</f>
        <v/>
      </c>
    </row>
    <row r="6853">
      <c r="A6853" s="165" t="str">
        <f>analysis!C6863</f>
        <v/>
      </c>
    </row>
    <row r="6854">
      <c r="A6854" s="165" t="str">
        <f>analysis!C6864</f>
        <v/>
      </c>
    </row>
    <row r="6855">
      <c r="A6855" s="165" t="str">
        <f>analysis!C6865</f>
        <v/>
      </c>
    </row>
    <row r="6856">
      <c r="A6856" s="165" t="str">
        <f>analysis!C6866</f>
        <v/>
      </c>
    </row>
    <row r="6857">
      <c r="A6857" s="165" t="str">
        <f>analysis!C6867</f>
        <v/>
      </c>
    </row>
    <row r="6858">
      <c r="A6858" s="165" t="str">
        <f>analysis!C6868</f>
        <v/>
      </c>
    </row>
    <row r="6859">
      <c r="A6859" s="165" t="str">
        <f>analysis!C6869</f>
        <v/>
      </c>
    </row>
    <row r="6860">
      <c r="A6860" s="165" t="str">
        <f>analysis!C6870</f>
        <v/>
      </c>
    </row>
    <row r="6861">
      <c r="A6861" s="165" t="str">
        <f>analysis!C6871</f>
        <v/>
      </c>
    </row>
    <row r="6862">
      <c r="A6862" s="165" t="str">
        <f>analysis!C6872</f>
        <v/>
      </c>
    </row>
    <row r="6863">
      <c r="A6863" s="165" t="str">
        <f>analysis!C6873</f>
        <v/>
      </c>
    </row>
    <row r="6864">
      <c r="A6864" s="165" t="str">
        <f>analysis!C6874</f>
        <v/>
      </c>
    </row>
    <row r="6865">
      <c r="A6865" s="165" t="str">
        <f>analysis!C6875</f>
        <v/>
      </c>
    </row>
    <row r="6866">
      <c r="A6866" s="165" t="str">
        <f>analysis!C6876</f>
        <v/>
      </c>
    </row>
    <row r="6867">
      <c r="A6867" s="165" t="str">
        <f>analysis!C6877</f>
        <v/>
      </c>
    </row>
    <row r="6868">
      <c r="A6868" s="165" t="str">
        <f>analysis!C6878</f>
        <v/>
      </c>
    </row>
    <row r="6869">
      <c r="A6869" s="165" t="str">
        <f>analysis!C6879</f>
        <v/>
      </c>
    </row>
    <row r="6870">
      <c r="A6870" s="165" t="str">
        <f>analysis!C6880</f>
        <v/>
      </c>
    </row>
    <row r="6871">
      <c r="A6871" s="165" t="str">
        <f>analysis!C6881</f>
        <v/>
      </c>
    </row>
    <row r="6872">
      <c r="A6872" s="165" t="str">
        <f>analysis!C6882</f>
        <v/>
      </c>
    </row>
    <row r="6873">
      <c r="A6873" s="165" t="str">
        <f>analysis!C6883</f>
        <v/>
      </c>
    </row>
    <row r="6874">
      <c r="A6874" s="165" t="str">
        <f>analysis!C6884</f>
        <v/>
      </c>
    </row>
    <row r="6875">
      <c r="A6875" s="165" t="str">
        <f>analysis!C6885</f>
        <v/>
      </c>
    </row>
    <row r="6876">
      <c r="A6876" s="165" t="str">
        <f>analysis!C6886</f>
        <v/>
      </c>
    </row>
    <row r="6877">
      <c r="A6877" s="165" t="str">
        <f>analysis!C6887</f>
        <v/>
      </c>
    </row>
    <row r="6878">
      <c r="A6878" s="165" t="str">
        <f>analysis!C6888</f>
        <v/>
      </c>
    </row>
    <row r="6879">
      <c r="A6879" s="165" t="str">
        <f>analysis!C6889</f>
        <v/>
      </c>
    </row>
    <row r="6880">
      <c r="A6880" s="165" t="str">
        <f>analysis!C6890</f>
        <v/>
      </c>
    </row>
    <row r="6881">
      <c r="A6881" s="165" t="str">
        <f>analysis!C6891</f>
        <v/>
      </c>
    </row>
    <row r="6882">
      <c r="A6882" s="165" t="str">
        <f>analysis!C6892</f>
        <v/>
      </c>
    </row>
    <row r="6883">
      <c r="A6883" s="165" t="str">
        <f>analysis!C6893</f>
        <v/>
      </c>
    </row>
    <row r="6884">
      <c r="A6884" s="165" t="str">
        <f>analysis!C6894</f>
        <v/>
      </c>
    </row>
    <row r="6885">
      <c r="A6885" s="165" t="str">
        <f>analysis!C6895</f>
        <v/>
      </c>
    </row>
    <row r="6886">
      <c r="A6886" s="165" t="str">
        <f>analysis!C6896</f>
        <v/>
      </c>
    </row>
    <row r="6887">
      <c r="A6887" s="165" t="str">
        <f>analysis!C6897</f>
        <v/>
      </c>
    </row>
    <row r="6888">
      <c r="A6888" s="165" t="str">
        <f>analysis!C6898</f>
        <v/>
      </c>
    </row>
    <row r="6889">
      <c r="A6889" s="165" t="str">
        <f>analysis!C6899</f>
        <v/>
      </c>
    </row>
    <row r="6890">
      <c r="A6890" s="165" t="str">
        <f>analysis!C6900</f>
        <v/>
      </c>
    </row>
    <row r="6891">
      <c r="A6891" s="165" t="str">
        <f>analysis!C6901</f>
        <v/>
      </c>
    </row>
    <row r="6892">
      <c r="A6892" s="165" t="str">
        <f>analysis!C6902</f>
        <v/>
      </c>
    </row>
    <row r="6893">
      <c r="A6893" s="165" t="str">
        <f>analysis!C6903</f>
        <v/>
      </c>
    </row>
    <row r="6894">
      <c r="A6894" s="165" t="str">
        <f>analysis!C6904</f>
        <v/>
      </c>
    </row>
    <row r="6895">
      <c r="A6895" s="165" t="str">
        <f>analysis!C6905</f>
        <v/>
      </c>
    </row>
    <row r="6896">
      <c r="A6896" s="165" t="str">
        <f>analysis!C6906</f>
        <v/>
      </c>
    </row>
    <row r="6897">
      <c r="A6897" s="165" t="str">
        <f>analysis!C6907</f>
        <v/>
      </c>
    </row>
    <row r="6898">
      <c r="A6898" s="165" t="str">
        <f>analysis!C6908</f>
        <v/>
      </c>
    </row>
    <row r="6899">
      <c r="A6899" s="165" t="str">
        <f>analysis!C6909</f>
        <v/>
      </c>
    </row>
    <row r="6900">
      <c r="A6900" s="165" t="str">
        <f>analysis!C6910</f>
        <v/>
      </c>
    </row>
    <row r="6901">
      <c r="A6901" s="165" t="str">
        <f>analysis!C6911</f>
        <v/>
      </c>
    </row>
    <row r="6902">
      <c r="A6902" s="165" t="str">
        <f>analysis!C6912</f>
        <v/>
      </c>
    </row>
    <row r="6903">
      <c r="A6903" s="165" t="str">
        <f>analysis!C6913</f>
        <v/>
      </c>
    </row>
    <row r="6904">
      <c r="A6904" s="165" t="str">
        <f>analysis!C6914</f>
        <v/>
      </c>
    </row>
    <row r="6905">
      <c r="A6905" s="165" t="str">
        <f>analysis!C6915</f>
        <v/>
      </c>
    </row>
    <row r="6906">
      <c r="A6906" s="165" t="str">
        <f>analysis!C6916</f>
        <v/>
      </c>
    </row>
    <row r="6907">
      <c r="A6907" s="165" t="str">
        <f>analysis!C6917</f>
        <v/>
      </c>
    </row>
    <row r="6908">
      <c r="A6908" s="165" t="str">
        <f>analysis!C6918</f>
        <v/>
      </c>
    </row>
    <row r="6909">
      <c r="A6909" s="165" t="str">
        <f>analysis!C6919</f>
        <v/>
      </c>
    </row>
    <row r="6910">
      <c r="A6910" s="165" t="str">
        <f>analysis!C6920</f>
        <v/>
      </c>
    </row>
    <row r="6911">
      <c r="A6911" s="165" t="str">
        <f>analysis!C6921</f>
        <v/>
      </c>
    </row>
    <row r="6912">
      <c r="A6912" s="165" t="str">
        <f>analysis!C6922</f>
        <v/>
      </c>
    </row>
    <row r="6913">
      <c r="A6913" s="165" t="str">
        <f>analysis!C6923</f>
        <v/>
      </c>
    </row>
    <row r="6914">
      <c r="A6914" s="165" t="str">
        <f>analysis!C6924</f>
        <v/>
      </c>
    </row>
    <row r="6915">
      <c r="A6915" s="165" t="str">
        <f>analysis!C6925</f>
        <v/>
      </c>
    </row>
    <row r="6916">
      <c r="A6916" s="165" t="str">
        <f>analysis!C6926</f>
        <v/>
      </c>
    </row>
    <row r="6917">
      <c r="A6917" s="165" t="str">
        <f>analysis!C6927</f>
        <v/>
      </c>
    </row>
    <row r="6918">
      <c r="A6918" s="165" t="str">
        <f>analysis!C6928</f>
        <v/>
      </c>
    </row>
    <row r="6919">
      <c r="A6919" s="165" t="str">
        <f>analysis!C6929</f>
        <v/>
      </c>
    </row>
    <row r="6920">
      <c r="A6920" s="165" t="str">
        <f>analysis!C6930</f>
        <v/>
      </c>
    </row>
    <row r="6921">
      <c r="A6921" s="165" t="str">
        <f>analysis!C6931</f>
        <v/>
      </c>
    </row>
    <row r="6922">
      <c r="A6922" s="165" t="str">
        <f>analysis!C6932</f>
        <v/>
      </c>
    </row>
    <row r="6923">
      <c r="A6923" s="165" t="str">
        <f>analysis!C6933</f>
        <v/>
      </c>
    </row>
    <row r="6924">
      <c r="A6924" s="165" t="str">
        <f>analysis!C6934</f>
        <v/>
      </c>
    </row>
    <row r="6925">
      <c r="A6925" s="165" t="str">
        <f>analysis!C6935</f>
        <v/>
      </c>
    </row>
    <row r="6926">
      <c r="A6926" s="165" t="str">
        <f>analysis!C6936</f>
        <v/>
      </c>
    </row>
    <row r="6927">
      <c r="A6927" s="165" t="str">
        <f>analysis!C6937</f>
        <v/>
      </c>
    </row>
    <row r="6928">
      <c r="A6928" s="165" t="str">
        <f>analysis!C6938</f>
        <v/>
      </c>
    </row>
    <row r="6929">
      <c r="A6929" s="165" t="str">
        <f>analysis!C6939</f>
        <v/>
      </c>
    </row>
    <row r="6930">
      <c r="A6930" s="165" t="str">
        <f>analysis!C6940</f>
        <v/>
      </c>
    </row>
    <row r="6931">
      <c r="A6931" s="165" t="str">
        <f>analysis!C6941</f>
        <v/>
      </c>
    </row>
    <row r="6932">
      <c r="A6932" s="165" t="str">
        <f>analysis!C6942</f>
        <v/>
      </c>
    </row>
    <row r="6933">
      <c r="A6933" s="165" t="str">
        <f>analysis!C6943</f>
        <v/>
      </c>
    </row>
    <row r="6934">
      <c r="A6934" s="165" t="str">
        <f>analysis!C6944</f>
        <v/>
      </c>
    </row>
    <row r="6935">
      <c r="A6935" s="165" t="str">
        <f>analysis!C6945</f>
        <v/>
      </c>
    </row>
    <row r="6936">
      <c r="A6936" s="165" t="str">
        <f>analysis!C6946</f>
        <v/>
      </c>
    </row>
    <row r="6937">
      <c r="A6937" s="165" t="str">
        <f>analysis!C6947</f>
        <v/>
      </c>
    </row>
    <row r="6938">
      <c r="A6938" s="165" t="str">
        <f>analysis!C6948</f>
        <v/>
      </c>
    </row>
    <row r="6939">
      <c r="A6939" s="165" t="str">
        <f>analysis!C6949</f>
        <v/>
      </c>
    </row>
    <row r="6940">
      <c r="A6940" s="165" t="str">
        <f>analysis!C6950</f>
        <v/>
      </c>
    </row>
    <row r="6941">
      <c r="A6941" s="165" t="str">
        <f>analysis!C6951</f>
        <v/>
      </c>
    </row>
    <row r="6942">
      <c r="A6942" s="165" t="str">
        <f>analysis!C6952</f>
        <v/>
      </c>
    </row>
    <row r="6943">
      <c r="A6943" s="165" t="str">
        <f>analysis!C6953</f>
        <v/>
      </c>
    </row>
    <row r="6944">
      <c r="A6944" s="165" t="str">
        <f>analysis!C6954</f>
        <v/>
      </c>
    </row>
    <row r="6945">
      <c r="A6945" s="165" t="str">
        <f>analysis!C6955</f>
        <v/>
      </c>
    </row>
    <row r="6946">
      <c r="A6946" s="165" t="str">
        <f>analysis!C6956</f>
        <v/>
      </c>
    </row>
    <row r="6947">
      <c r="A6947" s="165" t="str">
        <f>analysis!C6957</f>
        <v/>
      </c>
    </row>
    <row r="6948">
      <c r="A6948" s="165" t="str">
        <f>analysis!C6958</f>
        <v/>
      </c>
    </row>
    <row r="6949">
      <c r="A6949" s="165" t="str">
        <f>analysis!C6959</f>
        <v/>
      </c>
    </row>
    <row r="6950">
      <c r="A6950" s="165" t="str">
        <f>analysis!C6960</f>
        <v/>
      </c>
    </row>
    <row r="6951">
      <c r="A6951" s="165" t="str">
        <f>analysis!C6961</f>
        <v/>
      </c>
    </row>
    <row r="6952">
      <c r="A6952" s="165" t="str">
        <f>analysis!C6962</f>
        <v/>
      </c>
    </row>
    <row r="6953">
      <c r="A6953" s="165" t="str">
        <f>analysis!C6963</f>
        <v/>
      </c>
    </row>
    <row r="6954">
      <c r="A6954" s="165" t="str">
        <f>analysis!C6964</f>
        <v/>
      </c>
    </row>
    <row r="6955">
      <c r="A6955" s="165" t="str">
        <f>analysis!C6965</f>
        <v/>
      </c>
    </row>
    <row r="6956">
      <c r="A6956" s="165" t="str">
        <f>analysis!C6966</f>
        <v/>
      </c>
    </row>
    <row r="6957">
      <c r="A6957" s="165" t="str">
        <f>analysis!C6967</f>
        <v/>
      </c>
    </row>
    <row r="6958">
      <c r="A6958" s="165" t="str">
        <f>analysis!C6968</f>
        <v/>
      </c>
    </row>
    <row r="6959">
      <c r="A6959" s="165" t="str">
        <f>analysis!C6969</f>
        <v/>
      </c>
    </row>
    <row r="6960">
      <c r="A6960" s="165" t="str">
        <f>analysis!C6970</f>
        <v/>
      </c>
    </row>
    <row r="6961">
      <c r="A6961" s="165" t="str">
        <f>analysis!C6971</f>
        <v/>
      </c>
    </row>
    <row r="6962">
      <c r="A6962" s="165" t="str">
        <f>analysis!C6972</f>
        <v/>
      </c>
    </row>
    <row r="6963">
      <c r="A6963" s="165" t="str">
        <f>analysis!C6973</f>
        <v/>
      </c>
    </row>
    <row r="6964">
      <c r="A6964" s="165" t="str">
        <f>analysis!C6974</f>
        <v/>
      </c>
    </row>
    <row r="6965">
      <c r="A6965" s="165" t="str">
        <f>analysis!C6975</f>
        <v/>
      </c>
    </row>
    <row r="6966">
      <c r="A6966" s="165" t="str">
        <f>analysis!C6976</f>
        <v/>
      </c>
    </row>
    <row r="6967">
      <c r="A6967" s="165" t="str">
        <f>analysis!C6977</f>
        <v/>
      </c>
    </row>
    <row r="6968">
      <c r="A6968" s="165" t="str">
        <f>analysis!C6978</f>
        <v/>
      </c>
    </row>
    <row r="6969">
      <c r="A6969" s="165" t="str">
        <f>analysis!C6979</f>
        <v/>
      </c>
    </row>
    <row r="6970">
      <c r="A6970" s="165" t="str">
        <f>analysis!C6980</f>
        <v/>
      </c>
    </row>
    <row r="6971">
      <c r="A6971" s="165" t="str">
        <f>analysis!C6981</f>
        <v/>
      </c>
    </row>
    <row r="6972">
      <c r="A6972" s="165" t="str">
        <f>analysis!C6982</f>
        <v/>
      </c>
    </row>
    <row r="6973">
      <c r="A6973" s="165" t="str">
        <f>analysis!C6983</f>
        <v/>
      </c>
    </row>
    <row r="6974">
      <c r="A6974" s="165" t="str">
        <f>analysis!C6984</f>
        <v/>
      </c>
    </row>
    <row r="6975">
      <c r="A6975" s="165" t="str">
        <f>analysis!C6985</f>
        <v/>
      </c>
    </row>
    <row r="6976">
      <c r="A6976" s="165" t="str">
        <f>analysis!C6986</f>
        <v/>
      </c>
    </row>
    <row r="6977">
      <c r="A6977" s="165" t="str">
        <f>analysis!C6987</f>
        <v/>
      </c>
    </row>
    <row r="6978">
      <c r="A6978" s="165" t="str">
        <f>analysis!C6988</f>
        <v/>
      </c>
    </row>
    <row r="6979">
      <c r="A6979" s="165" t="str">
        <f>analysis!C6989</f>
        <v/>
      </c>
    </row>
    <row r="6980">
      <c r="A6980" s="165" t="str">
        <f>analysis!C6990</f>
        <v/>
      </c>
    </row>
    <row r="6981">
      <c r="A6981" s="165" t="str">
        <f>analysis!C6991</f>
        <v/>
      </c>
    </row>
    <row r="6982">
      <c r="A6982" s="165" t="str">
        <f>analysis!C6992</f>
        <v/>
      </c>
    </row>
    <row r="6983">
      <c r="A6983" s="165" t="str">
        <f>analysis!C6993</f>
        <v/>
      </c>
    </row>
    <row r="6984">
      <c r="A6984" s="165" t="str">
        <f>analysis!C6994</f>
        <v/>
      </c>
    </row>
    <row r="6985">
      <c r="A6985" s="165" t="str">
        <f>analysis!C6995</f>
        <v/>
      </c>
    </row>
    <row r="6986">
      <c r="A6986" s="165" t="str">
        <f>analysis!C6996</f>
        <v/>
      </c>
    </row>
    <row r="6987">
      <c r="A6987" s="165" t="str">
        <f>analysis!C6997</f>
        <v/>
      </c>
    </row>
    <row r="6988">
      <c r="A6988" s="165" t="str">
        <f>analysis!C6998</f>
        <v/>
      </c>
    </row>
    <row r="6989">
      <c r="A6989" s="165" t="str">
        <f>analysis!C6999</f>
        <v/>
      </c>
    </row>
    <row r="6990">
      <c r="A6990" s="165" t="str">
        <f>analysis!C7000</f>
        <v/>
      </c>
    </row>
    <row r="6991">
      <c r="A6991" s="165" t="str">
        <f>analysis!C7001</f>
        <v/>
      </c>
    </row>
    <row r="6992">
      <c r="A6992" s="165" t="str">
        <f>analysis!C7002</f>
        <v/>
      </c>
    </row>
    <row r="6993">
      <c r="A6993" s="165" t="str">
        <f>analysis!C7003</f>
        <v/>
      </c>
    </row>
    <row r="6994">
      <c r="A6994" s="165" t="str">
        <f>analysis!C7004</f>
        <v/>
      </c>
    </row>
    <row r="6995">
      <c r="A6995" s="165" t="str">
        <f>analysis!C7005</f>
        <v/>
      </c>
    </row>
    <row r="6996">
      <c r="A6996" s="165" t="str">
        <f>analysis!C7006</f>
        <v/>
      </c>
    </row>
    <row r="6997">
      <c r="A6997" s="165" t="str">
        <f>analysis!C7007</f>
        <v/>
      </c>
    </row>
    <row r="6998">
      <c r="A6998" s="165" t="str">
        <f>analysis!C7008</f>
        <v/>
      </c>
    </row>
    <row r="6999">
      <c r="A6999" s="165" t="str">
        <f>analysis!C7009</f>
        <v/>
      </c>
    </row>
  </sheetData>
  <drawing r:id="rId1"/>
</worksheet>
</file>